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51EDC73-3C15-450D-A627-25D31B67D12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I216" i="1" l="1"/>
  <c r="AC211" i="1"/>
  <c r="AB211" i="1"/>
  <c r="AC210" i="1"/>
  <c r="AB210" i="1"/>
  <c r="AC209" i="1"/>
  <c r="AB209" i="1"/>
  <c r="AC208" i="1"/>
  <c r="AB208" i="1"/>
  <c r="AF207" i="1"/>
  <c r="AF208" i="1" s="1"/>
  <c r="AC207" i="1"/>
  <c r="AB207" i="1"/>
  <c r="AI206" i="1"/>
  <c r="AC206" i="1"/>
  <c r="AB206" i="1"/>
  <c r="AI205" i="1"/>
  <c r="AC205" i="1"/>
  <c r="AB205" i="1"/>
  <c r="AC204" i="1"/>
  <c r="AB204" i="1"/>
  <c r="AC203" i="1"/>
  <c r="AB203" i="1"/>
  <c r="AC202" i="1"/>
  <c r="AB202" i="1"/>
  <c r="AC201" i="1"/>
  <c r="AB201" i="1"/>
  <c r="AC200" i="1"/>
  <c r="AB200" i="1"/>
  <c r="AC199" i="1"/>
  <c r="AB199" i="1"/>
  <c r="AC198" i="1"/>
  <c r="AB198" i="1"/>
  <c r="AC197" i="1"/>
  <c r="AB197" i="1"/>
  <c r="AC196" i="1"/>
  <c r="AB196" i="1"/>
  <c r="AF195" i="1"/>
  <c r="AB45" i="1" s="1"/>
  <c r="AC195" i="1"/>
  <c r="AB195" i="1"/>
  <c r="AC194" i="1"/>
  <c r="AB194" i="1"/>
  <c r="AI193" i="1"/>
  <c r="AC193" i="1"/>
  <c r="AB193" i="1"/>
  <c r="AC192" i="1"/>
  <c r="AB192" i="1"/>
  <c r="AC191" i="1"/>
  <c r="AB191" i="1"/>
  <c r="AC190" i="1"/>
  <c r="AB190" i="1"/>
  <c r="AC189" i="1"/>
  <c r="AB189" i="1"/>
  <c r="AC188" i="1"/>
  <c r="AB188" i="1"/>
  <c r="AC187" i="1"/>
  <c r="AB187" i="1"/>
  <c r="AC186" i="1"/>
  <c r="AB186" i="1"/>
  <c r="AC185" i="1"/>
  <c r="AB185" i="1"/>
  <c r="AC184" i="1"/>
  <c r="AB184" i="1"/>
  <c r="AF183" i="1"/>
  <c r="AF184" i="1" s="1"/>
  <c r="AC183" i="1"/>
  <c r="AB183" i="1"/>
  <c r="AC182" i="1"/>
  <c r="AB182" i="1"/>
  <c r="AI181" i="1"/>
  <c r="AC181" i="1"/>
  <c r="AB181" i="1"/>
  <c r="AC180" i="1"/>
  <c r="AB180" i="1"/>
  <c r="AC179" i="1"/>
  <c r="AB179" i="1"/>
  <c r="AC178" i="1"/>
  <c r="AB178" i="1"/>
  <c r="AC177" i="1"/>
  <c r="AB177" i="1"/>
  <c r="AC176" i="1"/>
  <c r="AB176" i="1"/>
  <c r="AC175" i="1"/>
  <c r="AB175" i="1"/>
  <c r="AC174" i="1"/>
  <c r="AB174" i="1"/>
  <c r="AC173" i="1"/>
  <c r="AB173" i="1"/>
  <c r="AC172" i="1"/>
  <c r="AB172" i="1"/>
  <c r="AF171" i="1"/>
  <c r="AI170" i="1" s="1"/>
  <c r="AC171" i="1"/>
  <c r="AB171" i="1"/>
  <c r="AC170" i="1"/>
  <c r="AB170" i="1"/>
  <c r="AI169" i="1"/>
  <c r="AC169" i="1"/>
  <c r="AB169" i="1"/>
  <c r="AC168" i="1"/>
  <c r="AB168" i="1"/>
  <c r="AC167" i="1"/>
  <c r="AB167" i="1"/>
  <c r="AC166" i="1"/>
  <c r="AB166" i="1"/>
  <c r="AC165" i="1"/>
  <c r="AB165" i="1"/>
  <c r="AC164" i="1"/>
  <c r="AB164" i="1"/>
  <c r="AC163" i="1"/>
  <c r="AB163" i="1"/>
  <c r="AC162" i="1"/>
  <c r="AB162" i="1"/>
  <c r="AC161" i="1"/>
  <c r="AB161" i="1"/>
  <c r="AC160" i="1"/>
  <c r="AB160" i="1"/>
  <c r="AF159" i="1"/>
  <c r="AC159" i="1"/>
  <c r="AB159" i="1"/>
  <c r="AC158" i="1"/>
  <c r="AB158" i="1"/>
  <c r="AI157" i="1"/>
  <c r="AC157" i="1"/>
  <c r="AB157" i="1"/>
  <c r="AC156" i="1"/>
  <c r="AB156" i="1"/>
  <c r="AC155" i="1"/>
  <c r="AB155" i="1"/>
  <c r="AC154" i="1"/>
  <c r="AB154" i="1"/>
  <c r="AC153" i="1"/>
  <c r="AB153" i="1"/>
  <c r="AC152" i="1"/>
  <c r="AB152" i="1"/>
  <c r="AC151" i="1"/>
  <c r="AB151" i="1"/>
  <c r="AC150" i="1"/>
  <c r="AB150" i="1"/>
  <c r="AC149" i="1"/>
  <c r="AB149" i="1"/>
  <c r="AC148" i="1"/>
  <c r="AB148" i="1"/>
  <c r="AF147" i="1"/>
  <c r="AC147" i="1"/>
  <c r="AB147" i="1"/>
  <c r="AC146" i="1"/>
  <c r="AB146" i="1"/>
  <c r="AI145" i="1"/>
  <c r="AC145" i="1"/>
  <c r="AB145" i="1"/>
  <c r="AC144" i="1"/>
  <c r="AB144" i="1"/>
  <c r="AC143" i="1"/>
  <c r="AB143" i="1"/>
  <c r="AC142" i="1"/>
  <c r="AB142" i="1"/>
  <c r="AC141" i="1"/>
  <c r="AB141" i="1"/>
  <c r="AC140" i="1"/>
  <c r="AB140" i="1"/>
  <c r="AC139" i="1"/>
  <c r="AB139" i="1"/>
  <c r="AC138" i="1"/>
  <c r="AB138" i="1"/>
  <c r="AC137" i="1"/>
  <c r="AB137" i="1"/>
  <c r="AC136" i="1"/>
  <c r="AB136" i="1"/>
  <c r="AF135" i="1"/>
  <c r="AI134" i="1" s="1"/>
  <c r="AC135" i="1"/>
  <c r="AB135" i="1"/>
  <c r="AC134" i="1"/>
  <c r="AB134" i="1"/>
  <c r="AI133" i="1"/>
  <c r="AC133" i="1"/>
  <c r="AB133" i="1"/>
  <c r="AC132" i="1"/>
  <c r="AB132" i="1"/>
  <c r="AC131" i="1"/>
  <c r="AB131" i="1"/>
  <c r="AC130" i="1"/>
  <c r="AB130" i="1"/>
  <c r="AC129" i="1"/>
  <c r="AB129" i="1"/>
  <c r="AC128" i="1"/>
  <c r="AB128" i="1"/>
  <c r="AC127" i="1"/>
  <c r="AB127" i="1"/>
  <c r="AC126" i="1"/>
  <c r="AB126" i="1"/>
  <c r="AL66" i="1"/>
  <c r="AB58" i="1"/>
  <c r="AB57" i="1"/>
  <c r="AL56" i="1" s="1"/>
  <c r="AB56" i="1"/>
  <c r="AL55" i="1" s="1"/>
  <c r="AB44" i="1"/>
  <c r="AL43" i="1" s="1"/>
  <c r="AB34" i="1"/>
  <c r="AL33" i="1" s="1"/>
  <c r="AB32" i="1"/>
  <c r="AL31" i="1"/>
  <c r="AB20" i="1"/>
  <c r="AD18" i="1"/>
  <c r="AL17" i="1"/>
  <c r="AD17" i="1"/>
  <c r="AL16" i="1"/>
  <c r="AD16" i="1"/>
  <c r="AL15" i="1"/>
  <c r="AD15" i="1"/>
  <c r="AL14" i="1"/>
  <c r="AK14" i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D14" i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L13" i="1"/>
  <c r="AK13" i="1"/>
  <c r="AC12" i="1"/>
  <c r="AF13" i="1" s="1"/>
  <c r="AB12" i="1"/>
  <c r="AD13" i="1" s="1"/>
  <c r="AC11" i="1"/>
  <c r="AB11" i="1"/>
  <c r="AE10" i="1"/>
  <c r="AF136" i="1" l="1"/>
  <c r="AE13" i="1"/>
  <c r="AJ13" i="1" s="1"/>
  <c r="AF196" i="1"/>
  <c r="AD57" i="1"/>
  <c r="AD58" i="1"/>
  <c r="AF172" i="1"/>
  <c r="AI171" i="1" s="1"/>
  <c r="AI194" i="1"/>
  <c r="AL44" i="1"/>
  <c r="AD45" i="1"/>
  <c r="AB33" i="1"/>
  <c r="AD33" i="1" s="1"/>
  <c r="AI182" i="1"/>
  <c r="AI195" i="1"/>
  <c r="AL170" i="1"/>
  <c r="AL194" i="1"/>
  <c r="AB21" i="1"/>
  <c r="AL20" i="1" s="1"/>
  <c r="AL57" i="1"/>
  <c r="AC13" i="1"/>
  <c r="AI146" i="1"/>
  <c r="AG147" i="1"/>
  <c r="AH147" i="1" s="1"/>
  <c r="AJ147" i="1" s="1"/>
  <c r="AK146" i="1" s="1"/>
  <c r="AL146" i="1"/>
  <c r="AF148" i="1"/>
  <c r="AF173" i="1"/>
  <c r="AG172" i="1"/>
  <c r="AH172" i="1" s="1"/>
  <c r="AJ172" i="1" s="1"/>
  <c r="AK171" i="1" s="1"/>
  <c r="AL171" i="1"/>
  <c r="AF160" i="1"/>
  <c r="AG159" i="1"/>
  <c r="AH159" i="1" s="1"/>
  <c r="AJ159" i="1" s="1"/>
  <c r="AK158" i="1" s="1"/>
  <c r="AL158" i="1"/>
  <c r="AI158" i="1"/>
  <c r="AG182" i="1"/>
  <c r="AH182" i="1" s="1"/>
  <c r="AJ182" i="1" s="1"/>
  <c r="AK181" i="1" s="1"/>
  <c r="AG206" i="1"/>
  <c r="AH206" i="1" s="1"/>
  <c r="AJ206" i="1" s="1"/>
  <c r="AK205" i="1" s="1"/>
  <c r="AG170" i="1"/>
  <c r="AH170" i="1" s="1"/>
  <c r="AJ170" i="1" s="1"/>
  <c r="AK169" i="1" s="1"/>
  <c r="AG195" i="1"/>
  <c r="AH195" i="1" s="1"/>
  <c r="AJ195" i="1" s="1"/>
  <c r="AK194" i="1" s="1"/>
  <c r="AG194" i="1"/>
  <c r="AH194" i="1" s="1"/>
  <c r="AJ194" i="1" s="1"/>
  <c r="AK193" i="1" s="1"/>
  <c r="AG146" i="1"/>
  <c r="AH146" i="1" s="1"/>
  <c r="AJ146" i="1" s="1"/>
  <c r="AK145" i="1" s="1"/>
  <c r="AG134" i="1"/>
  <c r="AH134" i="1" s="1"/>
  <c r="AJ134" i="1" s="1"/>
  <c r="AK133" i="1" s="1"/>
  <c r="AG171" i="1"/>
  <c r="AH171" i="1" s="1"/>
  <c r="AJ171" i="1" s="1"/>
  <c r="AK170" i="1" s="1"/>
  <c r="AG158" i="1"/>
  <c r="AH158" i="1" s="1"/>
  <c r="AJ158" i="1" s="1"/>
  <c r="AK157" i="1" s="1"/>
  <c r="AD34" i="1"/>
  <c r="AG136" i="1"/>
  <c r="AH136" i="1" s="1"/>
  <c r="AJ136" i="1" s="1"/>
  <c r="AK135" i="1" s="1"/>
  <c r="AI135" i="1"/>
  <c r="AL32" i="1"/>
  <c r="AL134" i="1"/>
  <c r="AG135" i="1"/>
  <c r="AH135" i="1" s="1"/>
  <c r="AJ135" i="1" s="1"/>
  <c r="AK134" i="1" s="1"/>
  <c r="AI183" i="1"/>
  <c r="AG184" i="1"/>
  <c r="AH184" i="1" s="1"/>
  <c r="AJ184" i="1" s="1"/>
  <c r="AK183" i="1" s="1"/>
  <c r="AF185" i="1"/>
  <c r="AL19" i="1"/>
  <c r="AL135" i="1"/>
  <c r="AF137" i="1"/>
  <c r="AL183" i="1"/>
  <c r="AI207" i="1"/>
  <c r="AF209" i="1"/>
  <c r="AG208" i="1"/>
  <c r="AH208" i="1" s="1"/>
  <c r="AJ208" i="1" s="1"/>
  <c r="AK207" i="1" s="1"/>
  <c r="AL207" i="1"/>
  <c r="AL206" i="1"/>
  <c r="AL182" i="1"/>
  <c r="AG196" i="1"/>
  <c r="AH196" i="1" s="1"/>
  <c r="AJ196" i="1" s="1"/>
  <c r="AK195" i="1" s="1"/>
  <c r="AF197" i="1"/>
  <c r="AG207" i="1"/>
  <c r="AH207" i="1" s="1"/>
  <c r="AJ207" i="1" s="1"/>
  <c r="AK206" i="1" s="1"/>
  <c r="AG183" i="1"/>
  <c r="AH183" i="1" s="1"/>
  <c r="AJ183" i="1" s="1"/>
  <c r="AK182" i="1" s="1"/>
  <c r="Y925" i="1"/>
  <c r="X925" i="1"/>
  <c r="Y741" i="1"/>
  <c r="X741" i="1"/>
  <c r="Y560" i="1"/>
  <c r="X560" i="1"/>
  <c r="R12" i="1"/>
  <c r="E11" i="1"/>
  <c r="D11" i="1"/>
  <c r="A11" i="1"/>
  <c r="K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AL195" i="1" l="1"/>
  <c r="AB46" i="1"/>
  <c r="AB22" i="1"/>
  <c r="A12" i="1"/>
  <c r="A13" i="1" s="1"/>
  <c r="AF126" i="1"/>
  <c r="AD21" i="1"/>
  <c r="H11" i="1"/>
  <c r="AF210" i="1"/>
  <c r="AG209" i="1"/>
  <c r="AH209" i="1" s="1"/>
  <c r="AJ209" i="1" s="1"/>
  <c r="AK208" i="1" s="1"/>
  <c r="AL208" i="1"/>
  <c r="AI208" i="1"/>
  <c r="AB59" i="1"/>
  <c r="AF14" i="1"/>
  <c r="AC14" i="1" s="1"/>
  <c r="AD22" i="1"/>
  <c r="AL21" i="1"/>
  <c r="AL184" i="1"/>
  <c r="AF186" i="1"/>
  <c r="AG185" i="1"/>
  <c r="AH185" i="1" s="1"/>
  <c r="AJ185" i="1" s="1"/>
  <c r="AK184" i="1" s="1"/>
  <c r="AI184" i="1"/>
  <c r="AB35" i="1"/>
  <c r="AI196" i="1"/>
  <c r="AF198" i="1"/>
  <c r="AG197" i="1"/>
  <c r="AH197" i="1" s="1"/>
  <c r="AJ197" i="1" s="1"/>
  <c r="AK196" i="1" s="1"/>
  <c r="AL196" i="1"/>
  <c r="AB47" i="1"/>
  <c r="AL136" i="1"/>
  <c r="AF138" i="1"/>
  <c r="AI136" i="1"/>
  <c r="AG137" i="1"/>
  <c r="AH137" i="1" s="1"/>
  <c r="AJ137" i="1" s="1"/>
  <c r="AK136" i="1" s="1"/>
  <c r="AE14" i="1"/>
  <c r="AI172" i="1"/>
  <c r="AG173" i="1"/>
  <c r="AH173" i="1" s="1"/>
  <c r="AJ173" i="1" s="1"/>
  <c r="AK172" i="1" s="1"/>
  <c r="AL172" i="1"/>
  <c r="AB23" i="1"/>
  <c r="AF174" i="1"/>
  <c r="AF161" i="1"/>
  <c r="AL159" i="1"/>
  <c r="AI159" i="1"/>
  <c r="AG160" i="1"/>
  <c r="AH160" i="1" s="1"/>
  <c r="AJ160" i="1" s="1"/>
  <c r="AK159" i="1" s="1"/>
  <c r="AF149" i="1"/>
  <c r="AG148" i="1"/>
  <c r="AH148" i="1" s="1"/>
  <c r="AJ148" i="1" s="1"/>
  <c r="AK147" i="1" s="1"/>
  <c r="AI147" i="1"/>
  <c r="AL147" i="1"/>
  <c r="G11" i="1"/>
  <c r="F11" i="1" s="1"/>
  <c r="A14" i="1"/>
  <c r="R13" i="1"/>
  <c r="AD46" i="1" l="1"/>
  <c r="AL45" i="1"/>
  <c r="AG126" i="1"/>
  <c r="AH126" i="1" s="1"/>
  <c r="AJ126" i="1" s="1"/>
  <c r="AF127" i="1"/>
  <c r="AF15" i="1"/>
  <c r="AC15" i="1" s="1"/>
  <c r="AE15" i="1"/>
  <c r="AI137" i="1"/>
  <c r="AG138" i="1"/>
  <c r="AH138" i="1" s="1"/>
  <c r="AJ138" i="1" s="1"/>
  <c r="AK137" i="1" s="1"/>
  <c r="AL137" i="1"/>
  <c r="AF139" i="1"/>
  <c r="AD35" i="1"/>
  <c r="AL34" i="1"/>
  <c r="AJ14" i="1"/>
  <c r="AD59" i="1"/>
  <c r="AL58" i="1"/>
  <c r="AD47" i="1"/>
  <c r="AL46" i="1"/>
  <c r="AF175" i="1"/>
  <c r="AG174" i="1"/>
  <c r="AH174" i="1" s="1"/>
  <c r="AJ174" i="1" s="1"/>
  <c r="AK173" i="1" s="1"/>
  <c r="AL173" i="1"/>
  <c r="AI173" i="1"/>
  <c r="AB24" i="1"/>
  <c r="AI148" i="1"/>
  <c r="AL148" i="1"/>
  <c r="AF150" i="1"/>
  <c r="AG149" i="1"/>
  <c r="AH149" i="1" s="1"/>
  <c r="AJ149" i="1" s="1"/>
  <c r="AK148" i="1" s="1"/>
  <c r="AL160" i="1"/>
  <c r="AF162" i="1"/>
  <c r="AG161" i="1"/>
  <c r="AH161" i="1" s="1"/>
  <c r="AJ161" i="1" s="1"/>
  <c r="AK160" i="1" s="1"/>
  <c r="AI160" i="1"/>
  <c r="AL185" i="1"/>
  <c r="AI185" i="1"/>
  <c r="AF187" i="1"/>
  <c r="AG186" i="1"/>
  <c r="AH186" i="1" s="1"/>
  <c r="AJ186" i="1" s="1"/>
  <c r="AK185" i="1" s="1"/>
  <c r="AB36" i="1"/>
  <c r="AD23" i="1"/>
  <c r="AL22" i="1"/>
  <c r="AI197" i="1"/>
  <c r="AF199" i="1"/>
  <c r="AG198" i="1"/>
  <c r="AH198" i="1" s="1"/>
  <c r="AJ198" i="1" s="1"/>
  <c r="AK197" i="1" s="1"/>
  <c r="AL197" i="1"/>
  <c r="AB48" i="1"/>
  <c r="AL209" i="1"/>
  <c r="AI209" i="1"/>
  <c r="AG210" i="1"/>
  <c r="AH210" i="1" s="1"/>
  <c r="AJ210" i="1" s="1"/>
  <c r="AK209" i="1" s="1"/>
  <c r="AF211" i="1"/>
  <c r="AB60" i="1"/>
  <c r="R14" i="1"/>
  <c r="A15" i="1"/>
  <c r="AJ15" i="1" l="1"/>
  <c r="AL126" i="1"/>
  <c r="AF128" i="1"/>
  <c r="AI126" i="1"/>
  <c r="AG127" i="1"/>
  <c r="AH127" i="1" s="1"/>
  <c r="AJ127" i="1" s="1"/>
  <c r="AK126" i="1" s="1"/>
  <c r="AF16" i="1"/>
  <c r="AC16" i="1" s="1"/>
  <c r="AE16" i="1"/>
  <c r="AJ16" i="1" s="1"/>
  <c r="AL59" i="1"/>
  <c r="AD60" i="1"/>
  <c r="AI161" i="1"/>
  <c r="AG162" i="1"/>
  <c r="AH162" i="1" s="1"/>
  <c r="AJ162" i="1" s="1"/>
  <c r="AK161" i="1" s="1"/>
  <c r="AL161" i="1"/>
  <c r="AF163" i="1"/>
  <c r="AF212" i="1"/>
  <c r="AL210" i="1"/>
  <c r="AI210" i="1"/>
  <c r="AG211" i="1"/>
  <c r="AH211" i="1" s="1"/>
  <c r="AJ211" i="1" s="1"/>
  <c r="AK210" i="1" s="1"/>
  <c r="AB61" i="1"/>
  <c r="AI198" i="1"/>
  <c r="AF200" i="1"/>
  <c r="AG199" i="1"/>
  <c r="AH199" i="1" s="1"/>
  <c r="AJ199" i="1" s="1"/>
  <c r="AK198" i="1" s="1"/>
  <c r="AL198" i="1"/>
  <c r="AB49" i="1"/>
  <c r="AL35" i="1"/>
  <c r="AD36" i="1"/>
  <c r="AF140" i="1"/>
  <c r="AG139" i="1"/>
  <c r="AH139" i="1" s="1"/>
  <c r="AJ139" i="1" s="1"/>
  <c r="AK138" i="1" s="1"/>
  <c r="AL138" i="1"/>
  <c r="AI138" i="1"/>
  <c r="AL23" i="1"/>
  <c r="AD24" i="1"/>
  <c r="AL186" i="1"/>
  <c r="AF188" i="1"/>
  <c r="AG187" i="1"/>
  <c r="AH187" i="1" s="1"/>
  <c r="AJ187" i="1" s="1"/>
  <c r="AK186" i="1" s="1"/>
  <c r="AI186" i="1"/>
  <c r="AB37" i="1"/>
  <c r="AF151" i="1"/>
  <c r="AG150" i="1"/>
  <c r="AH150" i="1" s="1"/>
  <c r="AJ150" i="1" s="1"/>
  <c r="AK149" i="1" s="1"/>
  <c r="AL149" i="1"/>
  <c r="AI149" i="1"/>
  <c r="AD48" i="1"/>
  <c r="AL47" i="1"/>
  <c r="AI174" i="1"/>
  <c r="AG175" i="1"/>
  <c r="AH175" i="1" s="1"/>
  <c r="AJ175" i="1" s="1"/>
  <c r="AK174" i="1" s="1"/>
  <c r="AB25" i="1"/>
  <c r="AL174" i="1"/>
  <c r="AF176" i="1"/>
  <c r="A16" i="1"/>
  <c r="R15" i="1"/>
  <c r="AL127" i="1" l="1"/>
  <c r="AI127" i="1"/>
  <c r="AG128" i="1"/>
  <c r="AH128" i="1" s="1"/>
  <c r="AJ128" i="1" s="1"/>
  <c r="AK127" i="1" s="1"/>
  <c r="AF129" i="1"/>
  <c r="AF17" i="1"/>
  <c r="AC17" i="1" s="1"/>
  <c r="AE17" i="1"/>
  <c r="AJ17" i="1" s="1"/>
  <c r="AL175" i="1"/>
  <c r="AF177" i="1"/>
  <c r="AG176" i="1"/>
  <c r="AH176" i="1" s="1"/>
  <c r="AJ176" i="1" s="1"/>
  <c r="AK175" i="1" s="1"/>
  <c r="AI175" i="1"/>
  <c r="AB26" i="1"/>
  <c r="AI187" i="1"/>
  <c r="AG188" i="1"/>
  <c r="AH188" i="1" s="1"/>
  <c r="AJ188" i="1" s="1"/>
  <c r="AK187" i="1" s="1"/>
  <c r="AL187" i="1"/>
  <c r="AB38" i="1"/>
  <c r="AF189" i="1"/>
  <c r="AL48" i="1"/>
  <c r="AD49" i="1"/>
  <c r="AF213" i="1"/>
  <c r="AL211" i="1"/>
  <c r="AI211" i="1"/>
  <c r="AG212" i="1"/>
  <c r="AH212" i="1" s="1"/>
  <c r="AJ212" i="1" s="1"/>
  <c r="AK211" i="1" s="1"/>
  <c r="AB62" i="1"/>
  <c r="AI139" i="1"/>
  <c r="AL139" i="1"/>
  <c r="AG140" i="1"/>
  <c r="AH140" i="1" s="1"/>
  <c r="AJ140" i="1" s="1"/>
  <c r="AK139" i="1" s="1"/>
  <c r="AF141" i="1"/>
  <c r="AF201" i="1"/>
  <c r="AG200" i="1"/>
  <c r="AH200" i="1" s="1"/>
  <c r="AJ200" i="1" s="1"/>
  <c r="AK199" i="1" s="1"/>
  <c r="AL199" i="1"/>
  <c r="AI199" i="1"/>
  <c r="AB50" i="1"/>
  <c r="AL150" i="1"/>
  <c r="AG151" i="1"/>
  <c r="AH151" i="1" s="1"/>
  <c r="AJ151" i="1" s="1"/>
  <c r="AK150" i="1" s="1"/>
  <c r="AF152" i="1"/>
  <c r="AI150" i="1"/>
  <c r="AD37" i="1"/>
  <c r="AL36" i="1"/>
  <c r="AL60" i="1"/>
  <c r="AD61" i="1"/>
  <c r="AF164" i="1"/>
  <c r="AG163" i="1"/>
  <c r="AH163" i="1" s="1"/>
  <c r="AJ163" i="1" s="1"/>
  <c r="AK162" i="1" s="1"/>
  <c r="AL162" i="1"/>
  <c r="AI162" i="1"/>
  <c r="AD25" i="1"/>
  <c r="AL24" i="1"/>
  <c r="R16" i="1"/>
  <c r="A17" i="1"/>
  <c r="AI128" i="1" l="1"/>
  <c r="AG129" i="1"/>
  <c r="AH129" i="1" s="1"/>
  <c r="AJ129" i="1" s="1"/>
  <c r="AK128" i="1" s="1"/>
  <c r="AL128" i="1"/>
  <c r="AF130" i="1"/>
  <c r="AI163" i="1"/>
  <c r="AL163" i="1"/>
  <c r="AG164" i="1"/>
  <c r="AH164" i="1" s="1"/>
  <c r="AJ164" i="1" s="1"/>
  <c r="AK163" i="1" s="1"/>
  <c r="AF165" i="1"/>
  <c r="AF18" i="1"/>
  <c r="AC18" i="1" s="1"/>
  <c r="AE18" i="1"/>
  <c r="AD50" i="1"/>
  <c r="AL49" i="1"/>
  <c r="AL25" i="1"/>
  <c r="AD26" i="1"/>
  <c r="AI188" i="1"/>
  <c r="AF190" i="1"/>
  <c r="AG189" i="1"/>
  <c r="AH189" i="1" s="1"/>
  <c r="AJ189" i="1" s="1"/>
  <c r="AK188" i="1" s="1"/>
  <c r="AL188" i="1"/>
  <c r="AB39" i="1"/>
  <c r="AI176" i="1"/>
  <c r="AG177" i="1"/>
  <c r="AH177" i="1" s="1"/>
  <c r="AJ177" i="1" s="1"/>
  <c r="AK176" i="1" s="1"/>
  <c r="AF178" i="1"/>
  <c r="AL176" i="1"/>
  <c r="AB27" i="1"/>
  <c r="AL200" i="1"/>
  <c r="AI200" i="1"/>
  <c r="AF202" i="1"/>
  <c r="AG201" i="1"/>
  <c r="AH201" i="1" s="1"/>
  <c r="AJ201" i="1" s="1"/>
  <c r="AK200" i="1" s="1"/>
  <c r="AB51" i="1"/>
  <c r="AL61" i="1"/>
  <c r="AD62" i="1"/>
  <c r="AD38" i="1"/>
  <c r="AL37" i="1"/>
  <c r="AL151" i="1"/>
  <c r="AI151" i="1"/>
  <c r="AG152" i="1"/>
  <c r="AH152" i="1" s="1"/>
  <c r="AJ152" i="1" s="1"/>
  <c r="AK151" i="1" s="1"/>
  <c r="AF153" i="1"/>
  <c r="AF142" i="1"/>
  <c r="AG141" i="1"/>
  <c r="AH141" i="1" s="1"/>
  <c r="AJ141" i="1" s="1"/>
  <c r="AK140" i="1" s="1"/>
  <c r="AI140" i="1"/>
  <c r="AL140" i="1"/>
  <c r="AG213" i="1"/>
  <c r="AH213" i="1" s="1"/>
  <c r="AJ213" i="1" s="1"/>
  <c r="AK212" i="1" s="1"/>
  <c r="AF214" i="1"/>
  <c r="AL212" i="1"/>
  <c r="AI212" i="1"/>
  <c r="AB63" i="1"/>
  <c r="A18" i="1"/>
  <c r="R17" i="1"/>
  <c r="AC8" i="1"/>
  <c r="AD8" i="1" s="1"/>
  <c r="AE8" i="1" s="1"/>
  <c r="AF8" i="1" s="1"/>
  <c r="AG8" i="1" s="1"/>
  <c r="AH8" i="1" s="1"/>
  <c r="AI8" i="1" s="1"/>
  <c r="AJ8" i="1" s="1"/>
  <c r="AK8" i="1" s="1"/>
  <c r="AL8" i="1" s="1"/>
  <c r="AM8" i="1" s="1"/>
  <c r="AG130" i="1" l="1"/>
  <c r="AH130" i="1" s="1"/>
  <c r="AJ130" i="1" s="1"/>
  <c r="AK129" i="1" s="1"/>
  <c r="AI129" i="1"/>
  <c r="AF131" i="1"/>
  <c r="AL129" i="1"/>
  <c r="AF19" i="1"/>
  <c r="AC19" i="1" s="1"/>
  <c r="AL50" i="1"/>
  <c r="AD51" i="1"/>
  <c r="AG214" i="1"/>
  <c r="AH214" i="1" s="1"/>
  <c r="AJ214" i="1" s="1"/>
  <c r="AK213" i="1" s="1"/>
  <c r="AF215" i="1"/>
  <c r="AL213" i="1"/>
  <c r="AI213" i="1"/>
  <c r="AB64" i="1"/>
  <c r="AL26" i="1"/>
  <c r="AD27" i="1"/>
  <c r="AI189" i="1"/>
  <c r="AF191" i="1"/>
  <c r="AG190" i="1"/>
  <c r="AH190" i="1" s="1"/>
  <c r="AJ190" i="1" s="1"/>
  <c r="AK189" i="1" s="1"/>
  <c r="AL189" i="1"/>
  <c r="AB40" i="1"/>
  <c r="AL177" i="1"/>
  <c r="AF179" i="1"/>
  <c r="AG178" i="1"/>
  <c r="AH178" i="1" s="1"/>
  <c r="AJ178" i="1" s="1"/>
  <c r="AK177" i="1" s="1"/>
  <c r="AI177" i="1"/>
  <c r="AB28" i="1"/>
  <c r="AF166" i="1"/>
  <c r="AG165" i="1"/>
  <c r="AH165" i="1" s="1"/>
  <c r="AJ165" i="1" s="1"/>
  <c r="AK164" i="1" s="1"/>
  <c r="AL164" i="1"/>
  <c r="AI164" i="1"/>
  <c r="AD63" i="1"/>
  <c r="AL62" i="1"/>
  <c r="AF143" i="1"/>
  <c r="AI141" i="1"/>
  <c r="AG142" i="1"/>
  <c r="AH142" i="1" s="1"/>
  <c r="AJ142" i="1" s="1"/>
  <c r="AK141" i="1" s="1"/>
  <c r="AL141" i="1"/>
  <c r="AL201" i="1"/>
  <c r="AI201" i="1"/>
  <c r="AF203" i="1"/>
  <c r="AG202" i="1"/>
  <c r="AH202" i="1" s="1"/>
  <c r="AJ202" i="1" s="1"/>
  <c r="AK201" i="1" s="1"/>
  <c r="AB52" i="1"/>
  <c r="AD39" i="1"/>
  <c r="AL38" i="1"/>
  <c r="AJ18" i="1"/>
  <c r="AF154" i="1"/>
  <c r="AI152" i="1"/>
  <c r="AL152" i="1"/>
  <c r="AG153" i="1"/>
  <c r="AH153" i="1" s="1"/>
  <c r="AJ153" i="1" s="1"/>
  <c r="AK152" i="1" s="1"/>
  <c r="R18" i="1"/>
  <c r="A19" i="1"/>
  <c r="AI130" i="1" l="1"/>
  <c r="AF132" i="1"/>
  <c r="AG131" i="1"/>
  <c r="AH131" i="1" s="1"/>
  <c r="AJ131" i="1" s="1"/>
  <c r="AK130" i="1" s="1"/>
  <c r="AL130" i="1"/>
  <c r="AL153" i="1"/>
  <c r="AF155" i="1"/>
  <c r="AI153" i="1"/>
  <c r="AG154" i="1"/>
  <c r="AH154" i="1" s="1"/>
  <c r="AJ154" i="1" s="1"/>
  <c r="AK153" i="1" s="1"/>
  <c r="AL142" i="1"/>
  <c r="AF144" i="1"/>
  <c r="AG143" i="1"/>
  <c r="AH143" i="1" s="1"/>
  <c r="AJ143" i="1" s="1"/>
  <c r="AK142" i="1" s="1"/>
  <c r="AI142" i="1"/>
  <c r="AI165" i="1"/>
  <c r="AG166" i="1"/>
  <c r="AH166" i="1" s="1"/>
  <c r="AJ166" i="1" s="1"/>
  <c r="AK165" i="1" s="1"/>
  <c r="AL165" i="1"/>
  <c r="AF167" i="1"/>
  <c r="AB65" i="1"/>
  <c r="AG215" i="1"/>
  <c r="AH215" i="1" s="1"/>
  <c r="AJ215" i="1" s="1"/>
  <c r="AK214" i="1" s="1"/>
  <c r="AF216" i="1"/>
  <c r="AL214" i="1"/>
  <c r="AI214" i="1"/>
  <c r="AL39" i="1"/>
  <c r="AD40" i="1"/>
  <c r="AL27" i="1"/>
  <c r="AD28" i="1"/>
  <c r="AL51" i="1"/>
  <c r="AD52" i="1"/>
  <c r="AF192" i="1"/>
  <c r="AG191" i="1"/>
  <c r="AH191" i="1" s="1"/>
  <c r="AJ191" i="1" s="1"/>
  <c r="AK190" i="1" s="1"/>
  <c r="AL190" i="1"/>
  <c r="AI190" i="1"/>
  <c r="AB41" i="1"/>
  <c r="AL63" i="1"/>
  <c r="AD64" i="1"/>
  <c r="AF20" i="1"/>
  <c r="AC20" i="1" s="1"/>
  <c r="AL202" i="1"/>
  <c r="AI202" i="1"/>
  <c r="AF204" i="1"/>
  <c r="AG203" i="1"/>
  <c r="AH203" i="1" s="1"/>
  <c r="AJ203" i="1" s="1"/>
  <c r="AK202" i="1" s="1"/>
  <c r="AB53" i="1"/>
  <c r="AI178" i="1"/>
  <c r="AF180" i="1"/>
  <c r="AL178" i="1"/>
  <c r="AG179" i="1"/>
  <c r="AH179" i="1" s="1"/>
  <c r="AJ179" i="1" s="1"/>
  <c r="AK178" i="1" s="1"/>
  <c r="AB29" i="1"/>
  <c r="A20" i="1"/>
  <c r="R19" i="1"/>
  <c r="AF133" i="1" l="1"/>
  <c r="AG132" i="1"/>
  <c r="AH132" i="1" s="1"/>
  <c r="AJ132" i="1" s="1"/>
  <c r="AK131" i="1" s="1"/>
  <c r="AI131" i="1"/>
  <c r="AL131" i="1"/>
  <c r="AF21" i="1"/>
  <c r="AC21" i="1" s="1"/>
  <c r="AI215" i="1"/>
  <c r="AG216" i="1"/>
  <c r="AH216" i="1" s="1"/>
  <c r="AJ216" i="1" s="1"/>
  <c r="AK215" i="1" s="1"/>
  <c r="AL215" i="1"/>
  <c r="AB66" i="1"/>
  <c r="AF145" i="1"/>
  <c r="AL143" i="1"/>
  <c r="AI143" i="1"/>
  <c r="AG144" i="1"/>
  <c r="AH144" i="1" s="1"/>
  <c r="AJ144" i="1" s="1"/>
  <c r="AK143" i="1" s="1"/>
  <c r="AI191" i="1"/>
  <c r="AF193" i="1"/>
  <c r="AG192" i="1"/>
  <c r="AH192" i="1" s="1"/>
  <c r="AJ192" i="1" s="1"/>
  <c r="AK191" i="1" s="1"/>
  <c r="AB42" i="1"/>
  <c r="AL191" i="1"/>
  <c r="AL64" i="1"/>
  <c r="AD65" i="1"/>
  <c r="AL166" i="1"/>
  <c r="AF168" i="1"/>
  <c r="AG167" i="1"/>
  <c r="AH167" i="1" s="1"/>
  <c r="AJ167" i="1" s="1"/>
  <c r="AK166" i="1" s="1"/>
  <c r="AI166" i="1"/>
  <c r="AI154" i="1"/>
  <c r="AG155" i="1"/>
  <c r="AH155" i="1" s="1"/>
  <c r="AJ155" i="1" s="1"/>
  <c r="AK154" i="1" s="1"/>
  <c r="AF156" i="1"/>
  <c r="AL154" i="1"/>
  <c r="AF181" i="1"/>
  <c r="AG180" i="1"/>
  <c r="AH180" i="1" s="1"/>
  <c r="AJ180" i="1" s="1"/>
  <c r="AK179" i="1" s="1"/>
  <c r="AL179" i="1"/>
  <c r="AB30" i="1"/>
  <c r="AI179" i="1"/>
  <c r="AD53" i="1"/>
  <c r="AL52" i="1"/>
  <c r="AL203" i="1"/>
  <c r="AI203" i="1"/>
  <c r="AF205" i="1"/>
  <c r="AG204" i="1"/>
  <c r="AH204" i="1" s="1"/>
  <c r="AJ204" i="1" s="1"/>
  <c r="AK203" i="1" s="1"/>
  <c r="AB54" i="1"/>
  <c r="AD41" i="1"/>
  <c r="AL40" i="1"/>
  <c r="AL28" i="1"/>
  <c r="AD29" i="1"/>
  <c r="R20" i="1"/>
  <c r="A21" i="1"/>
  <c r="AG133" i="1" l="1"/>
  <c r="AH133" i="1" s="1"/>
  <c r="AJ133" i="1" s="1"/>
  <c r="AK132" i="1" s="1"/>
  <c r="AL132" i="1"/>
  <c r="AI132" i="1"/>
  <c r="AL133" i="1"/>
  <c r="AF22" i="1"/>
  <c r="AC22" i="1"/>
  <c r="AE22" i="1"/>
  <c r="AJ22" i="1" s="1"/>
  <c r="AD54" i="1"/>
  <c r="AL53" i="1"/>
  <c r="AF157" i="1"/>
  <c r="AG156" i="1"/>
  <c r="AH156" i="1" s="1"/>
  <c r="AJ156" i="1" s="1"/>
  <c r="AK155" i="1" s="1"/>
  <c r="AI155" i="1"/>
  <c r="AL155" i="1"/>
  <c r="AL144" i="1"/>
  <c r="AG145" i="1"/>
  <c r="AH145" i="1" s="1"/>
  <c r="AJ145" i="1" s="1"/>
  <c r="AK144" i="1" s="1"/>
  <c r="AL145" i="1"/>
  <c r="AI144" i="1"/>
  <c r="AD42" i="1"/>
  <c r="AL41" i="1"/>
  <c r="AL65" i="1"/>
  <c r="AD66" i="1"/>
  <c r="AI204" i="1"/>
  <c r="AG205" i="1"/>
  <c r="AH205" i="1" s="1"/>
  <c r="AJ205" i="1" s="1"/>
  <c r="AK204" i="1" s="1"/>
  <c r="AL205" i="1"/>
  <c r="AL204" i="1"/>
  <c r="AB55" i="1"/>
  <c r="AD30" i="1"/>
  <c r="AL29" i="1"/>
  <c r="AL193" i="1"/>
  <c r="AL192" i="1"/>
  <c r="AI192" i="1"/>
  <c r="AG193" i="1"/>
  <c r="AH193" i="1" s="1"/>
  <c r="AJ193" i="1" s="1"/>
  <c r="AK192" i="1" s="1"/>
  <c r="AB43" i="1"/>
  <c r="AI167" i="1"/>
  <c r="AG168" i="1"/>
  <c r="AH168" i="1" s="1"/>
  <c r="AJ168" i="1" s="1"/>
  <c r="AK167" i="1" s="1"/>
  <c r="AL167" i="1"/>
  <c r="AF169" i="1"/>
  <c r="AI180" i="1"/>
  <c r="AL181" i="1"/>
  <c r="AG181" i="1"/>
  <c r="AH181" i="1" s="1"/>
  <c r="AJ181" i="1" s="1"/>
  <c r="AK180" i="1" s="1"/>
  <c r="AL180" i="1"/>
  <c r="AB31" i="1"/>
  <c r="R21" i="1"/>
  <c r="A22" i="1"/>
  <c r="AI156" i="1" l="1"/>
  <c r="AG157" i="1"/>
  <c r="AH157" i="1" s="1"/>
  <c r="AJ157" i="1" s="1"/>
  <c r="AK156" i="1" s="1"/>
  <c r="AL156" i="1"/>
  <c r="AL157" i="1"/>
  <c r="AD44" i="1"/>
  <c r="AL42" i="1"/>
  <c r="AD43" i="1"/>
  <c r="AL168" i="1"/>
  <c r="AL169" i="1"/>
  <c r="AI168" i="1"/>
  <c r="AB19" i="1"/>
  <c r="AG169" i="1"/>
  <c r="AH169" i="1" s="1"/>
  <c r="AJ169" i="1" s="1"/>
  <c r="AK168" i="1" s="1"/>
  <c r="AD31" i="1"/>
  <c r="AL30" i="1"/>
  <c r="AD32" i="1"/>
  <c r="AF23" i="1"/>
  <c r="AC23" i="1" s="1"/>
  <c r="AE23" i="1"/>
  <c r="AL54" i="1"/>
  <c r="AD55" i="1"/>
  <c r="AD56" i="1"/>
  <c r="R22" i="1"/>
  <c r="A23" i="1"/>
  <c r="AJ23" i="1" l="1"/>
  <c r="AF24" i="1"/>
  <c r="AC24" i="1" s="1"/>
  <c r="AE24" i="1"/>
  <c r="AJ24" i="1" s="1"/>
  <c r="AD19" i="1"/>
  <c r="AE19" i="1" s="1"/>
  <c r="AJ19" i="1" s="1"/>
  <c r="AL18" i="1"/>
  <c r="AD20" i="1"/>
  <c r="AE20" i="1" s="1"/>
  <c r="AJ20" i="1" s="1"/>
  <c r="AE21" i="1"/>
  <c r="AJ21" i="1" s="1"/>
  <c r="A24" i="1"/>
  <c r="R23" i="1"/>
  <c r="AF25" i="1" l="1"/>
  <c r="AC25" i="1" s="1"/>
  <c r="AE25" i="1"/>
  <c r="AJ25" i="1" s="1"/>
  <c r="A25" i="1"/>
  <c r="R24" i="1"/>
  <c r="AF26" i="1" l="1"/>
  <c r="AC26" i="1"/>
  <c r="AE26" i="1"/>
  <c r="AJ26" i="1" s="1"/>
  <c r="R25" i="1"/>
  <c r="A26" i="1"/>
  <c r="AF27" i="1" l="1"/>
  <c r="AC27" i="1"/>
  <c r="AE27" i="1"/>
  <c r="AJ27" i="1" s="1"/>
  <c r="R26" i="1"/>
  <c r="A27" i="1"/>
  <c r="AF28" i="1" l="1"/>
  <c r="AC28" i="1" s="1"/>
  <c r="AE28" i="1"/>
  <c r="A28" i="1"/>
  <c r="R27" i="1"/>
  <c r="AJ28" i="1" l="1"/>
  <c r="AF29" i="1"/>
  <c r="AC29" i="1" s="1"/>
  <c r="AE29" i="1"/>
  <c r="AJ29" i="1" s="1"/>
  <c r="R28" i="1"/>
  <c r="A29" i="1"/>
  <c r="AF30" i="1" l="1"/>
  <c r="AC30" i="1" s="1"/>
  <c r="AE30" i="1"/>
  <c r="AJ30" i="1" s="1"/>
  <c r="A30" i="1"/>
  <c r="R29" i="1"/>
  <c r="AF31" i="1" l="1"/>
  <c r="AC31" i="1" s="1"/>
  <c r="AE31" i="1"/>
  <c r="R30" i="1"/>
  <c r="A31" i="1"/>
  <c r="AJ31" i="1" l="1"/>
  <c r="AF32" i="1"/>
  <c r="AC32" i="1"/>
  <c r="AE32" i="1"/>
  <c r="AJ32" i="1" s="1"/>
  <c r="A32" i="1"/>
  <c r="R31" i="1"/>
  <c r="AF33" i="1" l="1"/>
  <c r="AC33" i="1" s="1"/>
  <c r="AE33" i="1"/>
  <c r="AJ33" i="1" s="1"/>
  <c r="A33" i="1"/>
  <c r="R32" i="1"/>
  <c r="AF34" i="1" l="1"/>
  <c r="AC34" i="1"/>
  <c r="AE34" i="1"/>
  <c r="AJ34" i="1" s="1"/>
  <c r="A34" i="1"/>
  <c r="R33" i="1"/>
  <c r="AF35" i="1" l="1"/>
  <c r="AC35" i="1" s="1"/>
  <c r="AE35" i="1"/>
  <c r="AJ35" i="1" s="1"/>
  <c r="A35" i="1"/>
  <c r="R34" i="1"/>
  <c r="AF36" i="1" l="1"/>
  <c r="AC36" i="1"/>
  <c r="AE36" i="1"/>
  <c r="AJ36" i="1" s="1"/>
  <c r="R35" i="1"/>
  <c r="A36" i="1"/>
  <c r="AF37" i="1" l="1"/>
  <c r="AC37" i="1"/>
  <c r="AE37" i="1"/>
  <c r="AJ37" i="1" s="1"/>
  <c r="A37" i="1"/>
  <c r="R36" i="1"/>
  <c r="AF38" i="1" l="1"/>
  <c r="AC38" i="1"/>
  <c r="AE38" i="1"/>
  <c r="AJ38" i="1" s="1"/>
  <c r="A38" i="1"/>
  <c r="R37" i="1"/>
  <c r="AF39" i="1" l="1"/>
  <c r="AC39" i="1"/>
  <c r="AE39" i="1"/>
  <c r="AJ39" i="1" s="1"/>
  <c r="A39" i="1"/>
  <c r="R38" i="1"/>
  <c r="AF40" i="1" l="1"/>
  <c r="AC40" i="1" s="1"/>
  <c r="AE40" i="1"/>
  <c r="AJ40" i="1" s="1"/>
  <c r="R39" i="1"/>
  <c r="A40" i="1"/>
  <c r="AF41" i="1" l="1"/>
  <c r="AC41" i="1" s="1"/>
  <c r="AE41" i="1"/>
  <c r="AJ41" i="1" s="1"/>
  <c r="A41" i="1"/>
  <c r="R40" i="1"/>
  <c r="AF42" i="1" l="1"/>
  <c r="AC42" i="1"/>
  <c r="AE42" i="1"/>
  <c r="AJ42" i="1" s="1"/>
  <c r="R41" i="1"/>
  <c r="A42" i="1"/>
  <c r="AF43" i="1" l="1"/>
  <c r="AC43" i="1"/>
  <c r="AE43" i="1"/>
  <c r="AJ43" i="1" s="1"/>
  <c r="A43" i="1"/>
  <c r="R42" i="1"/>
  <c r="AF44" i="1" l="1"/>
  <c r="AC44" i="1"/>
  <c r="AE44" i="1"/>
  <c r="AJ44" i="1" s="1"/>
  <c r="A44" i="1"/>
  <c r="R43" i="1"/>
  <c r="AF45" i="1" l="1"/>
  <c r="AC45" i="1"/>
  <c r="AE45" i="1"/>
  <c r="AJ45" i="1" s="1"/>
  <c r="R44" i="1"/>
  <c r="A45" i="1"/>
  <c r="AF46" i="1" l="1"/>
  <c r="AC46" i="1"/>
  <c r="AE46" i="1"/>
  <c r="AJ46" i="1" s="1"/>
  <c r="R45" i="1"/>
  <c r="A46" i="1"/>
  <c r="AF47" i="1" l="1"/>
  <c r="AC47" i="1" s="1"/>
  <c r="AE47" i="1"/>
  <c r="AJ47" i="1" s="1"/>
  <c r="R46" i="1"/>
  <c r="A47" i="1"/>
  <c r="AF48" i="1" l="1"/>
  <c r="AC48" i="1" s="1"/>
  <c r="AE48" i="1"/>
  <c r="AJ48" i="1" s="1"/>
  <c r="R47" i="1"/>
  <c r="A48" i="1"/>
  <c r="AF49" i="1" l="1"/>
  <c r="AC49" i="1"/>
  <c r="AE49" i="1"/>
  <c r="AJ49" i="1" s="1"/>
  <c r="A49" i="1"/>
  <c r="R48" i="1"/>
  <c r="AF50" i="1" l="1"/>
  <c r="AC50" i="1" s="1"/>
  <c r="AE50" i="1"/>
  <c r="AJ50" i="1" s="1"/>
  <c r="A50" i="1"/>
  <c r="R49" i="1"/>
  <c r="AF51" i="1" l="1"/>
  <c r="AC51" i="1"/>
  <c r="AE51" i="1"/>
  <c r="AJ51" i="1" s="1"/>
  <c r="R50" i="1"/>
  <c r="A51" i="1"/>
  <c r="AF52" i="1" l="1"/>
  <c r="AC52" i="1" s="1"/>
  <c r="AE52" i="1"/>
  <c r="AJ52" i="1" s="1"/>
  <c r="R51" i="1"/>
  <c r="A52" i="1"/>
  <c r="AF53" i="1" l="1"/>
  <c r="AC53" i="1" s="1"/>
  <c r="AE53" i="1"/>
  <c r="AJ53" i="1" s="1"/>
  <c r="R52" i="1"/>
  <c r="A53" i="1"/>
  <c r="AF54" i="1" l="1"/>
  <c r="AC54" i="1"/>
  <c r="AE54" i="1"/>
  <c r="AJ54" i="1" s="1"/>
  <c r="A54" i="1"/>
  <c r="R53" i="1"/>
  <c r="AF55" i="1" l="1"/>
  <c r="AC55" i="1"/>
  <c r="AE55" i="1"/>
  <c r="AJ55" i="1" s="1"/>
  <c r="R54" i="1"/>
  <c r="A55" i="1"/>
  <c r="AF56" i="1" l="1"/>
  <c r="AC56" i="1" s="1"/>
  <c r="AE56" i="1"/>
  <c r="AJ56" i="1" s="1"/>
  <c r="R55" i="1"/>
  <c r="A56" i="1"/>
  <c r="AF57" i="1" l="1"/>
  <c r="AC57" i="1"/>
  <c r="AE57" i="1"/>
  <c r="AJ57" i="1" s="1"/>
  <c r="A57" i="1"/>
  <c r="R56" i="1"/>
  <c r="AF58" i="1" l="1"/>
  <c r="AC58" i="1" s="1"/>
  <c r="AE58" i="1"/>
  <c r="R57" i="1"/>
  <c r="A58" i="1"/>
  <c r="AF59" i="1" l="1"/>
  <c r="AC59" i="1"/>
  <c r="AE59" i="1"/>
  <c r="AJ59" i="1" s="1"/>
  <c r="AJ58" i="1"/>
  <c r="A59" i="1"/>
  <c r="R58" i="1"/>
  <c r="AF60" i="1" l="1"/>
  <c r="AC60" i="1"/>
  <c r="AE60" i="1"/>
  <c r="AJ60" i="1" s="1"/>
  <c r="R59" i="1"/>
  <c r="A60" i="1"/>
  <c r="AF61" i="1" l="1"/>
  <c r="AC61" i="1"/>
  <c r="AE61" i="1"/>
  <c r="AJ61" i="1" s="1"/>
  <c r="R60" i="1"/>
  <c r="A61" i="1"/>
  <c r="AF62" i="1" l="1"/>
  <c r="AC62" i="1" s="1"/>
  <c r="AE62" i="1"/>
  <c r="AJ62" i="1" s="1"/>
  <c r="R61" i="1"/>
  <c r="A62" i="1"/>
  <c r="AF63" i="1" l="1"/>
  <c r="AC63" i="1"/>
  <c r="AE63" i="1"/>
  <c r="AJ63" i="1" s="1"/>
  <c r="I63" i="1"/>
  <c r="A63" i="1"/>
  <c r="R62" i="1"/>
  <c r="AF64" i="1" l="1"/>
  <c r="AC64" i="1" s="1"/>
  <c r="AE64" i="1"/>
  <c r="AJ64" i="1" s="1"/>
  <c r="I25" i="1"/>
  <c r="I16" i="1"/>
  <c r="I24" i="1"/>
  <c r="I17" i="1"/>
  <c r="I14" i="1"/>
  <c r="I18" i="1"/>
  <c r="I21" i="1"/>
  <c r="I19" i="1"/>
  <c r="I12" i="1"/>
  <c r="I11" i="1" s="1"/>
  <c r="J11" i="1" s="1"/>
  <c r="K11" i="1" s="1"/>
  <c r="I20" i="1"/>
  <c r="I13" i="1"/>
  <c r="I22" i="1"/>
  <c r="I15" i="1"/>
  <c r="I23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R63" i="1"/>
  <c r="I64" i="1"/>
  <c r="A64" i="1"/>
  <c r="AF65" i="1" l="1"/>
  <c r="AC65" i="1" s="1"/>
  <c r="AE65" i="1"/>
  <c r="J43" i="1"/>
  <c r="K43" i="1" s="1"/>
  <c r="G43" i="1"/>
  <c r="F43" i="1" s="1"/>
  <c r="U11" i="1"/>
  <c r="S11" i="1"/>
  <c r="L11" i="1"/>
  <c r="M11" i="1" s="1"/>
  <c r="N11" i="1" s="1"/>
  <c r="R64" i="1"/>
  <c r="I65" i="1"/>
  <c r="A65" i="1"/>
  <c r="AJ65" i="1" l="1"/>
  <c r="V11" i="1"/>
  <c r="B11" i="1" s="1"/>
  <c r="AF66" i="1"/>
  <c r="AC66" i="1"/>
  <c r="AE66" i="1"/>
  <c r="AJ66" i="1" s="1"/>
  <c r="U43" i="1"/>
  <c r="S43" i="1"/>
  <c r="J44" i="1"/>
  <c r="G44" i="1"/>
  <c r="I66" i="1"/>
  <c r="A66" i="1"/>
  <c r="R65" i="1"/>
  <c r="F44" i="1" l="1"/>
  <c r="G45" i="1"/>
  <c r="K44" i="1"/>
  <c r="J45" i="1"/>
  <c r="I67" i="1"/>
  <c r="A67" i="1"/>
  <c r="R66" i="1"/>
  <c r="K45" i="1" l="1"/>
  <c r="J46" i="1"/>
  <c r="U44" i="1"/>
  <c r="S44" i="1"/>
  <c r="F45" i="1"/>
  <c r="G46" i="1"/>
  <c r="R67" i="1"/>
  <c r="I68" i="1"/>
  <c r="A68" i="1"/>
  <c r="F46" i="1" l="1"/>
  <c r="G47" i="1"/>
  <c r="K46" i="1"/>
  <c r="J47" i="1"/>
  <c r="S45" i="1"/>
  <c r="U45" i="1"/>
  <c r="R68" i="1"/>
  <c r="I69" i="1"/>
  <c r="A69" i="1"/>
  <c r="K47" i="1" l="1"/>
  <c r="J48" i="1"/>
  <c r="U46" i="1"/>
  <c r="S46" i="1"/>
  <c r="F47" i="1"/>
  <c r="G48" i="1"/>
  <c r="I70" i="1"/>
  <c r="A70" i="1"/>
  <c r="R69" i="1"/>
  <c r="F48" i="1" l="1"/>
  <c r="G49" i="1"/>
  <c r="K48" i="1"/>
  <c r="J49" i="1"/>
  <c r="S47" i="1"/>
  <c r="U47" i="1"/>
  <c r="I71" i="1"/>
  <c r="A71" i="1"/>
  <c r="R70" i="1"/>
  <c r="K49" i="1" l="1"/>
  <c r="J50" i="1"/>
  <c r="S48" i="1"/>
  <c r="U48" i="1"/>
  <c r="F49" i="1"/>
  <c r="G50" i="1"/>
  <c r="I72" i="1"/>
  <c r="A72" i="1"/>
  <c r="R71" i="1"/>
  <c r="F50" i="1" l="1"/>
  <c r="G51" i="1"/>
  <c r="K50" i="1"/>
  <c r="J51" i="1"/>
  <c r="U49" i="1"/>
  <c r="S49" i="1"/>
  <c r="I73" i="1"/>
  <c r="A73" i="1"/>
  <c r="R72" i="1"/>
  <c r="K51" i="1" l="1"/>
  <c r="J52" i="1"/>
  <c r="U50" i="1"/>
  <c r="S50" i="1"/>
  <c r="F51" i="1"/>
  <c r="G52" i="1"/>
  <c r="I74" i="1"/>
  <c r="A74" i="1"/>
  <c r="R73" i="1"/>
  <c r="F52" i="1" l="1"/>
  <c r="G53" i="1"/>
  <c r="K52" i="1"/>
  <c r="J53" i="1"/>
  <c r="S51" i="1"/>
  <c r="U51" i="1"/>
  <c r="R74" i="1"/>
  <c r="I75" i="1"/>
  <c r="A75" i="1"/>
  <c r="G74" i="1"/>
  <c r="F74" i="1" s="1"/>
  <c r="J74" i="1"/>
  <c r="K74" i="1" s="1"/>
  <c r="K53" i="1" l="1"/>
  <c r="J54" i="1"/>
  <c r="S52" i="1"/>
  <c r="U52" i="1"/>
  <c r="F53" i="1"/>
  <c r="G54" i="1"/>
  <c r="I76" i="1"/>
  <c r="A76" i="1"/>
  <c r="J75" i="1"/>
  <c r="K75" i="1" s="1"/>
  <c r="G75" i="1"/>
  <c r="F75" i="1" s="1"/>
  <c r="S74" i="1"/>
  <c r="R75" i="1"/>
  <c r="U74" i="1"/>
  <c r="F54" i="1" l="1"/>
  <c r="G55" i="1"/>
  <c r="K54" i="1"/>
  <c r="J55" i="1"/>
  <c r="U53" i="1"/>
  <c r="S53" i="1"/>
  <c r="S75" i="1"/>
  <c r="R76" i="1"/>
  <c r="U75" i="1"/>
  <c r="I77" i="1"/>
  <c r="A77" i="1"/>
  <c r="O76" i="1"/>
  <c r="J76" i="1"/>
  <c r="K76" i="1" s="1"/>
  <c r="G76" i="1"/>
  <c r="F76" i="1" s="1"/>
  <c r="K55" i="1" l="1"/>
  <c r="J56" i="1"/>
  <c r="U54" i="1"/>
  <c r="S54" i="1"/>
  <c r="F55" i="1"/>
  <c r="G56" i="1"/>
  <c r="O19" i="1"/>
  <c r="O12" i="1"/>
  <c r="O18" i="1"/>
  <c r="O14" i="1"/>
  <c r="O16" i="1"/>
  <c r="O17" i="1"/>
  <c r="O11" i="1"/>
  <c r="O15" i="1"/>
  <c r="O20" i="1"/>
  <c r="O13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G77" i="1"/>
  <c r="F77" i="1" s="1"/>
  <c r="J77" i="1"/>
  <c r="K77" i="1" s="1"/>
  <c r="P76" i="1"/>
  <c r="Q76" i="1" s="1"/>
  <c r="W76" i="1"/>
  <c r="I78" i="1"/>
  <c r="A78" i="1"/>
  <c r="O77" i="1"/>
  <c r="U76" i="1"/>
  <c r="R77" i="1"/>
  <c r="S76" i="1"/>
  <c r="P75" i="1" l="1"/>
  <c r="Q75" i="1" s="1"/>
  <c r="W75" i="1"/>
  <c r="W67" i="1"/>
  <c r="P67" i="1"/>
  <c r="Q67" i="1" s="1"/>
  <c r="P59" i="1"/>
  <c r="Q59" i="1" s="1"/>
  <c r="W59" i="1"/>
  <c r="P51" i="1"/>
  <c r="Q51" i="1" s="1"/>
  <c r="W51" i="1"/>
  <c r="P43" i="1"/>
  <c r="Q43" i="1" s="1"/>
  <c r="W43" i="1"/>
  <c r="P35" i="1"/>
  <c r="Q35" i="1" s="1"/>
  <c r="W35" i="1"/>
  <c r="W27" i="1"/>
  <c r="P27" i="1"/>
  <c r="Q27" i="1" s="1"/>
  <c r="P20" i="1"/>
  <c r="Q20" i="1" s="1"/>
  <c r="W20" i="1"/>
  <c r="P19" i="1"/>
  <c r="Q19" i="1" s="1"/>
  <c r="W19" i="1"/>
  <c r="P74" i="1"/>
  <c r="Q74" i="1" s="1"/>
  <c r="W74" i="1"/>
  <c r="P66" i="1"/>
  <c r="Q66" i="1" s="1"/>
  <c r="W66" i="1"/>
  <c r="P58" i="1"/>
  <c r="Q58" i="1" s="1"/>
  <c r="W58" i="1"/>
  <c r="W50" i="1"/>
  <c r="P50" i="1"/>
  <c r="Q50" i="1" s="1"/>
  <c r="P42" i="1"/>
  <c r="Q42" i="1" s="1"/>
  <c r="W42" i="1"/>
  <c r="W34" i="1"/>
  <c r="P34" i="1"/>
  <c r="Q34" i="1" s="1"/>
  <c r="W26" i="1"/>
  <c r="P26" i="1"/>
  <c r="Q26" i="1" s="1"/>
  <c r="W15" i="1"/>
  <c r="P15" i="1"/>
  <c r="Q15" i="1" s="1"/>
  <c r="F56" i="1"/>
  <c r="G57" i="1"/>
  <c r="W73" i="1"/>
  <c r="P73" i="1"/>
  <c r="Q73" i="1" s="1"/>
  <c r="W65" i="1"/>
  <c r="P65" i="1"/>
  <c r="Q65" i="1" s="1"/>
  <c r="P57" i="1"/>
  <c r="Q57" i="1" s="1"/>
  <c r="W57" i="1"/>
  <c r="W49" i="1"/>
  <c r="P49" i="1"/>
  <c r="Q49" i="1" s="1"/>
  <c r="P41" i="1"/>
  <c r="Q41" i="1" s="1"/>
  <c r="W41" i="1"/>
  <c r="W33" i="1"/>
  <c r="P33" i="1"/>
  <c r="Q33" i="1" s="1"/>
  <c r="W25" i="1"/>
  <c r="P25" i="1"/>
  <c r="Q25" i="1" s="1"/>
  <c r="G12" i="1"/>
  <c r="F12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P11" i="1"/>
  <c r="Q11" i="1" s="1"/>
  <c r="W11" i="1"/>
  <c r="J12" i="1"/>
  <c r="K12" i="1" s="1"/>
  <c r="P72" i="1"/>
  <c r="Q72" i="1" s="1"/>
  <c r="W72" i="1"/>
  <c r="P64" i="1"/>
  <c r="Q64" i="1" s="1"/>
  <c r="W64" i="1"/>
  <c r="P56" i="1"/>
  <c r="Q56" i="1" s="1"/>
  <c r="W56" i="1"/>
  <c r="P48" i="1"/>
  <c r="Q48" i="1" s="1"/>
  <c r="W48" i="1"/>
  <c r="W40" i="1"/>
  <c r="P40" i="1"/>
  <c r="Q40" i="1" s="1"/>
  <c r="P32" i="1"/>
  <c r="Q32" i="1" s="1"/>
  <c r="W32" i="1"/>
  <c r="W24" i="1"/>
  <c r="P24" i="1"/>
  <c r="Q24" i="1" s="1"/>
  <c r="W17" i="1"/>
  <c r="P17" i="1"/>
  <c r="Q17" i="1" s="1"/>
  <c r="P71" i="1"/>
  <c r="Q71" i="1" s="1"/>
  <c r="W71" i="1"/>
  <c r="P63" i="1"/>
  <c r="Q63" i="1" s="1"/>
  <c r="W63" i="1"/>
  <c r="W55" i="1"/>
  <c r="P55" i="1"/>
  <c r="Q55" i="1" s="1"/>
  <c r="P47" i="1"/>
  <c r="Q47" i="1" s="1"/>
  <c r="W47" i="1"/>
  <c r="W39" i="1"/>
  <c r="P39" i="1"/>
  <c r="Q39" i="1" s="1"/>
  <c r="P31" i="1"/>
  <c r="Q31" i="1" s="1"/>
  <c r="W31" i="1"/>
  <c r="P23" i="1"/>
  <c r="Q23" i="1" s="1"/>
  <c r="W23" i="1"/>
  <c r="P16" i="1"/>
  <c r="Q16" i="1" s="1"/>
  <c r="W16" i="1"/>
  <c r="W70" i="1"/>
  <c r="P70" i="1"/>
  <c r="Q70" i="1" s="1"/>
  <c r="P62" i="1"/>
  <c r="Q62" i="1" s="1"/>
  <c r="W62" i="1"/>
  <c r="P54" i="1"/>
  <c r="Q54" i="1" s="1"/>
  <c r="W54" i="1"/>
  <c r="P46" i="1"/>
  <c r="Q46" i="1" s="1"/>
  <c r="W46" i="1"/>
  <c r="W38" i="1"/>
  <c r="P38" i="1"/>
  <c r="Q38" i="1" s="1"/>
  <c r="P30" i="1"/>
  <c r="Q30" i="1" s="1"/>
  <c r="W30" i="1"/>
  <c r="P22" i="1"/>
  <c r="Q22" i="1" s="1"/>
  <c r="W22" i="1"/>
  <c r="W14" i="1"/>
  <c r="P14" i="1"/>
  <c r="Q14" i="1" s="1"/>
  <c r="P69" i="1"/>
  <c r="Q69" i="1" s="1"/>
  <c r="W69" i="1"/>
  <c r="W61" i="1"/>
  <c r="P61" i="1"/>
  <c r="Q61" i="1" s="1"/>
  <c r="P53" i="1"/>
  <c r="Q53" i="1" s="1"/>
  <c r="W53" i="1"/>
  <c r="W45" i="1"/>
  <c r="P45" i="1"/>
  <c r="Q45" i="1" s="1"/>
  <c r="W37" i="1"/>
  <c r="P37" i="1"/>
  <c r="Q37" i="1" s="1"/>
  <c r="W29" i="1"/>
  <c r="P29" i="1"/>
  <c r="Q29" i="1" s="1"/>
  <c r="W21" i="1"/>
  <c r="P21" i="1"/>
  <c r="Q21" i="1" s="1"/>
  <c r="W18" i="1"/>
  <c r="P18" i="1"/>
  <c r="Q18" i="1" s="1"/>
  <c r="K56" i="1"/>
  <c r="J57" i="1"/>
  <c r="P68" i="1"/>
  <c r="Q68" i="1" s="1"/>
  <c r="W68" i="1"/>
  <c r="W60" i="1"/>
  <c r="P60" i="1"/>
  <c r="Q60" i="1" s="1"/>
  <c r="P52" i="1"/>
  <c r="Q52" i="1" s="1"/>
  <c r="W52" i="1"/>
  <c r="W44" i="1"/>
  <c r="P44" i="1"/>
  <c r="Q44" i="1" s="1"/>
  <c r="P36" i="1"/>
  <c r="Q36" i="1" s="1"/>
  <c r="W36" i="1"/>
  <c r="W28" i="1"/>
  <c r="P28" i="1"/>
  <c r="Q28" i="1" s="1"/>
  <c r="W13" i="1"/>
  <c r="P13" i="1"/>
  <c r="Q13" i="1" s="1"/>
  <c r="G14" i="1"/>
  <c r="F14" i="1" s="1"/>
  <c r="P12" i="1"/>
  <c r="Q12" i="1" s="1"/>
  <c r="W12" i="1"/>
  <c r="G13" i="1"/>
  <c r="F13" i="1" s="1"/>
  <c r="S55" i="1"/>
  <c r="U55" i="1"/>
  <c r="S77" i="1"/>
  <c r="I79" i="1"/>
  <c r="A79" i="1"/>
  <c r="O78" i="1"/>
  <c r="G78" i="1"/>
  <c r="F78" i="1" s="1"/>
  <c r="J78" i="1"/>
  <c r="K78" i="1" s="1"/>
  <c r="U77" i="1"/>
  <c r="R78" i="1"/>
  <c r="W77" i="1"/>
  <c r="P77" i="1"/>
  <c r="Q77" i="1" s="1"/>
  <c r="J13" i="1" l="1"/>
  <c r="K13" i="1" s="1"/>
  <c r="U13" i="1" s="1"/>
  <c r="K57" i="1"/>
  <c r="J58" i="1"/>
  <c r="G15" i="1"/>
  <c r="U56" i="1"/>
  <c r="S56" i="1"/>
  <c r="S12" i="1"/>
  <c r="U12" i="1"/>
  <c r="E12" i="1"/>
  <c r="F57" i="1"/>
  <c r="G58" i="1"/>
  <c r="R79" i="1"/>
  <c r="U78" i="1"/>
  <c r="P78" i="1"/>
  <c r="Q78" i="1" s="1"/>
  <c r="W78" i="1"/>
  <c r="S78" i="1"/>
  <c r="I80" i="1"/>
  <c r="A80" i="1"/>
  <c r="O79" i="1"/>
  <c r="J79" i="1"/>
  <c r="K79" i="1" s="1"/>
  <c r="G79" i="1"/>
  <c r="F79" i="1" s="1"/>
  <c r="J14" i="1" l="1"/>
  <c r="S13" i="1"/>
  <c r="E13" i="1"/>
  <c r="D12" i="1"/>
  <c r="L12" i="1" s="1"/>
  <c r="M12" i="1" s="1"/>
  <c r="N12" i="1" s="1"/>
  <c r="V12" i="1" s="1"/>
  <c r="B12" i="1" s="1"/>
  <c r="F15" i="1"/>
  <c r="G16" i="1"/>
  <c r="F58" i="1"/>
  <c r="G59" i="1"/>
  <c r="K58" i="1"/>
  <c r="J59" i="1"/>
  <c r="S57" i="1"/>
  <c r="U57" i="1"/>
  <c r="P79" i="1"/>
  <c r="Q79" i="1" s="1"/>
  <c r="W79" i="1"/>
  <c r="R80" i="1"/>
  <c r="U79" i="1"/>
  <c r="I81" i="1"/>
  <c r="A81" i="1"/>
  <c r="O80" i="1"/>
  <c r="J80" i="1"/>
  <c r="K80" i="1" s="1"/>
  <c r="G80" i="1"/>
  <c r="F80" i="1" s="1"/>
  <c r="S79" i="1"/>
  <c r="K14" i="1" l="1"/>
  <c r="J15" i="1"/>
  <c r="H12" i="1"/>
  <c r="K59" i="1"/>
  <c r="J60" i="1"/>
  <c r="S58" i="1"/>
  <c r="U58" i="1"/>
  <c r="F59" i="1"/>
  <c r="G60" i="1"/>
  <c r="D13" i="1"/>
  <c r="F16" i="1"/>
  <c r="G17" i="1"/>
  <c r="G81" i="1"/>
  <c r="F81" i="1" s="1"/>
  <c r="J81" i="1"/>
  <c r="K81" i="1" s="1"/>
  <c r="S80" i="1"/>
  <c r="I82" i="1"/>
  <c r="A82" i="1"/>
  <c r="O81" i="1"/>
  <c r="U80" i="1"/>
  <c r="R81" i="1"/>
  <c r="P80" i="1"/>
  <c r="Q80" i="1" s="1"/>
  <c r="W80" i="1"/>
  <c r="K15" i="1" l="1"/>
  <c r="J16" i="1"/>
  <c r="S14" i="1"/>
  <c r="U14" i="1"/>
  <c r="E14" i="1"/>
  <c r="D14" i="1" s="1"/>
  <c r="F17" i="1"/>
  <c r="G18" i="1"/>
  <c r="L13" i="1"/>
  <c r="M13" i="1" s="1"/>
  <c r="N13" i="1" s="1"/>
  <c r="H13" i="1"/>
  <c r="K60" i="1"/>
  <c r="J61" i="1"/>
  <c r="F60" i="1"/>
  <c r="G61" i="1"/>
  <c r="U59" i="1"/>
  <c r="S59" i="1"/>
  <c r="U81" i="1"/>
  <c r="R82" i="1"/>
  <c r="W81" i="1"/>
  <c r="P81" i="1"/>
  <c r="Q81" i="1" s="1"/>
  <c r="I83" i="1"/>
  <c r="A83" i="1"/>
  <c r="O82" i="1"/>
  <c r="S81" i="1"/>
  <c r="G82" i="1"/>
  <c r="F82" i="1" s="1"/>
  <c r="J82" i="1"/>
  <c r="K82" i="1" s="1"/>
  <c r="H14" i="1" l="1"/>
  <c r="L14" i="1"/>
  <c r="M14" i="1" s="1"/>
  <c r="N14" i="1" s="1"/>
  <c r="V14" i="1" s="1"/>
  <c r="B14" i="1" s="1"/>
  <c r="K16" i="1"/>
  <c r="J17" i="1"/>
  <c r="S15" i="1"/>
  <c r="E15" i="1"/>
  <c r="D15" i="1" s="1"/>
  <c r="H15" i="1" s="1"/>
  <c r="U15" i="1"/>
  <c r="F61" i="1"/>
  <c r="G62" i="1"/>
  <c r="K61" i="1"/>
  <c r="J62" i="1"/>
  <c r="U60" i="1"/>
  <c r="S60" i="1"/>
  <c r="F18" i="1"/>
  <c r="G19" i="1"/>
  <c r="V13" i="1"/>
  <c r="B13" i="1" s="1"/>
  <c r="P82" i="1"/>
  <c r="Q82" i="1" s="1"/>
  <c r="W82" i="1"/>
  <c r="I84" i="1"/>
  <c r="A84" i="1"/>
  <c r="O83" i="1"/>
  <c r="J83" i="1"/>
  <c r="K83" i="1" s="1"/>
  <c r="G83" i="1"/>
  <c r="F83" i="1" s="1"/>
  <c r="R83" i="1"/>
  <c r="U82" i="1"/>
  <c r="S82" i="1"/>
  <c r="L15" i="1" l="1"/>
  <c r="M15" i="1" s="1"/>
  <c r="N15" i="1" s="1"/>
  <c r="V15" i="1" s="1"/>
  <c r="B15" i="1" s="1"/>
  <c r="J18" i="1"/>
  <c r="K17" i="1"/>
  <c r="U16" i="1"/>
  <c r="S16" i="1"/>
  <c r="E16" i="1"/>
  <c r="D16" i="1" s="1"/>
  <c r="L16" i="1" s="1"/>
  <c r="M16" i="1" s="1"/>
  <c r="N16" i="1" s="1"/>
  <c r="F19" i="1"/>
  <c r="G20" i="1"/>
  <c r="K62" i="1"/>
  <c r="J63" i="1"/>
  <c r="S61" i="1"/>
  <c r="U61" i="1"/>
  <c r="F62" i="1"/>
  <c r="G63" i="1"/>
  <c r="P83" i="1"/>
  <c r="Q83" i="1" s="1"/>
  <c r="W83" i="1"/>
  <c r="I85" i="1"/>
  <c r="A85" i="1"/>
  <c r="O84" i="1"/>
  <c r="J84" i="1"/>
  <c r="K84" i="1" s="1"/>
  <c r="G84" i="1"/>
  <c r="F84" i="1" s="1"/>
  <c r="R84" i="1"/>
  <c r="U83" i="1"/>
  <c r="S83" i="1"/>
  <c r="V16" i="1" l="1"/>
  <c r="B16" i="1" s="1"/>
  <c r="H16" i="1"/>
  <c r="U17" i="1"/>
  <c r="E17" i="1"/>
  <c r="D17" i="1" s="1"/>
  <c r="L17" i="1" s="1"/>
  <c r="M17" i="1" s="1"/>
  <c r="N17" i="1" s="1"/>
  <c r="S17" i="1"/>
  <c r="K18" i="1"/>
  <c r="J19" i="1"/>
  <c r="F63" i="1"/>
  <c r="G64" i="1"/>
  <c r="K63" i="1"/>
  <c r="J64" i="1"/>
  <c r="S62" i="1"/>
  <c r="U62" i="1"/>
  <c r="F20" i="1"/>
  <c r="G21" i="1"/>
  <c r="S84" i="1"/>
  <c r="P84" i="1"/>
  <c r="Q84" i="1" s="1"/>
  <c r="W84" i="1"/>
  <c r="I86" i="1"/>
  <c r="A86" i="1"/>
  <c r="O85" i="1"/>
  <c r="G85" i="1"/>
  <c r="F85" i="1" s="1"/>
  <c r="J85" i="1"/>
  <c r="K85" i="1" s="1"/>
  <c r="U84" i="1"/>
  <c r="R85" i="1"/>
  <c r="V17" i="1" l="1"/>
  <c r="B17" i="1" s="1"/>
  <c r="H17" i="1"/>
  <c r="U18" i="1"/>
  <c r="S18" i="1"/>
  <c r="E18" i="1"/>
  <c r="D18" i="1" s="1"/>
  <c r="H18" i="1" s="1"/>
  <c r="K19" i="1"/>
  <c r="J20" i="1"/>
  <c r="K64" i="1"/>
  <c r="J65" i="1"/>
  <c r="F21" i="1"/>
  <c r="G22" i="1"/>
  <c r="U63" i="1"/>
  <c r="S63" i="1"/>
  <c r="F64" i="1"/>
  <c r="G65" i="1"/>
  <c r="G86" i="1"/>
  <c r="F86" i="1" s="1"/>
  <c r="J86" i="1"/>
  <c r="K86" i="1" s="1"/>
  <c r="S85" i="1"/>
  <c r="U85" i="1"/>
  <c r="R86" i="1"/>
  <c r="W85" i="1"/>
  <c r="P85" i="1"/>
  <c r="Q85" i="1" s="1"/>
  <c r="I87" i="1"/>
  <c r="A87" i="1"/>
  <c r="O86" i="1"/>
  <c r="L18" i="1" l="1"/>
  <c r="M18" i="1" s="1"/>
  <c r="N18" i="1" s="1"/>
  <c r="V18" i="1" s="1"/>
  <c r="B18" i="1" s="1"/>
  <c r="K20" i="1"/>
  <c r="J21" i="1"/>
  <c r="U19" i="1"/>
  <c r="E19" i="1"/>
  <c r="D19" i="1" s="1"/>
  <c r="H19" i="1" s="1"/>
  <c r="S19" i="1"/>
  <c r="F22" i="1"/>
  <c r="G23" i="1"/>
  <c r="K65" i="1"/>
  <c r="J66" i="1"/>
  <c r="F65" i="1"/>
  <c r="G66" i="1"/>
  <c r="S64" i="1"/>
  <c r="U64" i="1"/>
  <c r="P86" i="1"/>
  <c r="Q86" i="1" s="1"/>
  <c r="W86" i="1"/>
  <c r="I88" i="1"/>
  <c r="A88" i="1"/>
  <c r="O87" i="1"/>
  <c r="J87" i="1"/>
  <c r="K87" i="1" s="1"/>
  <c r="G87" i="1"/>
  <c r="F87" i="1" s="1"/>
  <c r="S86" i="1"/>
  <c r="R87" i="1"/>
  <c r="U86" i="1"/>
  <c r="L19" i="1" l="1"/>
  <c r="M19" i="1" s="1"/>
  <c r="N19" i="1" s="1"/>
  <c r="V19" i="1" s="1"/>
  <c r="B19" i="1" s="1"/>
  <c r="K21" i="1"/>
  <c r="J22" i="1"/>
  <c r="E20" i="1"/>
  <c r="D20" i="1" s="1"/>
  <c r="L20" i="1" s="1"/>
  <c r="M20" i="1" s="1"/>
  <c r="N20" i="1" s="1"/>
  <c r="U20" i="1"/>
  <c r="S20" i="1"/>
  <c r="U65" i="1"/>
  <c r="S65" i="1"/>
  <c r="F23" i="1"/>
  <c r="G24" i="1"/>
  <c r="F66" i="1"/>
  <c r="G67" i="1"/>
  <c r="K66" i="1"/>
  <c r="J67" i="1"/>
  <c r="R88" i="1"/>
  <c r="U87" i="1"/>
  <c r="P87" i="1"/>
  <c r="Q87" i="1" s="1"/>
  <c r="W87" i="1"/>
  <c r="J88" i="1"/>
  <c r="K88" i="1" s="1"/>
  <c r="G88" i="1"/>
  <c r="F88" i="1" s="1"/>
  <c r="I89" i="1"/>
  <c r="A89" i="1"/>
  <c r="O88" i="1"/>
  <c r="S87" i="1"/>
  <c r="V20" i="1" l="1"/>
  <c r="B20" i="1" s="1"/>
  <c r="H20" i="1"/>
  <c r="J23" i="1"/>
  <c r="K22" i="1"/>
  <c r="S21" i="1"/>
  <c r="E21" i="1"/>
  <c r="D21" i="1" s="1"/>
  <c r="L21" i="1" s="1"/>
  <c r="M21" i="1" s="1"/>
  <c r="N21" i="1" s="1"/>
  <c r="U21" i="1"/>
  <c r="K67" i="1"/>
  <c r="J68" i="1"/>
  <c r="F24" i="1"/>
  <c r="G25" i="1"/>
  <c r="S66" i="1"/>
  <c r="U66" i="1"/>
  <c r="F67" i="1"/>
  <c r="G68" i="1"/>
  <c r="S88" i="1"/>
  <c r="G89" i="1"/>
  <c r="F89" i="1" s="1"/>
  <c r="J89" i="1"/>
  <c r="K89" i="1" s="1"/>
  <c r="I90" i="1"/>
  <c r="A90" i="1"/>
  <c r="O89" i="1"/>
  <c r="P88" i="1"/>
  <c r="Q88" i="1" s="1"/>
  <c r="W88" i="1"/>
  <c r="U88" i="1"/>
  <c r="R89" i="1"/>
  <c r="V21" i="1" l="1"/>
  <c r="B21" i="1" s="1"/>
  <c r="S22" i="1"/>
  <c r="E22" i="1"/>
  <c r="U22" i="1"/>
  <c r="J24" i="1"/>
  <c r="K23" i="1"/>
  <c r="H21" i="1"/>
  <c r="F25" i="1"/>
  <c r="G26" i="1"/>
  <c r="K68" i="1"/>
  <c r="J69" i="1"/>
  <c r="U67" i="1"/>
  <c r="S67" i="1"/>
  <c r="F68" i="1"/>
  <c r="G69" i="1"/>
  <c r="G90" i="1"/>
  <c r="F90" i="1" s="1"/>
  <c r="J90" i="1"/>
  <c r="K90" i="1" s="1"/>
  <c r="S89" i="1"/>
  <c r="W89" i="1"/>
  <c r="P89" i="1"/>
  <c r="Q89" i="1" s="1"/>
  <c r="U89" i="1"/>
  <c r="R90" i="1"/>
  <c r="I91" i="1"/>
  <c r="A91" i="1"/>
  <c r="O90" i="1"/>
  <c r="U23" i="1" l="1"/>
  <c r="S23" i="1"/>
  <c r="E23" i="1"/>
  <c r="J25" i="1"/>
  <c r="K24" i="1"/>
  <c r="D22" i="1"/>
  <c r="H22" i="1" s="1"/>
  <c r="F69" i="1"/>
  <c r="G70" i="1"/>
  <c r="K69" i="1"/>
  <c r="J70" i="1"/>
  <c r="U68" i="1"/>
  <c r="S68" i="1"/>
  <c r="F26" i="1"/>
  <c r="G27" i="1"/>
  <c r="P90" i="1"/>
  <c r="Q90" i="1" s="1"/>
  <c r="W90" i="1"/>
  <c r="I92" i="1"/>
  <c r="A92" i="1"/>
  <c r="O91" i="1"/>
  <c r="S90" i="1"/>
  <c r="J91" i="1"/>
  <c r="K91" i="1" s="1"/>
  <c r="G91" i="1"/>
  <c r="F91" i="1" s="1"/>
  <c r="R91" i="1"/>
  <c r="U90" i="1"/>
  <c r="L22" i="1" l="1"/>
  <c r="M22" i="1" s="1"/>
  <c r="N22" i="1" s="1"/>
  <c r="V22" i="1" s="1"/>
  <c r="B22" i="1" s="1"/>
  <c r="K25" i="1"/>
  <c r="J26" i="1"/>
  <c r="D23" i="1"/>
  <c r="H23" i="1" s="1"/>
  <c r="U24" i="1"/>
  <c r="E24" i="1"/>
  <c r="S24" i="1"/>
  <c r="F27" i="1"/>
  <c r="G28" i="1"/>
  <c r="S69" i="1"/>
  <c r="U69" i="1"/>
  <c r="F70" i="1"/>
  <c r="G71" i="1"/>
  <c r="K70" i="1"/>
  <c r="J71" i="1"/>
  <c r="P91" i="1"/>
  <c r="Q91" i="1" s="1"/>
  <c r="W91" i="1"/>
  <c r="I93" i="1"/>
  <c r="A93" i="1"/>
  <c r="O92" i="1"/>
  <c r="J92" i="1"/>
  <c r="K92" i="1" s="1"/>
  <c r="G92" i="1"/>
  <c r="F92" i="1" s="1"/>
  <c r="R92" i="1"/>
  <c r="U91" i="1"/>
  <c r="S91" i="1"/>
  <c r="D24" i="1" l="1"/>
  <c r="L24" i="1" s="1"/>
  <c r="M24" i="1" s="1"/>
  <c r="N24" i="1" s="1"/>
  <c r="V24" i="1" s="1"/>
  <c r="B24" i="1" s="1"/>
  <c r="L23" i="1"/>
  <c r="M23" i="1" s="1"/>
  <c r="N23" i="1" s="1"/>
  <c r="V23" i="1" s="1"/>
  <c r="B23" i="1" s="1"/>
  <c r="K26" i="1"/>
  <c r="J27" i="1"/>
  <c r="S25" i="1"/>
  <c r="U25" i="1"/>
  <c r="E25" i="1"/>
  <c r="K71" i="1"/>
  <c r="J72" i="1"/>
  <c r="F71" i="1"/>
  <c r="G72" i="1"/>
  <c r="U70" i="1"/>
  <c r="S70" i="1"/>
  <c r="F28" i="1"/>
  <c r="G29" i="1"/>
  <c r="S92" i="1"/>
  <c r="P92" i="1"/>
  <c r="Q92" i="1" s="1"/>
  <c r="W92" i="1"/>
  <c r="I94" i="1"/>
  <c r="A94" i="1"/>
  <c r="O93" i="1"/>
  <c r="G93" i="1"/>
  <c r="F93" i="1" s="1"/>
  <c r="J93" i="1"/>
  <c r="K93" i="1" s="1"/>
  <c r="U92" i="1"/>
  <c r="R93" i="1"/>
  <c r="D25" i="1" l="1"/>
  <c r="H25" i="1" s="1"/>
  <c r="H24" i="1"/>
  <c r="K27" i="1"/>
  <c r="J28" i="1"/>
  <c r="E26" i="1"/>
  <c r="U26" i="1"/>
  <c r="S26" i="1"/>
  <c r="F72" i="1"/>
  <c r="G73" i="1"/>
  <c r="F73" i="1" s="1"/>
  <c r="F29" i="1"/>
  <c r="G30" i="1"/>
  <c r="K72" i="1"/>
  <c r="J73" i="1"/>
  <c r="K73" i="1" s="1"/>
  <c r="U71" i="1"/>
  <c r="S71" i="1"/>
  <c r="G94" i="1"/>
  <c r="F94" i="1" s="1"/>
  <c r="J94" i="1"/>
  <c r="K94" i="1" s="1"/>
  <c r="S93" i="1"/>
  <c r="W93" i="1"/>
  <c r="P93" i="1"/>
  <c r="Q93" i="1" s="1"/>
  <c r="U93" i="1"/>
  <c r="R94" i="1"/>
  <c r="I95" i="1"/>
  <c r="A95" i="1"/>
  <c r="O94" i="1"/>
  <c r="D26" i="1" l="1"/>
  <c r="L26" i="1" s="1"/>
  <c r="M26" i="1" s="1"/>
  <c r="N26" i="1" s="1"/>
  <c r="V26" i="1" s="1"/>
  <c r="B26" i="1" s="1"/>
  <c r="L25" i="1"/>
  <c r="M25" i="1" s="1"/>
  <c r="N25" i="1" s="1"/>
  <c r="V25" i="1" s="1"/>
  <c r="B25" i="1" s="1"/>
  <c r="J29" i="1"/>
  <c r="K28" i="1"/>
  <c r="S27" i="1"/>
  <c r="U27" i="1"/>
  <c r="E27" i="1"/>
  <c r="U73" i="1"/>
  <c r="S73" i="1"/>
  <c r="E74" i="1"/>
  <c r="S72" i="1"/>
  <c r="U72" i="1"/>
  <c r="F30" i="1"/>
  <c r="G31" i="1"/>
  <c r="P94" i="1"/>
  <c r="Q94" i="1" s="1"/>
  <c r="W94" i="1"/>
  <c r="I96" i="1"/>
  <c r="A96" i="1"/>
  <c r="O95" i="1"/>
  <c r="R95" i="1"/>
  <c r="U94" i="1"/>
  <c r="S94" i="1"/>
  <c r="J95" i="1"/>
  <c r="K95" i="1" s="1"/>
  <c r="G95" i="1"/>
  <c r="F95" i="1" s="1"/>
  <c r="D27" i="1" l="1"/>
  <c r="L27" i="1" s="1"/>
  <c r="M27" i="1" s="1"/>
  <c r="N27" i="1" s="1"/>
  <c r="V27" i="1" s="1"/>
  <c r="B27" i="1" s="1"/>
  <c r="H26" i="1"/>
  <c r="S28" i="1"/>
  <c r="E28" i="1"/>
  <c r="U28" i="1"/>
  <c r="K29" i="1"/>
  <c r="J30" i="1"/>
  <c r="F31" i="1"/>
  <c r="G32" i="1"/>
  <c r="E75" i="1"/>
  <c r="I97" i="1"/>
  <c r="A97" i="1"/>
  <c r="O96" i="1"/>
  <c r="G96" i="1"/>
  <c r="F96" i="1" s="1"/>
  <c r="J96" i="1"/>
  <c r="K96" i="1" s="1"/>
  <c r="U95" i="1"/>
  <c r="R96" i="1"/>
  <c r="S95" i="1"/>
  <c r="W95" i="1"/>
  <c r="P95" i="1"/>
  <c r="Q95" i="1" s="1"/>
  <c r="D28" i="1" l="1"/>
  <c r="H28" i="1" s="1"/>
  <c r="H27" i="1"/>
  <c r="K30" i="1"/>
  <c r="J31" i="1"/>
  <c r="E29" i="1"/>
  <c r="S29" i="1"/>
  <c r="U29" i="1"/>
  <c r="E76" i="1"/>
  <c r="F32" i="1"/>
  <c r="G33" i="1"/>
  <c r="R97" i="1"/>
  <c r="U96" i="1"/>
  <c r="S96" i="1"/>
  <c r="P96" i="1"/>
  <c r="Q96" i="1" s="1"/>
  <c r="W96" i="1"/>
  <c r="I98" i="1"/>
  <c r="A98" i="1"/>
  <c r="O97" i="1"/>
  <c r="J97" i="1"/>
  <c r="K97" i="1" s="1"/>
  <c r="G97" i="1"/>
  <c r="F97" i="1" s="1"/>
  <c r="D29" i="1" l="1"/>
  <c r="H29" i="1" s="1"/>
  <c r="L28" i="1"/>
  <c r="M28" i="1" s="1"/>
  <c r="N28" i="1" s="1"/>
  <c r="V28" i="1" s="1"/>
  <c r="B28" i="1" s="1"/>
  <c r="K31" i="1"/>
  <c r="J32" i="1"/>
  <c r="U30" i="1"/>
  <c r="E30" i="1"/>
  <c r="S30" i="1"/>
  <c r="F33" i="1"/>
  <c r="G34" i="1"/>
  <c r="E77" i="1"/>
  <c r="I99" i="1"/>
  <c r="A99" i="1"/>
  <c r="O98" i="1"/>
  <c r="G98" i="1"/>
  <c r="F98" i="1" s="1"/>
  <c r="J98" i="1"/>
  <c r="K98" i="1" s="1"/>
  <c r="P97" i="1"/>
  <c r="Q97" i="1" s="1"/>
  <c r="W97" i="1"/>
  <c r="S97" i="1"/>
  <c r="R98" i="1"/>
  <c r="U97" i="1"/>
  <c r="D30" i="1" l="1"/>
  <c r="H30" i="1" s="1"/>
  <c r="L29" i="1"/>
  <c r="M29" i="1" s="1"/>
  <c r="N29" i="1" s="1"/>
  <c r="V29" i="1" s="1"/>
  <c r="B29" i="1" s="1"/>
  <c r="K32" i="1"/>
  <c r="J33" i="1"/>
  <c r="U31" i="1"/>
  <c r="S31" i="1"/>
  <c r="E31" i="1"/>
  <c r="E78" i="1"/>
  <c r="F34" i="1"/>
  <c r="G35" i="1"/>
  <c r="S98" i="1"/>
  <c r="U98" i="1"/>
  <c r="R99" i="1"/>
  <c r="W98" i="1"/>
  <c r="P98" i="1"/>
  <c r="Q98" i="1" s="1"/>
  <c r="I100" i="1"/>
  <c r="A100" i="1"/>
  <c r="O99" i="1"/>
  <c r="G99" i="1"/>
  <c r="F99" i="1" s="1"/>
  <c r="J99" i="1"/>
  <c r="K99" i="1" s="1"/>
  <c r="D31" i="1" l="1"/>
  <c r="H31" i="1" s="1"/>
  <c r="L30" i="1"/>
  <c r="M30" i="1" s="1"/>
  <c r="N30" i="1" s="1"/>
  <c r="V30" i="1" s="1"/>
  <c r="B30" i="1" s="1"/>
  <c r="K33" i="1"/>
  <c r="J34" i="1"/>
  <c r="U32" i="1"/>
  <c r="S32" i="1"/>
  <c r="E32" i="1"/>
  <c r="E79" i="1"/>
  <c r="F35" i="1"/>
  <c r="G36" i="1"/>
  <c r="S99" i="1"/>
  <c r="R100" i="1"/>
  <c r="U99" i="1"/>
  <c r="P99" i="1"/>
  <c r="Q99" i="1" s="1"/>
  <c r="W99" i="1"/>
  <c r="I101" i="1"/>
  <c r="A101" i="1"/>
  <c r="O100" i="1"/>
  <c r="J100" i="1"/>
  <c r="K100" i="1" s="1"/>
  <c r="G100" i="1"/>
  <c r="F100" i="1" s="1"/>
  <c r="D32" i="1" l="1"/>
  <c r="L32" i="1" s="1"/>
  <c r="M32" i="1" s="1"/>
  <c r="N32" i="1" s="1"/>
  <c r="V32" i="1" s="1"/>
  <c r="B32" i="1" s="1"/>
  <c r="L31" i="1"/>
  <c r="M31" i="1" s="1"/>
  <c r="N31" i="1" s="1"/>
  <c r="V31" i="1" s="1"/>
  <c r="B31" i="1" s="1"/>
  <c r="K34" i="1"/>
  <c r="J35" i="1"/>
  <c r="E33" i="1"/>
  <c r="U33" i="1"/>
  <c r="S33" i="1"/>
  <c r="E80" i="1"/>
  <c r="F36" i="1"/>
  <c r="G37" i="1"/>
  <c r="R101" i="1"/>
  <c r="U100" i="1"/>
  <c r="S100" i="1"/>
  <c r="P100" i="1"/>
  <c r="Q100" i="1" s="1"/>
  <c r="W100" i="1"/>
  <c r="I102" i="1"/>
  <c r="A102" i="1"/>
  <c r="O101" i="1"/>
  <c r="J101" i="1"/>
  <c r="K101" i="1" s="1"/>
  <c r="G101" i="1"/>
  <c r="F101" i="1" s="1"/>
  <c r="D33" i="1" l="1"/>
  <c r="L33" i="1" s="1"/>
  <c r="M33" i="1" s="1"/>
  <c r="N33" i="1" s="1"/>
  <c r="V33" i="1" s="1"/>
  <c r="B33" i="1" s="1"/>
  <c r="H32" i="1"/>
  <c r="K35" i="1"/>
  <c r="J36" i="1"/>
  <c r="S34" i="1"/>
  <c r="U34" i="1"/>
  <c r="E34" i="1"/>
  <c r="E81" i="1"/>
  <c r="F37" i="1"/>
  <c r="G38" i="1"/>
  <c r="I103" i="1"/>
  <c r="A103" i="1"/>
  <c r="O102" i="1"/>
  <c r="G102" i="1"/>
  <c r="F102" i="1" s="1"/>
  <c r="J102" i="1"/>
  <c r="K102" i="1" s="1"/>
  <c r="U101" i="1"/>
  <c r="R102" i="1"/>
  <c r="S101" i="1"/>
  <c r="P101" i="1"/>
  <c r="Q101" i="1" s="1"/>
  <c r="W101" i="1"/>
  <c r="D34" i="1" l="1"/>
  <c r="L34" i="1" s="1"/>
  <c r="M34" i="1" s="1"/>
  <c r="N34" i="1" s="1"/>
  <c r="V34" i="1" s="1"/>
  <c r="B34" i="1" s="1"/>
  <c r="H33" i="1"/>
  <c r="K36" i="1"/>
  <c r="J37" i="1"/>
  <c r="U35" i="1"/>
  <c r="S35" i="1"/>
  <c r="E35" i="1"/>
  <c r="F38" i="1"/>
  <c r="G39" i="1"/>
  <c r="E82" i="1"/>
  <c r="S102" i="1"/>
  <c r="W102" i="1"/>
  <c r="P102" i="1"/>
  <c r="Q102" i="1" s="1"/>
  <c r="U102" i="1"/>
  <c r="R103" i="1"/>
  <c r="I104" i="1"/>
  <c r="A104" i="1"/>
  <c r="O103" i="1"/>
  <c r="G103" i="1"/>
  <c r="F103" i="1" s="1"/>
  <c r="J103" i="1"/>
  <c r="K103" i="1" s="1"/>
  <c r="D35" i="1" l="1"/>
  <c r="H35" i="1" s="1"/>
  <c r="H34" i="1"/>
  <c r="K37" i="1"/>
  <c r="J38" i="1"/>
  <c r="E36" i="1"/>
  <c r="U36" i="1"/>
  <c r="S36" i="1"/>
  <c r="E83" i="1"/>
  <c r="F39" i="1"/>
  <c r="G40" i="1"/>
  <c r="S103" i="1"/>
  <c r="J104" i="1"/>
  <c r="K104" i="1" s="1"/>
  <c r="G104" i="1"/>
  <c r="F104" i="1" s="1"/>
  <c r="R104" i="1"/>
  <c r="U103" i="1"/>
  <c r="P103" i="1"/>
  <c r="Q103" i="1" s="1"/>
  <c r="W103" i="1"/>
  <c r="I105" i="1"/>
  <c r="A105" i="1"/>
  <c r="O104" i="1"/>
  <c r="D36" i="1" l="1"/>
  <c r="L36" i="1" s="1"/>
  <c r="M36" i="1" s="1"/>
  <c r="N36" i="1" s="1"/>
  <c r="V36" i="1" s="1"/>
  <c r="B36" i="1" s="1"/>
  <c r="L35" i="1"/>
  <c r="M35" i="1" s="1"/>
  <c r="N35" i="1" s="1"/>
  <c r="V35" i="1" s="1"/>
  <c r="B35" i="1" s="1"/>
  <c r="K38" i="1"/>
  <c r="J39" i="1"/>
  <c r="E37" i="1"/>
  <c r="S37" i="1"/>
  <c r="U37" i="1"/>
  <c r="E84" i="1"/>
  <c r="F40" i="1"/>
  <c r="G41" i="1"/>
  <c r="R105" i="1"/>
  <c r="U104" i="1"/>
  <c r="P104" i="1"/>
  <c r="Q104" i="1" s="1"/>
  <c r="W104" i="1"/>
  <c r="S104" i="1"/>
  <c r="E104" i="1"/>
  <c r="I106" i="1"/>
  <c r="A106" i="1"/>
  <c r="O105" i="1"/>
  <c r="J105" i="1"/>
  <c r="K105" i="1" s="1"/>
  <c r="G105" i="1"/>
  <c r="F105" i="1" s="1"/>
  <c r="D37" i="1" l="1"/>
  <c r="L37" i="1" s="1"/>
  <c r="M37" i="1" s="1"/>
  <c r="N37" i="1" s="1"/>
  <c r="V37" i="1" s="1"/>
  <c r="B37" i="1" s="1"/>
  <c r="H36" i="1"/>
  <c r="K39" i="1"/>
  <c r="J40" i="1"/>
  <c r="S38" i="1"/>
  <c r="U38" i="1"/>
  <c r="E38" i="1"/>
  <c r="F41" i="1"/>
  <c r="G42" i="1"/>
  <c r="F42" i="1" s="1"/>
  <c r="E85" i="1"/>
  <c r="U105" i="1"/>
  <c r="R106" i="1"/>
  <c r="E105" i="1"/>
  <c r="S105" i="1"/>
  <c r="P105" i="1"/>
  <c r="Q105" i="1" s="1"/>
  <c r="W105" i="1"/>
  <c r="I107" i="1"/>
  <c r="A107" i="1"/>
  <c r="O106" i="1"/>
  <c r="G106" i="1"/>
  <c r="F106" i="1" s="1"/>
  <c r="J106" i="1"/>
  <c r="K106" i="1" s="1"/>
  <c r="D38" i="1" l="1"/>
  <c r="H38" i="1" s="1"/>
  <c r="H37" i="1"/>
  <c r="K40" i="1"/>
  <c r="J41" i="1"/>
  <c r="U39" i="1"/>
  <c r="E39" i="1"/>
  <c r="S39" i="1"/>
  <c r="E86" i="1"/>
  <c r="U106" i="1"/>
  <c r="R107" i="1"/>
  <c r="G107" i="1"/>
  <c r="F107" i="1" s="1"/>
  <c r="J107" i="1"/>
  <c r="K107" i="1" s="1"/>
  <c r="I108" i="1"/>
  <c r="A108" i="1"/>
  <c r="O107" i="1"/>
  <c r="W106" i="1"/>
  <c r="P106" i="1"/>
  <c r="Q106" i="1" s="1"/>
  <c r="E106" i="1"/>
  <c r="S106" i="1"/>
  <c r="D39" i="1" l="1"/>
  <c r="H39" i="1" s="1"/>
  <c r="L38" i="1"/>
  <c r="M38" i="1" s="1"/>
  <c r="N38" i="1" s="1"/>
  <c r="V38" i="1" s="1"/>
  <c r="B38" i="1" s="1"/>
  <c r="K41" i="1"/>
  <c r="J42" i="1"/>
  <c r="K42" i="1" s="1"/>
  <c r="E40" i="1"/>
  <c r="U40" i="1"/>
  <c r="S40" i="1"/>
  <c r="E87" i="1"/>
  <c r="E107" i="1"/>
  <c r="S107" i="1"/>
  <c r="P107" i="1"/>
  <c r="Q107" i="1" s="1"/>
  <c r="W107" i="1"/>
  <c r="I109" i="1"/>
  <c r="A109" i="1"/>
  <c r="O108" i="1"/>
  <c r="R108" i="1"/>
  <c r="U107" i="1"/>
  <c r="J108" i="1"/>
  <c r="K108" i="1" s="1"/>
  <c r="G108" i="1"/>
  <c r="F108" i="1" s="1"/>
  <c r="D40" i="1" l="1"/>
  <c r="L40" i="1" s="1"/>
  <c r="M40" i="1" s="1"/>
  <c r="N40" i="1" s="1"/>
  <c r="V40" i="1" s="1"/>
  <c r="B40" i="1" s="1"/>
  <c r="L39" i="1"/>
  <c r="M39" i="1" s="1"/>
  <c r="N39" i="1" s="1"/>
  <c r="V39" i="1" s="1"/>
  <c r="B39" i="1" s="1"/>
  <c r="S42" i="1"/>
  <c r="E43" i="1"/>
  <c r="E44" i="1" s="1"/>
  <c r="U42" i="1"/>
  <c r="S41" i="1"/>
  <c r="U41" i="1"/>
  <c r="E41" i="1"/>
  <c r="E88" i="1"/>
  <c r="I110" i="1"/>
  <c r="A110" i="1"/>
  <c r="O109" i="1"/>
  <c r="J109" i="1"/>
  <c r="K109" i="1" s="1"/>
  <c r="G109" i="1"/>
  <c r="F109" i="1" s="1"/>
  <c r="R109" i="1"/>
  <c r="U108" i="1"/>
  <c r="S108" i="1"/>
  <c r="E108" i="1"/>
  <c r="P108" i="1"/>
  <c r="Q108" i="1" s="1"/>
  <c r="W108" i="1"/>
  <c r="D41" i="1" l="1"/>
  <c r="L41" i="1" s="1"/>
  <c r="M41" i="1" s="1"/>
  <c r="N41" i="1" s="1"/>
  <c r="V41" i="1" s="1"/>
  <c r="B41" i="1" s="1"/>
  <c r="H40" i="1"/>
  <c r="E42" i="1"/>
  <c r="E45" i="1"/>
  <c r="E46" i="1" s="1"/>
  <c r="E89" i="1"/>
  <c r="P109" i="1"/>
  <c r="Q109" i="1" s="1"/>
  <c r="W109" i="1"/>
  <c r="I111" i="1"/>
  <c r="A111" i="1"/>
  <c r="O110" i="1"/>
  <c r="G110" i="1"/>
  <c r="F110" i="1" s="1"/>
  <c r="J110" i="1"/>
  <c r="K110" i="1" s="1"/>
  <c r="E109" i="1"/>
  <c r="S109" i="1"/>
  <c r="U109" i="1"/>
  <c r="R110" i="1"/>
  <c r="H41" i="1" l="1"/>
  <c r="D42" i="1"/>
  <c r="L42" i="1" s="1"/>
  <c r="M42" i="1" s="1"/>
  <c r="N42" i="1" s="1"/>
  <c r="V42" i="1" s="1"/>
  <c r="B42" i="1" s="1"/>
  <c r="D43" i="1"/>
  <c r="D44" i="1" s="1"/>
  <c r="L44" i="1" s="1"/>
  <c r="M44" i="1" s="1"/>
  <c r="E47" i="1"/>
  <c r="E90" i="1"/>
  <c r="W110" i="1"/>
  <c r="P110" i="1"/>
  <c r="Q110" i="1" s="1"/>
  <c r="E110" i="1"/>
  <c r="S110" i="1"/>
  <c r="U110" i="1"/>
  <c r="R111" i="1"/>
  <c r="I112" i="1"/>
  <c r="A112" i="1"/>
  <c r="O111" i="1"/>
  <c r="G111" i="1"/>
  <c r="F111" i="1" s="1"/>
  <c r="J111" i="1"/>
  <c r="K111" i="1" s="1"/>
  <c r="C43" i="1" l="1"/>
  <c r="C44" i="1" s="1"/>
  <c r="C45" i="1" s="1"/>
  <c r="H42" i="1"/>
  <c r="L43" i="1"/>
  <c r="M43" i="1" s="1"/>
  <c r="H43" i="1"/>
  <c r="H44" i="1"/>
  <c r="D45" i="1"/>
  <c r="E91" i="1"/>
  <c r="E48" i="1"/>
  <c r="R112" i="1"/>
  <c r="U111" i="1"/>
  <c r="I113" i="1"/>
  <c r="A113" i="1"/>
  <c r="O112" i="1"/>
  <c r="P111" i="1"/>
  <c r="Q111" i="1" s="1"/>
  <c r="W111" i="1"/>
  <c r="E111" i="1"/>
  <c r="S111" i="1"/>
  <c r="J112" i="1"/>
  <c r="K112" i="1" s="1"/>
  <c r="G112" i="1"/>
  <c r="F112" i="1" s="1"/>
  <c r="N43" i="1" l="1"/>
  <c r="V43" i="1" s="1"/>
  <c r="B43" i="1" s="1"/>
  <c r="N44" i="1"/>
  <c r="V44" i="1" s="1"/>
  <c r="B44" i="1" s="1"/>
  <c r="L45" i="1"/>
  <c r="M45" i="1" s="1"/>
  <c r="N45" i="1" s="1"/>
  <c r="V45" i="1" s="1"/>
  <c r="B45" i="1" s="1"/>
  <c r="D46" i="1"/>
  <c r="H45" i="1"/>
  <c r="C46" i="1"/>
  <c r="E49" i="1"/>
  <c r="E92" i="1"/>
  <c r="P112" i="1"/>
  <c r="Q112" i="1" s="1"/>
  <c r="W112" i="1"/>
  <c r="S112" i="1"/>
  <c r="E112" i="1"/>
  <c r="I114" i="1"/>
  <c r="A114" i="1"/>
  <c r="O113" i="1"/>
  <c r="J113" i="1"/>
  <c r="K113" i="1" s="1"/>
  <c r="G113" i="1"/>
  <c r="F113" i="1" s="1"/>
  <c r="R113" i="1"/>
  <c r="U112" i="1"/>
  <c r="L46" i="1" l="1"/>
  <c r="M46" i="1" s="1"/>
  <c r="N46" i="1" s="1"/>
  <c r="V46" i="1" s="1"/>
  <c r="B46" i="1" s="1"/>
  <c r="H46" i="1"/>
  <c r="D47" i="1"/>
  <c r="E93" i="1"/>
  <c r="E50" i="1"/>
  <c r="C47" i="1"/>
  <c r="P113" i="1"/>
  <c r="Q113" i="1" s="1"/>
  <c r="W113" i="1"/>
  <c r="E113" i="1"/>
  <c r="S113" i="1"/>
  <c r="I115" i="1"/>
  <c r="A115" i="1"/>
  <c r="O114" i="1"/>
  <c r="G114" i="1"/>
  <c r="F114" i="1" s="1"/>
  <c r="J114" i="1"/>
  <c r="K114" i="1" s="1"/>
  <c r="U113" i="1"/>
  <c r="R114" i="1"/>
  <c r="L47" i="1" l="1"/>
  <c r="M47" i="1" s="1"/>
  <c r="N47" i="1" s="1"/>
  <c r="V47" i="1" s="1"/>
  <c r="B47" i="1" s="1"/>
  <c r="H47" i="1"/>
  <c r="D48" i="1"/>
  <c r="E51" i="1"/>
  <c r="C48" i="1"/>
  <c r="E94" i="1"/>
  <c r="I116" i="1"/>
  <c r="A116" i="1"/>
  <c r="O115" i="1"/>
  <c r="G115" i="1"/>
  <c r="F115" i="1" s="1"/>
  <c r="J115" i="1"/>
  <c r="K115" i="1" s="1"/>
  <c r="U114" i="1"/>
  <c r="R115" i="1"/>
  <c r="E114" i="1"/>
  <c r="S114" i="1"/>
  <c r="W114" i="1"/>
  <c r="P114" i="1"/>
  <c r="Q114" i="1" s="1"/>
  <c r="L48" i="1" l="1"/>
  <c r="M48" i="1" s="1"/>
  <c r="N48" i="1" s="1"/>
  <c r="V48" i="1" s="1"/>
  <c r="B48" i="1" s="1"/>
  <c r="H48" i="1"/>
  <c r="D49" i="1"/>
  <c r="E95" i="1"/>
  <c r="C49" i="1"/>
  <c r="E52" i="1"/>
  <c r="E115" i="1"/>
  <c r="S115" i="1"/>
  <c r="P115" i="1"/>
  <c r="Q115" i="1" s="1"/>
  <c r="W115" i="1"/>
  <c r="I117" i="1"/>
  <c r="A117" i="1"/>
  <c r="O116" i="1"/>
  <c r="R116" i="1"/>
  <c r="U115" i="1"/>
  <c r="J116" i="1"/>
  <c r="K116" i="1" s="1"/>
  <c r="G116" i="1"/>
  <c r="F116" i="1" s="1"/>
  <c r="L49" i="1" l="1"/>
  <c r="M49" i="1" s="1"/>
  <c r="N49" i="1" s="1"/>
  <c r="H49" i="1"/>
  <c r="D50" i="1"/>
  <c r="C50" i="1"/>
  <c r="E53" i="1"/>
  <c r="E96" i="1"/>
  <c r="J117" i="1"/>
  <c r="K117" i="1" s="1"/>
  <c r="G117" i="1"/>
  <c r="F117" i="1" s="1"/>
  <c r="R117" i="1"/>
  <c r="U116" i="1"/>
  <c r="S116" i="1"/>
  <c r="E116" i="1"/>
  <c r="I118" i="1"/>
  <c r="A118" i="1"/>
  <c r="O117" i="1"/>
  <c r="P116" i="1"/>
  <c r="Q116" i="1" s="1"/>
  <c r="W116" i="1"/>
  <c r="L50" i="1" l="1"/>
  <c r="M50" i="1" s="1"/>
  <c r="N50" i="1" s="1"/>
  <c r="V50" i="1" s="1"/>
  <c r="B50" i="1" s="1"/>
  <c r="H50" i="1"/>
  <c r="D51" i="1"/>
  <c r="E97" i="1"/>
  <c r="E54" i="1"/>
  <c r="C51" i="1"/>
  <c r="V49" i="1"/>
  <c r="B49" i="1" s="1"/>
  <c r="P117" i="1"/>
  <c r="Q117" i="1" s="1"/>
  <c r="W117" i="1"/>
  <c r="U117" i="1"/>
  <c r="R118" i="1"/>
  <c r="I119" i="1"/>
  <c r="A119" i="1"/>
  <c r="O118" i="1"/>
  <c r="G118" i="1"/>
  <c r="F118" i="1" s="1"/>
  <c r="J118" i="1"/>
  <c r="K118" i="1" s="1"/>
  <c r="E117" i="1"/>
  <c r="S117" i="1"/>
  <c r="L51" i="1" l="1"/>
  <c r="M51" i="1" s="1"/>
  <c r="N51" i="1" s="1"/>
  <c r="V51" i="1" s="1"/>
  <c r="B51" i="1" s="1"/>
  <c r="H51" i="1"/>
  <c r="D52" i="1"/>
  <c r="E55" i="1"/>
  <c r="C52" i="1"/>
  <c r="E98" i="1"/>
  <c r="G119" i="1"/>
  <c r="F119" i="1" s="1"/>
  <c r="J119" i="1"/>
  <c r="K119" i="1" s="1"/>
  <c r="E118" i="1"/>
  <c r="S118" i="1"/>
  <c r="U118" i="1"/>
  <c r="R119" i="1"/>
  <c r="W118" i="1"/>
  <c r="P118" i="1"/>
  <c r="Q118" i="1" s="1"/>
  <c r="I120" i="1"/>
  <c r="A120" i="1"/>
  <c r="O119" i="1"/>
  <c r="H52" i="1" l="1"/>
  <c r="D53" i="1"/>
  <c r="L52" i="1"/>
  <c r="M52" i="1" s="1"/>
  <c r="N52" i="1" s="1"/>
  <c r="V52" i="1" s="1"/>
  <c r="B52" i="1" s="1"/>
  <c r="E99" i="1"/>
  <c r="C53" i="1"/>
  <c r="E56" i="1"/>
  <c r="R120" i="1"/>
  <c r="U119" i="1"/>
  <c r="P119" i="1"/>
  <c r="Q119" i="1" s="1"/>
  <c r="W119" i="1"/>
  <c r="I121" i="1"/>
  <c r="A121" i="1"/>
  <c r="O120" i="1"/>
  <c r="E119" i="1"/>
  <c r="S119" i="1"/>
  <c r="J120" i="1"/>
  <c r="K120" i="1" s="1"/>
  <c r="G120" i="1"/>
  <c r="F120" i="1" s="1"/>
  <c r="L53" i="1" l="1"/>
  <c r="M53" i="1" s="1"/>
  <c r="N53" i="1" s="1"/>
  <c r="V53" i="1" s="1"/>
  <c r="B53" i="1" s="1"/>
  <c r="H53" i="1"/>
  <c r="D54" i="1"/>
  <c r="C54" i="1"/>
  <c r="E57" i="1"/>
  <c r="E100" i="1"/>
  <c r="I122" i="1"/>
  <c r="A122" i="1"/>
  <c r="O121" i="1"/>
  <c r="P120" i="1"/>
  <c r="Q120" i="1" s="1"/>
  <c r="W120" i="1"/>
  <c r="R121" i="1"/>
  <c r="U120" i="1"/>
  <c r="S120" i="1"/>
  <c r="E120" i="1"/>
  <c r="J121" i="1"/>
  <c r="K121" i="1" s="1"/>
  <c r="G121" i="1"/>
  <c r="F121" i="1" s="1"/>
  <c r="H54" i="1" l="1"/>
  <c r="L54" i="1"/>
  <c r="M54" i="1" s="1"/>
  <c r="N54" i="1" s="1"/>
  <c r="D55" i="1"/>
  <c r="E101" i="1"/>
  <c r="E58" i="1"/>
  <c r="C55" i="1"/>
  <c r="P121" i="1"/>
  <c r="Q121" i="1" s="1"/>
  <c r="W121" i="1"/>
  <c r="I123" i="1"/>
  <c r="A123" i="1"/>
  <c r="O122" i="1"/>
  <c r="G122" i="1"/>
  <c r="F122" i="1" s="1"/>
  <c r="J122" i="1"/>
  <c r="K122" i="1" s="1"/>
  <c r="U121" i="1"/>
  <c r="R122" i="1"/>
  <c r="E121" i="1"/>
  <c r="S121" i="1"/>
  <c r="H55" i="1" l="1"/>
  <c r="D56" i="1"/>
  <c r="L55" i="1"/>
  <c r="M55" i="1" s="1"/>
  <c r="N55" i="1" s="1"/>
  <c r="V55" i="1" s="1"/>
  <c r="B55" i="1" s="1"/>
  <c r="V54" i="1"/>
  <c r="B54" i="1" s="1"/>
  <c r="E59" i="1"/>
  <c r="C56" i="1"/>
  <c r="E102" i="1"/>
  <c r="E122" i="1"/>
  <c r="S122" i="1"/>
  <c r="U122" i="1"/>
  <c r="R123" i="1"/>
  <c r="I124" i="1"/>
  <c r="A124" i="1"/>
  <c r="O123" i="1"/>
  <c r="W122" i="1"/>
  <c r="P122" i="1"/>
  <c r="Q122" i="1" s="1"/>
  <c r="G123" i="1"/>
  <c r="F123" i="1" s="1"/>
  <c r="J123" i="1"/>
  <c r="K123" i="1" s="1"/>
  <c r="H56" i="1" l="1"/>
  <c r="L56" i="1"/>
  <c r="M56" i="1" s="1"/>
  <c r="N56" i="1" s="1"/>
  <c r="V56" i="1" s="1"/>
  <c r="B56" i="1" s="1"/>
  <c r="D57" i="1"/>
  <c r="E103" i="1"/>
  <c r="C57" i="1"/>
  <c r="E60" i="1"/>
  <c r="J124" i="1"/>
  <c r="K124" i="1" s="1"/>
  <c r="G124" i="1"/>
  <c r="F124" i="1" s="1"/>
  <c r="E123" i="1"/>
  <c r="S123" i="1"/>
  <c r="R124" i="1"/>
  <c r="U123" i="1"/>
  <c r="P123" i="1"/>
  <c r="Q123" i="1" s="1"/>
  <c r="W123" i="1"/>
  <c r="I125" i="1"/>
  <c r="A125" i="1"/>
  <c r="O124" i="1"/>
  <c r="L57" i="1" l="1"/>
  <c r="M57" i="1" s="1"/>
  <c r="N57" i="1" s="1"/>
  <c r="V57" i="1" s="1"/>
  <c r="B57" i="1" s="1"/>
  <c r="H57" i="1"/>
  <c r="D58" i="1"/>
  <c r="C58" i="1"/>
  <c r="E61" i="1"/>
  <c r="D104" i="1"/>
  <c r="P124" i="1"/>
  <c r="Q124" i="1" s="1"/>
  <c r="W124" i="1"/>
  <c r="I126" i="1"/>
  <c r="A126" i="1"/>
  <c r="O125" i="1"/>
  <c r="J125" i="1"/>
  <c r="K125" i="1" s="1"/>
  <c r="G125" i="1"/>
  <c r="F125" i="1" s="1"/>
  <c r="R125" i="1"/>
  <c r="U124" i="1"/>
  <c r="S124" i="1"/>
  <c r="E124" i="1"/>
  <c r="H58" i="1" l="1"/>
  <c r="L58" i="1"/>
  <c r="M58" i="1" s="1"/>
  <c r="N58" i="1" s="1"/>
  <c r="V58" i="1" s="1"/>
  <c r="B58" i="1" s="1"/>
  <c r="D59" i="1"/>
  <c r="H104" i="1"/>
  <c r="D105" i="1"/>
  <c r="L104" i="1"/>
  <c r="M104" i="1" s="1"/>
  <c r="E62" i="1"/>
  <c r="C59" i="1"/>
  <c r="P125" i="1"/>
  <c r="Q125" i="1" s="1"/>
  <c r="W125" i="1"/>
  <c r="U125" i="1"/>
  <c r="R126" i="1"/>
  <c r="I127" i="1"/>
  <c r="A127" i="1"/>
  <c r="O126" i="1"/>
  <c r="G126" i="1"/>
  <c r="F126" i="1" s="1"/>
  <c r="J126" i="1"/>
  <c r="K126" i="1" s="1"/>
  <c r="E125" i="1"/>
  <c r="S125" i="1"/>
  <c r="H59" i="1" l="1"/>
  <c r="L59" i="1"/>
  <c r="M59" i="1" s="1"/>
  <c r="N59" i="1" s="1"/>
  <c r="V59" i="1" s="1"/>
  <c r="B59" i="1" s="1"/>
  <c r="D60" i="1"/>
  <c r="C60" i="1"/>
  <c r="E63" i="1"/>
  <c r="L105" i="1"/>
  <c r="M105" i="1" s="1"/>
  <c r="D106" i="1"/>
  <c r="H105" i="1"/>
  <c r="W126" i="1"/>
  <c r="P126" i="1"/>
  <c r="Q126" i="1" s="1"/>
  <c r="I128" i="1"/>
  <c r="A128" i="1"/>
  <c r="O127" i="1"/>
  <c r="G127" i="1"/>
  <c r="F127" i="1" s="1"/>
  <c r="J127" i="1"/>
  <c r="K127" i="1" s="1"/>
  <c r="U126" i="1"/>
  <c r="R127" i="1"/>
  <c r="E126" i="1"/>
  <c r="S126" i="1"/>
  <c r="L60" i="1" l="1"/>
  <c r="M60" i="1" s="1"/>
  <c r="N60" i="1" s="1"/>
  <c r="V60" i="1" s="1"/>
  <c r="B60" i="1" s="1"/>
  <c r="H60" i="1"/>
  <c r="D61" i="1"/>
  <c r="L106" i="1"/>
  <c r="M106" i="1" s="1"/>
  <c r="D107" i="1"/>
  <c r="H106" i="1"/>
  <c r="E64" i="1"/>
  <c r="C61" i="1"/>
  <c r="R128" i="1"/>
  <c r="U127" i="1"/>
  <c r="P127" i="1"/>
  <c r="Q127" i="1" s="1"/>
  <c r="W127" i="1"/>
  <c r="J128" i="1"/>
  <c r="K128" i="1" s="1"/>
  <c r="G128" i="1"/>
  <c r="F128" i="1" s="1"/>
  <c r="E127" i="1"/>
  <c r="S127" i="1"/>
  <c r="I129" i="1"/>
  <c r="A129" i="1"/>
  <c r="O128" i="1"/>
  <c r="L61" i="1" l="1"/>
  <c r="M61" i="1" s="1"/>
  <c r="N61" i="1" s="1"/>
  <c r="V61" i="1" s="1"/>
  <c r="B61" i="1" s="1"/>
  <c r="H61" i="1"/>
  <c r="D62" i="1"/>
  <c r="C62" i="1"/>
  <c r="E65" i="1"/>
  <c r="L107" i="1"/>
  <c r="M107" i="1" s="1"/>
  <c r="D108" i="1"/>
  <c r="H107" i="1"/>
  <c r="S128" i="1"/>
  <c r="E128" i="1"/>
  <c r="P128" i="1"/>
  <c r="Q128" i="1" s="1"/>
  <c r="W128" i="1"/>
  <c r="J129" i="1"/>
  <c r="K129" i="1" s="1"/>
  <c r="G129" i="1"/>
  <c r="F129" i="1" s="1"/>
  <c r="R129" i="1"/>
  <c r="U128" i="1"/>
  <c r="I130" i="1"/>
  <c r="A130" i="1"/>
  <c r="O129" i="1"/>
  <c r="H62" i="1" l="1"/>
  <c r="L62" i="1"/>
  <c r="M62" i="1" s="1"/>
  <c r="N62" i="1" s="1"/>
  <c r="V62" i="1" s="1"/>
  <c r="B62" i="1" s="1"/>
  <c r="D63" i="1"/>
  <c r="L108" i="1"/>
  <c r="M108" i="1" s="1"/>
  <c r="H108" i="1"/>
  <c r="D109" i="1"/>
  <c r="E66" i="1"/>
  <c r="C63" i="1"/>
  <c r="U129" i="1"/>
  <c r="R130" i="1"/>
  <c r="P129" i="1"/>
  <c r="Q129" i="1" s="1"/>
  <c r="W129" i="1"/>
  <c r="I131" i="1"/>
  <c r="A131" i="1"/>
  <c r="O130" i="1"/>
  <c r="E129" i="1"/>
  <c r="S129" i="1"/>
  <c r="G130" i="1"/>
  <c r="F130" i="1" s="1"/>
  <c r="J130" i="1"/>
  <c r="K130" i="1" s="1"/>
  <c r="H63" i="1" l="1"/>
  <c r="L63" i="1"/>
  <c r="M63" i="1" s="1"/>
  <c r="N63" i="1" s="1"/>
  <c r="V63" i="1" s="1"/>
  <c r="B63" i="1" s="1"/>
  <c r="D64" i="1"/>
  <c r="C64" i="1"/>
  <c r="E67" i="1"/>
  <c r="L109" i="1"/>
  <c r="M109" i="1" s="1"/>
  <c r="H109" i="1"/>
  <c r="D110" i="1"/>
  <c r="G131" i="1"/>
  <c r="F131" i="1" s="1"/>
  <c r="J131" i="1"/>
  <c r="K131" i="1" s="1"/>
  <c r="W130" i="1"/>
  <c r="P130" i="1"/>
  <c r="Q130" i="1" s="1"/>
  <c r="U130" i="1"/>
  <c r="R131" i="1"/>
  <c r="E130" i="1"/>
  <c r="S130" i="1"/>
  <c r="I132" i="1"/>
  <c r="A132" i="1"/>
  <c r="O131" i="1"/>
  <c r="L64" i="1" l="1"/>
  <c r="M64" i="1" s="1"/>
  <c r="N64" i="1" s="1"/>
  <c r="V64" i="1" s="1"/>
  <c r="B64" i="1" s="1"/>
  <c r="D65" i="1"/>
  <c r="H64" i="1"/>
  <c r="L110" i="1"/>
  <c r="M110" i="1" s="1"/>
  <c r="H110" i="1"/>
  <c r="D111" i="1"/>
  <c r="E68" i="1"/>
  <c r="C65" i="1"/>
  <c r="R132" i="1"/>
  <c r="U131" i="1"/>
  <c r="E131" i="1"/>
  <c r="S131" i="1"/>
  <c r="P131" i="1"/>
  <c r="Q131" i="1" s="1"/>
  <c r="W131" i="1"/>
  <c r="I133" i="1"/>
  <c r="A133" i="1"/>
  <c r="O132" i="1"/>
  <c r="J132" i="1"/>
  <c r="K132" i="1" s="1"/>
  <c r="G132" i="1"/>
  <c r="F132" i="1" s="1"/>
  <c r="L65" i="1" l="1"/>
  <c r="M65" i="1" s="1"/>
  <c r="N65" i="1" s="1"/>
  <c r="V65" i="1" s="1"/>
  <c r="B65" i="1" s="1"/>
  <c r="H65" i="1"/>
  <c r="D66" i="1"/>
  <c r="C66" i="1"/>
  <c r="E69" i="1"/>
  <c r="H111" i="1"/>
  <c r="D112" i="1"/>
  <c r="L111" i="1"/>
  <c r="M111" i="1" s="1"/>
  <c r="J133" i="1"/>
  <c r="K133" i="1" s="1"/>
  <c r="G133" i="1"/>
  <c r="F133" i="1" s="1"/>
  <c r="P132" i="1"/>
  <c r="Q132" i="1" s="1"/>
  <c r="W132" i="1"/>
  <c r="S132" i="1"/>
  <c r="E132" i="1"/>
  <c r="I134" i="1"/>
  <c r="A134" i="1"/>
  <c r="O133" i="1"/>
  <c r="R133" i="1"/>
  <c r="U132" i="1"/>
  <c r="H66" i="1" l="1"/>
  <c r="L66" i="1"/>
  <c r="M66" i="1" s="1"/>
  <c r="N66" i="1" s="1"/>
  <c r="V66" i="1" s="1"/>
  <c r="B66" i="1" s="1"/>
  <c r="D67" i="1"/>
  <c r="H112" i="1"/>
  <c r="L112" i="1"/>
  <c r="M112" i="1" s="1"/>
  <c r="D113" i="1"/>
  <c r="E70" i="1"/>
  <c r="C67" i="1"/>
  <c r="G134" i="1"/>
  <c r="F134" i="1" s="1"/>
  <c r="J134" i="1"/>
  <c r="K134" i="1" s="1"/>
  <c r="E133" i="1"/>
  <c r="S133" i="1"/>
  <c r="U133" i="1"/>
  <c r="R134" i="1"/>
  <c r="I135" i="1"/>
  <c r="A135" i="1"/>
  <c r="O134" i="1"/>
  <c r="P133" i="1"/>
  <c r="Q133" i="1" s="1"/>
  <c r="W133" i="1"/>
  <c r="H67" i="1" l="1"/>
  <c r="L67" i="1"/>
  <c r="M67" i="1" s="1"/>
  <c r="N67" i="1" s="1"/>
  <c r="V67" i="1" s="1"/>
  <c r="B67" i="1" s="1"/>
  <c r="D68" i="1"/>
  <c r="C68" i="1"/>
  <c r="E71" i="1"/>
  <c r="L113" i="1"/>
  <c r="M113" i="1" s="1"/>
  <c r="D114" i="1"/>
  <c r="H113" i="1"/>
  <c r="W134" i="1"/>
  <c r="P134" i="1"/>
  <c r="Q134" i="1" s="1"/>
  <c r="I136" i="1"/>
  <c r="A136" i="1"/>
  <c r="O135" i="1"/>
  <c r="E134" i="1"/>
  <c r="S134" i="1"/>
  <c r="G135" i="1"/>
  <c r="F135" i="1" s="1"/>
  <c r="J135" i="1"/>
  <c r="K135" i="1" s="1"/>
  <c r="U134" i="1"/>
  <c r="R135" i="1"/>
  <c r="L68" i="1" l="1"/>
  <c r="M68" i="1" s="1"/>
  <c r="N68" i="1" s="1"/>
  <c r="V68" i="1" s="1"/>
  <c r="B68" i="1" s="1"/>
  <c r="H68" i="1"/>
  <c r="D69" i="1"/>
  <c r="L114" i="1"/>
  <c r="M114" i="1" s="1"/>
  <c r="H114" i="1"/>
  <c r="D115" i="1"/>
  <c r="E72" i="1"/>
  <c r="C69" i="1"/>
  <c r="I137" i="1"/>
  <c r="A137" i="1"/>
  <c r="O136" i="1"/>
  <c r="J136" i="1"/>
  <c r="K136" i="1" s="1"/>
  <c r="G136" i="1"/>
  <c r="F136" i="1" s="1"/>
  <c r="R136" i="1"/>
  <c r="U135" i="1"/>
  <c r="P135" i="1"/>
  <c r="Q135" i="1" s="1"/>
  <c r="W135" i="1"/>
  <c r="E135" i="1"/>
  <c r="S135" i="1"/>
  <c r="L69" i="1" l="1"/>
  <c r="M69" i="1" s="1"/>
  <c r="N69" i="1" s="1"/>
  <c r="V69" i="1" s="1"/>
  <c r="B69" i="1" s="1"/>
  <c r="H69" i="1"/>
  <c r="D70" i="1"/>
  <c r="C70" i="1"/>
  <c r="E73" i="1"/>
  <c r="L115" i="1"/>
  <c r="M115" i="1" s="1"/>
  <c r="H115" i="1"/>
  <c r="D116" i="1"/>
  <c r="S136" i="1"/>
  <c r="E136" i="1"/>
  <c r="P136" i="1"/>
  <c r="Q136" i="1" s="1"/>
  <c r="W136" i="1"/>
  <c r="I138" i="1"/>
  <c r="A138" i="1"/>
  <c r="O137" i="1"/>
  <c r="D135" i="1"/>
  <c r="H135" i="1" s="1"/>
  <c r="R137" i="1"/>
  <c r="U136" i="1"/>
  <c r="J137" i="1"/>
  <c r="K137" i="1" s="1"/>
  <c r="G137" i="1"/>
  <c r="F137" i="1" s="1"/>
  <c r="H70" i="1" l="1"/>
  <c r="D71" i="1"/>
  <c r="L70" i="1"/>
  <c r="M70" i="1" s="1"/>
  <c r="N70" i="1" s="1"/>
  <c r="V70" i="1" s="1"/>
  <c r="B70" i="1" s="1"/>
  <c r="D74" i="1"/>
  <c r="C71" i="1"/>
  <c r="H116" i="1"/>
  <c r="L116" i="1"/>
  <c r="M116" i="1" s="1"/>
  <c r="D117" i="1"/>
  <c r="D136" i="1"/>
  <c r="H136" i="1" s="1"/>
  <c r="L135" i="1"/>
  <c r="M135" i="1" s="1"/>
  <c r="P137" i="1"/>
  <c r="Q137" i="1" s="1"/>
  <c r="W137" i="1"/>
  <c r="U137" i="1"/>
  <c r="R138" i="1"/>
  <c r="E137" i="1"/>
  <c r="S137" i="1"/>
  <c r="I139" i="1"/>
  <c r="A139" i="1"/>
  <c r="O138" i="1"/>
  <c r="G138" i="1"/>
  <c r="F138" i="1" s="1"/>
  <c r="J138" i="1"/>
  <c r="K138" i="1" s="1"/>
  <c r="H71" i="1" l="1"/>
  <c r="L71" i="1"/>
  <c r="M71" i="1" s="1"/>
  <c r="N71" i="1" s="1"/>
  <c r="V71" i="1" s="1"/>
  <c r="B71" i="1" s="1"/>
  <c r="D72" i="1"/>
  <c r="L117" i="1"/>
  <c r="M117" i="1" s="1"/>
  <c r="H117" i="1"/>
  <c r="D118" i="1"/>
  <c r="C72" i="1"/>
  <c r="H74" i="1"/>
  <c r="L74" i="1"/>
  <c r="M74" i="1" s="1"/>
  <c r="D75" i="1"/>
  <c r="D137" i="1"/>
  <c r="L137" i="1" s="1"/>
  <c r="M137" i="1" s="1"/>
  <c r="I140" i="1"/>
  <c r="A140" i="1"/>
  <c r="O139" i="1"/>
  <c r="G139" i="1"/>
  <c r="F139" i="1" s="1"/>
  <c r="J139" i="1"/>
  <c r="K139" i="1" s="1"/>
  <c r="E138" i="1"/>
  <c r="S138" i="1"/>
  <c r="U138" i="1"/>
  <c r="R139" i="1"/>
  <c r="L136" i="1"/>
  <c r="M136" i="1" s="1"/>
  <c r="W138" i="1"/>
  <c r="P138" i="1"/>
  <c r="Q138" i="1" s="1"/>
  <c r="L72" i="1" l="1"/>
  <c r="M72" i="1" s="1"/>
  <c r="N72" i="1" s="1"/>
  <c r="V72" i="1" s="1"/>
  <c r="B72" i="1" s="1"/>
  <c r="H72" i="1"/>
  <c r="D73" i="1"/>
  <c r="H137" i="1"/>
  <c r="H75" i="1"/>
  <c r="L75" i="1"/>
  <c r="M75" i="1" s="1"/>
  <c r="D76" i="1"/>
  <c r="C73" i="1"/>
  <c r="H118" i="1"/>
  <c r="D119" i="1"/>
  <c r="L118" i="1"/>
  <c r="M118" i="1" s="1"/>
  <c r="J140" i="1"/>
  <c r="K140" i="1" s="1"/>
  <c r="G140" i="1"/>
  <c r="F140" i="1" s="1"/>
  <c r="D138" i="1"/>
  <c r="L138" i="1" s="1"/>
  <c r="M138" i="1" s="1"/>
  <c r="P139" i="1"/>
  <c r="Q139" i="1" s="1"/>
  <c r="W139" i="1"/>
  <c r="E139" i="1"/>
  <c r="S139" i="1"/>
  <c r="R140" i="1"/>
  <c r="U139" i="1"/>
  <c r="I141" i="1"/>
  <c r="A141" i="1"/>
  <c r="O140" i="1"/>
  <c r="L73" i="1" l="1"/>
  <c r="M73" i="1" s="1"/>
  <c r="N73" i="1" s="1"/>
  <c r="V73" i="1" s="1"/>
  <c r="C74" i="1" s="1"/>
  <c r="H73" i="1"/>
  <c r="H119" i="1"/>
  <c r="D120" i="1"/>
  <c r="L119" i="1"/>
  <c r="M119" i="1" s="1"/>
  <c r="L76" i="1"/>
  <c r="M76" i="1" s="1"/>
  <c r="H76" i="1"/>
  <c r="D77" i="1"/>
  <c r="H138" i="1"/>
  <c r="R141" i="1"/>
  <c r="U140" i="1"/>
  <c r="J141" i="1"/>
  <c r="K141" i="1" s="1"/>
  <c r="G141" i="1"/>
  <c r="F141" i="1" s="1"/>
  <c r="D139" i="1"/>
  <c r="H139" i="1" s="1"/>
  <c r="S140" i="1"/>
  <c r="E140" i="1"/>
  <c r="I142" i="1"/>
  <c r="A142" i="1"/>
  <c r="O141" i="1"/>
  <c r="P140" i="1"/>
  <c r="Q140" i="1" s="1"/>
  <c r="W140" i="1"/>
  <c r="B73" i="1" l="1"/>
  <c r="L77" i="1"/>
  <c r="M77" i="1" s="1"/>
  <c r="H77" i="1"/>
  <c r="D78" i="1"/>
  <c r="N74" i="1"/>
  <c r="V74" i="1" s="1"/>
  <c r="B74" i="1" s="1"/>
  <c r="C75" i="1"/>
  <c r="L120" i="1"/>
  <c r="M120" i="1" s="1"/>
  <c r="D121" i="1"/>
  <c r="H120" i="1"/>
  <c r="P141" i="1"/>
  <c r="Q141" i="1" s="1"/>
  <c r="W141" i="1"/>
  <c r="G142" i="1"/>
  <c r="F142" i="1" s="1"/>
  <c r="J142" i="1"/>
  <c r="K142" i="1" s="1"/>
  <c r="I143" i="1"/>
  <c r="A143" i="1"/>
  <c r="O142" i="1"/>
  <c r="E141" i="1"/>
  <c r="S141" i="1"/>
  <c r="L139" i="1"/>
  <c r="M139" i="1" s="1"/>
  <c r="D140" i="1"/>
  <c r="L140" i="1" s="1"/>
  <c r="M140" i="1" s="1"/>
  <c r="U141" i="1"/>
  <c r="R142" i="1"/>
  <c r="H121" i="1" l="1"/>
  <c r="L121" i="1"/>
  <c r="M121" i="1" s="1"/>
  <c r="D122" i="1"/>
  <c r="C76" i="1"/>
  <c r="N75" i="1"/>
  <c r="V75" i="1" s="1"/>
  <c r="B75" i="1" s="1"/>
  <c r="H78" i="1"/>
  <c r="L78" i="1"/>
  <c r="M78" i="1" s="1"/>
  <c r="D79" i="1"/>
  <c r="W142" i="1"/>
  <c r="P142" i="1"/>
  <c r="Q142" i="1" s="1"/>
  <c r="E142" i="1"/>
  <c r="S142" i="1"/>
  <c r="I144" i="1"/>
  <c r="A144" i="1"/>
  <c r="O143" i="1"/>
  <c r="U142" i="1"/>
  <c r="R143" i="1"/>
  <c r="H140" i="1"/>
  <c r="G143" i="1"/>
  <c r="F143" i="1" s="1"/>
  <c r="J143" i="1"/>
  <c r="K143" i="1" s="1"/>
  <c r="D141" i="1"/>
  <c r="L141" i="1" s="1"/>
  <c r="M141" i="1" s="1"/>
  <c r="L79" i="1" l="1"/>
  <c r="M79" i="1" s="1"/>
  <c r="H79" i="1"/>
  <c r="D80" i="1"/>
  <c r="N76" i="1"/>
  <c r="C77" i="1"/>
  <c r="L122" i="1"/>
  <c r="M122" i="1" s="1"/>
  <c r="D123" i="1"/>
  <c r="H122" i="1"/>
  <c r="I145" i="1"/>
  <c r="A145" i="1"/>
  <c r="O144" i="1"/>
  <c r="E143" i="1"/>
  <c r="S143" i="1"/>
  <c r="R144" i="1"/>
  <c r="U143" i="1"/>
  <c r="D142" i="1"/>
  <c r="L142" i="1" s="1"/>
  <c r="M142" i="1" s="1"/>
  <c r="H141" i="1"/>
  <c r="J144" i="1"/>
  <c r="K144" i="1" s="1"/>
  <c r="G144" i="1"/>
  <c r="F144" i="1" s="1"/>
  <c r="P143" i="1"/>
  <c r="Q143" i="1" s="1"/>
  <c r="W143" i="1"/>
  <c r="H142" i="1" l="1"/>
  <c r="H123" i="1"/>
  <c r="D124" i="1"/>
  <c r="L123" i="1"/>
  <c r="M123" i="1" s="1"/>
  <c r="N77" i="1"/>
  <c r="V77" i="1" s="1"/>
  <c r="B77" i="1" s="1"/>
  <c r="C78" i="1"/>
  <c r="V76" i="1"/>
  <c r="B76" i="1" s="1"/>
  <c r="L80" i="1"/>
  <c r="M80" i="1" s="1"/>
  <c r="H80" i="1"/>
  <c r="D81" i="1"/>
  <c r="D143" i="1"/>
  <c r="H143" i="1" s="1"/>
  <c r="P144" i="1"/>
  <c r="Q144" i="1" s="1"/>
  <c r="W144" i="1"/>
  <c r="R145" i="1"/>
  <c r="U144" i="1"/>
  <c r="I146" i="1"/>
  <c r="A146" i="1"/>
  <c r="O145" i="1"/>
  <c r="S144" i="1"/>
  <c r="E144" i="1"/>
  <c r="J145" i="1"/>
  <c r="K145" i="1" s="1"/>
  <c r="G145" i="1"/>
  <c r="F145" i="1" s="1"/>
  <c r="N78" i="1" l="1"/>
  <c r="V78" i="1" s="1"/>
  <c r="B78" i="1" s="1"/>
  <c r="C79" i="1"/>
  <c r="H81" i="1"/>
  <c r="L81" i="1"/>
  <c r="M81" i="1" s="1"/>
  <c r="D82" i="1"/>
  <c r="L124" i="1"/>
  <c r="M124" i="1" s="1"/>
  <c r="D125" i="1"/>
  <c r="H124" i="1"/>
  <c r="P145" i="1"/>
  <c r="Q145" i="1" s="1"/>
  <c r="W145" i="1"/>
  <c r="G146" i="1"/>
  <c r="F146" i="1" s="1"/>
  <c r="J146" i="1"/>
  <c r="K146" i="1" s="1"/>
  <c r="D144" i="1"/>
  <c r="L144" i="1" s="1"/>
  <c r="M144" i="1" s="1"/>
  <c r="I147" i="1"/>
  <c r="A147" i="1"/>
  <c r="O146" i="1"/>
  <c r="U145" i="1"/>
  <c r="R146" i="1"/>
  <c r="L143" i="1"/>
  <c r="M143" i="1" s="1"/>
  <c r="E145" i="1"/>
  <c r="S145" i="1"/>
  <c r="H125" i="1" l="1"/>
  <c r="D126" i="1"/>
  <c r="L125" i="1"/>
  <c r="M125" i="1" s="1"/>
  <c r="L82" i="1"/>
  <c r="M82" i="1" s="1"/>
  <c r="H82" i="1"/>
  <c r="D83" i="1"/>
  <c r="N79" i="1"/>
  <c r="V79" i="1" s="1"/>
  <c r="B79" i="1" s="1"/>
  <c r="C80" i="1"/>
  <c r="H144" i="1"/>
  <c r="W146" i="1"/>
  <c r="P146" i="1"/>
  <c r="Q146" i="1" s="1"/>
  <c r="E146" i="1"/>
  <c r="S146" i="1"/>
  <c r="I148" i="1"/>
  <c r="A148" i="1"/>
  <c r="O147" i="1"/>
  <c r="D145" i="1"/>
  <c r="L145" i="1" s="1"/>
  <c r="M145" i="1" s="1"/>
  <c r="U146" i="1"/>
  <c r="R147" i="1"/>
  <c r="G147" i="1"/>
  <c r="F147" i="1" s="1"/>
  <c r="J147" i="1"/>
  <c r="K147" i="1" s="1"/>
  <c r="C81" i="1" l="1"/>
  <c r="N80" i="1"/>
  <c r="V80" i="1" s="1"/>
  <c r="B80" i="1" s="1"/>
  <c r="H83" i="1"/>
  <c r="L83" i="1"/>
  <c r="M83" i="1" s="1"/>
  <c r="D84" i="1"/>
  <c r="H126" i="1"/>
  <c r="D127" i="1"/>
  <c r="L126" i="1"/>
  <c r="M126" i="1" s="1"/>
  <c r="H145" i="1"/>
  <c r="R148" i="1"/>
  <c r="U147" i="1"/>
  <c r="E147" i="1"/>
  <c r="S147" i="1"/>
  <c r="D146" i="1"/>
  <c r="L146" i="1" s="1"/>
  <c r="M146" i="1" s="1"/>
  <c r="P147" i="1"/>
  <c r="Q147" i="1" s="1"/>
  <c r="W147" i="1"/>
  <c r="I149" i="1"/>
  <c r="A149" i="1"/>
  <c r="O148" i="1"/>
  <c r="J148" i="1"/>
  <c r="K148" i="1" s="1"/>
  <c r="G148" i="1"/>
  <c r="F148" i="1" s="1"/>
  <c r="H127" i="1" l="1"/>
  <c r="L127" i="1"/>
  <c r="M127" i="1" s="1"/>
  <c r="D128" i="1"/>
  <c r="L84" i="1"/>
  <c r="M84" i="1" s="1"/>
  <c r="H84" i="1"/>
  <c r="D85" i="1"/>
  <c r="N81" i="1"/>
  <c r="V81" i="1" s="1"/>
  <c r="B81" i="1" s="1"/>
  <c r="C82" i="1"/>
  <c r="H146" i="1"/>
  <c r="J149" i="1"/>
  <c r="K149" i="1" s="1"/>
  <c r="G149" i="1"/>
  <c r="F149" i="1" s="1"/>
  <c r="D147" i="1"/>
  <c r="H147" i="1" s="1"/>
  <c r="P148" i="1"/>
  <c r="Q148" i="1" s="1"/>
  <c r="W148" i="1"/>
  <c r="I150" i="1"/>
  <c r="A150" i="1"/>
  <c r="O149" i="1"/>
  <c r="S148" i="1"/>
  <c r="E148" i="1"/>
  <c r="R149" i="1"/>
  <c r="U148" i="1"/>
  <c r="N82" i="1" l="1"/>
  <c r="V82" i="1" s="1"/>
  <c r="B82" i="1" s="1"/>
  <c r="C83" i="1"/>
  <c r="L85" i="1"/>
  <c r="M85" i="1" s="1"/>
  <c r="H85" i="1"/>
  <c r="D86" i="1"/>
  <c r="H128" i="1"/>
  <c r="L128" i="1"/>
  <c r="M128" i="1" s="1"/>
  <c r="D129" i="1"/>
  <c r="P149" i="1"/>
  <c r="Q149" i="1" s="1"/>
  <c r="W149" i="1"/>
  <c r="L147" i="1"/>
  <c r="M147" i="1" s="1"/>
  <c r="G150" i="1"/>
  <c r="F150" i="1" s="1"/>
  <c r="J150" i="1"/>
  <c r="K150" i="1" s="1"/>
  <c r="I151" i="1"/>
  <c r="A151" i="1"/>
  <c r="O150" i="1"/>
  <c r="E149" i="1"/>
  <c r="S149" i="1"/>
  <c r="U149" i="1"/>
  <c r="R150" i="1"/>
  <c r="D148" i="1"/>
  <c r="H148" i="1" s="1"/>
  <c r="H129" i="1" l="1"/>
  <c r="L129" i="1"/>
  <c r="M129" i="1" s="1"/>
  <c r="D130" i="1"/>
  <c r="H86" i="1"/>
  <c r="L86" i="1"/>
  <c r="M86" i="1" s="1"/>
  <c r="D87" i="1"/>
  <c r="N83" i="1"/>
  <c r="V83" i="1" s="1"/>
  <c r="B83" i="1" s="1"/>
  <c r="C84" i="1"/>
  <c r="D149" i="1"/>
  <c r="L149" i="1" s="1"/>
  <c r="M149" i="1" s="1"/>
  <c r="W150" i="1"/>
  <c r="P150" i="1"/>
  <c r="Q150" i="1" s="1"/>
  <c r="I152" i="1"/>
  <c r="A152" i="1"/>
  <c r="O151" i="1"/>
  <c r="L148" i="1"/>
  <c r="M148" i="1" s="1"/>
  <c r="E150" i="1"/>
  <c r="S150" i="1"/>
  <c r="G151" i="1"/>
  <c r="F151" i="1" s="1"/>
  <c r="J151" i="1"/>
  <c r="K151" i="1" s="1"/>
  <c r="U150" i="1"/>
  <c r="R151" i="1"/>
  <c r="H149" i="1" l="1"/>
  <c r="N84" i="1"/>
  <c r="V84" i="1" s="1"/>
  <c r="B84" i="1" s="1"/>
  <c r="C85" i="1"/>
  <c r="L87" i="1"/>
  <c r="M87" i="1" s="1"/>
  <c r="H87" i="1"/>
  <c r="D88" i="1"/>
  <c r="L130" i="1"/>
  <c r="M130" i="1" s="1"/>
  <c r="H130" i="1"/>
  <c r="D131" i="1"/>
  <c r="P151" i="1"/>
  <c r="Q151" i="1" s="1"/>
  <c r="W151" i="1"/>
  <c r="J152" i="1"/>
  <c r="K152" i="1" s="1"/>
  <c r="G152" i="1"/>
  <c r="F152" i="1" s="1"/>
  <c r="E151" i="1"/>
  <c r="S151" i="1"/>
  <c r="I153" i="1"/>
  <c r="A153" i="1"/>
  <c r="O152" i="1"/>
  <c r="R152" i="1"/>
  <c r="U151" i="1"/>
  <c r="D150" i="1"/>
  <c r="L150" i="1" s="1"/>
  <c r="M150" i="1" s="1"/>
  <c r="H150" i="1" l="1"/>
  <c r="H131" i="1"/>
  <c r="D132" i="1"/>
  <c r="L131" i="1"/>
  <c r="M131" i="1" s="1"/>
  <c r="H88" i="1"/>
  <c r="L88" i="1"/>
  <c r="M88" i="1" s="1"/>
  <c r="D89" i="1"/>
  <c r="N85" i="1"/>
  <c r="V85" i="1" s="1"/>
  <c r="B85" i="1" s="1"/>
  <c r="C86" i="1"/>
  <c r="J153" i="1"/>
  <c r="K153" i="1" s="1"/>
  <c r="G153" i="1"/>
  <c r="F153" i="1" s="1"/>
  <c r="D151" i="1"/>
  <c r="H151" i="1" s="1"/>
  <c r="S152" i="1"/>
  <c r="E152" i="1"/>
  <c r="R153" i="1"/>
  <c r="U152" i="1"/>
  <c r="P152" i="1"/>
  <c r="Q152" i="1" s="1"/>
  <c r="W152" i="1"/>
  <c r="I154" i="1"/>
  <c r="A154" i="1"/>
  <c r="O153" i="1"/>
  <c r="N86" i="1" l="1"/>
  <c r="V86" i="1" s="1"/>
  <c r="B86" i="1" s="1"/>
  <c r="C87" i="1"/>
  <c r="H89" i="1"/>
  <c r="L89" i="1"/>
  <c r="M89" i="1" s="1"/>
  <c r="D90" i="1"/>
  <c r="H132" i="1"/>
  <c r="L132" i="1"/>
  <c r="M132" i="1" s="1"/>
  <c r="D133" i="1"/>
  <c r="D152" i="1"/>
  <c r="H152" i="1" s="1"/>
  <c r="L151" i="1"/>
  <c r="M151" i="1" s="1"/>
  <c r="I155" i="1"/>
  <c r="A155" i="1"/>
  <c r="O154" i="1"/>
  <c r="G154" i="1"/>
  <c r="F154" i="1" s="1"/>
  <c r="J154" i="1"/>
  <c r="K154" i="1" s="1"/>
  <c r="E153" i="1"/>
  <c r="S153" i="1"/>
  <c r="P153" i="1"/>
  <c r="Q153" i="1" s="1"/>
  <c r="W153" i="1"/>
  <c r="U153" i="1"/>
  <c r="R154" i="1"/>
  <c r="L133" i="1" l="1"/>
  <c r="M133" i="1" s="1"/>
  <c r="H133" i="1"/>
  <c r="D134" i="1"/>
  <c r="L90" i="1"/>
  <c r="M90" i="1" s="1"/>
  <c r="H90" i="1"/>
  <c r="D91" i="1"/>
  <c r="N87" i="1"/>
  <c r="V87" i="1" s="1"/>
  <c r="B87" i="1" s="1"/>
  <c r="C88" i="1"/>
  <c r="I156" i="1"/>
  <c r="A156" i="1"/>
  <c r="O155" i="1"/>
  <c r="E154" i="1"/>
  <c r="S154" i="1"/>
  <c r="D153" i="1"/>
  <c r="L153" i="1" s="1"/>
  <c r="M153" i="1" s="1"/>
  <c r="U154" i="1"/>
  <c r="R155" i="1"/>
  <c r="L152" i="1"/>
  <c r="M152" i="1" s="1"/>
  <c r="G155" i="1"/>
  <c r="F155" i="1" s="1"/>
  <c r="J155" i="1"/>
  <c r="K155" i="1" s="1"/>
  <c r="W154" i="1"/>
  <c r="P154" i="1"/>
  <c r="Q154" i="1" s="1"/>
  <c r="N88" i="1" l="1"/>
  <c r="V88" i="1" s="1"/>
  <c r="B88" i="1" s="1"/>
  <c r="C89" i="1"/>
  <c r="H91" i="1"/>
  <c r="L91" i="1"/>
  <c r="M91" i="1" s="1"/>
  <c r="D92" i="1"/>
  <c r="H134" i="1"/>
  <c r="L134" i="1"/>
  <c r="M134" i="1" s="1"/>
  <c r="H153" i="1"/>
  <c r="R156" i="1"/>
  <c r="U155" i="1"/>
  <c r="D154" i="1"/>
  <c r="L154" i="1" s="1"/>
  <c r="M154" i="1" s="1"/>
  <c r="P155" i="1"/>
  <c r="Q155" i="1" s="1"/>
  <c r="W155" i="1"/>
  <c r="E155" i="1"/>
  <c r="S155" i="1"/>
  <c r="I157" i="1"/>
  <c r="A157" i="1"/>
  <c r="O156" i="1"/>
  <c r="J156" i="1"/>
  <c r="K156" i="1" s="1"/>
  <c r="G156" i="1"/>
  <c r="F156" i="1" s="1"/>
  <c r="H92" i="1" l="1"/>
  <c r="L92" i="1"/>
  <c r="M92" i="1" s="1"/>
  <c r="D93" i="1"/>
  <c r="N89" i="1"/>
  <c r="V89" i="1" s="1"/>
  <c r="B89" i="1" s="1"/>
  <c r="C90" i="1"/>
  <c r="H154" i="1"/>
  <c r="J157" i="1"/>
  <c r="K157" i="1" s="1"/>
  <c r="G157" i="1"/>
  <c r="F157" i="1" s="1"/>
  <c r="P156" i="1"/>
  <c r="Q156" i="1" s="1"/>
  <c r="W156" i="1"/>
  <c r="I158" i="1"/>
  <c r="A158" i="1"/>
  <c r="O157" i="1"/>
  <c r="R157" i="1"/>
  <c r="U156" i="1"/>
  <c r="S156" i="1"/>
  <c r="E156" i="1"/>
  <c r="D155" i="1"/>
  <c r="H155" i="1" s="1"/>
  <c r="N90" i="1" l="1"/>
  <c r="V90" i="1" s="1"/>
  <c r="B90" i="1" s="1"/>
  <c r="C91" i="1"/>
  <c r="L93" i="1"/>
  <c r="M93" i="1" s="1"/>
  <c r="H93" i="1"/>
  <c r="D94" i="1"/>
  <c r="P157" i="1"/>
  <c r="Q157" i="1" s="1"/>
  <c r="W157" i="1"/>
  <c r="D156" i="1"/>
  <c r="H156" i="1" s="1"/>
  <c r="G158" i="1"/>
  <c r="F158" i="1" s="1"/>
  <c r="J158" i="1"/>
  <c r="K158" i="1" s="1"/>
  <c r="I159" i="1"/>
  <c r="A159" i="1"/>
  <c r="O158" i="1"/>
  <c r="U157" i="1"/>
  <c r="R158" i="1"/>
  <c r="L155" i="1"/>
  <c r="M155" i="1" s="1"/>
  <c r="E157" i="1"/>
  <c r="S157" i="1"/>
  <c r="L94" i="1" l="1"/>
  <c r="M94" i="1" s="1"/>
  <c r="H94" i="1"/>
  <c r="D95" i="1"/>
  <c r="N91" i="1"/>
  <c r="V91" i="1" s="1"/>
  <c r="B91" i="1" s="1"/>
  <c r="C92" i="1"/>
  <c r="E158" i="1"/>
  <c r="S158" i="1"/>
  <c r="D157" i="1"/>
  <c r="L157" i="1" s="1"/>
  <c r="M157" i="1" s="1"/>
  <c r="L156" i="1"/>
  <c r="M156" i="1" s="1"/>
  <c r="U158" i="1"/>
  <c r="R159" i="1"/>
  <c r="W158" i="1"/>
  <c r="P158" i="1"/>
  <c r="Q158" i="1" s="1"/>
  <c r="I160" i="1"/>
  <c r="A160" i="1"/>
  <c r="O159" i="1"/>
  <c r="G159" i="1"/>
  <c r="F159" i="1" s="1"/>
  <c r="J159" i="1"/>
  <c r="K159" i="1" s="1"/>
  <c r="N92" i="1" l="1"/>
  <c r="V92" i="1" s="1"/>
  <c r="B92" i="1" s="1"/>
  <c r="C93" i="1"/>
  <c r="H95" i="1"/>
  <c r="L95" i="1"/>
  <c r="M95" i="1" s="1"/>
  <c r="D96" i="1"/>
  <c r="H157" i="1"/>
  <c r="R160" i="1"/>
  <c r="U159" i="1"/>
  <c r="J160" i="1"/>
  <c r="K160" i="1" s="1"/>
  <c r="G160" i="1"/>
  <c r="F160" i="1" s="1"/>
  <c r="P159" i="1"/>
  <c r="Q159" i="1" s="1"/>
  <c r="W159" i="1"/>
  <c r="I161" i="1"/>
  <c r="A161" i="1"/>
  <c r="O160" i="1"/>
  <c r="E159" i="1"/>
  <c r="S159" i="1"/>
  <c r="D158" i="1"/>
  <c r="L158" i="1" s="1"/>
  <c r="M158" i="1" s="1"/>
  <c r="L96" i="1" l="1"/>
  <c r="M96" i="1" s="1"/>
  <c r="H96" i="1"/>
  <c r="D97" i="1"/>
  <c r="N93" i="1"/>
  <c r="V93" i="1" s="1"/>
  <c r="B93" i="1" s="1"/>
  <c r="C94" i="1"/>
  <c r="S160" i="1"/>
  <c r="E160" i="1"/>
  <c r="P160" i="1"/>
  <c r="Q160" i="1" s="1"/>
  <c r="W160" i="1"/>
  <c r="H158" i="1"/>
  <c r="I162" i="1"/>
  <c r="A162" i="1"/>
  <c r="O161" i="1"/>
  <c r="D159" i="1"/>
  <c r="H159" i="1" s="1"/>
  <c r="J161" i="1"/>
  <c r="K161" i="1" s="1"/>
  <c r="G161" i="1"/>
  <c r="F161" i="1" s="1"/>
  <c r="R161" i="1"/>
  <c r="U160" i="1"/>
  <c r="N94" i="1" l="1"/>
  <c r="C95" i="1"/>
  <c r="L97" i="1"/>
  <c r="M97" i="1" s="1"/>
  <c r="H97" i="1"/>
  <c r="D98" i="1"/>
  <c r="G162" i="1"/>
  <c r="F162" i="1" s="1"/>
  <c r="J162" i="1"/>
  <c r="K162" i="1" s="1"/>
  <c r="D160" i="1"/>
  <c r="H160" i="1" s="1"/>
  <c r="L159" i="1"/>
  <c r="M159" i="1" s="1"/>
  <c r="U161" i="1"/>
  <c r="R162" i="1"/>
  <c r="P161" i="1"/>
  <c r="Q161" i="1" s="1"/>
  <c r="W161" i="1"/>
  <c r="E161" i="1"/>
  <c r="S161" i="1"/>
  <c r="I163" i="1"/>
  <c r="A163" i="1"/>
  <c r="O162" i="1"/>
  <c r="H98" i="1" l="1"/>
  <c r="L98" i="1"/>
  <c r="M98" i="1" s="1"/>
  <c r="D99" i="1"/>
  <c r="N95" i="1"/>
  <c r="C96" i="1"/>
  <c r="V94" i="1"/>
  <c r="B94" i="1" s="1"/>
  <c r="L160" i="1"/>
  <c r="M160" i="1" s="1"/>
  <c r="G163" i="1"/>
  <c r="F163" i="1" s="1"/>
  <c r="J163" i="1"/>
  <c r="K163" i="1" s="1"/>
  <c r="D161" i="1"/>
  <c r="H161" i="1" s="1"/>
  <c r="E162" i="1"/>
  <c r="S162" i="1"/>
  <c r="W162" i="1"/>
  <c r="P162" i="1"/>
  <c r="Q162" i="1" s="1"/>
  <c r="I164" i="1"/>
  <c r="A164" i="1"/>
  <c r="O163" i="1"/>
  <c r="U162" i="1"/>
  <c r="R163" i="1"/>
  <c r="C97" i="1" l="1"/>
  <c r="N96" i="1"/>
  <c r="V95" i="1"/>
  <c r="B95" i="1" s="1"/>
  <c r="H99" i="1"/>
  <c r="L99" i="1"/>
  <c r="M99" i="1" s="1"/>
  <c r="D100" i="1"/>
  <c r="J164" i="1"/>
  <c r="K164" i="1" s="1"/>
  <c r="G164" i="1"/>
  <c r="F164" i="1" s="1"/>
  <c r="E163" i="1"/>
  <c r="S163" i="1"/>
  <c r="L161" i="1"/>
  <c r="M161" i="1" s="1"/>
  <c r="P163" i="1"/>
  <c r="Q163" i="1" s="1"/>
  <c r="W163" i="1"/>
  <c r="D162" i="1"/>
  <c r="L162" i="1" s="1"/>
  <c r="M162" i="1" s="1"/>
  <c r="R164" i="1"/>
  <c r="U163" i="1"/>
  <c r="I165" i="1"/>
  <c r="A165" i="1"/>
  <c r="O164" i="1"/>
  <c r="H162" i="1" l="1"/>
  <c r="H100" i="1"/>
  <c r="L100" i="1"/>
  <c r="M100" i="1" s="1"/>
  <c r="D101" i="1"/>
  <c r="V96" i="1"/>
  <c r="B96" i="1" s="1"/>
  <c r="C98" i="1"/>
  <c r="N97" i="1"/>
  <c r="V97" i="1" s="1"/>
  <c r="B97" i="1" s="1"/>
  <c r="P164" i="1"/>
  <c r="Q164" i="1" s="1"/>
  <c r="W164" i="1"/>
  <c r="D163" i="1"/>
  <c r="H163" i="1" s="1"/>
  <c r="J165" i="1"/>
  <c r="K165" i="1" s="1"/>
  <c r="G165" i="1"/>
  <c r="F165" i="1" s="1"/>
  <c r="S164" i="1"/>
  <c r="E164" i="1"/>
  <c r="R165" i="1"/>
  <c r="U164" i="1"/>
  <c r="I166" i="1"/>
  <c r="A166" i="1"/>
  <c r="O165" i="1"/>
  <c r="N98" i="1" l="1"/>
  <c r="V98" i="1" s="1"/>
  <c r="B98" i="1" s="1"/>
  <c r="C99" i="1"/>
  <c r="L101" i="1"/>
  <c r="M101" i="1" s="1"/>
  <c r="H101" i="1"/>
  <c r="D102" i="1"/>
  <c r="L163" i="1"/>
  <c r="M163" i="1" s="1"/>
  <c r="U165" i="1"/>
  <c r="R166" i="1"/>
  <c r="E165" i="1"/>
  <c r="S165" i="1"/>
  <c r="P165" i="1"/>
  <c r="Q165" i="1" s="1"/>
  <c r="W165" i="1"/>
  <c r="I167" i="1"/>
  <c r="A167" i="1"/>
  <c r="O166" i="1"/>
  <c r="D164" i="1"/>
  <c r="H164" i="1" s="1"/>
  <c r="G166" i="1"/>
  <c r="F166" i="1" s="1"/>
  <c r="J166" i="1"/>
  <c r="K166" i="1" s="1"/>
  <c r="L102" i="1" l="1"/>
  <c r="M102" i="1" s="1"/>
  <c r="H102" i="1"/>
  <c r="D103" i="1"/>
  <c r="C100" i="1"/>
  <c r="N99" i="1"/>
  <c r="V99" i="1" s="1"/>
  <c r="B99" i="1" s="1"/>
  <c r="I168" i="1"/>
  <c r="A168" i="1"/>
  <c r="O167" i="1"/>
  <c r="G167" i="1"/>
  <c r="F167" i="1" s="1"/>
  <c r="J167" i="1"/>
  <c r="K167" i="1" s="1"/>
  <c r="L164" i="1"/>
  <c r="M164" i="1" s="1"/>
  <c r="D165" i="1"/>
  <c r="H165" i="1" s="1"/>
  <c r="U166" i="1"/>
  <c r="R167" i="1"/>
  <c r="E166" i="1"/>
  <c r="S166" i="1"/>
  <c r="W166" i="1"/>
  <c r="P166" i="1"/>
  <c r="Q166" i="1" s="1"/>
  <c r="N100" i="1" l="1"/>
  <c r="V100" i="1" s="1"/>
  <c r="B100" i="1" s="1"/>
  <c r="C101" i="1"/>
  <c r="L103" i="1"/>
  <c r="M103" i="1" s="1"/>
  <c r="H103" i="1"/>
  <c r="L165" i="1"/>
  <c r="M165" i="1" s="1"/>
  <c r="E167" i="1"/>
  <c r="S167" i="1"/>
  <c r="R168" i="1"/>
  <c r="U167" i="1"/>
  <c r="P167" i="1"/>
  <c r="Q167" i="1" s="1"/>
  <c r="W167" i="1"/>
  <c r="I169" i="1"/>
  <c r="A169" i="1"/>
  <c r="O168" i="1"/>
  <c r="D166" i="1"/>
  <c r="L166" i="1" s="1"/>
  <c r="M166" i="1" s="1"/>
  <c r="J168" i="1"/>
  <c r="K168" i="1" s="1"/>
  <c r="G168" i="1"/>
  <c r="F168" i="1" s="1"/>
  <c r="H166" i="1" l="1"/>
  <c r="N101" i="1"/>
  <c r="V101" i="1" s="1"/>
  <c r="B101" i="1" s="1"/>
  <c r="C102" i="1"/>
  <c r="J169" i="1"/>
  <c r="K169" i="1" s="1"/>
  <c r="G169" i="1"/>
  <c r="F169" i="1" s="1"/>
  <c r="R169" i="1"/>
  <c r="U168" i="1"/>
  <c r="I170" i="1"/>
  <c r="A170" i="1"/>
  <c r="O169" i="1"/>
  <c r="S168" i="1"/>
  <c r="E168" i="1"/>
  <c r="P168" i="1"/>
  <c r="Q168" i="1" s="1"/>
  <c r="W168" i="1"/>
  <c r="D167" i="1"/>
  <c r="H167" i="1" s="1"/>
  <c r="N102" i="1" l="1"/>
  <c r="V102" i="1" s="1"/>
  <c r="B102" i="1" s="1"/>
  <c r="C103" i="1"/>
  <c r="N103" i="1" s="1"/>
  <c r="U169" i="1"/>
  <c r="R170" i="1"/>
  <c r="D168" i="1"/>
  <c r="H168" i="1" s="1"/>
  <c r="E169" i="1"/>
  <c r="S169" i="1"/>
  <c r="G170" i="1"/>
  <c r="F170" i="1" s="1"/>
  <c r="J170" i="1"/>
  <c r="K170" i="1" s="1"/>
  <c r="P169" i="1"/>
  <c r="Q169" i="1" s="1"/>
  <c r="W169" i="1"/>
  <c r="I171" i="1"/>
  <c r="A171" i="1"/>
  <c r="O170" i="1"/>
  <c r="L167" i="1"/>
  <c r="M167" i="1" s="1"/>
  <c r="V103" i="1" l="1"/>
  <c r="B103" i="1" s="1"/>
  <c r="D169" i="1"/>
  <c r="L169" i="1" s="1"/>
  <c r="M169" i="1" s="1"/>
  <c r="G171" i="1"/>
  <c r="F171" i="1" s="1"/>
  <c r="J171" i="1"/>
  <c r="K171" i="1" s="1"/>
  <c r="I172" i="1"/>
  <c r="A172" i="1"/>
  <c r="O171" i="1"/>
  <c r="L168" i="1"/>
  <c r="M168" i="1" s="1"/>
  <c r="E170" i="1"/>
  <c r="S170" i="1"/>
  <c r="U170" i="1"/>
  <c r="R171" i="1"/>
  <c r="W170" i="1"/>
  <c r="P170" i="1"/>
  <c r="Q170" i="1" s="1"/>
  <c r="C104" i="1" l="1"/>
  <c r="C105" i="1" s="1"/>
  <c r="H169" i="1"/>
  <c r="I173" i="1"/>
  <c r="A173" i="1"/>
  <c r="O172" i="1"/>
  <c r="E171" i="1"/>
  <c r="S171" i="1"/>
  <c r="R172" i="1"/>
  <c r="U171" i="1"/>
  <c r="D170" i="1"/>
  <c r="H170" i="1" s="1"/>
  <c r="J172" i="1"/>
  <c r="K172" i="1" s="1"/>
  <c r="G172" i="1"/>
  <c r="F172" i="1" s="1"/>
  <c r="P171" i="1"/>
  <c r="Q171" i="1" s="1"/>
  <c r="W171" i="1"/>
  <c r="N104" i="1" l="1"/>
  <c r="V104" i="1" s="1"/>
  <c r="B104" i="1" s="1"/>
  <c r="N105" i="1"/>
  <c r="V105" i="1" s="1"/>
  <c r="B105" i="1" s="1"/>
  <c r="C106" i="1"/>
  <c r="L170" i="1"/>
  <c r="M170" i="1" s="1"/>
  <c r="R173" i="1"/>
  <c r="U172" i="1"/>
  <c r="D171" i="1"/>
  <c r="L171" i="1" s="1"/>
  <c r="M171" i="1" s="1"/>
  <c r="P172" i="1"/>
  <c r="Q172" i="1" s="1"/>
  <c r="W172" i="1"/>
  <c r="S172" i="1"/>
  <c r="E172" i="1"/>
  <c r="I174" i="1"/>
  <c r="A174" i="1"/>
  <c r="O173" i="1"/>
  <c r="J173" i="1"/>
  <c r="K173" i="1" s="1"/>
  <c r="G173" i="1"/>
  <c r="F173" i="1" s="1"/>
  <c r="N106" i="1" l="1"/>
  <c r="V106" i="1" s="1"/>
  <c r="B106" i="1" s="1"/>
  <c r="C107" i="1"/>
  <c r="H171" i="1"/>
  <c r="G174" i="1"/>
  <c r="F174" i="1" s="1"/>
  <c r="J174" i="1"/>
  <c r="K174" i="1" s="1"/>
  <c r="D172" i="1"/>
  <c r="H172" i="1" s="1"/>
  <c r="P173" i="1"/>
  <c r="Q173" i="1" s="1"/>
  <c r="W173" i="1"/>
  <c r="U173" i="1"/>
  <c r="R174" i="1"/>
  <c r="I175" i="1"/>
  <c r="A175" i="1"/>
  <c r="O174" i="1"/>
  <c r="E173" i="1"/>
  <c r="S173" i="1"/>
  <c r="C108" i="1" l="1"/>
  <c r="N107" i="1"/>
  <c r="V107" i="1" s="1"/>
  <c r="B107" i="1" s="1"/>
  <c r="D173" i="1"/>
  <c r="L173" i="1" s="1"/>
  <c r="M173" i="1" s="1"/>
  <c r="L172" i="1"/>
  <c r="M172" i="1" s="1"/>
  <c r="I176" i="1"/>
  <c r="A176" i="1"/>
  <c r="O175" i="1"/>
  <c r="G175" i="1"/>
  <c r="F175" i="1" s="1"/>
  <c r="J175" i="1"/>
  <c r="K175" i="1" s="1"/>
  <c r="E174" i="1"/>
  <c r="S174" i="1"/>
  <c r="W174" i="1"/>
  <c r="P174" i="1"/>
  <c r="Q174" i="1" s="1"/>
  <c r="U174" i="1"/>
  <c r="R175" i="1"/>
  <c r="N108" i="1" l="1"/>
  <c r="V108" i="1" s="1"/>
  <c r="B108" i="1" s="1"/>
  <c r="C109" i="1"/>
  <c r="H173" i="1"/>
  <c r="I177" i="1"/>
  <c r="A177" i="1"/>
  <c r="O176" i="1"/>
  <c r="J176" i="1"/>
  <c r="K176" i="1" s="1"/>
  <c r="G176" i="1"/>
  <c r="F176" i="1" s="1"/>
  <c r="E175" i="1"/>
  <c r="S175" i="1"/>
  <c r="P175" i="1"/>
  <c r="Q175" i="1" s="1"/>
  <c r="W175" i="1"/>
  <c r="D174" i="1"/>
  <c r="L174" i="1" s="1"/>
  <c r="M174" i="1" s="1"/>
  <c r="R176" i="1"/>
  <c r="U175" i="1"/>
  <c r="N109" i="1" l="1"/>
  <c r="V109" i="1" s="1"/>
  <c r="B109" i="1" s="1"/>
  <c r="C110" i="1"/>
  <c r="H174" i="1"/>
  <c r="S176" i="1"/>
  <c r="E176" i="1"/>
  <c r="P176" i="1"/>
  <c r="Q176" i="1" s="1"/>
  <c r="W176" i="1"/>
  <c r="I178" i="1"/>
  <c r="A178" i="1"/>
  <c r="O177" i="1"/>
  <c r="J177" i="1"/>
  <c r="K177" i="1" s="1"/>
  <c r="G177" i="1"/>
  <c r="F177" i="1" s="1"/>
  <c r="R177" i="1"/>
  <c r="U176" i="1"/>
  <c r="D175" i="1"/>
  <c r="H175" i="1" s="1"/>
  <c r="C111" i="1" l="1"/>
  <c r="N110" i="1"/>
  <c r="V110" i="1" s="1"/>
  <c r="B110" i="1" s="1"/>
  <c r="U177" i="1"/>
  <c r="R178" i="1"/>
  <c r="P177" i="1"/>
  <c r="Q177" i="1" s="1"/>
  <c r="W177" i="1"/>
  <c r="I179" i="1"/>
  <c r="A179" i="1"/>
  <c r="O178" i="1"/>
  <c r="G178" i="1"/>
  <c r="F178" i="1" s="1"/>
  <c r="J178" i="1"/>
  <c r="K178" i="1" s="1"/>
  <c r="L175" i="1"/>
  <c r="M175" i="1" s="1"/>
  <c r="D176" i="1"/>
  <c r="L176" i="1" s="1"/>
  <c r="M176" i="1" s="1"/>
  <c r="E177" i="1"/>
  <c r="S177" i="1"/>
  <c r="N111" i="1" l="1"/>
  <c r="V111" i="1" s="1"/>
  <c r="B111" i="1" s="1"/>
  <c r="C112" i="1"/>
  <c r="H176" i="1"/>
  <c r="W178" i="1"/>
  <c r="P178" i="1"/>
  <c r="Q178" i="1" s="1"/>
  <c r="I180" i="1"/>
  <c r="A180" i="1"/>
  <c r="O179" i="1"/>
  <c r="G179" i="1"/>
  <c r="F179" i="1" s="1"/>
  <c r="J179" i="1"/>
  <c r="K179" i="1" s="1"/>
  <c r="D177" i="1"/>
  <c r="H177" i="1" s="1"/>
  <c r="E178" i="1"/>
  <c r="S178" i="1"/>
  <c r="U178" i="1"/>
  <c r="R179" i="1"/>
  <c r="N112" i="1" l="1"/>
  <c r="V112" i="1" s="1"/>
  <c r="B112" i="1" s="1"/>
  <c r="C113" i="1"/>
  <c r="L177" i="1"/>
  <c r="M177" i="1" s="1"/>
  <c r="D178" i="1"/>
  <c r="L178" i="1" s="1"/>
  <c r="M178" i="1" s="1"/>
  <c r="E179" i="1"/>
  <c r="S179" i="1"/>
  <c r="P179" i="1"/>
  <c r="Q179" i="1" s="1"/>
  <c r="W179" i="1"/>
  <c r="I181" i="1"/>
  <c r="A181" i="1"/>
  <c r="O180" i="1"/>
  <c r="R180" i="1"/>
  <c r="U179" i="1"/>
  <c r="J180" i="1"/>
  <c r="K180" i="1" s="1"/>
  <c r="G180" i="1"/>
  <c r="F180" i="1" s="1"/>
  <c r="H178" i="1" l="1"/>
  <c r="C114" i="1"/>
  <c r="N113" i="1"/>
  <c r="V113" i="1" s="1"/>
  <c r="B113" i="1" s="1"/>
  <c r="J181" i="1"/>
  <c r="K181" i="1" s="1"/>
  <c r="G181" i="1"/>
  <c r="F181" i="1" s="1"/>
  <c r="S180" i="1"/>
  <c r="E180" i="1"/>
  <c r="D179" i="1"/>
  <c r="L179" i="1" s="1"/>
  <c r="M179" i="1" s="1"/>
  <c r="R181" i="1"/>
  <c r="U180" i="1"/>
  <c r="P180" i="1"/>
  <c r="Q180" i="1" s="1"/>
  <c r="W180" i="1"/>
  <c r="I182" i="1"/>
  <c r="A182" i="1"/>
  <c r="O181" i="1"/>
  <c r="N114" i="1" l="1"/>
  <c r="C115" i="1"/>
  <c r="H179" i="1"/>
  <c r="D180" i="1"/>
  <c r="H180" i="1" s="1"/>
  <c r="E181" i="1"/>
  <c r="S181" i="1"/>
  <c r="P181" i="1"/>
  <c r="Q181" i="1" s="1"/>
  <c r="W181" i="1"/>
  <c r="U181" i="1"/>
  <c r="R182" i="1"/>
  <c r="I183" i="1"/>
  <c r="A183" i="1"/>
  <c r="O182" i="1"/>
  <c r="G182" i="1"/>
  <c r="F182" i="1" s="1"/>
  <c r="J182" i="1"/>
  <c r="K182" i="1" s="1"/>
  <c r="N115" i="1" l="1"/>
  <c r="V115" i="1" s="1"/>
  <c r="B115" i="1" s="1"/>
  <c r="C116" i="1"/>
  <c r="V114" i="1"/>
  <c r="B114" i="1" s="1"/>
  <c r="I184" i="1"/>
  <c r="A184" i="1"/>
  <c r="O183" i="1"/>
  <c r="G183" i="1"/>
  <c r="F183" i="1" s="1"/>
  <c r="J183" i="1"/>
  <c r="K183" i="1" s="1"/>
  <c r="L180" i="1"/>
  <c r="M180" i="1" s="1"/>
  <c r="U182" i="1"/>
  <c r="R183" i="1"/>
  <c r="E182" i="1"/>
  <c r="S182" i="1"/>
  <c r="W182" i="1"/>
  <c r="P182" i="1"/>
  <c r="Q182" i="1" s="1"/>
  <c r="D181" i="1"/>
  <c r="H181" i="1" s="1"/>
  <c r="N116" i="1" l="1"/>
  <c r="V116" i="1" s="1"/>
  <c r="B116" i="1" s="1"/>
  <c r="C117" i="1"/>
  <c r="L181" i="1"/>
  <c r="M181" i="1" s="1"/>
  <c r="E183" i="1"/>
  <c r="S183" i="1"/>
  <c r="P183" i="1"/>
  <c r="Q183" i="1" s="1"/>
  <c r="W183" i="1"/>
  <c r="D182" i="1"/>
  <c r="L182" i="1" s="1"/>
  <c r="M182" i="1" s="1"/>
  <c r="I185" i="1"/>
  <c r="A185" i="1"/>
  <c r="O184" i="1"/>
  <c r="R184" i="1"/>
  <c r="U183" i="1"/>
  <c r="J184" i="1"/>
  <c r="K184" i="1" s="1"/>
  <c r="G184" i="1"/>
  <c r="F184" i="1" s="1"/>
  <c r="N117" i="1" l="1"/>
  <c r="V117" i="1" s="1"/>
  <c r="B117" i="1" s="1"/>
  <c r="C118" i="1"/>
  <c r="H182" i="1"/>
  <c r="R185" i="1"/>
  <c r="U184" i="1"/>
  <c r="P184" i="1"/>
  <c r="Q184" i="1" s="1"/>
  <c r="W184" i="1"/>
  <c r="I186" i="1"/>
  <c r="A186" i="1"/>
  <c r="O185" i="1"/>
  <c r="J185" i="1"/>
  <c r="K185" i="1" s="1"/>
  <c r="G185" i="1"/>
  <c r="F185" i="1" s="1"/>
  <c r="S184" i="1"/>
  <c r="E184" i="1"/>
  <c r="D183" i="1"/>
  <c r="H183" i="1" s="1"/>
  <c r="N118" i="1" l="1"/>
  <c r="V118" i="1" s="1"/>
  <c r="B118" i="1" s="1"/>
  <c r="C119" i="1"/>
  <c r="L183" i="1"/>
  <c r="M183" i="1" s="1"/>
  <c r="D184" i="1"/>
  <c r="H184" i="1" s="1"/>
  <c r="P185" i="1"/>
  <c r="Q185" i="1" s="1"/>
  <c r="W185" i="1"/>
  <c r="I187" i="1"/>
  <c r="A187" i="1"/>
  <c r="O186" i="1"/>
  <c r="G186" i="1"/>
  <c r="F186" i="1" s="1"/>
  <c r="J186" i="1"/>
  <c r="K186" i="1" s="1"/>
  <c r="E185" i="1"/>
  <c r="S185" i="1"/>
  <c r="U185" i="1"/>
  <c r="R186" i="1"/>
  <c r="N119" i="1" l="1"/>
  <c r="V119" i="1" s="1"/>
  <c r="B119" i="1" s="1"/>
  <c r="C120" i="1"/>
  <c r="D185" i="1"/>
  <c r="L185" i="1" s="1"/>
  <c r="M185" i="1" s="1"/>
  <c r="W186" i="1"/>
  <c r="P186" i="1"/>
  <c r="Q186" i="1" s="1"/>
  <c r="I188" i="1"/>
  <c r="A188" i="1"/>
  <c r="O187" i="1"/>
  <c r="G187" i="1"/>
  <c r="F187" i="1" s="1"/>
  <c r="J187" i="1"/>
  <c r="K187" i="1" s="1"/>
  <c r="U186" i="1"/>
  <c r="R187" i="1"/>
  <c r="E186" i="1"/>
  <c r="S186" i="1"/>
  <c r="L184" i="1"/>
  <c r="M184" i="1" s="1"/>
  <c r="H185" i="1" l="1"/>
  <c r="N120" i="1"/>
  <c r="V120" i="1" s="1"/>
  <c r="B120" i="1" s="1"/>
  <c r="C121" i="1"/>
  <c r="P187" i="1"/>
  <c r="Q187" i="1" s="1"/>
  <c r="W187" i="1"/>
  <c r="I189" i="1"/>
  <c r="A189" i="1"/>
  <c r="O188" i="1"/>
  <c r="J188" i="1"/>
  <c r="K188" i="1" s="1"/>
  <c r="G188" i="1"/>
  <c r="F188" i="1" s="1"/>
  <c r="E187" i="1"/>
  <c r="S187" i="1"/>
  <c r="D186" i="1"/>
  <c r="H186" i="1" s="1"/>
  <c r="R188" i="1"/>
  <c r="U187" i="1"/>
  <c r="N121" i="1" l="1"/>
  <c r="V121" i="1" s="1"/>
  <c r="B121" i="1" s="1"/>
  <c r="C122" i="1"/>
  <c r="L186" i="1"/>
  <c r="M186" i="1" s="1"/>
  <c r="S188" i="1"/>
  <c r="E188" i="1"/>
  <c r="D187" i="1"/>
  <c r="H187" i="1" s="1"/>
  <c r="P188" i="1"/>
  <c r="Q188" i="1" s="1"/>
  <c r="W188" i="1"/>
  <c r="I190" i="1"/>
  <c r="A190" i="1"/>
  <c r="O189" i="1"/>
  <c r="J189" i="1"/>
  <c r="K189" i="1" s="1"/>
  <c r="G189" i="1"/>
  <c r="F189" i="1" s="1"/>
  <c r="R189" i="1"/>
  <c r="U188" i="1"/>
  <c r="N122" i="1" l="1"/>
  <c r="V122" i="1" s="1"/>
  <c r="B122" i="1" s="1"/>
  <c r="C123" i="1"/>
  <c r="U189" i="1"/>
  <c r="R190" i="1"/>
  <c r="E189" i="1"/>
  <c r="S189" i="1"/>
  <c r="L187" i="1"/>
  <c r="M187" i="1" s="1"/>
  <c r="P189" i="1"/>
  <c r="Q189" i="1" s="1"/>
  <c r="W189" i="1"/>
  <c r="D188" i="1"/>
  <c r="L188" i="1" s="1"/>
  <c r="M188" i="1" s="1"/>
  <c r="I191" i="1"/>
  <c r="A191" i="1"/>
  <c r="O190" i="1"/>
  <c r="G190" i="1"/>
  <c r="F190" i="1" s="1"/>
  <c r="J190" i="1"/>
  <c r="K190" i="1" s="1"/>
  <c r="N123" i="1" l="1"/>
  <c r="V123" i="1" s="1"/>
  <c r="B123" i="1" s="1"/>
  <c r="C124" i="1"/>
  <c r="H188" i="1"/>
  <c r="W190" i="1"/>
  <c r="P190" i="1"/>
  <c r="Q190" i="1" s="1"/>
  <c r="I192" i="1"/>
  <c r="A192" i="1"/>
  <c r="O191" i="1"/>
  <c r="G191" i="1"/>
  <c r="F191" i="1" s="1"/>
  <c r="J191" i="1"/>
  <c r="K191" i="1" s="1"/>
  <c r="E190" i="1"/>
  <c r="S190" i="1"/>
  <c r="D189" i="1"/>
  <c r="H189" i="1" s="1"/>
  <c r="U190" i="1"/>
  <c r="R191" i="1"/>
  <c r="N124" i="1" l="1"/>
  <c r="V124" i="1" s="1"/>
  <c r="B124" i="1" s="1"/>
  <c r="C125" i="1"/>
  <c r="E191" i="1"/>
  <c r="S191" i="1"/>
  <c r="L189" i="1"/>
  <c r="M189" i="1" s="1"/>
  <c r="P191" i="1"/>
  <c r="Q191" i="1" s="1"/>
  <c r="W191" i="1"/>
  <c r="I193" i="1"/>
  <c r="A193" i="1"/>
  <c r="O192" i="1"/>
  <c r="R192" i="1"/>
  <c r="U191" i="1"/>
  <c r="J192" i="1"/>
  <c r="K192" i="1" s="1"/>
  <c r="G192" i="1"/>
  <c r="F192" i="1" s="1"/>
  <c r="D190" i="1"/>
  <c r="L190" i="1" s="1"/>
  <c r="M190" i="1" s="1"/>
  <c r="C126" i="1" l="1"/>
  <c r="N125" i="1"/>
  <c r="V125" i="1" s="1"/>
  <c r="B125" i="1" s="1"/>
  <c r="H190" i="1"/>
  <c r="S192" i="1"/>
  <c r="E192" i="1"/>
  <c r="J193" i="1"/>
  <c r="K193" i="1" s="1"/>
  <c r="G193" i="1"/>
  <c r="F193" i="1" s="1"/>
  <c r="R193" i="1"/>
  <c r="U192" i="1"/>
  <c r="P192" i="1"/>
  <c r="Q192" i="1" s="1"/>
  <c r="W192" i="1"/>
  <c r="I194" i="1"/>
  <c r="A194" i="1"/>
  <c r="O193" i="1"/>
  <c r="D191" i="1"/>
  <c r="H191" i="1" s="1"/>
  <c r="N126" i="1" l="1"/>
  <c r="V126" i="1" s="1"/>
  <c r="B126" i="1" s="1"/>
  <c r="C127" i="1"/>
  <c r="P193" i="1"/>
  <c r="Q193" i="1" s="1"/>
  <c r="W193" i="1"/>
  <c r="I195" i="1"/>
  <c r="A195" i="1"/>
  <c r="O194" i="1"/>
  <c r="G194" i="1"/>
  <c r="F194" i="1" s="1"/>
  <c r="J194" i="1"/>
  <c r="K194" i="1" s="1"/>
  <c r="E193" i="1"/>
  <c r="S193" i="1"/>
  <c r="L191" i="1"/>
  <c r="M191" i="1" s="1"/>
  <c r="U193" i="1"/>
  <c r="R194" i="1"/>
  <c r="D192" i="1"/>
  <c r="H192" i="1" s="1"/>
  <c r="N127" i="1" l="1"/>
  <c r="C128" i="1"/>
  <c r="L192" i="1"/>
  <c r="M192" i="1" s="1"/>
  <c r="W194" i="1"/>
  <c r="P194" i="1"/>
  <c r="Q194" i="1" s="1"/>
  <c r="I196" i="1"/>
  <c r="A196" i="1"/>
  <c r="O195" i="1"/>
  <c r="G195" i="1"/>
  <c r="F195" i="1" s="1"/>
  <c r="J195" i="1"/>
  <c r="K195" i="1" s="1"/>
  <c r="D193" i="1"/>
  <c r="L193" i="1" s="1"/>
  <c r="M193" i="1" s="1"/>
  <c r="E194" i="1"/>
  <c r="S194" i="1"/>
  <c r="U194" i="1"/>
  <c r="R195" i="1"/>
  <c r="N128" i="1" l="1"/>
  <c r="V128" i="1" s="1"/>
  <c r="B128" i="1" s="1"/>
  <c r="C129" i="1"/>
  <c r="V127" i="1"/>
  <c r="B127" i="1" s="1"/>
  <c r="H193" i="1"/>
  <c r="D194" i="1"/>
  <c r="L194" i="1" s="1"/>
  <c r="M194" i="1" s="1"/>
  <c r="I197" i="1"/>
  <c r="A197" i="1"/>
  <c r="O196" i="1"/>
  <c r="J196" i="1"/>
  <c r="K196" i="1" s="1"/>
  <c r="G196" i="1"/>
  <c r="F196" i="1" s="1"/>
  <c r="E195" i="1"/>
  <c r="S195" i="1"/>
  <c r="R196" i="1"/>
  <c r="U195" i="1"/>
  <c r="P195" i="1"/>
  <c r="Q195" i="1" s="1"/>
  <c r="N129" i="1" l="1"/>
  <c r="C130" i="1"/>
  <c r="H194" i="1"/>
  <c r="S196" i="1"/>
  <c r="E196" i="1"/>
  <c r="P196" i="1"/>
  <c r="Q196" i="1" s="1"/>
  <c r="W196" i="1"/>
  <c r="I198" i="1"/>
  <c r="A198" i="1"/>
  <c r="O197" i="1"/>
  <c r="R197" i="1"/>
  <c r="U196" i="1"/>
  <c r="J197" i="1"/>
  <c r="K197" i="1" s="1"/>
  <c r="G197" i="1"/>
  <c r="F197" i="1" s="1"/>
  <c r="D195" i="1"/>
  <c r="L195" i="1" s="1"/>
  <c r="M195" i="1" s="1"/>
  <c r="N130" i="1" l="1"/>
  <c r="C131" i="1"/>
  <c r="V129" i="1"/>
  <c r="B129" i="1" s="1"/>
  <c r="H195" i="1"/>
  <c r="G198" i="1"/>
  <c r="F198" i="1" s="1"/>
  <c r="J198" i="1"/>
  <c r="K198" i="1" s="1"/>
  <c r="E197" i="1"/>
  <c r="S197" i="1"/>
  <c r="D196" i="1"/>
  <c r="H196" i="1" s="1"/>
  <c r="P197" i="1"/>
  <c r="Q197" i="1" s="1"/>
  <c r="W197" i="1"/>
  <c r="U197" i="1"/>
  <c r="R198" i="1"/>
  <c r="I199" i="1"/>
  <c r="A199" i="1"/>
  <c r="O198" i="1"/>
  <c r="C132" i="1" l="1"/>
  <c r="N131" i="1"/>
  <c r="V131" i="1" s="1"/>
  <c r="B131" i="1" s="1"/>
  <c r="V130" i="1"/>
  <c r="B130" i="1" s="1"/>
  <c r="U198" i="1"/>
  <c r="R199" i="1"/>
  <c r="D197" i="1"/>
  <c r="H197" i="1" s="1"/>
  <c r="W198" i="1"/>
  <c r="P198" i="1"/>
  <c r="Q198" i="1" s="1"/>
  <c r="L196" i="1"/>
  <c r="M196" i="1" s="1"/>
  <c r="E198" i="1"/>
  <c r="S198" i="1"/>
  <c r="I200" i="1"/>
  <c r="A200" i="1"/>
  <c r="O199" i="1"/>
  <c r="G199" i="1"/>
  <c r="F199" i="1" s="1"/>
  <c r="J199" i="1"/>
  <c r="K199" i="1" s="1"/>
  <c r="N132" i="1" l="1"/>
  <c r="V132" i="1" s="1"/>
  <c r="B132" i="1" s="1"/>
  <c r="C133" i="1"/>
  <c r="I201" i="1"/>
  <c r="A201" i="1"/>
  <c r="O200" i="1"/>
  <c r="J200" i="1"/>
  <c r="K200" i="1" s="1"/>
  <c r="G200" i="1"/>
  <c r="F200" i="1" s="1"/>
  <c r="L197" i="1"/>
  <c r="M197" i="1" s="1"/>
  <c r="D198" i="1"/>
  <c r="H198" i="1" s="1"/>
  <c r="E199" i="1"/>
  <c r="S199" i="1"/>
  <c r="R200" i="1"/>
  <c r="U199" i="1"/>
  <c r="P199" i="1"/>
  <c r="Q199" i="1" s="1"/>
  <c r="W199" i="1"/>
  <c r="C134" i="1" l="1"/>
  <c r="N134" i="1" s="1"/>
  <c r="N133" i="1"/>
  <c r="V133" i="1" s="1"/>
  <c r="B133" i="1" s="1"/>
  <c r="L198" i="1"/>
  <c r="M198" i="1" s="1"/>
  <c r="S200" i="1"/>
  <c r="E200" i="1"/>
  <c r="D199" i="1"/>
  <c r="L199" i="1" s="1"/>
  <c r="M199" i="1" s="1"/>
  <c r="P200" i="1"/>
  <c r="Q200" i="1" s="1"/>
  <c r="W200" i="1"/>
  <c r="I202" i="1"/>
  <c r="A202" i="1"/>
  <c r="O201" i="1"/>
  <c r="R201" i="1"/>
  <c r="U200" i="1"/>
  <c r="J201" i="1"/>
  <c r="K201" i="1" s="1"/>
  <c r="G201" i="1"/>
  <c r="F201" i="1" s="1"/>
  <c r="V134" i="1" l="1"/>
  <c r="B134" i="1" s="1"/>
  <c r="H199" i="1"/>
  <c r="U201" i="1"/>
  <c r="R202" i="1"/>
  <c r="P201" i="1"/>
  <c r="Q201" i="1" s="1"/>
  <c r="W201" i="1"/>
  <c r="D200" i="1"/>
  <c r="H200" i="1" s="1"/>
  <c r="I203" i="1"/>
  <c r="A203" i="1"/>
  <c r="O202" i="1"/>
  <c r="G202" i="1"/>
  <c r="F202" i="1" s="1"/>
  <c r="J202" i="1"/>
  <c r="K202" i="1" s="1"/>
  <c r="E201" i="1"/>
  <c r="S201" i="1"/>
  <c r="C135" i="1" l="1"/>
  <c r="G203" i="1"/>
  <c r="F203" i="1" s="1"/>
  <c r="J203" i="1"/>
  <c r="K203" i="1" s="1"/>
  <c r="D201" i="1"/>
  <c r="L201" i="1" s="1"/>
  <c r="M201" i="1" s="1"/>
  <c r="L200" i="1"/>
  <c r="M200" i="1" s="1"/>
  <c r="E202" i="1"/>
  <c r="S202" i="1"/>
  <c r="W202" i="1"/>
  <c r="P202" i="1"/>
  <c r="Q202" i="1" s="1"/>
  <c r="U202" i="1"/>
  <c r="R203" i="1"/>
  <c r="I204" i="1"/>
  <c r="A204" i="1"/>
  <c r="O203" i="1"/>
  <c r="C136" i="1" l="1"/>
  <c r="N135" i="1"/>
  <c r="V135" i="1" s="1"/>
  <c r="B135" i="1" s="1"/>
  <c r="H201" i="1"/>
  <c r="R204" i="1"/>
  <c r="U203" i="1"/>
  <c r="E203" i="1"/>
  <c r="S203" i="1"/>
  <c r="P203" i="1"/>
  <c r="Q203" i="1" s="1"/>
  <c r="W203" i="1"/>
  <c r="I205" i="1"/>
  <c r="A205" i="1"/>
  <c r="O204" i="1"/>
  <c r="J204" i="1"/>
  <c r="K204" i="1" s="1"/>
  <c r="G204" i="1"/>
  <c r="F204" i="1" s="1"/>
  <c r="D202" i="1"/>
  <c r="H202" i="1" s="1"/>
  <c r="N136" i="1" l="1"/>
  <c r="V136" i="1" s="1"/>
  <c r="B136" i="1" s="1"/>
  <c r="C137" i="1"/>
  <c r="L202" i="1"/>
  <c r="M202" i="1" s="1"/>
  <c r="S204" i="1"/>
  <c r="E204" i="1"/>
  <c r="D203" i="1"/>
  <c r="H203" i="1" s="1"/>
  <c r="P204" i="1"/>
  <c r="Q204" i="1" s="1"/>
  <c r="W204" i="1"/>
  <c r="R205" i="1"/>
  <c r="U204" i="1"/>
  <c r="I206" i="1"/>
  <c r="A206" i="1"/>
  <c r="O205" i="1"/>
  <c r="J205" i="1"/>
  <c r="K205" i="1" s="1"/>
  <c r="G205" i="1"/>
  <c r="F205" i="1" s="1"/>
  <c r="N137" i="1" l="1"/>
  <c r="V137" i="1" s="1"/>
  <c r="B137" i="1" s="1"/>
  <c r="C138" i="1"/>
  <c r="P205" i="1"/>
  <c r="Q205" i="1" s="1"/>
  <c r="W205" i="1"/>
  <c r="I207" i="1"/>
  <c r="A207" i="1"/>
  <c r="O206" i="1"/>
  <c r="G206" i="1"/>
  <c r="F206" i="1" s="1"/>
  <c r="J206" i="1"/>
  <c r="K206" i="1" s="1"/>
  <c r="L203" i="1"/>
  <c r="M203" i="1" s="1"/>
  <c r="E205" i="1"/>
  <c r="S205" i="1"/>
  <c r="U205" i="1"/>
  <c r="R206" i="1"/>
  <c r="D204" i="1"/>
  <c r="H204" i="1" s="1"/>
  <c r="N138" i="1" l="1"/>
  <c r="V138" i="1" s="1"/>
  <c r="B138" i="1" s="1"/>
  <c r="C139" i="1"/>
  <c r="L204" i="1"/>
  <c r="M204" i="1" s="1"/>
  <c r="D205" i="1"/>
  <c r="L205" i="1" s="1"/>
  <c r="M205" i="1" s="1"/>
  <c r="W206" i="1"/>
  <c r="P206" i="1"/>
  <c r="Q206" i="1" s="1"/>
  <c r="I208" i="1"/>
  <c r="A208" i="1"/>
  <c r="O207" i="1"/>
  <c r="G207" i="1"/>
  <c r="F207" i="1" s="1"/>
  <c r="J207" i="1"/>
  <c r="K207" i="1" s="1"/>
  <c r="E206" i="1"/>
  <c r="S206" i="1"/>
  <c r="U206" i="1"/>
  <c r="R207" i="1"/>
  <c r="H205" i="1" l="1"/>
  <c r="N139" i="1"/>
  <c r="V139" i="1" s="1"/>
  <c r="B139" i="1" s="1"/>
  <c r="C140" i="1"/>
  <c r="D206" i="1"/>
  <c r="L206" i="1" s="1"/>
  <c r="M206" i="1" s="1"/>
  <c r="E207" i="1"/>
  <c r="S207" i="1"/>
  <c r="P207" i="1"/>
  <c r="Q207" i="1" s="1"/>
  <c r="W207" i="1"/>
  <c r="R208" i="1"/>
  <c r="U207" i="1"/>
  <c r="I209" i="1"/>
  <c r="A209" i="1"/>
  <c r="O208" i="1"/>
  <c r="J208" i="1"/>
  <c r="K208" i="1" s="1"/>
  <c r="G208" i="1"/>
  <c r="F208" i="1" s="1"/>
  <c r="H206" i="1" l="1"/>
  <c r="C141" i="1"/>
  <c r="N140" i="1"/>
  <c r="V140" i="1" s="1"/>
  <c r="B140" i="1" s="1"/>
  <c r="R209" i="1"/>
  <c r="U208" i="1"/>
  <c r="S208" i="1"/>
  <c r="E208" i="1"/>
  <c r="P208" i="1"/>
  <c r="Q208" i="1" s="1"/>
  <c r="W208" i="1"/>
  <c r="D207" i="1"/>
  <c r="H207" i="1" s="1"/>
  <c r="I210" i="1"/>
  <c r="A210" i="1"/>
  <c r="O209" i="1"/>
  <c r="J209" i="1"/>
  <c r="K209" i="1" s="1"/>
  <c r="G209" i="1"/>
  <c r="F209" i="1" s="1"/>
  <c r="N141" i="1" l="1"/>
  <c r="V141" i="1" s="1"/>
  <c r="B141" i="1" s="1"/>
  <c r="C142" i="1"/>
  <c r="E209" i="1"/>
  <c r="S209" i="1"/>
  <c r="P209" i="1"/>
  <c r="Q209" i="1" s="1"/>
  <c r="W209" i="1"/>
  <c r="D208" i="1"/>
  <c r="H208" i="1" s="1"/>
  <c r="I211" i="1"/>
  <c r="A211" i="1"/>
  <c r="O210" i="1"/>
  <c r="G210" i="1"/>
  <c r="F210" i="1" s="1"/>
  <c r="J210" i="1"/>
  <c r="K210" i="1" s="1"/>
  <c r="U209" i="1"/>
  <c r="R210" i="1"/>
  <c r="L207" i="1"/>
  <c r="M207" i="1" s="1"/>
  <c r="N142" i="1" l="1"/>
  <c r="V142" i="1" s="1"/>
  <c r="B142" i="1" s="1"/>
  <c r="C143" i="1"/>
  <c r="G211" i="1"/>
  <c r="F211" i="1" s="1"/>
  <c r="J211" i="1"/>
  <c r="K211" i="1" s="1"/>
  <c r="L208" i="1"/>
  <c r="M208" i="1" s="1"/>
  <c r="E210" i="1"/>
  <c r="S210" i="1"/>
  <c r="W210" i="1"/>
  <c r="P210" i="1"/>
  <c r="Q210" i="1" s="1"/>
  <c r="U210" i="1"/>
  <c r="R211" i="1"/>
  <c r="I212" i="1"/>
  <c r="A212" i="1"/>
  <c r="O211" i="1"/>
  <c r="D209" i="1"/>
  <c r="L209" i="1" s="1"/>
  <c r="M209" i="1" s="1"/>
  <c r="N143" i="1" l="1"/>
  <c r="V143" i="1" s="1"/>
  <c r="B143" i="1" s="1"/>
  <c r="C144" i="1"/>
  <c r="H209" i="1"/>
  <c r="I213" i="1"/>
  <c r="A213" i="1"/>
  <c r="O212" i="1"/>
  <c r="J212" i="1"/>
  <c r="K212" i="1" s="1"/>
  <c r="G212" i="1"/>
  <c r="F212" i="1" s="1"/>
  <c r="R212" i="1"/>
  <c r="U211" i="1"/>
  <c r="E211" i="1"/>
  <c r="S211" i="1"/>
  <c r="P211" i="1"/>
  <c r="Q211" i="1" s="1"/>
  <c r="W211" i="1"/>
  <c r="D210" i="1"/>
  <c r="L210" i="1" s="1"/>
  <c r="M210" i="1" s="1"/>
  <c r="H210" i="1" l="1"/>
  <c r="C145" i="1"/>
  <c r="N144" i="1"/>
  <c r="V144" i="1" s="1"/>
  <c r="B144" i="1" s="1"/>
  <c r="R213" i="1"/>
  <c r="U212" i="1"/>
  <c r="D211" i="1"/>
  <c r="H211" i="1" s="1"/>
  <c r="S212" i="1"/>
  <c r="E212" i="1"/>
  <c r="P212" i="1"/>
  <c r="Q212" i="1" s="1"/>
  <c r="W212" i="1"/>
  <c r="I214" i="1"/>
  <c r="A214" i="1"/>
  <c r="O213" i="1"/>
  <c r="J213" i="1"/>
  <c r="K213" i="1" s="1"/>
  <c r="G213" i="1"/>
  <c r="F213" i="1" s="1"/>
  <c r="N145" i="1" l="1"/>
  <c r="C146" i="1"/>
  <c r="P213" i="1"/>
  <c r="Q213" i="1" s="1"/>
  <c r="W213" i="1"/>
  <c r="D212" i="1"/>
  <c r="H212" i="1" s="1"/>
  <c r="I215" i="1"/>
  <c r="A215" i="1"/>
  <c r="O214" i="1"/>
  <c r="G214" i="1"/>
  <c r="F214" i="1" s="1"/>
  <c r="J214" i="1"/>
  <c r="K214" i="1" s="1"/>
  <c r="L211" i="1"/>
  <c r="M211" i="1" s="1"/>
  <c r="E213" i="1"/>
  <c r="S213" i="1"/>
  <c r="U213" i="1"/>
  <c r="R214" i="1"/>
  <c r="C147" i="1" l="1"/>
  <c r="N146" i="1"/>
  <c r="V146" i="1" s="1"/>
  <c r="B146" i="1" s="1"/>
  <c r="V145" i="1"/>
  <c r="B145" i="1" s="1"/>
  <c r="W214" i="1"/>
  <c r="P214" i="1"/>
  <c r="Q214" i="1" s="1"/>
  <c r="D213" i="1"/>
  <c r="L213" i="1" s="1"/>
  <c r="M213" i="1" s="1"/>
  <c r="I216" i="1"/>
  <c r="A216" i="1"/>
  <c r="O215" i="1"/>
  <c r="G215" i="1"/>
  <c r="F215" i="1" s="1"/>
  <c r="J215" i="1"/>
  <c r="K215" i="1" s="1"/>
  <c r="L212" i="1"/>
  <c r="M212" i="1" s="1"/>
  <c r="U214" i="1"/>
  <c r="R215" i="1"/>
  <c r="E214" i="1"/>
  <c r="S214" i="1"/>
  <c r="N147" i="1" l="1"/>
  <c r="V147" i="1" s="1"/>
  <c r="B147" i="1" s="1"/>
  <c r="C148" i="1"/>
  <c r="H213" i="1"/>
  <c r="P215" i="1"/>
  <c r="Q215" i="1" s="1"/>
  <c r="W215" i="1"/>
  <c r="I217" i="1"/>
  <c r="A217" i="1"/>
  <c r="O216" i="1"/>
  <c r="J216" i="1"/>
  <c r="K216" i="1" s="1"/>
  <c r="G216" i="1"/>
  <c r="F216" i="1" s="1"/>
  <c r="D214" i="1"/>
  <c r="L214" i="1" s="1"/>
  <c r="M214" i="1" s="1"/>
  <c r="E215" i="1"/>
  <c r="S215" i="1"/>
  <c r="R216" i="1"/>
  <c r="U215" i="1"/>
  <c r="C149" i="1" l="1"/>
  <c r="N148" i="1"/>
  <c r="V148" i="1" s="1"/>
  <c r="B148" i="1" s="1"/>
  <c r="H214" i="1"/>
  <c r="D215" i="1"/>
  <c r="H215" i="1" s="1"/>
  <c r="S216" i="1"/>
  <c r="E216" i="1"/>
  <c r="P216" i="1"/>
  <c r="Q216" i="1" s="1"/>
  <c r="W216" i="1"/>
  <c r="I218" i="1"/>
  <c r="A218" i="1"/>
  <c r="O217" i="1"/>
  <c r="J217" i="1"/>
  <c r="K217" i="1" s="1"/>
  <c r="G217" i="1"/>
  <c r="F217" i="1" s="1"/>
  <c r="R217" i="1"/>
  <c r="U216" i="1"/>
  <c r="C150" i="1" l="1"/>
  <c r="N149" i="1"/>
  <c r="V149" i="1" s="1"/>
  <c r="B149" i="1" s="1"/>
  <c r="G218" i="1"/>
  <c r="F218" i="1" s="1"/>
  <c r="J218" i="1"/>
  <c r="K218" i="1" s="1"/>
  <c r="U217" i="1"/>
  <c r="R218" i="1"/>
  <c r="D216" i="1"/>
  <c r="L216" i="1" s="1"/>
  <c r="M216" i="1" s="1"/>
  <c r="E217" i="1"/>
  <c r="S217" i="1"/>
  <c r="P217" i="1"/>
  <c r="Q217" i="1" s="1"/>
  <c r="W217" i="1"/>
  <c r="L215" i="1"/>
  <c r="M215" i="1" s="1"/>
  <c r="I219" i="1"/>
  <c r="A219" i="1"/>
  <c r="O218" i="1"/>
  <c r="N150" i="1" l="1"/>
  <c r="V150" i="1" s="1"/>
  <c r="B150" i="1" s="1"/>
  <c r="C151" i="1"/>
  <c r="H216" i="1"/>
  <c r="U218" i="1"/>
  <c r="R219" i="1"/>
  <c r="E218" i="1"/>
  <c r="S218" i="1"/>
  <c r="W218" i="1"/>
  <c r="P218" i="1"/>
  <c r="Q218" i="1" s="1"/>
  <c r="I220" i="1"/>
  <c r="A220" i="1"/>
  <c r="O219" i="1"/>
  <c r="D217" i="1"/>
  <c r="L217" i="1" s="1"/>
  <c r="M217" i="1" s="1"/>
  <c r="G219" i="1"/>
  <c r="F219" i="1" s="1"/>
  <c r="J219" i="1"/>
  <c r="K219" i="1" s="1"/>
  <c r="H217" i="1" l="1"/>
  <c r="N151" i="1"/>
  <c r="V151" i="1" s="1"/>
  <c r="B151" i="1" s="1"/>
  <c r="C152" i="1"/>
  <c r="D218" i="1"/>
  <c r="L218" i="1" s="1"/>
  <c r="M218" i="1" s="1"/>
  <c r="R220" i="1"/>
  <c r="U219" i="1"/>
  <c r="P219" i="1"/>
  <c r="Q219" i="1" s="1"/>
  <c r="W219" i="1"/>
  <c r="I221" i="1"/>
  <c r="A221" i="1"/>
  <c r="O220" i="1"/>
  <c r="E219" i="1"/>
  <c r="S219" i="1"/>
  <c r="J220" i="1"/>
  <c r="K220" i="1" s="1"/>
  <c r="G220" i="1"/>
  <c r="F220" i="1" s="1"/>
  <c r="N152" i="1" l="1"/>
  <c r="V152" i="1" s="1"/>
  <c r="B152" i="1" s="1"/>
  <c r="C153" i="1"/>
  <c r="H218" i="1"/>
  <c r="D219" i="1"/>
  <c r="H219" i="1" s="1"/>
  <c r="P220" i="1"/>
  <c r="Q220" i="1" s="1"/>
  <c r="W220" i="1"/>
  <c r="I222" i="1"/>
  <c r="A222" i="1"/>
  <c r="O221" i="1"/>
  <c r="J221" i="1"/>
  <c r="K221" i="1" s="1"/>
  <c r="G221" i="1"/>
  <c r="F221" i="1" s="1"/>
  <c r="R221" i="1"/>
  <c r="U220" i="1"/>
  <c r="S220" i="1"/>
  <c r="E220" i="1"/>
  <c r="N153" i="1" l="1"/>
  <c r="V153" i="1" s="1"/>
  <c r="B153" i="1" s="1"/>
  <c r="C154" i="1"/>
  <c r="G222" i="1"/>
  <c r="F222" i="1" s="1"/>
  <c r="J222" i="1"/>
  <c r="K222" i="1" s="1"/>
  <c r="U221" i="1"/>
  <c r="R222" i="1"/>
  <c r="E221" i="1"/>
  <c r="S221" i="1"/>
  <c r="L219" i="1"/>
  <c r="M219" i="1" s="1"/>
  <c r="P221" i="1"/>
  <c r="Q221" i="1" s="1"/>
  <c r="W221" i="1"/>
  <c r="D220" i="1"/>
  <c r="H220" i="1" s="1"/>
  <c r="I223" i="1"/>
  <c r="A223" i="1"/>
  <c r="O222" i="1"/>
  <c r="C155" i="1" l="1"/>
  <c r="N154" i="1"/>
  <c r="V154" i="1" s="1"/>
  <c r="B154" i="1" s="1"/>
  <c r="L220" i="1"/>
  <c r="M220" i="1" s="1"/>
  <c r="D221" i="1"/>
  <c r="L221" i="1" s="1"/>
  <c r="M221" i="1" s="1"/>
  <c r="U222" i="1"/>
  <c r="R223" i="1"/>
  <c r="W222" i="1"/>
  <c r="P222" i="1"/>
  <c r="Q222" i="1" s="1"/>
  <c r="I224" i="1"/>
  <c r="A224" i="1"/>
  <c r="O223" i="1"/>
  <c r="E222" i="1"/>
  <c r="S222" i="1"/>
  <c r="G223" i="1"/>
  <c r="F223" i="1" s="1"/>
  <c r="J223" i="1"/>
  <c r="K223" i="1" s="1"/>
  <c r="H221" i="1" l="1"/>
  <c r="N155" i="1"/>
  <c r="V155" i="1" s="1"/>
  <c r="B155" i="1" s="1"/>
  <c r="C156" i="1"/>
  <c r="J224" i="1"/>
  <c r="K224" i="1" s="1"/>
  <c r="G224" i="1"/>
  <c r="F224" i="1" s="1"/>
  <c r="E223" i="1"/>
  <c r="S223" i="1"/>
  <c r="R224" i="1"/>
  <c r="U223" i="1"/>
  <c r="D222" i="1"/>
  <c r="L222" i="1" s="1"/>
  <c r="M222" i="1" s="1"/>
  <c r="P223" i="1"/>
  <c r="Q223" i="1" s="1"/>
  <c r="W223" i="1"/>
  <c r="I225" i="1"/>
  <c r="A225" i="1"/>
  <c r="O224" i="1"/>
  <c r="H222" i="1" l="1"/>
  <c r="C157" i="1"/>
  <c r="N156" i="1"/>
  <c r="V156" i="1" s="1"/>
  <c r="B156" i="1" s="1"/>
  <c r="R225" i="1"/>
  <c r="U224" i="1"/>
  <c r="D223" i="1"/>
  <c r="H223" i="1" s="1"/>
  <c r="S224" i="1"/>
  <c r="E224" i="1"/>
  <c r="P224" i="1"/>
  <c r="Q224" i="1" s="1"/>
  <c r="W224" i="1"/>
  <c r="I226" i="1"/>
  <c r="A226" i="1"/>
  <c r="O225" i="1"/>
  <c r="J225" i="1"/>
  <c r="K225" i="1" s="1"/>
  <c r="G225" i="1"/>
  <c r="F225" i="1" s="1"/>
  <c r="N157" i="1" l="1"/>
  <c r="C158" i="1"/>
  <c r="L223" i="1"/>
  <c r="M223" i="1" s="1"/>
  <c r="P225" i="1"/>
  <c r="Q225" i="1" s="1"/>
  <c r="W225" i="1"/>
  <c r="I227" i="1"/>
  <c r="A227" i="1"/>
  <c r="O226" i="1"/>
  <c r="G226" i="1"/>
  <c r="F226" i="1" s="1"/>
  <c r="J226" i="1"/>
  <c r="K226" i="1" s="1"/>
  <c r="D224" i="1"/>
  <c r="H224" i="1" s="1"/>
  <c r="U225" i="1"/>
  <c r="R226" i="1"/>
  <c r="E225" i="1"/>
  <c r="S225" i="1"/>
  <c r="C159" i="1" l="1"/>
  <c r="N158" i="1"/>
  <c r="V158" i="1" s="1"/>
  <c r="B158" i="1" s="1"/>
  <c r="V157" i="1"/>
  <c r="B157" i="1" s="1"/>
  <c r="E226" i="1"/>
  <c r="S226" i="1"/>
  <c r="D225" i="1"/>
  <c r="L225" i="1" s="1"/>
  <c r="M225" i="1" s="1"/>
  <c r="W226" i="1"/>
  <c r="P226" i="1"/>
  <c r="Q226" i="1" s="1"/>
  <c r="I228" i="1"/>
  <c r="A228" i="1"/>
  <c r="O227" i="1"/>
  <c r="G227" i="1"/>
  <c r="F227" i="1" s="1"/>
  <c r="J227" i="1"/>
  <c r="K227" i="1" s="1"/>
  <c r="L224" i="1"/>
  <c r="M224" i="1" s="1"/>
  <c r="U226" i="1"/>
  <c r="R227" i="1"/>
  <c r="C160" i="1" l="1"/>
  <c r="N159" i="1"/>
  <c r="V159" i="1" s="1"/>
  <c r="B159" i="1" s="1"/>
  <c r="H225" i="1"/>
  <c r="E227" i="1"/>
  <c r="S227" i="1"/>
  <c r="P227" i="1"/>
  <c r="Q227" i="1" s="1"/>
  <c r="W227" i="1"/>
  <c r="I229" i="1"/>
  <c r="A229" i="1"/>
  <c r="O228" i="1"/>
  <c r="D226" i="1"/>
  <c r="L226" i="1" s="1"/>
  <c r="M226" i="1" s="1"/>
  <c r="R228" i="1"/>
  <c r="U227" i="1"/>
  <c r="J228" i="1"/>
  <c r="K228" i="1" s="1"/>
  <c r="G228" i="1"/>
  <c r="F228" i="1" s="1"/>
  <c r="C161" i="1" l="1"/>
  <c r="N160" i="1"/>
  <c r="V160" i="1" s="1"/>
  <c r="B160" i="1" s="1"/>
  <c r="H226" i="1"/>
  <c r="R229" i="1"/>
  <c r="U228" i="1"/>
  <c r="P228" i="1"/>
  <c r="Q228" i="1" s="1"/>
  <c r="W228" i="1"/>
  <c r="S228" i="1"/>
  <c r="E228" i="1"/>
  <c r="I230" i="1"/>
  <c r="A230" i="1"/>
  <c r="O229" i="1"/>
  <c r="J229" i="1"/>
  <c r="K229" i="1" s="1"/>
  <c r="G229" i="1"/>
  <c r="F229" i="1" s="1"/>
  <c r="D227" i="1"/>
  <c r="H227" i="1" s="1"/>
  <c r="C162" i="1" l="1"/>
  <c r="N161" i="1"/>
  <c r="V161" i="1" s="1"/>
  <c r="B161" i="1" s="1"/>
  <c r="E229" i="1"/>
  <c r="S229" i="1"/>
  <c r="P229" i="1"/>
  <c r="Q229" i="1" s="1"/>
  <c r="W229" i="1"/>
  <c r="I231" i="1"/>
  <c r="A231" i="1"/>
  <c r="O230" i="1"/>
  <c r="G230" i="1"/>
  <c r="F230" i="1" s="1"/>
  <c r="J230" i="1"/>
  <c r="K230" i="1" s="1"/>
  <c r="L227" i="1"/>
  <c r="M227" i="1" s="1"/>
  <c r="D228" i="1"/>
  <c r="L228" i="1" s="1"/>
  <c r="M228" i="1" s="1"/>
  <c r="U229" i="1"/>
  <c r="R230" i="1"/>
  <c r="N162" i="1" l="1"/>
  <c r="C163" i="1"/>
  <c r="H228" i="1"/>
  <c r="W230" i="1"/>
  <c r="P230" i="1"/>
  <c r="Q230" i="1" s="1"/>
  <c r="I232" i="1"/>
  <c r="A232" i="1"/>
  <c r="O231" i="1"/>
  <c r="G231" i="1"/>
  <c r="F231" i="1" s="1"/>
  <c r="J231" i="1"/>
  <c r="K231" i="1" s="1"/>
  <c r="U230" i="1"/>
  <c r="R231" i="1"/>
  <c r="E230" i="1"/>
  <c r="S230" i="1"/>
  <c r="D229" i="1"/>
  <c r="L229" i="1" s="1"/>
  <c r="M229" i="1" s="1"/>
  <c r="N163" i="1" l="1"/>
  <c r="V163" i="1" s="1"/>
  <c r="B163" i="1" s="1"/>
  <c r="C164" i="1"/>
  <c r="N164" i="1" s="1"/>
  <c r="V162" i="1"/>
  <c r="B162" i="1" s="1"/>
  <c r="H229" i="1"/>
  <c r="P231" i="1"/>
  <c r="Q231" i="1" s="1"/>
  <c r="W231" i="1"/>
  <c r="I233" i="1"/>
  <c r="A233" i="1"/>
  <c r="O232" i="1"/>
  <c r="J232" i="1"/>
  <c r="K232" i="1" s="1"/>
  <c r="G232" i="1"/>
  <c r="F232" i="1" s="1"/>
  <c r="R232" i="1"/>
  <c r="U231" i="1"/>
  <c r="E231" i="1"/>
  <c r="S231" i="1"/>
  <c r="D230" i="1"/>
  <c r="L230" i="1" s="1"/>
  <c r="M230" i="1" s="1"/>
  <c r="V164" i="1" l="1"/>
  <c r="B164" i="1" s="1"/>
  <c r="P232" i="1"/>
  <c r="Q232" i="1" s="1"/>
  <c r="W232" i="1"/>
  <c r="I234" i="1"/>
  <c r="A234" i="1"/>
  <c r="O233" i="1"/>
  <c r="J233" i="1"/>
  <c r="K233" i="1" s="1"/>
  <c r="G233" i="1"/>
  <c r="F233" i="1" s="1"/>
  <c r="D231" i="1"/>
  <c r="H231" i="1" s="1"/>
  <c r="H230" i="1"/>
  <c r="R233" i="1"/>
  <c r="U232" i="1"/>
  <c r="S232" i="1"/>
  <c r="E232" i="1"/>
  <c r="C165" i="1" l="1"/>
  <c r="N165" i="1" s="1"/>
  <c r="V165" i="1" s="1"/>
  <c r="B165" i="1" s="1"/>
  <c r="U233" i="1"/>
  <c r="R234" i="1"/>
  <c r="E233" i="1"/>
  <c r="S233" i="1"/>
  <c r="P233" i="1"/>
  <c r="Q233" i="1" s="1"/>
  <c r="W233" i="1"/>
  <c r="I235" i="1"/>
  <c r="A235" i="1"/>
  <c r="O234" i="1"/>
  <c r="G234" i="1"/>
  <c r="F234" i="1" s="1"/>
  <c r="J234" i="1"/>
  <c r="K234" i="1" s="1"/>
  <c r="D232" i="1"/>
  <c r="H232" i="1" s="1"/>
  <c r="L231" i="1"/>
  <c r="M231" i="1" s="1"/>
  <c r="C166" i="1" l="1"/>
  <c r="N166" i="1" s="1"/>
  <c r="V166" i="1" s="1"/>
  <c r="B166" i="1" s="1"/>
  <c r="E234" i="1"/>
  <c r="S234" i="1"/>
  <c r="W234" i="1"/>
  <c r="P234" i="1"/>
  <c r="Q234" i="1" s="1"/>
  <c r="D233" i="1"/>
  <c r="L233" i="1" s="1"/>
  <c r="M233" i="1" s="1"/>
  <c r="L232" i="1"/>
  <c r="M232" i="1" s="1"/>
  <c r="I236" i="1"/>
  <c r="A236" i="1"/>
  <c r="O235" i="1"/>
  <c r="U234" i="1"/>
  <c r="R235" i="1"/>
  <c r="G235" i="1"/>
  <c r="F235" i="1" s="1"/>
  <c r="J235" i="1"/>
  <c r="K235" i="1" s="1"/>
  <c r="C167" i="1" l="1"/>
  <c r="C168" i="1" s="1"/>
  <c r="H233" i="1"/>
  <c r="P235" i="1"/>
  <c r="Q235" i="1" s="1"/>
  <c r="W235" i="1"/>
  <c r="I237" i="1"/>
  <c r="A237" i="1"/>
  <c r="O236" i="1"/>
  <c r="J236" i="1"/>
  <c r="K236" i="1" s="1"/>
  <c r="G236" i="1"/>
  <c r="F236" i="1" s="1"/>
  <c r="E235" i="1"/>
  <c r="S235" i="1"/>
  <c r="R236" i="1"/>
  <c r="U235" i="1"/>
  <c r="D234" i="1"/>
  <c r="L234" i="1" s="1"/>
  <c r="M234" i="1" s="1"/>
  <c r="N167" i="1" l="1"/>
  <c r="V167" i="1" s="1"/>
  <c r="B167" i="1" s="1"/>
  <c r="C169" i="1"/>
  <c r="N168" i="1"/>
  <c r="V168" i="1" s="1"/>
  <c r="B168" i="1" s="1"/>
  <c r="H234" i="1"/>
  <c r="R237" i="1"/>
  <c r="U236" i="1"/>
  <c r="S236" i="1"/>
  <c r="E236" i="1"/>
  <c r="P236" i="1"/>
  <c r="Q236" i="1" s="1"/>
  <c r="W236" i="1"/>
  <c r="I238" i="1"/>
  <c r="A238" i="1"/>
  <c r="O237" i="1"/>
  <c r="J237" i="1"/>
  <c r="K237" i="1" s="1"/>
  <c r="G237" i="1"/>
  <c r="F237" i="1" s="1"/>
  <c r="D235" i="1"/>
  <c r="H235" i="1" s="1"/>
  <c r="N169" i="1" l="1"/>
  <c r="V169" i="1" s="1"/>
  <c r="B169" i="1" s="1"/>
  <c r="C170" i="1"/>
  <c r="E237" i="1"/>
  <c r="S237" i="1"/>
  <c r="D236" i="1"/>
  <c r="H236" i="1" s="1"/>
  <c r="P237" i="1"/>
  <c r="Q237" i="1" s="1"/>
  <c r="W237" i="1"/>
  <c r="L235" i="1"/>
  <c r="M235" i="1" s="1"/>
  <c r="I239" i="1"/>
  <c r="A239" i="1"/>
  <c r="O238" i="1"/>
  <c r="G238" i="1"/>
  <c r="F238" i="1" s="1"/>
  <c r="J238" i="1"/>
  <c r="K238" i="1" s="1"/>
  <c r="U237" i="1"/>
  <c r="R238" i="1"/>
  <c r="N170" i="1" l="1"/>
  <c r="V170" i="1" s="1"/>
  <c r="B170" i="1" s="1"/>
  <c r="C171" i="1"/>
  <c r="L236" i="1"/>
  <c r="M236" i="1" s="1"/>
  <c r="W238" i="1"/>
  <c r="P238" i="1"/>
  <c r="Q238" i="1" s="1"/>
  <c r="I240" i="1"/>
  <c r="A240" i="1"/>
  <c r="O239" i="1"/>
  <c r="G239" i="1"/>
  <c r="F239" i="1" s="1"/>
  <c r="J239" i="1"/>
  <c r="K239" i="1" s="1"/>
  <c r="U238" i="1"/>
  <c r="R239" i="1"/>
  <c r="D237" i="1"/>
  <c r="H237" i="1" s="1"/>
  <c r="E238" i="1"/>
  <c r="S238" i="1"/>
  <c r="N171" i="1" l="1"/>
  <c r="V171" i="1" s="1"/>
  <c r="B171" i="1" s="1"/>
  <c r="C172" i="1"/>
  <c r="L237" i="1"/>
  <c r="M237" i="1" s="1"/>
  <c r="E239" i="1"/>
  <c r="S239" i="1"/>
  <c r="D238" i="1"/>
  <c r="L238" i="1" s="1"/>
  <c r="M238" i="1" s="1"/>
  <c r="P239" i="1"/>
  <c r="Q239" i="1" s="1"/>
  <c r="W239" i="1"/>
  <c r="I241" i="1"/>
  <c r="A241" i="1"/>
  <c r="O240" i="1"/>
  <c r="J240" i="1"/>
  <c r="K240" i="1" s="1"/>
  <c r="G240" i="1"/>
  <c r="F240" i="1" s="1"/>
  <c r="R240" i="1"/>
  <c r="U239" i="1"/>
  <c r="C173" i="1" l="1"/>
  <c r="N172" i="1"/>
  <c r="V172" i="1" s="1"/>
  <c r="B172" i="1" s="1"/>
  <c r="H238" i="1"/>
  <c r="R241" i="1"/>
  <c r="U240" i="1"/>
  <c r="S240" i="1"/>
  <c r="E240" i="1"/>
  <c r="P240" i="1"/>
  <c r="Q240" i="1" s="1"/>
  <c r="W240" i="1"/>
  <c r="I242" i="1"/>
  <c r="A242" i="1"/>
  <c r="O241" i="1"/>
  <c r="D239" i="1"/>
  <c r="H239" i="1" s="1"/>
  <c r="J241" i="1"/>
  <c r="K241" i="1" s="1"/>
  <c r="G241" i="1"/>
  <c r="F241" i="1" s="1"/>
  <c r="C174" i="1" l="1"/>
  <c r="N173" i="1"/>
  <c r="V173" i="1" s="1"/>
  <c r="B173" i="1" s="1"/>
  <c r="L239" i="1"/>
  <c r="M239" i="1" s="1"/>
  <c r="D240" i="1"/>
  <c r="L240" i="1" s="1"/>
  <c r="M240" i="1" s="1"/>
  <c r="P241" i="1"/>
  <c r="Q241" i="1" s="1"/>
  <c r="W241" i="1"/>
  <c r="E241" i="1"/>
  <c r="S241" i="1"/>
  <c r="I243" i="1"/>
  <c r="A243" i="1"/>
  <c r="O242" i="1"/>
  <c r="G242" i="1"/>
  <c r="F242" i="1" s="1"/>
  <c r="J242" i="1"/>
  <c r="K242" i="1" s="1"/>
  <c r="U241" i="1"/>
  <c r="R242" i="1"/>
  <c r="N174" i="1" l="1"/>
  <c r="V174" i="1" s="1"/>
  <c r="B174" i="1" s="1"/>
  <c r="C175" i="1"/>
  <c r="H240" i="1"/>
  <c r="W242" i="1"/>
  <c r="P242" i="1"/>
  <c r="Q242" i="1" s="1"/>
  <c r="I244" i="1"/>
  <c r="A244" i="1"/>
  <c r="O243" i="1"/>
  <c r="G243" i="1"/>
  <c r="F243" i="1" s="1"/>
  <c r="J243" i="1"/>
  <c r="K243" i="1" s="1"/>
  <c r="U242" i="1"/>
  <c r="R243" i="1"/>
  <c r="D241" i="1"/>
  <c r="L241" i="1" s="1"/>
  <c r="M241" i="1" s="1"/>
  <c r="E242" i="1"/>
  <c r="S242" i="1"/>
  <c r="N175" i="1" l="1"/>
  <c r="V175" i="1" s="1"/>
  <c r="B175" i="1" s="1"/>
  <c r="C176" i="1"/>
  <c r="H241" i="1"/>
  <c r="E243" i="1"/>
  <c r="S243" i="1"/>
  <c r="D242" i="1"/>
  <c r="L242" i="1" s="1"/>
  <c r="M242" i="1" s="1"/>
  <c r="P243" i="1"/>
  <c r="Q243" i="1" s="1"/>
  <c r="W243" i="1"/>
  <c r="I245" i="1"/>
  <c r="A245" i="1"/>
  <c r="O244" i="1"/>
  <c r="J244" i="1"/>
  <c r="K244" i="1" s="1"/>
  <c r="G244" i="1"/>
  <c r="F244" i="1" s="1"/>
  <c r="R244" i="1"/>
  <c r="U243" i="1"/>
  <c r="N176" i="1" l="1"/>
  <c r="V176" i="1" s="1"/>
  <c r="B176" i="1" s="1"/>
  <c r="C177" i="1"/>
  <c r="H242" i="1"/>
  <c r="R245" i="1"/>
  <c r="U244" i="1"/>
  <c r="S244" i="1"/>
  <c r="E244" i="1"/>
  <c r="P244" i="1"/>
  <c r="Q244" i="1" s="1"/>
  <c r="W244" i="1"/>
  <c r="I246" i="1"/>
  <c r="A246" i="1"/>
  <c r="O245" i="1"/>
  <c r="D243" i="1"/>
  <c r="H243" i="1" s="1"/>
  <c r="J245" i="1"/>
  <c r="K245" i="1" s="1"/>
  <c r="G245" i="1"/>
  <c r="F245" i="1" s="1"/>
  <c r="N177" i="1" l="1"/>
  <c r="V177" i="1" s="1"/>
  <c r="B177" i="1" s="1"/>
  <c r="C178" i="1"/>
  <c r="L243" i="1"/>
  <c r="M243" i="1" s="1"/>
  <c r="D244" i="1"/>
  <c r="H244" i="1" s="1"/>
  <c r="P245" i="1"/>
  <c r="Q245" i="1" s="1"/>
  <c r="W245" i="1"/>
  <c r="E245" i="1"/>
  <c r="S245" i="1"/>
  <c r="I247" i="1"/>
  <c r="A247" i="1"/>
  <c r="O246" i="1"/>
  <c r="G246" i="1"/>
  <c r="F246" i="1" s="1"/>
  <c r="J246" i="1"/>
  <c r="K246" i="1" s="1"/>
  <c r="U245" i="1"/>
  <c r="R246" i="1"/>
  <c r="N178" i="1" l="1"/>
  <c r="V178" i="1" s="1"/>
  <c r="B178" i="1" s="1"/>
  <c r="C179" i="1"/>
  <c r="L244" i="1"/>
  <c r="M244" i="1" s="1"/>
  <c r="W246" i="1"/>
  <c r="P246" i="1"/>
  <c r="Q246" i="1" s="1"/>
  <c r="I248" i="1"/>
  <c r="A248" i="1"/>
  <c r="O247" i="1"/>
  <c r="G247" i="1"/>
  <c r="F247" i="1" s="1"/>
  <c r="J247" i="1"/>
  <c r="K247" i="1" s="1"/>
  <c r="U246" i="1"/>
  <c r="R247" i="1"/>
  <c r="D245" i="1"/>
  <c r="H245" i="1" s="1"/>
  <c r="E246" i="1"/>
  <c r="S246" i="1"/>
  <c r="N179" i="1" l="1"/>
  <c r="V179" i="1" s="1"/>
  <c r="B179" i="1" s="1"/>
  <c r="C180" i="1"/>
  <c r="L245" i="1"/>
  <c r="M245" i="1" s="1"/>
  <c r="E247" i="1"/>
  <c r="S247" i="1"/>
  <c r="D246" i="1"/>
  <c r="L246" i="1" s="1"/>
  <c r="M246" i="1" s="1"/>
  <c r="P247" i="1"/>
  <c r="Q247" i="1" s="1"/>
  <c r="W247" i="1"/>
  <c r="I249" i="1"/>
  <c r="A249" i="1"/>
  <c r="O248" i="1"/>
  <c r="J248" i="1"/>
  <c r="K248" i="1" s="1"/>
  <c r="G248" i="1"/>
  <c r="F248" i="1" s="1"/>
  <c r="R248" i="1"/>
  <c r="U247" i="1"/>
  <c r="N180" i="1" l="1"/>
  <c r="V180" i="1" s="1"/>
  <c r="B180" i="1" s="1"/>
  <c r="C181" i="1"/>
  <c r="H246" i="1"/>
  <c r="R249" i="1"/>
  <c r="U248" i="1"/>
  <c r="S248" i="1"/>
  <c r="E248" i="1"/>
  <c r="P248" i="1"/>
  <c r="Q248" i="1" s="1"/>
  <c r="W248" i="1"/>
  <c r="I250" i="1"/>
  <c r="A250" i="1"/>
  <c r="O249" i="1"/>
  <c r="D247" i="1"/>
  <c r="H247" i="1" s="1"/>
  <c r="J249" i="1"/>
  <c r="K249" i="1" s="1"/>
  <c r="G249" i="1"/>
  <c r="F249" i="1" s="1"/>
  <c r="N181" i="1" l="1"/>
  <c r="V181" i="1" s="1"/>
  <c r="B181" i="1" s="1"/>
  <c r="C182" i="1"/>
  <c r="L247" i="1"/>
  <c r="M247" i="1" s="1"/>
  <c r="D248" i="1"/>
  <c r="H248" i="1" s="1"/>
  <c r="P249" i="1"/>
  <c r="Q249" i="1" s="1"/>
  <c r="W249" i="1"/>
  <c r="E249" i="1"/>
  <c r="S249" i="1"/>
  <c r="I251" i="1"/>
  <c r="A251" i="1"/>
  <c r="O250" i="1"/>
  <c r="G250" i="1"/>
  <c r="F250" i="1" s="1"/>
  <c r="J250" i="1"/>
  <c r="K250" i="1" s="1"/>
  <c r="U249" i="1"/>
  <c r="R250" i="1"/>
  <c r="N182" i="1" l="1"/>
  <c r="V182" i="1" s="1"/>
  <c r="B182" i="1" s="1"/>
  <c r="C183" i="1"/>
  <c r="W250" i="1"/>
  <c r="P250" i="1"/>
  <c r="Q250" i="1" s="1"/>
  <c r="L248" i="1"/>
  <c r="M248" i="1" s="1"/>
  <c r="I252" i="1"/>
  <c r="A252" i="1"/>
  <c r="O251" i="1"/>
  <c r="G251" i="1"/>
  <c r="F251" i="1" s="1"/>
  <c r="J251" i="1"/>
  <c r="K251" i="1" s="1"/>
  <c r="U250" i="1"/>
  <c r="R251" i="1"/>
  <c r="D249" i="1"/>
  <c r="L249" i="1" s="1"/>
  <c r="M249" i="1" s="1"/>
  <c r="E250" i="1"/>
  <c r="S250" i="1"/>
  <c r="N183" i="1" l="1"/>
  <c r="V183" i="1" s="1"/>
  <c r="B183" i="1" s="1"/>
  <c r="C184" i="1"/>
  <c r="H249" i="1"/>
  <c r="D250" i="1"/>
  <c r="L250" i="1" s="1"/>
  <c r="M250" i="1" s="1"/>
  <c r="P251" i="1"/>
  <c r="Q251" i="1" s="1"/>
  <c r="W251" i="1"/>
  <c r="I253" i="1"/>
  <c r="A253" i="1"/>
  <c r="O252" i="1"/>
  <c r="J252" i="1"/>
  <c r="K252" i="1" s="1"/>
  <c r="G252" i="1"/>
  <c r="F252" i="1" s="1"/>
  <c r="R252" i="1"/>
  <c r="U251" i="1"/>
  <c r="E251" i="1"/>
  <c r="S251" i="1"/>
  <c r="N184" i="1" l="1"/>
  <c r="V184" i="1" s="1"/>
  <c r="B184" i="1" s="1"/>
  <c r="C185" i="1"/>
  <c r="H250" i="1"/>
  <c r="P252" i="1"/>
  <c r="Q252" i="1" s="1"/>
  <c r="W252" i="1"/>
  <c r="I254" i="1"/>
  <c r="A254" i="1"/>
  <c r="O253" i="1"/>
  <c r="J253" i="1"/>
  <c r="K253" i="1" s="1"/>
  <c r="G253" i="1"/>
  <c r="F253" i="1" s="1"/>
  <c r="R253" i="1"/>
  <c r="U252" i="1"/>
  <c r="D251" i="1"/>
  <c r="H251" i="1" s="1"/>
  <c r="S252" i="1"/>
  <c r="E252" i="1"/>
  <c r="C186" i="1" l="1"/>
  <c r="N185" i="1"/>
  <c r="V185" i="1" s="1"/>
  <c r="B185" i="1" s="1"/>
  <c r="L251" i="1"/>
  <c r="M251" i="1" s="1"/>
  <c r="P253" i="1"/>
  <c r="Q253" i="1" s="1"/>
  <c r="W253" i="1"/>
  <c r="I255" i="1"/>
  <c r="A255" i="1"/>
  <c r="O254" i="1"/>
  <c r="G254" i="1"/>
  <c r="F254" i="1" s="1"/>
  <c r="J254" i="1"/>
  <c r="K254" i="1" s="1"/>
  <c r="D252" i="1"/>
  <c r="H252" i="1" s="1"/>
  <c r="U253" i="1"/>
  <c r="R254" i="1"/>
  <c r="E253" i="1"/>
  <c r="S253" i="1"/>
  <c r="N186" i="1" l="1"/>
  <c r="C187" i="1"/>
  <c r="E254" i="1"/>
  <c r="S254" i="1"/>
  <c r="U254" i="1"/>
  <c r="R255" i="1"/>
  <c r="W254" i="1"/>
  <c r="P254" i="1"/>
  <c r="Q254" i="1" s="1"/>
  <c r="L252" i="1"/>
  <c r="M252" i="1" s="1"/>
  <c r="I256" i="1"/>
  <c r="A256" i="1"/>
  <c r="O255" i="1"/>
  <c r="G255" i="1"/>
  <c r="F255" i="1" s="1"/>
  <c r="J255" i="1"/>
  <c r="K255" i="1" s="1"/>
  <c r="D253" i="1"/>
  <c r="L253" i="1" s="1"/>
  <c r="M253" i="1" s="1"/>
  <c r="N187" i="1" l="1"/>
  <c r="V187" i="1" s="1"/>
  <c r="B187" i="1" s="1"/>
  <c r="C188" i="1"/>
  <c r="V186" i="1"/>
  <c r="B186" i="1" s="1"/>
  <c r="H253" i="1"/>
  <c r="J256" i="1"/>
  <c r="K256" i="1" s="1"/>
  <c r="G256" i="1"/>
  <c r="F256" i="1" s="1"/>
  <c r="E255" i="1"/>
  <c r="S255" i="1"/>
  <c r="R256" i="1"/>
  <c r="U255" i="1"/>
  <c r="P255" i="1"/>
  <c r="Q255" i="1" s="1"/>
  <c r="W255" i="1"/>
  <c r="I257" i="1"/>
  <c r="A257" i="1"/>
  <c r="O256" i="1"/>
  <c r="D254" i="1"/>
  <c r="L254" i="1" s="1"/>
  <c r="M254" i="1" s="1"/>
  <c r="N188" i="1" l="1"/>
  <c r="V188" i="1" s="1"/>
  <c r="B188" i="1" s="1"/>
  <c r="C189" i="1"/>
  <c r="H254" i="1"/>
  <c r="I258" i="1"/>
  <c r="A258" i="1"/>
  <c r="O257" i="1"/>
  <c r="J257" i="1"/>
  <c r="K257" i="1" s="1"/>
  <c r="G257" i="1"/>
  <c r="F257" i="1" s="1"/>
  <c r="R257" i="1"/>
  <c r="U256" i="1"/>
  <c r="D255" i="1"/>
  <c r="H255" i="1" s="1"/>
  <c r="S256" i="1"/>
  <c r="E256" i="1"/>
  <c r="P256" i="1"/>
  <c r="Q256" i="1" s="1"/>
  <c r="W256" i="1"/>
  <c r="N189" i="1" l="1"/>
  <c r="V189" i="1" s="1"/>
  <c r="B189" i="1" s="1"/>
  <c r="C190" i="1"/>
  <c r="U257" i="1"/>
  <c r="R258" i="1"/>
  <c r="D256" i="1"/>
  <c r="H256" i="1" s="1"/>
  <c r="E257" i="1"/>
  <c r="S257" i="1"/>
  <c r="P257" i="1"/>
  <c r="Q257" i="1" s="1"/>
  <c r="W257" i="1"/>
  <c r="L255" i="1"/>
  <c r="M255" i="1" s="1"/>
  <c r="I259" i="1"/>
  <c r="A259" i="1"/>
  <c r="O258" i="1"/>
  <c r="G258" i="1"/>
  <c r="F258" i="1" s="1"/>
  <c r="J258" i="1"/>
  <c r="K258" i="1" s="1"/>
  <c r="N190" i="1" l="1"/>
  <c r="V190" i="1" s="1"/>
  <c r="B190" i="1" s="1"/>
  <c r="C191" i="1"/>
  <c r="L256" i="1"/>
  <c r="M256" i="1" s="1"/>
  <c r="I260" i="1"/>
  <c r="A260" i="1"/>
  <c r="O259" i="1"/>
  <c r="G259" i="1"/>
  <c r="F259" i="1" s="1"/>
  <c r="J259" i="1"/>
  <c r="K259" i="1" s="1"/>
  <c r="E258" i="1"/>
  <c r="S258" i="1"/>
  <c r="U258" i="1"/>
  <c r="R259" i="1"/>
  <c r="D257" i="1"/>
  <c r="L257" i="1" s="1"/>
  <c r="M257" i="1" s="1"/>
  <c r="W258" i="1"/>
  <c r="P258" i="1"/>
  <c r="Q258" i="1" s="1"/>
  <c r="N191" i="1" l="1"/>
  <c r="V191" i="1" s="1"/>
  <c r="B191" i="1" s="1"/>
  <c r="C192" i="1"/>
  <c r="D258" i="1"/>
  <c r="L258" i="1" s="1"/>
  <c r="M258" i="1" s="1"/>
  <c r="E259" i="1"/>
  <c r="S259" i="1"/>
  <c r="H257" i="1"/>
  <c r="P259" i="1"/>
  <c r="Q259" i="1" s="1"/>
  <c r="W259" i="1"/>
  <c r="R260" i="1"/>
  <c r="U259" i="1"/>
  <c r="I261" i="1"/>
  <c r="A261" i="1"/>
  <c r="O260" i="1"/>
  <c r="J260" i="1"/>
  <c r="K260" i="1" s="1"/>
  <c r="G260" i="1"/>
  <c r="F260" i="1" s="1"/>
  <c r="C193" i="1" l="1"/>
  <c r="N192" i="1"/>
  <c r="V192" i="1" s="1"/>
  <c r="B192" i="1" s="1"/>
  <c r="H258" i="1"/>
  <c r="I262" i="1"/>
  <c r="A262" i="1"/>
  <c r="O261" i="1"/>
  <c r="D259" i="1"/>
  <c r="H259" i="1" s="1"/>
  <c r="J261" i="1"/>
  <c r="K261" i="1" s="1"/>
  <c r="G261" i="1"/>
  <c r="F261" i="1" s="1"/>
  <c r="R261" i="1"/>
  <c r="U260" i="1"/>
  <c r="S260" i="1"/>
  <c r="E260" i="1"/>
  <c r="P260" i="1"/>
  <c r="Q260" i="1" s="1"/>
  <c r="W260" i="1"/>
  <c r="C194" i="1" l="1"/>
  <c r="N193" i="1"/>
  <c r="V193" i="1" s="1"/>
  <c r="B193" i="1" s="1"/>
  <c r="E261" i="1"/>
  <c r="S261" i="1"/>
  <c r="D260" i="1"/>
  <c r="H260" i="1" s="1"/>
  <c r="L259" i="1"/>
  <c r="M259" i="1" s="1"/>
  <c r="P261" i="1"/>
  <c r="Q261" i="1" s="1"/>
  <c r="W261" i="1"/>
  <c r="U261" i="1"/>
  <c r="R262" i="1"/>
  <c r="I263" i="1"/>
  <c r="A263" i="1"/>
  <c r="O262" i="1"/>
  <c r="G262" i="1"/>
  <c r="F262" i="1" s="1"/>
  <c r="J262" i="1"/>
  <c r="K262" i="1" s="1"/>
  <c r="C195" i="1" l="1"/>
  <c r="N195" i="1" s="1"/>
  <c r="N194" i="1"/>
  <c r="V194" i="1" s="1"/>
  <c r="B194" i="1" s="1"/>
  <c r="L260" i="1"/>
  <c r="M260" i="1" s="1"/>
  <c r="I264" i="1"/>
  <c r="A264" i="1"/>
  <c r="O263" i="1"/>
  <c r="G263" i="1"/>
  <c r="F263" i="1" s="1"/>
  <c r="J263" i="1"/>
  <c r="K263" i="1" s="1"/>
  <c r="U262" i="1"/>
  <c r="R263" i="1"/>
  <c r="E262" i="1"/>
  <c r="S262" i="1"/>
  <c r="W262" i="1"/>
  <c r="P262" i="1"/>
  <c r="Q262" i="1" s="1"/>
  <c r="D261" i="1"/>
  <c r="H261" i="1" s="1"/>
  <c r="V195" i="1" l="1"/>
  <c r="W195" i="1" s="1"/>
  <c r="L261" i="1"/>
  <c r="M261" i="1" s="1"/>
  <c r="R264" i="1"/>
  <c r="U263" i="1"/>
  <c r="E263" i="1"/>
  <c r="S263" i="1"/>
  <c r="P263" i="1"/>
  <c r="Q263" i="1" s="1"/>
  <c r="W263" i="1"/>
  <c r="I265" i="1"/>
  <c r="A265" i="1"/>
  <c r="O264" i="1"/>
  <c r="D262" i="1"/>
  <c r="L262" i="1" s="1"/>
  <c r="M262" i="1" s="1"/>
  <c r="J264" i="1"/>
  <c r="K264" i="1" s="1"/>
  <c r="G264" i="1"/>
  <c r="F264" i="1" s="1"/>
  <c r="C196" i="1" l="1"/>
  <c r="N196" i="1" s="1"/>
  <c r="V196" i="1" s="1"/>
  <c r="B196" i="1" s="1"/>
  <c r="B195" i="1"/>
  <c r="H262" i="1"/>
  <c r="P264" i="1"/>
  <c r="Q264" i="1" s="1"/>
  <c r="W264" i="1"/>
  <c r="I266" i="1"/>
  <c r="A266" i="1"/>
  <c r="O265" i="1"/>
  <c r="J265" i="1"/>
  <c r="K265" i="1" s="1"/>
  <c r="G265" i="1"/>
  <c r="F265" i="1" s="1"/>
  <c r="D263" i="1"/>
  <c r="H263" i="1" s="1"/>
  <c r="S264" i="1"/>
  <c r="E264" i="1"/>
  <c r="R265" i="1"/>
  <c r="U264" i="1"/>
  <c r="C197" i="1" l="1"/>
  <c r="C198" i="1" s="1"/>
  <c r="G266" i="1"/>
  <c r="F266" i="1" s="1"/>
  <c r="J266" i="1"/>
  <c r="K266" i="1" s="1"/>
  <c r="L263" i="1"/>
  <c r="M263" i="1" s="1"/>
  <c r="E265" i="1"/>
  <c r="S265" i="1"/>
  <c r="U265" i="1"/>
  <c r="R266" i="1"/>
  <c r="P265" i="1"/>
  <c r="Q265" i="1" s="1"/>
  <c r="W265" i="1"/>
  <c r="D264" i="1"/>
  <c r="L264" i="1" s="1"/>
  <c r="M264" i="1" s="1"/>
  <c r="I267" i="1"/>
  <c r="A267" i="1"/>
  <c r="O266" i="1"/>
  <c r="N197" i="1" l="1"/>
  <c r="V197" i="1" s="1"/>
  <c r="B197" i="1" s="1"/>
  <c r="C199" i="1"/>
  <c r="N198" i="1"/>
  <c r="V198" i="1" s="1"/>
  <c r="B198" i="1" s="1"/>
  <c r="H264" i="1"/>
  <c r="U266" i="1"/>
  <c r="R267" i="1"/>
  <c r="D265" i="1"/>
  <c r="L265" i="1" s="1"/>
  <c r="M265" i="1" s="1"/>
  <c r="W266" i="1"/>
  <c r="P266" i="1"/>
  <c r="Q266" i="1" s="1"/>
  <c r="I268" i="1"/>
  <c r="A268" i="1"/>
  <c r="O267" i="1"/>
  <c r="E266" i="1"/>
  <c r="S266" i="1"/>
  <c r="G267" i="1"/>
  <c r="F267" i="1" s="1"/>
  <c r="J267" i="1"/>
  <c r="K267" i="1" s="1"/>
  <c r="C200" i="1" l="1"/>
  <c r="N199" i="1"/>
  <c r="H265" i="1"/>
  <c r="J268" i="1"/>
  <c r="K268" i="1" s="1"/>
  <c r="G268" i="1"/>
  <c r="F268" i="1" s="1"/>
  <c r="E267" i="1"/>
  <c r="S267" i="1"/>
  <c r="D266" i="1"/>
  <c r="L266" i="1" s="1"/>
  <c r="M266" i="1" s="1"/>
  <c r="P267" i="1"/>
  <c r="Q267" i="1" s="1"/>
  <c r="W267" i="1"/>
  <c r="R268" i="1"/>
  <c r="U267" i="1"/>
  <c r="I269" i="1"/>
  <c r="A269" i="1"/>
  <c r="O268" i="1"/>
  <c r="V199" i="1" l="1"/>
  <c r="B199" i="1" s="1"/>
  <c r="N200" i="1"/>
  <c r="V200" i="1" s="1"/>
  <c r="B200" i="1" s="1"/>
  <c r="C201" i="1"/>
  <c r="H266" i="1"/>
  <c r="D267" i="1"/>
  <c r="H267" i="1" s="1"/>
  <c r="R269" i="1"/>
  <c r="U268" i="1"/>
  <c r="S268" i="1"/>
  <c r="E268" i="1"/>
  <c r="P268" i="1"/>
  <c r="Q268" i="1" s="1"/>
  <c r="W268" i="1"/>
  <c r="I270" i="1"/>
  <c r="A270" i="1"/>
  <c r="O269" i="1"/>
  <c r="J269" i="1"/>
  <c r="K269" i="1" s="1"/>
  <c r="G269" i="1"/>
  <c r="F269" i="1" s="1"/>
  <c r="C202" i="1" l="1"/>
  <c r="N201" i="1"/>
  <c r="V201" i="1" s="1"/>
  <c r="B201" i="1" s="1"/>
  <c r="P269" i="1"/>
  <c r="Q269" i="1" s="1"/>
  <c r="W269" i="1"/>
  <c r="U269" i="1"/>
  <c r="R270" i="1"/>
  <c r="I271" i="1"/>
  <c r="A271" i="1"/>
  <c r="O270" i="1"/>
  <c r="G270" i="1"/>
  <c r="F270" i="1" s="1"/>
  <c r="J270" i="1"/>
  <c r="K270" i="1" s="1"/>
  <c r="L267" i="1"/>
  <c r="M267" i="1" s="1"/>
  <c r="D268" i="1"/>
  <c r="H268" i="1" s="1"/>
  <c r="E269" i="1"/>
  <c r="S269" i="1"/>
  <c r="N202" i="1" l="1"/>
  <c r="C203" i="1"/>
  <c r="L268" i="1"/>
  <c r="M268" i="1" s="1"/>
  <c r="W270" i="1"/>
  <c r="P270" i="1"/>
  <c r="Q270" i="1" s="1"/>
  <c r="I272" i="1"/>
  <c r="A272" i="1"/>
  <c r="O271" i="1"/>
  <c r="G271" i="1"/>
  <c r="F271" i="1" s="1"/>
  <c r="J271" i="1"/>
  <c r="K271" i="1" s="1"/>
  <c r="U270" i="1"/>
  <c r="R271" i="1"/>
  <c r="E270" i="1"/>
  <c r="S270" i="1"/>
  <c r="D269" i="1"/>
  <c r="H269" i="1" s="1"/>
  <c r="N203" i="1" l="1"/>
  <c r="V203" i="1" s="1"/>
  <c r="B203" i="1" s="1"/>
  <c r="C204" i="1"/>
  <c r="V202" i="1"/>
  <c r="B202" i="1" s="1"/>
  <c r="L269" i="1"/>
  <c r="M269" i="1" s="1"/>
  <c r="E271" i="1"/>
  <c r="S271" i="1"/>
  <c r="P271" i="1"/>
  <c r="Q271" i="1" s="1"/>
  <c r="W271" i="1"/>
  <c r="I273" i="1"/>
  <c r="A273" i="1"/>
  <c r="O272" i="1"/>
  <c r="J272" i="1"/>
  <c r="K272" i="1" s="1"/>
  <c r="G272" i="1"/>
  <c r="F272" i="1" s="1"/>
  <c r="R272" i="1"/>
  <c r="U271" i="1"/>
  <c r="D270" i="1"/>
  <c r="L270" i="1" s="1"/>
  <c r="M270" i="1" s="1"/>
  <c r="H270" i="1" l="1"/>
  <c r="N204" i="1"/>
  <c r="V204" i="1" s="1"/>
  <c r="B204" i="1" s="1"/>
  <c r="C205" i="1"/>
  <c r="R273" i="1"/>
  <c r="U272" i="1"/>
  <c r="J273" i="1"/>
  <c r="K273" i="1" s="1"/>
  <c r="G273" i="1"/>
  <c r="F273" i="1" s="1"/>
  <c r="S272" i="1"/>
  <c r="E272" i="1"/>
  <c r="P272" i="1"/>
  <c r="Q272" i="1" s="1"/>
  <c r="W272" i="1"/>
  <c r="I274" i="1"/>
  <c r="A274" i="1"/>
  <c r="O273" i="1"/>
  <c r="D271" i="1"/>
  <c r="H271" i="1" s="1"/>
  <c r="N205" i="1" l="1"/>
  <c r="C206" i="1"/>
  <c r="L271" i="1"/>
  <c r="M271" i="1" s="1"/>
  <c r="P273" i="1"/>
  <c r="Q273" i="1" s="1"/>
  <c r="W273" i="1"/>
  <c r="I275" i="1"/>
  <c r="A275" i="1"/>
  <c r="O274" i="1"/>
  <c r="G274" i="1"/>
  <c r="F274" i="1" s="1"/>
  <c r="J274" i="1"/>
  <c r="K274" i="1" s="1"/>
  <c r="E273" i="1"/>
  <c r="S273" i="1"/>
  <c r="D272" i="1"/>
  <c r="L272" i="1" s="1"/>
  <c r="M272" i="1" s="1"/>
  <c r="U273" i="1"/>
  <c r="R274" i="1"/>
  <c r="N206" i="1" l="1"/>
  <c r="V206" i="1" s="1"/>
  <c r="B206" i="1" s="1"/>
  <c r="C207" i="1"/>
  <c r="V205" i="1"/>
  <c r="B205" i="1" s="1"/>
  <c r="H272" i="1"/>
  <c r="I276" i="1"/>
  <c r="A276" i="1"/>
  <c r="O275" i="1"/>
  <c r="G275" i="1"/>
  <c r="F275" i="1" s="1"/>
  <c r="J275" i="1"/>
  <c r="K275" i="1" s="1"/>
  <c r="D273" i="1"/>
  <c r="H273" i="1" s="1"/>
  <c r="E274" i="1"/>
  <c r="S274" i="1"/>
  <c r="U274" i="1"/>
  <c r="R275" i="1"/>
  <c r="W274" i="1"/>
  <c r="P274" i="1"/>
  <c r="Q274" i="1" s="1"/>
  <c r="N207" i="1" l="1"/>
  <c r="C208" i="1"/>
  <c r="L273" i="1"/>
  <c r="M273" i="1" s="1"/>
  <c r="E275" i="1"/>
  <c r="S275" i="1"/>
  <c r="R276" i="1"/>
  <c r="U275" i="1"/>
  <c r="P275" i="1"/>
  <c r="Q275" i="1" s="1"/>
  <c r="W275" i="1"/>
  <c r="D274" i="1"/>
  <c r="L274" i="1" s="1"/>
  <c r="M274" i="1" s="1"/>
  <c r="I277" i="1"/>
  <c r="A277" i="1"/>
  <c r="O276" i="1"/>
  <c r="J276" i="1"/>
  <c r="K276" i="1" s="1"/>
  <c r="G276" i="1"/>
  <c r="F276" i="1" s="1"/>
  <c r="N208" i="1" l="1"/>
  <c r="V208" i="1" s="1"/>
  <c r="B208" i="1" s="1"/>
  <c r="C209" i="1"/>
  <c r="H274" i="1"/>
  <c r="V207" i="1"/>
  <c r="B207" i="1" s="1"/>
  <c r="P276" i="1"/>
  <c r="Q276" i="1" s="1"/>
  <c r="W276" i="1"/>
  <c r="I278" i="1"/>
  <c r="A278" i="1"/>
  <c r="O277" i="1"/>
  <c r="R277" i="1"/>
  <c r="U276" i="1"/>
  <c r="J277" i="1"/>
  <c r="K277" i="1" s="1"/>
  <c r="G277" i="1"/>
  <c r="F277" i="1" s="1"/>
  <c r="D275" i="1"/>
  <c r="H275" i="1" s="1"/>
  <c r="S276" i="1"/>
  <c r="E276" i="1"/>
  <c r="C210" i="1" l="1"/>
  <c r="N209" i="1"/>
  <c r="V209" i="1" s="1"/>
  <c r="B209" i="1" s="1"/>
  <c r="D276" i="1"/>
  <c r="H276" i="1" s="1"/>
  <c r="U277" i="1"/>
  <c r="R278" i="1"/>
  <c r="P277" i="1"/>
  <c r="Q277" i="1" s="1"/>
  <c r="W277" i="1"/>
  <c r="L275" i="1"/>
  <c r="M275" i="1" s="1"/>
  <c r="I279" i="1"/>
  <c r="A279" i="1"/>
  <c r="O278" i="1"/>
  <c r="G278" i="1"/>
  <c r="F278" i="1" s="1"/>
  <c r="J278" i="1"/>
  <c r="K278" i="1" s="1"/>
  <c r="E277" i="1"/>
  <c r="S277" i="1"/>
  <c r="C211" i="1" l="1"/>
  <c r="N210" i="1"/>
  <c r="V210" i="1" s="1"/>
  <c r="B210" i="1" s="1"/>
  <c r="E278" i="1"/>
  <c r="S278" i="1"/>
  <c r="U278" i="1"/>
  <c r="R279" i="1"/>
  <c r="W278" i="1"/>
  <c r="P278" i="1"/>
  <c r="Q278" i="1" s="1"/>
  <c r="I280" i="1"/>
  <c r="A280" i="1"/>
  <c r="O279" i="1"/>
  <c r="L276" i="1"/>
  <c r="M276" i="1" s="1"/>
  <c r="D277" i="1"/>
  <c r="L277" i="1" s="1"/>
  <c r="M277" i="1" s="1"/>
  <c r="G279" i="1"/>
  <c r="F279" i="1" s="1"/>
  <c r="J279" i="1"/>
  <c r="K279" i="1" s="1"/>
  <c r="N211" i="1" l="1"/>
  <c r="V211" i="1" s="1"/>
  <c r="B211" i="1" s="1"/>
  <c r="C212" i="1"/>
  <c r="H277" i="1"/>
  <c r="E279" i="1"/>
  <c r="S279" i="1"/>
  <c r="I281" i="1"/>
  <c r="A281" i="1"/>
  <c r="O280" i="1"/>
  <c r="J280" i="1"/>
  <c r="K280" i="1" s="1"/>
  <c r="G280" i="1"/>
  <c r="F280" i="1" s="1"/>
  <c r="R280" i="1"/>
  <c r="U279" i="1"/>
  <c r="P279" i="1"/>
  <c r="Q279" i="1" s="1"/>
  <c r="W279" i="1"/>
  <c r="D278" i="1"/>
  <c r="L278" i="1" s="1"/>
  <c r="M278" i="1" s="1"/>
  <c r="C213" i="1" l="1"/>
  <c r="N212" i="1"/>
  <c r="V212" i="1" s="1"/>
  <c r="B212" i="1" s="1"/>
  <c r="H278" i="1"/>
  <c r="S280" i="1"/>
  <c r="E280" i="1"/>
  <c r="P280" i="1"/>
  <c r="Q280" i="1" s="1"/>
  <c r="W280" i="1"/>
  <c r="I282" i="1"/>
  <c r="A282" i="1"/>
  <c r="O281" i="1"/>
  <c r="J281" i="1"/>
  <c r="K281" i="1" s="1"/>
  <c r="G281" i="1"/>
  <c r="F281" i="1" s="1"/>
  <c r="R281" i="1"/>
  <c r="U280" i="1"/>
  <c r="D279" i="1"/>
  <c r="L279" i="1" s="1"/>
  <c r="M279" i="1" s="1"/>
  <c r="N213" i="1" l="1"/>
  <c r="C214" i="1"/>
  <c r="H279" i="1"/>
  <c r="I283" i="1"/>
  <c r="A283" i="1"/>
  <c r="O282" i="1"/>
  <c r="G282" i="1"/>
  <c r="F282" i="1" s="1"/>
  <c r="J282" i="1"/>
  <c r="K282" i="1" s="1"/>
  <c r="E281" i="1"/>
  <c r="S281" i="1"/>
  <c r="U281" i="1"/>
  <c r="R282" i="1"/>
  <c r="D280" i="1"/>
  <c r="H280" i="1" s="1"/>
  <c r="P281" i="1"/>
  <c r="Q281" i="1" s="1"/>
  <c r="W281" i="1"/>
  <c r="N214" i="1" l="1"/>
  <c r="V214" i="1" s="1"/>
  <c r="B214" i="1" s="1"/>
  <c r="C215" i="1"/>
  <c r="V213" i="1"/>
  <c r="B213" i="1" s="1"/>
  <c r="L280" i="1"/>
  <c r="M280" i="1" s="1"/>
  <c r="U282" i="1"/>
  <c r="R283" i="1"/>
  <c r="E282" i="1"/>
  <c r="S282" i="1"/>
  <c r="W282" i="1"/>
  <c r="P282" i="1"/>
  <c r="Q282" i="1" s="1"/>
  <c r="I284" i="1"/>
  <c r="A284" i="1"/>
  <c r="O283" i="1"/>
  <c r="D281" i="1"/>
  <c r="L281" i="1" s="1"/>
  <c r="M281" i="1" s="1"/>
  <c r="G283" i="1"/>
  <c r="F283" i="1" s="1"/>
  <c r="J283" i="1"/>
  <c r="K283" i="1" s="1"/>
  <c r="N215" i="1" l="1"/>
  <c r="V215" i="1" s="1"/>
  <c r="B215" i="1" s="1"/>
  <c r="C216" i="1"/>
  <c r="H281" i="1"/>
  <c r="D282" i="1"/>
  <c r="L282" i="1" s="1"/>
  <c r="M282" i="1" s="1"/>
  <c r="R284" i="1"/>
  <c r="U283" i="1"/>
  <c r="P283" i="1"/>
  <c r="Q283" i="1" s="1"/>
  <c r="W283" i="1"/>
  <c r="I285" i="1"/>
  <c r="A285" i="1"/>
  <c r="O284" i="1"/>
  <c r="E283" i="1"/>
  <c r="S283" i="1"/>
  <c r="J284" i="1"/>
  <c r="K284" i="1" s="1"/>
  <c r="G284" i="1"/>
  <c r="F284" i="1" s="1"/>
  <c r="H282" i="1" l="1"/>
  <c r="N216" i="1"/>
  <c r="V216" i="1" s="1"/>
  <c r="B216" i="1" s="1"/>
  <c r="C217" i="1"/>
  <c r="S284" i="1"/>
  <c r="E284" i="1"/>
  <c r="R285" i="1"/>
  <c r="U284" i="1"/>
  <c r="D283" i="1"/>
  <c r="H283" i="1" s="1"/>
  <c r="P284" i="1"/>
  <c r="Q284" i="1" s="1"/>
  <c r="W284" i="1"/>
  <c r="I286" i="1"/>
  <c r="A286" i="1"/>
  <c r="O285" i="1"/>
  <c r="J285" i="1"/>
  <c r="K285" i="1" s="1"/>
  <c r="G285" i="1"/>
  <c r="F285" i="1" s="1"/>
  <c r="C218" i="1" l="1"/>
  <c r="N217" i="1"/>
  <c r="V217" i="1" s="1"/>
  <c r="B217" i="1" s="1"/>
  <c r="P285" i="1"/>
  <c r="Q285" i="1" s="1"/>
  <c r="W285" i="1"/>
  <c r="L283" i="1"/>
  <c r="M283" i="1" s="1"/>
  <c r="I287" i="1"/>
  <c r="A287" i="1"/>
  <c r="O286" i="1"/>
  <c r="G286" i="1"/>
  <c r="F286" i="1" s="1"/>
  <c r="J286" i="1"/>
  <c r="K286" i="1" s="1"/>
  <c r="U285" i="1"/>
  <c r="R286" i="1"/>
  <c r="E285" i="1"/>
  <c r="S285" i="1"/>
  <c r="D284" i="1"/>
  <c r="H284" i="1" s="1"/>
  <c r="C219" i="1" l="1"/>
  <c r="N218" i="1"/>
  <c r="V218" i="1" s="1"/>
  <c r="B218" i="1" s="1"/>
  <c r="W286" i="1"/>
  <c r="P286" i="1"/>
  <c r="Q286" i="1" s="1"/>
  <c r="D285" i="1"/>
  <c r="L285" i="1" s="1"/>
  <c r="M285" i="1" s="1"/>
  <c r="U286" i="1"/>
  <c r="R287" i="1"/>
  <c r="I288" i="1"/>
  <c r="A288" i="1"/>
  <c r="O287" i="1"/>
  <c r="G287" i="1"/>
  <c r="F287" i="1" s="1"/>
  <c r="J287" i="1"/>
  <c r="K287" i="1" s="1"/>
  <c r="L284" i="1"/>
  <c r="M284" i="1" s="1"/>
  <c r="E286" i="1"/>
  <c r="S286" i="1"/>
  <c r="C220" i="1" l="1"/>
  <c r="N219" i="1"/>
  <c r="V219" i="1" s="1"/>
  <c r="B219" i="1" s="1"/>
  <c r="H285" i="1"/>
  <c r="J288" i="1"/>
  <c r="K288" i="1" s="1"/>
  <c r="G288" i="1"/>
  <c r="F288" i="1" s="1"/>
  <c r="R288" i="1"/>
  <c r="U287" i="1"/>
  <c r="E287" i="1"/>
  <c r="S287" i="1"/>
  <c r="D286" i="1"/>
  <c r="L286" i="1" s="1"/>
  <c r="M286" i="1" s="1"/>
  <c r="P287" i="1"/>
  <c r="Q287" i="1" s="1"/>
  <c r="W287" i="1"/>
  <c r="I289" i="1"/>
  <c r="A289" i="1"/>
  <c r="O288" i="1"/>
  <c r="N220" i="1" l="1"/>
  <c r="V220" i="1" s="1"/>
  <c r="B220" i="1" s="1"/>
  <c r="C221" i="1"/>
  <c r="R289" i="1"/>
  <c r="U288" i="1"/>
  <c r="H286" i="1"/>
  <c r="S288" i="1"/>
  <c r="E288" i="1"/>
  <c r="P288" i="1"/>
  <c r="Q288" i="1" s="1"/>
  <c r="W288" i="1"/>
  <c r="I290" i="1"/>
  <c r="A290" i="1"/>
  <c r="O289" i="1"/>
  <c r="D287" i="1"/>
  <c r="H287" i="1" s="1"/>
  <c r="J289" i="1"/>
  <c r="K289" i="1" s="1"/>
  <c r="G289" i="1"/>
  <c r="F289" i="1" s="1"/>
  <c r="N221" i="1" l="1"/>
  <c r="V221" i="1" s="1"/>
  <c r="B221" i="1" s="1"/>
  <c r="C222" i="1"/>
  <c r="G290" i="1"/>
  <c r="F290" i="1" s="1"/>
  <c r="J290" i="1"/>
  <c r="K290" i="1" s="1"/>
  <c r="D288" i="1"/>
  <c r="L288" i="1" s="1"/>
  <c r="M288" i="1" s="1"/>
  <c r="L287" i="1"/>
  <c r="M287" i="1" s="1"/>
  <c r="P289" i="1"/>
  <c r="Q289" i="1" s="1"/>
  <c r="W289" i="1"/>
  <c r="E289" i="1"/>
  <c r="S289" i="1"/>
  <c r="I291" i="1"/>
  <c r="A291" i="1"/>
  <c r="O290" i="1"/>
  <c r="U289" i="1"/>
  <c r="R290" i="1"/>
  <c r="C223" i="1" l="1"/>
  <c r="N222" i="1"/>
  <c r="V222" i="1" s="1"/>
  <c r="B222" i="1" s="1"/>
  <c r="H288" i="1"/>
  <c r="G291" i="1"/>
  <c r="F291" i="1" s="1"/>
  <c r="J291" i="1"/>
  <c r="K291" i="1" s="1"/>
  <c r="D289" i="1"/>
  <c r="L289" i="1" s="1"/>
  <c r="M289" i="1" s="1"/>
  <c r="U290" i="1"/>
  <c r="R291" i="1"/>
  <c r="E290" i="1"/>
  <c r="S290" i="1"/>
  <c r="W290" i="1"/>
  <c r="P290" i="1"/>
  <c r="Q290" i="1" s="1"/>
  <c r="I292" i="1"/>
  <c r="A292" i="1"/>
  <c r="O291" i="1"/>
  <c r="H289" i="1" l="1"/>
  <c r="N223" i="1"/>
  <c r="V223" i="1" s="1"/>
  <c r="B223" i="1" s="1"/>
  <c r="C224" i="1"/>
  <c r="N224" i="1" s="1"/>
  <c r="D290" i="1"/>
  <c r="L290" i="1" s="1"/>
  <c r="M290" i="1" s="1"/>
  <c r="P291" i="1"/>
  <c r="Q291" i="1" s="1"/>
  <c r="W291" i="1"/>
  <c r="E291" i="1"/>
  <c r="S291" i="1"/>
  <c r="I293" i="1"/>
  <c r="A293" i="1"/>
  <c r="O292" i="1"/>
  <c r="R292" i="1"/>
  <c r="U291" i="1"/>
  <c r="J292" i="1"/>
  <c r="K292" i="1" s="1"/>
  <c r="G292" i="1"/>
  <c r="F292" i="1" s="1"/>
  <c r="V224" i="1" l="1"/>
  <c r="B224" i="1" s="1"/>
  <c r="H290" i="1"/>
  <c r="R293" i="1"/>
  <c r="U292" i="1"/>
  <c r="P292" i="1"/>
  <c r="Q292" i="1" s="1"/>
  <c r="W292" i="1"/>
  <c r="I294" i="1"/>
  <c r="A294" i="1"/>
  <c r="O293" i="1"/>
  <c r="J293" i="1"/>
  <c r="K293" i="1" s="1"/>
  <c r="G293" i="1"/>
  <c r="F293" i="1" s="1"/>
  <c r="S292" i="1"/>
  <c r="E292" i="1"/>
  <c r="D291" i="1"/>
  <c r="H291" i="1" s="1"/>
  <c r="C225" i="1" l="1"/>
  <c r="P293" i="1"/>
  <c r="Q293" i="1" s="1"/>
  <c r="W293" i="1"/>
  <c r="L291" i="1"/>
  <c r="M291" i="1" s="1"/>
  <c r="I295" i="1"/>
  <c r="A295" i="1"/>
  <c r="O294" i="1"/>
  <c r="G294" i="1"/>
  <c r="F294" i="1" s="1"/>
  <c r="J294" i="1"/>
  <c r="K294" i="1" s="1"/>
  <c r="D292" i="1"/>
  <c r="H292" i="1" s="1"/>
  <c r="E293" i="1"/>
  <c r="S293" i="1"/>
  <c r="U293" i="1"/>
  <c r="R294" i="1"/>
  <c r="N225" i="1" l="1"/>
  <c r="V225" i="1" s="1"/>
  <c r="B225" i="1" s="1"/>
  <c r="C226" i="1"/>
  <c r="W294" i="1"/>
  <c r="P294" i="1"/>
  <c r="Q294" i="1" s="1"/>
  <c r="I296" i="1"/>
  <c r="A296" i="1"/>
  <c r="O295" i="1"/>
  <c r="G295" i="1"/>
  <c r="F295" i="1" s="1"/>
  <c r="J295" i="1"/>
  <c r="K295" i="1" s="1"/>
  <c r="L292" i="1"/>
  <c r="M292" i="1" s="1"/>
  <c r="U294" i="1"/>
  <c r="R295" i="1"/>
  <c r="E294" i="1"/>
  <c r="S294" i="1"/>
  <c r="D293" i="1"/>
  <c r="H293" i="1" s="1"/>
  <c r="N226" i="1" l="1"/>
  <c r="V226" i="1" s="1"/>
  <c r="B226" i="1" s="1"/>
  <c r="C227" i="1"/>
  <c r="L293" i="1"/>
  <c r="M293" i="1" s="1"/>
  <c r="D294" i="1"/>
  <c r="L294" i="1" s="1"/>
  <c r="M294" i="1" s="1"/>
  <c r="I297" i="1"/>
  <c r="A297" i="1"/>
  <c r="O296" i="1"/>
  <c r="J296" i="1"/>
  <c r="K296" i="1" s="1"/>
  <c r="G296" i="1"/>
  <c r="F296" i="1" s="1"/>
  <c r="E295" i="1"/>
  <c r="S295" i="1"/>
  <c r="R296" i="1"/>
  <c r="U295" i="1"/>
  <c r="P295" i="1"/>
  <c r="Q295" i="1" s="1"/>
  <c r="W295" i="1"/>
  <c r="H294" i="1" l="1"/>
  <c r="N227" i="1"/>
  <c r="V227" i="1" s="1"/>
  <c r="B227" i="1" s="1"/>
  <c r="C228" i="1"/>
  <c r="S296" i="1"/>
  <c r="E296" i="1"/>
  <c r="P296" i="1"/>
  <c r="Q296" i="1" s="1"/>
  <c r="W296" i="1"/>
  <c r="I298" i="1"/>
  <c r="A298" i="1"/>
  <c r="O297" i="1"/>
  <c r="J297" i="1"/>
  <c r="K297" i="1" s="1"/>
  <c r="G297" i="1"/>
  <c r="F297" i="1" s="1"/>
  <c r="R297" i="1"/>
  <c r="U296" i="1"/>
  <c r="D295" i="1"/>
  <c r="L295" i="1" s="1"/>
  <c r="M295" i="1" s="1"/>
  <c r="C229" i="1" l="1"/>
  <c r="N228" i="1"/>
  <c r="V228" i="1" s="1"/>
  <c r="B228" i="1" s="1"/>
  <c r="H295" i="1"/>
  <c r="I299" i="1"/>
  <c r="A299" i="1"/>
  <c r="O298" i="1"/>
  <c r="G298" i="1"/>
  <c r="F298" i="1" s="1"/>
  <c r="J298" i="1"/>
  <c r="K298" i="1" s="1"/>
  <c r="U297" i="1"/>
  <c r="R298" i="1"/>
  <c r="E297" i="1"/>
  <c r="S297" i="1"/>
  <c r="D296" i="1"/>
  <c r="H296" i="1" s="1"/>
  <c r="P297" i="1"/>
  <c r="Q297" i="1" s="1"/>
  <c r="W297" i="1"/>
  <c r="N229" i="1" l="1"/>
  <c r="C230" i="1"/>
  <c r="L296" i="1"/>
  <c r="M296" i="1" s="1"/>
  <c r="U298" i="1"/>
  <c r="R299" i="1"/>
  <c r="E298" i="1"/>
  <c r="S298" i="1"/>
  <c r="D297" i="1"/>
  <c r="L297" i="1" s="1"/>
  <c r="M297" i="1" s="1"/>
  <c r="W298" i="1"/>
  <c r="P298" i="1"/>
  <c r="Q298" i="1" s="1"/>
  <c r="I300" i="1"/>
  <c r="A300" i="1"/>
  <c r="O299" i="1"/>
  <c r="G299" i="1"/>
  <c r="F299" i="1" s="1"/>
  <c r="J299" i="1"/>
  <c r="K299" i="1" s="1"/>
  <c r="H297" i="1" l="1"/>
  <c r="N230" i="1"/>
  <c r="V230" i="1" s="1"/>
  <c r="B230" i="1" s="1"/>
  <c r="C231" i="1"/>
  <c r="V229" i="1"/>
  <c r="B229" i="1" s="1"/>
  <c r="P299" i="1"/>
  <c r="Q299" i="1" s="1"/>
  <c r="W299" i="1"/>
  <c r="I301" i="1"/>
  <c r="A301" i="1"/>
  <c r="O300" i="1"/>
  <c r="J300" i="1"/>
  <c r="K300" i="1" s="1"/>
  <c r="G300" i="1"/>
  <c r="F300" i="1" s="1"/>
  <c r="E299" i="1"/>
  <c r="S299" i="1"/>
  <c r="D298" i="1"/>
  <c r="L298" i="1" s="1"/>
  <c r="M298" i="1" s="1"/>
  <c r="R300" i="1"/>
  <c r="U299" i="1"/>
  <c r="H298" i="1" l="1"/>
  <c r="N231" i="1"/>
  <c r="V231" i="1" s="1"/>
  <c r="B231" i="1" s="1"/>
  <c r="C232" i="1"/>
  <c r="S300" i="1"/>
  <c r="E300" i="1"/>
  <c r="P300" i="1"/>
  <c r="Q300" i="1" s="1"/>
  <c r="W300" i="1"/>
  <c r="I302" i="1"/>
  <c r="A302" i="1"/>
  <c r="O301" i="1"/>
  <c r="J301" i="1"/>
  <c r="K301" i="1" s="1"/>
  <c r="G301" i="1"/>
  <c r="F301" i="1" s="1"/>
  <c r="R301" i="1"/>
  <c r="U300" i="1"/>
  <c r="D299" i="1"/>
  <c r="L299" i="1" s="1"/>
  <c r="M299" i="1" s="1"/>
  <c r="C233" i="1" l="1"/>
  <c r="N232" i="1"/>
  <c r="V232" i="1" s="1"/>
  <c r="B232" i="1" s="1"/>
  <c r="H299" i="1"/>
  <c r="I303" i="1"/>
  <c r="A303" i="1"/>
  <c r="O302" i="1"/>
  <c r="G302" i="1"/>
  <c r="F302" i="1" s="1"/>
  <c r="J302" i="1"/>
  <c r="K302" i="1" s="1"/>
  <c r="E301" i="1"/>
  <c r="S301" i="1"/>
  <c r="U301" i="1"/>
  <c r="R302" i="1"/>
  <c r="D300" i="1"/>
  <c r="H300" i="1" s="1"/>
  <c r="P301" i="1"/>
  <c r="Q301" i="1" s="1"/>
  <c r="W301" i="1"/>
  <c r="N233" i="1" l="1"/>
  <c r="V233" i="1" s="1"/>
  <c r="B233" i="1" s="1"/>
  <c r="C234" i="1"/>
  <c r="L300" i="1"/>
  <c r="M300" i="1" s="1"/>
  <c r="U302" i="1"/>
  <c r="R303" i="1"/>
  <c r="E302" i="1"/>
  <c r="S302" i="1"/>
  <c r="W302" i="1"/>
  <c r="P302" i="1"/>
  <c r="Q302" i="1" s="1"/>
  <c r="I304" i="1"/>
  <c r="A304" i="1"/>
  <c r="O303" i="1"/>
  <c r="D301" i="1"/>
  <c r="H301" i="1" s="1"/>
  <c r="G303" i="1"/>
  <c r="F303" i="1" s="1"/>
  <c r="J303" i="1"/>
  <c r="K303" i="1" s="1"/>
  <c r="N234" i="1" l="1"/>
  <c r="V234" i="1" s="1"/>
  <c r="B234" i="1" s="1"/>
  <c r="C235" i="1"/>
  <c r="D302" i="1"/>
  <c r="L302" i="1" s="1"/>
  <c r="M302" i="1" s="1"/>
  <c r="L301" i="1"/>
  <c r="M301" i="1" s="1"/>
  <c r="R304" i="1"/>
  <c r="U303" i="1"/>
  <c r="P303" i="1"/>
  <c r="Q303" i="1" s="1"/>
  <c r="W303" i="1"/>
  <c r="I305" i="1"/>
  <c r="A305" i="1"/>
  <c r="O304" i="1"/>
  <c r="J304" i="1"/>
  <c r="K304" i="1" s="1"/>
  <c r="G304" i="1"/>
  <c r="F304" i="1" s="1"/>
  <c r="E303" i="1"/>
  <c r="S303" i="1"/>
  <c r="H302" i="1" l="1"/>
  <c r="C236" i="1"/>
  <c r="N235" i="1"/>
  <c r="V235" i="1" s="1"/>
  <c r="B235" i="1" s="1"/>
  <c r="S304" i="1"/>
  <c r="E304" i="1"/>
  <c r="R305" i="1"/>
  <c r="U304" i="1"/>
  <c r="P304" i="1"/>
  <c r="Q304" i="1" s="1"/>
  <c r="W304" i="1"/>
  <c r="I306" i="1"/>
  <c r="A306" i="1"/>
  <c r="O305" i="1"/>
  <c r="D303" i="1"/>
  <c r="H303" i="1" s="1"/>
  <c r="J305" i="1"/>
  <c r="K305" i="1" s="1"/>
  <c r="G305" i="1"/>
  <c r="F305" i="1" s="1"/>
  <c r="N236" i="1" l="1"/>
  <c r="V236" i="1" s="1"/>
  <c r="B236" i="1" s="1"/>
  <c r="C237" i="1"/>
  <c r="L303" i="1"/>
  <c r="M303" i="1" s="1"/>
  <c r="U305" i="1"/>
  <c r="R306" i="1"/>
  <c r="D304" i="1"/>
  <c r="H304" i="1" s="1"/>
  <c r="P305" i="1"/>
  <c r="Q305" i="1" s="1"/>
  <c r="W305" i="1"/>
  <c r="I307" i="1"/>
  <c r="A307" i="1"/>
  <c r="O306" i="1"/>
  <c r="G306" i="1"/>
  <c r="F306" i="1" s="1"/>
  <c r="J306" i="1"/>
  <c r="K306" i="1" s="1"/>
  <c r="E305" i="1"/>
  <c r="S305" i="1"/>
  <c r="N237" i="1" l="1"/>
  <c r="V237" i="1" s="1"/>
  <c r="B237" i="1" s="1"/>
  <c r="C238" i="1"/>
  <c r="D305" i="1"/>
  <c r="L305" i="1" s="1"/>
  <c r="M305" i="1" s="1"/>
  <c r="E306" i="1"/>
  <c r="S306" i="1"/>
  <c r="L304" i="1"/>
  <c r="M304" i="1" s="1"/>
  <c r="W306" i="1"/>
  <c r="P306" i="1"/>
  <c r="Q306" i="1" s="1"/>
  <c r="U306" i="1"/>
  <c r="R307" i="1"/>
  <c r="I308" i="1"/>
  <c r="A308" i="1"/>
  <c r="O307" i="1"/>
  <c r="G307" i="1"/>
  <c r="F307" i="1" s="1"/>
  <c r="J307" i="1"/>
  <c r="K307" i="1" s="1"/>
  <c r="H305" i="1" l="1"/>
  <c r="N238" i="1"/>
  <c r="V238" i="1" s="1"/>
  <c r="B238" i="1" s="1"/>
  <c r="C239" i="1"/>
  <c r="P307" i="1"/>
  <c r="Q307" i="1" s="1"/>
  <c r="W307" i="1"/>
  <c r="I309" i="1"/>
  <c r="A309" i="1"/>
  <c r="O308" i="1"/>
  <c r="J308" i="1"/>
  <c r="K308" i="1" s="1"/>
  <c r="G308" i="1"/>
  <c r="F308" i="1" s="1"/>
  <c r="E307" i="1"/>
  <c r="S307" i="1"/>
  <c r="D306" i="1"/>
  <c r="L306" i="1" s="1"/>
  <c r="M306" i="1" s="1"/>
  <c r="R308" i="1"/>
  <c r="U307" i="1"/>
  <c r="H306" i="1" l="1"/>
  <c r="N239" i="1"/>
  <c r="V239" i="1" s="1"/>
  <c r="B239" i="1" s="1"/>
  <c r="C240" i="1"/>
  <c r="S308" i="1"/>
  <c r="E308" i="1"/>
  <c r="P308" i="1"/>
  <c r="Q308" i="1" s="1"/>
  <c r="W308" i="1"/>
  <c r="I310" i="1"/>
  <c r="A310" i="1"/>
  <c r="O309" i="1"/>
  <c r="J309" i="1"/>
  <c r="K309" i="1" s="1"/>
  <c r="G309" i="1"/>
  <c r="F309" i="1" s="1"/>
  <c r="R309" i="1"/>
  <c r="U308" i="1"/>
  <c r="D307" i="1"/>
  <c r="L307" i="1" s="1"/>
  <c r="M307" i="1" s="1"/>
  <c r="C241" i="1" l="1"/>
  <c r="N240" i="1"/>
  <c r="V240" i="1" s="1"/>
  <c r="B240" i="1" s="1"/>
  <c r="H307" i="1"/>
  <c r="I311" i="1"/>
  <c r="A311" i="1"/>
  <c r="O310" i="1"/>
  <c r="G310" i="1"/>
  <c r="F310" i="1" s="1"/>
  <c r="J310" i="1"/>
  <c r="K310" i="1" s="1"/>
  <c r="E309" i="1"/>
  <c r="S309" i="1"/>
  <c r="U309" i="1"/>
  <c r="R310" i="1"/>
  <c r="D308" i="1"/>
  <c r="L308" i="1" s="1"/>
  <c r="M308" i="1" s="1"/>
  <c r="P309" i="1"/>
  <c r="Q309" i="1" s="1"/>
  <c r="W309" i="1"/>
  <c r="N241" i="1" l="1"/>
  <c r="V241" i="1" s="1"/>
  <c r="B241" i="1" s="1"/>
  <c r="C242" i="1"/>
  <c r="H308" i="1"/>
  <c r="U310" i="1"/>
  <c r="R311" i="1"/>
  <c r="E310" i="1"/>
  <c r="S310" i="1"/>
  <c r="W310" i="1"/>
  <c r="P310" i="1"/>
  <c r="Q310" i="1" s="1"/>
  <c r="I312" i="1"/>
  <c r="A312" i="1"/>
  <c r="O311" i="1"/>
  <c r="D309" i="1"/>
  <c r="L309" i="1" s="1"/>
  <c r="M309" i="1" s="1"/>
  <c r="G311" i="1"/>
  <c r="F311" i="1" s="1"/>
  <c r="J311" i="1"/>
  <c r="K311" i="1" s="1"/>
  <c r="C243" i="1" l="1"/>
  <c r="N242" i="1"/>
  <c r="V242" i="1" s="1"/>
  <c r="B242" i="1" s="1"/>
  <c r="H309" i="1"/>
  <c r="D310" i="1"/>
  <c r="L310" i="1" s="1"/>
  <c r="M310" i="1" s="1"/>
  <c r="R312" i="1"/>
  <c r="U311" i="1"/>
  <c r="P311" i="1"/>
  <c r="Q311" i="1" s="1"/>
  <c r="W311" i="1"/>
  <c r="I313" i="1"/>
  <c r="A313" i="1"/>
  <c r="O312" i="1"/>
  <c r="E311" i="1"/>
  <c r="S311" i="1"/>
  <c r="J312" i="1"/>
  <c r="K312" i="1" s="1"/>
  <c r="G312" i="1"/>
  <c r="F312" i="1" s="1"/>
  <c r="H310" i="1" l="1"/>
  <c r="N243" i="1"/>
  <c r="V243" i="1" s="1"/>
  <c r="B243" i="1" s="1"/>
  <c r="C244" i="1"/>
  <c r="S312" i="1"/>
  <c r="E312" i="1"/>
  <c r="R313" i="1"/>
  <c r="U312" i="1"/>
  <c r="D311" i="1"/>
  <c r="H311" i="1" s="1"/>
  <c r="P312" i="1"/>
  <c r="Q312" i="1" s="1"/>
  <c r="W312" i="1"/>
  <c r="I314" i="1"/>
  <c r="A314" i="1"/>
  <c r="O313" i="1"/>
  <c r="J313" i="1"/>
  <c r="K313" i="1" s="1"/>
  <c r="G313" i="1"/>
  <c r="F313" i="1" s="1"/>
  <c r="C245" i="1" l="1"/>
  <c r="N244" i="1"/>
  <c r="V244" i="1" s="1"/>
  <c r="B244" i="1" s="1"/>
  <c r="P313" i="1"/>
  <c r="Q313" i="1" s="1"/>
  <c r="W313" i="1"/>
  <c r="L311" i="1"/>
  <c r="M311" i="1" s="1"/>
  <c r="I315" i="1"/>
  <c r="A315" i="1"/>
  <c r="O314" i="1"/>
  <c r="G314" i="1"/>
  <c r="F314" i="1" s="1"/>
  <c r="J314" i="1"/>
  <c r="K314" i="1" s="1"/>
  <c r="U313" i="1"/>
  <c r="R314" i="1"/>
  <c r="E313" i="1"/>
  <c r="S313" i="1"/>
  <c r="D312" i="1"/>
  <c r="H312" i="1" s="1"/>
  <c r="C246" i="1" l="1"/>
  <c r="N245" i="1"/>
  <c r="V245" i="1" s="1"/>
  <c r="B245" i="1" s="1"/>
  <c r="W314" i="1"/>
  <c r="P314" i="1"/>
  <c r="Q314" i="1" s="1"/>
  <c r="D313" i="1"/>
  <c r="L313" i="1" s="1"/>
  <c r="M313" i="1" s="1"/>
  <c r="U314" i="1"/>
  <c r="R315" i="1"/>
  <c r="I316" i="1"/>
  <c r="A316" i="1"/>
  <c r="O315" i="1"/>
  <c r="G315" i="1"/>
  <c r="F315" i="1" s="1"/>
  <c r="J315" i="1"/>
  <c r="K315" i="1" s="1"/>
  <c r="L312" i="1"/>
  <c r="M312" i="1" s="1"/>
  <c r="E314" i="1"/>
  <c r="S314" i="1"/>
  <c r="N246" i="1" l="1"/>
  <c r="V246" i="1" s="1"/>
  <c r="B246" i="1" s="1"/>
  <c r="C247" i="1"/>
  <c r="J316" i="1"/>
  <c r="K316" i="1" s="1"/>
  <c r="G316" i="1"/>
  <c r="F316" i="1" s="1"/>
  <c r="R316" i="1"/>
  <c r="U315" i="1"/>
  <c r="E315" i="1"/>
  <c r="S315" i="1"/>
  <c r="H313" i="1"/>
  <c r="D314" i="1"/>
  <c r="L314" i="1" s="1"/>
  <c r="M314" i="1" s="1"/>
  <c r="P315" i="1"/>
  <c r="Q315" i="1" s="1"/>
  <c r="W315" i="1"/>
  <c r="I317" i="1"/>
  <c r="A317" i="1"/>
  <c r="O316" i="1"/>
  <c r="N247" i="1" l="1"/>
  <c r="V247" i="1" s="1"/>
  <c r="B247" i="1" s="1"/>
  <c r="C248" i="1"/>
  <c r="H314" i="1"/>
  <c r="R317" i="1"/>
  <c r="U316" i="1"/>
  <c r="P316" i="1"/>
  <c r="Q316" i="1" s="1"/>
  <c r="W316" i="1"/>
  <c r="S316" i="1"/>
  <c r="E316" i="1"/>
  <c r="I318" i="1"/>
  <c r="A318" i="1"/>
  <c r="O317" i="1"/>
  <c r="J317" i="1"/>
  <c r="K317" i="1" s="1"/>
  <c r="G317" i="1"/>
  <c r="F317" i="1" s="1"/>
  <c r="D315" i="1"/>
  <c r="H315" i="1" s="1"/>
  <c r="C249" i="1" l="1"/>
  <c r="N248" i="1"/>
  <c r="V248" i="1" s="1"/>
  <c r="B248" i="1" s="1"/>
  <c r="I319" i="1"/>
  <c r="A319" i="1"/>
  <c r="O318" i="1"/>
  <c r="G318" i="1"/>
  <c r="F318" i="1" s="1"/>
  <c r="J318" i="1"/>
  <c r="K318" i="1" s="1"/>
  <c r="D316" i="1"/>
  <c r="H316" i="1" s="1"/>
  <c r="L315" i="1"/>
  <c r="M315" i="1" s="1"/>
  <c r="E317" i="1"/>
  <c r="S317" i="1"/>
  <c r="P317" i="1"/>
  <c r="Q317" i="1" s="1"/>
  <c r="W317" i="1"/>
  <c r="U317" i="1"/>
  <c r="R318" i="1"/>
  <c r="N249" i="1" l="1"/>
  <c r="C250" i="1"/>
  <c r="E318" i="1"/>
  <c r="S318" i="1"/>
  <c r="W318" i="1"/>
  <c r="P318" i="1"/>
  <c r="Q318" i="1" s="1"/>
  <c r="U318" i="1"/>
  <c r="R319" i="1"/>
  <c r="I320" i="1"/>
  <c r="A320" i="1"/>
  <c r="O319" i="1"/>
  <c r="G319" i="1"/>
  <c r="F319" i="1" s="1"/>
  <c r="J319" i="1"/>
  <c r="K319" i="1" s="1"/>
  <c r="L316" i="1"/>
  <c r="M316" i="1" s="1"/>
  <c r="D317" i="1"/>
  <c r="L317" i="1" s="1"/>
  <c r="M317" i="1" s="1"/>
  <c r="N250" i="1" l="1"/>
  <c r="V250" i="1" s="1"/>
  <c r="B250" i="1" s="1"/>
  <c r="C251" i="1"/>
  <c r="V249" i="1"/>
  <c r="B249" i="1" s="1"/>
  <c r="E319" i="1"/>
  <c r="S319" i="1"/>
  <c r="P319" i="1"/>
  <c r="Q319" i="1" s="1"/>
  <c r="W319" i="1"/>
  <c r="H317" i="1"/>
  <c r="I321" i="1"/>
  <c r="A321" i="1"/>
  <c r="O320" i="1"/>
  <c r="J320" i="1"/>
  <c r="K320" i="1" s="1"/>
  <c r="G320" i="1"/>
  <c r="F320" i="1" s="1"/>
  <c r="D318" i="1"/>
  <c r="L318" i="1" s="1"/>
  <c r="M318" i="1" s="1"/>
  <c r="R320" i="1"/>
  <c r="U319" i="1"/>
  <c r="N251" i="1" l="1"/>
  <c r="V251" i="1" s="1"/>
  <c r="B251" i="1" s="1"/>
  <c r="C252" i="1"/>
  <c r="H318" i="1"/>
  <c r="P320" i="1"/>
  <c r="Q320" i="1" s="1"/>
  <c r="W320" i="1"/>
  <c r="R321" i="1"/>
  <c r="U320" i="1"/>
  <c r="I322" i="1"/>
  <c r="A322" i="1"/>
  <c r="O321" i="1"/>
  <c r="J321" i="1"/>
  <c r="K321" i="1" s="1"/>
  <c r="G321" i="1"/>
  <c r="F321" i="1" s="1"/>
  <c r="S320" i="1"/>
  <c r="E320" i="1"/>
  <c r="D319" i="1"/>
  <c r="H319" i="1" s="1"/>
  <c r="C253" i="1" l="1"/>
  <c r="N252" i="1"/>
  <c r="V252" i="1" s="1"/>
  <c r="B252" i="1" s="1"/>
  <c r="L319" i="1"/>
  <c r="M319" i="1" s="1"/>
  <c r="P321" i="1"/>
  <c r="Q321" i="1" s="1"/>
  <c r="W321" i="1"/>
  <c r="D320" i="1"/>
  <c r="H320" i="1" s="1"/>
  <c r="I323" i="1"/>
  <c r="A323" i="1"/>
  <c r="O322" i="1"/>
  <c r="G322" i="1"/>
  <c r="F322" i="1" s="1"/>
  <c r="J322" i="1"/>
  <c r="K322" i="1" s="1"/>
  <c r="U321" i="1"/>
  <c r="R322" i="1"/>
  <c r="E321" i="1"/>
  <c r="S321" i="1"/>
  <c r="C254" i="1" l="1"/>
  <c r="N254" i="1" s="1"/>
  <c r="N253" i="1"/>
  <c r="V253" i="1" s="1"/>
  <c r="B253" i="1" s="1"/>
  <c r="W322" i="1"/>
  <c r="P322" i="1"/>
  <c r="Q322" i="1" s="1"/>
  <c r="I324" i="1"/>
  <c r="A324" i="1"/>
  <c r="O323" i="1"/>
  <c r="G323" i="1"/>
  <c r="F323" i="1" s="1"/>
  <c r="J323" i="1"/>
  <c r="K323" i="1" s="1"/>
  <c r="L320" i="1"/>
  <c r="M320" i="1" s="1"/>
  <c r="E322" i="1"/>
  <c r="S322" i="1"/>
  <c r="D321" i="1"/>
  <c r="H321" i="1" s="1"/>
  <c r="R323" i="1"/>
  <c r="U322" i="1"/>
  <c r="V254" i="1" l="1"/>
  <c r="B254" i="1" s="1"/>
  <c r="L321" i="1"/>
  <c r="M321" i="1" s="1"/>
  <c r="E323" i="1"/>
  <c r="S323" i="1"/>
  <c r="D322" i="1"/>
  <c r="L322" i="1" s="1"/>
  <c r="M322" i="1" s="1"/>
  <c r="P323" i="1"/>
  <c r="Q323" i="1" s="1"/>
  <c r="W323" i="1"/>
  <c r="A325" i="1"/>
  <c r="I325" i="1"/>
  <c r="O324" i="1"/>
  <c r="J324" i="1"/>
  <c r="K324" i="1" s="1"/>
  <c r="G324" i="1"/>
  <c r="F324" i="1" s="1"/>
  <c r="R324" i="1"/>
  <c r="U323" i="1"/>
  <c r="C255" i="1" l="1"/>
  <c r="N255" i="1" s="1"/>
  <c r="V255" i="1" s="1"/>
  <c r="B255" i="1" s="1"/>
  <c r="H322" i="1"/>
  <c r="O325" i="1"/>
  <c r="A326" i="1"/>
  <c r="I326" i="1"/>
  <c r="R325" i="1"/>
  <c r="U324" i="1"/>
  <c r="E324" i="1"/>
  <c r="S324" i="1"/>
  <c r="W324" i="1"/>
  <c r="P324" i="1"/>
  <c r="Q324" i="1" s="1"/>
  <c r="J325" i="1"/>
  <c r="K325" i="1" s="1"/>
  <c r="G325" i="1"/>
  <c r="F325" i="1" s="1"/>
  <c r="D323" i="1"/>
  <c r="H323" i="1" s="1"/>
  <c r="C256" i="1" l="1"/>
  <c r="N256" i="1" s="1"/>
  <c r="V256" i="1" s="1"/>
  <c r="B256" i="1" s="1"/>
  <c r="D324" i="1"/>
  <c r="L324" i="1" s="1"/>
  <c r="M324" i="1" s="1"/>
  <c r="S325" i="1"/>
  <c r="E325" i="1"/>
  <c r="U325" i="1"/>
  <c r="R326" i="1"/>
  <c r="G326" i="1"/>
  <c r="F326" i="1" s="1"/>
  <c r="J326" i="1"/>
  <c r="K326" i="1" s="1"/>
  <c r="O326" i="1"/>
  <c r="A327" i="1"/>
  <c r="I327" i="1"/>
  <c r="P325" i="1"/>
  <c r="Q325" i="1" s="1"/>
  <c r="W325" i="1"/>
  <c r="L323" i="1"/>
  <c r="M323" i="1" s="1"/>
  <c r="C257" i="1" l="1"/>
  <c r="N257" i="1" s="1"/>
  <c r="V257" i="1" s="1"/>
  <c r="B257" i="1" s="1"/>
  <c r="H324" i="1"/>
  <c r="G327" i="1"/>
  <c r="F327" i="1" s="1"/>
  <c r="J327" i="1"/>
  <c r="K327" i="1" s="1"/>
  <c r="R327" i="1"/>
  <c r="U326" i="1"/>
  <c r="I328" i="1"/>
  <c r="A328" i="1"/>
  <c r="O327" i="1"/>
  <c r="P326" i="1"/>
  <c r="Q326" i="1" s="1"/>
  <c r="W326" i="1"/>
  <c r="D325" i="1"/>
  <c r="H325" i="1" s="1"/>
  <c r="E326" i="1"/>
  <c r="S326" i="1"/>
  <c r="C258" i="1" l="1"/>
  <c r="N258" i="1" s="1"/>
  <c r="V258" i="1" s="1"/>
  <c r="B258" i="1" s="1"/>
  <c r="L325" i="1"/>
  <c r="M325" i="1" s="1"/>
  <c r="P327" i="1"/>
  <c r="Q327" i="1" s="1"/>
  <c r="W327" i="1"/>
  <c r="O328" i="1"/>
  <c r="A329" i="1"/>
  <c r="I329" i="1"/>
  <c r="G328" i="1"/>
  <c r="F328" i="1" s="1"/>
  <c r="J328" i="1"/>
  <c r="K328" i="1" s="1"/>
  <c r="R328" i="1"/>
  <c r="U327" i="1"/>
  <c r="S327" i="1"/>
  <c r="E327" i="1"/>
  <c r="D326" i="1"/>
  <c r="H326" i="1" s="1"/>
  <c r="C259" i="1" l="1"/>
  <c r="N259" i="1" s="1"/>
  <c r="V259" i="1" s="1"/>
  <c r="B259" i="1" s="1"/>
  <c r="L326" i="1"/>
  <c r="M326" i="1" s="1"/>
  <c r="D327" i="1"/>
  <c r="L327" i="1" s="1"/>
  <c r="M327" i="1" s="1"/>
  <c r="J329" i="1"/>
  <c r="K329" i="1" s="1"/>
  <c r="G329" i="1"/>
  <c r="F329" i="1" s="1"/>
  <c r="A330" i="1"/>
  <c r="I330" i="1"/>
  <c r="O329" i="1"/>
  <c r="P328" i="1"/>
  <c r="Q328" i="1" s="1"/>
  <c r="W328" i="1"/>
  <c r="E328" i="1"/>
  <c r="S328" i="1"/>
  <c r="R329" i="1"/>
  <c r="U328" i="1"/>
  <c r="C260" i="1" l="1"/>
  <c r="N260" i="1" s="1"/>
  <c r="V260" i="1" s="1"/>
  <c r="B260" i="1" s="1"/>
  <c r="J330" i="1"/>
  <c r="K330" i="1" s="1"/>
  <c r="G330" i="1"/>
  <c r="F330" i="1" s="1"/>
  <c r="O330" i="1"/>
  <c r="A331" i="1"/>
  <c r="I331" i="1"/>
  <c r="R330" i="1"/>
  <c r="U329" i="1"/>
  <c r="S329" i="1"/>
  <c r="E329" i="1"/>
  <c r="D328" i="1"/>
  <c r="L328" i="1" s="1"/>
  <c r="M328" i="1" s="1"/>
  <c r="H327" i="1"/>
  <c r="W329" i="1"/>
  <c r="P329" i="1"/>
  <c r="Q329" i="1" s="1"/>
  <c r="C261" i="1" l="1"/>
  <c r="C262" i="1" s="1"/>
  <c r="G331" i="1"/>
  <c r="F331" i="1" s="1"/>
  <c r="J331" i="1"/>
  <c r="K331" i="1" s="1"/>
  <c r="H328" i="1"/>
  <c r="I332" i="1"/>
  <c r="A332" i="1"/>
  <c r="O331" i="1"/>
  <c r="P330" i="1"/>
  <c r="Q330" i="1" s="1"/>
  <c r="W330" i="1"/>
  <c r="D329" i="1"/>
  <c r="H329" i="1" s="1"/>
  <c r="R331" i="1"/>
  <c r="U330" i="1"/>
  <c r="E330" i="1"/>
  <c r="S330" i="1"/>
  <c r="N261" i="1" l="1"/>
  <c r="V261" i="1" s="1"/>
  <c r="B261" i="1" s="1"/>
  <c r="L329" i="1"/>
  <c r="M329" i="1" s="1"/>
  <c r="C263" i="1"/>
  <c r="N262" i="1"/>
  <c r="P331" i="1"/>
  <c r="Q331" i="1" s="1"/>
  <c r="W331" i="1"/>
  <c r="O332" i="1"/>
  <c r="A333" i="1"/>
  <c r="I333" i="1"/>
  <c r="J332" i="1"/>
  <c r="K332" i="1" s="1"/>
  <c r="G332" i="1"/>
  <c r="F332" i="1" s="1"/>
  <c r="D330" i="1"/>
  <c r="H330" i="1" s="1"/>
  <c r="E331" i="1"/>
  <c r="S331" i="1"/>
  <c r="R332" i="1"/>
  <c r="U331" i="1"/>
  <c r="L330" i="1" l="1"/>
  <c r="M330" i="1" s="1"/>
  <c r="V262" i="1"/>
  <c r="B262" i="1" s="1"/>
  <c r="C264" i="1"/>
  <c r="N263" i="1"/>
  <c r="V263" i="1" s="1"/>
  <c r="B263" i="1" s="1"/>
  <c r="D331" i="1"/>
  <c r="L331" i="1" s="1"/>
  <c r="M331" i="1" s="1"/>
  <c r="G333" i="1"/>
  <c r="F333" i="1" s="1"/>
  <c r="J333" i="1"/>
  <c r="K333" i="1" s="1"/>
  <c r="O333" i="1"/>
  <c r="A334" i="1"/>
  <c r="I334" i="1"/>
  <c r="P332" i="1"/>
  <c r="Q332" i="1" s="1"/>
  <c r="W332" i="1"/>
  <c r="U332" i="1"/>
  <c r="R333" i="1"/>
  <c r="S332" i="1"/>
  <c r="E332" i="1"/>
  <c r="N264" i="1" l="1"/>
  <c r="V264" i="1" s="1"/>
  <c r="B264" i="1" s="1"/>
  <c r="C265" i="1"/>
  <c r="H331" i="1"/>
  <c r="I335" i="1"/>
  <c r="A335" i="1"/>
  <c r="O334" i="1"/>
  <c r="P333" i="1"/>
  <c r="Q333" i="1" s="1"/>
  <c r="W333" i="1"/>
  <c r="S333" i="1"/>
  <c r="E333" i="1"/>
  <c r="D332" i="1"/>
  <c r="L332" i="1" s="1"/>
  <c r="M332" i="1" s="1"/>
  <c r="R334" i="1"/>
  <c r="U333" i="1"/>
  <c r="G334" i="1"/>
  <c r="F334" i="1" s="1"/>
  <c r="J334" i="1"/>
  <c r="K334" i="1" s="1"/>
  <c r="N265" i="1" l="1"/>
  <c r="V265" i="1" s="1"/>
  <c r="B265" i="1" s="1"/>
  <c r="C266" i="1"/>
  <c r="H332" i="1"/>
  <c r="R335" i="1"/>
  <c r="U334" i="1"/>
  <c r="P334" i="1"/>
  <c r="Q334" i="1" s="1"/>
  <c r="W334" i="1"/>
  <c r="I336" i="1"/>
  <c r="A336" i="1"/>
  <c r="O335" i="1"/>
  <c r="E334" i="1"/>
  <c r="S334" i="1"/>
  <c r="D333" i="1"/>
  <c r="H333" i="1" s="1"/>
  <c r="G335" i="1"/>
  <c r="F335" i="1" s="1"/>
  <c r="J335" i="1"/>
  <c r="K335" i="1" s="1"/>
  <c r="N266" i="1" l="1"/>
  <c r="V266" i="1" s="1"/>
  <c r="B266" i="1" s="1"/>
  <c r="C267" i="1"/>
  <c r="L333" i="1"/>
  <c r="M333" i="1" s="1"/>
  <c r="U335" i="1"/>
  <c r="R336" i="1"/>
  <c r="D334" i="1"/>
  <c r="H334" i="1" s="1"/>
  <c r="W335" i="1"/>
  <c r="P335" i="1"/>
  <c r="Q335" i="1" s="1"/>
  <c r="E335" i="1"/>
  <c r="S335" i="1"/>
  <c r="I337" i="1"/>
  <c r="A337" i="1"/>
  <c r="O336" i="1"/>
  <c r="G336" i="1"/>
  <c r="F336" i="1" s="1"/>
  <c r="J336" i="1"/>
  <c r="K336" i="1" s="1"/>
  <c r="C268" i="1" l="1"/>
  <c r="N267" i="1"/>
  <c r="V267" i="1" s="1"/>
  <c r="B267" i="1" s="1"/>
  <c r="L334" i="1"/>
  <c r="M334" i="1" s="1"/>
  <c r="W336" i="1"/>
  <c r="P336" i="1"/>
  <c r="Q336" i="1" s="1"/>
  <c r="I338" i="1"/>
  <c r="O337" i="1"/>
  <c r="A338" i="1"/>
  <c r="J337" i="1"/>
  <c r="K337" i="1" s="1"/>
  <c r="G337" i="1"/>
  <c r="F337" i="1" s="1"/>
  <c r="U336" i="1"/>
  <c r="R337" i="1"/>
  <c r="S336" i="1"/>
  <c r="E336" i="1"/>
  <c r="D335" i="1"/>
  <c r="L335" i="1" s="1"/>
  <c r="M335" i="1" s="1"/>
  <c r="N268" i="1" l="1"/>
  <c r="V268" i="1" s="1"/>
  <c r="B268" i="1" s="1"/>
  <c r="C269" i="1"/>
  <c r="H335" i="1"/>
  <c r="P337" i="1"/>
  <c r="Q337" i="1" s="1"/>
  <c r="W337" i="1"/>
  <c r="J338" i="1"/>
  <c r="K338" i="1" s="1"/>
  <c r="G338" i="1"/>
  <c r="F338" i="1" s="1"/>
  <c r="R338" i="1"/>
  <c r="U337" i="1"/>
  <c r="D336" i="1"/>
  <c r="L336" i="1" s="1"/>
  <c r="M336" i="1" s="1"/>
  <c r="S337" i="1"/>
  <c r="E337" i="1"/>
  <c r="I339" i="1"/>
  <c r="A339" i="1"/>
  <c r="O338" i="1"/>
  <c r="N269" i="1" l="1"/>
  <c r="V269" i="1" s="1"/>
  <c r="B269" i="1" s="1"/>
  <c r="C270" i="1"/>
  <c r="I340" i="1"/>
  <c r="A340" i="1"/>
  <c r="O339" i="1"/>
  <c r="G339" i="1"/>
  <c r="F339" i="1" s="1"/>
  <c r="J339" i="1"/>
  <c r="K339" i="1" s="1"/>
  <c r="R339" i="1"/>
  <c r="U338" i="1"/>
  <c r="D337" i="1"/>
  <c r="H337" i="1" s="1"/>
  <c r="E338" i="1"/>
  <c r="S338" i="1"/>
  <c r="H336" i="1"/>
  <c r="W338" i="1"/>
  <c r="P338" i="1"/>
  <c r="Q338" i="1" s="1"/>
  <c r="C271" i="1" l="1"/>
  <c r="N270" i="1"/>
  <c r="V270" i="1" s="1"/>
  <c r="B270" i="1" s="1"/>
  <c r="D338" i="1"/>
  <c r="H338" i="1" s="1"/>
  <c r="L337" i="1"/>
  <c r="M337" i="1" s="1"/>
  <c r="E339" i="1"/>
  <c r="S339" i="1"/>
  <c r="P339" i="1"/>
  <c r="Q339" i="1" s="1"/>
  <c r="W339" i="1"/>
  <c r="I341" i="1"/>
  <c r="A341" i="1"/>
  <c r="O340" i="1"/>
  <c r="U339" i="1"/>
  <c r="R340" i="1"/>
  <c r="G340" i="1"/>
  <c r="F340" i="1" s="1"/>
  <c r="J340" i="1"/>
  <c r="K340" i="1" s="1"/>
  <c r="L338" i="1" l="1"/>
  <c r="M338" i="1" s="1"/>
  <c r="N271" i="1"/>
  <c r="V271" i="1" s="1"/>
  <c r="B271" i="1" s="1"/>
  <c r="C272" i="1"/>
  <c r="W340" i="1"/>
  <c r="P340" i="1"/>
  <c r="Q340" i="1" s="1"/>
  <c r="I342" i="1"/>
  <c r="A342" i="1"/>
  <c r="O341" i="1"/>
  <c r="J341" i="1"/>
  <c r="K341" i="1" s="1"/>
  <c r="G341" i="1"/>
  <c r="F341" i="1" s="1"/>
  <c r="S340" i="1"/>
  <c r="E340" i="1"/>
  <c r="R341" i="1"/>
  <c r="U340" i="1"/>
  <c r="D339" i="1"/>
  <c r="L339" i="1" s="1"/>
  <c r="M339" i="1" s="1"/>
  <c r="C273" i="1" l="1"/>
  <c r="N272" i="1"/>
  <c r="V272" i="1" s="1"/>
  <c r="B272" i="1" s="1"/>
  <c r="H339" i="1"/>
  <c r="R342" i="1"/>
  <c r="U341" i="1"/>
  <c r="S341" i="1"/>
  <c r="E341" i="1"/>
  <c r="P341" i="1"/>
  <c r="Q341" i="1" s="1"/>
  <c r="W341" i="1"/>
  <c r="D340" i="1"/>
  <c r="H340" i="1" s="1"/>
  <c r="I343" i="1"/>
  <c r="A343" i="1"/>
  <c r="O342" i="1"/>
  <c r="J342" i="1"/>
  <c r="K342" i="1" s="1"/>
  <c r="G342" i="1"/>
  <c r="F342" i="1" s="1"/>
  <c r="N273" i="1" l="1"/>
  <c r="C274" i="1"/>
  <c r="L340" i="1"/>
  <c r="M340" i="1" s="1"/>
  <c r="E342" i="1"/>
  <c r="S342" i="1"/>
  <c r="P342" i="1"/>
  <c r="Q342" i="1" s="1"/>
  <c r="W342" i="1"/>
  <c r="D341" i="1"/>
  <c r="L341" i="1" s="1"/>
  <c r="M341" i="1" s="1"/>
  <c r="I344" i="1"/>
  <c r="A344" i="1"/>
  <c r="O343" i="1"/>
  <c r="G343" i="1"/>
  <c r="F343" i="1" s="1"/>
  <c r="J343" i="1"/>
  <c r="K343" i="1" s="1"/>
  <c r="R343" i="1"/>
  <c r="U342" i="1"/>
  <c r="C275" i="1" l="1"/>
  <c r="N274" i="1"/>
  <c r="V274" i="1" s="1"/>
  <c r="B274" i="1" s="1"/>
  <c r="V273" i="1"/>
  <c r="B273" i="1" s="1"/>
  <c r="H341" i="1"/>
  <c r="E343" i="1"/>
  <c r="S343" i="1"/>
  <c r="W343" i="1"/>
  <c r="P343" i="1"/>
  <c r="Q343" i="1" s="1"/>
  <c r="I345" i="1"/>
  <c r="A345" i="1"/>
  <c r="O344" i="1"/>
  <c r="D342" i="1"/>
  <c r="H342" i="1" s="1"/>
  <c r="U343" i="1"/>
  <c r="R344" i="1"/>
  <c r="G344" i="1"/>
  <c r="F344" i="1" s="1"/>
  <c r="J344" i="1"/>
  <c r="K344" i="1" s="1"/>
  <c r="L342" i="1" l="1"/>
  <c r="M342" i="1" s="1"/>
  <c r="N275" i="1"/>
  <c r="V275" i="1" s="1"/>
  <c r="B275" i="1" s="1"/>
  <c r="C276" i="1"/>
  <c r="A346" i="1"/>
  <c r="O345" i="1"/>
  <c r="I346" i="1"/>
  <c r="G345" i="1"/>
  <c r="F345" i="1" s="1"/>
  <c r="J345" i="1"/>
  <c r="K345" i="1" s="1"/>
  <c r="U344" i="1"/>
  <c r="R345" i="1"/>
  <c r="D343" i="1"/>
  <c r="H343" i="1" s="1"/>
  <c r="S344" i="1"/>
  <c r="E344" i="1"/>
  <c r="W344" i="1"/>
  <c r="P344" i="1"/>
  <c r="Q344" i="1" s="1"/>
  <c r="N276" i="1" l="1"/>
  <c r="V276" i="1" s="1"/>
  <c r="B276" i="1" s="1"/>
  <c r="C277" i="1"/>
  <c r="L343" i="1"/>
  <c r="M343" i="1" s="1"/>
  <c r="R346" i="1"/>
  <c r="U345" i="1"/>
  <c r="S345" i="1"/>
  <c r="E345" i="1"/>
  <c r="J346" i="1"/>
  <c r="K346" i="1" s="1"/>
  <c r="G346" i="1"/>
  <c r="F346" i="1" s="1"/>
  <c r="P345" i="1"/>
  <c r="Q345" i="1" s="1"/>
  <c r="W345" i="1"/>
  <c r="D344" i="1"/>
  <c r="L344" i="1" s="1"/>
  <c r="M344" i="1" s="1"/>
  <c r="I347" i="1"/>
  <c r="A347" i="1"/>
  <c r="O346" i="1"/>
  <c r="H344" i="1" l="1"/>
  <c r="N277" i="1"/>
  <c r="V277" i="1" s="1"/>
  <c r="B277" i="1" s="1"/>
  <c r="C278" i="1"/>
  <c r="E346" i="1"/>
  <c r="S346" i="1"/>
  <c r="D345" i="1"/>
  <c r="H345" i="1" s="1"/>
  <c r="P346" i="1"/>
  <c r="Q346" i="1" s="1"/>
  <c r="W346" i="1"/>
  <c r="I348" i="1"/>
  <c r="A348" i="1"/>
  <c r="O347" i="1"/>
  <c r="G347" i="1"/>
  <c r="F347" i="1" s="1"/>
  <c r="J347" i="1"/>
  <c r="K347" i="1" s="1"/>
  <c r="R347" i="1"/>
  <c r="U346" i="1"/>
  <c r="N278" i="1" l="1"/>
  <c r="V278" i="1" s="1"/>
  <c r="B278" i="1" s="1"/>
  <c r="C279" i="1"/>
  <c r="L345" i="1"/>
  <c r="M345" i="1" s="1"/>
  <c r="E347" i="1"/>
  <c r="S347" i="1"/>
  <c r="W347" i="1"/>
  <c r="P347" i="1"/>
  <c r="Q347" i="1" s="1"/>
  <c r="I349" i="1"/>
  <c r="A349" i="1"/>
  <c r="O348" i="1"/>
  <c r="D346" i="1"/>
  <c r="H346" i="1" s="1"/>
  <c r="U347" i="1"/>
  <c r="R348" i="1"/>
  <c r="G348" i="1"/>
  <c r="F348" i="1" s="1"/>
  <c r="J348" i="1"/>
  <c r="K348" i="1" s="1"/>
  <c r="N279" i="1" l="1"/>
  <c r="V279" i="1" s="1"/>
  <c r="B279" i="1" s="1"/>
  <c r="C280" i="1"/>
  <c r="A350" i="1"/>
  <c r="O349" i="1"/>
  <c r="I350" i="1"/>
  <c r="J349" i="1"/>
  <c r="K349" i="1" s="1"/>
  <c r="G349" i="1"/>
  <c r="F349" i="1" s="1"/>
  <c r="U348" i="1"/>
  <c r="R349" i="1"/>
  <c r="L346" i="1"/>
  <c r="M346" i="1" s="1"/>
  <c r="D347" i="1"/>
  <c r="L347" i="1" s="1"/>
  <c r="M347" i="1" s="1"/>
  <c r="S348" i="1"/>
  <c r="E348" i="1"/>
  <c r="W348" i="1"/>
  <c r="P348" i="1"/>
  <c r="Q348" i="1" s="1"/>
  <c r="C281" i="1" l="1"/>
  <c r="N280" i="1"/>
  <c r="V280" i="1" s="1"/>
  <c r="B280" i="1" s="1"/>
  <c r="R350" i="1"/>
  <c r="U349" i="1"/>
  <c r="S349" i="1"/>
  <c r="E349" i="1"/>
  <c r="H347" i="1"/>
  <c r="J350" i="1"/>
  <c r="K350" i="1" s="1"/>
  <c r="G350" i="1"/>
  <c r="F350" i="1" s="1"/>
  <c r="D348" i="1"/>
  <c r="L348" i="1" s="1"/>
  <c r="M348" i="1" s="1"/>
  <c r="P349" i="1"/>
  <c r="Q349" i="1" s="1"/>
  <c r="W349" i="1"/>
  <c r="I351" i="1"/>
  <c r="A351" i="1"/>
  <c r="O350" i="1"/>
  <c r="H348" i="1" l="1"/>
  <c r="C282" i="1"/>
  <c r="N281" i="1"/>
  <c r="V281" i="1" s="1"/>
  <c r="B281" i="1" s="1"/>
  <c r="D349" i="1"/>
  <c r="H349" i="1" s="1"/>
  <c r="I352" i="1"/>
  <c r="A352" i="1"/>
  <c r="O351" i="1"/>
  <c r="E350" i="1"/>
  <c r="S350" i="1"/>
  <c r="G351" i="1"/>
  <c r="F351" i="1" s="1"/>
  <c r="J351" i="1"/>
  <c r="K351" i="1" s="1"/>
  <c r="P350" i="1"/>
  <c r="Q350" i="1" s="1"/>
  <c r="W350" i="1"/>
  <c r="R351" i="1"/>
  <c r="U350" i="1"/>
  <c r="N282" i="1" l="1"/>
  <c r="V282" i="1" s="1"/>
  <c r="B282" i="1" s="1"/>
  <c r="C283" i="1"/>
  <c r="L349" i="1"/>
  <c r="M349" i="1" s="1"/>
  <c r="W351" i="1"/>
  <c r="P351" i="1"/>
  <c r="Q351" i="1" s="1"/>
  <c r="I353" i="1"/>
  <c r="A353" i="1"/>
  <c r="O352" i="1"/>
  <c r="G352" i="1"/>
  <c r="F352" i="1" s="1"/>
  <c r="J352" i="1"/>
  <c r="K352" i="1" s="1"/>
  <c r="E351" i="1"/>
  <c r="S351" i="1"/>
  <c r="U351" i="1"/>
  <c r="R352" i="1"/>
  <c r="D350" i="1"/>
  <c r="H350" i="1" s="1"/>
  <c r="N283" i="1" l="1"/>
  <c r="V283" i="1" s="1"/>
  <c r="B283" i="1" s="1"/>
  <c r="C284" i="1"/>
  <c r="L350" i="1"/>
  <c r="M350" i="1" s="1"/>
  <c r="U352" i="1"/>
  <c r="R353" i="1"/>
  <c r="S352" i="1"/>
  <c r="E352" i="1"/>
  <c r="W352" i="1"/>
  <c r="P352" i="1"/>
  <c r="Q352" i="1" s="1"/>
  <c r="A354" i="1"/>
  <c r="O353" i="1"/>
  <c r="I354" i="1"/>
  <c r="D351" i="1"/>
  <c r="L351" i="1" s="1"/>
  <c r="M351" i="1" s="1"/>
  <c r="J353" i="1"/>
  <c r="K353" i="1" s="1"/>
  <c r="G353" i="1"/>
  <c r="F353" i="1" s="1"/>
  <c r="N284" i="1" l="1"/>
  <c r="V284" i="1" s="1"/>
  <c r="B284" i="1" s="1"/>
  <c r="C285" i="1"/>
  <c r="N285" i="1" s="1"/>
  <c r="H351" i="1"/>
  <c r="P353" i="1"/>
  <c r="Q353" i="1" s="1"/>
  <c r="W353" i="1"/>
  <c r="I355" i="1"/>
  <c r="A355" i="1"/>
  <c r="O354" i="1"/>
  <c r="S353" i="1"/>
  <c r="E353" i="1"/>
  <c r="D352" i="1"/>
  <c r="H352" i="1" s="1"/>
  <c r="R354" i="1"/>
  <c r="U353" i="1"/>
  <c r="J354" i="1"/>
  <c r="K354" i="1" s="1"/>
  <c r="G354" i="1"/>
  <c r="F354" i="1" s="1"/>
  <c r="V285" i="1" l="1"/>
  <c r="C286" i="1" s="1"/>
  <c r="L352" i="1"/>
  <c r="M352" i="1" s="1"/>
  <c r="D353" i="1"/>
  <c r="H353" i="1" s="1"/>
  <c r="P354" i="1"/>
  <c r="Q354" i="1" s="1"/>
  <c r="W354" i="1"/>
  <c r="I356" i="1"/>
  <c r="A356" i="1"/>
  <c r="O355" i="1"/>
  <c r="R355" i="1"/>
  <c r="U354" i="1"/>
  <c r="G355" i="1"/>
  <c r="F355" i="1" s="1"/>
  <c r="J355" i="1"/>
  <c r="K355" i="1" s="1"/>
  <c r="E354" i="1"/>
  <c r="S354" i="1"/>
  <c r="B285" i="1" l="1"/>
  <c r="N286" i="1"/>
  <c r="V286" i="1" s="1"/>
  <c r="B286" i="1" s="1"/>
  <c r="C287" i="1"/>
  <c r="E355" i="1"/>
  <c r="S355" i="1"/>
  <c r="L353" i="1"/>
  <c r="M353" i="1" s="1"/>
  <c r="R356" i="1"/>
  <c r="U355" i="1"/>
  <c r="W355" i="1"/>
  <c r="P355" i="1"/>
  <c r="Q355" i="1" s="1"/>
  <c r="I357" i="1"/>
  <c r="A357" i="1"/>
  <c r="O356" i="1"/>
  <c r="D354" i="1"/>
  <c r="H354" i="1" s="1"/>
  <c r="J356" i="1"/>
  <c r="K356" i="1" s="1"/>
  <c r="G356" i="1"/>
  <c r="F356" i="1" s="1"/>
  <c r="C288" i="1" l="1"/>
  <c r="N287" i="1"/>
  <c r="V287" i="1" s="1"/>
  <c r="B287" i="1" s="1"/>
  <c r="J357" i="1"/>
  <c r="K357" i="1" s="1"/>
  <c r="G357" i="1"/>
  <c r="F357" i="1" s="1"/>
  <c r="S356" i="1"/>
  <c r="E356" i="1"/>
  <c r="L354" i="1"/>
  <c r="M354" i="1" s="1"/>
  <c r="R357" i="1"/>
  <c r="U356" i="1"/>
  <c r="P356" i="1"/>
  <c r="Q356" i="1" s="1"/>
  <c r="W356" i="1"/>
  <c r="I358" i="1"/>
  <c r="A358" i="1"/>
  <c r="O357" i="1"/>
  <c r="D355" i="1"/>
  <c r="L355" i="1" s="1"/>
  <c r="M355" i="1" s="1"/>
  <c r="N288" i="1" l="1"/>
  <c r="V288" i="1" s="1"/>
  <c r="B288" i="1" s="1"/>
  <c r="C289" i="1"/>
  <c r="I359" i="1"/>
  <c r="A359" i="1"/>
  <c r="O358" i="1"/>
  <c r="J358" i="1"/>
  <c r="K358" i="1" s="1"/>
  <c r="G358" i="1"/>
  <c r="F358" i="1" s="1"/>
  <c r="U357" i="1"/>
  <c r="R358" i="1"/>
  <c r="D356" i="1"/>
  <c r="H356" i="1" s="1"/>
  <c r="H355" i="1"/>
  <c r="S357" i="1"/>
  <c r="E357" i="1"/>
  <c r="P357" i="1"/>
  <c r="Q357" i="1" s="1"/>
  <c r="W357" i="1"/>
  <c r="C290" i="1" l="1"/>
  <c r="N289" i="1"/>
  <c r="V289" i="1" s="1"/>
  <c r="B289" i="1" s="1"/>
  <c r="D357" i="1"/>
  <c r="L357" i="1" s="1"/>
  <c r="M357" i="1" s="1"/>
  <c r="U358" i="1"/>
  <c r="R359" i="1"/>
  <c r="E358" i="1"/>
  <c r="S358" i="1"/>
  <c r="W358" i="1"/>
  <c r="P358" i="1"/>
  <c r="Q358" i="1" s="1"/>
  <c r="L356" i="1"/>
  <c r="M356" i="1" s="1"/>
  <c r="I360" i="1"/>
  <c r="A360" i="1"/>
  <c r="O359" i="1"/>
  <c r="G359" i="1"/>
  <c r="F359" i="1" s="1"/>
  <c r="J359" i="1"/>
  <c r="K359" i="1" s="1"/>
  <c r="N290" i="1" l="1"/>
  <c r="V290" i="1" s="1"/>
  <c r="B290" i="1" s="1"/>
  <c r="C291" i="1"/>
  <c r="H357" i="1"/>
  <c r="I361" i="1"/>
  <c r="A361" i="1"/>
  <c r="O360" i="1"/>
  <c r="J360" i="1"/>
  <c r="K360" i="1" s="1"/>
  <c r="G360" i="1"/>
  <c r="F360" i="1" s="1"/>
  <c r="R360" i="1"/>
  <c r="U359" i="1"/>
  <c r="E359" i="1"/>
  <c r="S359" i="1"/>
  <c r="D358" i="1"/>
  <c r="H358" i="1" s="1"/>
  <c r="P359" i="1"/>
  <c r="Q359" i="1" s="1"/>
  <c r="W359" i="1"/>
  <c r="N291" i="1" l="1"/>
  <c r="V291" i="1" s="1"/>
  <c r="B291" i="1" s="1"/>
  <c r="C292" i="1"/>
  <c r="L358" i="1"/>
  <c r="M358" i="1" s="1"/>
  <c r="D359" i="1"/>
  <c r="H359" i="1" s="1"/>
  <c r="E360" i="1"/>
  <c r="S360" i="1"/>
  <c r="R361" i="1"/>
  <c r="U360" i="1"/>
  <c r="P360" i="1"/>
  <c r="Q360" i="1" s="1"/>
  <c r="W360" i="1"/>
  <c r="I362" i="1"/>
  <c r="A362" i="1"/>
  <c r="O361" i="1"/>
  <c r="J361" i="1"/>
  <c r="K361" i="1" s="1"/>
  <c r="G361" i="1"/>
  <c r="F361" i="1" s="1"/>
  <c r="N292" i="1" l="1"/>
  <c r="V292" i="1" s="1"/>
  <c r="B292" i="1" s="1"/>
  <c r="C293" i="1"/>
  <c r="P361" i="1"/>
  <c r="Q361" i="1" s="1"/>
  <c r="W361" i="1"/>
  <c r="D360" i="1"/>
  <c r="H360" i="1" s="1"/>
  <c r="I363" i="1"/>
  <c r="A363" i="1"/>
  <c r="O362" i="1"/>
  <c r="J362" i="1"/>
  <c r="K362" i="1" s="1"/>
  <c r="G362" i="1"/>
  <c r="F362" i="1" s="1"/>
  <c r="L359" i="1"/>
  <c r="M359" i="1" s="1"/>
  <c r="S361" i="1"/>
  <c r="E361" i="1"/>
  <c r="U361" i="1"/>
  <c r="R362" i="1"/>
  <c r="C294" i="1" l="1"/>
  <c r="N293" i="1"/>
  <c r="V293" i="1" s="1"/>
  <c r="B293" i="1" s="1"/>
  <c r="W362" i="1"/>
  <c r="P362" i="1"/>
  <c r="Q362" i="1" s="1"/>
  <c r="I364" i="1"/>
  <c r="A364" i="1"/>
  <c r="O363" i="1"/>
  <c r="G363" i="1"/>
  <c r="F363" i="1" s="1"/>
  <c r="J363" i="1"/>
  <c r="K363" i="1" s="1"/>
  <c r="U362" i="1"/>
  <c r="R363" i="1"/>
  <c r="L360" i="1"/>
  <c r="M360" i="1" s="1"/>
  <c r="D361" i="1"/>
  <c r="L361" i="1" s="1"/>
  <c r="M361" i="1" s="1"/>
  <c r="E362" i="1"/>
  <c r="S362" i="1"/>
  <c r="N294" i="1" l="1"/>
  <c r="V294" i="1" s="1"/>
  <c r="B294" i="1" s="1"/>
  <c r="C295" i="1"/>
  <c r="E363" i="1"/>
  <c r="S363" i="1"/>
  <c r="H361" i="1"/>
  <c r="P363" i="1"/>
  <c r="Q363" i="1" s="1"/>
  <c r="W363" i="1"/>
  <c r="I365" i="1"/>
  <c r="A365" i="1"/>
  <c r="O364" i="1"/>
  <c r="J364" i="1"/>
  <c r="K364" i="1" s="1"/>
  <c r="G364" i="1"/>
  <c r="F364" i="1" s="1"/>
  <c r="R364" i="1"/>
  <c r="U363" i="1"/>
  <c r="D362" i="1"/>
  <c r="L362" i="1" s="1"/>
  <c r="M362" i="1" s="1"/>
  <c r="N295" i="1" l="1"/>
  <c r="V295" i="1" s="1"/>
  <c r="B295" i="1" s="1"/>
  <c r="C296" i="1"/>
  <c r="H362" i="1"/>
  <c r="E364" i="1"/>
  <c r="S364" i="1"/>
  <c r="P364" i="1"/>
  <c r="Q364" i="1" s="1"/>
  <c r="W364" i="1"/>
  <c r="I366" i="1"/>
  <c r="A366" i="1"/>
  <c r="O365" i="1"/>
  <c r="D363" i="1"/>
  <c r="L363" i="1" s="1"/>
  <c r="M363" i="1" s="1"/>
  <c r="J365" i="1"/>
  <c r="K365" i="1" s="1"/>
  <c r="G365" i="1"/>
  <c r="F365" i="1" s="1"/>
  <c r="R365" i="1"/>
  <c r="U364" i="1"/>
  <c r="N296" i="1" l="1"/>
  <c r="V296" i="1" s="1"/>
  <c r="B296" i="1" s="1"/>
  <c r="C297" i="1"/>
  <c r="H363" i="1"/>
  <c r="U365" i="1"/>
  <c r="R366" i="1"/>
  <c r="P365" i="1"/>
  <c r="Q365" i="1" s="1"/>
  <c r="W365" i="1"/>
  <c r="I367" i="1"/>
  <c r="A367" i="1"/>
  <c r="O366" i="1"/>
  <c r="J366" i="1"/>
  <c r="K366" i="1" s="1"/>
  <c r="G366" i="1"/>
  <c r="F366" i="1" s="1"/>
  <c r="S365" i="1"/>
  <c r="E365" i="1"/>
  <c r="D364" i="1"/>
  <c r="L364" i="1" s="1"/>
  <c r="M364" i="1" s="1"/>
  <c r="C298" i="1" l="1"/>
  <c r="N297" i="1"/>
  <c r="V297" i="1" s="1"/>
  <c r="B297" i="1" s="1"/>
  <c r="H364" i="1"/>
  <c r="D365" i="1"/>
  <c r="L365" i="1" s="1"/>
  <c r="M365" i="1" s="1"/>
  <c r="I368" i="1"/>
  <c r="A368" i="1"/>
  <c r="O367" i="1"/>
  <c r="G367" i="1"/>
  <c r="F367" i="1" s="1"/>
  <c r="J367" i="1"/>
  <c r="K367" i="1" s="1"/>
  <c r="E366" i="1"/>
  <c r="S366" i="1"/>
  <c r="U366" i="1"/>
  <c r="R367" i="1"/>
  <c r="W366" i="1"/>
  <c r="P366" i="1"/>
  <c r="Q366" i="1" s="1"/>
  <c r="N298" i="1" l="1"/>
  <c r="V298" i="1" s="1"/>
  <c r="B298" i="1" s="1"/>
  <c r="C299" i="1"/>
  <c r="H365" i="1"/>
  <c r="P367" i="1"/>
  <c r="Q367" i="1" s="1"/>
  <c r="W367" i="1"/>
  <c r="I369" i="1"/>
  <c r="A369" i="1"/>
  <c r="O368" i="1"/>
  <c r="J368" i="1"/>
  <c r="K368" i="1" s="1"/>
  <c r="G368" i="1"/>
  <c r="F368" i="1" s="1"/>
  <c r="D366" i="1"/>
  <c r="L366" i="1" s="1"/>
  <c r="M366" i="1" s="1"/>
  <c r="R368" i="1"/>
  <c r="U367" i="1"/>
  <c r="E367" i="1"/>
  <c r="S367" i="1"/>
  <c r="N299" i="1" l="1"/>
  <c r="C300" i="1"/>
  <c r="H366" i="1"/>
  <c r="R369" i="1"/>
  <c r="U368" i="1"/>
  <c r="E368" i="1"/>
  <c r="S368" i="1"/>
  <c r="P368" i="1"/>
  <c r="Q368" i="1" s="1"/>
  <c r="W368" i="1"/>
  <c r="I370" i="1"/>
  <c r="A370" i="1"/>
  <c r="O369" i="1"/>
  <c r="J369" i="1"/>
  <c r="K369" i="1" s="1"/>
  <c r="G369" i="1"/>
  <c r="F369" i="1" s="1"/>
  <c r="D367" i="1"/>
  <c r="H367" i="1" s="1"/>
  <c r="N300" i="1" l="1"/>
  <c r="V300" i="1" s="1"/>
  <c r="B300" i="1" s="1"/>
  <c r="C301" i="1"/>
  <c r="V299" i="1"/>
  <c r="B299" i="1" s="1"/>
  <c r="I371" i="1"/>
  <c r="A371" i="1"/>
  <c r="O370" i="1"/>
  <c r="J370" i="1"/>
  <c r="K370" i="1" s="1"/>
  <c r="G370" i="1"/>
  <c r="F370" i="1" s="1"/>
  <c r="L367" i="1"/>
  <c r="M367" i="1" s="1"/>
  <c r="S369" i="1"/>
  <c r="E369" i="1"/>
  <c r="D368" i="1"/>
  <c r="H368" i="1" s="1"/>
  <c r="P369" i="1"/>
  <c r="Q369" i="1" s="1"/>
  <c r="W369" i="1"/>
  <c r="U369" i="1"/>
  <c r="R370" i="1"/>
  <c r="C302" i="1" l="1"/>
  <c r="N301" i="1"/>
  <c r="V301" i="1" s="1"/>
  <c r="B301" i="1" s="1"/>
  <c r="L368" i="1"/>
  <c r="M368" i="1" s="1"/>
  <c r="E370" i="1"/>
  <c r="S370" i="1"/>
  <c r="W370" i="1"/>
  <c r="P370" i="1"/>
  <c r="Q370" i="1" s="1"/>
  <c r="U370" i="1"/>
  <c r="R371" i="1"/>
  <c r="I372" i="1"/>
  <c r="A372" i="1"/>
  <c r="O371" i="1"/>
  <c r="D369" i="1"/>
  <c r="L369" i="1" s="1"/>
  <c r="M369" i="1" s="1"/>
  <c r="G371" i="1"/>
  <c r="F371" i="1" s="1"/>
  <c r="J371" i="1"/>
  <c r="K371" i="1" s="1"/>
  <c r="N302" i="1" l="1"/>
  <c r="V302" i="1" s="1"/>
  <c r="B302" i="1" s="1"/>
  <c r="C303" i="1"/>
  <c r="H369" i="1"/>
  <c r="P371" i="1"/>
  <c r="Q371" i="1" s="1"/>
  <c r="W371" i="1"/>
  <c r="D370" i="1"/>
  <c r="L370" i="1" s="1"/>
  <c r="M370" i="1" s="1"/>
  <c r="I373" i="1"/>
  <c r="A373" i="1"/>
  <c r="O372" i="1"/>
  <c r="J372" i="1"/>
  <c r="K372" i="1" s="1"/>
  <c r="G372" i="1"/>
  <c r="F372" i="1" s="1"/>
  <c r="E371" i="1"/>
  <c r="S371" i="1"/>
  <c r="R372" i="1"/>
  <c r="U371" i="1"/>
  <c r="C304" i="1" l="1"/>
  <c r="N303" i="1"/>
  <c r="V303" i="1" s="1"/>
  <c r="B303" i="1" s="1"/>
  <c r="H370" i="1"/>
  <c r="I374" i="1"/>
  <c r="A374" i="1"/>
  <c r="O373" i="1"/>
  <c r="J373" i="1"/>
  <c r="K373" i="1" s="1"/>
  <c r="G373" i="1"/>
  <c r="F373" i="1" s="1"/>
  <c r="P372" i="1"/>
  <c r="Q372" i="1" s="1"/>
  <c r="W372" i="1"/>
  <c r="D371" i="1"/>
  <c r="H371" i="1" s="1"/>
  <c r="R373" i="1"/>
  <c r="U372" i="1"/>
  <c r="E372" i="1"/>
  <c r="S372" i="1"/>
  <c r="N304" i="1" l="1"/>
  <c r="V304" i="1" s="1"/>
  <c r="B304" i="1" s="1"/>
  <c r="C305" i="1"/>
  <c r="L371" i="1"/>
  <c r="M371" i="1" s="1"/>
  <c r="U373" i="1"/>
  <c r="R374" i="1"/>
  <c r="S373" i="1"/>
  <c r="E373" i="1"/>
  <c r="P373" i="1"/>
  <c r="Q373" i="1" s="1"/>
  <c r="W373" i="1"/>
  <c r="D372" i="1"/>
  <c r="H372" i="1" s="1"/>
  <c r="I375" i="1"/>
  <c r="A375" i="1"/>
  <c r="O374" i="1"/>
  <c r="J374" i="1"/>
  <c r="K374" i="1" s="1"/>
  <c r="G374" i="1"/>
  <c r="F374" i="1" s="1"/>
  <c r="C306" i="1" l="1"/>
  <c r="N305" i="1"/>
  <c r="V305" i="1" s="1"/>
  <c r="B305" i="1" s="1"/>
  <c r="W374" i="1"/>
  <c r="P374" i="1"/>
  <c r="Q374" i="1" s="1"/>
  <c r="D373" i="1"/>
  <c r="H373" i="1" s="1"/>
  <c r="I376" i="1"/>
  <c r="A376" i="1"/>
  <c r="O375" i="1"/>
  <c r="G375" i="1"/>
  <c r="F375" i="1" s="1"/>
  <c r="J375" i="1"/>
  <c r="K375" i="1" s="1"/>
  <c r="U374" i="1"/>
  <c r="R375" i="1"/>
  <c r="E374" i="1"/>
  <c r="S374" i="1"/>
  <c r="L372" i="1"/>
  <c r="M372" i="1" s="1"/>
  <c r="C307" i="1" l="1"/>
  <c r="N306" i="1"/>
  <c r="V306" i="1" s="1"/>
  <c r="B306" i="1" s="1"/>
  <c r="E375" i="1"/>
  <c r="S375" i="1"/>
  <c r="L373" i="1"/>
  <c r="M373" i="1" s="1"/>
  <c r="P375" i="1"/>
  <c r="Q375" i="1" s="1"/>
  <c r="W375" i="1"/>
  <c r="I377" i="1"/>
  <c r="A377" i="1"/>
  <c r="O376" i="1"/>
  <c r="J376" i="1"/>
  <c r="K376" i="1" s="1"/>
  <c r="G376" i="1"/>
  <c r="F376" i="1" s="1"/>
  <c r="D374" i="1"/>
  <c r="L374" i="1" s="1"/>
  <c r="M374" i="1" s="1"/>
  <c r="R376" i="1"/>
  <c r="U375" i="1"/>
  <c r="H374" i="1" l="1"/>
  <c r="N307" i="1"/>
  <c r="V307" i="1" s="1"/>
  <c r="B307" i="1" s="1"/>
  <c r="C308" i="1"/>
  <c r="P376" i="1"/>
  <c r="Q376" i="1" s="1"/>
  <c r="I378" i="1"/>
  <c r="A378" i="1"/>
  <c r="O377" i="1"/>
  <c r="J377" i="1"/>
  <c r="K377" i="1" s="1"/>
  <c r="G377" i="1"/>
  <c r="F377" i="1" s="1"/>
  <c r="R377" i="1"/>
  <c r="U376" i="1"/>
  <c r="E376" i="1"/>
  <c r="S376" i="1"/>
  <c r="D375" i="1"/>
  <c r="H375" i="1" s="1"/>
  <c r="N308" i="1" l="1"/>
  <c r="V308" i="1" s="1"/>
  <c r="B308" i="1" s="1"/>
  <c r="C309" i="1"/>
  <c r="D376" i="1"/>
  <c r="H376" i="1" s="1"/>
  <c r="S377" i="1"/>
  <c r="E377" i="1"/>
  <c r="P377" i="1"/>
  <c r="Q377" i="1" s="1"/>
  <c r="W377" i="1"/>
  <c r="U377" i="1"/>
  <c r="R378" i="1"/>
  <c r="I379" i="1"/>
  <c r="A379" i="1"/>
  <c r="O378" i="1"/>
  <c r="J378" i="1"/>
  <c r="K378" i="1" s="1"/>
  <c r="G378" i="1"/>
  <c r="F378" i="1" s="1"/>
  <c r="L375" i="1"/>
  <c r="M375" i="1" s="1"/>
  <c r="N309" i="1" l="1"/>
  <c r="V309" i="1" s="1"/>
  <c r="B309" i="1" s="1"/>
  <c r="C310" i="1"/>
  <c r="E378" i="1"/>
  <c r="S378" i="1"/>
  <c r="D377" i="1"/>
  <c r="L377" i="1" s="1"/>
  <c r="M377" i="1" s="1"/>
  <c r="W378" i="1"/>
  <c r="P378" i="1"/>
  <c r="Q378" i="1" s="1"/>
  <c r="I380" i="1"/>
  <c r="A380" i="1"/>
  <c r="O379" i="1"/>
  <c r="G379" i="1"/>
  <c r="F379" i="1" s="1"/>
  <c r="J379" i="1"/>
  <c r="K379" i="1" s="1"/>
  <c r="L376" i="1"/>
  <c r="M376" i="1" s="1"/>
  <c r="U378" i="1"/>
  <c r="R379" i="1"/>
  <c r="N310" i="1" l="1"/>
  <c r="C311" i="1"/>
  <c r="E379" i="1"/>
  <c r="S379" i="1"/>
  <c r="H377" i="1"/>
  <c r="J380" i="1"/>
  <c r="K380" i="1" s="1"/>
  <c r="G380" i="1"/>
  <c r="F380" i="1" s="1"/>
  <c r="R380" i="1"/>
  <c r="U379" i="1"/>
  <c r="P379" i="1"/>
  <c r="Q379" i="1" s="1"/>
  <c r="W379" i="1"/>
  <c r="I381" i="1"/>
  <c r="A381" i="1"/>
  <c r="O380" i="1"/>
  <c r="D378" i="1"/>
  <c r="L378" i="1" s="1"/>
  <c r="M378" i="1" s="1"/>
  <c r="N311" i="1" l="1"/>
  <c r="V311" i="1" s="1"/>
  <c r="B311" i="1" s="1"/>
  <c r="C312" i="1"/>
  <c r="V310" i="1"/>
  <c r="B310" i="1" s="1"/>
  <c r="I382" i="1"/>
  <c r="A382" i="1"/>
  <c r="O381" i="1"/>
  <c r="J381" i="1"/>
  <c r="K381" i="1" s="1"/>
  <c r="G381" i="1"/>
  <c r="F381" i="1" s="1"/>
  <c r="E380" i="1"/>
  <c r="S380" i="1"/>
  <c r="H378" i="1"/>
  <c r="D379" i="1"/>
  <c r="H379" i="1" s="1"/>
  <c r="P380" i="1"/>
  <c r="Q380" i="1" s="1"/>
  <c r="W380" i="1"/>
  <c r="R381" i="1"/>
  <c r="U380" i="1"/>
  <c r="C313" i="1" l="1"/>
  <c r="N312" i="1"/>
  <c r="V312" i="1" s="1"/>
  <c r="B312" i="1" s="1"/>
  <c r="L379" i="1"/>
  <c r="M379" i="1" s="1"/>
  <c r="D380" i="1"/>
  <c r="H380" i="1" s="1"/>
  <c r="S381" i="1"/>
  <c r="E381" i="1"/>
  <c r="P381" i="1"/>
  <c r="Q381" i="1" s="1"/>
  <c r="W381" i="1"/>
  <c r="I383" i="1"/>
  <c r="A383" i="1"/>
  <c r="O382" i="1"/>
  <c r="U381" i="1"/>
  <c r="R382" i="1"/>
  <c r="J382" i="1"/>
  <c r="K382" i="1" s="1"/>
  <c r="G382" i="1"/>
  <c r="F382" i="1" s="1"/>
  <c r="N313" i="1" l="1"/>
  <c r="C314" i="1"/>
  <c r="U382" i="1"/>
  <c r="R383" i="1"/>
  <c r="W382" i="1"/>
  <c r="P382" i="1"/>
  <c r="Q382" i="1" s="1"/>
  <c r="I384" i="1"/>
  <c r="A384" i="1"/>
  <c r="O383" i="1"/>
  <c r="G383" i="1"/>
  <c r="F383" i="1" s="1"/>
  <c r="J383" i="1"/>
  <c r="K383" i="1" s="1"/>
  <c r="E382" i="1"/>
  <c r="S382" i="1"/>
  <c r="L380" i="1"/>
  <c r="M380" i="1" s="1"/>
  <c r="D381" i="1"/>
  <c r="L381" i="1" s="1"/>
  <c r="M381" i="1" s="1"/>
  <c r="C315" i="1" l="1"/>
  <c r="N315" i="1" s="1"/>
  <c r="N314" i="1"/>
  <c r="V314" i="1" s="1"/>
  <c r="B314" i="1" s="1"/>
  <c r="V313" i="1"/>
  <c r="B313" i="1" s="1"/>
  <c r="H381" i="1"/>
  <c r="P383" i="1"/>
  <c r="Q383" i="1" s="1"/>
  <c r="W383" i="1"/>
  <c r="I385" i="1"/>
  <c r="A385" i="1"/>
  <c r="O384" i="1"/>
  <c r="J384" i="1"/>
  <c r="K384" i="1" s="1"/>
  <c r="G384" i="1"/>
  <c r="F384" i="1" s="1"/>
  <c r="D382" i="1"/>
  <c r="L382" i="1" s="1"/>
  <c r="M382" i="1" s="1"/>
  <c r="E383" i="1"/>
  <c r="S383" i="1"/>
  <c r="R384" i="1"/>
  <c r="U383" i="1"/>
  <c r="H382" i="1" l="1"/>
  <c r="V315" i="1"/>
  <c r="B315" i="1" s="1"/>
  <c r="R385" i="1"/>
  <c r="U384" i="1"/>
  <c r="E384" i="1"/>
  <c r="S384" i="1"/>
  <c r="P384" i="1"/>
  <c r="Q384" i="1" s="1"/>
  <c r="W384" i="1"/>
  <c r="D383" i="1"/>
  <c r="H383" i="1" s="1"/>
  <c r="I386" i="1"/>
  <c r="A386" i="1"/>
  <c r="O385" i="1"/>
  <c r="J385" i="1"/>
  <c r="K385" i="1" s="1"/>
  <c r="G385" i="1"/>
  <c r="F385" i="1" s="1"/>
  <c r="C316" i="1" l="1"/>
  <c r="N316" i="1" s="1"/>
  <c r="V316" i="1" s="1"/>
  <c r="B316" i="1" s="1"/>
  <c r="L383" i="1"/>
  <c r="M383" i="1" s="1"/>
  <c r="S385" i="1"/>
  <c r="E385" i="1"/>
  <c r="P385" i="1"/>
  <c r="Q385" i="1" s="1"/>
  <c r="W385" i="1"/>
  <c r="I387" i="1"/>
  <c r="A387" i="1"/>
  <c r="O386" i="1"/>
  <c r="D384" i="1"/>
  <c r="H384" i="1" s="1"/>
  <c r="J386" i="1"/>
  <c r="K386" i="1" s="1"/>
  <c r="G386" i="1"/>
  <c r="F386" i="1" s="1"/>
  <c r="U385" i="1"/>
  <c r="R386" i="1"/>
  <c r="C317" i="1" l="1"/>
  <c r="N317" i="1" s="1"/>
  <c r="V317" i="1" s="1"/>
  <c r="B317" i="1" s="1"/>
  <c r="I388" i="1"/>
  <c r="A388" i="1"/>
  <c r="O387" i="1"/>
  <c r="G387" i="1"/>
  <c r="F387" i="1" s="1"/>
  <c r="J387" i="1"/>
  <c r="K387" i="1" s="1"/>
  <c r="E386" i="1"/>
  <c r="S386" i="1"/>
  <c r="D385" i="1"/>
  <c r="L385" i="1" s="1"/>
  <c r="M385" i="1" s="1"/>
  <c r="U386" i="1"/>
  <c r="R387" i="1"/>
  <c r="L384" i="1"/>
  <c r="M384" i="1" s="1"/>
  <c r="W386" i="1"/>
  <c r="P386" i="1"/>
  <c r="Q386" i="1" s="1"/>
  <c r="C318" i="1" l="1"/>
  <c r="N318" i="1" s="1"/>
  <c r="V318" i="1" s="1"/>
  <c r="B318" i="1" s="1"/>
  <c r="H385" i="1"/>
  <c r="E387" i="1"/>
  <c r="S387" i="1"/>
  <c r="R388" i="1"/>
  <c r="U387" i="1"/>
  <c r="P387" i="1"/>
  <c r="Q387" i="1" s="1"/>
  <c r="W387" i="1"/>
  <c r="I389" i="1"/>
  <c r="A389" i="1"/>
  <c r="O388" i="1"/>
  <c r="J388" i="1"/>
  <c r="K388" i="1" s="1"/>
  <c r="G388" i="1"/>
  <c r="F388" i="1" s="1"/>
  <c r="D386" i="1"/>
  <c r="H386" i="1" s="1"/>
  <c r="C319" i="1" l="1"/>
  <c r="N319" i="1" s="1"/>
  <c r="V319" i="1" s="1"/>
  <c r="B319" i="1" s="1"/>
  <c r="L386" i="1"/>
  <c r="M386" i="1" s="1"/>
  <c r="I390" i="1"/>
  <c r="A390" i="1"/>
  <c r="O389" i="1"/>
  <c r="J389" i="1"/>
  <c r="K389" i="1" s="1"/>
  <c r="G389" i="1"/>
  <c r="F389" i="1" s="1"/>
  <c r="R389" i="1"/>
  <c r="U388" i="1"/>
  <c r="E388" i="1"/>
  <c r="S388" i="1"/>
  <c r="P388" i="1"/>
  <c r="Q388" i="1" s="1"/>
  <c r="W388" i="1"/>
  <c r="D387" i="1"/>
  <c r="H387" i="1" s="1"/>
  <c r="C320" i="1" l="1"/>
  <c r="C321" i="1" s="1"/>
  <c r="D388" i="1"/>
  <c r="H388" i="1" s="1"/>
  <c r="S389" i="1"/>
  <c r="E389" i="1"/>
  <c r="P389" i="1"/>
  <c r="Q389" i="1" s="1"/>
  <c r="W389" i="1"/>
  <c r="U389" i="1"/>
  <c r="R390" i="1"/>
  <c r="L387" i="1"/>
  <c r="M387" i="1" s="1"/>
  <c r="I391" i="1"/>
  <c r="A391" i="1"/>
  <c r="O390" i="1"/>
  <c r="J390" i="1"/>
  <c r="K390" i="1" s="1"/>
  <c r="G390" i="1"/>
  <c r="F390" i="1" s="1"/>
  <c r="N320" i="1" l="1"/>
  <c r="V320" i="1" s="1"/>
  <c r="B320" i="1" s="1"/>
  <c r="N321" i="1"/>
  <c r="V321" i="1" s="1"/>
  <c r="B321" i="1" s="1"/>
  <c r="C322" i="1"/>
  <c r="I392" i="1"/>
  <c r="A392" i="1"/>
  <c r="O391" i="1"/>
  <c r="G391" i="1"/>
  <c r="F391" i="1" s="1"/>
  <c r="J391" i="1"/>
  <c r="K391" i="1" s="1"/>
  <c r="L388" i="1"/>
  <c r="M388" i="1" s="1"/>
  <c r="U390" i="1"/>
  <c r="R391" i="1"/>
  <c r="E390" i="1"/>
  <c r="S390" i="1"/>
  <c r="W390" i="1"/>
  <c r="P390" i="1"/>
  <c r="Q390" i="1" s="1"/>
  <c r="D389" i="1"/>
  <c r="H389" i="1" s="1"/>
  <c r="C323" i="1" l="1"/>
  <c r="N322" i="1"/>
  <c r="V322" i="1" s="1"/>
  <c r="B322" i="1" s="1"/>
  <c r="L389" i="1"/>
  <c r="M389" i="1" s="1"/>
  <c r="E391" i="1"/>
  <c r="S391" i="1"/>
  <c r="P391" i="1"/>
  <c r="Q391" i="1" s="1"/>
  <c r="W391" i="1"/>
  <c r="D390" i="1"/>
  <c r="L390" i="1" s="1"/>
  <c r="M390" i="1" s="1"/>
  <c r="I393" i="1"/>
  <c r="A393" i="1"/>
  <c r="O392" i="1"/>
  <c r="R392" i="1"/>
  <c r="U391" i="1"/>
  <c r="J392" i="1"/>
  <c r="K392" i="1" s="1"/>
  <c r="G392" i="1"/>
  <c r="F392" i="1" s="1"/>
  <c r="N323" i="1" l="1"/>
  <c r="V323" i="1" s="1"/>
  <c r="B323" i="1" s="1"/>
  <c r="C324" i="1"/>
  <c r="H390" i="1"/>
  <c r="R393" i="1"/>
  <c r="U392" i="1"/>
  <c r="P392" i="1"/>
  <c r="Q392" i="1" s="1"/>
  <c r="W392" i="1"/>
  <c r="I394" i="1"/>
  <c r="A394" i="1"/>
  <c r="O393" i="1"/>
  <c r="J393" i="1"/>
  <c r="K393" i="1" s="1"/>
  <c r="G393" i="1"/>
  <c r="F393" i="1" s="1"/>
  <c r="E392" i="1"/>
  <c r="S392" i="1"/>
  <c r="D391" i="1"/>
  <c r="H391" i="1" s="1"/>
  <c r="N324" i="1" l="1"/>
  <c r="V324" i="1" s="1"/>
  <c r="B324" i="1" s="1"/>
  <c r="C325" i="1"/>
  <c r="L391" i="1"/>
  <c r="M391" i="1" s="1"/>
  <c r="P393" i="1"/>
  <c r="Q393" i="1" s="1"/>
  <c r="W393" i="1"/>
  <c r="I395" i="1"/>
  <c r="A395" i="1"/>
  <c r="O394" i="1"/>
  <c r="J394" i="1"/>
  <c r="K394" i="1" s="1"/>
  <c r="G394" i="1"/>
  <c r="F394" i="1" s="1"/>
  <c r="D392" i="1"/>
  <c r="H392" i="1" s="1"/>
  <c r="S393" i="1"/>
  <c r="E393" i="1"/>
  <c r="U393" i="1"/>
  <c r="R394" i="1"/>
  <c r="C326" i="1" l="1"/>
  <c r="N325" i="1"/>
  <c r="V325" i="1" s="1"/>
  <c r="B325" i="1" s="1"/>
  <c r="E394" i="1"/>
  <c r="S394" i="1"/>
  <c r="W394" i="1"/>
  <c r="P394" i="1"/>
  <c r="Q394" i="1" s="1"/>
  <c r="U394" i="1"/>
  <c r="R395" i="1"/>
  <c r="I396" i="1"/>
  <c r="A396" i="1"/>
  <c r="O395" i="1"/>
  <c r="G395" i="1"/>
  <c r="F395" i="1" s="1"/>
  <c r="J395" i="1"/>
  <c r="K395" i="1" s="1"/>
  <c r="D393" i="1"/>
  <c r="H393" i="1" s="1"/>
  <c r="L392" i="1"/>
  <c r="M392" i="1" s="1"/>
  <c r="C327" i="1" l="1"/>
  <c r="N326" i="1"/>
  <c r="V326" i="1" s="1"/>
  <c r="B326" i="1" s="1"/>
  <c r="L393" i="1"/>
  <c r="M393" i="1" s="1"/>
  <c r="R396" i="1"/>
  <c r="U395" i="1"/>
  <c r="E395" i="1"/>
  <c r="S395" i="1"/>
  <c r="P395" i="1"/>
  <c r="Q395" i="1" s="1"/>
  <c r="W395" i="1"/>
  <c r="I397" i="1"/>
  <c r="A397" i="1"/>
  <c r="O396" i="1"/>
  <c r="J396" i="1"/>
  <c r="K396" i="1" s="1"/>
  <c r="G396" i="1"/>
  <c r="F396" i="1" s="1"/>
  <c r="D394" i="1"/>
  <c r="H394" i="1" s="1"/>
  <c r="N327" i="1" l="1"/>
  <c r="V327" i="1" s="1"/>
  <c r="B327" i="1" s="1"/>
  <c r="C328" i="1"/>
  <c r="L394" i="1"/>
  <c r="M394" i="1" s="1"/>
  <c r="E396" i="1"/>
  <c r="S396" i="1"/>
  <c r="P396" i="1"/>
  <c r="Q396" i="1" s="1"/>
  <c r="W396" i="1"/>
  <c r="D395" i="1"/>
  <c r="H395" i="1" s="1"/>
  <c r="I398" i="1"/>
  <c r="A398" i="1"/>
  <c r="O397" i="1"/>
  <c r="J397" i="1"/>
  <c r="K397" i="1" s="1"/>
  <c r="G397" i="1"/>
  <c r="F397" i="1" s="1"/>
  <c r="R397" i="1"/>
  <c r="U396" i="1"/>
  <c r="N328" i="1" l="1"/>
  <c r="C329" i="1"/>
  <c r="L395" i="1"/>
  <c r="M395" i="1" s="1"/>
  <c r="U397" i="1"/>
  <c r="R398" i="1"/>
  <c r="S397" i="1"/>
  <c r="E397" i="1"/>
  <c r="P397" i="1"/>
  <c r="Q397" i="1" s="1"/>
  <c r="W397" i="1"/>
  <c r="I399" i="1"/>
  <c r="A399" i="1"/>
  <c r="O398" i="1"/>
  <c r="D396" i="1"/>
  <c r="H396" i="1" s="1"/>
  <c r="J398" i="1"/>
  <c r="K398" i="1" s="1"/>
  <c r="G398" i="1"/>
  <c r="F398" i="1" s="1"/>
  <c r="N329" i="1" l="1"/>
  <c r="C330" i="1"/>
  <c r="V328" i="1"/>
  <c r="B328" i="1" s="1"/>
  <c r="L396" i="1"/>
  <c r="M396" i="1" s="1"/>
  <c r="D397" i="1"/>
  <c r="L397" i="1" s="1"/>
  <c r="M397" i="1" s="1"/>
  <c r="W398" i="1"/>
  <c r="P398" i="1"/>
  <c r="Q398" i="1" s="1"/>
  <c r="E398" i="1"/>
  <c r="S398" i="1"/>
  <c r="I400" i="1"/>
  <c r="A400" i="1"/>
  <c r="O399" i="1"/>
  <c r="U398" i="1"/>
  <c r="R399" i="1"/>
  <c r="G399" i="1"/>
  <c r="F399" i="1" s="1"/>
  <c r="J399" i="1"/>
  <c r="K399" i="1" s="1"/>
  <c r="N330" i="1" l="1"/>
  <c r="V330" i="1" s="1"/>
  <c r="B330" i="1" s="1"/>
  <c r="C331" i="1"/>
  <c r="V329" i="1"/>
  <c r="B329" i="1" s="1"/>
  <c r="H397" i="1"/>
  <c r="P399" i="1"/>
  <c r="Q399" i="1" s="1"/>
  <c r="W399" i="1"/>
  <c r="I401" i="1"/>
  <c r="A401" i="1"/>
  <c r="O400" i="1"/>
  <c r="E399" i="1"/>
  <c r="S399" i="1"/>
  <c r="D398" i="1"/>
  <c r="L398" i="1" s="1"/>
  <c r="M398" i="1" s="1"/>
  <c r="J400" i="1"/>
  <c r="K400" i="1" s="1"/>
  <c r="G400" i="1"/>
  <c r="F400" i="1" s="1"/>
  <c r="R400" i="1"/>
  <c r="U399" i="1"/>
  <c r="C332" i="1" l="1"/>
  <c r="N331" i="1"/>
  <c r="V331" i="1" s="1"/>
  <c r="B331" i="1" s="1"/>
  <c r="H398" i="1"/>
  <c r="D399" i="1"/>
  <c r="H399" i="1" s="1"/>
  <c r="P400" i="1"/>
  <c r="Q400" i="1" s="1"/>
  <c r="W400" i="1"/>
  <c r="E400" i="1"/>
  <c r="S400" i="1"/>
  <c r="I402" i="1"/>
  <c r="A402" i="1"/>
  <c r="O401" i="1"/>
  <c r="J401" i="1"/>
  <c r="K401" i="1" s="1"/>
  <c r="G401" i="1"/>
  <c r="F401" i="1" s="1"/>
  <c r="R401" i="1"/>
  <c r="U400" i="1"/>
  <c r="C333" i="1" l="1"/>
  <c r="N332" i="1"/>
  <c r="V332" i="1" s="1"/>
  <c r="B332" i="1" s="1"/>
  <c r="S401" i="1"/>
  <c r="E401" i="1"/>
  <c r="D400" i="1"/>
  <c r="H400" i="1" s="1"/>
  <c r="P401" i="1"/>
  <c r="Q401" i="1" s="1"/>
  <c r="W401" i="1"/>
  <c r="I403" i="1"/>
  <c r="A403" i="1"/>
  <c r="O402" i="1"/>
  <c r="U401" i="1"/>
  <c r="R402" i="1"/>
  <c r="J402" i="1"/>
  <c r="K402" i="1" s="1"/>
  <c r="G402" i="1"/>
  <c r="F402" i="1" s="1"/>
  <c r="L399" i="1"/>
  <c r="M399" i="1" s="1"/>
  <c r="C334" i="1" l="1"/>
  <c r="N333" i="1"/>
  <c r="V333" i="1" s="1"/>
  <c r="B333" i="1" s="1"/>
  <c r="E402" i="1"/>
  <c r="S402" i="1"/>
  <c r="U402" i="1"/>
  <c r="R403" i="1"/>
  <c r="L400" i="1"/>
  <c r="M400" i="1" s="1"/>
  <c r="W402" i="1"/>
  <c r="P402" i="1"/>
  <c r="Q402" i="1" s="1"/>
  <c r="D401" i="1"/>
  <c r="L401" i="1" s="1"/>
  <c r="M401" i="1" s="1"/>
  <c r="I404" i="1"/>
  <c r="A404" i="1"/>
  <c r="O403" i="1"/>
  <c r="G403" i="1"/>
  <c r="F403" i="1" s="1"/>
  <c r="J403" i="1"/>
  <c r="K403" i="1" s="1"/>
  <c r="N334" i="1" l="1"/>
  <c r="V334" i="1" s="1"/>
  <c r="B334" i="1" s="1"/>
  <c r="C335" i="1"/>
  <c r="I405" i="1"/>
  <c r="A405" i="1"/>
  <c r="O404" i="1"/>
  <c r="J404" i="1"/>
  <c r="K404" i="1" s="1"/>
  <c r="G404" i="1"/>
  <c r="F404" i="1" s="1"/>
  <c r="E403" i="1"/>
  <c r="S403" i="1"/>
  <c r="H401" i="1"/>
  <c r="R404" i="1"/>
  <c r="U403" i="1"/>
  <c r="P403" i="1"/>
  <c r="Q403" i="1" s="1"/>
  <c r="W403" i="1"/>
  <c r="D402" i="1"/>
  <c r="L402" i="1" s="1"/>
  <c r="M402" i="1" s="1"/>
  <c r="N335" i="1" l="1"/>
  <c r="V335" i="1" s="1"/>
  <c r="B335" i="1" s="1"/>
  <c r="C336" i="1"/>
  <c r="R405" i="1"/>
  <c r="U404" i="1"/>
  <c r="H402" i="1"/>
  <c r="E404" i="1"/>
  <c r="S404" i="1"/>
  <c r="D403" i="1"/>
  <c r="H403" i="1" s="1"/>
  <c r="P404" i="1"/>
  <c r="Q404" i="1" s="1"/>
  <c r="W404" i="1"/>
  <c r="I406" i="1"/>
  <c r="A406" i="1"/>
  <c r="O405" i="1"/>
  <c r="J405" i="1"/>
  <c r="K405" i="1" s="1"/>
  <c r="G405" i="1"/>
  <c r="F405" i="1" s="1"/>
  <c r="N336" i="1" l="1"/>
  <c r="V336" i="1" s="1"/>
  <c r="B336" i="1" s="1"/>
  <c r="C337" i="1"/>
  <c r="I407" i="1"/>
  <c r="A407" i="1"/>
  <c r="O406" i="1"/>
  <c r="D404" i="1"/>
  <c r="H404" i="1" s="1"/>
  <c r="J406" i="1"/>
  <c r="K406" i="1" s="1"/>
  <c r="G406" i="1"/>
  <c r="F406" i="1" s="1"/>
  <c r="U405" i="1"/>
  <c r="R406" i="1"/>
  <c r="S405" i="1"/>
  <c r="E405" i="1"/>
  <c r="L403" i="1"/>
  <c r="M403" i="1" s="1"/>
  <c r="P405" i="1"/>
  <c r="Q405" i="1" s="1"/>
  <c r="W405" i="1"/>
  <c r="C338" i="1" l="1"/>
  <c r="N337" i="1"/>
  <c r="V337" i="1" s="1"/>
  <c r="B337" i="1" s="1"/>
  <c r="E406" i="1"/>
  <c r="S406" i="1"/>
  <c r="D405" i="1"/>
  <c r="H405" i="1" s="1"/>
  <c r="L404" i="1"/>
  <c r="M404" i="1" s="1"/>
  <c r="U406" i="1"/>
  <c r="R407" i="1"/>
  <c r="W406" i="1"/>
  <c r="P406" i="1"/>
  <c r="Q406" i="1" s="1"/>
  <c r="I408" i="1"/>
  <c r="A408" i="1"/>
  <c r="O407" i="1"/>
  <c r="G407" i="1"/>
  <c r="F407" i="1" s="1"/>
  <c r="J407" i="1"/>
  <c r="K407" i="1" s="1"/>
  <c r="N338" i="1" l="1"/>
  <c r="C339" i="1"/>
  <c r="L405" i="1"/>
  <c r="M405" i="1" s="1"/>
  <c r="I409" i="1"/>
  <c r="A409" i="1"/>
  <c r="O408" i="1"/>
  <c r="J408" i="1"/>
  <c r="K408" i="1" s="1"/>
  <c r="G408" i="1"/>
  <c r="F408" i="1" s="1"/>
  <c r="E407" i="1"/>
  <c r="S407" i="1"/>
  <c r="R408" i="1"/>
  <c r="U407" i="1"/>
  <c r="D406" i="1"/>
  <c r="H406" i="1" s="1"/>
  <c r="P407" i="1"/>
  <c r="Q407" i="1" s="1"/>
  <c r="W407" i="1"/>
  <c r="C340" i="1" l="1"/>
  <c r="N339" i="1"/>
  <c r="V339" i="1" s="1"/>
  <c r="B339" i="1" s="1"/>
  <c r="V338" i="1"/>
  <c r="B338" i="1" s="1"/>
  <c r="L406" i="1"/>
  <c r="M406" i="1" s="1"/>
  <c r="D407" i="1"/>
  <c r="H407" i="1" s="1"/>
  <c r="E408" i="1"/>
  <c r="S408" i="1"/>
  <c r="P408" i="1"/>
  <c r="Q408" i="1" s="1"/>
  <c r="I410" i="1"/>
  <c r="A410" i="1"/>
  <c r="O409" i="1"/>
  <c r="R409" i="1"/>
  <c r="U408" i="1"/>
  <c r="J409" i="1"/>
  <c r="K409" i="1" s="1"/>
  <c r="G409" i="1"/>
  <c r="F409" i="1" s="1"/>
  <c r="N340" i="1" l="1"/>
  <c r="V340" i="1" s="1"/>
  <c r="B340" i="1" s="1"/>
  <c r="C341" i="1"/>
  <c r="D408" i="1"/>
  <c r="H408" i="1" s="1"/>
  <c r="U409" i="1"/>
  <c r="R410" i="1"/>
  <c r="P409" i="1"/>
  <c r="Q409" i="1" s="1"/>
  <c r="W409" i="1"/>
  <c r="I411" i="1"/>
  <c r="A411" i="1"/>
  <c r="O410" i="1"/>
  <c r="J410" i="1"/>
  <c r="K410" i="1" s="1"/>
  <c r="G410" i="1"/>
  <c r="F410" i="1" s="1"/>
  <c r="L407" i="1"/>
  <c r="M407" i="1" s="1"/>
  <c r="S409" i="1"/>
  <c r="E409" i="1"/>
  <c r="N341" i="1" l="1"/>
  <c r="V341" i="1" s="1"/>
  <c r="B341" i="1" s="1"/>
  <c r="C342" i="1"/>
  <c r="U410" i="1"/>
  <c r="R411" i="1"/>
  <c r="E410" i="1"/>
  <c r="S410" i="1"/>
  <c r="W410" i="1"/>
  <c r="P410" i="1"/>
  <c r="Q410" i="1" s="1"/>
  <c r="L408" i="1"/>
  <c r="M408" i="1" s="1"/>
  <c r="I412" i="1"/>
  <c r="A412" i="1"/>
  <c r="O411" i="1"/>
  <c r="D409" i="1"/>
  <c r="H409" i="1" s="1"/>
  <c r="G411" i="1"/>
  <c r="F411" i="1" s="1"/>
  <c r="J411" i="1"/>
  <c r="K411" i="1" s="1"/>
  <c r="N342" i="1" l="1"/>
  <c r="C343" i="1"/>
  <c r="L409" i="1"/>
  <c r="M409" i="1" s="1"/>
  <c r="P411" i="1"/>
  <c r="Q411" i="1" s="1"/>
  <c r="W411" i="1"/>
  <c r="I413" i="1"/>
  <c r="A413" i="1"/>
  <c r="O412" i="1"/>
  <c r="E411" i="1"/>
  <c r="S411" i="1"/>
  <c r="J412" i="1"/>
  <c r="K412" i="1" s="1"/>
  <c r="G412" i="1"/>
  <c r="F412" i="1" s="1"/>
  <c r="D410" i="1"/>
  <c r="H410" i="1" s="1"/>
  <c r="R412" i="1"/>
  <c r="U411" i="1"/>
  <c r="N343" i="1" l="1"/>
  <c r="V343" i="1" s="1"/>
  <c r="B343" i="1" s="1"/>
  <c r="C344" i="1"/>
  <c r="V342" i="1"/>
  <c r="B342" i="1" s="1"/>
  <c r="L410" i="1"/>
  <c r="M410" i="1" s="1"/>
  <c r="P412" i="1"/>
  <c r="Q412" i="1" s="1"/>
  <c r="W412" i="1"/>
  <c r="I414" i="1"/>
  <c r="A414" i="1"/>
  <c r="O413" i="1"/>
  <c r="J413" i="1"/>
  <c r="K413" i="1" s="1"/>
  <c r="G413" i="1"/>
  <c r="F413" i="1" s="1"/>
  <c r="E412" i="1"/>
  <c r="S412" i="1"/>
  <c r="R413" i="1"/>
  <c r="U412" i="1"/>
  <c r="D411" i="1"/>
  <c r="H411" i="1" s="1"/>
  <c r="N344" i="1" l="1"/>
  <c r="V344" i="1" s="1"/>
  <c r="B344" i="1" s="1"/>
  <c r="C345" i="1"/>
  <c r="U413" i="1"/>
  <c r="R414" i="1"/>
  <c r="S413" i="1"/>
  <c r="E413" i="1"/>
  <c r="P413" i="1"/>
  <c r="Q413" i="1" s="1"/>
  <c r="W413" i="1"/>
  <c r="I415" i="1"/>
  <c r="A415" i="1"/>
  <c r="O414" i="1"/>
  <c r="J414" i="1"/>
  <c r="K414" i="1" s="1"/>
  <c r="G414" i="1"/>
  <c r="F414" i="1" s="1"/>
  <c r="L411" i="1"/>
  <c r="M411" i="1" s="1"/>
  <c r="D412" i="1"/>
  <c r="H412" i="1" s="1"/>
  <c r="N345" i="1" l="1"/>
  <c r="V345" i="1" s="1"/>
  <c r="B345" i="1" s="1"/>
  <c r="C346" i="1"/>
  <c r="N346" i="1" s="1"/>
  <c r="L412" i="1"/>
  <c r="M412" i="1" s="1"/>
  <c r="E414" i="1"/>
  <c r="S414" i="1"/>
  <c r="D413" i="1"/>
  <c r="H413" i="1" s="1"/>
  <c r="W414" i="1"/>
  <c r="P414" i="1"/>
  <c r="Q414" i="1" s="1"/>
  <c r="I416" i="1"/>
  <c r="A416" i="1"/>
  <c r="O415" i="1"/>
  <c r="U414" i="1"/>
  <c r="R415" i="1"/>
  <c r="G415" i="1"/>
  <c r="F415" i="1" s="1"/>
  <c r="J415" i="1"/>
  <c r="K415" i="1" s="1"/>
  <c r="V346" i="1" l="1"/>
  <c r="B346" i="1" s="1"/>
  <c r="L413" i="1"/>
  <c r="M413" i="1" s="1"/>
  <c r="R416" i="1"/>
  <c r="U415" i="1"/>
  <c r="P415" i="1"/>
  <c r="Q415" i="1" s="1"/>
  <c r="W415" i="1"/>
  <c r="I417" i="1"/>
  <c r="A417" i="1"/>
  <c r="O416" i="1"/>
  <c r="D414" i="1"/>
  <c r="L414" i="1" s="1"/>
  <c r="M414" i="1" s="1"/>
  <c r="J416" i="1"/>
  <c r="K416" i="1" s="1"/>
  <c r="G416" i="1"/>
  <c r="F416" i="1" s="1"/>
  <c r="E415" i="1"/>
  <c r="S415" i="1"/>
  <c r="C347" i="1" l="1"/>
  <c r="N347" i="1" s="1"/>
  <c r="V347" i="1" s="1"/>
  <c r="B347" i="1" s="1"/>
  <c r="H414" i="1"/>
  <c r="P416" i="1"/>
  <c r="Q416" i="1" s="1"/>
  <c r="W416" i="1"/>
  <c r="D415" i="1"/>
  <c r="H415" i="1" s="1"/>
  <c r="I418" i="1"/>
  <c r="A418" i="1"/>
  <c r="O417" i="1"/>
  <c r="J417" i="1"/>
  <c r="K417" i="1" s="1"/>
  <c r="G417" i="1"/>
  <c r="F417" i="1" s="1"/>
  <c r="E416" i="1"/>
  <c r="S416" i="1"/>
  <c r="R417" i="1"/>
  <c r="U416" i="1"/>
  <c r="C348" i="1" l="1"/>
  <c r="N348" i="1" s="1"/>
  <c r="V348" i="1" s="1"/>
  <c r="B348" i="1" s="1"/>
  <c r="J418" i="1"/>
  <c r="K418" i="1" s="1"/>
  <c r="G418" i="1"/>
  <c r="F418" i="1" s="1"/>
  <c r="D416" i="1"/>
  <c r="H416" i="1" s="1"/>
  <c r="L415" i="1"/>
  <c r="M415" i="1" s="1"/>
  <c r="S417" i="1"/>
  <c r="E417" i="1"/>
  <c r="P417" i="1"/>
  <c r="Q417" i="1" s="1"/>
  <c r="W417" i="1"/>
  <c r="U417" i="1"/>
  <c r="R418" i="1"/>
  <c r="I419" i="1"/>
  <c r="A419" i="1"/>
  <c r="O418" i="1"/>
  <c r="C349" i="1" l="1"/>
  <c r="C350" i="1" s="1"/>
  <c r="U418" i="1"/>
  <c r="R419" i="1"/>
  <c r="L416" i="1"/>
  <c r="M416" i="1" s="1"/>
  <c r="W418" i="1"/>
  <c r="P418" i="1"/>
  <c r="Q418" i="1" s="1"/>
  <c r="I420" i="1"/>
  <c r="A420" i="1"/>
  <c r="O419" i="1"/>
  <c r="D417" i="1"/>
  <c r="L417" i="1" s="1"/>
  <c r="M417" i="1" s="1"/>
  <c r="G419" i="1"/>
  <c r="F419" i="1" s="1"/>
  <c r="J419" i="1"/>
  <c r="K419" i="1" s="1"/>
  <c r="E418" i="1"/>
  <c r="S418" i="1"/>
  <c r="N349" i="1" l="1"/>
  <c r="V349" i="1" s="1"/>
  <c r="B349" i="1" s="1"/>
  <c r="C351" i="1"/>
  <c r="N350" i="1"/>
  <c r="V350" i="1" s="1"/>
  <c r="B350" i="1" s="1"/>
  <c r="H417" i="1"/>
  <c r="E419" i="1"/>
  <c r="S419" i="1"/>
  <c r="J420" i="1"/>
  <c r="K420" i="1" s="1"/>
  <c r="G420" i="1"/>
  <c r="F420" i="1" s="1"/>
  <c r="R420" i="1"/>
  <c r="U419" i="1"/>
  <c r="P419" i="1"/>
  <c r="Q419" i="1" s="1"/>
  <c r="W419" i="1"/>
  <c r="D418" i="1"/>
  <c r="L418" i="1" s="1"/>
  <c r="M418" i="1" s="1"/>
  <c r="I421" i="1"/>
  <c r="A421" i="1"/>
  <c r="O420" i="1"/>
  <c r="N351" i="1" l="1"/>
  <c r="V351" i="1" s="1"/>
  <c r="B351" i="1" s="1"/>
  <c r="C352" i="1"/>
  <c r="H418" i="1"/>
  <c r="R421" i="1"/>
  <c r="U420" i="1"/>
  <c r="P420" i="1"/>
  <c r="Q420" i="1" s="1"/>
  <c r="W420" i="1"/>
  <c r="E420" i="1"/>
  <c r="S420" i="1"/>
  <c r="I422" i="1"/>
  <c r="A422" i="1"/>
  <c r="O421" i="1"/>
  <c r="J421" i="1"/>
  <c r="K421" i="1" s="1"/>
  <c r="G421" i="1"/>
  <c r="F421" i="1" s="1"/>
  <c r="D419" i="1"/>
  <c r="H419" i="1" s="1"/>
  <c r="N352" i="1" l="1"/>
  <c r="V352" i="1" s="1"/>
  <c r="B352" i="1" s="1"/>
  <c r="C353" i="1"/>
  <c r="J422" i="1"/>
  <c r="K422" i="1" s="1"/>
  <c r="G422" i="1"/>
  <c r="F422" i="1" s="1"/>
  <c r="L419" i="1"/>
  <c r="M419" i="1" s="1"/>
  <c r="P421" i="1"/>
  <c r="Q421" i="1" s="1"/>
  <c r="W421" i="1"/>
  <c r="D420" i="1"/>
  <c r="L420" i="1" s="1"/>
  <c r="M420" i="1" s="1"/>
  <c r="U421" i="1"/>
  <c r="R422" i="1"/>
  <c r="S421" i="1"/>
  <c r="E421" i="1"/>
  <c r="I423" i="1"/>
  <c r="A423" i="1"/>
  <c r="O422" i="1"/>
  <c r="N353" i="1" l="1"/>
  <c r="C354" i="1"/>
  <c r="H420" i="1"/>
  <c r="W422" i="1"/>
  <c r="P422" i="1"/>
  <c r="Q422" i="1" s="1"/>
  <c r="I424" i="1"/>
  <c r="A424" i="1"/>
  <c r="O423" i="1"/>
  <c r="G423" i="1"/>
  <c r="F423" i="1" s="1"/>
  <c r="J423" i="1"/>
  <c r="K423" i="1" s="1"/>
  <c r="E422" i="1"/>
  <c r="S422" i="1"/>
  <c r="U422" i="1"/>
  <c r="R423" i="1"/>
  <c r="D421" i="1"/>
  <c r="H421" i="1" s="1"/>
  <c r="N354" i="1" l="1"/>
  <c r="V354" i="1" s="1"/>
  <c r="B354" i="1" s="1"/>
  <c r="C355" i="1"/>
  <c r="V353" i="1"/>
  <c r="B353" i="1" s="1"/>
  <c r="P423" i="1"/>
  <c r="Q423" i="1" s="1"/>
  <c r="W423" i="1"/>
  <c r="L421" i="1"/>
  <c r="M421" i="1" s="1"/>
  <c r="I425" i="1"/>
  <c r="A425" i="1"/>
  <c r="O424" i="1"/>
  <c r="D422" i="1"/>
  <c r="H422" i="1" s="1"/>
  <c r="J424" i="1"/>
  <c r="K424" i="1" s="1"/>
  <c r="G424" i="1"/>
  <c r="F424" i="1" s="1"/>
  <c r="E423" i="1"/>
  <c r="S423" i="1"/>
  <c r="R424" i="1"/>
  <c r="U423" i="1"/>
  <c r="N355" i="1" l="1"/>
  <c r="V355" i="1" s="1"/>
  <c r="B355" i="1" s="1"/>
  <c r="C356" i="1"/>
  <c r="P424" i="1"/>
  <c r="Q424" i="1" s="1"/>
  <c r="W424" i="1"/>
  <c r="D423" i="1"/>
  <c r="H423" i="1" s="1"/>
  <c r="I426" i="1"/>
  <c r="A426" i="1"/>
  <c r="O425" i="1"/>
  <c r="J425" i="1"/>
  <c r="K425" i="1" s="1"/>
  <c r="G425" i="1"/>
  <c r="F425" i="1" s="1"/>
  <c r="L422" i="1"/>
  <c r="M422" i="1" s="1"/>
  <c r="E424" i="1"/>
  <c r="S424" i="1"/>
  <c r="R425" i="1"/>
  <c r="U424" i="1"/>
  <c r="N356" i="1" l="1"/>
  <c r="V356" i="1" s="1"/>
  <c r="B356" i="1" s="1"/>
  <c r="C357" i="1"/>
  <c r="J426" i="1"/>
  <c r="K426" i="1" s="1"/>
  <c r="G426" i="1"/>
  <c r="F426" i="1" s="1"/>
  <c r="L423" i="1"/>
  <c r="M423" i="1" s="1"/>
  <c r="I427" i="1"/>
  <c r="A427" i="1"/>
  <c r="O426" i="1"/>
  <c r="P425" i="1"/>
  <c r="Q425" i="1" s="1"/>
  <c r="W425" i="1"/>
  <c r="S425" i="1"/>
  <c r="E425" i="1"/>
  <c r="D424" i="1"/>
  <c r="H424" i="1" s="1"/>
  <c r="U425" i="1"/>
  <c r="R426" i="1"/>
  <c r="C358" i="1" l="1"/>
  <c r="N357" i="1"/>
  <c r="V357" i="1" s="1"/>
  <c r="B357" i="1" s="1"/>
  <c r="U426" i="1"/>
  <c r="R427" i="1"/>
  <c r="D425" i="1"/>
  <c r="L425" i="1" s="1"/>
  <c r="M425" i="1" s="1"/>
  <c r="G427" i="1"/>
  <c r="F427" i="1" s="1"/>
  <c r="J427" i="1"/>
  <c r="K427" i="1" s="1"/>
  <c r="L424" i="1"/>
  <c r="M424" i="1" s="1"/>
  <c r="E426" i="1"/>
  <c r="S426" i="1"/>
  <c r="I428" i="1"/>
  <c r="A428" i="1"/>
  <c r="O427" i="1"/>
  <c r="W426" i="1"/>
  <c r="P426" i="1"/>
  <c r="Q426" i="1" s="1"/>
  <c r="H425" i="1" l="1"/>
  <c r="C359" i="1"/>
  <c r="N358" i="1"/>
  <c r="V358" i="1" s="1"/>
  <c r="B358" i="1" s="1"/>
  <c r="D426" i="1"/>
  <c r="L426" i="1" s="1"/>
  <c r="M426" i="1" s="1"/>
  <c r="J428" i="1"/>
  <c r="K428" i="1" s="1"/>
  <c r="G428" i="1"/>
  <c r="F428" i="1" s="1"/>
  <c r="E427" i="1"/>
  <c r="S427" i="1"/>
  <c r="R428" i="1"/>
  <c r="U427" i="1"/>
  <c r="P427" i="1"/>
  <c r="Q427" i="1" s="1"/>
  <c r="W427" i="1"/>
  <c r="I429" i="1"/>
  <c r="A429" i="1"/>
  <c r="O428" i="1"/>
  <c r="H426" i="1" l="1"/>
  <c r="N359" i="1"/>
  <c r="V359" i="1" s="1"/>
  <c r="B359" i="1" s="1"/>
  <c r="C360" i="1"/>
  <c r="J429" i="1"/>
  <c r="K429" i="1" s="1"/>
  <c r="G429" i="1"/>
  <c r="F429" i="1" s="1"/>
  <c r="E428" i="1"/>
  <c r="S428" i="1"/>
  <c r="R429" i="1"/>
  <c r="U428" i="1"/>
  <c r="I430" i="1"/>
  <c r="A430" i="1"/>
  <c r="O429" i="1"/>
  <c r="P428" i="1"/>
  <c r="Q428" i="1" s="1"/>
  <c r="W428" i="1"/>
  <c r="D427" i="1"/>
  <c r="H427" i="1" s="1"/>
  <c r="N360" i="1" l="1"/>
  <c r="V360" i="1" s="1"/>
  <c r="B360" i="1" s="1"/>
  <c r="C361" i="1"/>
  <c r="L427" i="1"/>
  <c r="M427" i="1" s="1"/>
  <c r="P429" i="1"/>
  <c r="Q429" i="1" s="1"/>
  <c r="W429" i="1"/>
  <c r="I431" i="1"/>
  <c r="A431" i="1"/>
  <c r="O430" i="1"/>
  <c r="D428" i="1"/>
  <c r="H428" i="1" s="1"/>
  <c r="J430" i="1"/>
  <c r="K430" i="1" s="1"/>
  <c r="G430" i="1"/>
  <c r="F430" i="1" s="1"/>
  <c r="S429" i="1"/>
  <c r="E429" i="1"/>
  <c r="U429" i="1"/>
  <c r="R430" i="1"/>
  <c r="N361" i="1" l="1"/>
  <c r="V361" i="1" s="1"/>
  <c r="B361" i="1" s="1"/>
  <c r="C362" i="1"/>
  <c r="I432" i="1"/>
  <c r="A432" i="1"/>
  <c r="O431" i="1"/>
  <c r="G431" i="1"/>
  <c r="F431" i="1" s="1"/>
  <c r="J431" i="1"/>
  <c r="K431" i="1" s="1"/>
  <c r="E430" i="1"/>
  <c r="S430" i="1"/>
  <c r="U430" i="1"/>
  <c r="R431" i="1"/>
  <c r="L428" i="1"/>
  <c r="M428" i="1" s="1"/>
  <c r="D429" i="1"/>
  <c r="L429" i="1" s="1"/>
  <c r="M429" i="1" s="1"/>
  <c r="W430" i="1"/>
  <c r="P430" i="1"/>
  <c r="Q430" i="1" s="1"/>
  <c r="N362" i="1" l="1"/>
  <c r="V362" i="1" s="1"/>
  <c r="B362" i="1" s="1"/>
  <c r="C363" i="1"/>
  <c r="H429" i="1"/>
  <c r="D430" i="1"/>
  <c r="L430" i="1" s="1"/>
  <c r="M430" i="1" s="1"/>
  <c r="E431" i="1"/>
  <c r="S431" i="1"/>
  <c r="P431" i="1"/>
  <c r="Q431" i="1" s="1"/>
  <c r="W431" i="1"/>
  <c r="R432" i="1"/>
  <c r="U431" i="1"/>
  <c r="I433" i="1"/>
  <c r="A433" i="1"/>
  <c r="O432" i="1"/>
  <c r="J432" i="1"/>
  <c r="K432" i="1" s="1"/>
  <c r="G432" i="1"/>
  <c r="F432" i="1" s="1"/>
  <c r="N363" i="1" l="1"/>
  <c r="V363" i="1" s="1"/>
  <c r="B363" i="1" s="1"/>
  <c r="C364" i="1"/>
  <c r="H430" i="1"/>
  <c r="P432" i="1"/>
  <c r="Q432" i="1" s="1"/>
  <c r="W432" i="1"/>
  <c r="I434" i="1"/>
  <c r="A434" i="1"/>
  <c r="O433" i="1"/>
  <c r="J433" i="1"/>
  <c r="K433" i="1" s="1"/>
  <c r="G433" i="1"/>
  <c r="F433" i="1" s="1"/>
  <c r="R433" i="1"/>
  <c r="U432" i="1"/>
  <c r="D431" i="1"/>
  <c r="H431" i="1" s="1"/>
  <c r="E432" i="1"/>
  <c r="S432" i="1"/>
  <c r="C365" i="1" l="1"/>
  <c r="N364" i="1"/>
  <c r="V364" i="1" s="1"/>
  <c r="B364" i="1" s="1"/>
  <c r="L431" i="1"/>
  <c r="M431" i="1" s="1"/>
  <c r="P433" i="1"/>
  <c r="Q433" i="1" s="1"/>
  <c r="W433" i="1"/>
  <c r="U433" i="1"/>
  <c r="R434" i="1"/>
  <c r="I435" i="1"/>
  <c r="A435" i="1"/>
  <c r="O434" i="1"/>
  <c r="J434" i="1"/>
  <c r="K434" i="1" s="1"/>
  <c r="G434" i="1"/>
  <c r="F434" i="1" s="1"/>
  <c r="D432" i="1"/>
  <c r="L432" i="1" s="1"/>
  <c r="M432" i="1" s="1"/>
  <c r="S433" i="1"/>
  <c r="E433" i="1"/>
  <c r="N365" i="1" l="1"/>
  <c r="V365" i="1" s="1"/>
  <c r="B365" i="1" s="1"/>
  <c r="C366" i="1"/>
  <c r="G435" i="1"/>
  <c r="F435" i="1" s="1"/>
  <c r="J435" i="1"/>
  <c r="K435" i="1" s="1"/>
  <c r="H432" i="1"/>
  <c r="I436" i="1"/>
  <c r="A436" i="1"/>
  <c r="O435" i="1"/>
  <c r="U434" i="1"/>
  <c r="R435" i="1"/>
  <c r="D433" i="1"/>
  <c r="L433" i="1" s="1"/>
  <c r="M433" i="1" s="1"/>
  <c r="E434" i="1"/>
  <c r="S434" i="1"/>
  <c r="W434" i="1"/>
  <c r="P434" i="1"/>
  <c r="Q434" i="1" s="1"/>
  <c r="C367" i="1" l="1"/>
  <c r="N366" i="1"/>
  <c r="V366" i="1" s="1"/>
  <c r="B366" i="1" s="1"/>
  <c r="P435" i="1"/>
  <c r="Q435" i="1" s="1"/>
  <c r="W435" i="1"/>
  <c r="I437" i="1"/>
  <c r="A437" i="1"/>
  <c r="O436" i="1"/>
  <c r="J436" i="1"/>
  <c r="K436" i="1" s="1"/>
  <c r="G436" i="1"/>
  <c r="F436" i="1" s="1"/>
  <c r="D434" i="1"/>
  <c r="L434" i="1" s="1"/>
  <c r="M434" i="1" s="1"/>
  <c r="H433" i="1"/>
  <c r="E435" i="1"/>
  <c r="S435" i="1"/>
  <c r="R436" i="1"/>
  <c r="U435" i="1"/>
  <c r="N367" i="1" l="1"/>
  <c r="V367" i="1" s="1"/>
  <c r="B367" i="1" s="1"/>
  <c r="C368" i="1"/>
  <c r="H434" i="1"/>
  <c r="P436" i="1"/>
  <c r="Q436" i="1" s="1"/>
  <c r="W436" i="1"/>
  <c r="I438" i="1"/>
  <c r="A438" i="1"/>
  <c r="O437" i="1"/>
  <c r="J437" i="1"/>
  <c r="K437" i="1" s="1"/>
  <c r="G437" i="1"/>
  <c r="F437" i="1" s="1"/>
  <c r="D435" i="1"/>
  <c r="L435" i="1" s="1"/>
  <c r="M435" i="1" s="1"/>
  <c r="R437" i="1"/>
  <c r="U436" i="1"/>
  <c r="E436" i="1"/>
  <c r="S436" i="1"/>
  <c r="N368" i="1" l="1"/>
  <c r="V368" i="1" s="1"/>
  <c r="B368" i="1" s="1"/>
  <c r="C369" i="1"/>
  <c r="P437" i="1"/>
  <c r="Q437" i="1" s="1"/>
  <c r="W437" i="1"/>
  <c r="J438" i="1"/>
  <c r="K438" i="1" s="1"/>
  <c r="G438" i="1"/>
  <c r="F438" i="1" s="1"/>
  <c r="I439" i="1"/>
  <c r="A439" i="1"/>
  <c r="O438" i="1"/>
  <c r="H435" i="1"/>
  <c r="D436" i="1"/>
  <c r="H436" i="1" s="1"/>
  <c r="U437" i="1"/>
  <c r="R438" i="1"/>
  <c r="S437" i="1"/>
  <c r="E437" i="1"/>
  <c r="N369" i="1" l="1"/>
  <c r="V369" i="1" s="1"/>
  <c r="B369" i="1" s="1"/>
  <c r="C370" i="1"/>
  <c r="W438" i="1"/>
  <c r="P438" i="1"/>
  <c r="Q438" i="1" s="1"/>
  <c r="L436" i="1"/>
  <c r="M436" i="1" s="1"/>
  <c r="I440" i="1"/>
  <c r="A440" i="1"/>
  <c r="O439" i="1"/>
  <c r="D437" i="1"/>
  <c r="H437" i="1" s="1"/>
  <c r="E438" i="1"/>
  <c r="S438" i="1"/>
  <c r="G439" i="1"/>
  <c r="F439" i="1" s="1"/>
  <c r="J439" i="1"/>
  <c r="K439" i="1" s="1"/>
  <c r="U438" i="1"/>
  <c r="R439" i="1"/>
  <c r="N370" i="1" l="1"/>
  <c r="V370" i="1" s="1"/>
  <c r="B370" i="1" s="1"/>
  <c r="C371" i="1"/>
  <c r="L437" i="1"/>
  <c r="M437" i="1" s="1"/>
  <c r="P439" i="1"/>
  <c r="Q439" i="1" s="1"/>
  <c r="W439" i="1"/>
  <c r="I441" i="1"/>
  <c r="A441" i="1"/>
  <c r="O440" i="1"/>
  <c r="J440" i="1"/>
  <c r="K440" i="1" s="1"/>
  <c r="G440" i="1"/>
  <c r="F440" i="1" s="1"/>
  <c r="E439" i="1"/>
  <c r="S439" i="1"/>
  <c r="R440" i="1"/>
  <c r="U439" i="1"/>
  <c r="D438" i="1"/>
  <c r="H438" i="1" s="1"/>
  <c r="N371" i="1" l="1"/>
  <c r="C372" i="1"/>
  <c r="L438" i="1"/>
  <c r="M438" i="1" s="1"/>
  <c r="J441" i="1"/>
  <c r="K441" i="1" s="1"/>
  <c r="G441" i="1"/>
  <c r="F441" i="1" s="1"/>
  <c r="R441" i="1"/>
  <c r="U440" i="1"/>
  <c r="D439" i="1"/>
  <c r="H439" i="1" s="1"/>
  <c r="E440" i="1"/>
  <c r="S440" i="1"/>
  <c r="P440" i="1"/>
  <c r="Q440" i="1" s="1"/>
  <c r="W440" i="1"/>
  <c r="I442" i="1"/>
  <c r="A442" i="1"/>
  <c r="O441" i="1"/>
  <c r="C373" i="1" l="1"/>
  <c r="N372" i="1"/>
  <c r="V372" i="1" s="1"/>
  <c r="B372" i="1" s="1"/>
  <c r="V371" i="1"/>
  <c r="B371" i="1" s="1"/>
  <c r="I443" i="1"/>
  <c r="A443" i="1"/>
  <c r="O442" i="1"/>
  <c r="J442" i="1"/>
  <c r="K442" i="1" s="1"/>
  <c r="G442" i="1"/>
  <c r="F442" i="1" s="1"/>
  <c r="L439" i="1"/>
  <c r="M439" i="1" s="1"/>
  <c r="U441" i="1"/>
  <c r="R442" i="1"/>
  <c r="S441" i="1"/>
  <c r="E441" i="1"/>
  <c r="P441" i="1"/>
  <c r="Q441" i="1" s="1"/>
  <c r="W441" i="1"/>
  <c r="D440" i="1"/>
  <c r="H440" i="1" s="1"/>
  <c r="C374" i="1" l="1"/>
  <c r="N373" i="1"/>
  <c r="V373" i="1" s="1"/>
  <c r="B373" i="1" s="1"/>
  <c r="L440" i="1"/>
  <c r="M440" i="1" s="1"/>
  <c r="U442" i="1"/>
  <c r="R443" i="1"/>
  <c r="E442" i="1"/>
  <c r="S442" i="1"/>
  <c r="D441" i="1"/>
  <c r="H441" i="1" s="1"/>
  <c r="W442" i="1"/>
  <c r="P442" i="1"/>
  <c r="Q442" i="1" s="1"/>
  <c r="I444" i="1"/>
  <c r="A444" i="1"/>
  <c r="O443" i="1"/>
  <c r="G443" i="1"/>
  <c r="F443" i="1" s="1"/>
  <c r="J443" i="1"/>
  <c r="K443" i="1" s="1"/>
  <c r="N374" i="1" l="1"/>
  <c r="V374" i="1" s="1"/>
  <c r="B374" i="1" s="1"/>
  <c r="C375" i="1"/>
  <c r="L441" i="1"/>
  <c r="M441" i="1" s="1"/>
  <c r="P443" i="1"/>
  <c r="Q443" i="1" s="1"/>
  <c r="W443" i="1"/>
  <c r="I445" i="1"/>
  <c r="A445" i="1"/>
  <c r="O444" i="1"/>
  <c r="D442" i="1"/>
  <c r="L442" i="1" s="1"/>
  <c r="M442" i="1" s="1"/>
  <c r="J444" i="1"/>
  <c r="K444" i="1" s="1"/>
  <c r="G444" i="1"/>
  <c r="F444" i="1" s="1"/>
  <c r="R444" i="1"/>
  <c r="U443" i="1"/>
  <c r="E443" i="1"/>
  <c r="S443" i="1"/>
  <c r="C376" i="1" l="1"/>
  <c r="N376" i="1" s="1"/>
  <c r="N375" i="1"/>
  <c r="V375" i="1" s="1"/>
  <c r="B375" i="1" s="1"/>
  <c r="H442" i="1"/>
  <c r="R445" i="1"/>
  <c r="U444" i="1"/>
  <c r="I446" i="1"/>
  <c r="A446" i="1"/>
  <c r="O445" i="1"/>
  <c r="J445" i="1"/>
  <c r="K445" i="1" s="1"/>
  <c r="G445" i="1"/>
  <c r="F445" i="1" s="1"/>
  <c r="E444" i="1"/>
  <c r="S444" i="1"/>
  <c r="D443" i="1"/>
  <c r="H443" i="1" s="1"/>
  <c r="P444" i="1"/>
  <c r="Q444" i="1" s="1"/>
  <c r="W444" i="1"/>
  <c r="V376" i="1" l="1"/>
  <c r="W376" i="1" s="1"/>
  <c r="S445" i="1"/>
  <c r="E445" i="1"/>
  <c r="P445" i="1"/>
  <c r="Q445" i="1" s="1"/>
  <c r="W445" i="1"/>
  <c r="L443" i="1"/>
  <c r="M443" i="1" s="1"/>
  <c r="I447" i="1"/>
  <c r="A447" i="1"/>
  <c r="O446" i="1"/>
  <c r="J446" i="1"/>
  <c r="K446" i="1" s="1"/>
  <c r="G446" i="1"/>
  <c r="F446" i="1" s="1"/>
  <c r="D444" i="1"/>
  <c r="L444" i="1" s="1"/>
  <c r="M444" i="1" s="1"/>
  <c r="U445" i="1"/>
  <c r="R446" i="1"/>
  <c r="C377" i="1" l="1"/>
  <c r="N377" i="1" s="1"/>
  <c r="V377" i="1" s="1"/>
  <c r="B377" i="1" s="1"/>
  <c r="B376" i="1"/>
  <c r="H444" i="1"/>
  <c r="E446" i="1"/>
  <c r="S446" i="1"/>
  <c r="W446" i="1"/>
  <c r="P446" i="1"/>
  <c r="Q446" i="1" s="1"/>
  <c r="D445" i="1"/>
  <c r="L445" i="1" s="1"/>
  <c r="M445" i="1" s="1"/>
  <c r="U446" i="1"/>
  <c r="R447" i="1"/>
  <c r="I448" i="1"/>
  <c r="A448" i="1"/>
  <c r="O447" i="1"/>
  <c r="G447" i="1"/>
  <c r="F447" i="1" s="1"/>
  <c r="J447" i="1"/>
  <c r="K447" i="1" s="1"/>
  <c r="C378" i="1" l="1"/>
  <c r="N378" i="1" s="1"/>
  <c r="V378" i="1" s="1"/>
  <c r="B378" i="1" s="1"/>
  <c r="H445" i="1"/>
  <c r="E447" i="1"/>
  <c r="S447" i="1"/>
  <c r="P447" i="1"/>
  <c r="Q447" i="1" s="1"/>
  <c r="W447" i="1"/>
  <c r="I449" i="1"/>
  <c r="A449" i="1"/>
  <c r="O448" i="1"/>
  <c r="J448" i="1"/>
  <c r="K448" i="1" s="1"/>
  <c r="G448" i="1"/>
  <c r="F448" i="1" s="1"/>
  <c r="R448" i="1"/>
  <c r="U447" i="1"/>
  <c r="D446" i="1"/>
  <c r="H446" i="1" s="1"/>
  <c r="C379" i="1" l="1"/>
  <c r="N379" i="1" s="1"/>
  <c r="L446" i="1"/>
  <c r="M446" i="1" s="1"/>
  <c r="I450" i="1"/>
  <c r="A450" i="1"/>
  <c r="O449" i="1"/>
  <c r="J449" i="1"/>
  <c r="K449" i="1" s="1"/>
  <c r="G449" i="1"/>
  <c r="F449" i="1" s="1"/>
  <c r="R449" i="1"/>
  <c r="U448" i="1"/>
  <c r="D447" i="1"/>
  <c r="H447" i="1" s="1"/>
  <c r="E448" i="1"/>
  <c r="S448" i="1"/>
  <c r="P448" i="1"/>
  <c r="Q448" i="1" s="1"/>
  <c r="W448" i="1"/>
  <c r="C380" i="1" l="1"/>
  <c r="C381" i="1" s="1"/>
  <c r="V379" i="1"/>
  <c r="B379" i="1" s="1"/>
  <c r="D448" i="1"/>
  <c r="H448" i="1" s="1"/>
  <c r="L447" i="1"/>
  <c r="M447" i="1" s="1"/>
  <c r="S449" i="1"/>
  <c r="E449" i="1"/>
  <c r="P449" i="1"/>
  <c r="Q449" i="1" s="1"/>
  <c r="W449" i="1"/>
  <c r="I451" i="1"/>
  <c r="A451" i="1"/>
  <c r="O450" i="1"/>
  <c r="U449" i="1"/>
  <c r="R450" i="1"/>
  <c r="J450" i="1"/>
  <c r="K450" i="1" s="1"/>
  <c r="G450" i="1"/>
  <c r="F450" i="1" s="1"/>
  <c r="N380" i="1" l="1"/>
  <c r="V380" i="1" s="1"/>
  <c r="B380" i="1" s="1"/>
  <c r="N381" i="1"/>
  <c r="V381" i="1" s="1"/>
  <c r="B381" i="1" s="1"/>
  <c r="C382" i="1"/>
  <c r="W450" i="1"/>
  <c r="P450" i="1"/>
  <c r="Q450" i="1" s="1"/>
  <c r="I452" i="1"/>
  <c r="A452" i="1"/>
  <c r="O451" i="1"/>
  <c r="G451" i="1"/>
  <c r="F451" i="1" s="1"/>
  <c r="J451" i="1"/>
  <c r="K451" i="1" s="1"/>
  <c r="E450" i="1"/>
  <c r="S450" i="1"/>
  <c r="D449" i="1"/>
  <c r="H449" i="1" s="1"/>
  <c r="L448" i="1"/>
  <c r="M448" i="1" s="1"/>
  <c r="U450" i="1"/>
  <c r="R451" i="1"/>
  <c r="N382" i="1" l="1"/>
  <c r="V382" i="1" s="1"/>
  <c r="B382" i="1" s="1"/>
  <c r="C383" i="1"/>
  <c r="L449" i="1"/>
  <c r="M449" i="1" s="1"/>
  <c r="E451" i="1"/>
  <c r="S451" i="1"/>
  <c r="P451" i="1"/>
  <c r="Q451" i="1" s="1"/>
  <c r="W451" i="1"/>
  <c r="D450" i="1"/>
  <c r="L450" i="1" s="1"/>
  <c r="M450" i="1" s="1"/>
  <c r="R452" i="1"/>
  <c r="U451" i="1"/>
  <c r="I453" i="1"/>
  <c r="A453" i="1"/>
  <c r="O452" i="1"/>
  <c r="J452" i="1"/>
  <c r="K452" i="1" s="1"/>
  <c r="G452" i="1"/>
  <c r="F452" i="1" s="1"/>
  <c r="H450" i="1" l="1"/>
  <c r="N383" i="1"/>
  <c r="V383" i="1" s="1"/>
  <c r="B383" i="1" s="1"/>
  <c r="C384" i="1"/>
  <c r="R453" i="1"/>
  <c r="U452" i="1"/>
  <c r="E452" i="1"/>
  <c r="S452" i="1"/>
  <c r="P452" i="1"/>
  <c r="Q452" i="1" s="1"/>
  <c r="W452" i="1"/>
  <c r="I454" i="1"/>
  <c r="A454" i="1"/>
  <c r="O453" i="1"/>
  <c r="J453" i="1"/>
  <c r="K453" i="1" s="1"/>
  <c r="G453" i="1"/>
  <c r="F453" i="1" s="1"/>
  <c r="D451" i="1"/>
  <c r="H451" i="1" s="1"/>
  <c r="N384" i="1" l="1"/>
  <c r="V384" i="1" s="1"/>
  <c r="B384" i="1" s="1"/>
  <c r="C385" i="1"/>
  <c r="S453" i="1"/>
  <c r="E453" i="1"/>
  <c r="D452" i="1"/>
  <c r="H452" i="1" s="1"/>
  <c r="P453" i="1"/>
  <c r="Q453" i="1" s="1"/>
  <c r="W453" i="1"/>
  <c r="U453" i="1"/>
  <c r="R454" i="1"/>
  <c r="L451" i="1"/>
  <c r="M451" i="1" s="1"/>
  <c r="I455" i="1"/>
  <c r="A455" i="1"/>
  <c r="O454" i="1"/>
  <c r="J454" i="1"/>
  <c r="K454" i="1" s="1"/>
  <c r="G454" i="1"/>
  <c r="F454" i="1" s="1"/>
  <c r="N385" i="1" l="1"/>
  <c r="V385" i="1" s="1"/>
  <c r="B385" i="1" s="1"/>
  <c r="C386" i="1"/>
  <c r="L452" i="1"/>
  <c r="M452" i="1" s="1"/>
  <c r="I456" i="1"/>
  <c r="A456" i="1"/>
  <c r="O455" i="1"/>
  <c r="G455" i="1"/>
  <c r="F455" i="1" s="1"/>
  <c r="J455" i="1"/>
  <c r="K455" i="1" s="1"/>
  <c r="D453" i="1"/>
  <c r="H453" i="1" s="1"/>
  <c r="U454" i="1"/>
  <c r="R455" i="1"/>
  <c r="E454" i="1"/>
  <c r="S454" i="1"/>
  <c r="W454" i="1"/>
  <c r="P454" i="1"/>
  <c r="Q454" i="1" s="1"/>
  <c r="C387" i="1" l="1"/>
  <c r="N386" i="1"/>
  <c r="V386" i="1" s="1"/>
  <c r="B386" i="1" s="1"/>
  <c r="L453" i="1"/>
  <c r="M453" i="1" s="1"/>
  <c r="E455" i="1"/>
  <c r="S455" i="1"/>
  <c r="D454" i="1"/>
  <c r="H454" i="1" s="1"/>
  <c r="R456" i="1"/>
  <c r="U455" i="1"/>
  <c r="P455" i="1"/>
  <c r="Q455" i="1" s="1"/>
  <c r="W455" i="1"/>
  <c r="I457" i="1"/>
  <c r="A457" i="1"/>
  <c r="O456" i="1"/>
  <c r="J456" i="1"/>
  <c r="K456" i="1" s="1"/>
  <c r="G456" i="1"/>
  <c r="F456" i="1" s="1"/>
  <c r="C388" i="1" l="1"/>
  <c r="N387" i="1"/>
  <c r="V387" i="1" s="1"/>
  <c r="B387" i="1" s="1"/>
  <c r="L454" i="1"/>
  <c r="M454" i="1" s="1"/>
  <c r="P456" i="1"/>
  <c r="Q456" i="1" s="1"/>
  <c r="W456" i="1"/>
  <c r="I458" i="1"/>
  <c r="A458" i="1"/>
  <c r="O457" i="1"/>
  <c r="J457" i="1"/>
  <c r="K457" i="1" s="1"/>
  <c r="G457" i="1"/>
  <c r="F457" i="1" s="1"/>
  <c r="D455" i="1"/>
  <c r="H455" i="1" s="1"/>
  <c r="R457" i="1"/>
  <c r="U456" i="1"/>
  <c r="E456" i="1"/>
  <c r="S456" i="1"/>
  <c r="C389" i="1" l="1"/>
  <c r="N388" i="1"/>
  <c r="V388" i="1" s="1"/>
  <c r="B388" i="1" s="1"/>
  <c r="S457" i="1"/>
  <c r="E457" i="1"/>
  <c r="P457" i="1"/>
  <c r="Q457" i="1" s="1"/>
  <c r="W457" i="1"/>
  <c r="U457" i="1"/>
  <c r="R458" i="1"/>
  <c r="I459" i="1"/>
  <c r="A459" i="1"/>
  <c r="O458" i="1"/>
  <c r="J458" i="1"/>
  <c r="K458" i="1" s="1"/>
  <c r="G458" i="1"/>
  <c r="F458" i="1" s="1"/>
  <c r="L455" i="1"/>
  <c r="M455" i="1" s="1"/>
  <c r="D456" i="1"/>
  <c r="L456" i="1" s="1"/>
  <c r="M456" i="1" s="1"/>
  <c r="C390" i="1" l="1"/>
  <c r="N389" i="1"/>
  <c r="V389" i="1" s="1"/>
  <c r="B389" i="1" s="1"/>
  <c r="H456" i="1"/>
  <c r="U458" i="1"/>
  <c r="R459" i="1"/>
  <c r="E458" i="1"/>
  <c r="S458" i="1"/>
  <c r="D457" i="1"/>
  <c r="L457" i="1" s="1"/>
  <c r="M457" i="1" s="1"/>
  <c r="W458" i="1"/>
  <c r="P458" i="1"/>
  <c r="Q458" i="1" s="1"/>
  <c r="I460" i="1"/>
  <c r="A460" i="1"/>
  <c r="O459" i="1"/>
  <c r="G459" i="1"/>
  <c r="F459" i="1" s="1"/>
  <c r="J459" i="1"/>
  <c r="K459" i="1" s="1"/>
  <c r="H457" i="1" l="1"/>
  <c r="N390" i="1"/>
  <c r="V390" i="1" s="1"/>
  <c r="B390" i="1" s="1"/>
  <c r="C391" i="1"/>
  <c r="P459" i="1"/>
  <c r="Q459" i="1" s="1"/>
  <c r="W459" i="1"/>
  <c r="I461" i="1"/>
  <c r="A461" i="1"/>
  <c r="O460" i="1"/>
  <c r="D458" i="1"/>
  <c r="L458" i="1" s="1"/>
  <c r="M458" i="1" s="1"/>
  <c r="J460" i="1"/>
  <c r="K460" i="1" s="1"/>
  <c r="G460" i="1"/>
  <c r="F460" i="1" s="1"/>
  <c r="R460" i="1"/>
  <c r="U459" i="1"/>
  <c r="E459" i="1"/>
  <c r="S459" i="1"/>
  <c r="N391" i="1" l="1"/>
  <c r="C392" i="1"/>
  <c r="H458" i="1"/>
  <c r="R461" i="1"/>
  <c r="U460" i="1"/>
  <c r="I462" i="1"/>
  <c r="A462" i="1"/>
  <c r="O461" i="1"/>
  <c r="J461" i="1"/>
  <c r="K461" i="1" s="1"/>
  <c r="G461" i="1"/>
  <c r="F461" i="1" s="1"/>
  <c r="E460" i="1"/>
  <c r="S460" i="1"/>
  <c r="D459" i="1"/>
  <c r="H459" i="1" s="1"/>
  <c r="P460" i="1"/>
  <c r="Q460" i="1" s="1"/>
  <c r="W460" i="1"/>
  <c r="N392" i="1" l="1"/>
  <c r="V392" i="1" s="1"/>
  <c r="B392" i="1" s="1"/>
  <c r="C393" i="1"/>
  <c r="V391" i="1"/>
  <c r="B391" i="1" s="1"/>
  <c r="S461" i="1"/>
  <c r="E461" i="1"/>
  <c r="P461" i="1"/>
  <c r="Q461" i="1" s="1"/>
  <c r="W461" i="1"/>
  <c r="L459" i="1"/>
  <c r="M459" i="1" s="1"/>
  <c r="I463" i="1"/>
  <c r="A463" i="1"/>
  <c r="O462" i="1"/>
  <c r="J462" i="1"/>
  <c r="K462" i="1" s="1"/>
  <c r="G462" i="1"/>
  <c r="F462" i="1" s="1"/>
  <c r="D460" i="1"/>
  <c r="L460" i="1" s="1"/>
  <c r="M460" i="1" s="1"/>
  <c r="U461" i="1"/>
  <c r="R462" i="1"/>
  <c r="N393" i="1" l="1"/>
  <c r="V393" i="1" s="1"/>
  <c r="B393" i="1" s="1"/>
  <c r="C394" i="1"/>
  <c r="H460" i="1"/>
  <c r="E462" i="1"/>
  <c r="S462" i="1"/>
  <c r="W462" i="1"/>
  <c r="P462" i="1"/>
  <c r="Q462" i="1" s="1"/>
  <c r="D461" i="1"/>
  <c r="L461" i="1" s="1"/>
  <c r="M461" i="1" s="1"/>
  <c r="I464" i="1"/>
  <c r="A464" i="1"/>
  <c r="O463" i="1"/>
  <c r="G463" i="1"/>
  <c r="F463" i="1" s="1"/>
  <c r="J463" i="1"/>
  <c r="K463" i="1" s="1"/>
  <c r="U462" i="1"/>
  <c r="R463" i="1"/>
  <c r="H461" i="1" l="1"/>
  <c r="N394" i="1"/>
  <c r="V394" i="1" s="1"/>
  <c r="B394" i="1" s="1"/>
  <c r="C395" i="1"/>
  <c r="J464" i="1"/>
  <c r="K464" i="1" s="1"/>
  <c r="G464" i="1"/>
  <c r="F464" i="1" s="1"/>
  <c r="E463" i="1"/>
  <c r="S463" i="1"/>
  <c r="P463" i="1"/>
  <c r="Q463" i="1" s="1"/>
  <c r="W463" i="1"/>
  <c r="R464" i="1"/>
  <c r="U463" i="1"/>
  <c r="I465" i="1"/>
  <c r="A465" i="1"/>
  <c r="O464" i="1"/>
  <c r="D462" i="1"/>
  <c r="L462" i="1" s="1"/>
  <c r="M462" i="1" s="1"/>
  <c r="N395" i="1" l="1"/>
  <c r="V395" i="1" s="1"/>
  <c r="B395" i="1" s="1"/>
  <c r="C396" i="1"/>
  <c r="P464" i="1"/>
  <c r="Q464" i="1" s="1"/>
  <c r="W464" i="1"/>
  <c r="D463" i="1"/>
  <c r="H463" i="1" s="1"/>
  <c r="I466" i="1"/>
  <c r="A466" i="1"/>
  <c r="O465" i="1"/>
  <c r="J465" i="1"/>
  <c r="K465" i="1" s="1"/>
  <c r="G465" i="1"/>
  <c r="F465" i="1" s="1"/>
  <c r="R465" i="1"/>
  <c r="U464" i="1"/>
  <c r="H462" i="1"/>
  <c r="E464" i="1"/>
  <c r="S464" i="1"/>
  <c r="N396" i="1" l="1"/>
  <c r="V396" i="1" s="1"/>
  <c r="B396" i="1" s="1"/>
  <c r="C397" i="1"/>
  <c r="P465" i="1"/>
  <c r="Q465" i="1" s="1"/>
  <c r="W465" i="1"/>
  <c r="I467" i="1"/>
  <c r="A467" i="1"/>
  <c r="O466" i="1"/>
  <c r="J466" i="1"/>
  <c r="K466" i="1" s="1"/>
  <c r="G466" i="1"/>
  <c r="F466" i="1" s="1"/>
  <c r="L463" i="1"/>
  <c r="M463" i="1" s="1"/>
  <c r="D464" i="1"/>
  <c r="H464" i="1" s="1"/>
  <c r="S465" i="1"/>
  <c r="E465" i="1"/>
  <c r="U465" i="1"/>
  <c r="R466" i="1"/>
  <c r="C398" i="1" l="1"/>
  <c r="N397" i="1"/>
  <c r="V397" i="1" s="1"/>
  <c r="B397" i="1" s="1"/>
  <c r="L464" i="1"/>
  <c r="M464" i="1" s="1"/>
  <c r="E466" i="1"/>
  <c r="S466" i="1"/>
  <c r="W466" i="1"/>
  <c r="P466" i="1"/>
  <c r="Q466" i="1" s="1"/>
  <c r="U466" i="1"/>
  <c r="R467" i="1"/>
  <c r="I468" i="1"/>
  <c r="A468" i="1"/>
  <c r="O467" i="1"/>
  <c r="G467" i="1"/>
  <c r="F467" i="1" s="1"/>
  <c r="J467" i="1"/>
  <c r="K467" i="1" s="1"/>
  <c r="D465" i="1"/>
  <c r="H465" i="1" s="1"/>
  <c r="N398" i="1" l="1"/>
  <c r="V398" i="1" s="1"/>
  <c r="B398" i="1" s="1"/>
  <c r="C399" i="1"/>
  <c r="L465" i="1"/>
  <c r="M465" i="1" s="1"/>
  <c r="J468" i="1"/>
  <c r="K468" i="1" s="1"/>
  <c r="G468" i="1"/>
  <c r="F468" i="1" s="1"/>
  <c r="R468" i="1"/>
  <c r="U467" i="1"/>
  <c r="E467" i="1"/>
  <c r="S467" i="1"/>
  <c r="P467" i="1"/>
  <c r="Q467" i="1" s="1"/>
  <c r="W467" i="1"/>
  <c r="D466" i="1"/>
  <c r="L466" i="1" s="1"/>
  <c r="M466" i="1" s="1"/>
  <c r="I469" i="1"/>
  <c r="A469" i="1"/>
  <c r="O468" i="1"/>
  <c r="N399" i="1" l="1"/>
  <c r="C400" i="1"/>
  <c r="H466" i="1"/>
  <c r="D467" i="1"/>
  <c r="H467" i="1" s="1"/>
  <c r="R469" i="1"/>
  <c r="U468" i="1"/>
  <c r="P468" i="1"/>
  <c r="Q468" i="1" s="1"/>
  <c r="W468" i="1"/>
  <c r="I470" i="1"/>
  <c r="A470" i="1"/>
  <c r="O469" i="1"/>
  <c r="J469" i="1"/>
  <c r="K469" i="1" s="1"/>
  <c r="G469" i="1"/>
  <c r="F469" i="1" s="1"/>
  <c r="E468" i="1"/>
  <c r="S468" i="1"/>
  <c r="C401" i="1" l="1"/>
  <c r="N400" i="1"/>
  <c r="V400" i="1" s="1"/>
  <c r="B400" i="1" s="1"/>
  <c r="V399" i="1"/>
  <c r="B399" i="1" s="1"/>
  <c r="S469" i="1"/>
  <c r="E469" i="1"/>
  <c r="U469" i="1"/>
  <c r="R470" i="1"/>
  <c r="P469" i="1"/>
  <c r="Q469" i="1" s="1"/>
  <c r="W469" i="1"/>
  <c r="L467" i="1"/>
  <c r="M467" i="1" s="1"/>
  <c r="I471" i="1"/>
  <c r="A471" i="1"/>
  <c r="O470" i="1"/>
  <c r="J470" i="1"/>
  <c r="K470" i="1" s="1"/>
  <c r="G470" i="1"/>
  <c r="F470" i="1" s="1"/>
  <c r="D468" i="1"/>
  <c r="L468" i="1" s="1"/>
  <c r="M468" i="1" s="1"/>
  <c r="N401" i="1" l="1"/>
  <c r="V401" i="1" s="1"/>
  <c r="B401" i="1" s="1"/>
  <c r="C402" i="1"/>
  <c r="H468" i="1"/>
  <c r="E470" i="1"/>
  <c r="S470" i="1"/>
  <c r="U470" i="1"/>
  <c r="R471" i="1"/>
  <c r="D469" i="1"/>
  <c r="L469" i="1" s="1"/>
  <c r="M469" i="1" s="1"/>
  <c r="W470" i="1"/>
  <c r="P470" i="1"/>
  <c r="Q470" i="1" s="1"/>
  <c r="I472" i="1"/>
  <c r="A472" i="1"/>
  <c r="O471" i="1"/>
  <c r="G471" i="1"/>
  <c r="F471" i="1" s="1"/>
  <c r="J471" i="1"/>
  <c r="K471" i="1" s="1"/>
  <c r="N402" i="1" l="1"/>
  <c r="V402" i="1" s="1"/>
  <c r="B402" i="1" s="1"/>
  <c r="C403" i="1"/>
  <c r="H469" i="1"/>
  <c r="P471" i="1"/>
  <c r="Q471" i="1" s="1"/>
  <c r="W471" i="1"/>
  <c r="I473" i="1"/>
  <c r="A473" i="1"/>
  <c r="O472" i="1"/>
  <c r="J472" i="1"/>
  <c r="K472" i="1" s="1"/>
  <c r="G472" i="1"/>
  <c r="F472" i="1" s="1"/>
  <c r="R472" i="1"/>
  <c r="U471" i="1"/>
  <c r="E471" i="1"/>
  <c r="S471" i="1"/>
  <c r="D470" i="1"/>
  <c r="L470" i="1" s="1"/>
  <c r="M470" i="1" s="1"/>
  <c r="N403" i="1" l="1"/>
  <c r="V403" i="1" s="1"/>
  <c r="B403" i="1" s="1"/>
  <c r="C404" i="1"/>
  <c r="H470" i="1"/>
  <c r="D471" i="1"/>
  <c r="H471" i="1" s="1"/>
  <c r="E472" i="1"/>
  <c r="S472" i="1"/>
  <c r="P472" i="1"/>
  <c r="Q472" i="1" s="1"/>
  <c r="W472" i="1"/>
  <c r="I474" i="1"/>
  <c r="A474" i="1"/>
  <c r="O473" i="1"/>
  <c r="J473" i="1"/>
  <c r="K473" i="1" s="1"/>
  <c r="G473" i="1"/>
  <c r="F473" i="1" s="1"/>
  <c r="R473" i="1"/>
  <c r="U472" i="1"/>
  <c r="C405" i="1" l="1"/>
  <c r="N404" i="1"/>
  <c r="V404" i="1" s="1"/>
  <c r="B404" i="1" s="1"/>
  <c r="S473" i="1"/>
  <c r="E473" i="1"/>
  <c r="P473" i="1"/>
  <c r="Q473" i="1" s="1"/>
  <c r="W473" i="1"/>
  <c r="D472" i="1"/>
  <c r="H472" i="1" s="1"/>
  <c r="I475" i="1"/>
  <c r="A475" i="1"/>
  <c r="O474" i="1"/>
  <c r="U473" i="1"/>
  <c r="R474" i="1"/>
  <c r="J474" i="1"/>
  <c r="K474" i="1" s="1"/>
  <c r="G474" i="1"/>
  <c r="F474" i="1" s="1"/>
  <c r="L471" i="1"/>
  <c r="M471" i="1" s="1"/>
  <c r="N405" i="1" l="1"/>
  <c r="V405" i="1" s="1"/>
  <c r="B405" i="1" s="1"/>
  <c r="C406" i="1"/>
  <c r="L472" i="1"/>
  <c r="M472" i="1" s="1"/>
  <c r="E474" i="1"/>
  <c r="S474" i="1"/>
  <c r="U474" i="1"/>
  <c r="R475" i="1"/>
  <c r="W474" i="1"/>
  <c r="P474" i="1"/>
  <c r="Q474" i="1" s="1"/>
  <c r="I476" i="1"/>
  <c r="A476" i="1"/>
  <c r="O475" i="1"/>
  <c r="G475" i="1"/>
  <c r="F475" i="1" s="1"/>
  <c r="J475" i="1"/>
  <c r="K475" i="1" s="1"/>
  <c r="D473" i="1"/>
  <c r="L473" i="1" s="1"/>
  <c r="M473" i="1" s="1"/>
  <c r="N406" i="1" l="1"/>
  <c r="V406" i="1" s="1"/>
  <c r="B406" i="1" s="1"/>
  <c r="C407" i="1"/>
  <c r="N407" i="1" s="1"/>
  <c r="H473" i="1"/>
  <c r="E475" i="1"/>
  <c r="S475" i="1"/>
  <c r="P475" i="1"/>
  <c r="Q475" i="1" s="1"/>
  <c r="W475" i="1"/>
  <c r="I477" i="1"/>
  <c r="A477" i="1"/>
  <c r="O476" i="1"/>
  <c r="R476" i="1"/>
  <c r="U475" i="1"/>
  <c r="J476" i="1"/>
  <c r="K476" i="1" s="1"/>
  <c r="G476" i="1"/>
  <c r="F476" i="1" s="1"/>
  <c r="D474" i="1"/>
  <c r="H474" i="1" s="1"/>
  <c r="V407" i="1" l="1"/>
  <c r="B407" i="1" s="1"/>
  <c r="L474" i="1"/>
  <c r="M474" i="1" s="1"/>
  <c r="E476" i="1"/>
  <c r="S476" i="1"/>
  <c r="R477" i="1"/>
  <c r="U476" i="1"/>
  <c r="P476" i="1"/>
  <c r="Q476" i="1" s="1"/>
  <c r="W476" i="1"/>
  <c r="I478" i="1"/>
  <c r="A478" i="1"/>
  <c r="O477" i="1"/>
  <c r="J477" i="1"/>
  <c r="K477" i="1" s="1"/>
  <c r="G477" i="1"/>
  <c r="F477" i="1" s="1"/>
  <c r="D475" i="1"/>
  <c r="H475" i="1" s="1"/>
  <c r="C408" i="1" l="1"/>
  <c r="S477" i="1"/>
  <c r="E477" i="1"/>
  <c r="P477" i="1"/>
  <c r="Q477" i="1" s="1"/>
  <c r="W477" i="1"/>
  <c r="I479" i="1"/>
  <c r="A479" i="1"/>
  <c r="O478" i="1"/>
  <c r="J478" i="1"/>
  <c r="K478" i="1" s="1"/>
  <c r="G478" i="1"/>
  <c r="F478" i="1" s="1"/>
  <c r="U477" i="1"/>
  <c r="R478" i="1"/>
  <c r="L475" i="1"/>
  <c r="M475" i="1" s="1"/>
  <c r="D476" i="1"/>
  <c r="H476" i="1" s="1"/>
  <c r="N408" i="1" l="1"/>
  <c r="C409" i="1"/>
  <c r="L476" i="1"/>
  <c r="M476" i="1" s="1"/>
  <c r="U478" i="1"/>
  <c r="R479" i="1"/>
  <c r="E478" i="1"/>
  <c r="S478" i="1"/>
  <c r="W478" i="1"/>
  <c r="P478" i="1"/>
  <c r="Q478" i="1" s="1"/>
  <c r="I480" i="1"/>
  <c r="A480" i="1"/>
  <c r="O479" i="1"/>
  <c r="D477" i="1"/>
  <c r="L477" i="1" s="1"/>
  <c r="M477" i="1" s="1"/>
  <c r="G479" i="1"/>
  <c r="F479" i="1" s="1"/>
  <c r="J479" i="1"/>
  <c r="K479" i="1" s="1"/>
  <c r="N409" i="1" l="1"/>
  <c r="V409" i="1" s="1"/>
  <c r="B409" i="1" s="1"/>
  <c r="C410" i="1"/>
  <c r="V408" i="1"/>
  <c r="W408" i="1" s="1"/>
  <c r="H477" i="1"/>
  <c r="P479" i="1"/>
  <c r="Q479" i="1" s="1"/>
  <c r="W479" i="1"/>
  <c r="I481" i="1"/>
  <c r="A481" i="1"/>
  <c r="O480" i="1"/>
  <c r="E479" i="1"/>
  <c r="S479" i="1"/>
  <c r="J480" i="1"/>
  <c r="K480" i="1" s="1"/>
  <c r="G480" i="1"/>
  <c r="F480" i="1" s="1"/>
  <c r="D478" i="1"/>
  <c r="H478" i="1" s="1"/>
  <c r="R480" i="1"/>
  <c r="U479" i="1"/>
  <c r="B408" i="1" l="1"/>
  <c r="N410" i="1"/>
  <c r="V410" i="1" s="1"/>
  <c r="B410" i="1" s="1"/>
  <c r="C411" i="1"/>
  <c r="L478" i="1"/>
  <c r="M478" i="1" s="1"/>
  <c r="J481" i="1"/>
  <c r="K481" i="1" s="1"/>
  <c r="G481" i="1"/>
  <c r="F481" i="1" s="1"/>
  <c r="E480" i="1"/>
  <c r="S480" i="1"/>
  <c r="R481" i="1"/>
  <c r="U480" i="1"/>
  <c r="D479" i="1"/>
  <c r="L479" i="1" s="1"/>
  <c r="M479" i="1" s="1"/>
  <c r="P480" i="1"/>
  <c r="Q480" i="1" s="1"/>
  <c r="W480" i="1"/>
  <c r="I482" i="1"/>
  <c r="A482" i="1"/>
  <c r="O481" i="1"/>
  <c r="N411" i="1" l="1"/>
  <c r="V411" i="1" s="1"/>
  <c r="B411" i="1" s="1"/>
  <c r="C412" i="1"/>
  <c r="H479" i="1"/>
  <c r="U481" i="1"/>
  <c r="R482" i="1"/>
  <c r="D480" i="1"/>
  <c r="H480" i="1" s="1"/>
  <c r="P481" i="1"/>
  <c r="Q481" i="1" s="1"/>
  <c r="W481" i="1"/>
  <c r="I483" i="1"/>
  <c r="A483" i="1"/>
  <c r="O482" i="1"/>
  <c r="S481" i="1"/>
  <c r="E481" i="1"/>
  <c r="J482" i="1"/>
  <c r="K482" i="1" s="1"/>
  <c r="G482" i="1"/>
  <c r="F482" i="1" s="1"/>
  <c r="C413" i="1" l="1"/>
  <c r="N412" i="1"/>
  <c r="V412" i="1" s="1"/>
  <c r="B412" i="1" s="1"/>
  <c r="D481" i="1"/>
  <c r="L481" i="1" s="1"/>
  <c r="M481" i="1" s="1"/>
  <c r="W482" i="1"/>
  <c r="P482" i="1"/>
  <c r="Q482" i="1" s="1"/>
  <c r="L480" i="1"/>
  <c r="M480" i="1" s="1"/>
  <c r="I484" i="1"/>
  <c r="A484" i="1"/>
  <c r="O483" i="1"/>
  <c r="G483" i="1"/>
  <c r="F483" i="1" s="1"/>
  <c r="J483" i="1"/>
  <c r="K483" i="1" s="1"/>
  <c r="E482" i="1"/>
  <c r="S482" i="1"/>
  <c r="U482" i="1"/>
  <c r="R483" i="1"/>
  <c r="H481" i="1" l="1"/>
  <c r="N413" i="1"/>
  <c r="V413" i="1" s="1"/>
  <c r="B413" i="1" s="1"/>
  <c r="C414" i="1"/>
  <c r="I485" i="1"/>
  <c r="A485" i="1"/>
  <c r="O484" i="1"/>
  <c r="J484" i="1"/>
  <c r="K484" i="1" s="1"/>
  <c r="G484" i="1"/>
  <c r="F484" i="1" s="1"/>
  <c r="R484" i="1"/>
  <c r="U483" i="1"/>
  <c r="E483" i="1"/>
  <c r="S483" i="1"/>
  <c r="D482" i="1"/>
  <c r="H482" i="1" s="1"/>
  <c r="P483" i="1"/>
  <c r="Q483" i="1" s="1"/>
  <c r="W483" i="1"/>
  <c r="N414" i="1" l="1"/>
  <c r="V414" i="1" s="1"/>
  <c r="B414" i="1" s="1"/>
  <c r="C415" i="1"/>
  <c r="L482" i="1"/>
  <c r="M482" i="1" s="1"/>
  <c r="D483" i="1"/>
  <c r="H483" i="1" s="1"/>
  <c r="E484" i="1"/>
  <c r="S484" i="1"/>
  <c r="R485" i="1"/>
  <c r="U484" i="1"/>
  <c r="P484" i="1"/>
  <c r="Q484" i="1" s="1"/>
  <c r="W484" i="1"/>
  <c r="I486" i="1"/>
  <c r="A486" i="1"/>
  <c r="O485" i="1"/>
  <c r="J485" i="1"/>
  <c r="K485" i="1" s="1"/>
  <c r="G485" i="1"/>
  <c r="F485" i="1" s="1"/>
  <c r="N415" i="1" l="1"/>
  <c r="C416" i="1"/>
  <c r="P485" i="1"/>
  <c r="Q485" i="1" s="1"/>
  <c r="W485" i="1"/>
  <c r="D484" i="1"/>
  <c r="H484" i="1" s="1"/>
  <c r="I487" i="1"/>
  <c r="A487" i="1"/>
  <c r="O486" i="1"/>
  <c r="J486" i="1"/>
  <c r="K486" i="1" s="1"/>
  <c r="G486" i="1"/>
  <c r="F486" i="1" s="1"/>
  <c r="L483" i="1"/>
  <c r="M483" i="1" s="1"/>
  <c r="S485" i="1"/>
  <c r="E485" i="1"/>
  <c r="U485" i="1"/>
  <c r="R486" i="1"/>
  <c r="N416" i="1" l="1"/>
  <c r="V416" i="1" s="1"/>
  <c r="B416" i="1" s="1"/>
  <c r="C417" i="1"/>
  <c r="V415" i="1"/>
  <c r="B415" i="1" s="1"/>
  <c r="U486" i="1"/>
  <c r="R487" i="1"/>
  <c r="W486" i="1"/>
  <c r="P486" i="1"/>
  <c r="Q486" i="1" s="1"/>
  <c r="I488" i="1"/>
  <c r="A488" i="1"/>
  <c r="O487" i="1"/>
  <c r="G487" i="1"/>
  <c r="F487" i="1" s="1"/>
  <c r="J487" i="1"/>
  <c r="K487" i="1" s="1"/>
  <c r="D485" i="1"/>
  <c r="L485" i="1" s="1"/>
  <c r="M485" i="1" s="1"/>
  <c r="L484" i="1"/>
  <c r="M484" i="1" s="1"/>
  <c r="E486" i="1"/>
  <c r="S486" i="1"/>
  <c r="H485" i="1" l="1"/>
  <c r="N417" i="1"/>
  <c r="V417" i="1" s="1"/>
  <c r="B417" i="1" s="1"/>
  <c r="C418" i="1"/>
  <c r="P487" i="1"/>
  <c r="Q487" i="1" s="1"/>
  <c r="W487" i="1"/>
  <c r="I489" i="1"/>
  <c r="A489" i="1"/>
  <c r="O488" i="1"/>
  <c r="J488" i="1"/>
  <c r="K488" i="1" s="1"/>
  <c r="G488" i="1"/>
  <c r="F488" i="1" s="1"/>
  <c r="D486" i="1"/>
  <c r="L486" i="1" s="1"/>
  <c r="M486" i="1" s="1"/>
  <c r="E487" i="1"/>
  <c r="S487" i="1"/>
  <c r="R488" i="1"/>
  <c r="U487" i="1"/>
  <c r="H486" i="1" l="1"/>
  <c r="C419" i="1"/>
  <c r="N418" i="1"/>
  <c r="V418" i="1" s="1"/>
  <c r="B418" i="1" s="1"/>
  <c r="R489" i="1"/>
  <c r="U488" i="1"/>
  <c r="E488" i="1"/>
  <c r="S488" i="1"/>
  <c r="P488" i="1"/>
  <c r="Q488" i="1" s="1"/>
  <c r="W488" i="1"/>
  <c r="D487" i="1"/>
  <c r="L487" i="1" s="1"/>
  <c r="M487" i="1" s="1"/>
  <c r="I490" i="1"/>
  <c r="A490" i="1"/>
  <c r="O489" i="1"/>
  <c r="J489" i="1"/>
  <c r="K489" i="1" s="1"/>
  <c r="G489" i="1"/>
  <c r="F489" i="1" s="1"/>
  <c r="N419" i="1" l="1"/>
  <c r="V419" i="1" s="1"/>
  <c r="B419" i="1" s="1"/>
  <c r="C420" i="1"/>
  <c r="H487" i="1"/>
  <c r="S489" i="1"/>
  <c r="E489" i="1"/>
  <c r="P489" i="1"/>
  <c r="Q489" i="1" s="1"/>
  <c r="W489" i="1"/>
  <c r="I491" i="1"/>
  <c r="A491" i="1"/>
  <c r="O490" i="1"/>
  <c r="D488" i="1"/>
  <c r="H488" i="1" s="1"/>
  <c r="J490" i="1"/>
  <c r="K490" i="1" s="1"/>
  <c r="G490" i="1"/>
  <c r="F490" i="1" s="1"/>
  <c r="U489" i="1"/>
  <c r="R490" i="1"/>
  <c r="N420" i="1" l="1"/>
  <c r="V420" i="1" s="1"/>
  <c r="B420" i="1" s="1"/>
  <c r="C421" i="1"/>
  <c r="I492" i="1"/>
  <c r="A492" i="1"/>
  <c r="O491" i="1"/>
  <c r="G491" i="1"/>
  <c r="F491" i="1" s="1"/>
  <c r="J491" i="1"/>
  <c r="K491" i="1" s="1"/>
  <c r="E490" i="1"/>
  <c r="S490" i="1"/>
  <c r="D489" i="1"/>
  <c r="L489" i="1" s="1"/>
  <c r="M489" i="1" s="1"/>
  <c r="U490" i="1"/>
  <c r="R491" i="1"/>
  <c r="L488" i="1"/>
  <c r="M488" i="1" s="1"/>
  <c r="W490" i="1"/>
  <c r="P490" i="1"/>
  <c r="Q490" i="1" s="1"/>
  <c r="N421" i="1" l="1"/>
  <c r="V421" i="1" s="1"/>
  <c r="B421" i="1" s="1"/>
  <c r="C422" i="1"/>
  <c r="H489" i="1"/>
  <c r="E491" i="1"/>
  <c r="S491" i="1"/>
  <c r="R492" i="1"/>
  <c r="U491" i="1"/>
  <c r="P491" i="1"/>
  <c r="Q491" i="1" s="1"/>
  <c r="W491" i="1"/>
  <c r="I493" i="1"/>
  <c r="A493" i="1"/>
  <c r="O492" i="1"/>
  <c r="J492" i="1"/>
  <c r="K492" i="1" s="1"/>
  <c r="G492" i="1"/>
  <c r="F492" i="1" s="1"/>
  <c r="D490" i="1"/>
  <c r="H490" i="1" s="1"/>
  <c r="C423" i="1" l="1"/>
  <c r="N422" i="1"/>
  <c r="V422" i="1" s="1"/>
  <c r="B422" i="1" s="1"/>
  <c r="L490" i="1"/>
  <c r="M490" i="1" s="1"/>
  <c r="I494" i="1"/>
  <c r="A494" i="1"/>
  <c r="O493" i="1"/>
  <c r="J493" i="1"/>
  <c r="K493" i="1" s="1"/>
  <c r="G493" i="1"/>
  <c r="F493" i="1" s="1"/>
  <c r="R493" i="1"/>
  <c r="U492" i="1"/>
  <c r="E492" i="1"/>
  <c r="S492" i="1"/>
  <c r="P492" i="1"/>
  <c r="Q492" i="1" s="1"/>
  <c r="W492" i="1"/>
  <c r="D491" i="1"/>
  <c r="H491" i="1" s="1"/>
  <c r="C424" i="1" l="1"/>
  <c r="N423" i="1"/>
  <c r="V423" i="1" s="1"/>
  <c r="B423" i="1" s="1"/>
  <c r="D492" i="1"/>
  <c r="H492" i="1" s="1"/>
  <c r="S493" i="1"/>
  <c r="E493" i="1"/>
  <c r="U493" i="1"/>
  <c r="R494" i="1"/>
  <c r="P493" i="1"/>
  <c r="Q493" i="1" s="1"/>
  <c r="W493" i="1"/>
  <c r="L491" i="1"/>
  <c r="M491" i="1" s="1"/>
  <c r="I495" i="1"/>
  <c r="A495" i="1"/>
  <c r="O494" i="1"/>
  <c r="J494" i="1"/>
  <c r="K494" i="1" s="1"/>
  <c r="G494" i="1"/>
  <c r="F494" i="1" s="1"/>
  <c r="N424" i="1" l="1"/>
  <c r="V424" i="1" s="1"/>
  <c r="B424" i="1" s="1"/>
  <c r="C425" i="1"/>
  <c r="I496" i="1"/>
  <c r="A496" i="1"/>
  <c r="O495" i="1"/>
  <c r="G495" i="1"/>
  <c r="F495" i="1" s="1"/>
  <c r="J495" i="1"/>
  <c r="K495" i="1" s="1"/>
  <c r="L492" i="1"/>
  <c r="M492" i="1" s="1"/>
  <c r="E494" i="1"/>
  <c r="S494" i="1"/>
  <c r="U494" i="1"/>
  <c r="R495" i="1"/>
  <c r="W494" i="1"/>
  <c r="P494" i="1"/>
  <c r="Q494" i="1" s="1"/>
  <c r="D493" i="1"/>
  <c r="H493" i="1" s="1"/>
  <c r="N425" i="1" l="1"/>
  <c r="V425" i="1" s="1"/>
  <c r="B425" i="1" s="1"/>
  <c r="C426" i="1"/>
  <c r="L493" i="1"/>
  <c r="M493" i="1" s="1"/>
  <c r="D494" i="1"/>
  <c r="L494" i="1" s="1"/>
  <c r="M494" i="1" s="1"/>
  <c r="E495" i="1"/>
  <c r="S495" i="1"/>
  <c r="R496" i="1"/>
  <c r="U495" i="1"/>
  <c r="P495" i="1"/>
  <c r="Q495" i="1" s="1"/>
  <c r="W495" i="1"/>
  <c r="I497" i="1"/>
  <c r="A497" i="1"/>
  <c r="O496" i="1"/>
  <c r="J496" i="1"/>
  <c r="K496" i="1" s="1"/>
  <c r="G496" i="1"/>
  <c r="F496" i="1" s="1"/>
  <c r="N426" i="1" l="1"/>
  <c r="V426" i="1" s="1"/>
  <c r="B426" i="1" s="1"/>
  <c r="C427" i="1"/>
  <c r="H494" i="1"/>
  <c r="P496" i="1"/>
  <c r="Q496" i="1" s="1"/>
  <c r="W496" i="1"/>
  <c r="I498" i="1"/>
  <c r="A498" i="1"/>
  <c r="O497" i="1"/>
  <c r="J497" i="1"/>
  <c r="K497" i="1" s="1"/>
  <c r="G497" i="1"/>
  <c r="F497" i="1" s="1"/>
  <c r="D495" i="1"/>
  <c r="L495" i="1" s="1"/>
  <c r="M495" i="1" s="1"/>
  <c r="R497" i="1"/>
  <c r="U496" i="1"/>
  <c r="E496" i="1"/>
  <c r="S496" i="1"/>
  <c r="N427" i="1" l="1"/>
  <c r="V427" i="1" s="1"/>
  <c r="B427" i="1" s="1"/>
  <c r="C428" i="1"/>
  <c r="H495" i="1"/>
  <c r="U497" i="1"/>
  <c r="R498" i="1"/>
  <c r="P497" i="1"/>
  <c r="Q497" i="1" s="1"/>
  <c r="W497" i="1"/>
  <c r="I499" i="1"/>
  <c r="A499" i="1"/>
  <c r="O498" i="1"/>
  <c r="J498" i="1"/>
  <c r="K498" i="1" s="1"/>
  <c r="G498" i="1"/>
  <c r="F498" i="1" s="1"/>
  <c r="D496" i="1"/>
  <c r="L496" i="1" s="1"/>
  <c r="M496" i="1" s="1"/>
  <c r="S497" i="1"/>
  <c r="E497" i="1"/>
  <c r="N428" i="1" l="1"/>
  <c r="V428" i="1" s="1"/>
  <c r="B428" i="1" s="1"/>
  <c r="C429" i="1"/>
  <c r="H496" i="1"/>
  <c r="E498" i="1"/>
  <c r="S498" i="1"/>
  <c r="D497" i="1"/>
  <c r="L497" i="1" s="1"/>
  <c r="M497" i="1" s="1"/>
  <c r="W498" i="1"/>
  <c r="P498" i="1"/>
  <c r="Q498" i="1" s="1"/>
  <c r="I500" i="1"/>
  <c r="A500" i="1"/>
  <c r="O499" i="1"/>
  <c r="U498" i="1"/>
  <c r="R499" i="1"/>
  <c r="G499" i="1"/>
  <c r="F499" i="1" s="1"/>
  <c r="J499" i="1"/>
  <c r="K499" i="1" s="1"/>
  <c r="C430" i="1" l="1"/>
  <c r="N429" i="1"/>
  <c r="V429" i="1" s="1"/>
  <c r="B429" i="1" s="1"/>
  <c r="H497" i="1"/>
  <c r="R500" i="1"/>
  <c r="U499" i="1"/>
  <c r="P499" i="1"/>
  <c r="Q499" i="1" s="1"/>
  <c r="W499" i="1"/>
  <c r="I501" i="1"/>
  <c r="A501" i="1"/>
  <c r="O500" i="1"/>
  <c r="J500" i="1"/>
  <c r="K500" i="1" s="1"/>
  <c r="G500" i="1"/>
  <c r="F500" i="1" s="1"/>
  <c r="E499" i="1"/>
  <c r="S499" i="1"/>
  <c r="D498" i="1"/>
  <c r="L498" i="1" s="1"/>
  <c r="M498" i="1" s="1"/>
  <c r="N430" i="1" l="1"/>
  <c r="V430" i="1" s="1"/>
  <c r="B430" i="1" s="1"/>
  <c r="C431" i="1"/>
  <c r="E500" i="1"/>
  <c r="S500" i="1"/>
  <c r="P500" i="1"/>
  <c r="Q500" i="1" s="1"/>
  <c r="W500" i="1"/>
  <c r="I502" i="1"/>
  <c r="A502" i="1"/>
  <c r="O501" i="1"/>
  <c r="D499" i="1"/>
  <c r="H499" i="1" s="1"/>
  <c r="J501" i="1"/>
  <c r="K501" i="1" s="1"/>
  <c r="G501" i="1"/>
  <c r="F501" i="1" s="1"/>
  <c r="H498" i="1"/>
  <c r="R501" i="1"/>
  <c r="U500" i="1"/>
  <c r="N431" i="1" l="1"/>
  <c r="V431" i="1" s="1"/>
  <c r="B431" i="1" s="1"/>
  <c r="C432" i="1"/>
  <c r="L499" i="1"/>
  <c r="M499" i="1" s="1"/>
  <c r="P501" i="1"/>
  <c r="Q501" i="1" s="1"/>
  <c r="W501" i="1"/>
  <c r="I503" i="1"/>
  <c r="A503" i="1"/>
  <c r="O502" i="1"/>
  <c r="J502" i="1"/>
  <c r="K502" i="1" s="1"/>
  <c r="G502" i="1"/>
  <c r="F502" i="1" s="1"/>
  <c r="S501" i="1"/>
  <c r="E501" i="1"/>
  <c r="U501" i="1"/>
  <c r="R502" i="1"/>
  <c r="D500" i="1"/>
  <c r="H500" i="1" s="1"/>
  <c r="C433" i="1" l="1"/>
  <c r="N432" i="1"/>
  <c r="V432" i="1" s="1"/>
  <c r="B432" i="1" s="1"/>
  <c r="U502" i="1"/>
  <c r="R503" i="1"/>
  <c r="W502" i="1"/>
  <c r="P502" i="1"/>
  <c r="Q502" i="1" s="1"/>
  <c r="D501" i="1"/>
  <c r="L501" i="1" s="1"/>
  <c r="M501" i="1" s="1"/>
  <c r="I504" i="1"/>
  <c r="A504" i="1"/>
  <c r="O503" i="1"/>
  <c r="G503" i="1"/>
  <c r="F503" i="1" s="1"/>
  <c r="J503" i="1"/>
  <c r="K503" i="1" s="1"/>
  <c r="L500" i="1"/>
  <c r="M500" i="1" s="1"/>
  <c r="E502" i="1"/>
  <c r="S502" i="1"/>
  <c r="N433" i="1" l="1"/>
  <c r="V433" i="1" s="1"/>
  <c r="B433" i="1" s="1"/>
  <c r="C434" i="1"/>
  <c r="H501" i="1"/>
  <c r="J504" i="1"/>
  <c r="K504" i="1" s="1"/>
  <c r="G504" i="1"/>
  <c r="F504" i="1" s="1"/>
  <c r="E503" i="1"/>
  <c r="S503" i="1"/>
  <c r="D502" i="1"/>
  <c r="L502" i="1" s="1"/>
  <c r="M502" i="1" s="1"/>
  <c r="P503" i="1"/>
  <c r="Q503" i="1" s="1"/>
  <c r="W503" i="1"/>
  <c r="R504" i="1"/>
  <c r="U503" i="1"/>
  <c r="I505" i="1"/>
  <c r="A505" i="1"/>
  <c r="O504" i="1"/>
  <c r="H502" i="1" l="1"/>
  <c r="N434" i="1"/>
  <c r="C435" i="1"/>
  <c r="D503" i="1"/>
  <c r="H503" i="1" s="1"/>
  <c r="R505" i="1"/>
  <c r="U504" i="1"/>
  <c r="P504" i="1"/>
  <c r="Q504" i="1" s="1"/>
  <c r="W504" i="1"/>
  <c r="I506" i="1"/>
  <c r="A506" i="1"/>
  <c r="O505" i="1"/>
  <c r="J505" i="1"/>
  <c r="K505" i="1" s="1"/>
  <c r="G505" i="1"/>
  <c r="F505" i="1" s="1"/>
  <c r="E504" i="1"/>
  <c r="S504" i="1"/>
  <c r="C436" i="1" l="1"/>
  <c r="N435" i="1"/>
  <c r="V435" i="1" s="1"/>
  <c r="B435" i="1" s="1"/>
  <c r="V434" i="1"/>
  <c r="B434" i="1" s="1"/>
  <c r="S505" i="1"/>
  <c r="E505" i="1"/>
  <c r="P505" i="1"/>
  <c r="Q505" i="1" s="1"/>
  <c r="W505" i="1"/>
  <c r="I507" i="1"/>
  <c r="A507" i="1"/>
  <c r="O506" i="1"/>
  <c r="J506" i="1"/>
  <c r="K506" i="1" s="1"/>
  <c r="G506" i="1"/>
  <c r="F506" i="1" s="1"/>
  <c r="U505" i="1"/>
  <c r="R506" i="1"/>
  <c r="D504" i="1"/>
  <c r="H504" i="1" s="1"/>
  <c r="L503" i="1"/>
  <c r="M503" i="1" s="1"/>
  <c r="N436" i="1" l="1"/>
  <c r="V436" i="1" s="1"/>
  <c r="B436" i="1" s="1"/>
  <c r="C437" i="1"/>
  <c r="U506" i="1"/>
  <c r="R507" i="1"/>
  <c r="E506" i="1"/>
  <c r="S506" i="1"/>
  <c r="W506" i="1"/>
  <c r="P506" i="1"/>
  <c r="Q506" i="1" s="1"/>
  <c r="L504" i="1"/>
  <c r="M504" i="1" s="1"/>
  <c r="I508" i="1"/>
  <c r="A508" i="1"/>
  <c r="O507" i="1"/>
  <c r="D505" i="1"/>
  <c r="H505" i="1" s="1"/>
  <c r="G507" i="1"/>
  <c r="F507" i="1" s="1"/>
  <c r="J507" i="1"/>
  <c r="K507" i="1" s="1"/>
  <c r="N437" i="1" l="1"/>
  <c r="V437" i="1" s="1"/>
  <c r="B437" i="1" s="1"/>
  <c r="C438" i="1"/>
  <c r="N438" i="1" s="1"/>
  <c r="L505" i="1"/>
  <c r="M505" i="1" s="1"/>
  <c r="P507" i="1"/>
  <c r="Q507" i="1" s="1"/>
  <c r="W507" i="1"/>
  <c r="I509" i="1"/>
  <c r="A509" i="1"/>
  <c r="O508" i="1"/>
  <c r="E507" i="1"/>
  <c r="S507" i="1"/>
  <c r="J508" i="1"/>
  <c r="K508" i="1" s="1"/>
  <c r="G508" i="1"/>
  <c r="F508" i="1" s="1"/>
  <c r="D506" i="1"/>
  <c r="H506" i="1" s="1"/>
  <c r="R508" i="1"/>
  <c r="U507" i="1"/>
  <c r="V438" i="1" l="1"/>
  <c r="C439" i="1" s="1"/>
  <c r="L506" i="1"/>
  <c r="M506" i="1" s="1"/>
  <c r="P508" i="1"/>
  <c r="Q508" i="1" s="1"/>
  <c r="W508" i="1"/>
  <c r="I510" i="1"/>
  <c r="A510" i="1"/>
  <c r="O509" i="1"/>
  <c r="J509" i="1"/>
  <c r="K509" i="1" s="1"/>
  <c r="G509" i="1"/>
  <c r="F509" i="1" s="1"/>
  <c r="E508" i="1"/>
  <c r="S508" i="1"/>
  <c r="R509" i="1"/>
  <c r="U508" i="1"/>
  <c r="D507" i="1"/>
  <c r="H507" i="1" s="1"/>
  <c r="B438" i="1" l="1"/>
  <c r="N439" i="1"/>
  <c r="V439" i="1" s="1"/>
  <c r="B439" i="1" s="1"/>
  <c r="C440" i="1"/>
  <c r="U509" i="1"/>
  <c r="R510" i="1"/>
  <c r="S509" i="1"/>
  <c r="E509" i="1"/>
  <c r="P509" i="1"/>
  <c r="Q509" i="1" s="1"/>
  <c r="W509" i="1"/>
  <c r="I511" i="1"/>
  <c r="A511" i="1"/>
  <c r="O510" i="1"/>
  <c r="J510" i="1"/>
  <c r="K510" i="1" s="1"/>
  <c r="G510" i="1"/>
  <c r="F510" i="1" s="1"/>
  <c r="L507" i="1"/>
  <c r="M507" i="1" s="1"/>
  <c r="D508" i="1"/>
  <c r="H508" i="1" s="1"/>
  <c r="N440" i="1" l="1"/>
  <c r="V440" i="1" s="1"/>
  <c r="B440" i="1" s="1"/>
  <c r="C441" i="1"/>
  <c r="L508" i="1"/>
  <c r="M508" i="1" s="1"/>
  <c r="E510" i="1"/>
  <c r="S510" i="1"/>
  <c r="D509" i="1"/>
  <c r="H509" i="1" s="1"/>
  <c r="W510" i="1"/>
  <c r="P510" i="1"/>
  <c r="Q510" i="1" s="1"/>
  <c r="I512" i="1"/>
  <c r="A512" i="1"/>
  <c r="O511" i="1"/>
  <c r="U510" i="1"/>
  <c r="R511" i="1"/>
  <c r="G511" i="1"/>
  <c r="F511" i="1" s="1"/>
  <c r="J511" i="1"/>
  <c r="K511" i="1" s="1"/>
  <c r="N441" i="1" l="1"/>
  <c r="V441" i="1" s="1"/>
  <c r="B441" i="1" s="1"/>
  <c r="C442" i="1"/>
  <c r="R512" i="1"/>
  <c r="U511" i="1"/>
  <c r="L509" i="1"/>
  <c r="M509" i="1" s="1"/>
  <c r="P511" i="1"/>
  <c r="Q511" i="1" s="1"/>
  <c r="W511" i="1"/>
  <c r="A513" i="1"/>
  <c r="O512" i="1"/>
  <c r="I513" i="1"/>
  <c r="J512" i="1"/>
  <c r="K512" i="1" s="1"/>
  <c r="G512" i="1"/>
  <c r="F512" i="1" s="1"/>
  <c r="E511" i="1"/>
  <c r="S511" i="1"/>
  <c r="D510" i="1"/>
  <c r="L510" i="1" s="1"/>
  <c r="M510" i="1" s="1"/>
  <c r="N442" i="1" l="1"/>
  <c r="V442" i="1" s="1"/>
  <c r="B442" i="1" s="1"/>
  <c r="C443" i="1"/>
  <c r="H510" i="1"/>
  <c r="J513" i="1"/>
  <c r="K513" i="1" s="1"/>
  <c r="G513" i="1"/>
  <c r="F513" i="1" s="1"/>
  <c r="P512" i="1"/>
  <c r="Q512" i="1" s="1"/>
  <c r="W512" i="1"/>
  <c r="I514" i="1"/>
  <c r="A514" i="1"/>
  <c r="O513" i="1"/>
  <c r="D511" i="1"/>
  <c r="L511" i="1" s="1"/>
  <c r="M511" i="1" s="1"/>
  <c r="E512" i="1"/>
  <c r="S512" i="1"/>
  <c r="R513" i="1"/>
  <c r="U512" i="1"/>
  <c r="C444" i="1" l="1"/>
  <c r="N443" i="1"/>
  <c r="V443" i="1" s="1"/>
  <c r="B443" i="1" s="1"/>
  <c r="H511" i="1"/>
  <c r="P513" i="1"/>
  <c r="Q513" i="1" s="1"/>
  <c r="W513" i="1"/>
  <c r="I515" i="1"/>
  <c r="A515" i="1"/>
  <c r="O514" i="1"/>
  <c r="G514" i="1"/>
  <c r="F514" i="1" s="1"/>
  <c r="C514" i="1"/>
  <c r="J514" i="1"/>
  <c r="K514" i="1" s="1"/>
  <c r="D512" i="1"/>
  <c r="H512" i="1" s="1"/>
  <c r="U513" i="1"/>
  <c r="R514" i="1"/>
  <c r="E513" i="1"/>
  <c r="S513" i="1"/>
  <c r="N444" i="1" l="1"/>
  <c r="V444" i="1" s="1"/>
  <c r="B444" i="1" s="1"/>
  <c r="C445" i="1"/>
  <c r="E514" i="1"/>
  <c r="S514" i="1"/>
  <c r="L512" i="1"/>
  <c r="M512" i="1" s="1"/>
  <c r="W514" i="1"/>
  <c r="P514" i="1"/>
  <c r="Q514" i="1" s="1"/>
  <c r="I516" i="1"/>
  <c r="A516" i="1"/>
  <c r="O515" i="1"/>
  <c r="G515" i="1"/>
  <c r="F515" i="1" s="1"/>
  <c r="C515" i="1"/>
  <c r="J515" i="1"/>
  <c r="K515" i="1" s="1"/>
  <c r="D513" i="1"/>
  <c r="L513" i="1" s="1"/>
  <c r="M513" i="1" s="1"/>
  <c r="N513" i="1" s="1"/>
  <c r="U514" i="1"/>
  <c r="R515" i="1"/>
  <c r="H513" i="1" l="1"/>
  <c r="C446" i="1"/>
  <c r="N445" i="1"/>
  <c r="V445" i="1" s="1"/>
  <c r="B445" i="1" s="1"/>
  <c r="V513" i="1"/>
  <c r="B513" i="1" s="1"/>
  <c r="I517" i="1"/>
  <c r="A517" i="1"/>
  <c r="O516" i="1"/>
  <c r="C516" i="1"/>
  <c r="J516" i="1"/>
  <c r="K516" i="1" s="1"/>
  <c r="G516" i="1"/>
  <c r="F516" i="1" s="1"/>
  <c r="E515" i="1"/>
  <c r="S515" i="1"/>
  <c r="R516" i="1"/>
  <c r="U515" i="1"/>
  <c r="P515" i="1"/>
  <c r="Q515" i="1" s="1"/>
  <c r="W515" i="1"/>
  <c r="D514" i="1"/>
  <c r="L514" i="1" s="1"/>
  <c r="M514" i="1" s="1"/>
  <c r="N514" i="1" s="1"/>
  <c r="N446" i="1" l="1"/>
  <c r="V446" i="1" s="1"/>
  <c r="B446" i="1" s="1"/>
  <c r="C447" i="1"/>
  <c r="V514" i="1"/>
  <c r="B514" i="1" s="1"/>
  <c r="P516" i="1"/>
  <c r="Q516" i="1" s="1"/>
  <c r="W516" i="1"/>
  <c r="H514" i="1"/>
  <c r="I518" i="1"/>
  <c r="A518" i="1"/>
  <c r="O517" i="1"/>
  <c r="C517" i="1"/>
  <c r="J517" i="1"/>
  <c r="K517" i="1" s="1"/>
  <c r="G517" i="1"/>
  <c r="F517" i="1" s="1"/>
  <c r="R517" i="1"/>
  <c r="U516" i="1"/>
  <c r="D515" i="1"/>
  <c r="H515" i="1" s="1"/>
  <c r="S516" i="1"/>
  <c r="E516" i="1"/>
  <c r="N447" i="1" l="1"/>
  <c r="V447" i="1" s="1"/>
  <c r="B447" i="1" s="1"/>
  <c r="C448" i="1"/>
  <c r="D516" i="1"/>
  <c r="H516" i="1" s="1"/>
  <c r="U517" i="1"/>
  <c r="R518" i="1"/>
  <c r="E517" i="1"/>
  <c r="S517" i="1"/>
  <c r="P517" i="1"/>
  <c r="Q517" i="1" s="1"/>
  <c r="W517" i="1"/>
  <c r="L515" i="1"/>
  <c r="M515" i="1" s="1"/>
  <c r="N515" i="1" s="1"/>
  <c r="I519" i="1"/>
  <c r="A519" i="1"/>
  <c r="O518" i="1"/>
  <c r="G518" i="1"/>
  <c r="F518" i="1" s="1"/>
  <c r="C518" i="1"/>
  <c r="J518" i="1"/>
  <c r="K518" i="1" s="1"/>
  <c r="N448" i="1" l="1"/>
  <c r="V448" i="1" s="1"/>
  <c r="B448" i="1" s="1"/>
  <c r="C449" i="1"/>
  <c r="V515" i="1"/>
  <c r="B515" i="1" s="1"/>
  <c r="E518" i="1"/>
  <c r="S518" i="1"/>
  <c r="U518" i="1"/>
  <c r="R519" i="1"/>
  <c r="W518" i="1"/>
  <c r="P518" i="1"/>
  <c r="Q518" i="1" s="1"/>
  <c r="I520" i="1"/>
  <c r="A520" i="1"/>
  <c r="O519" i="1"/>
  <c r="L516" i="1"/>
  <c r="M516" i="1" s="1"/>
  <c r="N516" i="1" s="1"/>
  <c r="G519" i="1"/>
  <c r="F519" i="1" s="1"/>
  <c r="C519" i="1"/>
  <c r="J519" i="1"/>
  <c r="K519" i="1" s="1"/>
  <c r="D517" i="1"/>
  <c r="L517" i="1" s="1"/>
  <c r="M517" i="1" s="1"/>
  <c r="N517" i="1" s="1"/>
  <c r="N449" i="1" l="1"/>
  <c r="V449" i="1" s="1"/>
  <c r="B449" i="1" s="1"/>
  <c r="C450" i="1"/>
  <c r="V517" i="1"/>
  <c r="B517" i="1" s="1"/>
  <c r="V516" i="1"/>
  <c r="B516" i="1" s="1"/>
  <c r="P519" i="1"/>
  <c r="Q519" i="1" s="1"/>
  <c r="W519" i="1"/>
  <c r="H517" i="1"/>
  <c r="I521" i="1"/>
  <c r="A521" i="1"/>
  <c r="O520" i="1"/>
  <c r="D518" i="1"/>
  <c r="L518" i="1" s="1"/>
  <c r="M518" i="1" s="1"/>
  <c r="N518" i="1" s="1"/>
  <c r="C520" i="1"/>
  <c r="J520" i="1"/>
  <c r="K520" i="1" s="1"/>
  <c r="G520" i="1"/>
  <c r="F520" i="1" s="1"/>
  <c r="E519" i="1"/>
  <c r="S519" i="1"/>
  <c r="R520" i="1"/>
  <c r="U519" i="1"/>
  <c r="N450" i="1" l="1"/>
  <c r="V450" i="1" s="1"/>
  <c r="B450" i="1" s="1"/>
  <c r="C451" i="1"/>
  <c r="V518" i="1"/>
  <c r="B518" i="1" s="1"/>
  <c r="C521" i="1"/>
  <c r="J521" i="1"/>
  <c r="K521" i="1" s="1"/>
  <c r="G521" i="1"/>
  <c r="F521" i="1" s="1"/>
  <c r="S520" i="1"/>
  <c r="E520" i="1"/>
  <c r="R521" i="1"/>
  <c r="U520" i="1"/>
  <c r="H518" i="1"/>
  <c r="P520" i="1"/>
  <c r="Q520" i="1" s="1"/>
  <c r="W520" i="1"/>
  <c r="D519" i="1"/>
  <c r="H519" i="1" s="1"/>
  <c r="I522" i="1"/>
  <c r="A522" i="1"/>
  <c r="O521" i="1"/>
  <c r="N451" i="1" l="1"/>
  <c r="V451" i="1" s="1"/>
  <c r="B451" i="1" s="1"/>
  <c r="C452" i="1"/>
  <c r="U521" i="1"/>
  <c r="R522" i="1"/>
  <c r="P521" i="1"/>
  <c r="Q521" i="1" s="1"/>
  <c r="W521" i="1"/>
  <c r="D520" i="1"/>
  <c r="H520" i="1" s="1"/>
  <c r="I523" i="1"/>
  <c r="A523" i="1"/>
  <c r="O522" i="1"/>
  <c r="G522" i="1"/>
  <c r="F522" i="1" s="1"/>
  <c r="C522" i="1"/>
  <c r="J522" i="1"/>
  <c r="K522" i="1" s="1"/>
  <c r="E521" i="1"/>
  <c r="S521" i="1"/>
  <c r="L519" i="1"/>
  <c r="M519" i="1" s="1"/>
  <c r="N519" i="1" s="1"/>
  <c r="N452" i="1" l="1"/>
  <c r="V452" i="1" s="1"/>
  <c r="B452" i="1" s="1"/>
  <c r="C453" i="1"/>
  <c r="G523" i="1"/>
  <c r="F523" i="1" s="1"/>
  <c r="C523" i="1"/>
  <c r="J523" i="1"/>
  <c r="K523" i="1" s="1"/>
  <c r="L520" i="1"/>
  <c r="M520" i="1" s="1"/>
  <c r="N520" i="1" s="1"/>
  <c r="E522" i="1"/>
  <c r="S522" i="1"/>
  <c r="V519" i="1"/>
  <c r="B519" i="1" s="1"/>
  <c r="D521" i="1"/>
  <c r="L521" i="1" s="1"/>
  <c r="M521" i="1" s="1"/>
  <c r="N521" i="1" s="1"/>
  <c r="W522" i="1"/>
  <c r="P522" i="1"/>
  <c r="Q522" i="1" s="1"/>
  <c r="U522" i="1"/>
  <c r="R523" i="1"/>
  <c r="I524" i="1"/>
  <c r="A524" i="1"/>
  <c r="O523" i="1"/>
  <c r="C454" i="1" l="1"/>
  <c r="N453" i="1"/>
  <c r="V453" i="1" s="1"/>
  <c r="B453" i="1" s="1"/>
  <c r="H521" i="1"/>
  <c r="V521" i="1"/>
  <c r="B521" i="1" s="1"/>
  <c r="V520" i="1"/>
  <c r="B520" i="1" s="1"/>
  <c r="P523" i="1"/>
  <c r="Q523" i="1" s="1"/>
  <c r="W523" i="1"/>
  <c r="I525" i="1"/>
  <c r="A525" i="1"/>
  <c r="O524" i="1"/>
  <c r="C524" i="1"/>
  <c r="J524" i="1"/>
  <c r="K524" i="1" s="1"/>
  <c r="G524" i="1"/>
  <c r="F524" i="1" s="1"/>
  <c r="R524" i="1"/>
  <c r="U523" i="1"/>
  <c r="E523" i="1"/>
  <c r="S523" i="1"/>
  <c r="D522" i="1"/>
  <c r="L522" i="1" s="1"/>
  <c r="M522" i="1" s="1"/>
  <c r="N522" i="1" s="1"/>
  <c r="N454" i="1" l="1"/>
  <c r="C455" i="1"/>
  <c r="V522" i="1"/>
  <c r="B522" i="1" s="1"/>
  <c r="H522" i="1"/>
  <c r="I526" i="1"/>
  <c r="A526" i="1"/>
  <c r="O525" i="1"/>
  <c r="C525" i="1"/>
  <c r="J525" i="1"/>
  <c r="K525" i="1" s="1"/>
  <c r="G525" i="1"/>
  <c r="F525" i="1" s="1"/>
  <c r="R525" i="1"/>
  <c r="U524" i="1"/>
  <c r="D523" i="1"/>
  <c r="H523" i="1" s="1"/>
  <c r="S524" i="1"/>
  <c r="E524" i="1"/>
  <c r="P524" i="1"/>
  <c r="Q524" i="1" s="1"/>
  <c r="W524" i="1"/>
  <c r="N455" i="1" l="1"/>
  <c r="V455" i="1" s="1"/>
  <c r="B455" i="1" s="1"/>
  <c r="C456" i="1"/>
  <c r="V454" i="1"/>
  <c r="B454" i="1" s="1"/>
  <c r="L523" i="1"/>
  <c r="M523" i="1" s="1"/>
  <c r="N523" i="1" s="1"/>
  <c r="V523" i="1" s="1"/>
  <c r="B523" i="1" s="1"/>
  <c r="E525" i="1"/>
  <c r="S525" i="1"/>
  <c r="P525" i="1"/>
  <c r="Q525" i="1" s="1"/>
  <c r="W525" i="1"/>
  <c r="U525" i="1"/>
  <c r="R526" i="1"/>
  <c r="I527" i="1"/>
  <c r="A527" i="1"/>
  <c r="O526" i="1"/>
  <c r="G526" i="1"/>
  <c r="F526" i="1" s="1"/>
  <c r="C526" i="1"/>
  <c r="J526" i="1"/>
  <c r="K526" i="1" s="1"/>
  <c r="D524" i="1"/>
  <c r="L524" i="1" s="1"/>
  <c r="M524" i="1" s="1"/>
  <c r="N524" i="1" s="1"/>
  <c r="N456" i="1" l="1"/>
  <c r="V456" i="1" s="1"/>
  <c r="B456" i="1" s="1"/>
  <c r="C457" i="1"/>
  <c r="H524" i="1"/>
  <c r="V524" i="1"/>
  <c r="B524" i="1" s="1"/>
  <c r="G527" i="1"/>
  <c r="F527" i="1" s="1"/>
  <c r="C527" i="1"/>
  <c r="J527" i="1"/>
  <c r="K527" i="1" s="1"/>
  <c r="U526" i="1"/>
  <c r="R527" i="1"/>
  <c r="E526" i="1"/>
  <c r="S526" i="1"/>
  <c r="W526" i="1"/>
  <c r="P526" i="1"/>
  <c r="Q526" i="1" s="1"/>
  <c r="I528" i="1"/>
  <c r="A528" i="1"/>
  <c r="O527" i="1"/>
  <c r="D525" i="1"/>
  <c r="L525" i="1" s="1"/>
  <c r="M525" i="1" s="1"/>
  <c r="N525" i="1" s="1"/>
  <c r="H525" i="1" l="1"/>
  <c r="N457" i="1"/>
  <c r="V457" i="1" s="1"/>
  <c r="B457" i="1" s="1"/>
  <c r="C458" i="1"/>
  <c r="V525" i="1"/>
  <c r="B525" i="1" s="1"/>
  <c r="E527" i="1"/>
  <c r="S527" i="1"/>
  <c r="D526" i="1"/>
  <c r="L526" i="1" s="1"/>
  <c r="M526" i="1" s="1"/>
  <c r="N526" i="1" s="1"/>
  <c r="P527" i="1"/>
  <c r="Q527" i="1" s="1"/>
  <c r="W527" i="1"/>
  <c r="I529" i="1"/>
  <c r="A529" i="1"/>
  <c r="O528" i="1"/>
  <c r="C528" i="1"/>
  <c r="J528" i="1"/>
  <c r="K528" i="1" s="1"/>
  <c r="G528" i="1"/>
  <c r="F528" i="1" s="1"/>
  <c r="R528" i="1"/>
  <c r="U527" i="1"/>
  <c r="N458" i="1" l="1"/>
  <c r="V458" i="1" s="1"/>
  <c r="B458" i="1" s="1"/>
  <c r="C459" i="1"/>
  <c r="H526" i="1"/>
  <c r="V526" i="1"/>
  <c r="B526" i="1" s="1"/>
  <c r="I530" i="1"/>
  <c r="A530" i="1"/>
  <c r="O529" i="1"/>
  <c r="C529" i="1"/>
  <c r="J529" i="1"/>
  <c r="K529" i="1" s="1"/>
  <c r="G529" i="1"/>
  <c r="F529" i="1" s="1"/>
  <c r="D527" i="1"/>
  <c r="H527" i="1" s="1"/>
  <c r="R529" i="1"/>
  <c r="U528" i="1"/>
  <c r="S528" i="1"/>
  <c r="E528" i="1"/>
  <c r="P528" i="1"/>
  <c r="Q528" i="1" s="1"/>
  <c r="W528" i="1"/>
  <c r="N459" i="1" l="1"/>
  <c r="V459" i="1" s="1"/>
  <c r="B459" i="1" s="1"/>
  <c r="C460" i="1"/>
  <c r="E529" i="1"/>
  <c r="S529" i="1"/>
  <c r="P529" i="1"/>
  <c r="Q529" i="1" s="1"/>
  <c r="W529" i="1"/>
  <c r="U529" i="1"/>
  <c r="R530" i="1"/>
  <c r="I531" i="1"/>
  <c r="A531" i="1"/>
  <c r="O530" i="1"/>
  <c r="G530" i="1"/>
  <c r="F530" i="1" s="1"/>
  <c r="J530" i="1"/>
  <c r="K530" i="1" s="1"/>
  <c r="L527" i="1"/>
  <c r="M527" i="1" s="1"/>
  <c r="N527" i="1" s="1"/>
  <c r="D528" i="1"/>
  <c r="H528" i="1" s="1"/>
  <c r="N460" i="1" l="1"/>
  <c r="V460" i="1" s="1"/>
  <c r="B460" i="1" s="1"/>
  <c r="C461" i="1"/>
  <c r="L528" i="1"/>
  <c r="M528" i="1" s="1"/>
  <c r="N528" i="1" s="1"/>
  <c r="V528" i="1" s="1"/>
  <c r="B528" i="1" s="1"/>
  <c r="W530" i="1"/>
  <c r="P530" i="1"/>
  <c r="Q530" i="1" s="1"/>
  <c r="I532" i="1"/>
  <c r="A532" i="1"/>
  <c r="O531" i="1"/>
  <c r="G531" i="1"/>
  <c r="F531" i="1" s="1"/>
  <c r="J531" i="1"/>
  <c r="K531" i="1" s="1"/>
  <c r="U530" i="1"/>
  <c r="R531" i="1"/>
  <c r="D529" i="1"/>
  <c r="L529" i="1" s="1"/>
  <c r="M529" i="1" s="1"/>
  <c r="N529" i="1" s="1"/>
  <c r="V527" i="1"/>
  <c r="B527" i="1" s="1"/>
  <c r="E530" i="1"/>
  <c r="S530" i="1"/>
  <c r="N461" i="1" l="1"/>
  <c r="V461" i="1" s="1"/>
  <c r="B461" i="1" s="1"/>
  <c r="C462" i="1"/>
  <c r="H529" i="1"/>
  <c r="V529" i="1"/>
  <c r="B529" i="1" s="1"/>
  <c r="P531" i="1"/>
  <c r="Q531" i="1" s="1"/>
  <c r="W531" i="1"/>
  <c r="D530" i="1"/>
  <c r="L530" i="1" s="1"/>
  <c r="M530" i="1" s="1"/>
  <c r="R532" i="1"/>
  <c r="U531" i="1"/>
  <c r="I533" i="1"/>
  <c r="A533" i="1"/>
  <c r="O532" i="1"/>
  <c r="J532" i="1"/>
  <c r="K532" i="1" s="1"/>
  <c r="G532" i="1"/>
  <c r="F532" i="1" s="1"/>
  <c r="E531" i="1"/>
  <c r="S531" i="1"/>
  <c r="N462" i="1" l="1"/>
  <c r="V462" i="1" s="1"/>
  <c r="B462" i="1" s="1"/>
  <c r="C463" i="1"/>
  <c r="C530" i="1"/>
  <c r="N530" i="1" s="1"/>
  <c r="H530" i="1"/>
  <c r="S532" i="1"/>
  <c r="E532" i="1"/>
  <c r="P532" i="1"/>
  <c r="Q532" i="1" s="1"/>
  <c r="W532" i="1"/>
  <c r="I534" i="1"/>
  <c r="A534" i="1"/>
  <c r="O533" i="1"/>
  <c r="J533" i="1"/>
  <c r="K533" i="1" s="1"/>
  <c r="G533" i="1"/>
  <c r="F533" i="1" s="1"/>
  <c r="D531" i="1"/>
  <c r="H531" i="1" s="1"/>
  <c r="R533" i="1"/>
  <c r="U532" i="1"/>
  <c r="C531" i="1" l="1"/>
  <c r="C532" i="1" s="1"/>
  <c r="N463" i="1"/>
  <c r="V463" i="1" s="1"/>
  <c r="B463" i="1" s="1"/>
  <c r="C464" i="1"/>
  <c r="P533" i="1"/>
  <c r="Q533" i="1" s="1"/>
  <c r="W533" i="1"/>
  <c r="L531" i="1"/>
  <c r="M531" i="1" s="1"/>
  <c r="I535" i="1"/>
  <c r="A535" i="1"/>
  <c r="O534" i="1"/>
  <c r="G534" i="1"/>
  <c r="F534" i="1" s="1"/>
  <c r="J534" i="1"/>
  <c r="K534" i="1" s="1"/>
  <c r="V530" i="1"/>
  <c r="B530" i="1" s="1"/>
  <c r="D532" i="1"/>
  <c r="H532" i="1" s="1"/>
  <c r="E533" i="1"/>
  <c r="S533" i="1"/>
  <c r="U533" i="1"/>
  <c r="R534" i="1"/>
  <c r="N531" i="1" l="1"/>
  <c r="V531" i="1" s="1"/>
  <c r="B531" i="1" s="1"/>
  <c r="C465" i="1"/>
  <c r="N464" i="1"/>
  <c r="V464" i="1" s="1"/>
  <c r="B464" i="1" s="1"/>
  <c r="L532" i="1"/>
  <c r="M532" i="1" s="1"/>
  <c r="N532" i="1" s="1"/>
  <c r="W534" i="1"/>
  <c r="P534" i="1"/>
  <c r="Q534" i="1" s="1"/>
  <c r="I536" i="1"/>
  <c r="A536" i="1"/>
  <c r="O535" i="1"/>
  <c r="U534" i="1"/>
  <c r="R535" i="1"/>
  <c r="G535" i="1"/>
  <c r="F535" i="1" s="1"/>
  <c r="J535" i="1"/>
  <c r="K535" i="1" s="1"/>
  <c r="C533" i="1"/>
  <c r="D533" i="1"/>
  <c r="H533" i="1" s="1"/>
  <c r="E534" i="1"/>
  <c r="S534" i="1"/>
  <c r="N465" i="1" l="1"/>
  <c r="V465" i="1" s="1"/>
  <c r="B465" i="1" s="1"/>
  <c r="C466" i="1"/>
  <c r="L533" i="1"/>
  <c r="M533" i="1" s="1"/>
  <c r="N533" i="1" s="1"/>
  <c r="P535" i="1"/>
  <c r="Q535" i="1" s="1"/>
  <c r="W535" i="1"/>
  <c r="C534" i="1"/>
  <c r="O536" i="1"/>
  <c r="A537" i="1"/>
  <c r="I537" i="1"/>
  <c r="J536" i="1"/>
  <c r="K536" i="1" s="1"/>
  <c r="G536" i="1"/>
  <c r="F536" i="1" s="1"/>
  <c r="E535" i="1"/>
  <c r="S535" i="1"/>
  <c r="V532" i="1"/>
  <c r="B532" i="1" s="1"/>
  <c r="D534" i="1"/>
  <c r="H534" i="1" s="1"/>
  <c r="R536" i="1"/>
  <c r="U535" i="1"/>
  <c r="N466" i="1" l="1"/>
  <c r="V466" i="1" s="1"/>
  <c r="B466" i="1" s="1"/>
  <c r="C467" i="1"/>
  <c r="L534" i="1"/>
  <c r="M534" i="1" s="1"/>
  <c r="N534" i="1" s="1"/>
  <c r="G537" i="1"/>
  <c r="F537" i="1" s="1"/>
  <c r="J537" i="1"/>
  <c r="K537" i="1" s="1"/>
  <c r="O537" i="1"/>
  <c r="A538" i="1"/>
  <c r="I538" i="1"/>
  <c r="P536" i="1"/>
  <c r="Q536" i="1" s="1"/>
  <c r="W536" i="1"/>
  <c r="C535" i="1"/>
  <c r="D535" i="1"/>
  <c r="H535" i="1" s="1"/>
  <c r="V533" i="1"/>
  <c r="B533" i="1" s="1"/>
  <c r="U536" i="1"/>
  <c r="R537" i="1"/>
  <c r="S536" i="1"/>
  <c r="E536" i="1"/>
  <c r="N467" i="1" l="1"/>
  <c r="C468" i="1"/>
  <c r="N468" i="1" s="1"/>
  <c r="L535" i="1"/>
  <c r="M535" i="1" s="1"/>
  <c r="N535" i="1" s="1"/>
  <c r="G538" i="1"/>
  <c r="F538" i="1" s="1"/>
  <c r="J538" i="1"/>
  <c r="K538" i="1" s="1"/>
  <c r="I539" i="1"/>
  <c r="A539" i="1"/>
  <c r="O538" i="1"/>
  <c r="P537" i="1"/>
  <c r="Q537" i="1" s="1"/>
  <c r="W537" i="1"/>
  <c r="D536" i="1"/>
  <c r="H536" i="1" s="1"/>
  <c r="E537" i="1"/>
  <c r="S537" i="1"/>
  <c r="C536" i="1"/>
  <c r="R538" i="1"/>
  <c r="U537" i="1"/>
  <c r="V534" i="1"/>
  <c r="B534" i="1" s="1"/>
  <c r="V468" i="1" l="1"/>
  <c r="C469" i="1" s="1"/>
  <c r="V467" i="1"/>
  <c r="B467" i="1" s="1"/>
  <c r="R539" i="1"/>
  <c r="U538" i="1"/>
  <c r="C537" i="1"/>
  <c r="P538" i="1"/>
  <c r="Q538" i="1" s="1"/>
  <c r="W538" i="1"/>
  <c r="V535" i="1"/>
  <c r="B535" i="1" s="1"/>
  <c r="O539" i="1"/>
  <c r="A540" i="1"/>
  <c r="I540" i="1"/>
  <c r="D537" i="1"/>
  <c r="L537" i="1" s="1"/>
  <c r="M537" i="1" s="1"/>
  <c r="G539" i="1"/>
  <c r="F539" i="1" s="1"/>
  <c r="J539" i="1"/>
  <c r="K539" i="1" s="1"/>
  <c r="S538" i="1"/>
  <c r="E538" i="1"/>
  <c r="L536" i="1"/>
  <c r="M536" i="1" s="1"/>
  <c r="N536" i="1" s="1"/>
  <c r="B468" i="1" l="1"/>
  <c r="H537" i="1"/>
  <c r="C470" i="1"/>
  <c r="N469" i="1"/>
  <c r="V469" i="1" s="1"/>
  <c r="B469" i="1" s="1"/>
  <c r="V536" i="1"/>
  <c r="B536" i="1" s="1"/>
  <c r="N537" i="1"/>
  <c r="C538" i="1"/>
  <c r="D538" i="1"/>
  <c r="L538" i="1" s="1"/>
  <c r="M538" i="1" s="1"/>
  <c r="J540" i="1"/>
  <c r="K540" i="1" s="1"/>
  <c r="G540" i="1"/>
  <c r="F540" i="1" s="1"/>
  <c r="A541" i="1"/>
  <c r="I541" i="1"/>
  <c r="O540" i="1"/>
  <c r="E539" i="1"/>
  <c r="S539" i="1"/>
  <c r="P539" i="1"/>
  <c r="Q539" i="1" s="1"/>
  <c r="W539" i="1"/>
  <c r="R540" i="1"/>
  <c r="U539" i="1"/>
  <c r="N470" i="1" l="1"/>
  <c r="V470" i="1" s="1"/>
  <c r="B470" i="1" s="1"/>
  <c r="C471" i="1"/>
  <c r="D539" i="1"/>
  <c r="H539" i="1" s="1"/>
  <c r="H538" i="1"/>
  <c r="W540" i="1"/>
  <c r="P540" i="1"/>
  <c r="Q540" i="1" s="1"/>
  <c r="J541" i="1"/>
  <c r="K541" i="1" s="1"/>
  <c r="G541" i="1"/>
  <c r="F541" i="1" s="1"/>
  <c r="N538" i="1"/>
  <c r="C539" i="1"/>
  <c r="O541" i="1"/>
  <c r="A542" i="1"/>
  <c r="I542" i="1"/>
  <c r="V537" i="1"/>
  <c r="B537" i="1" s="1"/>
  <c r="R541" i="1"/>
  <c r="U540" i="1"/>
  <c r="S540" i="1"/>
  <c r="E540" i="1"/>
  <c r="L539" i="1" l="1"/>
  <c r="M539" i="1" s="1"/>
  <c r="N539" i="1" s="1"/>
  <c r="N471" i="1"/>
  <c r="V471" i="1" s="1"/>
  <c r="B471" i="1" s="1"/>
  <c r="C472" i="1"/>
  <c r="E541" i="1"/>
  <c r="S541" i="1"/>
  <c r="G542" i="1"/>
  <c r="F542" i="1" s="1"/>
  <c r="J542" i="1"/>
  <c r="K542" i="1" s="1"/>
  <c r="I543" i="1"/>
  <c r="A543" i="1"/>
  <c r="O542" i="1"/>
  <c r="P541" i="1"/>
  <c r="Q541" i="1" s="1"/>
  <c r="W541" i="1"/>
  <c r="C540" i="1"/>
  <c r="V538" i="1"/>
  <c r="B538" i="1" s="1"/>
  <c r="D540" i="1"/>
  <c r="H540" i="1" s="1"/>
  <c r="R542" i="1"/>
  <c r="U541" i="1"/>
  <c r="N472" i="1" l="1"/>
  <c r="V472" i="1" s="1"/>
  <c r="B472" i="1" s="1"/>
  <c r="C473" i="1"/>
  <c r="L540" i="1"/>
  <c r="M540" i="1" s="1"/>
  <c r="N540" i="1" s="1"/>
  <c r="P542" i="1"/>
  <c r="Q542" i="1" s="1"/>
  <c r="W542" i="1"/>
  <c r="O543" i="1"/>
  <c r="A544" i="1"/>
  <c r="I544" i="1"/>
  <c r="J543" i="1"/>
  <c r="K543" i="1" s="1"/>
  <c r="G543" i="1"/>
  <c r="F543" i="1" s="1"/>
  <c r="E542" i="1"/>
  <c r="S542" i="1"/>
  <c r="C541" i="1"/>
  <c r="V539" i="1"/>
  <c r="B539" i="1" s="1"/>
  <c r="R543" i="1"/>
  <c r="U542" i="1"/>
  <c r="D541" i="1"/>
  <c r="H541" i="1" s="1"/>
  <c r="L541" i="1" l="1"/>
  <c r="M541" i="1" s="1"/>
  <c r="N541" i="1" s="1"/>
  <c r="N473" i="1"/>
  <c r="V473" i="1" s="1"/>
  <c r="B473" i="1" s="1"/>
  <c r="C474" i="1"/>
  <c r="U543" i="1"/>
  <c r="R544" i="1"/>
  <c r="S543" i="1"/>
  <c r="E543" i="1"/>
  <c r="G544" i="1"/>
  <c r="F544" i="1" s="1"/>
  <c r="J544" i="1"/>
  <c r="K544" i="1" s="1"/>
  <c r="C542" i="1"/>
  <c r="O544" i="1"/>
  <c r="A545" i="1"/>
  <c r="I545" i="1"/>
  <c r="V540" i="1"/>
  <c r="B540" i="1" s="1"/>
  <c r="P543" i="1"/>
  <c r="Q543" i="1" s="1"/>
  <c r="W543" i="1"/>
  <c r="D542" i="1"/>
  <c r="L542" i="1" s="1"/>
  <c r="M542" i="1" s="1"/>
  <c r="N474" i="1" l="1"/>
  <c r="V474" i="1" s="1"/>
  <c r="B474" i="1" s="1"/>
  <c r="C475" i="1"/>
  <c r="H542" i="1"/>
  <c r="V541" i="1"/>
  <c r="B541" i="1" s="1"/>
  <c r="S544" i="1"/>
  <c r="E544" i="1"/>
  <c r="J545" i="1"/>
  <c r="K545" i="1" s="1"/>
  <c r="G545" i="1"/>
  <c r="F545" i="1" s="1"/>
  <c r="D543" i="1"/>
  <c r="H543" i="1" s="1"/>
  <c r="A546" i="1"/>
  <c r="I546" i="1"/>
  <c r="O545" i="1"/>
  <c r="P544" i="1"/>
  <c r="Q544" i="1" s="1"/>
  <c r="W544" i="1"/>
  <c r="R545" i="1"/>
  <c r="U544" i="1"/>
  <c r="N542" i="1"/>
  <c r="C543" i="1"/>
  <c r="C476" i="1" l="1"/>
  <c r="N475" i="1"/>
  <c r="L543" i="1"/>
  <c r="M543" i="1" s="1"/>
  <c r="N543" i="1" s="1"/>
  <c r="R546" i="1"/>
  <c r="U545" i="1"/>
  <c r="E545" i="1"/>
  <c r="S545" i="1"/>
  <c r="W545" i="1"/>
  <c r="P545" i="1"/>
  <c r="Q545" i="1" s="1"/>
  <c r="G546" i="1"/>
  <c r="F546" i="1" s="1"/>
  <c r="J546" i="1"/>
  <c r="K546" i="1" s="1"/>
  <c r="D544" i="1"/>
  <c r="H544" i="1" s="1"/>
  <c r="C544" i="1"/>
  <c r="I547" i="1"/>
  <c r="A547" i="1"/>
  <c r="O546" i="1"/>
  <c r="V542" i="1"/>
  <c r="B542" i="1" s="1"/>
  <c r="L544" i="1" l="1"/>
  <c r="M544" i="1" s="1"/>
  <c r="N544" i="1" s="1"/>
  <c r="V475" i="1"/>
  <c r="B475" i="1" s="1"/>
  <c r="C477" i="1"/>
  <c r="N476" i="1"/>
  <c r="V476" i="1" s="1"/>
  <c r="B476" i="1" s="1"/>
  <c r="O547" i="1"/>
  <c r="A548" i="1"/>
  <c r="I548" i="1"/>
  <c r="S546" i="1"/>
  <c r="E546" i="1"/>
  <c r="J547" i="1"/>
  <c r="K547" i="1" s="1"/>
  <c r="G547" i="1"/>
  <c r="F547" i="1" s="1"/>
  <c r="C545" i="1"/>
  <c r="V543" i="1"/>
  <c r="B543" i="1" s="1"/>
  <c r="D545" i="1"/>
  <c r="H545" i="1" s="1"/>
  <c r="P546" i="1"/>
  <c r="Q546" i="1" s="1"/>
  <c r="W546" i="1"/>
  <c r="R547" i="1"/>
  <c r="U546" i="1"/>
  <c r="L545" i="1" l="1"/>
  <c r="M545" i="1" s="1"/>
  <c r="N545" i="1" s="1"/>
  <c r="N477" i="1"/>
  <c r="V477" i="1" s="1"/>
  <c r="B477" i="1" s="1"/>
  <c r="C478" i="1"/>
  <c r="E547" i="1"/>
  <c r="S547" i="1"/>
  <c r="D546" i="1"/>
  <c r="H546" i="1" s="1"/>
  <c r="J548" i="1"/>
  <c r="K548" i="1" s="1"/>
  <c r="G548" i="1"/>
  <c r="F548" i="1" s="1"/>
  <c r="R548" i="1"/>
  <c r="U547" i="1"/>
  <c r="C546" i="1"/>
  <c r="O548" i="1"/>
  <c r="A549" i="1"/>
  <c r="I549" i="1"/>
  <c r="V544" i="1"/>
  <c r="B544" i="1" s="1"/>
  <c r="W547" i="1"/>
  <c r="P547" i="1"/>
  <c r="Q547" i="1" s="1"/>
  <c r="N478" i="1" l="1"/>
  <c r="V478" i="1" s="1"/>
  <c r="B478" i="1" s="1"/>
  <c r="C479" i="1"/>
  <c r="L546" i="1"/>
  <c r="M546" i="1" s="1"/>
  <c r="N546" i="1" s="1"/>
  <c r="G549" i="1"/>
  <c r="F549" i="1" s="1"/>
  <c r="J549" i="1"/>
  <c r="K549" i="1" s="1"/>
  <c r="S548" i="1"/>
  <c r="E548" i="1"/>
  <c r="O549" i="1"/>
  <c r="A550" i="1"/>
  <c r="I550" i="1"/>
  <c r="P548" i="1"/>
  <c r="Q548" i="1" s="1"/>
  <c r="W548" i="1"/>
  <c r="C547" i="1"/>
  <c r="V545" i="1"/>
  <c r="B545" i="1" s="1"/>
  <c r="U548" i="1"/>
  <c r="R549" i="1"/>
  <c r="D547" i="1"/>
  <c r="L547" i="1" s="1"/>
  <c r="M547" i="1" s="1"/>
  <c r="N479" i="1" l="1"/>
  <c r="V479" i="1" s="1"/>
  <c r="B479" i="1" s="1"/>
  <c r="C480" i="1"/>
  <c r="H547" i="1"/>
  <c r="G550" i="1"/>
  <c r="F550" i="1" s="1"/>
  <c r="J550" i="1"/>
  <c r="K550" i="1" s="1"/>
  <c r="I551" i="1"/>
  <c r="A551" i="1"/>
  <c r="O550" i="1"/>
  <c r="P549" i="1"/>
  <c r="Q549" i="1" s="1"/>
  <c r="W549" i="1"/>
  <c r="D548" i="1"/>
  <c r="L548" i="1" s="1"/>
  <c r="M548" i="1" s="1"/>
  <c r="N547" i="1"/>
  <c r="C548" i="1"/>
  <c r="V546" i="1"/>
  <c r="B546" i="1" s="1"/>
  <c r="E549" i="1"/>
  <c r="S549" i="1"/>
  <c r="R550" i="1"/>
  <c r="U549" i="1"/>
  <c r="N480" i="1" l="1"/>
  <c r="V480" i="1" s="1"/>
  <c r="B480" i="1" s="1"/>
  <c r="C481" i="1"/>
  <c r="D549" i="1"/>
  <c r="H549" i="1" s="1"/>
  <c r="W550" i="1"/>
  <c r="P550" i="1"/>
  <c r="Q550" i="1" s="1"/>
  <c r="N548" i="1"/>
  <c r="C549" i="1"/>
  <c r="O551" i="1"/>
  <c r="A552" i="1"/>
  <c r="I552" i="1"/>
  <c r="V547" i="1"/>
  <c r="B547" i="1" s="1"/>
  <c r="J551" i="1"/>
  <c r="K551" i="1" s="1"/>
  <c r="G551" i="1"/>
  <c r="F551" i="1" s="1"/>
  <c r="S550" i="1"/>
  <c r="E550" i="1"/>
  <c r="R551" i="1"/>
  <c r="U550" i="1"/>
  <c r="H548" i="1"/>
  <c r="C482" i="1" l="1"/>
  <c r="N481" i="1"/>
  <c r="V481" i="1" s="1"/>
  <c r="B481" i="1" s="1"/>
  <c r="L549" i="1"/>
  <c r="M549" i="1" s="1"/>
  <c r="N549" i="1" s="1"/>
  <c r="P551" i="1"/>
  <c r="Q551" i="1" s="1"/>
  <c r="W551" i="1"/>
  <c r="C550" i="1"/>
  <c r="V548" i="1"/>
  <c r="B548" i="1" s="1"/>
  <c r="S551" i="1"/>
  <c r="E551" i="1"/>
  <c r="R552" i="1"/>
  <c r="U551" i="1"/>
  <c r="J552" i="1"/>
  <c r="K552" i="1" s="1"/>
  <c r="G552" i="1"/>
  <c r="F552" i="1" s="1"/>
  <c r="D550" i="1"/>
  <c r="L550" i="1" s="1"/>
  <c r="M550" i="1" s="1"/>
  <c r="O552" i="1"/>
  <c r="A553" i="1"/>
  <c r="I553" i="1"/>
  <c r="C483" i="1" l="1"/>
  <c r="N482" i="1"/>
  <c r="V482" i="1" s="1"/>
  <c r="B482" i="1" s="1"/>
  <c r="H550" i="1"/>
  <c r="D551" i="1"/>
  <c r="H551" i="1" s="1"/>
  <c r="S552" i="1"/>
  <c r="E552" i="1"/>
  <c r="N550" i="1"/>
  <c r="C551" i="1"/>
  <c r="J553" i="1"/>
  <c r="K553" i="1" s="1"/>
  <c r="G553" i="1"/>
  <c r="F553" i="1" s="1"/>
  <c r="V549" i="1"/>
  <c r="B549" i="1" s="1"/>
  <c r="O553" i="1"/>
  <c r="A554" i="1"/>
  <c r="I554" i="1"/>
  <c r="W552" i="1"/>
  <c r="P552" i="1"/>
  <c r="Q552" i="1" s="1"/>
  <c r="R553" i="1"/>
  <c r="U552" i="1"/>
  <c r="C484" i="1" l="1"/>
  <c r="N483" i="1"/>
  <c r="V483" i="1" s="1"/>
  <c r="B483" i="1" s="1"/>
  <c r="L551" i="1"/>
  <c r="M551" i="1" s="1"/>
  <c r="N551" i="1" s="1"/>
  <c r="E553" i="1"/>
  <c r="S553" i="1"/>
  <c r="G554" i="1"/>
  <c r="F554" i="1" s="1"/>
  <c r="J554" i="1"/>
  <c r="K554" i="1" s="1"/>
  <c r="C552" i="1"/>
  <c r="I555" i="1"/>
  <c r="A555" i="1"/>
  <c r="O554" i="1"/>
  <c r="V550" i="1"/>
  <c r="B550" i="1" s="1"/>
  <c r="P553" i="1"/>
  <c r="Q553" i="1" s="1"/>
  <c r="W553" i="1"/>
  <c r="D552" i="1"/>
  <c r="H552" i="1" s="1"/>
  <c r="U553" i="1"/>
  <c r="R554" i="1"/>
  <c r="C485" i="1" l="1"/>
  <c r="N484" i="1"/>
  <c r="V484" i="1" s="1"/>
  <c r="B484" i="1" s="1"/>
  <c r="L552" i="1"/>
  <c r="M552" i="1" s="1"/>
  <c r="N552" i="1" s="1"/>
  <c r="J555" i="1"/>
  <c r="K555" i="1" s="1"/>
  <c r="G555" i="1"/>
  <c r="F555" i="1" s="1"/>
  <c r="C553" i="1"/>
  <c r="V551" i="1"/>
  <c r="B551" i="1" s="1"/>
  <c r="E554" i="1"/>
  <c r="S554" i="1"/>
  <c r="R555" i="1"/>
  <c r="U554" i="1"/>
  <c r="P554" i="1"/>
  <c r="Q554" i="1" s="1"/>
  <c r="W554" i="1"/>
  <c r="I556" i="1"/>
  <c r="O555" i="1"/>
  <c r="A556" i="1"/>
  <c r="D553" i="1"/>
  <c r="H553" i="1" s="1"/>
  <c r="N485" i="1" l="1"/>
  <c r="V485" i="1" s="1"/>
  <c r="B485" i="1" s="1"/>
  <c r="C486" i="1"/>
  <c r="L553" i="1"/>
  <c r="M553" i="1" s="1"/>
  <c r="N553" i="1" s="1"/>
  <c r="O556" i="1"/>
  <c r="A557" i="1"/>
  <c r="I557" i="1"/>
  <c r="D554" i="1"/>
  <c r="H554" i="1" s="1"/>
  <c r="W555" i="1"/>
  <c r="P555" i="1"/>
  <c r="Q555" i="1" s="1"/>
  <c r="G556" i="1"/>
  <c r="F556" i="1" s="1"/>
  <c r="J556" i="1"/>
  <c r="K556" i="1" s="1"/>
  <c r="C554" i="1"/>
  <c r="V552" i="1"/>
  <c r="B552" i="1" s="1"/>
  <c r="R556" i="1"/>
  <c r="U555" i="1"/>
  <c r="S555" i="1"/>
  <c r="E555" i="1"/>
  <c r="N486" i="1" l="1"/>
  <c r="V486" i="1" s="1"/>
  <c r="B486" i="1" s="1"/>
  <c r="C487" i="1"/>
  <c r="L554" i="1"/>
  <c r="M554" i="1" s="1"/>
  <c r="N554" i="1" s="1"/>
  <c r="R557" i="1"/>
  <c r="U556" i="1"/>
  <c r="C555" i="1"/>
  <c r="V553" i="1"/>
  <c r="B553" i="1" s="1"/>
  <c r="D555" i="1"/>
  <c r="H555" i="1" s="1"/>
  <c r="S556" i="1"/>
  <c r="E556" i="1"/>
  <c r="J557" i="1"/>
  <c r="K557" i="1" s="1"/>
  <c r="G557" i="1"/>
  <c r="F557" i="1" s="1"/>
  <c r="O557" i="1"/>
  <c r="A558" i="1"/>
  <c r="I558" i="1"/>
  <c r="P556" i="1"/>
  <c r="Q556" i="1" s="1"/>
  <c r="W556" i="1"/>
  <c r="N487" i="1" l="1"/>
  <c r="V487" i="1" s="1"/>
  <c r="B487" i="1" s="1"/>
  <c r="C488" i="1"/>
  <c r="I559" i="1"/>
  <c r="A559" i="1"/>
  <c r="O558" i="1"/>
  <c r="L555" i="1"/>
  <c r="M555" i="1" s="1"/>
  <c r="N555" i="1" s="1"/>
  <c r="W557" i="1"/>
  <c r="P557" i="1"/>
  <c r="Q557" i="1" s="1"/>
  <c r="E557" i="1"/>
  <c r="S557" i="1"/>
  <c r="C556" i="1"/>
  <c r="D556" i="1"/>
  <c r="L556" i="1" s="1"/>
  <c r="M556" i="1" s="1"/>
  <c r="V554" i="1"/>
  <c r="B554" i="1" s="1"/>
  <c r="G558" i="1"/>
  <c r="F558" i="1" s="1"/>
  <c r="J558" i="1"/>
  <c r="K558" i="1" s="1"/>
  <c r="R558" i="1"/>
  <c r="U557" i="1"/>
  <c r="N488" i="1" l="1"/>
  <c r="V488" i="1" s="1"/>
  <c r="B488" i="1" s="1"/>
  <c r="C489" i="1"/>
  <c r="H556" i="1"/>
  <c r="V555" i="1"/>
  <c r="B555" i="1" s="1"/>
  <c r="D557" i="1"/>
  <c r="L557" i="1" s="1"/>
  <c r="M557" i="1" s="1"/>
  <c r="U558" i="1"/>
  <c r="R559" i="1"/>
  <c r="P558" i="1"/>
  <c r="Q558" i="1" s="1"/>
  <c r="W558" i="1"/>
  <c r="N556" i="1"/>
  <c r="C557" i="1"/>
  <c r="O559" i="1"/>
  <c r="A560" i="1"/>
  <c r="I560" i="1"/>
  <c r="S558" i="1"/>
  <c r="E558" i="1"/>
  <c r="G559" i="1"/>
  <c r="F559" i="1" s="1"/>
  <c r="J559" i="1"/>
  <c r="K559" i="1" s="1"/>
  <c r="H557" i="1" l="1"/>
  <c r="N489" i="1"/>
  <c r="V489" i="1" s="1"/>
  <c r="B489" i="1" s="1"/>
  <c r="C490" i="1"/>
  <c r="D558" i="1"/>
  <c r="H558" i="1" s="1"/>
  <c r="R560" i="1"/>
  <c r="U559" i="1"/>
  <c r="J560" i="1"/>
  <c r="K560" i="1" s="1"/>
  <c r="G560" i="1"/>
  <c r="F560" i="1" s="1"/>
  <c r="A561" i="1"/>
  <c r="I561" i="1"/>
  <c r="O560" i="1"/>
  <c r="P559" i="1"/>
  <c r="Q559" i="1" s="1"/>
  <c r="W559" i="1"/>
  <c r="E559" i="1"/>
  <c r="S559" i="1"/>
  <c r="N557" i="1"/>
  <c r="C558" i="1"/>
  <c r="V556" i="1"/>
  <c r="B556" i="1" s="1"/>
  <c r="C491" i="1" l="1"/>
  <c r="N490" i="1"/>
  <c r="V557" i="1"/>
  <c r="B557" i="1" s="1"/>
  <c r="S560" i="1"/>
  <c r="E560" i="1"/>
  <c r="D559" i="1"/>
  <c r="H559" i="1" s="1"/>
  <c r="U560" i="1"/>
  <c r="R561" i="1"/>
  <c r="P560" i="1"/>
  <c r="Q560" i="1" s="1"/>
  <c r="L558" i="1"/>
  <c r="M558" i="1" s="1"/>
  <c r="N558" i="1" s="1"/>
  <c r="G561" i="1"/>
  <c r="F561" i="1" s="1"/>
  <c r="J561" i="1"/>
  <c r="K561" i="1" s="1"/>
  <c r="C559" i="1"/>
  <c r="O561" i="1"/>
  <c r="A562" i="1"/>
  <c r="I562" i="1"/>
  <c r="L559" i="1" l="1"/>
  <c r="M559" i="1" s="1"/>
  <c r="N559" i="1" s="1"/>
  <c r="V490" i="1"/>
  <c r="B490" i="1" s="1"/>
  <c r="N491" i="1"/>
  <c r="V491" i="1" s="1"/>
  <c r="B491" i="1" s="1"/>
  <c r="C492" i="1"/>
  <c r="V558" i="1"/>
  <c r="B558" i="1" s="1"/>
  <c r="S561" i="1"/>
  <c r="E561" i="1"/>
  <c r="J562" i="1"/>
  <c r="K562" i="1" s="1"/>
  <c r="G562" i="1"/>
  <c r="F562" i="1" s="1"/>
  <c r="D560" i="1"/>
  <c r="H560" i="1" s="1"/>
  <c r="I563" i="1"/>
  <c r="O562" i="1"/>
  <c r="A563" i="1"/>
  <c r="P561" i="1"/>
  <c r="Q561" i="1" s="1"/>
  <c r="W561" i="1"/>
  <c r="C560" i="1"/>
  <c r="R562" i="1"/>
  <c r="U561" i="1"/>
  <c r="L560" i="1" l="1"/>
  <c r="M560" i="1" s="1"/>
  <c r="N560" i="1" s="1"/>
  <c r="V560" i="1" s="1"/>
  <c r="W560" i="1" s="1"/>
  <c r="N492" i="1"/>
  <c r="V492" i="1" s="1"/>
  <c r="B492" i="1" s="1"/>
  <c r="C493" i="1"/>
  <c r="E562" i="1"/>
  <c r="S562" i="1"/>
  <c r="I564" i="1"/>
  <c r="A564" i="1"/>
  <c r="O563" i="1"/>
  <c r="D561" i="1"/>
  <c r="H561" i="1" s="1"/>
  <c r="G563" i="1"/>
  <c r="F563" i="1" s="1"/>
  <c r="J563" i="1"/>
  <c r="K563" i="1" s="1"/>
  <c r="R563" i="1"/>
  <c r="U562" i="1"/>
  <c r="W562" i="1"/>
  <c r="P562" i="1"/>
  <c r="Q562" i="1" s="1"/>
  <c r="V559" i="1"/>
  <c r="B559" i="1" s="1"/>
  <c r="N493" i="1" l="1"/>
  <c r="V493" i="1" s="1"/>
  <c r="B493" i="1" s="1"/>
  <c r="C494" i="1"/>
  <c r="L561" i="1"/>
  <c r="M561" i="1" s="1"/>
  <c r="B560" i="1"/>
  <c r="C561" i="1"/>
  <c r="P563" i="1"/>
  <c r="Q563" i="1" s="1"/>
  <c r="W563" i="1"/>
  <c r="R564" i="1"/>
  <c r="U563" i="1"/>
  <c r="A565" i="1"/>
  <c r="I565" i="1"/>
  <c r="O564" i="1"/>
  <c r="E563" i="1"/>
  <c r="S563" i="1"/>
  <c r="J564" i="1"/>
  <c r="K564" i="1" s="1"/>
  <c r="G564" i="1"/>
  <c r="F564" i="1" s="1"/>
  <c r="D562" i="1"/>
  <c r="H562" i="1" s="1"/>
  <c r="N494" i="1" l="1"/>
  <c r="V494" i="1" s="1"/>
  <c r="B494" i="1" s="1"/>
  <c r="C495" i="1"/>
  <c r="W564" i="1"/>
  <c r="P564" i="1"/>
  <c r="Q564" i="1" s="1"/>
  <c r="J565" i="1"/>
  <c r="K565" i="1" s="1"/>
  <c r="G565" i="1"/>
  <c r="F565" i="1" s="1"/>
  <c r="L562" i="1"/>
  <c r="M562" i="1" s="1"/>
  <c r="A566" i="1"/>
  <c r="I566" i="1"/>
  <c r="O565" i="1"/>
  <c r="S564" i="1"/>
  <c r="E564" i="1"/>
  <c r="R565" i="1"/>
  <c r="U564" i="1"/>
  <c r="D563" i="1"/>
  <c r="H563" i="1" s="1"/>
  <c r="N561" i="1"/>
  <c r="C562" i="1"/>
  <c r="N495" i="1" l="1"/>
  <c r="V495" i="1" s="1"/>
  <c r="B495" i="1" s="1"/>
  <c r="C496" i="1"/>
  <c r="L563" i="1"/>
  <c r="M563" i="1" s="1"/>
  <c r="G566" i="1"/>
  <c r="F566" i="1" s="1"/>
  <c r="J566" i="1"/>
  <c r="K566" i="1" s="1"/>
  <c r="I567" i="1"/>
  <c r="A567" i="1"/>
  <c r="O566" i="1"/>
  <c r="U565" i="1"/>
  <c r="R566" i="1"/>
  <c r="S565" i="1"/>
  <c r="E565" i="1"/>
  <c r="D564" i="1"/>
  <c r="L564" i="1" s="1"/>
  <c r="M564" i="1" s="1"/>
  <c r="N562" i="1"/>
  <c r="C563" i="1"/>
  <c r="V561" i="1"/>
  <c r="B561" i="1" s="1"/>
  <c r="W565" i="1"/>
  <c r="P565" i="1"/>
  <c r="Q565" i="1" s="1"/>
  <c r="H564" i="1" l="1"/>
  <c r="N496" i="1"/>
  <c r="V496" i="1" s="1"/>
  <c r="B496" i="1" s="1"/>
  <c r="C497" i="1"/>
  <c r="U566" i="1"/>
  <c r="R567" i="1"/>
  <c r="N563" i="1"/>
  <c r="C564" i="1"/>
  <c r="W566" i="1"/>
  <c r="P566" i="1"/>
  <c r="Q566" i="1" s="1"/>
  <c r="V562" i="1"/>
  <c r="B562" i="1" s="1"/>
  <c r="I568" i="1"/>
  <c r="A568" i="1"/>
  <c r="O567" i="1"/>
  <c r="G567" i="1"/>
  <c r="F567" i="1" s="1"/>
  <c r="J567" i="1"/>
  <c r="K567" i="1" s="1"/>
  <c r="D565" i="1"/>
  <c r="H565" i="1" s="1"/>
  <c r="E566" i="1"/>
  <c r="S566" i="1"/>
  <c r="N497" i="1" l="1"/>
  <c r="V497" i="1" s="1"/>
  <c r="B497" i="1" s="1"/>
  <c r="C498" i="1"/>
  <c r="L565" i="1"/>
  <c r="M565" i="1" s="1"/>
  <c r="S567" i="1"/>
  <c r="E567" i="1"/>
  <c r="N564" i="1"/>
  <c r="C565" i="1"/>
  <c r="W567" i="1"/>
  <c r="P567" i="1"/>
  <c r="Q567" i="1" s="1"/>
  <c r="V563" i="1"/>
  <c r="B563" i="1" s="1"/>
  <c r="D566" i="1"/>
  <c r="L566" i="1" s="1"/>
  <c r="M566" i="1" s="1"/>
  <c r="I569" i="1"/>
  <c r="O568" i="1"/>
  <c r="A569" i="1"/>
  <c r="U567" i="1"/>
  <c r="R568" i="1"/>
  <c r="J568" i="1"/>
  <c r="K568" i="1" s="1"/>
  <c r="G568" i="1"/>
  <c r="F568" i="1" s="1"/>
  <c r="C499" i="1" l="1"/>
  <c r="N499" i="1" s="1"/>
  <c r="N498" i="1"/>
  <c r="V498" i="1" s="1"/>
  <c r="B498" i="1" s="1"/>
  <c r="R569" i="1"/>
  <c r="U568" i="1"/>
  <c r="I570" i="1"/>
  <c r="O569" i="1"/>
  <c r="A570" i="1"/>
  <c r="W568" i="1"/>
  <c r="P568" i="1"/>
  <c r="Q568" i="1" s="1"/>
  <c r="J569" i="1"/>
  <c r="K569" i="1" s="1"/>
  <c r="G569" i="1"/>
  <c r="F569" i="1" s="1"/>
  <c r="N565" i="1"/>
  <c r="C566" i="1"/>
  <c r="V564" i="1"/>
  <c r="B564" i="1" s="1"/>
  <c r="S568" i="1"/>
  <c r="E568" i="1"/>
  <c r="H566" i="1"/>
  <c r="D567" i="1"/>
  <c r="L567" i="1" s="1"/>
  <c r="M567" i="1" s="1"/>
  <c r="V499" i="1" l="1"/>
  <c r="C500" i="1" s="1"/>
  <c r="D568" i="1"/>
  <c r="L568" i="1" s="1"/>
  <c r="M568" i="1" s="1"/>
  <c r="I571" i="1"/>
  <c r="A571" i="1"/>
  <c r="O570" i="1"/>
  <c r="N566" i="1"/>
  <c r="C567" i="1"/>
  <c r="W569" i="1"/>
  <c r="P569" i="1"/>
  <c r="Q569" i="1" s="1"/>
  <c r="H567" i="1"/>
  <c r="V565" i="1"/>
  <c r="B565" i="1" s="1"/>
  <c r="G570" i="1"/>
  <c r="F570" i="1" s="1"/>
  <c r="J570" i="1"/>
  <c r="K570" i="1" s="1"/>
  <c r="S569" i="1"/>
  <c r="E569" i="1"/>
  <c r="U569" i="1"/>
  <c r="R570" i="1"/>
  <c r="B499" i="1" l="1"/>
  <c r="N500" i="1"/>
  <c r="V500" i="1" s="1"/>
  <c r="B500" i="1" s="1"/>
  <c r="C501" i="1"/>
  <c r="N567" i="1"/>
  <c r="C568" i="1"/>
  <c r="E570" i="1"/>
  <c r="S570" i="1"/>
  <c r="V566" i="1"/>
  <c r="B566" i="1" s="1"/>
  <c r="P570" i="1"/>
  <c r="Q570" i="1" s="1"/>
  <c r="W570" i="1"/>
  <c r="I572" i="1"/>
  <c r="A572" i="1"/>
  <c r="O571" i="1"/>
  <c r="G571" i="1"/>
  <c r="F571" i="1" s="1"/>
  <c r="J571" i="1"/>
  <c r="K571" i="1" s="1"/>
  <c r="U570" i="1"/>
  <c r="R571" i="1"/>
  <c r="D569" i="1"/>
  <c r="L569" i="1" s="1"/>
  <c r="M569" i="1" s="1"/>
  <c r="H568" i="1"/>
  <c r="C502" i="1" l="1"/>
  <c r="N501" i="1"/>
  <c r="V501" i="1" s="1"/>
  <c r="B501" i="1" s="1"/>
  <c r="H569" i="1"/>
  <c r="U571" i="1"/>
  <c r="R572" i="1"/>
  <c r="S571" i="1"/>
  <c r="E571" i="1"/>
  <c r="P571" i="1"/>
  <c r="Q571" i="1" s="1"/>
  <c r="W571" i="1"/>
  <c r="D570" i="1"/>
  <c r="L570" i="1" s="1"/>
  <c r="M570" i="1" s="1"/>
  <c r="O572" i="1"/>
  <c r="A573" i="1"/>
  <c r="I573" i="1"/>
  <c r="N568" i="1"/>
  <c r="C569" i="1"/>
  <c r="G572" i="1"/>
  <c r="F572" i="1" s="1"/>
  <c r="J572" i="1"/>
  <c r="K572" i="1" s="1"/>
  <c r="V567" i="1"/>
  <c r="B567" i="1" s="1"/>
  <c r="C503" i="1" l="1"/>
  <c r="N502" i="1"/>
  <c r="V502" i="1" s="1"/>
  <c r="B502" i="1" s="1"/>
  <c r="H570" i="1"/>
  <c r="N569" i="1"/>
  <c r="C570" i="1"/>
  <c r="V568" i="1"/>
  <c r="B568" i="1" s="1"/>
  <c r="G573" i="1"/>
  <c r="F573" i="1" s="1"/>
  <c r="J573" i="1"/>
  <c r="K573" i="1" s="1"/>
  <c r="D571" i="1"/>
  <c r="L571" i="1" s="1"/>
  <c r="M571" i="1" s="1"/>
  <c r="O573" i="1"/>
  <c r="A574" i="1"/>
  <c r="I574" i="1"/>
  <c r="P572" i="1"/>
  <c r="Q572" i="1" s="1"/>
  <c r="W572" i="1"/>
  <c r="R573" i="1"/>
  <c r="U572" i="1"/>
  <c r="S572" i="1"/>
  <c r="E572" i="1"/>
  <c r="N503" i="1" l="1"/>
  <c r="V503" i="1" s="1"/>
  <c r="B503" i="1" s="1"/>
  <c r="C504" i="1"/>
  <c r="H571" i="1"/>
  <c r="R574" i="1"/>
  <c r="U573" i="1"/>
  <c r="S573" i="1"/>
  <c r="E573" i="1"/>
  <c r="G574" i="1"/>
  <c r="F574" i="1" s="1"/>
  <c r="J574" i="1"/>
  <c r="K574" i="1" s="1"/>
  <c r="I575" i="1"/>
  <c r="A575" i="1"/>
  <c r="O574" i="1"/>
  <c r="D572" i="1"/>
  <c r="H572" i="1" s="1"/>
  <c r="P573" i="1"/>
  <c r="Q573" i="1" s="1"/>
  <c r="W573" i="1"/>
  <c r="N570" i="1"/>
  <c r="C571" i="1"/>
  <c r="V569" i="1"/>
  <c r="B569" i="1" s="1"/>
  <c r="N504" i="1" l="1"/>
  <c r="V504" i="1" s="1"/>
  <c r="B504" i="1" s="1"/>
  <c r="C505" i="1"/>
  <c r="L572" i="1"/>
  <c r="M572" i="1" s="1"/>
  <c r="V570" i="1"/>
  <c r="B570" i="1" s="1"/>
  <c r="G575" i="1"/>
  <c r="F575" i="1" s="1"/>
  <c r="J575" i="1"/>
  <c r="K575" i="1" s="1"/>
  <c r="E574" i="1"/>
  <c r="S574" i="1"/>
  <c r="D573" i="1"/>
  <c r="L573" i="1" s="1"/>
  <c r="M573" i="1" s="1"/>
  <c r="P574" i="1"/>
  <c r="Q574" i="1" s="1"/>
  <c r="W574" i="1"/>
  <c r="N571" i="1"/>
  <c r="C572" i="1"/>
  <c r="I576" i="1"/>
  <c r="A576" i="1"/>
  <c r="O575" i="1"/>
  <c r="R575" i="1"/>
  <c r="U574" i="1"/>
  <c r="N505" i="1" l="1"/>
  <c r="V505" i="1" s="1"/>
  <c r="B505" i="1" s="1"/>
  <c r="C506" i="1"/>
  <c r="H573" i="1"/>
  <c r="O576" i="1"/>
  <c r="A577" i="1"/>
  <c r="I577" i="1"/>
  <c r="J576" i="1"/>
  <c r="K576" i="1" s="1"/>
  <c r="G576" i="1"/>
  <c r="F576" i="1" s="1"/>
  <c r="N572" i="1"/>
  <c r="C573" i="1"/>
  <c r="D574" i="1"/>
  <c r="H574" i="1" s="1"/>
  <c r="V571" i="1"/>
  <c r="B571" i="1" s="1"/>
  <c r="E575" i="1"/>
  <c r="S575" i="1"/>
  <c r="U575" i="1"/>
  <c r="R576" i="1"/>
  <c r="P575" i="1"/>
  <c r="Q575" i="1" s="1"/>
  <c r="W575" i="1"/>
  <c r="N506" i="1" l="1"/>
  <c r="C507" i="1"/>
  <c r="L574" i="1"/>
  <c r="M574" i="1" s="1"/>
  <c r="N573" i="1"/>
  <c r="C574" i="1"/>
  <c r="V572" i="1"/>
  <c r="B572" i="1" s="1"/>
  <c r="D575" i="1"/>
  <c r="L575" i="1" s="1"/>
  <c r="M575" i="1" s="1"/>
  <c r="S576" i="1"/>
  <c r="E576" i="1"/>
  <c r="J577" i="1"/>
  <c r="K577" i="1" s="1"/>
  <c r="G577" i="1"/>
  <c r="F577" i="1" s="1"/>
  <c r="O577" i="1"/>
  <c r="A578" i="1"/>
  <c r="I578" i="1"/>
  <c r="R577" i="1"/>
  <c r="U576" i="1"/>
  <c r="P576" i="1"/>
  <c r="Q576" i="1" s="1"/>
  <c r="W576" i="1"/>
  <c r="N507" i="1" l="1"/>
  <c r="V507" i="1" s="1"/>
  <c r="B507" i="1" s="1"/>
  <c r="C508" i="1"/>
  <c r="V506" i="1"/>
  <c r="B506" i="1" s="1"/>
  <c r="H575" i="1"/>
  <c r="U577" i="1"/>
  <c r="R578" i="1"/>
  <c r="G578" i="1"/>
  <c r="F578" i="1" s="1"/>
  <c r="J578" i="1"/>
  <c r="K578" i="1" s="1"/>
  <c r="I579" i="1"/>
  <c r="A579" i="1"/>
  <c r="O578" i="1"/>
  <c r="P577" i="1"/>
  <c r="Q577" i="1" s="1"/>
  <c r="W577" i="1"/>
  <c r="S577" i="1"/>
  <c r="E577" i="1"/>
  <c r="N574" i="1"/>
  <c r="C575" i="1"/>
  <c r="D576" i="1"/>
  <c r="H576" i="1" s="1"/>
  <c r="V573" i="1"/>
  <c r="B573" i="1" s="1"/>
  <c r="N508" i="1" l="1"/>
  <c r="V508" i="1" s="1"/>
  <c r="B508" i="1" s="1"/>
  <c r="C509" i="1"/>
  <c r="L576" i="1"/>
  <c r="M576" i="1" s="1"/>
  <c r="P578" i="1"/>
  <c r="Q578" i="1" s="1"/>
  <c r="W578" i="1"/>
  <c r="I580" i="1"/>
  <c r="A580" i="1"/>
  <c r="O579" i="1"/>
  <c r="G579" i="1"/>
  <c r="F579" i="1" s="1"/>
  <c r="J579" i="1"/>
  <c r="K579" i="1" s="1"/>
  <c r="V574" i="1"/>
  <c r="B574" i="1" s="1"/>
  <c r="E578" i="1"/>
  <c r="S578" i="1"/>
  <c r="D577" i="1"/>
  <c r="H577" i="1" s="1"/>
  <c r="N575" i="1"/>
  <c r="C576" i="1"/>
  <c r="U578" i="1"/>
  <c r="R579" i="1"/>
  <c r="L577" i="1" l="1"/>
  <c r="M577" i="1" s="1"/>
  <c r="C510" i="1"/>
  <c r="N509" i="1"/>
  <c r="V509" i="1" s="1"/>
  <c r="B509" i="1" s="1"/>
  <c r="V575" i="1"/>
  <c r="B575" i="1" s="1"/>
  <c r="S579" i="1"/>
  <c r="E579" i="1"/>
  <c r="W579" i="1"/>
  <c r="P579" i="1"/>
  <c r="Q579" i="1" s="1"/>
  <c r="A581" i="1"/>
  <c r="I581" i="1"/>
  <c r="O580" i="1"/>
  <c r="U579" i="1"/>
  <c r="R580" i="1"/>
  <c r="D578" i="1"/>
  <c r="L578" i="1" s="1"/>
  <c r="M578" i="1" s="1"/>
  <c r="J580" i="1"/>
  <c r="K580" i="1" s="1"/>
  <c r="G580" i="1"/>
  <c r="F580" i="1" s="1"/>
  <c r="N576" i="1"/>
  <c r="C577" i="1"/>
  <c r="H578" i="1" l="1"/>
  <c r="N510" i="1"/>
  <c r="V510" i="1" s="1"/>
  <c r="B510" i="1" s="1"/>
  <c r="C511" i="1"/>
  <c r="S580" i="1"/>
  <c r="E580" i="1"/>
  <c r="J581" i="1"/>
  <c r="K581" i="1" s="1"/>
  <c r="G581" i="1"/>
  <c r="F581" i="1" s="1"/>
  <c r="A582" i="1"/>
  <c r="I582" i="1"/>
  <c r="O581" i="1"/>
  <c r="D579" i="1"/>
  <c r="L579" i="1" s="1"/>
  <c r="M579" i="1" s="1"/>
  <c r="N577" i="1"/>
  <c r="C578" i="1"/>
  <c r="R581" i="1"/>
  <c r="U580" i="1"/>
  <c r="V576" i="1"/>
  <c r="B576" i="1" s="1"/>
  <c r="W580" i="1"/>
  <c r="P580" i="1"/>
  <c r="Q580" i="1" s="1"/>
  <c r="C512" i="1" l="1"/>
  <c r="N512" i="1" s="1"/>
  <c r="V512" i="1" s="1"/>
  <c r="B512" i="1" s="1"/>
  <c r="N511" i="1"/>
  <c r="H579" i="1"/>
  <c r="W581" i="1"/>
  <c r="P581" i="1"/>
  <c r="Q581" i="1" s="1"/>
  <c r="G582" i="1"/>
  <c r="F582" i="1" s="1"/>
  <c r="J582" i="1"/>
  <c r="K582" i="1" s="1"/>
  <c r="U581" i="1"/>
  <c r="R582" i="1"/>
  <c r="I583" i="1"/>
  <c r="A583" i="1"/>
  <c r="O582" i="1"/>
  <c r="N578" i="1"/>
  <c r="C579" i="1"/>
  <c r="V577" i="1"/>
  <c r="B577" i="1" s="1"/>
  <c r="S581" i="1"/>
  <c r="E581" i="1"/>
  <c r="D580" i="1"/>
  <c r="L580" i="1" s="1"/>
  <c r="M580" i="1" s="1"/>
  <c r="H580" i="1" l="1"/>
  <c r="V511" i="1"/>
  <c r="B511" i="1" s="1"/>
  <c r="G583" i="1"/>
  <c r="F583" i="1" s="1"/>
  <c r="J583" i="1"/>
  <c r="K583" i="1" s="1"/>
  <c r="U582" i="1"/>
  <c r="R583" i="1"/>
  <c r="N579" i="1"/>
  <c r="C580" i="1"/>
  <c r="E582" i="1"/>
  <c r="S582" i="1"/>
  <c r="D581" i="1"/>
  <c r="L581" i="1" s="1"/>
  <c r="M581" i="1" s="1"/>
  <c r="V578" i="1"/>
  <c r="B578" i="1" s="1"/>
  <c r="W582" i="1"/>
  <c r="P582" i="1"/>
  <c r="Q582" i="1" s="1"/>
  <c r="I584" i="1"/>
  <c r="A584" i="1"/>
  <c r="O583" i="1"/>
  <c r="D582" i="1" l="1"/>
  <c r="L582" i="1" s="1"/>
  <c r="M582" i="1" s="1"/>
  <c r="N580" i="1"/>
  <c r="C581" i="1"/>
  <c r="V579" i="1"/>
  <c r="B579" i="1" s="1"/>
  <c r="U583" i="1"/>
  <c r="R584" i="1"/>
  <c r="W583" i="1"/>
  <c r="P583" i="1"/>
  <c r="Q583" i="1" s="1"/>
  <c r="H581" i="1"/>
  <c r="I585" i="1"/>
  <c r="O584" i="1"/>
  <c r="A585" i="1"/>
  <c r="S583" i="1"/>
  <c r="E583" i="1"/>
  <c r="J584" i="1"/>
  <c r="K584" i="1" s="1"/>
  <c r="G584" i="1"/>
  <c r="F584" i="1" s="1"/>
  <c r="I586" i="1" l="1"/>
  <c r="O585" i="1"/>
  <c r="A586" i="1"/>
  <c r="W584" i="1"/>
  <c r="P584" i="1"/>
  <c r="Q584" i="1" s="1"/>
  <c r="J585" i="1"/>
  <c r="K585" i="1" s="1"/>
  <c r="G585" i="1"/>
  <c r="F585" i="1" s="1"/>
  <c r="N581" i="1"/>
  <c r="C582" i="1"/>
  <c r="V580" i="1"/>
  <c r="B580" i="1" s="1"/>
  <c r="S584" i="1"/>
  <c r="E584" i="1"/>
  <c r="H582" i="1"/>
  <c r="D583" i="1"/>
  <c r="H583" i="1" s="1"/>
  <c r="R585" i="1"/>
  <c r="U584" i="1"/>
  <c r="L583" i="1" l="1"/>
  <c r="M583" i="1" s="1"/>
  <c r="S585" i="1"/>
  <c r="E585" i="1"/>
  <c r="D584" i="1"/>
  <c r="L584" i="1" s="1"/>
  <c r="M584" i="1" s="1"/>
  <c r="U585" i="1"/>
  <c r="R586" i="1"/>
  <c r="I587" i="1"/>
  <c r="A587" i="1"/>
  <c r="O586" i="1"/>
  <c r="N582" i="1"/>
  <c r="C583" i="1"/>
  <c r="W585" i="1"/>
  <c r="P585" i="1"/>
  <c r="Q585" i="1" s="1"/>
  <c r="V581" i="1"/>
  <c r="B581" i="1" s="1"/>
  <c r="G586" i="1"/>
  <c r="F586" i="1" s="1"/>
  <c r="J586" i="1"/>
  <c r="K586" i="1" s="1"/>
  <c r="G587" i="1" l="1"/>
  <c r="F587" i="1" s="1"/>
  <c r="J587" i="1"/>
  <c r="K587" i="1" s="1"/>
  <c r="U586" i="1"/>
  <c r="R587" i="1"/>
  <c r="N583" i="1"/>
  <c r="C584" i="1"/>
  <c r="H584" i="1"/>
  <c r="V582" i="1"/>
  <c r="B582" i="1" s="1"/>
  <c r="E586" i="1"/>
  <c r="S586" i="1"/>
  <c r="P586" i="1"/>
  <c r="Q586" i="1" s="1"/>
  <c r="W586" i="1"/>
  <c r="D585" i="1"/>
  <c r="L585" i="1" s="1"/>
  <c r="M585" i="1" s="1"/>
  <c r="I588" i="1"/>
  <c r="A588" i="1"/>
  <c r="O587" i="1"/>
  <c r="H585" i="1" l="1"/>
  <c r="N584" i="1"/>
  <c r="C585" i="1"/>
  <c r="V583" i="1"/>
  <c r="B583" i="1" s="1"/>
  <c r="R588" i="1"/>
  <c r="U587" i="1"/>
  <c r="P587" i="1"/>
  <c r="Q587" i="1" s="1"/>
  <c r="W587" i="1"/>
  <c r="I589" i="1"/>
  <c r="A589" i="1"/>
  <c r="O588" i="1"/>
  <c r="D586" i="1"/>
  <c r="H586" i="1" s="1"/>
  <c r="G588" i="1"/>
  <c r="F588" i="1" s="1"/>
  <c r="J588" i="1"/>
  <c r="K588" i="1" s="1"/>
  <c r="S587" i="1"/>
  <c r="E587" i="1"/>
  <c r="L586" i="1" l="1"/>
  <c r="M586" i="1" s="1"/>
  <c r="U588" i="1"/>
  <c r="R589" i="1"/>
  <c r="W588" i="1"/>
  <c r="P588" i="1"/>
  <c r="Q588" i="1" s="1"/>
  <c r="D587" i="1"/>
  <c r="H587" i="1" s="1"/>
  <c r="I590" i="1"/>
  <c r="A590" i="1"/>
  <c r="O589" i="1"/>
  <c r="N585" i="1"/>
  <c r="C586" i="1"/>
  <c r="S588" i="1"/>
  <c r="E588" i="1"/>
  <c r="G589" i="1"/>
  <c r="F589" i="1" s="1"/>
  <c r="J589" i="1"/>
  <c r="K589" i="1" s="1"/>
  <c r="V584" i="1"/>
  <c r="B584" i="1" s="1"/>
  <c r="L587" i="1" l="1"/>
  <c r="M587" i="1" s="1"/>
  <c r="J590" i="1"/>
  <c r="K590" i="1" s="1"/>
  <c r="G590" i="1"/>
  <c r="F590" i="1" s="1"/>
  <c r="D588" i="1"/>
  <c r="H588" i="1" s="1"/>
  <c r="N586" i="1"/>
  <c r="C587" i="1"/>
  <c r="V585" i="1"/>
  <c r="B585" i="1" s="1"/>
  <c r="P589" i="1"/>
  <c r="Q589" i="1" s="1"/>
  <c r="W589" i="1"/>
  <c r="U589" i="1"/>
  <c r="R590" i="1"/>
  <c r="S589" i="1"/>
  <c r="E589" i="1"/>
  <c r="I591" i="1"/>
  <c r="A591" i="1"/>
  <c r="O590" i="1"/>
  <c r="L588" i="1" l="1"/>
  <c r="M588" i="1" s="1"/>
  <c r="D589" i="1"/>
  <c r="L589" i="1" s="1"/>
  <c r="M589" i="1" s="1"/>
  <c r="N587" i="1"/>
  <c r="C588" i="1"/>
  <c r="V586" i="1"/>
  <c r="B586" i="1" s="1"/>
  <c r="R591" i="1"/>
  <c r="U590" i="1"/>
  <c r="W590" i="1"/>
  <c r="P590" i="1"/>
  <c r="Q590" i="1" s="1"/>
  <c r="I592" i="1"/>
  <c r="A592" i="1"/>
  <c r="O591" i="1"/>
  <c r="E590" i="1"/>
  <c r="S590" i="1"/>
  <c r="G591" i="1"/>
  <c r="F591" i="1" s="1"/>
  <c r="J591" i="1"/>
  <c r="K591" i="1" s="1"/>
  <c r="H589" i="1" l="1"/>
  <c r="R592" i="1"/>
  <c r="U591" i="1"/>
  <c r="D590" i="1"/>
  <c r="H590" i="1" s="1"/>
  <c r="P591" i="1"/>
  <c r="Q591" i="1" s="1"/>
  <c r="W591" i="1"/>
  <c r="I593" i="1"/>
  <c r="A593" i="1"/>
  <c r="O592" i="1"/>
  <c r="N588" i="1"/>
  <c r="C589" i="1"/>
  <c r="N589" i="1" s="1"/>
  <c r="J592" i="1"/>
  <c r="K592" i="1" s="1"/>
  <c r="G592" i="1"/>
  <c r="F592" i="1" s="1"/>
  <c r="V587" i="1"/>
  <c r="B587" i="1" s="1"/>
  <c r="E591" i="1"/>
  <c r="S591" i="1"/>
  <c r="L590" i="1" l="1"/>
  <c r="M590" i="1" s="1"/>
  <c r="G593" i="1"/>
  <c r="F593" i="1" s="1"/>
  <c r="J593" i="1"/>
  <c r="K593" i="1" s="1"/>
  <c r="E592" i="1"/>
  <c r="S592" i="1"/>
  <c r="V589" i="1"/>
  <c r="C590" i="1" s="1"/>
  <c r="V588" i="1"/>
  <c r="B588" i="1" s="1"/>
  <c r="W592" i="1"/>
  <c r="P592" i="1"/>
  <c r="Q592" i="1" s="1"/>
  <c r="D591" i="1"/>
  <c r="H591" i="1" s="1"/>
  <c r="I594" i="1"/>
  <c r="A594" i="1"/>
  <c r="O593" i="1"/>
  <c r="U592" i="1"/>
  <c r="R593" i="1"/>
  <c r="B589" i="1" l="1"/>
  <c r="N590" i="1"/>
  <c r="C591" i="1"/>
  <c r="J594" i="1"/>
  <c r="K594" i="1" s="1"/>
  <c r="G594" i="1"/>
  <c r="F594" i="1" s="1"/>
  <c r="L591" i="1"/>
  <c r="M591" i="1" s="1"/>
  <c r="U593" i="1"/>
  <c r="R594" i="1"/>
  <c r="D592" i="1"/>
  <c r="L592" i="1" s="1"/>
  <c r="M592" i="1" s="1"/>
  <c r="S593" i="1"/>
  <c r="E593" i="1"/>
  <c r="P593" i="1"/>
  <c r="Q593" i="1" s="1"/>
  <c r="W593" i="1"/>
  <c r="I595" i="1"/>
  <c r="A595" i="1"/>
  <c r="O594" i="1"/>
  <c r="G595" i="1" l="1"/>
  <c r="F595" i="1" s="1"/>
  <c r="J595" i="1"/>
  <c r="K595" i="1" s="1"/>
  <c r="R595" i="1"/>
  <c r="U594" i="1"/>
  <c r="D593" i="1"/>
  <c r="L593" i="1" s="1"/>
  <c r="M593" i="1" s="1"/>
  <c r="E594" i="1"/>
  <c r="S594" i="1"/>
  <c r="W594" i="1"/>
  <c r="P594" i="1"/>
  <c r="Q594" i="1" s="1"/>
  <c r="H592" i="1"/>
  <c r="N591" i="1"/>
  <c r="C592" i="1"/>
  <c r="I596" i="1"/>
  <c r="A596" i="1"/>
  <c r="O595" i="1"/>
  <c r="V590" i="1"/>
  <c r="B590" i="1" s="1"/>
  <c r="J596" i="1" l="1"/>
  <c r="K596" i="1" s="1"/>
  <c r="G596" i="1"/>
  <c r="F596" i="1" s="1"/>
  <c r="H593" i="1"/>
  <c r="N592" i="1"/>
  <c r="C593" i="1"/>
  <c r="V591" i="1"/>
  <c r="B591" i="1" s="1"/>
  <c r="R596" i="1"/>
  <c r="U595" i="1"/>
  <c r="E595" i="1"/>
  <c r="S595" i="1"/>
  <c r="P595" i="1"/>
  <c r="Q595" i="1" s="1"/>
  <c r="W595" i="1"/>
  <c r="I597" i="1"/>
  <c r="A597" i="1"/>
  <c r="O596" i="1"/>
  <c r="D594" i="1"/>
  <c r="L594" i="1" s="1"/>
  <c r="M594" i="1" s="1"/>
  <c r="I598" i="1" l="1"/>
  <c r="A598" i="1"/>
  <c r="O597" i="1"/>
  <c r="G597" i="1"/>
  <c r="F597" i="1" s="1"/>
  <c r="J597" i="1"/>
  <c r="K597" i="1" s="1"/>
  <c r="N593" i="1"/>
  <c r="C594" i="1"/>
  <c r="V592" i="1"/>
  <c r="B592" i="1" s="1"/>
  <c r="H594" i="1"/>
  <c r="D595" i="1"/>
  <c r="H595" i="1" s="1"/>
  <c r="W596" i="1"/>
  <c r="P596" i="1"/>
  <c r="Q596" i="1" s="1"/>
  <c r="U596" i="1"/>
  <c r="R597" i="1"/>
  <c r="E596" i="1"/>
  <c r="S596" i="1"/>
  <c r="N594" i="1" l="1"/>
  <c r="C595" i="1"/>
  <c r="V593" i="1"/>
  <c r="B593" i="1" s="1"/>
  <c r="S597" i="1"/>
  <c r="E597" i="1"/>
  <c r="L595" i="1"/>
  <c r="M595" i="1" s="1"/>
  <c r="D596" i="1"/>
  <c r="L596" i="1" s="1"/>
  <c r="M596" i="1" s="1"/>
  <c r="P597" i="1"/>
  <c r="Q597" i="1" s="1"/>
  <c r="W597" i="1"/>
  <c r="U597" i="1"/>
  <c r="R598" i="1"/>
  <c r="I599" i="1"/>
  <c r="A599" i="1"/>
  <c r="O598" i="1"/>
  <c r="J598" i="1"/>
  <c r="K598" i="1" s="1"/>
  <c r="G598" i="1"/>
  <c r="F598" i="1" s="1"/>
  <c r="I600" i="1" l="1"/>
  <c r="A600" i="1"/>
  <c r="O599" i="1"/>
  <c r="U598" i="1"/>
  <c r="R599" i="1"/>
  <c r="D597" i="1"/>
  <c r="L597" i="1" s="1"/>
  <c r="M597" i="1" s="1"/>
  <c r="G599" i="1"/>
  <c r="F599" i="1" s="1"/>
  <c r="J599" i="1"/>
  <c r="K599" i="1" s="1"/>
  <c r="E598" i="1"/>
  <c r="S598" i="1"/>
  <c r="H596" i="1"/>
  <c r="N595" i="1"/>
  <c r="C596" i="1"/>
  <c r="W598" i="1"/>
  <c r="P598" i="1"/>
  <c r="Q598" i="1" s="1"/>
  <c r="V594" i="1"/>
  <c r="B594" i="1" s="1"/>
  <c r="N596" i="1" l="1"/>
  <c r="C597" i="1"/>
  <c r="H597" i="1"/>
  <c r="V595" i="1"/>
  <c r="B595" i="1" s="1"/>
  <c r="R600" i="1"/>
  <c r="U599" i="1"/>
  <c r="D598" i="1"/>
  <c r="H598" i="1" s="1"/>
  <c r="E599" i="1"/>
  <c r="S599" i="1"/>
  <c r="P599" i="1"/>
  <c r="Q599" i="1" s="1"/>
  <c r="W599" i="1"/>
  <c r="I601" i="1"/>
  <c r="A601" i="1"/>
  <c r="O600" i="1"/>
  <c r="J600" i="1"/>
  <c r="K600" i="1" s="1"/>
  <c r="G600" i="1"/>
  <c r="F600" i="1" s="1"/>
  <c r="L598" i="1" l="1"/>
  <c r="M598" i="1" s="1"/>
  <c r="I602" i="1"/>
  <c r="A602" i="1"/>
  <c r="O601" i="1"/>
  <c r="J601" i="1"/>
  <c r="K601" i="1" s="1"/>
  <c r="G601" i="1"/>
  <c r="F601" i="1" s="1"/>
  <c r="R601" i="1"/>
  <c r="U600" i="1"/>
  <c r="D599" i="1"/>
  <c r="H599" i="1" s="1"/>
  <c r="E600" i="1"/>
  <c r="S600" i="1"/>
  <c r="N597" i="1"/>
  <c r="C598" i="1"/>
  <c r="W600" i="1"/>
  <c r="P600" i="1"/>
  <c r="Q600" i="1" s="1"/>
  <c r="V596" i="1"/>
  <c r="B596" i="1" s="1"/>
  <c r="N598" i="1" l="1"/>
  <c r="C599" i="1"/>
  <c r="U601" i="1"/>
  <c r="R602" i="1"/>
  <c r="V597" i="1"/>
  <c r="B597" i="1" s="1"/>
  <c r="S601" i="1"/>
  <c r="E601" i="1"/>
  <c r="D600" i="1"/>
  <c r="L600" i="1" s="1"/>
  <c r="M600" i="1" s="1"/>
  <c r="P601" i="1"/>
  <c r="Q601" i="1" s="1"/>
  <c r="W601" i="1"/>
  <c r="L599" i="1"/>
  <c r="M599" i="1" s="1"/>
  <c r="I603" i="1"/>
  <c r="A603" i="1"/>
  <c r="O602" i="1"/>
  <c r="J602" i="1"/>
  <c r="K602" i="1" s="1"/>
  <c r="G602" i="1"/>
  <c r="F602" i="1" s="1"/>
  <c r="I604" i="1" l="1"/>
  <c r="A604" i="1"/>
  <c r="O603" i="1"/>
  <c r="D601" i="1"/>
  <c r="L601" i="1" s="1"/>
  <c r="M601" i="1" s="1"/>
  <c r="G603" i="1"/>
  <c r="F603" i="1" s="1"/>
  <c r="J603" i="1"/>
  <c r="K603" i="1" s="1"/>
  <c r="U602" i="1"/>
  <c r="R603" i="1"/>
  <c r="E602" i="1"/>
  <c r="S602" i="1"/>
  <c r="H600" i="1"/>
  <c r="N599" i="1"/>
  <c r="C600" i="1"/>
  <c r="W602" i="1"/>
  <c r="P602" i="1"/>
  <c r="Q602" i="1" s="1"/>
  <c r="V598" i="1"/>
  <c r="B598" i="1" s="1"/>
  <c r="H601" i="1" l="1"/>
  <c r="N600" i="1"/>
  <c r="C601" i="1"/>
  <c r="V599" i="1"/>
  <c r="B599" i="1" s="1"/>
  <c r="D602" i="1"/>
  <c r="L602" i="1" s="1"/>
  <c r="M602" i="1" s="1"/>
  <c r="R604" i="1"/>
  <c r="U603" i="1"/>
  <c r="P603" i="1"/>
  <c r="Q603" i="1" s="1"/>
  <c r="W603" i="1"/>
  <c r="I605" i="1"/>
  <c r="A605" i="1"/>
  <c r="O604" i="1"/>
  <c r="E603" i="1"/>
  <c r="S603" i="1"/>
  <c r="J604" i="1"/>
  <c r="K604" i="1" s="1"/>
  <c r="G604" i="1"/>
  <c r="F604" i="1" s="1"/>
  <c r="H602" i="1" l="1"/>
  <c r="R605" i="1"/>
  <c r="U604" i="1"/>
  <c r="D603" i="1"/>
  <c r="H603" i="1" s="1"/>
  <c r="P604" i="1"/>
  <c r="Q604" i="1" s="1"/>
  <c r="W604" i="1"/>
  <c r="I606" i="1"/>
  <c r="A606" i="1"/>
  <c r="O605" i="1"/>
  <c r="J605" i="1"/>
  <c r="K605" i="1" s="1"/>
  <c r="G605" i="1"/>
  <c r="F605" i="1" s="1"/>
  <c r="N601" i="1"/>
  <c r="C602" i="1"/>
  <c r="E604" i="1"/>
  <c r="S604" i="1"/>
  <c r="V600" i="1"/>
  <c r="B600" i="1" s="1"/>
  <c r="D604" i="1" l="1"/>
  <c r="H604" i="1" s="1"/>
  <c r="J606" i="1"/>
  <c r="K606" i="1" s="1"/>
  <c r="G606" i="1"/>
  <c r="F606" i="1" s="1"/>
  <c r="N602" i="1"/>
  <c r="C603" i="1"/>
  <c r="V601" i="1"/>
  <c r="B601" i="1" s="1"/>
  <c r="S605" i="1"/>
  <c r="E605" i="1"/>
  <c r="L603" i="1"/>
  <c r="M603" i="1" s="1"/>
  <c r="P605" i="1"/>
  <c r="Q605" i="1" s="1"/>
  <c r="W605" i="1"/>
  <c r="I607" i="1"/>
  <c r="A607" i="1"/>
  <c r="O606" i="1"/>
  <c r="U605" i="1"/>
  <c r="R606" i="1"/>
  <c r="G607" i="1" l="1"/>
  <c r="F607" i="1" s="1"/>
  <c r="J607" i="1"/>
  <c r="K607" i="1" s="1"/>
  <c r="N603" i="1"/>
  <c r="C604" i="1"/>
  <c r="V602" i="1"/>
  <c r="B602" i="1" s="1"/>
  <c r="E606" i="1"/>
  <c r="S606" i="1"/>
  <c r="U606" i="1"/>
  <c r="R607" i="1"/>
  <c r="D605" i="1"/>
  <c r="L605" i="1" s="1"/>
  <c r="M605" i="1" s="1"/>
  <c r="W606" i="1"/>
  <c r="P606" i="1"/>
  <c r="Q606" i="1" s="1"/>
  <c r="L604" i="1"/>
  <c r="M604" i="1" s="1"/>
  <c r="I608" i="1"/>
  <c r="A608" i="1"/>
  <c r="O607" i="1"/>
  <c r="H605" i="1" l="1"/>
  <c r="D606" i="1"/>
  <c r="L606" i="1" s="1"/>
  <c r="M606" i="1" s="1"/>
  <c r="N604" i="1"/>
  <c r="C605" i="1"/>
  <c r="P607" i="1"/>
  <c r="Q607" i="1" s="1"/>
  <c r="W607" i="1"/>
  <c r="V603" i="1"/>
  <c r="B603" i="1" s="1"/>
  <c r="I609" i="1"/>
  <c r="A609" i="1"/>
  <c r="O608" i="1"/>
  <c r="R608" i="1"/>
  <c r="U607" i="1"/>
  <c r="E607" i="1"/>
  <c r="S607" i="1"/>
  <c r="J608" i="1"/>
  <c r="K608" i="1" s="1"/>
  <c r="G608" i="1"/>
  <c r="F608" i="1" s="1"/>
  <c r="H606" i="1" l="1"/>
  <c r="D607" i="1"/>
  <c r="H607" i="1" s="1"/>
  <c r="R609" i="1"/>
  <c r="U608" i="1"/>
  <c r="N605" i="1"/>
  <c r="C606" i="1"/>
  <c r="P608" i="1"/>
  <c r="Q608" i="1" s="1"/>
  <c r="W608" i="1"/>
  <c r="V604" i="1"/>
  <c r="B604" i="1" s="1"/>
  <c r="I610" i="1"/>
  <c r="A610" i="1"/>
  <c r="O609" i="1"/>
  <c r="J609" i="1"/>
  <c r="K609" i="1" s="1"/>
  <c r="G609" i="1"/>
  <c r="F609" i="1" s="1"/>
  <c r="E608" i="1"/>
  <c r="S608" i="1"/>
  <c r="S609" i="1" l="1"/>
  <c r="E609" i="1"/>
  <c r="N606" i="1"/>
  <c r="C607" i="1"/>
  <c r="P609" i="1"/>
  <c r="Q609" i="1" s="1"/>
  <c r="W609" i="1"/>
  <c r="V605" i="1"/>
  <c r="B605" i="1" s="1"/>
  <c r="I611" i="1"/>
  <c r="A611" i="1"/>
  <c r="O610" i="1"/>
  <c r="J610" i="1"/>
  <c r="K610" i="1" s="1"/>
  <c r="G610" i="1"/>
  <c r="F610" i="1" s="1"/>
  <c r="U609" i="1"/>
  <c r="R610" i="1"/>
  <c r="D608" i="1"/>
  <c r="H608" i="1" s="1"/>
  <c r="L607" i="1"/>
  <c r="M607" i="1" s="1"/>
  <c r="U610" i="1" l="1"/>
  <c r="R611" i="1"/>
  <c r="E610" i="1"/>
  <c r="S610" i="1"/>
  <c r="N607" i="1"/>
  <c r="C608" i="1"/>
  <c r="W610" i="1"/>
  <c r="P610" i="1"/>
  <c r="Q610" i="1" s="1"/>
  <c r="V606" i="1"/>
  <c r="B606" i="1" s="1"/>
  <c r="L608" i="1"/>
  <c r="M608" i="1" s="1"/>
  <c r="I612" i="1"/>
  <c r="A612" i="1"/>
  <c r="O611" i="1"/>
  <c r="D609" i="1"/>
  <c r="H609" i="1" s="1"/>
  <c r="G611" i="1"/>
  <c r="F611" i="1" s="1"/>
  <c r="J611" i="1"/>
  <c r="K611" i="1" s="1"/>
  <c r="L609" i="1" l="1"/>
  <c r="M609" i="1" s="1"/>
  <c r="P611" i="1"/>
  <c r="Q611" i="1" s="1"/>
  <c r="W611" i="1"/>
  <c r="N608" i="1"/>
  <c r="C609" i="1"/>
  <c r="I613" i="1"/>
  <c r="A613" i="1"/>
  <c r="O612" i="1"/>
  <c r="V607" i="1"/>
  <c r="B607" i="1" s="1"/>
  <c r="E611" i="1"/>
  <c r="S611" i="1"/>
  <c r="J612" i="1"/>
  <c r="K612" i="1" s="1"/>
  <c r="G612" i="1"/>
  <c r="F612" i="1" s="1"/>
  <c r="D610" i="1"/>
  <c r="H610" i="1" s="1"/>
  <c r="R612" i="1"/>
  <c r="U611" i="1"/>
  <c r="L610" i="1" l="1"/>
  <c r="M610" i="1" s="1"/>
  <c r="P612" i="1"/>
  <c r="Q612" i="1" s="1"/>
  <c r="W612" i="1"/>
  <c r="I614" i="1"/>
  <c r="A614" i="1"/>
  <c r="O613" i="1"/>
  <c r="J613" i="1"/>
  <c r="K613" i="1" s="1"/>
  <c r="G613" i="1"/>
  <c r="F613" i="1" s="1"/>
  <c r="E612" i="1"/>
  <c r="S612" i="1"/>
  <c r="N609" i="1"/>
  <c r="C610" i="1"/>
  <c r="V608" i="1"/>
  <c r="B608" i="1" s="1"/>
  <c r="R613" i="1"/>
  <c r="U612" i="1"/>
  <c r="D611" i="1"/>
  <c r="H611" i="1" s="1"/>
  <c r="U613" i="1" l="1"/>
  <c r="R614" i="1"/>
  <c r="S613" i="1"/>
  <c r="E613" i="1"/>
  <c r="P613" i="1"/>
  <c r="Q613" i="1" s="1"/>
  <c r="W613" i="1"/>
  <c r="N610" i="1"/>
  <c r="C611" i="1"/>
  <c r="I615" i="1"/>
  <c r="A615" i="1"/>
  <c r="O614" i="1"/>
  <c r="V609" i="1"/>
  <c r="B609" i="1" s="1"/>
  <c r="J614" i="1"/>
  <c r="K614" i="1" s="1"/>
  <c r="G614" i="1"/>
  <c r="F614" i="1" s="1"/>
  <c r="L611" i="1"/>
  <c r="M611" i="1" s="1"/>
  <c r="D612" i="1"/>
  <c r="H612" i="1" s="1"/>
  <c r="L612" i="1" l="1"/>
  <c r="M612" i="1" s="1"/>
  <c r="N611" i="1"/>
  <c r="C612" i="1"/>
  <c r="E614" i="1"/>
  <c r="S614" i="1"/>
  <c r="V610" i="1"/>
  <c r="B610" i="1" s="1"/>
  <c r="D613" i="1"/>
  <c r="H613" i="1" s="1"/>
  <c r="W614" i="1"/>
  <c r="P614" i="1"/>
  <c r="Q614" i="1" s="1"/>
  <c r="I616" i="1"/>
  <c r="A616" i="1"/>
  <c r="O615" i="1"/>
  <c r="U614" i="1"/>
  <c r="R615" i="1"/>
  <c r="G615" i="1"/>
  <c r="F615" i="1" s="1"/>
  <c r="J615" i="1"/>
  <c r="K615" i="1" s="1"/>
  <c r="L613" i="1" l="1"/>
  <c r="M613" i="1" s="1"/>
  <c r="R616" i="1"/>
  <c r="U615" i="1"/>
  <c r="P615" i="1"/>
  <c r="Q615" i="1" s="1"/>
  <c r="W615" i="1"/>
  <c r="I617" i="1"/>
  <c r="A617" i="1"/>
  <c r="O616" i="1"/>
  <c r="J616" i="1"/>
  <c r="K616" i="1" s="1"/>
  <c r="G616" i="1"/>
  <c r="F616" i="1" s="1"/>
  <c r="E615" i="1"/>
  <c r="S615" i="1"/>
  <c r="D614" i="1"/>
  <c r="L614" i="1" s="1"/>
  <c r="M614" i="1" s="1"/>
  <c r="N612" i="1"/>
  <c r="C613" i="1"/>
  <c r="V611" i="1"/>
  <c r="B611" i="1" s="1"/>
  <c r="H614" i="1" l="1"/>
  <c r="V612" i="1"/>
  <c r="B612" i="1" s="1"/>
  <c r="E616" i="1"/>
  <c r="S616" i="1"/>
  <c r="P616" i="1"/>
  <c r="Q616" i="1" s="1"/>
  <c r="W616" i="1"/>
  <c r="I618" i="1"/>
  <c r="A618" i="1"/>
  <c r="O617" i="1"/>
  <c r="J617" i="1"/>
  <c r="K617" i="1" s="1"/>
  <c r="G617" i="1"/>
  <c r="F617" i="1" s="1"/>
  <c r="D615" i="1"/>
  <c r="H615" i="1" s="1"/>
  <c r="N613" i="1"/>
  <c r="C614" i="1"/>
  <c r="R617" i="1"/>
  <c r="U616" i="1"/>
  <c r="V613" i="1" l="1"/>
  <c r="B613" i="1" s="1"/>
  <c r="I619" i="1"/>
  <c r="A619" i="1"/>
  <c r="O618" i="1"/>
  <c r="J618" i="1"/>
  <c r="K618" i="1" s="1"/>
  <c r="G618" i="1"/>
  <c r="F618" i="1" s="1"/>
  <c r="L615" i="1"/>
  <c r="M615" i="1" s="1"/>
  <c r="S617" i="1"/>
  <c r="E617" i="1"/>
  <c r="D616" i="1"/>
  <c r="H616" i="1" s="1"/>
  <c r="U617" i="1"/>
  <c r="R618" i="1"/>
  <c r="N614" i="1"/>
  <c r="C615" i="1"/>
  <c r="P617" i="1"/>
  <c r="Q617" i="1" s="1"/>
  <c r="W617" i="1"/>
  <c r="L616" i="1" l="1"/>
  <c r="M616" i="1" s="1"/>
  <c r="U618" i="1"/>
  <c r="R619" i="1"/>
  <c r="E618" i="1"/>
  <c r="S618" i="1"/>
  <c r="W618" i="1"/>
  <c r="P618" i="1"/>
  <c r="Q618" i="1" s="1"/>
  <c r="I620" i="1"/>
  <c r="A620" i="1"/>
  <c r="O619" i="1"/>
  <c r="D617" i="1"/>
  <c r="L617" i="1" s="1"/>
  <c r="M617" i="1" s="1"/>
  <c r="G619" i="1"/>
  <c r="F619" i="1" s="1"/>
  <c r="J619" i="1"/>
  <c r="K619" i="1" s="1"/>
  <c r="N615" i="1"/>
  <c r="C616" i="1"/>
  <c r="V614" i="1"/>
  <c r="B614" i="1" s="1"/>
  <c r="H617" i="1" l="1"/>
  <c r="V615" i="1"/>
  <c r="B615" i="1" s="1"/>
  <c r="I621" i="1"/>
  <c r="A621" i="1"/>
  <c r="O620" i="1"/>
  <c r="J620" i="1"/>
  <c r="K620" i="1" s="1"/>
  <c r="G620" i="1"/>
  <c r="F620" i="1" s="1"/>
  <c r="E619" i="1"/>
  <c r="S619" i="1"/>
  <c r="D618" i="1"/>
  <c r="L618" i="1" s="1"/>
  <c r="M618" i="1" s="1"/>
  <c r="R620" i="1"/>
  <c r="U619" i="1"/>
  <c r="N616" i="1"/>
  <c r="C617" i="1"/>
  <c r="P619" i="1"/>
  <c r="Q619" i="1" s="1"/>
  <c r="W619" i="1"/>
  <c r="H618" i="1" l="1"/>
  <c r="V616" i="1"/>
  <c r="B616" i="1" s="1"/>
  <c r="R621" i="1"/>
  <c r="U620" i="1"/>
  <c r="E620" i="1"/>
  <c r="S620" i="1"/>
  <c r="P620" i="1"/>
  <c r="Q620" i="1" s="1"/>
  <c r="W620" i="1"/>
  <c r="I622" i="1"/>
  <c r="A622" i="1"/>
  <c r="O621" i="1"/>
  <c r="J621" i="1"/>
  <c r="K621" i="1" s="1"/>
  <c r="G621" i="1"/>
  <c r="F621" i="1" s="1"/>
  <c r="N617" i="1"/>
  <c r="C618" i="1"/>
  <c r="D619" i="1"/>
  <c r="H619" i="1" s="1"/>
  <c r="N618" i="1" l="1"/>
  <c r="C619" i="1"/>
  <c r="V617" i="1"/>
  <c r="B617" i="1" s="1"/>
  <c r="D620" i="1"/>
  <c r="H620" i="1" s="1"/>
  <c r="P621" i="1"/>
  <c r="Q621" i="1" s="1"/>
  <c r="W621" i="1"/>
  <c r="U621" i="1"/>
  <c r="R622" i="1"/>
  <c r="L619" i="1"/>
  <c r="M619" i="1" s="1"/>
  <c r="I623" i="1"/>
  <c r="A623" i="1"/>
  <c r="O622" i="1"/>
  <c r="S621" i="1"/>
  <c r="E621" i="1"/>
  <c r="J622" i="1"/>
  <c r="K622" i="1" s="1"/>
  <c r="G622" i="1"/>
  <c r="F622" i="1" s="1"/>
  <c r="W622" i="1" l="1"/>
  <c r="P622" i="1"/>
  <c r="Q622" i="1" s="1"/>
  <c r="I624" i="1"/>
  <c r="A624" i="1"/>
  <c r="O623" i="1"/>
  <c r="L620" i="1"/>
  <c r="M620" i="1" s="1"/>
  <c r="G623" i="1"/>
  <c r="F623" i="1" s="1"/>
  <c r="J623" i="1"/>
  <c r="K623" i="1" s="1"/>
  <c r="E622" i="1"/>
  <c r="S622" i="1"/>
  <c r="U622" i="1"/>
  <c r="R623" i="1"/>
  <c r="N619" i="1"/>
  <c r="D621" i="1"/>
  <c r="H621" i="1" s="1"/>
  <c r="V618" i="1"/>
  <c r="B618" i="1" s="1"/>
  <c r="L621" i="1" l="1"/>
  <c r="M621" i="1" s="1"/>
  <c r="V619" i="1"/>
  <c r="B619" i="1" s="1"/>
  <c r="P623" i="1"/>
  <c r="Q623" i="1" s="1"/>
  <c r="W623" i="1"/>
  <c r="I625" i="1"/>
  <c r="A625" i="1"/>
  <c r="O624" i="1"/>
  <c r="J624" i="1"/>
  <c r="K624" i="1" s="1"/>
  <c r="G624" i="1"/>
  <c r="F624" i="1" s="1"/>
  <c r="R624" i="1"/>
  <c r="U623" i="1"/>
  <c r="D622" i="1"/>
  <c r="L622" i="1" s="1"/>
  <c r="M622" i="1" s="1"/>
  <c r="E623" i="1"/>
  <c r="S623" i="1"/>
  <c r="H622" i="1" l="1"/>
  <c r="C620" i="1"/>
  <c r="C621" i="1" s="1"/>
  <c r="P624" i="1"/>
  <c r="Q624" i="1" s="1"/>
  <c r="W624" i="1"/>
  <c r="I626" i="1"/>
  <c r="A626" i="1"/>
  <c r="O625" i="1"/>
  <c r="J625" i="1"/>
  <c r="K625" i="1" s="1"/>
  <c r="G625" i="1"/>
  <c r="F625" i="1" s="1"/>
  <c r="R625" i="1"/>
  <c r="U624" i="1"/>
  <c r="D623" i="1"/>
  <c r="H623" i="1" s="1"/>
  <c r="E624" i="1"/>
  <c r="S624" i="1"/>
  <c r="N620" i="1" l="1"/>
  <c r="V620" i="1" s="1"/>
  <c r="B620" i="1" s="1"/>
  <c r="D624" i="1"/>
  <c r="H624" i="1" s="1"/>
  <c r="S625" i="1"/>
  <c r="E625" i="1"/>
  <c r="L623" i="1"/>
  <c r="M623" i="1" s="1"/>
  <c r="P625" i="1"/>
  <c r="Q625" i="1" s="1"/>
  <c r="W625" i="1"/>
  <c r="N621" i="1"/>
  <c r="C622" i="1"/>
  <c r="I627" i="1"/>
  <c r="A627" i="1"/>
  <c r="O626" i="1"/>
  <c r="J626" i="1"/>
  <c r="K626" i="1" s="1"/>
  <c r="G626" i="1"/>
  <c r="F626" i="1" s="1"/>
  <c r="U625" i="1"/>
  <c r="R626" i="1"/>
  <c r="W626" i="1" l="1"/>
  <c r="P626" i="1"/>
  <c r="Q626" i="1" s="1"/>
  <c r="D625" i="1"/>
  <c r="L625" i="1" s="1"/>
  <c r="M625" i="1" s="1"/>
  <c r="U626" i="1"/>
  <c r="R627" i="1"/>
  <c r="I628" i="1"/>
  <c r="A628" i="1"/>
  <c r="O627" i="1"/>
  <c r="G627" i="1"/>
  <c r="F627" i="1" s="1"/>
  <c r="J627" i="1"/>
  <c r="K627" i="1" s="1"/>
  <c r="N622" i="1"/>
  <c r="C623" i="1"/>
  <c r="L624" i="1"/>
  <c r="M624" i="1" s="1"/>
  <c r="E626" i="1"/>
  <c r="S626" i="1"/>
  <c r="V621" i="1"/>
  <c r="B621" i="1" s="1"/>
  <c r="H625" i="1" l="1"/>
  <c r="J628" i="1"/>
  <c r="K628" i="1" s="1"/>
  <c r="G628" i="1"/>
  <c r="F628" i="1" s="1"/>
  <c r="N623" i="1"/>
  <c r="C624" i="1"/>
  <c r="R628" i="1"/>
  <c r="U627" i="1"/>
  <c r="V622" i="1"/>
  <c r="B622" i="1" s="1"/>
  <c r="E627" i="1"/>
  <c r="S627" i="1"/>
  <c r="P627" i="1"/>
  <c r="Q627" i="1" s="1"/>
  <c r="W627" i="1"/>
  <c r="D626" i="1"/>
  <c r="L626" i="1" s="1"/>
  <c r="M626" i="1" s="1"/>
  <c r="I629" i="1"/>
  <c r="A629" i="1"/>
  <c r="O628" i="1"/>
  <c r="H626" i="1" l="1"/>
  <c r="R629" i="1"/>
  <c r="U628" i="1"/>
  <c r="N624" i="1"/>
  <c r="C625" i="1"/>
  <c r="V623" i="1"/>
  <c r="B623" i="1" s="1"/>
  <c r="P628" i="1"/>
  <c r="Q628" i="1" s="1"/>
  <c r="W628" i="1"/>
  <c r="I630" i="1"/>
  <c r="A630" i="1"/>
  <c r="O629" i="1"/>
  <c r="D627" i="1"/>
  <c r="H627" i="1" s="1"/>
  <c r="J629" i="1"/>
  <c r="K629" i="1" s="1"/>
  <c r="G629" i="1"/>
  <c r="F629" i="1" s="1"/>
  <c r="E628" i="1"/>
  <c r="S628" i="1"/>
  <c r="L627" i="1" l="1"/>
  <c r="M627" i="1" s="1"/>
  <c r="N625" i="1"/>
  <c r="C626" i="1"/>
  <c r="P629" i="1"/>
  <c r="Q629" i="1" s="1"/>
  <c r="W629" i="1"/>
  <c r="V624" i="1"/>
  <c r="B624" i="1" s="1"/>
  <c r="D628" i="1"/>
  <c r="L628" i="1" s="1"/>
  <c r="M628" i="1" s="1"/>
  <c r="I631" i="1"/>
  <c r="A631" i="1"/>
  <c r="O630" i="1"/>
  <c r="J630" i="1"/>
  <c r="K630" i="1" s="1"/>
  <c r="G630" i="1"/>
  <c r="F630" i="1" s="1"/>
  <c r="U629" i="1"/>
  <c r="R630" i="1"/>
  <c r="S629" i="1"/>
  <c r="E629" i="1"/>
  <c r="H628" i="1" l="1"/>
  <c r="E630" i="1"/>
  <c r="S630" i="1"/>
  <c r="W630" i="1"/>
  <c r="P630" i="1"/>
  <c r="Q630" i="1" s="1"/>
  <c r="D629" i="1"/>
  <c r="L629" i="1" s="1"/>
  <c r="M629" i="1" s="1"/>
  <c r="I632" i="1"/>
  <c r="A632" i="1"/>
  <c r="O631" i="1"/>
  <c r="G631" i="1"/>
  <c r="F631" i="1" s="1"/>
  <c r="J631" i="1"/>
  <c r="K631" i="1" s="1"/>
  <c r="N626" i="1"/>
  <c r="C627" i="1"/>
  <c r="U630" i="1"/>
  <c r="R631" i="1"/>
  <c r="V625" i="1"/>
  <c r="B625" i="1" s="1"/>
  <c r="H629" i="1" l="1"/>
  <c r="J632" i="1"/>
  <c r="K632" i="1" s="1"/>
  <c r="G632" i="1"/>
  <c r="F632" i="1" s="1"/>
  <c r="N627" i="1"/>
  <c r="C628" i="1"/>
  <c r="V626" i="1"/>
  <c r="B626" i="1" s="1"/>
  <c r="E631" i="1"/>
  <c r="S631" i="1"/>
  <c r="P631" i="1"/>
  <c r="Q631" i="1" s="1"/>
  <c r="W631" i="1"/>
  <c r="R632" i="1"/>
  <c r="U631" i="1"/>
  <c r="I633" i="1"/>
  <c r="A633" i="1"/>
  <c r="O632" i="1"/>
  <c r="D630" i="1"/>
  <c r="L630" i="1" s="1"/>
  <c r="M630" i="1" s="1"/>
  <c r="P632" i="1" l="1"/>
  <c r="Q632" i="1" s="1"/>
  <c r="W632" i="1"/>
  <c r="D631" i="1"/>
  <c r="H631" i="1" s="1"/>
  <c r="I634" i="1"/>
  <c r="A634" i="1"/>
  <c r="O633" i="1"/>
  <c r="J633" i="1"/>
  <c r="K633" i="1" s="1"/>
  <c r="G633" i="1"/>
  <c r="F633" i="1" s="1"/>
  <c r="N628" i="1"/>
  <c r="C629" i="1"/>
  <c r="R633" i="1"/>
  <c r="U632" i="1"/>
  <c r="V627" i="1"/>
  <c r="B627" i="1" s="1"/>
  <c r="H630" i="1"/>
  <c r="E632" i="1"/>
  <c r="S632" i="1"/>
  <c r="P633" i="1" l="1"/>
  <c r="Q633" i="1" s="1"/>
  <c r="W633" i="1"/>
  <c r="I635" i="1"/>
  <c r="A635" i="1"/>
  <c r="O634" i="1"/>
  <c r="J634" i="1"/>
  <c r="K634" i="1" s="1"/>
  <c r="G634" i="1"/>
  <c r="F634" i="1" s="1"/>
  <c r="N629" i="1"/>
  <c r="C630" i="1"/>
  <c r="V628" i="1"/>
  <c r="B628" i="1" s="1"/>
  <c r="L631" i="1"/>
  <c r="M631" i="1" s="1"/>
  <c r="D632" i="1"/>
  <c r="H632" i="1" s="1"/>
  <c r="S633" i="1"/>
  <c r="E633" i="1"/>
  <c r="U633" i="1"/>
  <c r="R634" i="1"/>
  <c r="L632" i="1" l="1"/>
  <c r="M632" i="1" s="1"/>
  <c r="E634" i="1"/>
  <c r="S634" i="1"/>
  <c r="W634" i="1"/>
  <c r="P634" i="1"/>
  <c r="Q634" i="1" s="1"/>
  <c r="U634" i="1"/>
  <c r="R635" i="1"/>
  <c r="I636" i="1"/>
  <c r="A636" i="1"/>
  <c r="O635" i="1"/>
  <c r="G635" i="1"/>
  <c r="F635" i="1" s="1"/>
  <c r="J635" i="1"/>
  <c r="K635" i="1" s="1"/>
  <c r="D633" i="1"/>
  <c r="L633" i="1" s="1"/>
  <c r="M633" i="1" s="1"/>
  <c r="N630" i="1"/>
  <c r="C631" i="1"/>
  <c r="V629" i="1"/>
  <c r="B629" i="1" s="1"/>
  <c r="H633" i="1" l="1"/>
  <c r="J636" i="1"/>
  <c r="K636" i="1" s="1"/>
  <c r="G636" i="1"/>
  <c r="F636" i="1" s="1"/>
  <c r="R636" i="1"/>
  <c r="U635" i="1"/>
  <c r="E635" i="1"/>
  <c r="S635" i="1"/>
  <c r="N631" i="1"/>
  <c r="C632" i="1"/>
  <c r="P635" i="1"/>
  <c r="Q635" i="1" s="1"/>
  <c r="W635" i="1"/>
  <c r="D634" i="1"/>
  <c r="L634" i="1" s="1"/>
  <c r="M634" i="1" s="1"/>
  <c r="V630" i="1"/>
  <c r="B630" i="1" s="1"/>
  <c r="I637" i="1"/>
  <c r="A637" i="1"/>
  <c r="O636" i="1"/>
  <c r="V631" i="1" l="1"/>
  <c r="B631" i="1" s="1"/>
  <c r="H634" i="1"/>
  <c r="D635" i="1"/>
  <c r="H635" i="1" s="1"/>
  <c r="R637" i="1"/>
  <c r="U636" i="1"/>
  <c r="P636" i="1"/>
  <c r="Q636" i="1" s="1"/>
  <c r="W636" i="1"/>
  <c r="I638" i="1"/>
  <c r="A638" i="1"/>
  <c r="O637" i="1"/>
  <c r="J637" i="1"/>
  <c r="K637" i="1" s="1"/>
  <c r="G637" i="1"/>
  <c r="F637" i="1" s="1"/>
  <c r="N632" i="1"/>
  <c r="C633" i="1"/>
  <c r="E636" i="1"/>
  <c r="S636" i="1"/>
  <c r="S637" i="1" l="1"/>
  <c r="E637" i="1"/>
  <c r="U637" i="1"/>
  <c r="R638" i="1"/>
  <c r="P637" i="1"/>
  <c r="Q637" i="1" s="1"/>
  <c r="W637" i="1"/>
  <c r="L635" i="1"/>
  <c r="M635" i="1" s="1"/>
  <c r="I639" i="1"/>
  <c r="A639" i="1"/>
  <c r="O638" i="1"/>
  <c r="D636" i="1"/>
  <c r="H636" i="1" s="1"/>
  <c r="J638" i="1"/>
  <c r="K638" i="1" s="1"/>
  <c r="G638" i="1"/>
  <c r="F638" i="1" s="1"/>
  <c r="N633" i="1"/>
  <c r="C634" i="1"/>
  <c r="V632" i="1"/>
  <c r="B632" i="1" s="1"/>
  <c r="G639" i="1" l="1"/>
  <c r="F639" i="1" s="1"/>
  <c r="J639" i="1"/>
  <c r="K639" i="1" s="1"/>
  <c r="E638" i="1"/>
  <c r="S638" i="1"/>
  <c r="L636" i="1"/>
  <c r="M636" i="1" s="1"/>
  <c r="U638" i="1"/>
  <c r="R639" i="1"/>
  <c r="N634" i="1"/>
  <c r="C635" i="1"/>
  <c r="W638" i="1"/>
  <c r="P638" i="1"/>
  <c r="Q638" i="1" s="1"/>
  <c r="D637" i="1"/>
  <c r="L637" i="1" s="1"/>
  <c r="M637" i="1" s="1"/>
  <c r="V633" i="1"/>
  <c r="B633" i="1" s="1"/>
  <c r="I640" i="1"/>
  <c r="A640" i="1"/>
  <c r="O639" i="1"/>
  <c r="R640" i="1" l="1"/>
  <c r="U639" i="1"/>
  <c r="H637" i="1"/>
  <c r="P639" i="1"/>
  <c r="Q639" i="1" s="1"/>
  <c r="W639" i="1"/>
  <c r="D638" i="1"/>
  <c r="L638" i="1" s="1"/>
  <c r="M638" i="1" s="1"/>
  <c r="I641" i="1"/>
  <c r="A641" i="1"/>
  <c r="O640" i="1"/>
  <c r="E639" i="1"/>
  <c r="S639" i="1"/>
  <c r="J640" i="1"/>
  <c r="K640" i="1" s="1"/>
  <c r="G640" i="1"/>
  <c r="F640" i="1" s="1"/>
  <c r="N635" i="1"/>
  <c r="C636" i="1"/>
  <c r="V634" i="1"/>
  <c r="B634" i="1" s="1"/>
  <c r="H638" i="1" l="1"/>
  <c r="E640" i="1"/>
  <c r="S640" i="1"/>
  <c r="D639" i="1"/>
  <c r="H639" i="1" s="1"/>
  <c r="P640" i="1"/>
  <c r="Q640" i="1" s="1"/>
  <c r="W640" i="1"/>
  <c r="N636" i="1"/>
  <c r="C637" i="1"/>
  <c r="I642" i="1"/>
  <c r="A642" i="1"/>
  <c r="O641" i="1"/>
  <c r="V635" i="1"/>
  <c r="B635" i="1" s="1"/>
  <c r="J641" i="1"/>
  <c r="K641" i="1" s="1"/>
  <c r="G641" i="1"/>
  <c r="F641" i="1" s="1"/>
  <c r="R641" i="1"/>
  <c r="U640" i="1"/>
  <c r="P641" i="1" l="1"/>
  <c r="Q641" i="1" s="1"/>
  <c r="W641" i="1"/>
  <c r="L639" i="1"/>
  <c r="M639" i="1" s="1"/>
  <c r="I643" i="1"/>
  <c r="A643" i="1"/>
  <c r="O642" i="1"/>
  <c r="U641" i="1"/>
  <c r="R642" i="1"/>
  <c r="J642" i="1"/>
  <c r="K642" i="1" s="1"/>
  <c r="G642" i="1"/>
  <c r="F642" i="1" s="1"/>
  <c r="N637" i="1"/>
  <c r="C638" i="1"/>
  <c r="D640" i="1"/>
  <c r="L640" i="1" s="1"/>
  <c r="M640" i="1" s="1"/>
  <c r="S641" i="1"/>
  <c r="E641" i="1"/>
  <c r="V636" i="1"/>
  <c r="B636" i="1" s="1"/>
  <c r="H640" i="1" l="1"/>
  <c r="U642" i="1"/>
  <c r="R643" i="1"/>
  <c r="W642" i="1"/>
  <c r="P642" i="1"/>
  <c r="Q642" i="1" s="1"/>
  <c r="N638" i="1"/>
  <c r="C639" i="1"/>
  <c r="I644" i="1"/>
  <c r="A644" i="1"/>
  <c r="O643" i="1"/>
  <c r="V637" i="1"/>
  <c r="B637" i="1" s="1"/>
  <c r="G643" i="1"/>
  <c r="F643" i="1" s="1"/>
  <c r="J643" i="1"/>
  <c r="K643" i="1" s="1"/>
  <c r="D641" i="1"/>
  <c r="H641" i="1" s="1"/>
  <c r="E642" i="1"/>
  <c r="S642" i="1"/>
  <c r="L641" i="1" l="1"/>
  <c r="M641" i="1" s="1"/>
  <c r="I645" i="1"/>
  <c r="A645" i="1"/>
  <c r="O644" i="1"/>
  <c r="J644" i="1"/>
  <c r="K644" i="1" s="1"/>
  <c r="G644" i="1"/>
  <c r="F644" i="1" s="1"/>
  <c r="E643" i="1"/>
  <c r="S643" i="1"/>
  <c r="N639" i="1"/>
  <c r="C640" i="1"/>
  <c r="V638" i="1"/>
  <c r="B638" i="1" s="1"/>
  <c r="D642" i="1"/>
  <c r="L642" i="1" s="1"/>
  <c r="M642" i="1" s="1"/>
  <c r="R644" i="1"/>
  <c r="U643" i="1"/>
  <c r="P643" i="1"/>
  <c r="Q643" i="1" s="1"/>
  <c r="W643" i="1"/>
  <c r="H642" i="1" l="1"/>
  <c r="R645" i="1"/>
  <c r="U644" i="1"/>
  <c r="D643" i="1"/>
  <c r="H643" i="1" s="1"/>
  <c r="E644" i="1"/>
  <c r="S644" i="1"/>
  <c r="P644" i="1"/>
  <c r="Q644" i="1" s="1"/>
  <c r="W644" i="1"/>
  <c r="N640" i="1"/>
  <c r="C641" i="1"/>
  <c r="I646" i="1"/>
  <c r="A646" i="1"/>
  <c r="O645" i="1"/>
  <c r="V639" i="1"/>
  <c r="B639" i="1" s="1"/>
  <c r="J645" i="1"/>
  <c r="K645" i="1" s="1"/>
  <c r="G645" i="1"/>
  <c r="F645" i="1" s="1"/>
  <c r="P645" i="1" l="1"/>
  <c r="Q645" i="1" s="1"/>
  <c r="W645" i="1"/>
  <c r="D644" i="1"/>
  <c r="H644" i="1" s="1"/>
  <c r="I647" i="1"/>
  <c r="A647" i="1"/>
  <c r="O646" i="1"/>
  <c r="J646" i="1"/>
  <c r="K646" i="1" s="1"/>
  <c r="G646" i="1"/>
  <c r="F646" i="1" s="1"/>
  <c r="L643" i="1"/>
  <c r="M643" i="1" s="1"/>
  <c r="N641" i="1"/>
  <c r="C642" i="1"/>
  <c r="S645" i="1"/>
  <c r="E645" i="1"/>
  <c r="V640" i="1"/>
  <c r="B640" i="1" s="1"/>
  <c r="U645" i="1"/>
  <c r="R646" i="1"/>
  <c r="W646" i="1" l="1"/>
  <c r="P646" i="1"/>
  <c r="Q646" i="1" s="1"/>
  <c r="D645" i="1"/>
  <c r="L645" i="1" s="1"/>
  <c r="M645" i="1" s="1"/>
  <c r="I648" i="1"/>
  <c r="A648" i="1"/>
  <c r="O647" i="1"/>
  <c r="G647" i="1"/>
  <c r="F647" i="1" s="1"/>
  <c r="J647" i="1"/>
  <c r="K647" i="1" s="1"/>
  <c r="V641" i="1"/>
  <c r="B641" i="1" s="1"/>
  <c r="U646" i="1"/>
  <c r="R647" i="1"/>
  <c r="L644" i="1"/>
  <c r="M644" i="1" s="1"/>
  <c r="E646" i="1"/>
  <c r="S646" i="1"/>
  <c r="N642" i="1"/>
  <c r="C643" i="1"/>
  <c r="P647" i="1" l="1"/>
  <c r="Q647" i="1" s="1"/>
  <c r="W647" i="1"/>
  <c r="R648" i="1"/>
  <c r="U647" i="1"/>
  <c r="I649" i="1"/>
  <c r="A649" i="1"/>
  <c r="O648" i="1"/>
  <c r="J648" i="1"/>
  <c r="K648" i="1" s="1"/>
  <c r="G648" i="1"/>
  <c r="F648" i="1" s="1"/>
  <c r="H645" i="1"/>
  <c r="N643" i="1"/>
  <c r="C644" i="1"/>
  <c r="V642" i="1"/>
  <c r="B642" i="1" s="1"/>
  <c r="E647" i="1"/>
  <c r="S647" i="1"/>
  <c r="D646" i="1"/>
  <c r="L646" i="1" s="1"/>
  <c r="M646" i="1" s="1"/>
  <c r="H646" i="1" l="1"/>
  <c r="D647" i="1"/>
  <c r="H647" i="1" s="1"/>
  <c r="E648" i="1"/>
  <c r="S648" i="1"/>
  <c r="P648" i="1"/>
  <c r="Q648" i="1" s="1"/>
  <c r="W648" i="1"/>
  <c r="I650" i="1"/>
  <c r="A650" i="1"/>
  <c r="O649" i="1"/>
  <c r="J649" i="1"/>
  <c r="K649" i="1" s="1"/>
  <c r="G649" i="1"/>
  <c r="F649" i="1" s="1"/>
  <c r="V643" i="1"/>
  <c r="B643" i="1" s="1"/>
  <c r="N644" i="1"/>
  <c r="C645" i="1"/>
  <c r="R649" i="1"/>
  <c r="U648" i="1"/>
  <c r="V644" i="1" l="1"/>
  <c r="B644" i="1" s="1"/>
  <c r="J650" i="1"/>
  <c r="K650" i="1" s="1"/>
  <c r="G650" i="1"/>
  <c r="F650" i="1" s="1"/>
  <c r="S649" i="1"/>
  <c r="E649" i="1"/>
  <c r="D648" i="1"/>
  <c r="L648" i="1" s="1"/>
  <c r="M648" i="1" s="1"/>
  <c r="U649" i="1"/>
  <c r="R650" i="1"/>
  <c r="P649" i="1"/>
  <c r="Q649" i="1" s="1"/>
  <c r="W649" i="1"/>
  <c r="L647" i="1"/>
  <c r="M647" i="1" s="1"/>
  <c r="N645" i="1"/>
  <c r="C646" i="1"/>
  <c r="I651" i="1"/>
  <c r="A651" i="1"/>
  <c r="O650" i="1"/>
  <c r="H648" i="1" l="1"/>
  <c r="V645" i="1"/>
  <c r="B645" i="1" s="1"/>
  <c r="D649" i="1"/>
  <c r="L649" i="1" s="1"/>
  <c r="M649" i="1" s="1"/>
  <c r="W650" i="1"/>
  <c r="P650" i="1"/>
  <c r="Q650" i="1" s="1"/>
  <c r="U650" i="1"/>
  <c r="R651" i="1"/>
  <c r="E650" i="1"/>
  <c r="S650" i="1"/>
  <c r="I652" i="1"/>
  <c r="A652" i="1"/>
  <c r="O651" i="1"/>
  <c r="G651" i="1"/>
  <c r="F651" i="1" s="1"/>
  <c r="J651" i="1"/>
  <c r="K651" i="1" s="1"/>
  <c r="N646" i="1"/>
  <c r="C647" i="1"/>
  <c r="H649" i="1" l="1"/>
  <c r="P651" i="1"/>
  <c r="Q651" i="1" s="1"/>
  <c r="W651" i="1"/>
  <c r="I653" i="1"/>
  <c r="A653" i="1"/>
  <c r="O652" i="1"/>
  <c r="J652" i="1"/>
  <c r="K652" i="1" s="1"/>
  <c r="G652" i="1"/>
  <c r="F652" i="1" s="1"/>
  <c r="N647" i="1"/>
  <c r="C648" i="1"/>
  <c r="V646" i="1"/>
  <c r="B646" i="1" s="1"/>
  <c r="D650" i="1"/>
  <c r="L650" i="1" s="1"/>
  <c r="M650" i="1" s="1"/>
  <c r="E651" i="1"/>
  <c r="S651" i="1"/>
  <c r="R652" i="1"/>
  <c r="U651" i="1"/>
  <c r="H650" i="1" l="1"/>
  <c r="D651" i="1"/>
  <c r="H651" i="1" s="1"/>
  <c r="E652" i="1"/>
  <c r="S652" i="1"/>
  <c r="P652" i="1"/>
  <c r="Q652" i="1" s="1"/>
  <c r="W652" i="1"/>
  <c r="I654" i="1"/>
  <c r="A654" i="1"/>
  <c r="O653" i="1"/>
  <c r="J653" i="1"/>
  <c r="K653" i="1" s="1"/>
  <c r="G653" i="1"/>
  <c r="F653" i="1" s="1"/>
  <c r="R653" i="1"/>
  <c r="U652" i="1"/>
  <c r="N648" i="1"/>
  <c r="C649" i="1"/>
  <c r="V647" i="1"/>
  <c r="B647" i="1" s="1"/>
  <c r="J654" i="1" l="1"/>
  <c r="K654" i="1" s="1"/>
  <c r="G654" i="1"/>
  <c r="F654" i="1" s="1"/>
  <c r="V648" i="1"/>
  <c r="B648" i="1" s="1"/>
  <c r="U653" i="1"/>
  <c r="R654" i="1"/>
  <c r="S653" i="1"/>
  <c r="E653" i="1"/>
  <c r="D652" i="1"/>
  <c r="H652" i="1" s="1"/>
  <c r="P653" i="1"/>
  <c r="Q653" i="1" s="1"/>
  <c r="W653" i="1"/>
  <c r="L651" i="1"/>
  <c r="M651" i="1" s="1"/>
  <c r="N649" i="1"/>
  <c r="C650" i="1"/>
  <c r="N650" i="1" s="1"/>
  <c r="I655" i="1"/>
  <c r="A655" i="1"/>
  <c r="O654" i="1"/>
  <c r="L652" i="1" l="1"/>
  <c r="M652" i="1" s="1"/>
  <c r="V649" i="1"/>
  <c r="B649" i="1" s="1"/>
  <c r="U654" i="1"/>
  <c r="R655" i="1"/>
  <c r="W654" i="1"/>
  <c r="P654" i="1"/>
  <c r="Q654" i="1" s="1"/>
  <c r="I656" i="1"/>
  <c r="A656" i="1"/>
  <c r="O655" i="1"/>
  <c r="G655" i="1"/>
  <c r="F655" i="1" s="1"/>
  <c r="J655" i="1"/>
  <c r="K655" i="1" s="1"/>
  <c r="E654" i="1"/>
  <c r="S654" i="1"/>
  <c r="V650" i="1"/>
  <c r="C651" i="1" s="1"/>
  <c r="D653" i="1"/>
  <c r="L653" i="1" s="1"/>
  <c r="M653" i="1" s="1"/>
  <c r="H653" i="1" l="1"/>
  <c r="N651" i="1"/>
  <c r="C652" i="1"/>
  <c r="B650" i="1"/>
  <c r="I657" i="1"/>
  <c r="A657" i="1"/>
  <c r="O656" i="1"/>
  <c r="J656" i="1"/>
  <c r="K656" i="1" s="1"/>
  <c r="G656" i="1"/>
  <c r="F656" i="1" s="1"/>
  <c r="D654" i="1"/>
  <c r="L654" i="1" s="1"/>
  <c r="M654" i="1" s="1"/>
  <c r="E655" i="1"/>
  <c r="S655" i="1"/>
  <c r="R656" i="1"/>
  <c r="U655" i="1"/>
  <c r="P655" i="1"/>
  <c r="Q655" i="1" s="1"/>
  <c r="W655" i="1"/>
  <c r="H654" i="1" l="1"/>
  <c r="R657" i="1"/>
  <c r="U656" i="1"/>
  <c r="E656" i="1"/>
  <c r="S656" i="1"/>
  <c r="P656" i="1"/>
  <c r="Q656" i="1" s="1"/>
  <c r="W656" i="1"/>
  <c r="D655" i="1"/>
  <c r="H655" i="1" s="1"/>
  <c r="I658" i="1"/>
  <c r="A658" i="1"/>
  <c r="O657" i="1"/>
  <c r="J657" i="1"/>
  <c r="K657" i="1" s="1"/>
  <c r="G657" i="1"/>
  <c r="F657" i="1" s="1"/>
  <c r="N652" i="1"/>
  <c r="C653" i="1"/>
  <c r="V651" i="1"/>
  <c r="B651" i="1" s="1"/>
  <c r="L655" i="1" l="1"/>
  <c r="M655" i="1" s="1"/>
  <c r="V652" i="1"/>
  <c r="B652" i="1" s="1"/>
  <c r="S657" i="1"/>
  <c r="E657" i="1"/>
  <c r="P657" i="1"/>
  <c r="Q657" i="1" s="1"/>
  <c r="W657" i="1"/>
  <c r="I659" i="1"/>
  <c r="A659" i="1"/>
  <c r="O658" i="1"/>
  <c r="D656" i="1"/>
  <c r="H656" i="1" s="1"/>
  <c r="J658" i="1"/>
  <c r="K658" i="1" s="1"/>
  <c r="G658" i="1"/>
  <c r="F658" i="1" s="1"/>
  <c r="N653" i="1"/>
  <c r="C654" i="1"/>
  <c r="U657" i="1"/>
  <c r="R658" i="1"/>
  <c r="V653" i="1" l="1"/>
  <c r="B653" i="1" s="1"/>
  <c r="I660" i="1"/>
  <c r="A660" i="1"/>
  <c r="O659" i="1"/>
  <c r="G659" i="1"/>
  <c r="F659" i="1" s="1"/>
  <c r="J659" i="1"/>
  <c r="K659" i="1" s="1"/>
  <c r="E658" i="1"/>
  <c r="S658" i="1"/>
  <c r="D657" i="1"/>
  <c r="L657" i="1" s="1"/>
  <c r="M657" i="1" s="1"/>
  <c r="U658" i="1"/>
  <c r="R659" i="1"/>
  <c r="L656" i="1"/>
  <c r="M656" i="1" s="1"/>
  <c r="N654" i="1"/>
  <c r="C655" i="1"/>
  <c r="W658" i="1"/>
  <c r="P658" i="1"/>
  <c r="Q658" i="1" s="1"/>
  <c r="H657" i="1" l="1"/>
  <c r="E659" i="1"/>
  <c r="S659" i="1"/>
  <c r="R660" i="1"/>
  <c r="U659" i="1"/>
  <c r="P659" i="1"/>
  <c r="Q659" i="1" s="1"/>
  <c r="W659" i="1"/>
  <c r="I661" i="1"/>
  <c r="A661" i="1"/>
  <c r="O660" i="1"/>
  <c r="J660" i="1"/>
  <c r="K660" i="1" s="1"/>
  <c r="G660" i="1"/>
  <c r="F660" i="1" s="1"/>
  <c r="N655" i="1"/>
  <c r="C656" i="1"/>
  <c r="V654" i="1"/>
  <c r="B654" i="1" s="1"/>
  <c r="D658" i="1"/>
  <c r="H658" i="1" s="1"/>
  <c r="L658" i="1" l="1"/>
  <c r="M658" i="1" s="1"/>
  <c r="I662" i="1"/>
  <c r="A662" i="1"/>
  <c r="O661" i="1"/>
  <c r="J661" i="1"/>
  <c r="K661" i="1" s="1"/>
  <c r="G661" i="1"/>
  <c r="F661" i="1" s="1"/>
  <c r="N656" i="1"/>
  <c r="C657" i="1"/>
  <c r="V655" i="1"/>
  <c r="B655" i="1" s="1"/>
  <c r="R661" i="1"/>
  <c r="U660" i="1"/>
  <c r="E660" i="1"/>
  <c r="S660" i="1"/>
  <c r="P660" i="1"/>
  <c r="Q660" i="1" s="1"/>
  <c r="W660" i="1"/>
  <c r="D659" i="1"/>
  <c r="H659" i="1" s="1"/>
  <c r="N657" i="1" l="1"/>
  <c r="C658" i="1"/>
  <c r="V656" i="1"/>
  <c r="B656" i="1" s="1"/>
  <c r="D660" i="1"/>
  <c r="H660" i="1" s="1"/>
  <c r="S661" i="1"/>
  <c r="E661" i="1"/>
  <c r="U661" i="1"/>
  <c r="R662" i="1"/>
  <c r="P661" i="1"/>
  <c r="Q661" i="1" s="1"/>
  <c r="W661" i="1"/>
  <c r="L659" i="1"/>
  <c r="M659" i="1" s="1"/>
  <c r="I663" i="1"/>
  <c r="A663" i="1"/>
  <c r="O662" i="1"/>
  <c r="J662" i="1"/>
  <c r="K662" i="1" s="1"/>
  <c r="G662" i="1"/>
  <c r="F662" i="1" s="1"/>
  <c r="I664" i="1" l="1"/>
  <c r="A664" i="1"/>
  <c r="O663" i="1"/>
  <c r="G663" i="1"/>
  <c r="F663" i="1" s="1"/>
  <c r="J663" i="1"/>
  <c r="K663" i="1" s="1"/>
  <c r="L660" i="1"/>
  <c r="M660" i="1" s="1"/>
  <c r="E662" i="1"/>
  <c r="S662" i="1"/>
  <c r="U662" i="1"/>
  <c r="R663" i="1"/>
  <c r="N658" i="1"/>
  <c r="C659" i="1"/>
  <c r="W662" i="1"/>
  <c r="P662" i="1"/>
  <c r="Q662" i="1" s="1"/>
  <c r="D661" i="1"/>
  <c r="H661" i="1" s="1"/>
  <c r="V657" i="1"/>
  <c r="B657" i="1" s="1"/>
  <c r="L661" i="1" l="1"/>
  <c r="M661" i="1" s="1"/>
  <c r="D662" i="1"/>
  <c r="L662" i="1" s="1"/>
  <c r="M662" i="1" s="1"/>
  <c r="E663" i="1"/>
  <c r="S663" i="1"/>
  <c r="N659" i="1"/>
  <c r="C660" i="1"/>
  <c r="V658" i="1"/>
  <c r="B658" i="1" s="1"/>
  <c r="R664" i="1"/>
  <c r="U663" i="1"/>
  <c r="P663" i="1"/>
  <c r="Q663" i="1" s="1"/>
  <c r="W663" i="1"/>
  <c r="I665" i="1"/>
  <c r="A665" i="1"/>
  <c r="O664" i="1"/>
  <c r="J664" i="1"/>
  <c r="K664" i="1" s="1"/>
  <c r="G664" i="1"/>
  <c r="F664" i="1" s="1"/>
  <c r="H662" i="1" l="1"/>
  <c r="P664" i="1"/>
  <c r="Q664" i="1" s="1"/>
  <c r="W664" i="1"/>
  <c r="I666" i="1"/>
  <c r="A666" i="1"/>
  <c r="O665" i="1"/>
  <c r="N660" i="1"/>
  <c r="C661" i="1"/>
  <c r="J665" i="1"/>
  <c r="K665" i="1" s="1"/>
  <c r="G665" i="1"/>
  <c r="F665" i="1" s="1"/>
  <c r="V659" i="1"/>
  <c r="B659" i="1" s="1"/>
  <c r="D663" i="1"/>
  <c r="L663" i="1" s="1"/>
  <c r="M663" i="1" s="1"/>
  <c r="R665" i="1"/>
  <c r="U664" i="1"/>
  <c r="E664" i="1"/>
  <c r="S664" i="1"/>
  <c r="H663" i="1" l="1"/>
  <c r="U665" i="1"/>
  <c r="R666" i="1"/>
  <c r="N661" i="1"/>
  <c r="C662" i="1"/>
  <c r="V660" i="1"/>
  <c r="B660" i="1" s="1"/>
  <c r="P665" i="1"/>
  <c r="Q665" i="1" s="1"/>
  <c r="W665" i="1"/>
  <c r="I667" i="1"/>
  <c r="A667" i="1"/>
  <c r="O666" i="1"/>
  <c r="J666" i="1"/>
  <c r="K666" i="1" s="1"/>
  <c r="G666" i="1"/>
  <c r="F666" i="1" s="1"/>
  <c r="D664" i="1"/>
  <c r="H664" i="1" s="1"/>
  <c r="S665" i="1"/>
  <c r="E665" i="1"/>
  <c r="L664" i="1" l="1"/>
  <c r="M664" i="1" s="1"/>
  <c r="E666" i="1"/>
  <c r="S666" i="1"/>
  <c r="N662" i="1"/>
  <c r="C663" i="1"/>
  <c r="W666" i="1"/>
  <c r="P666" i="1"/>
  <c r="Q666" i="1" s="1"/>
  <c r="V661" i="1"/>
  <c r="B661" i="1" s="1"/>
  <c r="D665" i="1"/>
  <c r="L665" i="1" s="1"/>
  <c r="M665" i="1" s="1"/>
  <c r="I668" i="1"/>
  <c r="A668" i="1"/>
  <c r="O667" i="1"/>
  <c r="U666" i="1"/>
  <c r="R667" i="1"/>
  <c r="G667" i="1"/>
  <c r="F667" i="1" s="1"/>
  <c r="J667" i="1"/>
  <c r="K667" i="1" s="1"/>
  <c r="H665" i="1" l="1"/>
  <c r="R668" i="1"/>
  <c r="U667" i="1"/>
  <c r="P667" i="1"/>
  <c r="Q667" i="1" s="1"/>
  <c r="W667" i="1"/>
  <c r="I669" i="1"/>
  <c r="A669" i="1"/>
  <c r="O668" i="1"/>
  <c r="J668" i="1"/>
  <c r="K668" i="1" s="1"/>
  <c r="G668" i="1"/>
  <c r="F668" i="1" s="1"/>
  <c r="N663" i="1"/>
  <c r="C664" i="1"/>
  <c r="E667" i="1"/>
  <c r="S667" i="1"/>
  <c r="V662" i="1"/>
  <c r="B662" i="1" s="1"/>
  <c r="D666" i="1"/>
  <c r="L666" i="1" s="1"/>
  <c r="M666" i="1" s="1"/>
  <c r="H666" i="1" l="1"/>
  <c r="E668" i="1"/>
  <c r="S668" i="1"/>
  <c r="P668" i="1"/>
  <c r="Q668" i="1" s="1"/>
  <c r="W668" i="1"/>
  <c r="I670" i="1"/>
  <c r="A670" i="1"/>
  <c r="O669" i="1"/>
  <c r="J669" i="1"/>
  <c r="K669" i="1" s="1"/>
  <c r="G669" i="1"/>
  <c r="F669" i="1" s="1"/>
  <c r="D667" i="1"/>
  <c r="H667" i="1" s="1"/>
  <c r="N664" i="1"/>
  <c r="C665" i="1"/>
  <c r="V663" i="1"/>
  <c r="B663" i="1" s="1"/>
  <c r="R669" i="1"/>
  <c r="U668" i="1"/>
  <c r="P669" i="1" l="1"/>
  <c r="Q669" i="1" s="1"/>
  <c r="W669" i="1"/>
  <c r="V664" i="1"/>
  <c r="B664" i="1" s="1"/>
  <c r="I671" i="1"/>
  <c r="A671" i="1"/>
  <c r="O670" i="1"/>
  <c r="J670" i="1"/>
  <c r="K670" i="1" s="1"/>
  <c r="G670" i="1"/>
  <c r="F670" i="1" s="1"/>
  <c r="L667" i="1"/>
  <c r="M667" i="1" s="1"/>
  <c r="U669" i="1"/>
  <c r="R670" i="1"/>
  <c r="N665" i="1"/>
  <c r="C666" i="1"/>
  <c r="S669" i="1"/>
  <c r="E669" i="1"/>
  <c r="D668" i="1"/>
  <c r="H668" i="1" s="1"/>
  <c r="W670" i="1" l="1"/>
  <c r="P670" i="1"/>
  <c r="Q670" i="1" s="1"/>
  <c r="V665" i="1"/>
  <c r="B665" i="1" s="1"/>
  <c r="I672" i="1"/>
  <c r="A672" i="1"/>
  <c r="O671" i="1"/>
  <c r="U670" i="1"/>
  <c r="R671" i="1"/>
  <c r="G671" i="1"/>
  <c r="F671" i="1" s="1"/>
  <c r="J671" i="1"/>
  <c r="K671" i="1" s="1"/>
  <c r="L668" i="1"/>
  <c r="M668" i="1" s="1"/>
  <c r="N666" i="1"/>
  <c r="C667" i="1"/>
  <c r="D669" i="1"/>
  <c r="H669" i="1" s="1"/>
  <c r="E670" i="1"/>
  <c r="S670" i="1"/>
  <c r="L669" i="1" l="1"/>
  <c r="M669" i="1" s="1"/>
  <c r="P671" i="1"/>
  <c r="Q671" i="1" s="1"/>
  <c r="W671" i="1"/>
  <c r="V666" i="1"/>
  <c r="B666" i="1" s="1"/>
  <c r="I673" i="1"/>
  <c r="A673" i="1"/>
  <c r="O672" i="1"/>
  <c r="J672" i="1"/>
  <c r="K672" i="1" s="1"/>
  <c r="G672" i="1"/>
  <c r="F672" i="1" s="1"/>
  <c r="E671" i="1"/>
  <c r="S671" i="1"/>
  <c r="D670" i="1"/>
  <c r="L670" i="1" s="1"/>
  <c r="M670" i="1" s="1"/>
  <c r="N667" i="1"/>
  <c r="C668" i="1"/>
  <c r="R672" i="1"/>
  <c r="U671" i="1"/>
  <c r="H670" i="1" l="1"/>
  <c r="V667" i="1"/>
  <c r="B667" i="1" s="1"/>
  <c r="E672" i="1"/>
  <c r="S672" i="1"/>
  <c r="P672" i="1"/>
  <c r="Q672" i="1" s="1"/>
  <c r="W672" i="1"/>
  <c r="I674" i="1"/>
  <c r="A674" i="1"/>
  <c r="O673" i="1"/>
  <c r="J673" i="1"/>
  <c r="K673" i="1" s="1"/>
  <c r="G673" i="1"/>
  <c r="F673" i="1" s="1"/>
  <c r="D671" i="1"/>
  <c r="H671" i="1" s="1"/>
  <c r="R673" i="1"/>
  <c r="U672" i="1"/>
  <c r="N668" i="1"/>
  <c r="C669" i="1"/>
  <c r="U673" i="1" l="1"/>
  <c r="R674" i="1"/>
  <c r="I675" i="1"/>
  <c r="A675" i="1"/>
  <c r="O674" i="1"/>
  <c r="J674" i="1"/>
  <c r="K674" i="1" s="1"/>
  <c r="G674" i="1"/>
  <c r="F674" i="1" s="1"/>
  <c r="L671" i="1"/>
  <c r="M671" i="1" s="1"/>
  <c r="N669" i="1"/>
  <c r="C670" i="1"/>
  <c r="S673" i="1"/>
  <c r="E673" i="1"/>
  <c r="D672" i="1"/>
  <c r="H672" i="1" s="1"/>
  <c r="V668" i="1"/>
  <c r="B668" i="1" s="1"/>
  <c r="P673" i="1"/>
  <c r="Q673" i="1" s="1"/>
  <c r="W673" i="1"/>
  <c r="L672" i="1" l="1"/>
  <c r="M672" i="1" s="1"/>
  <c r="E674" i="1"/>
  <c r="S674" i="1"/>
  <c r="D673" i="1"/>
  <c r="L673" i="1" s="1"/>
  <c r="M673" i="1" s="1"/>
  <c r="W674" i="1"/>
  <c r="P674" i="1"/>
  <c r="Q674" i="1" s="1"/>
  <c r="I676" i="1"/>
  <c r="A676" i="1"/>
  <c r="O675" i="1"/>
  <c r="N670" i="1"/>
  <c r="C671" i="1"/>
  <c r="G675" i="1"/>
  <c r="F675" i="1" s="1"/>
  <c r="J675" i="1"/>
  <c r="K675" i="1" s="1"/>
  <c r="V669" i="1"/>
  <c r="B669" i="1" s="1"/>
  <c r="U674" i="1"/>
  <c r="R675" i="1"/>
  <c r="H673" i="1" l="1"/>
  <c r="E675" i="1"/>
  <c r="S675" i="1"/>
  <c r="N671" i="1"/>
  <c r="C672" i="1"/>
  <c r="R676" i="1"/>
  <c r="U675" i="1"/>
  <c r="V670" i="1"/>
  <c r="B670" i="1" s="1"/>
  <c r="P675" i="1"/>
  <c r="Q675" i="1" s="1"/>
  <c r="W675" i="1"/>
  <c r="I677" i="1"/>
  <c r="A677" i="1"/>
  <c r="O676" i="1"/>
  <c r="D674" i="1"/>
  <c r="L674" i="1" s="1"/>
  <c r="M674" i="1" s="1"/>
  <c r="J676" i="1"/>
  <c r="K676" i="1" s="1"/>
  <c r="G676" i="1"/>
  <c r="F676" i="1" s="1"/>
  <c r="H674" i="1" l="1"/>
  <c r="P676" i="1"/>
  <c r="Q676" i="1" s="1"/>
  <c r="W676" i="1"/>
  <c r="R677" i="1"/>
  <c r="U676" i="1"/>
  <c r="I678" i="1"/>
  <c r="A678" i="1"/>
  <c r="O677" i="1"/>
  <c r="N672" i="1"/>
  <c r="C673" i="1"/>
  <c r="J677" i="1"/>
  <c r="K677" i="1" s="1"/>
  <c r="G677" i="1"/>
  <c r="F677" i="1" s="1"/>
  <c r="V671" i="1"/>
  <c r="B671" i="1" s="1"/>
  <c r="E676" i="1"/>
  <c r="S676" i="1"/>
  <c r="D675" i="1"/>
  <c r="H675" i="1" s="1"/>
  <c r="P677" i="1" l="1"/>
  <c r="Q677" i="1" s="1"/>
  <c r="W677" i="1"/>
  <c r="I679" i="1"/>
  <c r="A679" i="1"/>
  <c r="O678" i="1"/>
  <c r="J678" i="1"/>
  <c r="K678" i="1" s="1"/>
  <c r="G678" i="1"/>
  <c r="F678" i="1" s="1"/>
  <c r="S677" i="1"/>
  <c r="E677" i="1"/>
  <c r="U677" i="1"/>
  <c r="R678" i="1"/>
  <c r="L675" i="1"/>
  <c r="M675" i="1" s="1"/>
  <c r="D676" i="1"/>
  <c r="H676" i="1" s="1"/>
  <c r="N673" i="1"/>
  <c r="C674" i="1"/>
  <c r="V672" i="1"/>
  <c r="B672" i="1" s="1"/>
  <c r="L676" i="1" l="1"/>
  <c r="M676" i="1" s="1"/>
  <c r="E678" i="1"/>
  <c r="S678" i="1"/>
  <c r="W678" i="1"/>
  <c r="P678" i="1"/>
  <c r="Q678" i="1" s="1"/>
  <c r="U678" i="1"/>
  <c r="R679" i="1"/>
  <c r="I680" i="1"/>
  <c r="A680" i="1"/>
  <c r="O679" i="1"/>
  <c r="G679" i="1"/>
  <c r="F679" i="1" s="1"/>
  <c r="J679" i="1"/>
  <c r="K679" i="1" s="1"/>
  <c r="N674" i="1"/>
  <c r="C675" i="1"/>
  <c r="D677" i="1"/>
  <c r="H677" i="1" s="1"/>
  <c r="V673" i="1"/>
  <c r="B673" i="1" s="1"/>
  <c r="L677" i="1" l="1"/>
  <c r="M677" i="1" s="1"/>
  <c r="J680" i="1"/>
  <c r="K680" i="1" s="1"/>
  <c r="G680" i="1"/>
  <c r="F680" i="1" s="1"/>
  <c r="N675" i="1"/>
  <c r="C676" i="1"/>
  <c r="R680" i="1"/>
  <c r="U679" i="1"/>
  <c r="V674" i="1"/>
  <c r="B674" i="1" s="1"/>
  <c r="E679" i="1"/>
  <c r="S679" i="1"/>
  <c r="P679" i="1"/>
  <c r="Q679" i="1" s="1"/>
  <c r="W679" i="1"/>
  <c r="D678" i="1"/>
  <c r="L678" i="1" s="1"/>
  <c r="M678" i="1" s="1"/>
  <c r="I681" i="1"/>
  <c r="A681" i="1"/>
  <c r="O680" i="1"/>
  <c r="H678" i="1" l="1"/>
  <c r="R681" i="1"/>
  <c r="U680" i="1"/>
  <c r="N676" i="1"/>
  <c r="C677" i="1"/>
  <c r="V675" i="1"/>
  <c r="B675" i="1" s="1"/>
  <c r="P680" i="1"/>
  <c r="Q680" i="1" s="1"/>
  <c r="W680" i="1"/>
  <c r="I682" i="1"/>
  <c r="A682" i="1"/>
  <c r="O681" i="1"/>
  <c r="D679" i="1"/>
  <c r="H679" i="1" s="1"/>
  <c r="J681" i="1"/>
  <c r="K681" i="1" s="1"/>
  <c r="G681" i="1"/>
  <c r="F681" i="1" s="1"/>
  <c r="E680" i="1"/>
  <c r="S680" i="1"/>
  <c r="L679" i="1" l="1"/>
  <c r="M679" i="1" s="1"/>
  <c r="N677" i="1"/>
  <c r="C678" i="1"/>
  <c r="P681" i="1"/>
  <c r="Q681" i="1" s="1"/>
  <c r="W681" i="1"/>
  <c r="V676" i="1"/>
  <c r="B676" i="1" s="1"/>
  <c r="D680" i="1"/>
  <c r="L680" i="1" s="1"/>
  <c r="M680" i="1" s="1"/>
  <c r="I683" i="1"/>
  <c r="A683" i="1"/>
  <c r="O682" i="1"/>
  <c r="J682" i="1"/>
  <c r="K682" i="1" s="1"/>
  <c r="G682" i="1"/>
  <c r="F682" i="1" s="1"/>
  <c r="U681" i="1"/>
  <c r="R682" i="1"/>
  <c r="S681" i="1"/>
  <c r="E681" i="1"/>
  <c r="H680" i="1" l="1"/>
  <c r="E682" i="1"/>
  <c r="S682" i="1"/>
  <c r="W682" i="1"/>
  <c r="P682" i="1"/>
  <c r="Q682" i="1" s="1"/>
  <c r="D681" i="1"/>
  <c r="L681" i="1" s="1"/>
  <c r="M681" i="1" s="1"/>
  <c r="I684" i="1"/>
  <c r="A684" i="1"/>
  <c r="O683" i="1"/>
  <c r="G683" i="1"/>
  <c r="F683" i="1" s="1"/>
  <c r="J683" i="1"/>
  <c r="K683" i="1" s="1"/>
  <c r="N678" i="1"/>
  <c r="C679" i="1"/>
  <c r="U682" i="1"/>
  <c r="R683" i="1"/>
  <c r="V677" i="1"/>
  <c r="B677" i="1" s="1"/>
  <c r="H681" i="1" l="1"/>
  <c r="J684" i="1"/>
  <c r="K684" i="1" s="1"/>
  <c r="G684" i="1"/>
  <c r="F684" i="1" s="1"/>
  <c r="N679" i="1"/>
  <c r="C680" i="1"/>
  <c r="N680" i="1" s="1"/>
  <c r="V678" i="1"/>
  <c r="B678" i="1" s="1"/>
  <c r="E683" i="1"/>
  <c r="S683" i="1"/>
  <c r="P683" i="1"/>
  <c r="Q683" i="1" s="1"/>
  <c r="W683" i="1"/>
  <c r="R684" i="1"/>
  <c r="U683" i="1"/>
  <c r="I685" i="1"/>
  <c r="A685" i="1"/>
  <c r="O684" i="1"/>
  <c r="D682" i="1"/>
  <c r="L682" i="1" s="1"/>
  <c r="M682" i="1" s="1"/>
  <c r="P684" i="1" l="1"/>
  <c r="Q684" i="1" s="1"/>
  <c r="W684" i="1"/>
  <c r="D683" i="1"/>
  <c r="H683" i="1" s="1"/>
  <c r="I686" i="1"/>
  <c r="A686" i="1"/>
  <c r="O685" i="1"/>
  <c r="J685" i="1"/>
  <c r="K685" i="1" s="1"/>
  <c r="G685" i="1"/>
  <c r="F685" i="1" s="1"/>
  <c r="V680" i="1"/>
  <c r="B680" i="1" s="1"/>
  <c r="R685" i="1"/>
  <c r="U684" i="1"/>
  <c r="V679" i="1"/>
  <c r="B679" i="1" s="1"/>
  <c r="H682" i="1"/>
  <c r="E684" i="1"/>
  <c r="S684" i="1"/>
  <c r="C681" i="1" l="1"/>
  <c r="N681" i="1" s="1"/>
  <c r="P685" i="1"/>
  <c r="Q685" i="1" s="1"/>
  <c r="W685" i="1"/>
  <c r="U685" i="1"/>
  <c r="R686" i="1"/>
  <c r="I687" i="1"/>
  <c r="A687" i="1"/>
  <c r="O686" i="1"/>
  <c r="J686" i="1"/>
  <c r="K686" i="1" s="1"/>
  <c r="G686" i="1"/>
  <c r="F686" i="1" s="1"/>
  <c r="D684" i="1"/>
  <c r="H684" i="1" s="1"/>
  <c r="L683" i="1"/>
  <c r="M683" i="1" s="1"/>
  <c r="S685" i="1"/>
  <c r="E685" i="1"/>
  <c r="C682" i="1" l="1"/>
  <c r="N682" i="1" s="1"/>
  <c r="W686" i="1"/>
  <c r="P686" i="1"/>
  <c r="Q686" i="1" s="1"/>
  <c r="L684" i="1"/>
  <c r="M684" i="1" s="1"/>
  <c r="I688" i="1"/>
  <c r="A688" i="1"/>
  <c r="O687" i="1"/>
  <c r="G687" i="1"/>
  <c r="F687" i="1" s="1"/>
  <c r="J687" i="1"/>
  <c r="K687" i="1" s="1"/>
  <c r="U686" i="1"/>
  <c r="R687" i="1"/>
  <c r="V681" i="1"/>
  <c r="B681" i="1" s="1"/>
  <c r="D685" i="1"/>
  <c r="L685" i="1" s="1"/>
  <c r="M685" i="1" s="1"/>
  <c r="E686" i="1"/>
  <c r="S686" i="1"/>
  <c r="C683" i="1" l="1"/>
  <c r="N683" i="1" s="1"/>
  <c r="H685" i="1"/>
  <c r="P687" i="1"/>
  <c r="Q687" i="1" s="1"/>
  <c r="W687" i="1"/>
  <c r="R688" i="1"/>
  <c r="U687" i="1"/>
  <c r="I689" i="1"/>
  <c r="A689" i="1"/>
  <c r="O688" i="1"/>
  <c r="J688" i="1"/>
  <c r="K688" i="1" s="1"/>
  <c r="G688" i="1"/>
  <c r="F688" i="1" s="1"/>
  <c r="D686" i="1"/>
  <c r="L686" i="1" s="1"/>
  <c r="M686" i="1" s="1"/>
  <c r="V682" i="1"/>
  <c r="B682" i="1" s="1"/>
  <c r="E687" i="1"/>
  <c r="S687" i="1"/>
  <c r="C684" i="1" l="1"/>
  <c r="C685" i="1" s="1"/>
  <c r="H686" i="1"/>
  <c r="E688" i="1"/>
  <c r="S688" i="1"/>
  <c r="P688" i="1"/>
  <c r="Q688" i="1" s="1"/>
  <c r="W688" i="1"/>
  <c r="V683" i="1"/>
  <c r="B683" i="1" s="1"/>
  <c r="I690" i="1"/>
  <c r="A690" i="1"/>
  <c r="O689" i="1"/>
  <c r="J689" i="1"/>
  <c r="K689" i="1" s="1"/>
  <c r="G689" i="1"/>
  <c r="F689" i="1" s="1"/>
  <c r="R689" i="1"/>
  <c r="U688" i="1"/>
  <c r="D687" i="1"/>
  <c r="L687" i="1" s="1"/>
  <c r="M687" i="1" s="1"/>
  <c r="N684" i="1" l="1"/>
  <c r="V684" i="1" s="1"/>
  <c r="B684" i="1" s="1"/>
  <c r="H687" i="1"/>
  <c r="I691" i="1"/>
  <c r="A691" i="1"/>
  <c r="O690" i="1"/>
  <c r="J690" i="1"/>
  <c r="K690" i="1" s="1"/>
  <c r="G690" i="1"/>
  <c r="F690" i="1" s="1"/>
  <c r="N685" i="1"/>
  <c r="C686" i="1"/>
  <c r="U689" i="1"/>
  <c r="R690" i="1"/>
  <c r="S689" i="1"/>
  <c r="E689" i="1"/>
  <c r="P689" i="1"/>
  <c r="Q689" i="1" s="1"/>
  <c r="W689" i="1"/>
  <c r="D688" i="1"/>
  <c r="H688" i="1" s="1"/>
  <c r="N686" i="1" l="1"/>
  <c r="C687" i="1"/>
  <c r="V685" i="1"/>
  <c r="B685" i="1" s="1"/>
  <c r="D689" i="1"/>
  <c r="L689" i="1" s="1"/>
  <c r="M689" i="1" s="1"/>
  <c r="E690" i="1"/>
  <c r="S690" i="1"/>
  <c r="U690" i="1"/>
  <c r="R691" i="1"/>
  <c r="W690" i="1"/>
  <c r="P690" i="1"/>
  <c r="Q690" i="1" s="1"/>
  <c r="L688" i="1"/>
  <c r="M688" i="1" s="1"/>
  <c r="I692" i="1"/>
  <c r="A692" i="1"/>
  <c r="O691" i="1"/>
  <c r="G691" i="1"/>
  <c r="F691" i="1" s="1"/>
  <c r="J691" i="1"/>
  <c r="K691" i="1" s="1"/>
  <c r="H689" i="1" l="1"/>
  <c r="I693" i="1"/>
  <c r="A693" i="1"/>
  <c r="O692" i="1"/>
  <c r="D690" i="1"/>
  <c r="L690" i="1" s="1"/>
  <c r="M690" i="1" s="1"/>
  <c r="J692" i="1"/>
  <c r="K692" i="1" s="1"/>
  <c r="G692" i="1"/>
  <c r="F692" i="1" s="1"/>
  <c r="E691" i="1"/>
  <c r="S691" i="1"/>
  <c r="R692" i="1"/>
  <c r="U691" i="1"/>
  <c r="N687" i="1"/>
  <c r="C688" i="1"/>
  <c r="P691" i="1"/>
  <c r="Q691" i="1" s="1"/>
  <c r="W691" i="1"/>
  <c r="V686" i="1"/>
  <c r="B686" i="1" s="1"/>
  <c r="H690" i="1" l="1"/>
  <c r="N688" i="1"/>
  <c r="C689" i="1"/>
  <c r="E692" i="1"/>
  <c r="S692" i="1"/>
  <c r="V687" i="1"/>
  <c r="B687" i="1" s="1"/>
  <c r="R693" i="1"/>
  <c r="U692" i="1"/>
  <c r="P692" i="1"/>
  <c r="Q692" i="1" s="1"/>
  <c r="W692" i="1"/>
  <c r="D691" i="1"/>
  <c r="H691" i="1" s="1"/>
  <c r="I694" i="1"/>
  <c r="A694" i="1"/>
  <c r="O693" i="1"/>
  <c r="J693" i="1"/>
  <c r="K693" i="1" s="1"/>
  <c r="G693" i="1"/>
  <c r="F693" i="1" s="1"/>
  <c r="P693" i="1" l="1"/>
  <c r="Q693" i="1" s="1"/>
  <c r="W693" i="1"/>
  <c r="I695" i="1"/>
  <c r="A695" i="1"/>
  <c r="O694" i="1"/>
  <c r="U693" i="1"/>
  <c r="R694" i="1"/>
  <c r="J694" i="1"/>
  <c r="K694" i="1" s="1"/>
  <c r="G694" i="1"/>
  <c r="F694" i="1" s="1"/>
  <c r="L691" i="1"/>
  <c r="M691" i="1" s="1"/>
  <c r="D692" i="1"/>
  <c r="H692" i="1" s="1"/>
  <c r="S693" i="1"/>
  <c r="E693" i="1"/>
  <c r="N689" i="1"/>
  <c r="C690" i="1"/>
  <c r="V688" i="1"/>
  <c r="B688" i="1" s="1"/>
  <c r="L692" i="1" l="1"/>
  <c r="M692" i="1" s="1"/>
  <c r="D693" i="1"/>
  <c r="L693" i="1" s="1"/>
  <c r="M693" i="1" s="1"/>
  <c r="U694" i="1"/>
  <c r="R695" i="1"/>
  <c r="W694" i="1"/>
  <c r="P694" i="1"/>
  <c r="Q694" i="1" s="1"/>
  <c r="I696" i="1"/>
  <c r="A696" i="1"/>
  <c r="O695" i="1"/>
  <c r="G695" i="1"/>
  <c r="F695" i="1" s="1"/>
  <c r="J695" i="1"/>
  <c r="K695" i="1" s="1"/>
  <c r="N690" i="1"/>
  <c r="C691" i="1"/>
  <c r="V689" i="1"/>
  <c r="B689" i="1" s="1"/>
  <c r="E694" i="1"/>
  <c r="S694" i="1"/>
  <c r="H693" i="1" l="1"/>
  <c r="J696" i="1"/>
  <c r="K696" i="1" s="1"/>
  <c r="G696" i="1"/>
  <c r="F696" i="1" s="1"/>
  <c r="N691" i="1"/>
  <c r="C692" i="1"/>
  <c r="V690" i="1"/>
  <c r="B690" i="1" s="1"/>
  <c r="E695" i="1"/>
  <c r="S695" i="1"/>
  <c r="R696" i="1"/>
  <c r="U695" i="1"/>
  <c r="D694" i="1"/>
  <c r="L694" i="1" s="1"/>
  <c r="M694" i="1" s="1"/>
  <c r="P695" i="1"/>
  <c r="Q695" i="1" s="1"/>
  <c r="W695" i="1"/>
  <c r="I697" i="1"/>
  <c r="A697" i="1"/>
  <c r="O696" i="1"/>
  <c r="H694" i="1" l="1"/>
  <c r="D695" i="1"/>
  <c r="H695" i="1" s="1"/>
  <c r="N692" i="1"/>
  <c r="C693" i="1"/>
  <c r="V691" i="1"/>
  <c r="B691" i="1" s="1"/>
  <c r="P696" i="1"/>
  <c r="Q696" i="1" s="1"/>
  <c r="W696" i="1"/>
  <c r="I698" i="1"/>
  <c r="A698" i="1"/>
  <c r="O697" i="1"/>
  <c r="R697" i="1"/>
  <c r="U696" i="1"/>
  <c r="J697" i="1"/>
  <c r="K697" i="1" s="1"/>
  <c r="G697" i="1"/>
  <c r="F697" i="1" s="1"/>
  <c r="E696" i="1"/>
  <c r="S696" i="1"/>
  <c r="S697" i="1" l="1"/>
  <c r="E697" i="1"/>
  <c r="U697" i="1"/>
  <c r="R698" i="1"/>
  <c r="N693" i="1"/>
  <c r="C694" i="1"/>
  <c r="P697" i="1"/>
  <c r="Q697" i="1" s="1"/>
  <c r="W697" i="1"/>
  <c r="V692" i="1"/>
  <c r="B692" i="1" s="1"/>
  <c r="I699" i="1"/>
  <c r="A699" i="1"/>
  <c r="O698" i="1"/>
  <c r="D696" i="1"/>
  <c r="H696" i="1" s="1"/>
  <c r="J698" i="1"/>
  <c r="K698" i="1" s="1"/>
  <c r="G698" i="1"/>
  <c r="F698" i="1" s="1"/>
  <c r="L695" i="1"/>
  <c r="M695" i="1" s="1"/>
  <c r="L696" i="1" l="1"/>
  <c r="M696" i="1" s="1"/>
  <c r="N694" i="1"/>
  <c r="C695" i="1"/>
  <c r="W698" i="1"/>
  <c r="P698" i="1"/>
  <c r="Q698" i="1" s="1"/>
  <c r="V693" i="1"/>
  <c r="B693" i="1" s="1"/>
  <c r="I700" i="1"/>
  <c r="A700" i="1"/>
  <c r="O699" i="1"/>
  <c r="U698" i="1"/>
  <c r="R699" i="1"/>
  <c r="G699" i="1"/>
  <c r="F699" i="1" s="1"/>
  <c r="J699" i="1"/>
  <c r="K699" i="1" s="1"/>
  <c r="E698" i="1"/>
  <c r="S698" i="1"/>
  <c r="D697" i="1"/>
  <c r="H697" i="1" s="1"/>
  <c r="L697" i="1" l="1"/>
  <c r="M697" i="1" s="1"/>
  <c r="I701" i="1"/>
  <c r="A701" i="1"/>
  <c r="O700" i="1"/>
  <c r="J700" i="1"/>
  <c r="K700" i="1" s="1"/>
  <c r="G700" i="1"/>
  <c r="F700" i="1" s="1"/>
  <c r="E699" i="1"/>
  <c r="S699" i="1"/>
  <c r="R700" i="1"/>
  <c r="U699" i="1"/>
  <c r="D698" i="1"/>
  <c r="L698" i="1" s="1"/>
  <c r="M698" i="1" s="1"/>
  <c r="N695" i="1"/>
  <c r="C696" i="1"/>
  <c r="P699" i="1"/>
  <c r="Q699" i="1" s="1"/>
  <c r="W699" i="1"/>
  <c r="V694" i="1"/>
  <c r="B694" i="1" s="1"/>
  <c r="H698" i="1" l="1"/>
  <c r="N696" i="1"/>
  <c r="C697" i="1"/>
  <c r="D699" i="1"/>
  <c r="H699" i="1" s="1"/>
  <c r="V695" i="1"/>
  <c r="B695" i="1" s="1"/>
  <c r="E700" i="1"/>
  <c r="S700" i="1"/>
  <c r="P700" i="1"/>
  <c r="Q700" i="1" s="1"/>
  <c r="W700" i="1"/>
  <c r="I702" i="1"/>
  <c r="A702" i="1"/>
  <c r="O701" i="1"/>
  <c r="R701" i="1"/>
  <c r="U700" i="1"/>
  <c r="J701" i="1"/>
  <c r="K701" i="1" s="1"/>
  <c r="G701" i="1"/>
  <c r="F701" i="1" s="1"/>
  <c r="D700" i="1" l="1"/>
  <c r="H700" i="1" s="1"/>
  <c r="U701" i="1"/>
  <c r="R702" i="1"/>
  <c r="P701" i="1"/>
  <c r="Q701" i="1" s="1"/>
  <c r="W701" i="1"/>
  <c r="I703" i="1"/>
  <c r="A703" i="1"/>
  <c r="O702" i="1"/>
  <c r="J702" i="1"/>
  <c r="K702" i="1" s="1"/>
  <c r="G702" i="1"/>
  <c r="F702" i="1" s="1"/>
  <c r="L699" i="1"/>
  <c r="M699" i="1" s="1"/>
  <c r="S701" i="1"/>
  <c r="E701" i="1"/>
  <c r="N697" i="1"/>
  <c r="C698" i="1"/>
  <c r="V696" i="1"/>
  <c r="B696" i="1" s="1"/>
  <c r="D701" i="1" l="1"/>
  <c r="L701" i="1" s="1"/>
  <c r="M701" i="1" s="1"/>
  <c r="G703" i="1"/>
  <c r="F703" i="1" s="1"/>
  <c r="J703" i="1"/>
  <c r="K703" i="1" s="1"/>
  <c r="U702" i="1"/>
  <c r="R703" i="1"/>
  <c r="E702" i="1"/>
  <c r="S702" i="1"/>
  <c r="N698" i="1"/>
  <c r="C699" i="1"/>
  <c r="W702" i="1"/>
  <c r="P702" i="1"/>
  <c r="Q702" i="1" s="1"/>
  <c r="L700" i="1"/>
  <c r="M700" i="1" s="1"/>
  <c r="V697" i="1"/>
  <c r="B697" i="1" s="1"/>
  <c r="I704" i="1"/>
  <c r="A704" i="1"/>
  <c r="O703" i="1"/>
  <c r="H701" i="1" l="1"/>
  <c r="R704" i="1"/>
  <c r="U703" i="1"/>
  <c r="E703" i="1"/>
  <c r="S703" i="1"/>
  <c r="P703" i="1"/>
  <c r="Q703" i="1" s="1"/>
  <c r="W703" i="1"/>
  <c r="N699" i="1"/>
  <c r="C700" i="1"/>
  <c r="I705" i="1"/>
  <c r="A705" i="1"/>
  <c r="O704" i="1"/>
  <c r="V698" i="1"/>
  <c r="B698" i="1" s="1"/>
  <c r="J704" i="1"/>
  <c r="K704" i="1" s="1"/>
  <c r="G704" i="1"/>
  <c r="F704" i="1" s="1"/>
  <c r="D702" i="1"/>
  <c r="L702" i="1" s="1"/>
  <c r="M702" i="1" s="1"/>
  <c r="H702" i="1" l="1"/>
  <c r="N700" i="1"/>
  <c r="C701" i="1"/>
  <c r="V699" i="1"/>
  <c r="B699" i="1" s="1"/>
  <c r="E704" i="1"/>
  <c r="S704" i="1"/>
  <c r="P704" i="1"/>
  <c r="Q704" i="1" s="1"/>
  <c r="W704" i="1"/>
  <c r="D703" i="1"/>
  <c r="H703" i="1" s="1"/>
  <c r="I706" i="1"/>
  <c r="A706" i="1"/>
  <c r="O705" i="1"/>
  <c r="J705" i="1"/>
  <c r="K705" i="1" s="1"/>
  <c r="G705" i="1"/>
  <c r="F705" i="1" s="1"/>
  <c r="R705" i="1"/>
  <c r="U704" i="1"/>
  <c r="S705" i="1" l="1"/>
  <c r="E705" i="1"/>
  <c r="P705" i="1"/>
  <c r="Q705" i="1" s="1"/>
  <c r="W705" i="1"/>
  <c r="I707" i="1"/>
  <c r="A707" i="1"/>
  <c r="O706" i="1"/>
  <c r="D704" i="1"/>
  <c r="L704" i="1" s="1"/>
  <c r="M704" i="1" s="1"/>
  <c r="J706" i="1"/>
  <c r="K706" i="1" s="1"/>
  <c r="G706" i="1"/>
  <c r="F706" i="1" s="1"/>
  <c r="U705" i="1"/>
  <c r="R706" i="1"/>
  <c r="L703" i="1"/>
  <c r="M703" i="1" s="1"/>
  <c r="N701" i="1"/>
  <c r="C702" i="1"/>
  <c r="V700" i="1"/>
  <c r="B700" i="1" s="1"/>
  <c r="H704" i="1" l="1"/>
  <c r="W706" i="1"/>
  <c r="P706" i="1"/>
  <c r="Q706" i="1" s="1"/>
  <c r="I708" i="1"/>
  <c r="A708" i="1"/>
  <c r="O707" i="1"/>
  <c r="G707" i="1"/>
  <c r="F707" i="1" s="1"/>
  <c r="J707" i="1"/>
  <c r="K707" i="1" s="1"/>
  <c r="E706" i="1"/>
  <c r="S706" i="1"/>
  <c r="U706" i="1"/>
  <c r="R707" i="1"/>
  <c r="N702" i="1"/>
  <c r="C703" i="1"/>
  <c r="D705" i="1"/>
  <c r="H705" i="1" s="1"/>
  <c r="V701" i="1"/>
  <c r="B701" i="1" s="1"/>
  <c r="L705" i="1" l="1"/>
  <c r="M705" i="1" s="1"/>
  <c r="E707" i="1"/>
  <c r="S707" i="1"/>
  <c r="N703" i="1"/>
  <c r="C704" i="1"/>
  <c r="P707" i="1"/>
  <c r="Q707" i="1" s="1"/>
  <c r="W707" i="1"/>
  <c r="V702" i="1"/>
  <c r="B702" i="1" s="1"/>
  <c r="R708" i="1"/>
  <c r="U707" i="1"/>
  <c r="I709" i="1"/>
  <c r="A709" i="1"/>
  <c r="O708" i="1"/>
  <c r="J708" i="1"/>
  <c r="K708" i="1" s="1"/>
  <c r="G708" i="1"/>
  <c r="F708" i="1" s="1"/>
  <c r="D706" i="1"/>
  <c r="L706" i="1" s="1"/>
  <c r="M706" i="1" s="1"/>
  <c r="H706" i="1" l="1"/>
  <c r="E708" i="1"/>
  <c r="S708" i="1"/>
  <c r="P708" i="1"/>
  <c r="Q708" i="1" s="1"/>
  <c r="W708" i="1"/>
  <c r="I710" i="1"/>
  <c r="A710" i="1"/>
  <c r="O709" i="1"/>
  <c r="N704" i="1"/>
  <c r="C705" i="1"/>
  <c r="J709" i="1"/>
  <c r="K709" i="1" s="1"/>
  <c r="G709" i="1"/>
  <c r="F709" i="1" s="1"/>
  <c r="V703" i="1"/>
  <c r="B703" i="1" s="1"/>
  <c r="R709" i="1"/>
  <c r="U708" i="1"/>
  <c r="D707" i="1"/>
  <c r="H707" i="1" s="1"/>
  <c r="V704" i="1" l="1"/>
  <c r="B704" i="1" s="1"/>
  <c r="P709" i="1"/>
  <c r="Q709" i="1" s="1"/>
  <c r="W709" i="1"/>
  <c r="I711" i="1"/>
  <c r="A711" i="1"/>
  <c r="O710" i="1"/>
  <c r="J710" i="1"/>
  <c r="K710" i="1" s="1"/>
  <c r="G710" i="1"/>
  <c r="F710" i="1" s="1"/>
  <c r="S709" i="1"/>
  <c r="E709" i="1"/>
  <c r="U709" i="1"/>
  <c r="R710" i="1"/>
  <c r="L707" i="1"/>
  <c r="M707" i="1" s="1"/>
  <c r="N705" i="1"/>
  <c r="C706" i="1"/>
  <c r="D708" i="1"/>
  <c r="H708" i="1" s="1"/>
  <c r="V705" i="1" l="1"/>
  <c r="B705" i="1" s="1"/>
  <c r="W710" i="1"/>
  <c r="P710" i="1"/>
  <c r="Q710" i="1" s="1"/>
  <c r="U710" i="1"/>
  <c r="R711" i="1"/>
  <c r="A712" i="1"/>
  <c r="O711" i="1"/>
  <c r="I712" i="1"/>
  <c r="G711" i="1"/>
  <c r="F711" i="1" s="1"/>
  <c r="J711" i="1"/>
  <c r="K711" i="1" s="1"/>
  <c r="D709" i="1"/>
  <c r="H709" i="1" s="1"/>
  <c r="L708" i="1"/>
  <c r="M708" i="1" s="1"/>
  <c r="N706" i="1"/>
  <c r="C707" i="1"/>
  <c r="E710" i="1"/>
  <c r="S710" i="1"/>
  <c r="L709" i="1" l="1"/>
  <c r="M709" i="1" s="1"/>
  <c r="P711" i="1"/>
  <c r="Q711" i="1" s="1"/>
  <c r="W711" i="1"/>
  <c r="O712" i="1"/>
  <c r="A713" i="1"/>
  <c r="I713" i="1"/>
  <c r="R712" i="1"/>
  <c r="U711" i="1"/>
  <c r="E711" i="1"/>
  <c r="S711" i="1"/>
  <c r="D710" i="1"/>
  <c r="L710" i="1" s="1"/>
  <c r="M710" i="1" s="1"/>
  <c r="N707" i="1"/>
  <c r="C708" i="1"/>
  <c r="V706" i="1"/>
  <c r="B706" i="1" s="1"/>
  <c r="J712" i="1"/>
  <c r="K712" i="1" s="1"/>
  <c r="G712" i="1"/>
  <c r="F712" i="1" s="1"/>
  <c r="N708" i="1" l="1"/>
  <c r="C709" i="1"/>
  <c r="U712" i="1"/>
  <c r="R713" i="1"/>
  <c r="G713" i="1"/>
  <c r="F713" i="1" s="1"/>
  <c r="J713" i="1"/>
  <c r="K713" i="1" s="1"/>
  <c r="V707" i="1"/>
  <c r="B707" i="1" s="1"/>
  <c r="H710" i="1"/>
  <c r="O713" i="1"/>
  <c r="A714" i="1"/>
  <c r="I714" i="1"/>
  <c r="D711" i="1"/>
  <c r="H711" i="1" s="1"/>
  <c r="P712" i="1"/>
  <c r="Q712" i="1" s="1"/>
  <c r="W712" i="1"/>
  <c r="S712" i="1"/>
  <c r="E712" i="1"/>
  <c r="L711" i="1" l="1"/>
  <c r="M711" i="1" s="1"/>
  <c r="E713" i="1"/>
  <c r="S713" i="1"/>
  <c r="G714" i="1"/>
  <c r="F714" i="1" s="1"/>
  <c r="J714" i="1"/>
  <c r="K714" i="1" s="1"/>
  <c r="D712" i="1"/>
  <c r="L712" i="1" s="1"/>
  <c r="M712" i="1" s="1"/>
  <c r="I715" i="1"/>
  <c r="A715" i="1"/>
  <c r="O714" i="1"/>
  <c r="R714" i="1"/>
  <c r="U713" i="1"/>
  <c r="P713" i="1"/>
  <c r="Q713" i="1" s="1"/>
  <c r="W713" i="1"/>
  <c r="N709" i="1"/>
  <c r="C710" i="1"/>
  <c r="V708" i="1"/>
  <c r="B708" i="1" s="1"/>
  <c r="H712" i="1" l="1"/>
  <c r="S714" i="1"/>
  <c r="E714" i="1"/>
  <c r="R715" i="1"/>
  <c r="U714" i="1"/>
  <c r="W714" i="1"/>
  <c r="P714" i="1"/>
  <c r="Q714" i="1" s="1"/>
  <c r="O715" i="1"/>
  <c r="A716" i="1"/>
  <c r="I716" i="1"/>
  <c r="N710" i="1"/>
  <c r="C711" i="1"/>
  <c r="N711" i="1" s="1"/>
  <c r="J715" i="1"/>
  <c r="K715" i="1" s="1"/>
  <c r="G715" i="1"/>
  <c r="F715" i="1" s="1"/>
  <c r="D713" i="1"/>
  <c r="L713" i="1" s="1"/>
  <c r="M713" i="1" s="1"/>
  <c r="V709" i="1"/>
  <c r="B709" i="1" s="1"/>
  <c r="H713" i="1" l="1"/>
  <c r="O716" i="1"/>
  <c r="A717" i="1"/>
  <c r="I717" i="1"/>
  <c r="P715" i="1"/>
  <c r="Q715" i="1" s="1"/>
  <c r="W715" i="1"/>
  <c r="V711" i="1"/>
  <c r="B711" i="1" s="1"/>
  <c r="R716" i="1"/>
  <c r="U715" i="1"/>
  <c r="S715" i="1"/>
  <c r="E715" i="1"/>
  <c r="V710" i="1"/>
  <c r="B710" i="1" s="1"/>
  <c r="D714" i="1"/>
  <c r="L714" i="1" s="1"/>
  <c r="M714" i="1" s="1"/>
  <c r="J716" i="1"/>
  <c r="K716" i="1" s="1"/>
  <c r="G716" i="1"/>
  <c r="F716" i="1" s="1"/>
  <c r="H714" i="1" l="1"/>
  <c r="C712" i="1"/>
  <c r="D715" i="1"/>
  <c r="H715" i="1" s="1"/>
  <c r="J717" i="1"/>
  <c r="K717" i="1" s="1"/>
  <c r="G717" i="1"/>
  <c r="F717" i="1" s="1"/>
  <c r="S716" i="1"/>
  <c r="E716" i="1"/>
  <c r="O717" i="1"/>
  <c r="A718" i="1"/>
  <c r="I718" i="1"/>
  <c r="R717" i="1"/>
  <c r="U716" i="1"/>
  <c r="W716" i="1"/>
  <c r="P716" i="1"/>
  <c r="Q716" i="1" s="1"/>
  <c r="L715" i="1" l="1"/>
  <c r="M715" i="1" s="1"/>
  <c r="U717" i="1"/>
  <c r="R718" i="1"/>
  <c r="E717" i="1"/>
  <c r="S717" i="1"/>
  <c r="G718" i="1"/>
  <c r="F718" i="1" s="1"/>
  <c r="J718" i="1"/>
  <c r="K718" i="1" s="1"/>
  <c r="I719" i="1"/>
  <c r="A719" i="1"/>
  <c r="O718" i="1"/>
  <c r="P717" i="1"/>
  <c r="Q717" i="1" s="1"/>
  <c r="W717" i="1"/>
  <c r="D716" i="1"/>
  <c r="L716" i="1" s="1"/>
  <c r="M716" i="1" s="1"/>
  <c r="N712" i="1"/>
  <c r="C713" i="1"/>
  <c r="V712" i="1" l="1"/>
  <c r="B712" i="1" s="1"/>
  <c r="J719" i="1"/>
  <c r="K719" i="1" s="1"/>
  <c r="G719" i="1"/>
  <c r="F719" i="1" s="1"/>
  <c r="H716" i="1"/>
  <c r="E718" i="1"/>
  <c r="S718" i="1"/>
  <c r="D717" i="1"/>
  <c r="H717" i="1" s="1"/>
  <c r="P718" i="1"/>
  <c r="Q718" i="1" s="1"/>
  <c r="W718" i="1"/>
  <c r="R719" i="1"/>
  <c r="U718" i="1"/>
  <c r="N713" i="1"/>
  <c r="C714" i="1"/>
  <c r="I720" i="1"/>
  <c r="O719" i="1"/>
  <c r="A720" i="1"/>
  <c r="L717" i="1" l="1"/>
  <c r="M717" i="1" s="1"/>
  <c r="D718" i="1"/>
  <c r="H718" i="1" s="1"/>
  <c r="R720" i="1"/>
  <c r="U719" i="1"/>
  <c r="V713" i="1"/>
  <c r="B713" i="1" s="1"/>
  <c r="O720" i="1"/>
  <c r="A721" i="1"/>
  <c r="I721" i="1"/>
  <c r="S719" i="1"/>
  <c r="E719" i="1"/>
  <c r="W719" i="1"/>
  <c r="P719" i="1"/>
  <c r="Q719" i="1" s="1"/>
  <c r="G720" i="1"/>
  <c r="F720" i="1" s="1"/>
  <c r="J720" i="1"/>
  <c r="K720" i="1" s="1"/>
  <c r="N714" i="1"/>
  <c r="C715" i="1"/>
  <c r="L718" i="1" l="1"/>
  <c r="M718" i="1" s="1"/>
  <c r="P720" i="1"/>
  <c r="Q720" i="1" s="1"/>
  <c r="W720" i="1"/>
  <c r="D719" i="1"/>
  <c r="L719" i="1" s="1"/>
  <c r="M719" i="1" s="1"/>
  <c r="R721" i="1"/>
  <c r="U720" i="1"/>
  <c r="N715" i="1"/>
  <c r="C716" i="1"/>
  <c r="J721" i="1"/>
  <c r="K721" i="1" s="1"/>
  <c r="G721" i="1"/>
  <c r="F721" i="1" s="1"/>
  <c r="V714" i="1"/>
  <c r="B714" i="1" s="1"/>
  <c r="S720" i="1"/>
  <c r="E720" i="1"/>
  <c r="O721" i="1"/>
  <c r="A722" i="1"/>
  <c r="I722" i="1"/>
  <c r="H719" i="1" l="1"/>
  <c r="V715" i="1"/>
  <c r="B715" i="1" s="1"/>
  <c r="R722" i="1"/>
  <c r="U721" i="1"/>
  <c r="G722" i="1"/>
  <c r="F722" i="1" s="1"/>
  <c r="J722" i="1"/>
  <c r="K722" i="1" s="1"/>
  <c r="E721" i="1"/>
  <c r="S721" i="1"/>
  <c r="D720" i="1"/>
  <c r="H720" i="1" s="1"/>
  <c r="I723" i="1"/>
  <c r="A723" i="1"/>
  <c r="O722" i="1"/>
  <c r="W721" i="1"/>
  <c r="P721" i="1"/>
  <c r="Q721" i="1" s="1"/>
  <c r="N716" i="1"/>
  <c r="C717" i="1"/>
  <c r="L720" i="1" l="1"/>
  <c r="M720" i="1" s="1"/>
  <c r="P722" i="1"/>
  <c r="Q722" i="1" s="1"/>
  <c r="W722" i="1"/>
  <c r="O723" i="1"/>
  <c r="A724" i="1"/>
  <c r="I724" i="1"/>
  <c r="S722" i="1"/>
  <c r="E722" i="1"/>
  <c r="G723" i="1"/>
  <c r="F723" i="1" s="1"/>
  <c r="J723" i="1"/>
  <c r="K723" i="1" s="1"/>
  <c r="D721" i="1"/>
  <c r="L721" i="1" s="1"/>
  <c r="M721" i="1" s="1"/>
  <c r="N717" i="1"/>
  <c r="C718" i="1"/>
  <c r="U722" i="1"/>
  <c r="R723" i="1"/>
  <c r="V716" i="1"/>
  <c r="B716" i="1" s="1"/>
  <c r="H721" i="1" l="1"/>
  <c r="V717" i="1"/>
  <c r="B717" i="1" s="1"/>
  <c r="J724" i="1"/>
  <c r="K724" i="1" s="1"/>
  <c r="G724" i="1"/>
  <c r="F724" i="1" s="1"/>
  <c r="I725" i="1"/>
  <c r="O724" i="1"/>
  <c r="A725" i="1"/>
  <c r="P723" i="1"/>
  <c r="Q723" i="1" s="1"/>
  <c r="W723" i="1"/>
  <c r="D722" i="1"/>
  <c r="H722" i="1" s="1"/>
  <c r="E723" i="1"/>
  <c r="S723" i="1"/>
  <c r="N718" i="1"/>
  <c r="C719" i="1"/>
  <c r="R724" i="1"/>
  <c r="U723" i="1"/>
  <c r="L722" i="1" l="1"/>
  <c r="M722" i="1" s="1"/>
  <c r="D723" i="1"/>
  <c r="L723" i="1" s="1"/>
  <c r="M723" i="1" s="1"/>
  <c r="G725" i="1"/>
  <c r="F725" i="1" s="1"/>
  <c r="J725" i="1"/>
  <c r="K725" i="1" s="1"/>
  <c r="W724" i="1"/>
  <c r="P724" i="1"/>
  <c r="Q724" i="1" s="1"/>
  <c r="S724" i="1"/>
  <c r="E724" i="1"/>
  <c r="O725" i="1"/>
  <c r="A726" i="1"/>
  <c r="I726" i="1"/>
  <c r="V718" i="1"/>
  <c r="B718" i="1" s="1"/>
  <c r="R725" i="1"/>
  <c r="U724" i="1"/>
  <c r="N719" i="1"/>
  <c r="C720" i="1"/>
  <c r="H723" i="1" l="1"/>
  <c r="R726" i="1"/>
  <c r="U725" i="1"/>
  <c r="E725" i="1"/>
  <c r="S725" i="1"/>
  <c r="G726" i="1"/>
  <c r="F726" i="1" s="1"/>
  <c r="J726" i="1"/>
  <c r="K726" i="1" s="1"/>
  <c r="I727" i="1"/>
  <c r="A727" i="1"/>
  <c r="O726" i="1"/>
  <c r="N720" i="1"/>
  <c r="C721" i="1"/>
  <c r="P725" i="1"/>
  <c r="Q725" i="1" s="1"/>
  <c r="W725" i="1"/>
  <c r="V719" i="1"/>
  <c r="B719" i="1" s="1"/>
  <c r="D724" i="1"/>
  <c r="L724" i="1" s="1"/>
  <c r="M724" i="1" s="1"/>
  <c r="H724" i="1" l="1"/>
  <c r="E726" i="1"/>
  <c r="S726" i="1"/>
  <c r="J727" i="1"/>
  <c r="K727" i="1" s="1"/>
  <c r="G727" i="1"/>
  <c r="F727" i="1" s="1"/>
  <c r="N721" i="1"/>
  <c r="C722" i="1"/>
  <c r="V720" i="1"/>
  <c r="B720" i="1" s="1"/>
  <c r="D725" i="1"/>
  <c r="H725" i="1" s="1"/>
  <c r="W726" i="1"/>
  <c r="P726" i="1"/>
  <c r="Q726" i="1" s="1"/>
  <c r="O727" i="1"/>
  <c r="A728" i="1"/>
  <c r="I728" i="1"/>
  <c r="R727" i="1"/>
  <c r="U726" i="1"/>
  <c r="L725" i="1" l="1"/>
  <c r="M725" i="1" s="1"/>
  <c r="P727" i="1"/>
  <c r="Q727" i="1" s="1"/>
  <c r="W727" i="1"/>
  <c r="N722" i="1"/>
  <c r="C723" i="1"/>
  <c r="V721" i="1"/>
  <c r="B721" i="1" s="1"/>
  <c r="O728" i="1"/>
  <c r="A729" i="1"/>
  <c r="I729" i="1"/>
  <c r="S727" i="1"/>
  <c r="E727" i="1"/>
  <c r="U727" i="1"/>
  <c r="R728" i="1"/>
  <c r="G728" i="1"/>
  <c r="F728" i="1" s="1"/>
  <c r="J728" i="1"/>
  <c r="K728" i="1" s="1"/>
  <c r="D726" i="1"/>
  <c r="L726" i="1" s="1"/>
  <c r="M726" i="1" s="1"/>
  <c r="P728" i="1" l="1"/>
  <c r="Q728" i="1" s="1"/>
  <c r="W728" i="1"/>
  <c r="R729" i="1"/>
  <c r="U728" i="1"/>
  <c r="N723" i="1"/>
  <c r="C724" i="1"/>
  <c r="S728" i="1"/>
  <c r="E728" i="1"/>
  <c r="H726" i="1"/>
  <c r="D727" i="1"/>
  <c r="H727" i="1" s="1"/>
  <c r="V722" i="1"/>
  <c r="B722" i="1" s="1"/>
  <c r="I730" i="1"/>
  <c r="O729" i="1"/>
  <c r="A730" i="1"/>
  <c r="J729" i="1"/>
  <c r="K729" i="1" s="1"/>
  <c r="G729" i="1"/>
  <c r="F729" i="1" s="1"/>
  <c r="L727" i="1" l="1"/>
  <c r="M727" i="1" s="1"/>
  <c r="G730" i="1"/>
  <c r="F730" i="1" s="1"/>
  <c r="J730" i="1"/>
  <c r="K730" i="1" s="1"/>
  <c r="N724" i="1"/>
  <c r="C725" i="1"/>
  <c r="W729" i="1"/>
  <c r="P729" i="1"/>
  <c r="Q729" i="1" s="1"/>
  <c r="V723" i="1"/>
  <c r="B723" i="1" s="1"/>
  <c r="E729" i="1"/>
  <c r="S729" i="1"/>
  <c r="R730" i="1"/>
  <c r="U729" i="1"/>
  <c r="D728" i="1"/>
  <c r="H728" i="1" s="1"/>
  <c r="I731" i="1"/>
  <c r="A731" i="1"/>
  <c r="O730" i="1"/>
  <c r="L728" i="1" l="1"/>
  <c r="M728" i="1" s="1"/>
  <c r="N725" i="1"/>
  <c r="C726" i="1"/>
  <c r="R731" i="1"/>
  <c r="U730" i="1"/>
  <c r="V724" i="1"/>
  <c r="B724" i="1" s="1"/>
  <c r="P730" i="1"/>
  <c r="Q730" i="1" s="1"/>
  <c r="W730" i="1"/>
  <c r="E730" i="1"/>
  <c r="S730" i="1"/>
  <c r="A732" i="1"/>
  <c r="I732" i="1"/>
  <c r="O731" i="1"/>
  <c r="D729" i="1"/>
  <c r="L729" i="1" s="1"/>
  <c r="M729" i="1" s="1"/>
  <c r="J731" i="1"/>
  <c r="K731" i="1" s="1"/>
  <c r="G731" i="1"/>
  <c r="F731" i="1" s="1"/>
  <c r="H729" i="1" l="1"/>
  <c r="W731" i="1"/>
  <c r="P731" i="1"/>
  <c r="Q731" i="1" s="1"/>
  <c r="J732" i="1"/>
  <c r="K732" i="1" s="1"/>
  <c r="G732" i="1"/>
  <c r="F732" i="1" s="1"/>
  <c r="O732" i="1"/>
  <c r="A733" i="1"/>
  <c r="I733" i="1"/>
  <c r="R732" i="1"/>
  <c r="U731" i="1"/>
  <c r="E731" i="1"/>
  <c r="S731" i="1"/>
  <c r="N726" i="1"/>
  <c r="C727" i="1"/>
  <c r="D730" i="1"/>
  <c r="L730" i="1" s="1"/>
  <c r="M730" i="1" s="1"/>
  <c r="V725" i="1"/>
  <c r="B725" i="1" s="1"/>
  <c r="H730" i="1" l="1"/>
  <c r="P732" i="1"/>
  <c r="Q732" i="1" s="1"/>
  <c r="W732" i="1"/>
  <c r="V726" i="1"/>
  <c r="B726" i="1" s="1"/>
  <c r="N727" i="1"/>
  <c r="C728" i="1"/>
  <c r="S732" i="1"/>
  <c r="E732" i="1"/>
  <c r="D731" i="1"/>
  <c r="L731" i="1" s="1"/>
  <c r="M731" i="1" s="1"/>
  <c r="O733" i="1"/>
  <c r="A734" i="1"/>
  <c r="I734" i="1"/>
  <c r="U732" i="1"/>
  <c r="R733" i="1"/>
  <c r="G733" i="1"/>
  <c r="F733" i="1" s="1"/>
  <c r="J733" i="1"/>
  <c r="K733" i="1" s="1"/>
  <c r="H731" i="1" l="1"/>
  <c r="G734" i="1"/>
  <c r="F734" i="1" s="1"/>
  <c r="J734" i="1"/>
  <c r="K734" i="1" s="1"/>
  <c r="N728" i="1"/>
  <c r="C729" i="1"/>
  <c r="I735" i="1"/>
  <c r="A735" i="1"/>
  <c r="O734" i="1"/>
  <c r="V727" i="1"/>
  <c r="B727" i="1" s="1"/>
  <c r="P733" i="1"/>
  <c r="Q733" i="1" s="1"/>
  <c r="W733" i="1"/>
  <c r="E733" i="1"/>
  <c r="S733" i="1"/>
  <c r="R734" i="1"/>
  <c r="U733" i="1"/>
  <c r="D732" i="1"/>
  <c r="H732" i="1" s="1"/>
  <c r="L732" i="1" l="1"/>
  <c r="M732" i="1" s="1"/>
  <c r="P734" i="1"/>
  <c r="Q734" i="1" s="1"/>
  <c r="W734" i="1"/>
  <c r="R735" i="1"/>
  <c r="U734" i="1"/>
  <c r="O735" i="1"/>
  <c r="A736" i="1"/>
  <c r="I736" i="1"/>
  <c r="G735" i="1"/>
  <c r="F735" i="1" s="1"/>
  <c r="J735" i="1"/>
  <c r="K735" i="1" s="1"/>
  <c r="D733" i="1"/>
  <c r="L733" i="1" s="1"/>
  <c r="M733" i="1" s="1"/>
  <c r="N729" i="1"/>
  <c r="C730" i="1"/>
  <c r="V728" i="1"/>
  <c r="B728" i="1" s="1"/>
  <c r="S734" i="1"/>
  <c r="E734" i="1"/>
  <c r="H733" i="1" l="1"/>
  <c r="N730" i="1"/>
  <c r="C731" i="1"/>
  <c r="J736" i="1"/>
  <c r="K736" i="1" s="1"/>
  <c r="G736" i="1"/>
  <c r="F736" i="1" s="1"/>
  <c r="V729" i="1"/>
  <c r="B729" i="1" s="1"/>
  <c r="A737" i="1"/>
  <c r="I737" i="1"/>
  <c r="O736" i="1"/>
  <c r="P735" i="1"/>
  <c r="Q735" i="1" s="1"/>
  <c r="W735" i="1"/>
  <c r="D734" i="1"/>
  <c r="L734" i="1" s="1"/>
  <c r="M734" i="1" s="1"/>
  <c r="R736" i="1"/>
  <c r="U735" i="1"/>
  <c r="E735" i="1"/>
  <c r="S735" i="1"/>
  <c r="H734" i="1" l="1"/>
  <c r="O737" i="1"/>
  <c r="A738" i="1"/>
  <c r="I738" i="1"/>
  <c r="S736" i="1"/>
  <c r="E736" i="1"/>
  <c r="D735" i="1"/>
  <c r="H735" i="1" s="1"/>
  <c r="W736" i="1"/>
  <c r="P736" i="1"/>
  <c r="Q736" i="1" s="1"/>
  <c r="N731" i="1"/>
  <c r="C732" i="1"/>
  <c r="R737" i="1"/>
  <c r="U736" i="1"/>
  <c r="J737" i="1"/>
  <c r="K737" i="1" s="1"/>
  <c r="G737" i="1"/>
  <c r="F737" i="1" s="1"/>
  <c r="V730" i="1"/>
  <c r="B730" i="1" s="1"/>
  <c r="L735" i="1" l="1"/>
  <c r="M735" i="1" s="1"/>
  <c r="E737" i="1"/>
  <c r="S737" i="1"/>
  <c r="R738" i="1"/>
  <c r="U737" i="1"/>
  <c r="D736" i="1"/>
  <c r="H736" i="1" s="1"/>
  <c r="N732" i="1"/>
  <c r="C733" i="1"/>
  <c r="V731" i="1"/>
  <c r="B731" i="1" s="1"/>
  <c r="G738" i="1"/>
  <c r="F738" i="1" s="1"/>
  <c r="J738" i="1"/>
  <c r="K738" i="1" s="1"/>
  <c r="I739" i="1"/>
  <c r="A739" i="1"/>
  <c r="O738" i="1"/>
  <c r="P737" i="1"/>
  <c r="Q737" i="1" s="1"/>
  <c r="W737" i="1"/>
  <c r="L736" i="1" l="1"/>
  <c r="M736" i="1" s="1"/>
  <c r="J739" i="1"/>
  <c r="K739" i="1" s="1"/>
  <c r="G739" i="1"/>
  <c r="F739" i="1" s="1"/>
  <c r="E738" i="1"/>
  <c r="S738" i="1"/>
  <c r="O739" i="1"/>
  <c r="A740" i="1"/>
  <c r="I740" i="1"/>
  <c r="R739" i="1"/>
  <c r="U738" i="1"/>
  <c r="V732" i="1"/>
  <c r="B732" i="1" s="1"/>
  <c r="P738" i="1"/>
  <c r="Q738" i="1" s="1"/>
  <c r="W738" i="1"/>
  <c r="N733" i="1"/>
  <c r="C734" i="1"/>
  <c r="D737" i="1"/>
  <c r="H737" i="1" s="1"/>
  <c r="L737" i="1" l="1"/>
  <c r="M737" i="1" s="1"/>
  <c r="V733" i="1"/>
  <c r="B733" i="1" s="1"/>
  <c r="O740" i="1"/>
  <c r="A741" i="1"/>
  <c r="I741" i="1"/>
  <c r="P739" i="1"/>
  <c r="Q739" i="1" s="1"/>
  <c r="W739" i="1"/>
  <c r="G740" i="1"/>
  <c r="F740" i="1" s="1"/>
  <c r="J740" i="1"/>
  <c r="K740" i="1" s="1"/>
  <c r="D738" i="1"/>
  <c r="L738" i="1" s="1"/>
  <c r="M738" i="1" s="1"/>
  <c r="N734" i="1"/>
  <c r="C735" i="1"/>
  <c r="S739" i="1"/>
  <c r="E739" i="1"/>
  <c r="U739" i="1"/>
  <c r="R740" i="1"/>
  <c r="H738" i="1" l="1"/>
  <c r="N735" i="1"/>
  <c r="C736" i="1"/>
  <c r="V734" i="1"/>
  <c r="B734" i="1" s="1"/>
  <c r="J741" i="1"/>
  <c r="K741" i="1" s="1"/>
  <c r="G741" i="1"/>
  <c r="F741" i="1" s="1"/>
  <c r="A742" i="1"/>
  <c r="I742" i="1"/>
  <c r="O741" i="1"/>
  <c r="R741" i="1"/>
  <c r="U740" i="1"/>
  <c r="P740" i="1"/>
  <c r="Q740" i="1" s="1"/>
  <c r="W740" i="1"/>
  <c r="S740" i="1"/>
  <c r="E740" i="1"/>
  <c r="D739" i="1"/>
  <c r="L739" i="1" s="1"/>
  <c r="M739" i="1" s="1"/>
  <c r="H739" i="1" l="1"/>
  <c r="E741" i="1"/>
  <c r="S741" i="1"/>
  <c r="D740" i="1"/>
  <c r="H740" i="1" s="1"/>
  <c r="O742" i="1"/>
  <c r="A743" i="1"/>
  <c r="I743" i="1"/>
  <c r="U741" i="1"/>
  <c r="R742" i="1"/>
  <c r="P741" i="1"/>
  <c r="Q741" i="1" s="1"/>
  <c r="N736" i="1"/>
  <c r="C737" i="1"/>
  <c r="G742" i="1"/>
  <c r="F742" i="1" s="1"/>
  <c r="J742" i="1"/>
  <c r="K742" i="1" s="1"/>
  <c r="V735" i="1"/>
  <c r="B735" i="1" s="1"/>
  <c r="L740" i="1" l="1"/>
  <c r="M740" i="1" s="1"/>
  <c r="I744" i="1"/>
  <c r="A744" i="1"/>
  <c r="O743" i="1"/>
  <c r="P742" i="1"/>
  <c r="Q742" i="1" s="1"/>
  <c r="W742" i="1"/>
  <c r="V736" i="1"/>
  <c r="B736" i="1" s="1"/>
  <c r="G743" i="1"/>
  <c r="F743" i="1" s="1"/>
  <c r="J743" i="1"/>
  <c r="K743" i="1" s="1"/>
  <c r="R743" i="1"/>
  <c r="U742" i="1"/>
  <c r="N737" i="1"/>
  <c r="C738" i="1"/>
  <c r="E742" i="1"/>
  <c r="S742" i="1"/>
  <c r="D741" i="1"/>
  <c r="L741" i="1" s="1"/>
  <c r="M741" i="1" s="1"/>
  <c r="H741" i="1" l="1"/>
  <c r="N738" i="1"/>
  <c r="C739" i="1"/>
  <c r="V737" i="1"/>
  <c r="B737" i="1" s="1"/>
  <c r="R744" i="1"/>
  <c r="U743" i="1"/>
  <c r="W743" i="1"/>
  <c r="P743" i="1"/>
  <c r="Q743" i="1" s="1"/>
  <c r="S743" i="1"/>
  <c r="E743" i="1"/>
  <c r="O744" i="1"/>
  <c r="A745" i="1"/>
  <c r="I745" i="1"/>
  <c r="J744" i="1"/>
  <c r="K744" i="1" s="1"/>
  <c r="G744" i="1"/>
  <c r="F744" i="1" s="1"/>
  <c r="D742" i="1"/>
  <c r="H742" i="1" s="1"/>
  <c r="L742" i="1" l="1"/>
  <c r="M742" i="1" s="1"/>
  <c r="S744" i="1"/>
  <c r="E744" i="1"/>
  <c r="J745" i="1"/>
  <c r="K745" i="1" s="1"/>
  <c r="G745" i="1"/>
  <c r="F745" i="1" s="1"/>
  <c r="R745" i="1"/>
  <c r="U744" i="1"/>
  <c r="O745" i="1"/>
  <c r="A746" i="1"/>
  <c r="I746" i="1"/>
  <c r="P744" i="1"/>
  <c r="Q744" i="1" s="1"/>
  <c r="W744" i="1"/>
  <c r="D743" i="1"/>
  <c r="L743" i="1" s="1"/>
  <c r="M743" i="1" s="1"/>
  <c r="N739" i="1"/>
  <c r="C740" i="1"/>
  <c r="V738" i="1"/>
  <c r="B738" i="1" s="1"/>
  <c r="H743" i="1" l="1"/>
  <c r="W745" i="1"/>
  <c r="P745" i="1"/>
  <c r="Q745" i="1" s="1"/>
  <c r="R746" i="1"/>
  <c r="U745" i="1"/>
  <c r="V739" i="1"/>
  <c r="B739" i="1" s="1"/>
  <c r="S745" i="1"/>
  <c r="E745" i="1"/>
  <c r="J746" i="1"/>
  <c r="K746" i="1" s="1"/>
  <c r="G746" i="1"/>
  <c r="F746" i="1" s="1"/>
  <c r="D744" i="1"/>
  <c r="H744" i="1" s="1"/>
  <c r="N740" i="1"/>
  <c r="C741" i="1"/>
  <c r="N741" i="1" s="1"/>
  <c r="O746" i="1"/>
  <c r="A747" i="1"/>
  <c r="I747" i="1"/>
  <c r="L744" i="1" l="1"/>
  <c r="M744" i="1" s="1"/>
  <c r="D745" i="1"/>
  <c r="L745" i="1" s="1"/>
  <c r="M745" i="1" s="1"/>
  <c r="V740" i="1"/>
  <c r="B740" i="1" s="1"/>
  <c r="G747" i="1"/>
  <c r="F747" i="1" s="1"/>
  <c r="J747" i="1"/>
  <c r="K747" i="1" s="1"/>
  <c r="U746" i="1"/>
  <c r="R747" i="1"/>
  <c r="I748" i="1"/>
  <c r="A748" i="1"/>
  <c r="O747" i="1"/>
  <c r="V741" i="1"/>
  <c r="W741" i="1" s="1"/>
  <c r="P746" i="1"/>
  <c r="Q746" i="1" s="1"/>
  <c r="W746" i="1"/>
  <c r="E746" i="1"/>
  <c r="S746" i="1"/>
  <c r="H745" i="1" l="1"/>
  <c r="C742" i="1"/>
  <c r="N742" i="1" s="1"/>
  <c r="E747" i="1"/>
  <c r="S747" i="1"/>
  <c r="B741" i="1"/>
  <c r="P747" i="1"/>
  <c r="Q747" i="1" s="1"/>
  <c r="W747" i="1"/>
  <c r="I749" i="1"/>
  <c r="O748" i="1"/>
  <c r="A749" i="1"/>
  <c r="D746" i="1"/>
  <c r="H746" i="1" s="1"/>
  <c r="J748" i="1"/>
  <c r="K748" i="1" s="1"/>
  <c r="G748" i="1"/>
  <c r="F748" i="1" s="1"/>
  <c r="R748" i="1"/>
  <c r="U747" i="1"/>
  <c r="L746" i="1" l="1"/>
  <c r="M746" i="1" s="1"/>
  <c r="C743" i="1"/>
  <c r="C744" i="1" s="1"/>
  <c r="W748" i="1"/>
  <c r="P748" i="1"/>
  <c r="Q748" i="1" s="1"/>
  <c r="G749" i="1"/>
  <c r="F749" i="1" s="1"/>
  <c r="J749" i="1"/>
  <c r="K749" i="1" s="1"/>
  <c r="V742" i="1"/>
  <c r="B742" i="1" s="1"/>
  <c r="S748" i="1"/>
  <c r="E748" i="1"/>
  <c r="O749" i="1"/>
  <c r="A750" i="1"/>
  <c r="I750" i="1"/>
  <c r="R749" i="1"/>
  <c r="U748" i="1"/>
  <c r="D747" i="1"/>
  <c r="H747" i="1" s="1"/>
  <c r="N743" i="1" l="1"/>
  <c r="V743" i="1" s="1"/>
  <c r="B743" i="1" s="1"/>
  <c r="R750" i="1"/>
  <c r="U749" i="1"/>
  <c r="J750" i="1"/>
  <c r="K750" i="1" s="1"/>
  <c r="G750" i="1"/>
  <c r="F750" i="1" s="1"/>
  <c r="O750" i="1"/>
  <c r="A751" i="1"/>
  <c r="I751" i="1"/>
  <c r="S749" i="1"/>
  <c r="E749" i="1"/>
  <c r="P749" i="1"/>
  <c r="Q749" i="1" s="1"/>
  <c r="W749" i="1"/>
  <c r="L747" i="1"/>
  <c r="M747" i="1" s="1"/>
  <c r="N744" i="1"/>
  <c r="C745" i="1"/>
  <c r="D748" i="1"/>
  <c r="L748" i="1" s="1"/>
  <c r="M748" i="1" s="1"/>
  <c r="H748" i="1" l="1"/>
  <c r="G751" i="1"/>
  <c r="F751" i="1" s="1"/>
  <c r="J751" i="1"/>
  <c r="K751" i="1" s="1"/>
  <c r="N745" i="1"/>
  <c r="C746" i="1"/>
  <c r="I752" i="1"/>
  <c r="A752" i="1"/>
  <c r="O751" i="1"/>
  <c r="W750" i="1"/>
  <c r="P750" i="1"/>
  <c r="Q750" i="1" s="1"/>
  <c r="E750" i="1"/>
  <c r="S750" i="1"/>
  <c r="V744" i="1"/>
  <c r="B744" i="1" s="1"/>
  <c r="D749" i="1"/>
  <c r="L749" i="1" s="1"/>
  <c r="M749" i="1" s="1"/>
  <c r="R751" i="1"/>
  <c r="U750" i="1"/>
  <c r="P751" i="1" l="1"/>
  <c r="Q751" i="1" s="1"/>
  <c r="W751" i="1"/>
  <c r="H749" i="1"/>
  <c r="O752" i="1"/>
  <c r="A753" i="1"/>
  <c r="I753" i="1"/>
  <c r="G752" i="1"/>
  <c r="F752" i="1" s="1"/>
  <c r="J752" i="1"/>
  <c r="K752" i="1" s="1"/>
  <c r="N746" i="1"/>
  <c r="C747" i="1"/>
  <c r="V745" i="1"/>
  <c r="B745" i="1" s="1"/>
  <c r="D750" i="1"/>
  <c r="L750" i="1" s="1"/>
  <c r="M750" i="1" s="1"/>
  <c r="U751" i="1"/>
  <c r="R752" i="1"/>
  <c r="S751" i="1"/>
  <c r="E751" i="1"/>
  <c r="H750" i="1" l="1"/>
  <c r="J753" i="1"/>
  <c r="K753" i="1" s="1"/>
  <c r="G753" i="1"/>
  <c r="F753" i="1" s="1"/>
  <c r="I754" i="1"/>
  <c r="O753" i="1"/>
  <c r="A754" i="1"/>
  <c r="P752" i="1"/>
  <c r="Q752" i="1" s="1"/>
  <c r="W752" i="1"/>
  <c r="N747" i="1"/>
  <c r="C748" i="1"/>
  <c r="D751" i="1"/>
  <c r="H751" i="1" s="1"/>
  <c r="R753" i="1"/>
  <c r="U752" i="1"/>
  <c r="V746" i="1"/>
  <c r="B746" i="1" s="1"/>
  <c r="E752" i="1"/>
  <c r="S752" i="1"/>
  <c r="L751" i="1" l="1"/>
  <c r="M751" i="1" s="1"/>
  <c r="R754" i="1"/>
  <c r="U753" i="1"/>
  <c r="O754" i="1"/>
  <c r="A755" i="1"/>
  <c r="I755" i="1"/>
  <c r="W753" i="1"/>
  <c r="P753" i="1"/>
  <c r="Q753" i="1" s="1"/>
  <c r="G754" i="1"/>
  <c r="F754" i="1" s="1"/>
  <c r="J754" i="1"/>
  <c r="K754" i="1" s="1"/>
  <c r="D752" i="1"/>
  <c r="L752" i="1" s="1"/>
  <c r="M752" i="1" s="1"/>
  <c r="N748" i="1"/>
  <c r="C749" i="1"/>
  <c r="S753" i="1"/>
  <c r="E753" i="1"/>
  <c r="V747" i="1"/>
  <c r="B747" i="1" s="1"/>
  <c r="H752" i="1" l="1"/>
  <c r="N749" i="1"/>
  <c r="C750" i="1"/>
  <c r="V748" i="1"/>
  <c r="B748" i="1" s="1"/>
  <c r="G755" i="1"/>
  <c r="F755" i="1" s="1"/>
  <c r="J755" i="1"/>
  <c r="K755" i="1" s="1"/>
  <c r="I756" i="1"/>
  <c r="A756" i="1"/>
  <c r="O755" i="1"/>
  <c r="P754" i="1"/>
  <c r="Q754" i="1" s="1"/>
  <c r="W754" i="1"/>
  <c r="E754" i="1"/>
  <c r="S754" i="1"/>
  <c r="D753" i="1"/>
  <c r="H753" i="1" s="1"/>
  <c r="R755" i="1"/>
  <c r="U754" i="1"/>
  <c r="L753" i="1" l="1"/>
  <c r="M753" i="1" s="1"/>
  <c r="E755" i="1"/>
  <c r="S755" i="1"/>
  <c r="D754" i="1"/>
  <c r="H754" i="1" s="1"/>
  <c r="W755" i="1"/>
  <c r="P755" i="1"/>
  <c r="Q755" i="1" s="1"/>
  <c r="N750" i="1"/>
  <c r="C751" i="1"/>
  <c r="J756" i="1"/>
  <c r="K756" i="1" s="1"/>
  <c r="G756" i="1"/>
  <c r="F756" i="1" s="1"/>
  <c r="R756" i="1"/>
  <c r="U755" i="1"/>
  <c r="O756" i="1"/>
  <c r="A757" i="1"/>
  <c r="I757" i="1"/>
  <c r="V749" i="1"/>
  <c r="B749" i="1" s="1"/>
  <c r="L754" i="1" l="1"/>
  <c r="M754" i="1" s="1"/>
  <c r="P756" i="1"/>
  <c r="Q756" i="1" s="1"/>
  <c r="W756" i="1"/>
  <c r="V750" i="1"/>
  <c r="B750" i="1" s="1"/>
  <c r="U756" i="1"/>
  <c r="R757" i="1"/>
  <c r="O757" i="1"/>
  <c r="A758" i="1"/>
  <c r="I758" i="1"/>
  <c r="S756" i="1"/>
  <c r="E756" i="1"/>
  <c r="G757" i="1"/>
  <c r="F757" i="1" s="1"/>
  <c r="J757" i="1"/>
  <c r="K757" i="1" s="1"/>
  <c r="N751" i="1"/>
  <c r="C752" i="1"/>
  <c r="D755" i="1"/>
  <c r="L755" i="1" s="1"/>
  <c r="M755" i="1" s="1"/>
  <c r="H755" i="1" l="1"/>
  <c r="P757" i="1"/>
  <c r="Q757" i="1" s="1"/>
  <c r="W757" i="1"/>
  <c r="S757" i="1"/>
  <c r="E757" i="1"/>
  <c r="R758" i="1"/>
  <c r="U757" i="1"/>
  <c r="I759" i="1"/>
  <c r="O758" i="1"/>
  <c r="A759" i="1"/>
  <c r="V751" i="1"/>
  <c r="B751" i="1" s="1"/>
  <c r="D756" i="1"/>
  <c r="H756" i="1" s="1"/>
  <c r="N752" i="1"/>
  <c r="C753" i="1"/>
  <c r="J758" i="1"/>
  <c r="K758" i="1" s="1"/>
  <c r="G758" i="1"/>
  <c r="F758" i="1" s="1"/>
  <c r="L756" i="1" l="1"/>
  <c r="M756" i="1" s="1"/>
  <c r="G759" i="1"/>
  <c r="F759" i="1" s="1"/>
  <c r="J759" i="1"/>
  <c r="K759" i="1" s="1"/>
  <c r="R759" i="1"/>
  <c r="U758" i="1"/>
  <c r="D757" i="1"/>
  <c r="L757" i="1" s="1"/>
  <c r="M757" i="1" s="1"/>
  <c r="V752" i="1"/>
  <c r="B752" i="1" s="1"/>
  <c r="W758" i="1"/>
  <c r="P758" i="1"/>
  <c r="Q758" i="1" s="1"/>
  <c r="E758" i="1"/>
  <c r="S758" i="1"/>
  <c r="N753" i="1"/>
  <c r="C754" i="1"/>
  <c r="I760" i="1"/>
  <c r="A760" i="1"/>
  <c r="O759" i="1"/>
  <c r="H757" i="1" l="1"/>
  <c r="V753" i="1"/>
  <c r="B753" i="1" s="1"/>
  <c r="D758" i="1"/>
  <c r="L758" i="1" s="1"/>
  <c r="M758" i="1" s="1"/>
  <c r="R760" i="1"/>
  <c r="U759" i="1"/>
  <c r="P759" i="1"/>
  <c r="Q759" i="1" s="1"/>
  <c r="W759" i="1"/>
  <c r="E759" i="1"/>
  <c r="S759" i="1"/>
  <c r="N754" i="1"/>
  <c r="C755" i="1"/>
  <c r="A761" i="1"/>
  <c r="I761" i="1"/>
  <c r="O760" i="1"/>
  <c r="J760" i="1"/>
  <c r="K760" i="1" s="1"/>
  <c r="G760" i="1"/>
  <c r="F760" i="1" s="1"/>
  <c r="J761" i="1" l="1"/>
  <c r="K761" i="1" s="1"/>
  <c r="G761" i="1"/>
  <c r="F761" i="1" s="1"/>
  <c r="O761" i="1"/>
  <c r="A762" i="1"/>
  <c r="I762" i="1"/>
  <c r="R761" i="1"/>
  <c r="U760" i="1"/>
  <c r="N755" i="1"/>
  <c r="C756" i="1"/>
  <c r="V754" i="1"/>
  <c r="B754" i="1" s="1"/>
  <c r="H758" i="1"/>
  <c r="W760" i="1"/>
  <c r="P760" i="1"/>
  <c r="Q760" i="1" s="1"/>
  <c r="E760" i="1"/>
  <c r="S760" i="1"/>
  <c r="D759" i="1"/>
  <c r="H759" i="1" s="1"/>
  <c r="L759" i="1" l="1"/>
  <c r="M759" i="1" s="1"/>
  <c r="U761" i="1"/>
  <c r="R762" i="1"/>
  <c r="G762" i="1"/>
  <c r="F762" i="1" s="1"/>
  <c r="J762" i="1"/>
  <c r="K762" i="1" s="1"/>
  <c r="O762" i="1"/>
  <c r="A763" i="1"/>
  <c r="I763" i="1"/>
  <c r="P761" i="1"/>
  <c r="Q761" i="1" s="1"/>
  <c r="W761" i="1"/>
  <c r="N756" i="1"/>
  <c r="C757" i="1"/>
  <c r="S761" i="1"/>
  <c r="E761" i="1"/>
  <c r="D760" i="1"/>
  <c r="H760" i="1" s="1"/>
  <c r="V755" i="1"/>
  <c r="B755" i="1" s="1"/>
  <c r="L760" i="1" l="1"/>
  <c r="M760" i="1" s="1"/>
  <c r="I764" i="1"/>
  <c r="A764" i="1"/>
  <c r="O763" i="1"/>
  <c r="P762" i="1"/>
  <c r="Q762" i="1" s="1"/>
  <c r="W762" i="1"/>
  <c r="G763" i="1"/>
  <c r="F763" i="1" s="1"/>
  <c r="J763" i="1"/>
  <c r="K763" i="1" s="1"/>
  <c r="E762" i="1"/>
  <c r="S762" i="1"/>
  <c r="N757" i="1"/>
  <c r="C758" i="1"/>
  <c r="V756" i="1"/>
  <c r="B756" i="1" s="1"/>
  <c r="D761" i="1"/>
  <c r="L761" i="1" s="1"/>
  <c r="M761" i="1" s="1"/>
  <c r="R763" i="1"/>
  <c r="U762" i="1"/>
  <c r="H761" i="1" l="1"/>
  <c r="N758" i="1"/>
  <c r="C759" i="1"/>
  <c r="P763" i="1"/>
  <c r="Q763" i="1" s="1"/>
  <c r="W763" i="1"/>
  <c r="S763" i="1"/>
  <c r="E763" i="1"/>
  <c r="V757" i="1"/>
  <c r="B757" i="1" s="1"/>
  <c r="R764" i="1"/>
  <c r="U763" i="1"/>
  <c r="O764" i="1"/>
  <c r="A765" i="1"/>
  <c r="I765" i="1"/>
  <c r="D762" i="1"/>
  <c r="H762" i="1" s="1"/>
  <c r="G764" i="1"/>
  <c r="F764" i="1" s="1"/>
  <c r="J764" i="1"/>
  <c r="K764" i="1" s="1"/>
  <c r="L762" i="1" l="1"/>
  <c r="M762" i="1" s="1"/>
  <c r="D763" i="1"/>
  <c r="L763" i="1" s="1"/>
  <c r="M763" i="1" s="1"/>
  <c r="J765" i="1"/>
  <c r="K765" i="1" s="1"/>
  <c r="G765" i="1"/>
  <c r="F765" i="1" s="1"/>
  <c r="A766" i="1"/>
  <c r="I766" i="1"/>
  <c r="O765" i="1"/>
  <c r="P764" i="1"/>
  <c r="Q764" i="1" s="1"/>
  <c r="W764" i="1"/>
  <c r="N759" i="1"/>
  <c r="C760" i="1"/>
  <c r="R765" i="1"/>
  <c r="U764" i="1"/>
  <c r="V758" i="1"/>
  <c r="B758" i="1" s="1"/>
  <c r="E764" i="1"/>
  <c r="S764" i="1"/>
  <c r="O766" i="1" l="1"/>
  <c r="A767" i="1"/>
  <c r="I767" i="1"/>
  <c r="R766" i="1"/>
  <c r="U765" i="1"/>
  <c r="N760" i="1"/>
  <c r="C761" i="1"/>
  <c r="S765" i="1"/>
  <c r="E765" i="1"/>
  <c r="V759" i="1"/>
  <c r="B759" i="1" s="1"/>
  <c r="J766" i="1"/>
  <c r="K766" i="1" s="1"/>
  <c r="G766" i="1"/>
  <c r="F766" i="1" s="1"/>
  <c r="D764" i="1"/>
  <c r="L764" i="1" s="1"/>
  <c r="M764" i="1" s="1"/>
  <c r="H763" i="1"/>
  <c r="W765" i="1"/>
  <c r="P765" i="1"/>
  <c r="Q765" i="1" s="1"/>
  <c r="H764" i="1" l="1"/>
  <c r="N761" i="1"/>
  <c r="C762" i="1"/>
  <c r="V760" i="1"/>
  <c r="B760" i="1" s="1"/>
  <c r="E766" i="1"/>
  <c r="S766" i="1"/>
  <c r="R767" i="1"/>
  <c r="U766" i="1"/>
  <c r="G767" i="1"/>
  <c r="F767" i="1" s="1"/>
  <c r="J767" i="1"/>
  <c r="K767" i="1" s="1"/>
  <c r="I768" i="1"/>
  <c r="A768" i="1"/>
  <c r="O767" i="1"/>
  <c r="D765" i="1"/>
  <c r="L765" i="1" s="1"/>
  <c r="M765" i="1" s="1"/>
  <c r="P766" i="1"/>
  <c r="Q766" i="1" s="1"/>
  <c r="W766" i="1"/>
  <c r="P767" i="1" l="1"/>
  <c r="Q767" i="1" s="1"/>
  <c r="W767" i="1"/>
  <c r="R768" i="1"/>
  <c r="U767" i="1"/>
  <c r="O768" i="1"/>
  <c r="A769" i="1"/>
  <c r="I769" i="1"/>
  <c r="D766" i="1"/>
  <c r="H766" i="1" s="1"/>
  <c r="J768" i="1"/>
  <c r="K768" i="1" s="1"/>
  <c r="G768" i="1"/>
  <c r="F768" i="1" s="1"/>
  <c r="E767" i="1"/>
  <c r="S767" i="1"/>
  <c r="N762" i="1"/>
  <c r="C763" i="1"/>
  <c r="H765" i="1"/>
  <c r="V761" i="1"/>
  <c r="B761" i="1" s="1"/>
  <c r="L766" i="1" l="1"/>
  <c r="M766" i="1" s="1"/>
  <c r="G769" i="1"/>
  <c r="F769" i="1" s="1"/>
  <c r="J769" i="1"/>
  <c r="K769" i="1" s="1"/>
  <c r="D767" i="1"/>
  <c r="L767" i="1" s="1"/>
  <c r="M767" i="1" s="1"/>
  <c r="O769" i="1"/>
  <c r="A770" i="1"/>
  <c r="I770" i="1"/>
  <c r="P768" i="1"/>
  <c r="Q768" i="1" s="1"/>
  <c r="W768" i="1"/>
  <c r="S768" i="1"/>
  <c r="E768" i="1"/>
  <c r="U768" i="1"/>
  <c r="R769" i="1"/>
  <c r="V762" i="1"/>
  <c r="B762" i="1" s="1"/>
  <c r="N763" i="1"/>
  <c r="C764" i="1"/>
  <c r="H767" i="1" l="1"/>
  <c r="P769" i="1"/>
  <c r="Q769" i="1" s="1"/>
  <c r="W769" i="1"/>
  <c r="D768" i="1"/>
  <c r="L768" i="1" s="1"/>
  <c r="M768" i="1" s="1"/>
  <c r="A771" i="1"/>
  <c r="I771" i="1"/>
  <c r="O770" i="1"/>
  <c r="N764" i="1"/>
  <c r="C765" i="1"/>
  <c r="S769" i="1"/>
  <c r="E769" i="1"/>
  <c r="R770" i="1"/>
  <c r="U769" i="1"/>
  <c r="V763" i="1"/>
  <c r="B763" i="1" s="1"/>
  <c r="J770" i="1"/>
  <c r="K770" i="1" s="1"/>
  <c r="G770" i="1"/>
  <c r="F770" i="1" s="1"/>
  <c r="G771" i="1" l="1"/>
  <c r="F771" i="1" s="1"/>
  <c r="J771" i="1"/>
  <c r="K771" i="1" s="1"/>
  <c r="I772" i="1"/>
  <c r="A772" i="1"/>
  <c r="O771" i="1"/>
  <c r="R771" i="1"/>
  <c r="U770" i="1"/>
  <c r="D769" i="1"/>
  <c r="H769" i="1" s="1"/>
  <c r="H768" i="1"/>
  <c r="W770" i="1"/>
  <c r="P770" i="1"/>
  <c r="Q770" i="1" s="1"/>
  <c r="E770" i="1"/>
  <c r="S770" i="1"/>
  <c r="N765" i="1"/>
  <c r="C766" i="1"/>
  <c r="V764" i="1"/>
  <c r="B764" i="1" s="1"/>
  <c r="L769" i="1" l="1"/>
  <c r="M769" i="1" s="1"/>
  <c r="D770" i="1"/>
  <c r="L770" i="1" s="1"/>
  <c r="M770" i="1" s="1"/>
  <c r="R772" i="1"/>
  <c r="U771" i="1"/>
  <c r="P771" i="1"/>
  <c r="Q771" i="1" s="1"/>
  <c r="W771" i="1"/>
  <c r="O772" i="1"/>
  <c r="A773" i="1"/>
  <c r="I773" i="1"/>
  <c r="J772" i="1"/>
  <c r="K772" i="1" s="1"/>
  <c r="G772" i="1"/>
  <c r="F772" i="1" s="1"/>
  <c r="N766" i="1"/>
  <c r="C767" i="1"/>
  <c r="S771" i="1"/>
  <c r="E771" i="1"/>
  <c r="V765" i="1"/>
  <c r="B765" i="1" s="1"/>
  <c r="H770" i="1" l="1"/>
  <c r="N767" i="1"/>
  <c r="C768" i="1"/>
  <c r="V766" i="1"/>
  <c r="B766" i="1" s="1"/>
  <c r="E772" i="1"/>
  <c r="S772" i="1"/>
  <c r="R773" i="1"/>
  <c r="U772" i="1"/>
  <c r="W772" i="1"/>
  <c r="P772" i="1"/>
  <c r="Q772" i="1" s="1"/>
  <c r="J773" i="1"/>
  <c r="K773" i="1" s="1"/>
  <c r="G773" i="1"/>
  <c r="F773" i="1" s="1"/>
  <c r="D771" i="1"/>
  <c r="H771" i="1" s="1"/>
  <c r="O773" i="1"/>
  <c r="A774" i="1"/>
  <c r="I774" i="1"/>
  <c r="L771" i="1" l="1"/>
  <c r="M771" i="1" s="1"/>
  <c r="U773" i="1"/>
  <c r="R774" i="1"/>
  <c r="D772" i="1"/>
  <c r="H772" i="1" s="1"/>
  <c r="S773" i="1"/>
  <c r="E773" i="1"/>
  <c r="G774" i="1"/>
  <c r="F774" i="1" s="1"/>
  <c r="J774" i="1"/>
  <c r="K774" i="1" s="1"/>
  <c r="O774" i="1"/>
  <c r="A775" i="1"/>
  <c r="I775" i="1"/>
  <c r="N768" i="1"/>
  <c r="C769" i="1"/>
  <c r="P773" i="1"/>
  <c r="Q773" i="1" s="1"/>
  <c r="W773" i="1"/>
  <c r="V767" i="1"/>
  <c r="B767" i="1" s="1"/>
  <c r="L772" i="1" l="1"/>
  <c r="M772" i="1" s="1"/>
  <c r="D773" i="1"/>
  <c r="L773" i="1" s="1"/>
  <c r="M773" i="1" s="1"/>
  <c r="N769" i="1"/>
  <c r="C770" i="1"/>
  <c r="V768" i="1"/>
  <c r="B768" i="1" s="1"/>
  <c r="G775" i="1"/>
  <c r="F775" i="1" s="1"/>
  <c r="J775" i="1"/>
  <c r="K775" i="1" s="1"/>
  <c r="I776" i="1"/>
  <c r="A776" i="1"/>
  <c r="O775" i="1"/>
  <c r="P774" i="1"/>
  <c r="Q774" i="1" s="1"/>
  <c r="W774" i="1"/>
  <c r="E774" i="1"/>
  <c r="S774" i="1"/>
  <c r="R775" i="1"/>
  <c r="U774" i="1"/>
  <c r="W775" i="1" l="1"/>
  <c r="P775" i="1"/>
  <c r="Q775" i="1" s="1"/>
  <c r="N770" i="1"/>
  <c r="C771" i="1"/>
  <c r="D774" i="1"/>
  <c r="H774" i="1" s="1"/>
  <c r="O776" i="1"/>
  <c r="A777" i="1"/>
  <c r="I777" i="1"/>
  <c r="V769" i="1"/>
  <c r="B769" i="1" s="1"/>
  <c r="J776" i="1"/>
  <c r="K776" i="1" s="1"/>
  <c r="G776" i="1"/>
  <c r="F776" i="1" s="1"/>
  <c r="R776" i="1"/>
  <c r="U775" i="1"/>
  <c r="S775" i="1"/>
  <c r="E775" i="1"/>
  <c r="H773" i="1"/>
  <c r="L774" i="1" l="1"/>
  <c r="M774" i="1" s="1"/>
  <c r="S776" i="1"/>
  <c r="E776" i="1"/>
  <c r="R777" i="1"/>
  <c r="U776" i="1"/>
  <c r="N771" i="1"/>
  <c r="C772" i="1"/>
  <c r="N772" i="1" s="1"/>
  <c r="D775" i="1"/>
  <c r="L775" i="1" s="1"/>
  <c r="M775" i="1" s="1"/>
  <c r="V770" i="1"/>
  <c r="B770" i="1" s="1"/>
  <c r="P776" i="1"/>
  <c r="Q776" i="1" s="1"/>
  <c r="W776" i="1"/>
  <c r="J777" i="1"/>
  <c r="K777" i="1" s="1"/>
  <c r="G777" i="1"/>
  <c r="F777" i="1" s="1"/>
  <c r="O777" i="1"/>
  <c r="A778" i="1"/>
  <c r="I778" i="1"/>
  <c r="V772" i="1" l="1"/>
  <c r="B772" i="1" s="1"/>
  <c r="V771" i="1"/>
  <c r="B771" i="1" s="1"/>
  <c r="J778" i="1"/>
  <c r="K778" i="1" s="1"/>
  <c r="G778" i="1"/>
  <c r="F778" i="1" s="1"/>
  <c r="R778" i="1"/>
  <c r="U777" i="1"/>
  <c r="S777" i="1"/>
  <c r="E777" i="1"/>
  <c r="O778" i="1"/>
  <c r="A779" i="1"/>
  <c r="I779" i="1"/>
  <c r="D776" i="1"/>
  <c r="H776" i="1" s="1"/>
  <c r="W777" i="1"/>
  <c r="P777" i="1"/>
  <c r="Q777" i="1" s="1"/>
  <c r="H775" i="1"/>
  <c r="C773" i="1" l="1"/>
  <c r="N773" i="1" s="1"/>
  <c r="L776" i="1"/>
  <c r="M776" i="1" s="1"/>
  <c r="G779" i="1"/>
  <c r="F779" i="1" s="1"/>
  <c r="J779" i="1"/>
  <c r="K779" i="1" s="1"/>
  <c r="I780" i="1"/>
  <c r="A780" i="1"/>
  <c r="O779" i="1"/>
  <c r="E778" i="1"/>
  <c r="S778" i="1"/>
  <c r="P778" i="1"/>
  <c r="Q778" i="1" s="1"/>
  <c r="W778" i="1"/>
  <c r="D777" i="1"/>
  <c r="L777" i="1" s="1"/>
  <c r="M777" i="1" s="1"/>
  <c r="U778" i="1"/>
  <c r="R779" i="1"/>
  <c r="C774" i="1" l="1"/>
  <c r="N774" i="1" s="1"/>
  <c r="H777" i="1"/>
  <c r="D778" i="1"/>
  <c r="H778" i="1" s="1"/>
  <c r="P779" i="1"/>
  <c r="Q779" i="1" s="1"/>
  <c r="W779" i="1"/>
  <c r="I781" i="1"/>
  <c r="O780" i="1"/>
  <c r="A781" i="1"/>
  <c r="J780" i="1"/>
  <c r="K780" i="1" s="1"/>
  <c r="G780" i="1"/>
  <c r="F780" i="1" s="1"/>
  <c r="E779" i="1"/>
  <c r="S779" i="1"/>
  <c r="V773" i="1"/>
  <c r="B773" i="1" s="1"/>
  <c r="R780" i="1"/>
  <c r="U779" i="1"/>
  <c r="C775" i="1" l="1"/>
  <c r="N775" i="1" s="1"/>
  <c r="L778" i="1"/>
  <c r="M778" i="1" s="1"/>
  <c r="G781" i="1"/>
  <c r="F781" i="1" s="1"/>
  <c r="J781" i="1"/>
  <c r="K781" i="1" s="1"/>
  <c r="D779" i="1"/>
  <c r="H779" i="1" s="1"/>
  <c r="S780" i="1"/>
  <c r="E780" i="1"/>
  <c r="R781" i="1"/>
  <c r="U780" i="1"/>
  <c r="O781" i="1"/>
  <c r="A782" i="1"/>
  <c r="I782" i="1"/>
  <c r="W780" i="1"/>
  <c r="P780" i="1"/>
  <c r="Q780" i="1" s="1"/>
  <c r="V774" i="1"/>
  <c r="B774" i="1" s="1"/>
  <c r="C776" i="1" l="1"/>
  <c r="N776" i="1" s="1"/>
  <c r="D780" i="1"/>
  <c r="L780" i="1" s="1"/>
  <c r="M780" i="1" s="1"/>
  <c r="V775" i="1"/>
  <c r="B775" i="1" s="1"/>
  <c r="L779" i="1"/>
  <c r="M779" i="1" s="1"/>
  <c r="J782" i="1"/>
  <c r="K782" i="1" s="1"/>
  <c r="G782" i="1"/>
  <c r="F782" i="1" s="1"/>
  <c r="O782" i="1"/>
  <c r="A783" i="1"/>
  <c r="I783" i="1"/>
  <c r="P781" i="1"/>
  <c r="Q781" i="1" s="1"/>
  <c r="W781" i="1"/>
  <c r="S781" i="1"/>
  <c r="E781" i="1"/>
  <c r="R782" i="1"/>
  <c r="U781" i="1"/>
  <c r="C777" i="1" l="1"/>
  <c r="N777" i="1" s="1"/>
  <c r="H780" i="1"/>
  <c r="G783" i="1"/>
  <c r="F783" i="1" s="1"/>
  <c r="J783" i="1"/>
  <c r="K783" i="1" s="1"/>
  <c r="I784" i="1"/>
  <c r="A784" i="1"/>
  <c r="O783" i="1"/>
  <c r="W782" i="1"/>
  <c r="P782" i="1"/>
  <c r="Q782" i="1" s="1"/>
  <c r="V776" i="1"/>
  <c r="B776" i="1" s="1"/>
  <c r="R783" i="1"/>
  <c r="U782" i="1"/>
  <c r="D781" i="1"/>
  <c r="L781" i="1" s="1"/>
  <c r="M781" i="1" s="1"/>
  <c r="E782" i="1"/>
  <c r="S782" i="1"/>
  <c r="C778" i="1" l="1"/>
  <c r="N778" i="1" s="1"/>
  <c r="H781" i="1"/>
  <c r="V777" i="1"/>
  <c r="B777" i="1" s="1"/>
  <c r="P783" i="1"/>
  <c r="Q783" i="1" s="1"/>
  <c r="W783" i="1"/>
  <c r="U783" i="1"/>
  <c r="R784" i="1"/>
  <c r="O784" i="1"/>
  <c r="A785" i="1"/>
  <c r="I785" i="1"/>
  <c r="G784" i="1"/>
  <c r="F784" i="1" s="1"/>
  <c r="J784" i="1"/>
  <c r="K784" i="1" s="1"/>
  <c r="D782" i="1"/>
  <c r="L782" i="1" s="1"/>
  <c r="M782" i="1" s="1"/>
  <c r="S783" i="1"/>
  <c r="E783" i="1"/>
  <c r="C779" i="1" l="1"/>
  <c r="N779" i="1" s="1"/>
  <c r="P784" i="1"/>
  <c r="Q784" i="1" s="1"/>
  <c r="W784" i="1"/>
  <c r="R785" i="1"/>
  <c r="U784" i="1"/>
  <c r="V778" i="1"/>
  <c r="B778" i="1" s="1"/>
  <c r="E784" i="1"/>
  <c r="S784" i="1"/>
  <c r="D783" i="1"/>
  <c r="H783" i="1" s="1"/>
  <c r="H782" i="1"/>
  <c r="J785" i="1"/>
  <c r="K785" i="1" s="1"/>
  <c r="G785" i="1"/>
  <c r="F785" i="1" s="1"/>
  <c r="I786" i="1"/>
  <c r="O785" i="1"/>
  <c r="A786" i="1"/>
  <c r="C780" i="1" l="1"/>
  <c r="N780" i="1" s="1"/>
  <c r="L783" i="1"/>
  <c r="M783" i="1" s="1"/>
  <c r="R786" i="1"/>
  <c r="U785" i="1"/>
  <c r="O786" i="1"/>
  <c r="A787" i="1"/>
  <c r="I787" i="1"/>
  <c r="W785" i="1"/>
  <c r="P785" i="1"/>
  <c r="Q785" i="1" s="1"/>
  <c r="V779" i="1"/>
  <c r="B779" i="1" s="1"/>
  <c r="G786" i="1"/>
  <c r="F786" i="1" s="1"/>
  <c r="J786" i="1"/>
  <c r="K786" i="1" s="1"/>
  <c r="S785" i="1"/>
  <c r="E785" i="1"/>
  <c r="D784" i="1"/>
  <c r="L784" i="1" s="1"/>
  <c r="M784" i="1" s="1"/>
  <c r="C781" i="1" l="1"/>
  <c r="N781" i="1" s="1"/>
  <c r="H784" i="1"/>
  <c r="D785" i="1"/>
  <c r="L785" i="1" s="1"/>
  <c r="M785" i="1" s="1"/>
  <c r="E786" i="1"/>
  <c r="S786" i="1"/>
  <c r="V780" i="1"/>
  <c r="B780" i="1" s="1"/>
  <c r="G787" i="1"/>
  <c r="F787" i="1" s="1"/>
  <c r="J787" i="1"/>
  <c r="K787" i="1" s="1"/>
  <c r="I788" i="1"/>
  <c r="A788" i="1"/>
  <c r="O787" i="1"/>
  <c r="P786" i="1"/>
  <c r="Q786" i="1" s="1"/>
  <c r="W786" i="1"/>
  <c r="R787" i="1"/>
  <c r="U786" i="1"/>
  <c r="C782" i="1" l="1"/>
  <c r="N782" i="1" s="1"/>
  <c r="H785" i="1"/>
  <c r="W787" i="1"/>
  <c r="P787" i="1"/>
  <c r="Q787" i="1" s="1"/>
  <c r="O788" i="1"/>
  <c r="A789" i="1"/>
  <c r="I789" i="1"/>
  <c r="D786" i="1"/>
  <c r="H786" i="1" s="1"/>
  <c r="J788" i="1"/>
  <c r="K788" i="1" s="1"/>
  <c r="G788" i="1"/>
  <c r="F788" i="1" s="1"/>
  <c r="E787" i="1"/>
  <c r="S787" i="1"/>
  <c r="V781" i="1"/>
  <c r="B781" i="1" s="1"/>
  <c r="R788" i="1"/>
  <c r="U787" i="1"/>
  <c r="C783" i="1" l="1"/>
  <c r="N783" i="1" s="1"/>
  <c r="L786" i="1"/>
  <c r="M786" i="1" s="1"/>
  <c r="D787" i="1"/>
  <c r="L787" i="1" s="1"/>
  <c r="M787" i="1" s="1"/>
  <c r="G789" i="1"/>
  <c r="F789" i="1" s="1"/>
  <c r="J789" i="1"/>
  <c r="K789" i="1" s="1"/>
  <c r="V782" i="1"/>
  <c r="B782" i="1" s="1"/>
  <c r="O789" i="1"/>
  <c r="A790" i="1"/>
  <c r="I790" i="1"/>
  <c r="P788" i="1"/>
  <c r="Q788" i="1" s="1"/>
  <c r="W788" i="1"/>
  <c r="U788" i="1"/>
  <c r="R789" i="1"/>
  <c r="S788" i="1"/>
  <c r="E788" i="1"/>
  <c r="C784" i="1" l="1"/>
  <c r="N784" i="1" s="1"/>
  <c r="H787" i="1"/>
  <c r="J790" i="1"/>
  <c r="K790" i="1" s="1"/>
  <c r="G790" i="1"/>
  <c r="F790" i="1" s="1"/>
  <c r="S789" i="1"/>
  <c r="E789" i="1"/>
  <c r="I791" i="1"/>
  <c r="O790" i="1"/>
  <c r="A791" i="1"/>
  <c r="V783" i="1"/>
  <c r="B783" i="1" s="1"/>
  <c r="D788" i="1"/>
  <c r="H788" i="1" s="1"/>
  <c r="P789" i="1"/>
  <c r="Q789" i="1" s="1"/>
  <c r="W789" i="1"/>
  <c r="R790" i="1"/>
  <c r="U789" i="1"/>
  <c r="C785" i="1" l="1"/>
  <c r="N785" i="1" s="1"/>
  <c r="L788" i="1"/>
  <c r="M788" i="1" s="1"/>
  <c r="D789" i="1"/>
  <c r="L789" i="1" s="1"/>
  <c r="M789" i="1" s="1"/>
  <c r="G791" i="1"/>
  <c r="F791" i="1" s="1"/>
  <c r="J791" i="1"/>
  <c r="K791" i="1" s="1"/>
  <c r="V784" i="1"/>
  <c r="B784" i="1" s="1"/>
  <c r="R791" i="1"/>
  <c r="U790" i="1"/>
  <c r="I792" i="1"/>
  <c r="A792" i="1"/>
  <c r="O791" i="1"/>
  <c r="E790" i="1"/>
  <c r="S790" i="1"/>
  <c r="W790" i="1"/>
  <c r="P790" i="1"/>
  <c r="Q790" i="1" s="1"/>
  <c r="C786" i="1" l="1"/>
  <c r="N786" i="1" s="1"/>
  <c r="H789" i="1"/>
  <c r="P791" i="1"/>
  <c r="Q791" i="1" s="1"/>
  <c r="W791" i="1"/>
  <c r="A793" i="1"/>
  <c r="I793" i="1"/>
  <c r="O792" i="1"/>
  <c r="J792" i="1"/>
  <c r="K792" i="1" s="1"/>
  <c r="G792" i="1"/>
  <c r="F792" i="1" s="1"/>
  <c r="D790" i="1"/>
  <c r="L790" i="1" s="1"/>
  <c r="M790" i="1" s="1"/>
  <c r="V785" i="1"/>
  <c r="B785" i="1" s="1"/>
  <c r="E791" i="1"/>
  <c r="S791" i="1"/>
  <c r="R792" i="1"/>
  <c r="U791" i="1"/>
  <c r="C787" i="1" l="1"/>
  <c r="N787" i="1" s="1"/>
  <c r="E792" i="1"/>
  <c r="S792" i="1"/>
  <c r="W792" i="1"/>
  <c r="P792" i="1"/>
  <c r="Q792" i="1" s="1"/>
  <c r="H790" i="1"/>
  <c r="J793" i="1"/>
  <c r="K793" i="1" s="1"/>
  <c r="G793" i="1"/>
  <c r="F793" i="1" s="1"/>
  <c r="D791" i="1"/>
  <c r="H791" i="1" s="1"/>
  <c r="O793" i="1"/>
  <c r="A794" i="1"/>
  <c r="I794" i="1"/>
  <c r="R793" i="1"/>
  <c r="U792" i="1"/>
  <c r="V786" i="1"/>
  <c r="B786" i="1" s="1"/>
  <c r="C788" i="1" l="1"/>
  <c r="N788" i="1" s="1"/>
  <c r="L791" i="1"/>
  <c r="M791" i="1" s="1"/>
  <c r="U793" i="1"/>
  <c r="R794" i="1"/>
  <c r="S793" i="1"/>
  <c r="E793" i="1"/>
  <c r="G794" i="1"/>
  <c r="F794" i="1" s="1"/>
  <c r="J794" i="1"/>
  <c r="K794" i="1" s="1"/>
  <c r="I795" i="1"/>
  <c r="O794" i="1"/>
  <c r="A795" i="1"/>
  <c r="P793" i="1"/>
  <c r="Q793" i="1" s="1"/>
  <c r="W793" i="1"/>
  <c r="V787" i="1"/>
  <c r="B787" i="1" s="1"/>
  <c r="D792" i="1"/>
  <c r="L792" i="1" s="1"/>
  <c r="M792" i="1" s="1"/>
  <c r="C789" i="1" l="1"/>
  <c r="C790" i="1" s="1"/>
  <c r="E794" i="1"/>
  <c r="S794" i="1"/>
  <c r="G795" i="1"/>
  <c r="F795" i="1" s="1"/>
  <c r="J795" i="1"/>
  <c r="K795" i="1" s="1"/>
  <c r="D793" i="1"/>
  <c r="L793" i="1" s="1"/>
  <c r="M793" i="1" s="1"/>
  <c r="V788" i="1"/>
  <c r="B788" i="1" s="1"/>
  <c r="H792" i="1"/>
  <c r="I796" i="1"/>
  <c r="A796" i="1"/>
  <c r="O795" i="1"/>
  <c r="R795" i="1"/>
  <c r="U794" i="1"/>
  <c r="W794" i="1"/>
  <c r="P794" i="1"/>
  <c r="Q794" i="1" s="1"/>
  <c r="N789" i="1" l="1"/>
  <c r="V789" i="1" s="1"/>
  <c r="B789" i="1" s="1"/>
  <c r="H793" i="1"/>
  <c r="I797" i="1"/>
  <c r="A797" i="1"/>
  <c r="O796" i="1"/>
  <c r="N790" i="1"/>
  <c r="C791" i="1"/>
  <c r="J796" i="1"/>
  <c r="K796" i="1" s="1"/>
  <c r="G796" i="1"/>
  <c r="F796" i="1" s="1"/>
  <c r="S795" i="1"/>
  <c r="E795" i="1"/>
  <c r="P795" i="1"/>
  <c r="Q795" i="1" s="1"/>
  <c r="W795" i="1"/>
  <c r="R796" i="1"/>
  <c r="U795" i="1"/>
  <c r="D794" i="1"/>
  <c r="L794" i="1" s="1"/>
  <c r="M794" i="1" s="1"/>
  <c r="H794" i="1" l="1"/>
  <c r="U796" i="1"/>
  <c r="R797" i="1"/>
  <c r="E796" i="1"/>
  <c r="S796" i="1"/>
  <c r="N791" i="1"/>
  <c r="C792" i="1"/>
  <c r="D795" i="1"/>
  <c r="L795" i="1" s="1"/>
  <c r="M795" i="1" s="1"/>
  <c r="V790" i="1"/>
  <c r="B790" i="1" s="1"/>
  <c r="P796" i="1"/>
  <c r="Q796" i="1" s="1"/>
  <c r="W796" i="1"/>
  <c r="I798" i="1"/>
  <c r="A798" i="1"/>
  <c r="O797" i="1"/>
  <c r="G797" i="1"/>
  <c r="F797" i="1" s="1"/>
  <c r="J797" i="1"/>
  <c r="K797" i="1" s="1"/>
  <c r="H795" i="1" l="1"/>
  <c r="I799" i="1"/>
  <c r="A799" i="1"/>
  <c r="O798" i="1"/>
  <c r="G798" i="1"/>
  <c r="F798" i="1" s="1"/>
  <c r="J798" i="1"/>
  <c r="K798" i="1" s="1"/>
  <c r="N792" i="1"/>
  <c r="C793" i="1"/>
  <c r="W797" i="1"/>
  <c r="P797" i="1"/>
  <c r="Q797" i="1" s="1"/>
  <c r="V791" i="1"/>
  <c r="B791" i="1" s="1"/>
  <c r="E797" i="1"/>
  <c r="S797" i="1"/>
  <c r="D796" i="1"/>
  <c r="H796" i="1" s="1"/>
  <c r="U797" i="1"/>
  <c r="R798" i="1"/>
  <c r="L796" i="1" l="1"/>
  <c r="M796" i="1" s="1"/>
  <c r="V792" i="1"/>
  <c r="B792" i="1" s="1"/>
  <c r="E798" i="1"/>
  <c r="S798" i="1"/>
  <c r="D797" i="1"/>
  <c r="L797" i="1" s="1"/>
  <c r="M797" i="1" s="1"/>
  <c r="R799" i="1"/>
  <c r="U798" i="1"/>
  <c r="P798" i="1"/>
  <c r="Q798" i="1" s="1"/>
  <c r="W798" i="1"/>
  <c r="N793" i="1"/>
  <c r="C794" i="1"/>
  <c r="I800" i="1"/>
  <c r="A800" i="1"/>
  <c r="O799" i="1"/>
  <c r="J799" i="1"/>
  <c r="K799" i="1" s="1"/>
  <c r="G799" i="1"/>
  <c r="F799" i="1" s="1"/>
  <c r="H797" i="1" l="1"/>
  <c r="J800" i="1"/>
  <c r="K800" i="1" s="1"/>
  <c r="G800" i="1"/>
  <c r="F800" i="1" s="1"/>
  <c r="N794" i="1"/>
  <c r="C795" i="1"/>
  <c r="V793" i="1"/>
  <c r="B793" i="1" s="1"/>
  <c r="D798" i="1"/>
  <c r="L798" i="1" s="1"/>
  <c r="M798" i="1" s="1"/>
  <c r="I801" i="1"/>
  <c r="A801" i="1"/>
  <c r="O800" i="1"/>
  <c r="S799" i="1"/>
  <c r="E799" i="1"/>
  <c r="P799" i="1"/>
  <c r="Q799" i="1" s="1"/>
  <c r="W799" i="1"/>
  <c r="R800" i="1"/>
  <c r="U799" i="1"/>
  <c r="H798" i="1" l="1"/>
  <c r="D799" i="1"/>
  <c r="H799" i="1" s="1"/>
  <c r="P800" i="1"/>
  <c r="Q800" i="1" s="1"/>
  <c r="W800" i="1"/>
  <c r="N795" i="1"/>
  <c r="C796" i="1"/>
  <c r="I802" i="1"/>
  <c r="A802" i="1"/>
  <c r="O801" i="1"/>
  <c r="V794" i="1"/>
  <c r="B794" i="1" s="1"/>
  <c r="G801" i="1"/>
  <c r="F801" i="1" s="1"/>
  <c r="J801" i="1"/>
  <c r="K801" i="1" s="1"/>
  <c r="U800" i="1"/>
  <c r="R801" i="1"/>
  <c r="E800" i="1"/>
  <c r="S800" i="1"/>
  <c r="E801" i="1" l="1"/>
  <c r="S801" i="1"/>
  <c r="N796" i="1"/>
  <c r="C797" i="1"/>
  <c r="V795" i="1"/>
  <c r="B795" i="1" s="1"/>
  <c r="D800" i="1"/>
  <c r="H800" i="1" s="1"/>
  <c r="W801" i="1"/>
  <c r="P801" i="1"/>
  <c r="Q801" i="1" s="1"/>
  <c r="L799" i="1"/>
  <c r="M799" i="1" s="1"/>
  <c r="G802" i="1"/>
  <c r="F802" i="1" s="1"/>
  <c r="J802" i="1"/>
  <c r="K802" i="1" s="1"/>
  <c r="U801" i="1"/>
  <c r="R802" i="1"/>
  <c r="I803" i="1"/>
  <c r="A803" i="1"/>
  <c r="O802" i="1"/>
  <c r="E802" i="1" l="1"/>
  <c r="S802" i="1"/>
  <c r="L800" i="1"/>
  <c r="M800" i="1" s="1"/>
  <c r="P802" i="1"/>
  <c r="Q802" i="1" s="1"/>
  <c r="W802" i="1"/>
  <c r="N797" i="1"/>
  <c r="C798" i="1"/>
  <c r="I804" i="1"/>
  <c r="A804" i="1"/>
  <c r="O803" i="1"/>
  <c r="V796" i="1"/>
  <c r="B796" i="1" s="1"/>
  <c r="J803" i="1"/>
  <c r="K803" i="1" s="1"/>
  <c r="G803" i="1"/>
  <c r="F803" i="1" s="1"/>
  <c r="R803" i="1"/>
  <c r="U802" i="1"/>
  <c r="D801" i="1"/>
  <c r="L801" i="1" s="1"/>
  <c r="M801" i="1" s="1"/>
  <c r="N798" i="1" l="1"/>
  <c r="C799" i="1"/>
  <c r="S803" i="1"/>
  <c r="E803" i="1"/>
  <c r="V797" i="1"/>
  <c r="B797" i="1" s="1"/>
  <c r="H801" i="1"/>
  <c r="J804" i="1"/>
  <c r="K804" i="1" s="1"/>
  <c r="G804" i="1"/>
  <c r="F804" i="1" s="1"/>
  <c r="P803" i="1"/>
  <c r="Q803" i="1" s="1"/>
  <c r="W803" i="1"/>
  <c r="R804" i="1"/>
  <c r="U803" i="1"/>
  <c r="I805" i="1"/>
  <c r="A805" i="1"/>
  <c r="O804" i="1"/>
  <c r="D802" i="1"/>
  <c r="L802" i="1" s="1"/>
  <c r="M802" i="1" s="1"/>
  <c r="H802" i="1" l="1"/>
  <c r="G805" i="1"/>
  <c r="F805" i="1" s="1"/>
  <c r="J805" i="1"/>
  <c r="K805" i="1" s="1"/>
  <c r="U804" i="1"/>
  <c r="R805" i="1"/>
  <c r="D803" i="1"/>
  <c r="H803" i="1" s="1"/>
  <c r="I806" i="1"/>
  <c r="A806" i="1"/>
  <c r="O805" i="1"/>
  <c r="N799" i="1"/>
  <c r="C800" i="1"/>
  <c r="P804" i="1"/>
  <c r="Q804" i="1" s="1"/>
  <c r="W804" i="1"/>
  <c r="E804" i="1"/>
  <c r="S804" i="1"/>
  <c r="V798" i="1"/>
  <c r="B798" i="1" s="1"/>
  <c r="L803" i="1" l="1"/>
  <c r="M803" i="1" s="1"/>
  <c r="N800" i="1"/>
  <c r="C801" i="1"/>
  <c r="U805" i="1"/>
  <c r="R806" i="1"/>
  <c r="D804" i="1"/>
  <c r="L804" i="1" s="1"/>
  <c r="M804" i="1" s="1"/>
  <c r="V799" i="1"/>
  <c r="B799" i="1" s="1"/>
  <c r="W805" i="1"/>
  <c r="P805" i="1"/>
  <c r="Q805" i="1" s="1"/>
  <c r="E805" i="1"/>
  <c r="S805" i="1"/>
  <c r="I807" i="1"/>
  <c r="A807" i="1"/>
  <c r="O806" i="1"/>
  <c r="G806" i="1"/>
  <c r="F806" i="1" s="1"/>
  <c r="J806" i="1"/>
  <c r="K806" i="1" s="1"/>
  <c r="H804" i="1" l="1"/>
  <c r="J807" i="1"/>
  <c r="K807" i="1" s="1"/>
  <c r="G807" i="1"/>
  <c r="F807" i="1" s="1"/>
  <c r="I808" i="1"/>
  <c r="A808" i="1"/>
  <c r="O807" i="1"/>
  <c r="D805" i="1"/>
  <c r="H805" i="1" s="1"/>
  <c r="R807" i="1"/>
  <c r="U806" i="1"/>
  <c r="E806" i="1"/>
  <c r="S806" i="1"/>
  <c r="N801" i="1"/>
  <c r="C802" i="1"/>
  <c r="V800" i="1"/>
  <c r="B800" i="1" s="1"/>
  <c r="P806" i="1"/>
  <c r="Q806" i="1" s="1"/>
  <c r="W806" i="1"/>
  <c r="N802" i="1" l="1"/>
  <c r="C803" i="1"/>
  <c r="N803" i="1" s="1"/>
  <c r="L805" i="1"/>
  <c r="M805" i="1" s="1"/>
  <c r="P807" i="1"/>
  <c r="Q807" i="1" s="1"/>
  <c r="W807" i="1"/>
  <c r="V801" i="1"/>
  <c r="B801" i="1" s="1"/>
  <c r="I809" i="1"/>
  <c r="A809" i="1"/>
  <c r="O808" i="1"/>
  <c r="D806" i="1"/>
  <c r="H806" i="1" s="1"/>
  <c r="J808" i="1"/>
  <c r="K808" i="1" s="1"/>
  <c r="G808" i="1"/>
  <c r="F808" i="1" s="1"/>
  <c r="R808" i="1"/>
  <c r="U807" i="1"/>
  <c r="S807" i="1"/>
  <c r="E807" i="1"/>
  <c r="E808" i="1" l="1"/>
  <c r="S808" i="1"/>
  <c r="D807" i="1"/>
  <c r="H807" i="1" s="1"/>
  <c r="L806" i="1"/>
  <c r="M806" i="1" s="1"/>
  <c r="G809" i="1"/>
  <c r="F809" i="1" s="1"/>
  <c r="J809" i="1"/>
  <c r="K809" i="1" s="1"/>
  <c r="P808" i="1"/>
  <c r="Q808" i="1" s="1"/>
  <c r="W808" i="1"/>
  <c r="V803" i="1"/>
  <c r="B803" i="1" s="1"/>
  <c r="U808" i="1"/>
  <c r="R809" i="1"/>
  <c r="I810" i="1"/>
  <c r="A810" i="1"/>
  <c r="O809" i="1"/>
  <c r="V802" i="1"/>
  <c r="B802" i="1" s="1"/>
  <c r="C804" i="1" l="1"/>
  <c r="N804" i="1" s="1"/>
  <c r="L807" i="1"/>
  <c r="M807" i="1" s="1"/>
  <c r="W809" i="1"/>
  <c r="P809" i="1"/>
  <c r="Q809" i="1" s="1"/>
  <c r="U809" i="1"/>
  <c r="R810" i="1"/>
  <c r="I811" i="1"/>
  <c r="A811" i="1"/>
  <c r="O810" i="1"/>
  <c r="G810" i="1"/>
  <c r="F810" i="1" s="1"/>
  <c r="J810" i="1"/>
  <c r="K810" i="1" s="1"/>
  <c r="E809" i="1"/>
  <c r="S809" i="1"/>
  <c r="D808" i="1"/>
  <c r="L808" i="1" s="1"/>
  <c r="M808" i="1" s="1"/>
  <c r="H808" i="1" l="1"/>
  <c r="C805" i="1"/>
  <c r="C806" i="1" s="1"/>
  <c r="J811" i="1"/>
  <c r="K811" i="1" s="1"/>
  <c r="G811" i="1"/>
  <c r="F811" i="1" s="1"/>
  <c r="R811" i="1"/>
  <c r="U810" i="1"/>
  <c r="D809" i="1"/>
  <c r="L809" i="1" s="1"/>
  <c r="M809" i="1" s="1"/>
  <c r="E810" i="1"/>
  <c r="S810" i="1"/>
  <c r="P810" i="1"/>
  <c r="Q810" i="1" s="1"/>
  <c r="W810" i="1"/>
  <c r="I812" i="1"/>
  <c r="A812" i="1"/>
  <c r="O811" i="1"/>
  <c r="V804" i="1"/>
  <c r="B804" i="1" s="1"/>
  <c r="N805" i="1" l="1"/>
  <c r="V805" i="1" s="1"/>
  <c r="B805" i="1" s="1"/>
  <c r="H809" i="1"/>
  <c r="J812" i="1"/>
  <c r="K812" i="1" s="1"/>
  <c r="G812" i="1"/>
  <c r="F812" i="1" s="1"/>
  <c r="N806" i="1"/>
  <c r="C807" i="1"/>
  <c r="R812" i="1"/>
  <c r="U811" i="1"/>
  <c r="I813" i="1"/>
  <c r="A813" i="1"/>
  <c r="O812" i="1"/>
  <c r="S811" i="1"/>
  <c r="E811" i="1"/>
  <c r="P811" i="1"/>
  <c r="Q811" i="1" s="1"/>
  <c r="W811" i="1"/>
  <c r="D810" i="1"/>
  <c r="H810" i="1" s="1"/>
  <c r="L810" i="1" l="1"/>
  <c r="M810" i="1" s="1"/>
  <c r="D811" i="1"/>
  <c r="H811" i="1" s="1"/>
  <c r="U812" i="1"/>
  <c r="R813" i="1"/>
  <c r="N807" i="1"/>
  <c r="C808" i="1"/>
  <c r="P812" i="1"/>
  <c r="Q812" i="1" s="1"/>
  <c r="W812" i="1"/>
  <c r="V806" i="1"/>
  <c r="B806" i="1" s="1"/>
  <c r="I814" i="1"/>
  <c r="A814" i="1"/>
  <c r="O813" i="1"/>
  <c r="G813" i="1"/>
  <c r="F813" i="1" s="1"/>
  <c r="J813" i="1"/>
  <c r="K813" i="1" s="1"/>
  <c r="E812" i="1"/>
  <c r="S812" i="1"/>
  <c r="N808" i="1" l="1"/>
  <c r="C809" i="1"/>
  <c r="V807" i="1"/>
  <c r="B807" i="1" s="1"/>
  <c r="I815" i="1"/>
  <c r="A815" i="1"/>
  <c r="O814" i="1"/>
  <c r="U813" i="1"/>
  <c r="R814" i="1"/>
  <c r="G814" i="1"/>
  <c r="F814" i="1" s="1"/>
  <c r="J814" i="1"/>
  <c r="K814" i="1" s="1"/>
  <c r="D812" i="1"/>
  <c r="L812" i="1" s="1"/>
  <c r="M812" i="1" s="1"/>
  <c r="L811" i="1"/>
  <c r="M811" i="1" s="1"/>
  <c r="W813" i="1"/>
  <c r="P813" i="1"/>
  <c r="Q813" i="1" s="1"/>
  <c r="E813" i="1"/>
  <c r="S813" i="1"/>
  <c r="H812" i="1" l="1"/>
  <c r="P814" i="1"/>
  <c r="Q814" i="1" s="1"/>
  <c r="W814" i="1"/>
  <c r="I816" i="1"/>
  <c r="A816" i="1"/>
  <c r="O815" i="1"/>
  <c r="J815" i="1"/>
  <c r="K815" i="1" s="1"/>
  <c r="G815" i="1"/>
  <c r="F815" i="1" s="1"/>
  <c r="E814" i="1"/>
  <c r="S814" i="1"/>
  <c r="D813" i="1"/>
  <c r="L813" i="1" s="1"/>
  <c r="M813" i="1" s="1"/>
  <c r="N809" i="1"/>
  <c r="C810" i="1"/>
  <c r="R815" i="1"/>
  <c r="U814" i="1"/>
  <c r="V808" i="1"/>
  <c r="B808" i="1" s="1"/>
  <c r="H813" i="1" l="1"/>
  <c r="N810" i="1"/>
  <c r="C811" i="1"/>
  <c r="S815" i="1"/>
  <c r="E815" i="1"/>
  <c r="V809" i="1"/>
  <c r="B809" i="1" s="1"/>
  <c r="P815" i="1"/>
  <c r="Q815" i="1" s="1"/>
  <c r="W815" i="1"/>
  <c r="R816" i="1"/>
  <c r="U815" i="1"/>
  <c r="I817" i="1"/>
  <c r="A817" i="1"/>
  <c r="O816" i="1"/>
  <c r="J816" i="1"/>
  <c r="K816" i="1" s="1"/>
  <c r="G816" i="1"/>
  <c r="F816" i="1" s="1"/>
  <c r="D814" i="1"/>
  <c r="H814" i="1" s="1"/>
  <c r="E816" i="1" l="1"/>
  <c r="S816" i="1"/>
  <c r="P816" i="1"/>
  <c r="Q816" i="1" s="1"/>
  <c r="W816" i="1"/>
  <c r="I818" i="1"/>
  <c r="A818" i="1"/>
  <c r="O817" i="1"/>
  <c r="D815" i="1"/>
  <c r="L815" i="1" s="1"/>
  <c r="M815" i="1" s="1"/>
  <c r="G817" i="1"/>
  <c r="F817" i="1" s="1"/>
  <c r="J817" i="1"/>
  <c r="K817" i="1" s="1"/>
  <c r="L814" i="1"/>
  <c r="M814" i="1" s="1"/>
  <c r="N811" i="1"/>
  <c r="C812" i="1"/>
  <c r="U816" i="1"/>
  <c r="R817" i="1"/>
  <c r="V810" i="1"/>
  <c r="B810" i="1" s="1"/>
  <c r="H815" i="1" l="1"/>
  <c r="N812" i="1"/>
  <c r="C813" i="1"/>
  <c r="W817" i="1"/>
  <c r="P817" i="1"/>
  <c r="Q817" i="1" s="1"/>
  <c r="I819" i="1"/>
  <c r="A819" i="1"/>
  <c r="O818" i="1"/>
  <c r="G818" i="1"/>
  <c r="F818" i="1" s="1"/>
  <c r="J818" i="1"/>
  <c r="K818" i="1" s="1"/>
  <c r="V811" i="1"/>
  <c r="B811" i="1" s="1"/>
  <c r="U817" i="1"/>
  <c r="R818" i="1"/>
  <c r="E817" i="1"/>
  <c r="S817" i="1"/>
  <c r="D816" i="1"/>
  <c r="H816" i="1" s="1"/>
  <c r="L816" i="1" l="1"/>
  <c r="M816" i="1" s="1"/>
  <c r="P818" i="1"/>
  <c r="Q818" i="1" s="1"/>
  <c r="W818" i="1"/>
  <c r="J819" i="1"/>
  <c r="K819" i="1" s="1"/>
  <c r="G819" i="1"/>
  <c r="F819" i="1" s="1"/>
  <c r="D817" i="1"/>
  <c r="H817" i="1" s="1"/>
  <c r="R819" i="1"/>
  <c r="U818" i="1"/>
  <c r="E818" i="1"/>
  <c r="S818" i="1"/>
  <c r="N813" i="1"/>
  <c r="C814" i="1"/>
  <c r="I820" i="1"/>
  <c r="A820" i="1"/>
  <c r="O819" i="1"/>
  <c r="V812" i="1"/>
  <c r="B812" i="1" s="1"/>
  <c r="L817" i="1" l="1"/>
  <c r="M817" i="1" s="1"/>
  <c r="I821" i="1"/>
  <c r="A821" i="1"/>
  <c r="O820" i="1"/>
  <c r="J820" i="1"/>
  <c r="K820" i="1" s="1"/>
  <c r="G820" i="1"/>
  <c r="F820" i="1" s="1"/>
  <c r="N814" i="1"/>
  <c r="C815" i="1"/>
  <c r="V813" i="1"/>
  <c r="B813" i="1" s="1"/>
  <c r="S819" i="1"/>
  <c r="E819" i="1"/>
  <c r="D818" i="1"/>
  <c r="H818" i="1" s="1"/>
  <c r="P819" i="1"/>
  <c r="Q819" i="1" s="1"/>
  <c r="W819" i="1"/>
  <c r="R820" i="1"/>
  <c r="U819" i="1"/>
  <c r="L818" i="1" l="1"/>
  <c r="M818" i="1" s="1"/>
  <c r="V814" i="1"/>
  <c r="B814" i="1" s="1"/>
  <c r="E820" i="1"/>
  <c r="S820" i="1"/>
  <c r="D819" i="1"/>
  <c r="H819" i="1" s="1"/>
  <c r="P820" i="1"/>
  <c r="Q820" i="1" s="1"/>
  <c r="W820" i="1"/>
  <c r="N815" i="1"/>
  <c r="C816" i="1"/>
  <c r="U820" i="1"/>
  <c r="R821" i="1"/>
  <c r="I822" i="1"/>
  <c r="A822" i="1"/>
  <c r="O821" i="1"/>
  <c r="G821" i="1"/>
  <c r="F821" i="1" s="1"/>
  <c r="J821" i="1"/>
  <c r="K821" i="1" s="1"/>
  <c r="I823" i="1" l="1"/>
  <c r="A823" i="1"/>
  <c r="O822" i="1"/>
  <c r="G822" i="1"/>
  <c r="F822" i="1" s="1"/>
  <c r="J822" i="1"/>
  <c r="K822" i="1" s="1"/>
  <c r="L819" i="1"/>
  <c r="M819" i="1" s="1"/>
  <c r="U821" i="1"/>
  <c r="R822" i="1"/>
  <c r="E821" i="1"/>
  <c r="S821" i="1"/>
  <c r="N816" i="1"/>
  <c r="C817" i="1"/>
  <c r="D820" i="1"/>
  <c r="L820" i="1" s="1"/>
  <c r="M820" i="1" s="1"/>
  <c r="V815" i="1"/>
  <c r="B815" i="1" s="1"/>
  <c r="W821" i="1"/>
  <c r="P821" i="1"/>
  <c r="Q821" i="1" s="1"/>
  <c r="H820" i="1" l="1"/>
  <c r="E822" i="1"/>
  <c r="S822" i="1"/>
  <c r="N817" i="1"/>
  <c r="C818" i="1"/>
  <c r="V816" i="1"/>
  <c r="B816" i="1" s="1"/>
  <c r="P822" i="1"/>
  <c r="Q822" i="1" s="1"/>
  <c r="W822" i="1"/>
  <c r="D821" i="1"/>
  <c r="L821" i="1" s="1"/>
  <c r="M821" i="1" s="1"/>
  <c r="I824" i="1"/>
  <c r="A824" i="1"/>
  <c r="O823" i="1"/>
  <c r="R823" i="1"/>
  <c r="U822" i="1"/>
  <c r="J823" i="1"/>
  <c r="K823" i="1" s="1"/>
  <c r="G823" i="1"/>
  <c r="F823" i="1" s="1"/>
  <c r="H821" i="1" l="1"/>
  <c r="R824" i="1"/>
  <c r="U823" i="1"/>
  <c r="P823" i="1"/>
  <c r="Q823" i="1" s="1"/>
  <c r="W823" i="1"/>
  <c r="I825" i="1"/>
  <c r="A825" i="1"/>
  <c r="O824" i="1"/>
  <c r="J824" i="1"/>
  <c r="K824" i="1" s="1"/>
  <c r="G824" i="1"/>
  <c r="F824" i="1" s="1"/>
  <c r="N818" i="1"/>
  <c r="C819" i="1"/>
  <c r="V817" i="1"/>
  <c r="B817" i="1" s="1"/>
  <c r="S823" i="1"/>
  <c r="E823" i="1"/>
  <c r="D822" i="1"/>
  <c r="H822" i="1" s="1"/>
  <c r="L822" i="1" l="1"/>
  <c r="M822" i="1" s="1"/>
  <c r="P824" i="1"/>
  <c r="Q824" i="1" s="1"/>
  <c r="W824" i="1"/>
  <c r="I826" i="1"/>
  <c r="A826" i="1"/>
  <c r="O825" i="1"/>
  <c r="G825" i="1"/>
  <c r="F825" i="1" s="1"/>
  <c r="J825" i="1"/>
  <c r="K825" i="1" s="1"/>
  <c r="N819" i="1"/>
  <c r="C820" i="1"/>
  <c r="D823" i="1"/>
  <c r="H823" i="1" s="1"/>
  <c r="V818" i="1"/>
  <c r="B818" i="1" s="1"/>
  <c r="E824" i="1"/>
  <c r="S824" i="1"/>
  <c r="U824" i="1"/>
  <c r="R825" i="1"/>
  <c r="E825" i="1" l="1"/>
  <c r="S825" i="1"/>
  <c r="W825" i="1"/>
  <c r="P825" i="1"/>
  <c r="Q825" i="1" s="1"/>
  <c r="D824" i="1"/>
  <c r="L824" i="1" s="1"/>
  <c r="M824" i="1" s="1"/>
  <c r="L823" i="1"/>
  <c r="M823" i="1" s="1"/>
  <c r="I827" i="1"/>
  <c r="A827" i="1"/>
  <c r="O826" i="1"/>
  <c r="U825" i="1"/>
  <c r="R826" i="1"/>
  <c r="G826" i="1"/>
  <c r="F826" i="1" s="1"/>
  <c r="J826" i="1"/>
  <c r="K826" i="1" s="1"/>
  <c r="N820" i="1"/>
  <c r="C821" i="1"/>
  <c r="V819" i="1"/>
  <c r="B819" i="1" s="1"/>
  <c r="E826" i="1" l="1"/>
  <c r="S826" i="1"/>
  <c r="H824" i="1"/>
  <c r="R827" i="1"/>
  <c r="U826" i="1"/>
  <c r="P826" i="1"/>
  <c r="Q826" i="1" s="1"/>
  <c r="W826" i="1"/>
  <c r="N821" i="1"/>
  <c r="C822" i="1"/>
  <c r="I828" i="1"/>
  <c r="A828" i="1"/>
  <c r="O827" i="1"/>
  <c r="V820" i="1"/>
  <c r="B820" i="1" s="1"/>
  <c r="J827" i="1"/>
  <c r="K827" i="1" s="1"/>
  <c r="G827" i="1"/>
  <c r="F827" i="1" s="1"/>
  <c r="D825" i="1"/>
  <c r="H825" i="1" s="1"/>
  <c r="L825" i="1" l="1"/>
  <c r="M825" i="1" s="1"/>
  <c r="P827" i="1"/>
  <c r="Q827" i="1" s="1"/>
  <c r="W827" i="1"/>
  <c r="R828" i="1"/>
  <c r="U827" i="1"/>
  <c r="V821" i="1"/>
  <c r="B821" i="1" s="1"/>
  <c r="I829" i="1"/>
  <c r="A829" i="1"/>
  <c r="O828" i="1"/>
  <c r="J828" i="1"/>
  <c r="K828" i="1" s="1"/>
  <c r="G828" i="1"/>
  <c r="F828" i="1" s="1"/>
  <c r="S827" i="1"/>
  <c r="E827" i="1"/>
  <c r="N822" i="1"/>
  <c r="C823" i="1"/>
  <c r="D826" i="1"/>
  <c r="L826" i="1" s="1"/>
  <c r="M826" i="1" s="1"/>
  <c r="H826" i="1" l="1"/>
  <c r="G829" i="1"/>
  <c r="F829" i="1" s="1"/>
  <c r="J829" i="1"/>
  <c r="K829" i="1" s="1"/>
  <c r="D827" i="1"/>
  <c r="H827" i="1" s="1"/>
  <c r="N823" i="1"/>
  <c r="C824" i="1"/>
  <c r="E828" i="1"/>
  <c r="S828" i="1"/>
  <c r="U828" i="1"/>
  <c r="R829" i="1"/>
  <c r="V822" i="1"/>
  <c r="B822" i="1" s="1"/>
  <c r="I830" i="1"/>
  <c r="A830" i="1"/>
  <c r="O829" i="1"/>
  <c r="P828" i="1"/>
  <c r="Q828" i="1" s="1"/>
  <c r="W828" i="1"/>
  <c r="G830" i="1" l="1"/>
  <c r="F830" i="1" s="1"/>
  <c r="J830" i="1"/>
  <c r="K830" i="1" s="1"/>
  <c r="V823" i="1"/>
  <c r="B823" i="1" s="1"/>
  <c r="I831" i="1"/>
  <c r="A831" i="1"/>
  <c r="O830" i="1"/>
  <c r="L827" i="1"/>
  <c r="M827" i="1" s="1"/>
  <c r="U829" i="1"/>
  <c r="R830" i="1"/>
  <c r="N824" i="1"/>
  <c r="C825" i="1"/>
  <c r="E829" i="1"/>
  <c r="S829" i="1"/>
  <c r="W829" i="1"/>
  <c r="P829" i="1"/>
  <c r="Q829" i="1" s="1"/>
  <c r="D828" i="1"/>
  <c r="L828" i="1" s="1"/>
  <c r="M828" i="1" s="1"/>
  <c r="H828" i="1" l="1"/>
  <c r="I832" i="1"/>
  <c r="A832" i="1"/>
  <c r="O831" i="1"/>
  <c r="J831" i="1"/>
  <c r="K831" i="1" s="1"/>
  <c r="G831" i="1"/>
  <c r="F831" i="1" s="1"/>
  <c r="P830" i="1"/>
  <c r="Q830" i="1" s="1"/>
  <c r="W830" i="1"/>
  <c r="N825" i="1"/>
  <c r="C826" i="1"/>
  <c r="D829" i="1"/>
  <c r="L829" i="1" s="1"/>
  <c r="M829" i="1" s="1"/>
  <c r="V824" i="1"/>
  <c r="B824" i="1" s="1"/>
  <c r="R831" i="1"/>
  <c r="U830" i="1"/>
  <c r="E830" i="1"/>
  <c r="S830" i="1"/>
  <c r="H829" i="1" l="1"/>
  <c r="R832" i="1"/>
  <c r="U831" i="1"/>
  <c r="S831" i="1"/>
  <c r="E831" i="1"/>
  <c r="P831" i="1"/>
  <c r="Q831" i="1" s="1"/>
  <c r="W831" i="1"/>
  <c r="D830" i="1"/>
  <c r="H830" i="1" s="1"/>
  <c r="N826" i="1"/>
  <c r="C827" i="1"/>
  <c r="I833" i="1"/>
  <c r="A833" i="1"/>
  <c r="O832" i="1"/>
  <c r="V825" i="1"/>
  <c r="B825" i="1" s="1"/>
  <c r="J832" i="1"/>
  <c r="K832" i="1" s="1"/>
  <c r="G832" i="1"/>
  <c r="F832" i="1" s="1"/>
  <c r="L830" i="1" l="1"/>
  <c r="M830" i="1" s="1"/>
  <c r="P832" i="1"/>
  <c r="Q832" i="1" s="1"/>
  <c r="W832" i="1"/>
  <c r="I834" i="1"/>
  <c r="A834" i="1"/>
  <c r="O833" i="1"/>
  <c r="G833" i="1"/>
  <c r="F833" i="1" s="1"/>
  <c r="J833" i="1"/>
  <c r="K833" i="1" s="1"/>
  <c r="D831" i="1"/>
  <c r="H831" i="1" s="1"/>
  <c r="N827" i="1"/>
  <c r="C828" i="1"/>
  <c r="E832" i="1"/>
  <c r="S832" i="1"/>
  <c r="V826" i="1"/>
  <c r="B826" i="1" s="1"/>
  <c r="U832" i="1"/>
  <c r="R833" i="1"/>
  <c r="E833" i="1" l="1"/>
  <c r="S833" i="1"/>
  <c r="D832" i="1"/>
  <c r="L832" i="1" s="1"/>
  <c r="M832" i="1" s="1"/>
  <c r="W833" i="1"/>
  <c r="P833" i="1"/>
  <c r="Q833" i="1" s="1"/>
  <c r="N828" i="1"/>
  <c r="C829" i="1"/>
  <c r="V827" i="1"/>
  <c r="B827" i="1" s="1"/>
  <c r="I835" i="1"/>
  <c r="A835" i="1"/>
  <c r="O834" i="1"/>
  <c r="G834" i="1"/>
  <c r="F834" i="1" s="1"/>
  <c r="J834" i="1"/>
  <c r="K834" i="1" s="1"/>
  <c r="L831" i="1"/>
  <c r="M831" i="1" s="1"/>
  <c r="U833" i="1"/>
  <c r="R834" i="1"/>
  <c r="H832" i="1" l="1"/>
  <c r="P834" i="1"/>
  <c r="Q834" i="1" s="1"/>
  <c r="W834" i="1"/>
  <c r="I836" i="1"/>
  <c r="A836" i="1"/>
  <c r="O835" i="1"/>
  <c r="J835" i="1"/>
  <c r="K835" i="1" s="1"/>
  <c r="G835" i="1"/>
  <c r="F835" i="1" s="1"/>
  <c r="V828" i="1"/>
  <c r="B828" i="1" s="1"/>
  <c r="R835" i="1"/>
  <c r="U834" i="1"/>
  <c r="E834" i="1"/>
  <c r="S834" i="1"/>
  <c r="N829" i="1"/>
  <c r="C830" i="1"/>
  <c r="D833" i="1"/>
  <c r="L833" i="1" s="1"/>
  <c r="M833" i="1" s="1"/>
  <c r="H833" i="1" l="1"/>
  <c r="V829" i="1"/>
  <c r="B829" i="1" s="1"/>
  <c r="S835" i="1"/>
  <c r="E835" i="1"/>
  <c r="P835" i="1"/>
  <c r="Q835" i="1" s="1"/>
  <c r="W835" i="1"/>
  <c r="I837" i="1"/>
  <c r="A837" i="1"/>
  <c r="O836" i="1"/>
  <c r="N830" i="1"/>
  <c r="C831" i="1"/>
  <c r="R836" i="1"/>
  <c r="U835" i="1"/>
  <c r="J836" i="1"/>
  <c r="K836" i="1" s="1"/>
  <c r="G836" i="1"/>
  <c r="F836" i="1" s="1"/>
  <c r="D834" i="1"/>
  <c r="L834" i="1" s="1"/>
  <c r="M834" i="1" s="1"/>
  <c r="H834" i="1" l="1"/>
  <c r="G837" i="1"/>
  <c r="F837" i="1" s="1"/>
  <c r="J837" i="1"/>
  <c r="K837" i="1" s="1"/>
  <c r="I838" i="1"/>
  <c r="A838" i="1"/>
  <c r="O837" i="1"/>
  <c r="U836" i="1"/>
  <c r="R837" i="1"/>
  <c r="D835" i="1"/>
  <c r="H835" i="1" s="1"/>
  <c r="E836" i="1"/>
  <c r="S836" i="1"/>
  <c r="N831" i="1"/>
  <c r="C832" i="1"/>
  <c r="V830" i="1"/>
  <c r="B830" i="1" s="1"/>
  <c r="P836" i="1"/>
  <c r="Q836" i="1" s="1"/>
  <c r="W836" i="1"/>
  <c r="N832" i="1" l="1"/>
  <c r="C833" i="1"/>
  <c r="N833" i="1" s="1"/>
  <c r="W837" i="1"/>
  <c r="P837" i="1"/>
  <c r="Q837" i="1" s="1"/>
  <c r="V831" i="1"/>
  <c r="B831" i="1" s="1"/>
  <c r="I839" i="1"/>
  <c r="A839" i="1"/>
  <c r="O838" i="1"/>
  <c r="D836" i="1"/>
  <c r="L836" i="1" s="1"/>
  <c r="M836" i="1" s="1"/>
  <c r="G838" i="1"/>
  <c r="F838" i="1" s="1"/>
  <c r="J838" i="1"/>
  <c r="K838" i="1" s="1"/>
  <c r="U837" i="1"/>
  <c r="R838" i="1"/>
  <c r="E837" i="1"/>
  <c r="S837" i="1"/>
  <c r="L835" i="1"/>
  <c r="M835" i="1" s="1"/>
  <c r="H836" i="1" l="1"/>
  <c r="E838" i="1"/>
  <c r="S838" i="1"/>
  <c r="J839" i="1"/>
  <c r="K839" i="1" s="1"/>
  <c r="G839" i="1"/>
  <c r="F839" i="1" s="1"/>
  <c r="D837" i="1"/>
  <c r="L837" i="1" s="1"/>
  <c r="M837" i="1" s="1"/>
  <c r="V833" i="1"/>
  <c r="B833" i="1" s="1"/>
  <c r="I840" i="1"/>
  <c r="A840" i="1"/>
  <c r="O839" i="1"/>
  <c r="R839" i="1"/>
  <c r="U838" i="1"/>
  <c r="P838" i="1"/>
  <c r="Q838" i="1" s="1"/>
  <c r="W838" i="1"/>
  <c r="V832" i="1"/>
  <c r="B832" i="1" s="1"/>
  <c r="C834" i="1" l="1"/>
  <c r="N834" i="1" s="1"/>
  <c r="H837" i="1"/>
  <c r="R840" i="1"/>
  <c r="U839" i="1"/>
  <c r="P839" i="1"/>
  <c r="Q839" i="1" s="1"/>
  <c r="W839" i="1"/>
  <c r="I841" i="1"/>
  <c r="A841" i="1"/>
  <c r="O840" i="1"/>
  <c r="J840" i="1"/>
  <c r="K840" i="1" s="1"/>
  <c r="G840" i="1"/>
  <c r="F840" i="1" s="1"/>
  <c r="S839" i="1"/>
  <c r="E839" i="1"/>
  <c r="D838" i="1"/>
  <c r="L838" i="1" s="1"/>
  <c r="M838" i="1" s="1"/>
  <c r="C835" i="1" l="1"/>
  <c r="N835" i="1" s="1"/>
  <c r="H838" i="1"/>
  <c r="P840" i="1"/>
  <c r="Q840" i="1" s="1"/>
  <c r="W840" i="1"/>
  <c r="I842" i="1"/>
  <c r="A842" i="1"/>
  <c r="O841" i="1"/>
  <c r="G841" i="1"/>
  <c r="F841" i="1" s="1"/>
  <c r="J841" i="1"/>
  <c r="K841" i="1" s="1"/>
  <c r="D839" i="1"/>
  <c r="H839" i="1" s="1"/>
  <c r="V834" i="1"/>
  <c r="B834" i="1" s="1"/>
  <c r="E840" i="1"/>
  <c r="S840" i="1"/>
  <c r="U840" i="1"/>
  <c r="R841" i="1"/>
  <c r="C836" i="1" l="1"/>
  <c r="N836" i="1" s="1"/>
  <c r="W841" i="1"/>
  <c r="P841" i="1"/>
  <c r="Q841" i="1" s="1"/>
  <c r="I843" i="1"/>
  <c r="A843" i="1"/>
  <c r="O842" i="1"/>
  <c r="G842" i="1"/>
  <c r="F842" i="1" s="1"/>
  <c r="J842" i="1"/>
  <c r="K842" i="1" s="1"/>
  <c r="L839" i="1"/>
  <c r="M839" i="1" s="1"/>
  <c r="U841" i="1"/>
  <c r="R842" i="1"/>
  <c r="V835" i="1"/>
  <c r="B835" i="1" s="1"/>
  <c r="D840" i="1"/>
  <c r="H840" i="1" s="1"/>
  <c r="E841" i="1"/>
  <c r="S841" i="1"/>
  <c r="C837" i="1" l="1"/>
  <c r="N837" i="1" s="1"/>
  <c r="L840" i="1"/>
  <c r="M840" i="1" s="1"/>
  <c r="R843" i="1"/>
  <c r="U842" i="1"/>
  <c r="P842" i="1"/>
  <c r="Q842" i="1" s="1"/>
  <c r="W842" i="1"/>
  <c r="E842" i="1"/>
  <c r="S842" i="1"/>
  <c r="I844" i="1"/>
  <c r="A844" i="1"/>
  <c r="O843" i="1"/>
  <c r="D841" i="1"/>
  <c r="L841" i="1" s="1"/>
  <c r="M841" i="1" s="1"/>
  <c r="J843" i="1"/>
  <c r="K843" i="1" s="1"/>
  <c r="G843" i="1"/>
  <c r="F843" i="1" s="1"/>
  <c r="V836" i="1"/>
  <c r="B836" i="1" s="1"/>
  <c r="C838" i="1" l="1"/>
  <c r="C839" i="1" s="1"/>
  <c r="H841" i="1"/>
  <c r="J844" i="1"/>
  <c r="K844" i="1" s="1"/>
  <c r="G844" i="1"/>
  <c r="F844" i="1" s="1"/>
  <c r="V837" i="1"/>
  <c r="B837" i="1" s="1"/>
  <c r="D842" i="1"/>
  <c r="L842" i="1" s="1"/>
  <c r="M842" i="1" s="1"/>
  <c r="I845" i="1"/>
  <c r="A845" i="1"/>
  <c r="O844" i="1"/>
  <c r="S843" i="1"/>
  <c r="E843" i="1"/>
  <c r="P843" i="1"/>
  <c r="Q843" i="1" s="1"/>
  <c r="W843" i="1"/>
  <c r="R844" i="1"/>
  <c r="U843" i="1"/>
  <c r="N838" i="1" l="1"/>
  <c r="V838" i="1" s="1"/>
  <c r="B838" i="1" s="1"/>
  <c r="H842" i="1"/>
  <c r="D843" i="1"/>
  <c r="H843" i="1" s="1"/>
  <c r="P844" i="1"/>
  <c r="Q844" i="1" s="1"/>
  <c r="W844" i="1"/>
  <c r="N839" i="1"/>
  <c r="C840" i="1"/>
  <c r="I846" i="1"/>
  <c r="A846" i="1"/>
  <c r="O845" i="1"/>
  <c r="G845" i="1"/>
  <c r="F845" i="1" s="1"/>
  <c r="J845" i="1"/>
  <c r="K845" i="1" s="1"/>
  <c r="U844" i="1"/>
  <c r="R845" i="1"/>
  <c r="E844" i="1"/>
  <c r="S844" i="1"/>
  <c r="E845" i="1" l="1"/>
  <c r="S845" i="1"/>
  <c r="N840" i="1"/>
  <c r="C841" i="1"/>
  <c r="V839" i="1"/>
  <c r="B839" i="1" s="1"/>
  <c r="G846" i="1"/>
  <c r="F846" i="1" s="1"/>
  <c r="J846" i="1"/>
  <c r="K846" i="1" s="1"/>
  <c r="W845" i="1"/>
  <c r="P845" i="1"/>
  <c r="Q845" i="1" s="1"/>
  <c r="L843" i="1"/>
  <c r="M843" i="1" s="1"/>
  <c r="D844" i="1"/>
  <c r="L844" i="1" s="1"/>
  <c r="M844" i="1" s="1"/>
  <c r="U845" i="1"/>
  <c r="R846" i="1"/>
  <c r="I847" i="1"/>
  <c r="A847" i="1"/>
  <c r="O846" i="1"/>
  <c r="H844" i="1" l="1"/>
  <c r="P846" i="1"/>
  <c r="Q846" i="1" s="1"/>
  <c r="W846" i="1"/>
  <c r="N841" i="1"/>
  <c r="C842" i="1"/>
  <c r="I848" i="1"/>
  <c r="A848" i="1"/>
  <c r="O847" i="1"/>
  <c r="V840" i="1"/>
  <c r="B840" i="1" s="1"/>
  <c r="J847" i="1"/>
  <c r="K847" i="1" s="1"/>
  <c r="G847" i="1"/>
  <c r="F847" i="1" s="1"/>
  <c r="R847" i="1"/>
  <c r="U846" i="1"/>
  <c r="E846" i="1"/>
  <c r="S846" i="1"/>
  <c r="D845" i="1"/>
  <c r="L845" i="1" s="1"/>
  <c r="M845" i="1" s="1"/>
  <c r="H845" i="1" l="1"/>
  <c r="P847" i="1"/>
  <c r="Q847" i="1" s="1"/>
  <c r="W847" i="1"/>
  <c r="I849" i="1"/>
  <c r="A849" i="1"/>
  <c r="O848" i="1"/>
  <c r="J848" i="1"/>
  <c r="K848" i="1" s="1"/>
  <c r="G848" i="1"/>
  <c r="F848" i="1" s="1"/>
  <c r="N842" i="1"/>
  <c r="C843" i="1"/>
  <c r="D846" i="1"/>
  <c r="H846" i="1" s="1"/>
  <c r="S847" i="1"/>
  <c r="E847" i="1"/>
  <c r="V841" i="1"/>
  <c r="B841" i="1" s="1"/>
  <c r="R848" i="1"/>
  <c r="U847" i="1"/>
  <c r="D847" i="1" l="1"/>
  <c r="H847" i="1" s="1"/>
  <c r="E848" i="1"/>
  <c r="S848" i="1"/>
  <c r="P848" i="1"/>
  <c r="Q848" i="1" s="1"/>
  <c r="W848" i="1"/>
  <c r="L846" i="1"/>
  <c r="M846" i="1" s="1"/>
  <c r="I850" i="1"/>
  <c r="A850" i="1"/>
  <c r="O849" i="1"/>
  <c r="G849" i="1"/>
  <c r="F849" i="1" s="1"/>
  <c r="J849" i="1"/>
  <c r="K849" i="1" s="1"/>
  <c r="U848" i="1"/>
  <c r="R849" i="1"/>
  <c r="N843" i="1"/>
  <c r="C844" i="1"/>
  <c r="V842" i="1"/>
  <c r="B842" i="1" s="1"/>
  <c r="E849" i="1" l="1"/>
  <c r="S849" i="1"/>
  <c r="D848" i="1"/>
  <c r="L848" i="1" s="1"/>
  <c r="M848" i="1" s="1"/>
  <c r="W849" i="1"/>
  <c r="P849" i="1"/>
  <c r="Q849" i="1" s="1"/>
  <c r="U849" i="1"/>
  <c r="R850" i="1"/>
  <c r="N844" i="1"/>
  <c r="C845" i="1"/>
  <c r="I851" i="1"/>
  <c r="A851" i="1"/>
  <c r="O850" i="1"/>
  <c r="L847" i="1"/>
  <c r="M847" i="1" s="1"/>
  <c r="V843" i="1"/>
  <c r="B843" i="1" s="1"/>
  <c r="G850" i="1"/>
  <c r="F850" i="1" s="1"/>
  <c r="J850" i="1"/>
  <c r="K850" i="1" s="1"/>
  <c r="H848" i="1" l="1"/>
  <c r="P850" i="1"/>
  <c r="Q850" i="1" s="1"/>
  <c r="W850" i="1"/>
  <c r="I852" i="1"/>
  <c r="A852" i="1"/>
  <c r="O851" i="1"/>
  <c r="J851" i="1"/>
  <c r="K851" i="1" s="1"/>
  <c r="G851" i="1"/>
  <c r="F851" i="1" s="1"/>
  <c r="E850" i="1"/>
  <c r="S850" i="1"/>
  <c r="N845" i="1"/>
  <c r="C846" i="1"/>
  <c r="V844" i="1"/>
  <c r="B844" i="1" s="1"/>
  <c r="R851" i="1"/>
  <c r="U850" i="1"/>
  <c r="D849" i="1"/>
  <c r="L849" i="1" s="1"/>
  <c r="M849" i="1" s="1"/>
  <c r="H849" i="1" l="1"/>
  <c r="R852" i="1"/>
  <c r="U851" i="1"/>
  <c r="S851" i="1"/>
  <c r="E851" i="1"/>
  <c r="P851" i="1"/>
  <c r="Q851" i="1" s="1"/>
  <c r="W851" i="1"/>
  <c r="N846" i="1"/>
  <c r="C847" i="1"/>
  <c r="I853" i="1"/>
  <c r="A853" i="1"/>
  <c r="O852" i="1"/>
  <c r="V845" i="1"/>
  <c r="B845" i="1" s="1"/>
  <c r="J852" i="1"/>
  <c r="K852" i="1" s="1"/>
  <c r="G852" i="1"/>
  <c r="F852" i="1" s="1"/>
  <c r="D850" i="1"/>
  <c r="H850" i="1" s="1"/>
  <c r="E852" i="1" l="1"/>
  <c r="S852" i="1"/>
  <c r="V846" i="1"/>
  <c r="B846" i="1" s="1"/>
  <c r="N847" i="1"/>
  <c r="C848" i="1"/>
  <c r="D851" i="1"/>
  <c r="L851" i="1" s="1"/>
  <c r="M851" i="1" s="1"/>
  <c r="P852" i="1"/>
  <c r="Q852" i="1" s="1"/>
  <c r="W852" i="1"/>
  <c r="L850" i="1"/>
  <c r="M850" i="1" s="1"/>
  <c r="I854" i="1"/>
  <c r="A854" i="1"/>
  <c r="O853" i="1"/>
  <c r="G853" i="1"/>
  <c r="F853" i="1" s="1"/>
  <c r="J853" i="1"/>
  <c r="K853" i="1" s="1"/>
  <c r="U852" i="1"/>
  <c r="R853" i="1"/>
  <c r="H851" i="1" l="1"/>
  <c r="W853" i="1"/>
  <c r="P853" i="1"/>
  <c r="Q853" i="1" s="1"/>
  <c r="I855" i="1"/>
  <c r="A855" i="1"/>
  <c r="O854" i="1"/>
  <c r="N848" i="1"/>
  <c r="C849" i="1"/>
  <c r="G854" i="1"/>
  <c r="F854" i="1" s="1"/>
  <c r="J854" i="1"/>
  <c r="K854" i="1" s="1"/>
  <c r="V847" i="1"/>
  <c r="B847" i="1" s="1"/>
  <c r="U853" i="1"/>
  <c r="R854" i="1"/>
  <c r="E853" i="1"/>
  <c r="S853" i="1"/>
  <c r="D852" i="1"/>
  <c r="L852" i="1" s="1"/>
  <c r="M852" i="1" s="1"/>
  <c r="H852" i="1" l="1"/>
  <c r="R855" i="1"/>
  <c r="U854" i="1"/>
  <c r="V848" i="1"/>
  <c r="B848" i="1" s="1"/>
  <c r="P854" i="1"/>
  <c r="Q854" i="1" s="1"/>
  <c r="W854" i="1"/>
  <c r="I856" i="1"/>
  <c r="A856" i="1"/>
  <c r="O855" i="1"/>
  <c r="N849" i="1"/>
  <c r="C850" i="1"/>
  <c r="J855" i="1"/>
  <c r="K855" i="1" s="1"/>
  <c r="G855" i="1"/>
  <c r="F855" i="1" s="1"/>
  <c r="D853" i="1"/>
  <c r="H853" i="1" s="1"/>
  <c r="E854" i="1"/>
  <c r="S854" i="1"/>
  <c r="L853" i="1" l="1"/>
  <c r="M853" i="1" s="1"/>
  <c r="S855" i="1"/>
  <c r="E855" i="1"/>
  <c r="J856" i="1"/>
  <c r="K856" i="1" s="1"/>
  <c r="G856" i="1"/>
  <c r="F856" i="1" s="1"/>
  <c r="N850" i="1"/>
  <c r="C851" i="1"/>
  <c r="D854" i="1"/>
  <c r="H854" i="1" s="1"/>
  <c r="V849" i="1"/>
  <c r="B849" i="1" s="1"/>
  <c r="I857" i="1"/>
  <c r="A857" i="1"/>
  <c r="O856" i="1"/>
  <c r="P855" i="1"/>
  <c r="Q855" i="1" s="1"/>
  <c r="W855" i="1"/>
  <c r="R856" i="1"/>
  <c r="U855" i="1"/>
  <c r="G857" i="1" l="1"/>
  <c r="F857" i="1" s="1"/>
  <c r="J857" i="1"/>
  <c r="K857" i="1" s="1"/>
  <c r="I858" i="1"/>
  <c r="A858" i="1"/>
  <c r="O857" i="1"/>
  <c r="E856" i="1"/>
  <c r="S856" i="1"/>
  <c r="P856" i="1"/>
  <c r="Q856" i="1" s="1"/>
  <c r="W856" i="1"/>
  <c r="U856" i="1"/>
  <c r="R857" i="1"/>
  <c r="D855" i="1"/>
  <c r="H855" i="1" s="1"/>
  <c r="N851" i="1"/>
  <c r="C852" i="1"/>
  <c r="L854" i="1"/>
  <c r="M854" i="1" s="1"/>
  <c r="V850" i="1"/>
  <c r="B850" i="1" s="1"/>
  <c r="W857" i="1" l="1"/>
  <c r="P857" i="1"/>
  <c r="Q857" i="1" s="1"/>
  <c r="L855" i="1"/>
  <c r="M855" i="1" s="1"/>
  <c r="I859" i="1"/>
  <c r="A859" i="1"/>
  <c r="O858" i="1"/>
  <c r="U857" i="1"/>
  <c r="R858" i="1"/>
  <c r="G858" i="1"/>
  <c r="F858" i="1" s="1"/>
  <c r="J858" i="1"/>
  <c r="K858" i="1" s="1"/>
  <c r="E857" i="1"/>
  <c r="S857" i="1"/>
  <c r="V851" i="1"/>
  <c r="B851" i="1" s="1"/>
  <c r="D856" i="1"/>
  <c r="H856" i="1" s="1"/>
  <c r="N852" i="1"/>
  <c r="C853" i="1"/>
  <c r="L856" i="1" l="1"/>
  <c r="M856" i="1" s="1"/>
  <c r="P858" i="1"/>
  <c r="Q858" i="1" s="1"/>
  <c r="W858" i="1"/>
  <c r="I860" i="1"/>
  <c r="A860" i="1"/>
  <c r="O859" i="1"/>
  <c r="D857" i="1"/>
  <c r="L857" i="1" s="1"/>
  <c r="M857" i="1" s="1"/>
  <c r="J859" i="1"/>
  <c r="K859" i="1" s="1"/>
  <c r="G859" i="1"/>
  <c r="F859" i="1" s="1"/>
  <c r="E858" i="1"/>
  <c r="S858" i="1"/>
  <c r="V852" i="1"/>
  <c r="B852" i="1" s="1"/>
  <c r="R859" i="1"/>
  <c r="U858" i="1"/>
  <c r="N853" i="1"/>
  <c r="C854" i="1"/>
  <c r="H857" i="1" l="1"/>
  <c r="P859" i="1"/>
  <c r="Q859" i="1" s="1"/>
  <c r="W859" i="1"/>
  <c r="D858" i="1"/>
  <c r="H858" i="1" s="1"/>
  <c r="I861" i="1"/>
  <c r="A861" i="1"/>
  <c r="O860" i="1"/>
  <c r="J860" i="1"/>
  <c r="K860" i="1" s="1"/>
  <c r="G860" i="1"/>
  <c r="F860" i="1" s="1"/>
  <c r="N854" i="1"/>
  <c r="C855" i="1"/>
  <c r="V853" i="1"/>
  <c r="B853" i="1" s="1"/>
  <c r="S859" i="1"/>
  <c r="E859" i="1"/>
  <c r="R860" i="1"/>
  <c r="U859" i="1"/>
  <c r="I862" i="1" l="1"/>
  <c r="A862" i="1"/>
  <c r="O861" i="1"/>
  <c r="G861" i="1"/>
  <c r="F861" i="1" s="1"/>
  <c r="J861" i="1"/>
  <c r="K861" i="1" s="1"/>
  <c r="N855" i="1"/>
  <c r="C856" i="1"/>
  <c r="V854" i="1"/>
  <c r="B854" i="1" s="1"/>
  <c r="L858" i="1"/>
  <c r="M858" i="1" s="1"/>
  <c r="U860" i="1"/>
  <c r="R861" i="1"/>
  <c r="E860" i="1"/>
  <c r="S860" i="1"/>
  <c r="P860" i="1"/>
  <c r="Q860" i="1" s="1"/>
  <c r="W860" i="1"/>
  <c r="D859" i="1"/>
  <c r="H859" i="1" s="1"/>
  <c r="V855" i="1" l="1"/>
  <c r="B855" i="1" s="1"/>
  <c r="D860" i="1"/>
  <c r="L860" i="1" s="1"/>
  <c r="M860" i="1" s="1"/>
  <c r="E861" i="1"/>
  <c r="S861" i="1"/>
  <c r="N856" i="1"/>
  <c r="C857" i="1"/>
  <c r="U861" i="1"/>
  <c r="R862" i="1"/>
  <c r="L859" i="1"/>
  <c r="M859" i="1" s="1"/>
  <c r="W861" i="1"/>
  <c r="P861" i="1"/>
  <c r="Q861" i="1" s="1"/>
  <c r="I863" i="1"/>
  <c r="A863" i="1"/>
  <c r="O862" i="1"/>
  <c r="G862" i="1"/>
  <c r="F862" i="1" s="1"/>
  <c r="J862" i="1"/>
  <c r="K862" i="1" s="1"/>
  <c r="H860" i="1" l="1"/>
  <c r="J863" i="1"/>
  <c r="K863" i="1" s="1"/>
  <c r="G863" i="1"/>
  <c r="F863" i="1" s="1"/>
  <c r="D861" i="1"/>
  <c r="L861" i="1" s="1"/>
  <c r="M861" i="1" s="1"/>
  <c r="V856" i="1"/>
  <c r="B856" i="1" s="1"/>
  <c r="E862" i="1"/>
  <c r="S862" i="1"/>
  <c r="I864" i="1"/>
  <c r="A864" i="1"/>
  <c r="O863" i="1"/>
  <c r="R863" i="1"/>
  <c r="U862" i="1"/>
  <c r="P862" i="1"/>
  <c r="Q862" i="1" s="1"/>
  <c r="W862" i="1"/>
  <c r="N857" i="1"/>
  <c r="C858" i="1"/>
  <c r="H861" i="1" l="1"/>
  <c r="R864" i="1"/>
  <c r="U863" i="1"/>
  <c r="P863" i="1"/>
  <c r="Q863" i="1" s="1"/>
  <c r="W863" i="1"/>
  <c r="I865" i="1"/>
  <c r="A865" i="1"/>
  <c r="O864" i="1"/>
  <c r="J864" i="1"/>
  <c r="K864" i="1" s="1"/>
  <c r="G864" i="1"/>
  <c r="F864" i="1" s="1"/>
  <c r="V857" i="1"/>
  <c r="B857" i="1" s="1"/>
  <c r="S863" i="1"/>
  <c r="E863" i="1"/>
  <c r="N858" i="1"/>
  <c r="C859" i="1"/>
  <c r="D862" i="1"/>
  <c r="H862" i="1" s="1"/>
  <c r="D863" i="1" l="1"/>
  <c r="H863" i="1" s="1"/>
  <c r="I866" i="1"/>
  <c r="A866" i="1"/>
  <c r="O865" i="1"/>
  <c r="G865" i="1"/>
  <c r="F865" i="1" s="1"/>
  <c r="J865" i="1"/>
  <c r="K865" i="1" s="1"/>
  <c r="N859" i="1"/>
  <c r="C860" i="1"/>
  <c r="P864" i="1"/>
  <c r="Q864" i="1" s="1"/>
  <c r="W864" i="1"/>
  <c r="V858" i="1"/>
  <c r="B858" i="1" s="1"/>
  <c r="L862" i="1"/>
  <c r="M862" i="1" s="1"/>
  <c r="E864" i="1"/>
  <c r="S864" i="1"/>
  <c r="U864" i="1"/>
  <c r="R865" i="1"/>
  <c r="W865" i="1" l="1"/>
  <c r="P865" i="1"/>
  <c r="Q865" i="1" s="1"/>
  <c r="I867" i="1"/>
  <c r="A867" i="1"/>
  <c r="O866" i="1"/>
  <c r="G866" i="1"/>
  <c r="F866" i="1" s="1"/>
  <c r="J866" i="1"/>
  <c r="K866" i="1" s="1"/>
  <c r="N860" i="1"/>
  <c r="C861" i="1"/>
  <c r="U865" i="1"/>
  <c r="R866" i="1"/>
  <c r="V859" i="1"/>
  <c r="B859" i="1" s="1"/>
  <c r="L863" i="1"/>
  <c r="M863" i="1" s="1"/>
  <c r="D864" i="1"/>
  <c r="L864" i="1" s="1"/>
  <c r="M864" i="1" s="1"/>
  <c r="E865" i="1"/>
  <c r="S865" i="1"/>
  <c r="H864" i="1" l="1"/>
  <c r="P866" i="1"/>
  <c r="Q866" i="1" s="1"/>
  <c r="W866" i="1"/>
  <c r="R867" i="1"/>
  <c r="U866" i="1"/>
  <c r="I868" i="1"/>
  <c r="A868" i="1"/>
  <c r="O867" i="1"/>
  <c r="J867" i="1"/>
  <c r="K867" i="1" s="1"/>
  <c r="G867" i="1"/>
  <c r="F867" i="1" s="1"/>
  <c r="D865" i="1"/>
  <c r="L865" i="1" s="1"/>
  <c r="M865" i="1" s="1"/>
  <c r="N861" i="1"/>
  <c r="C862" i="1"/>
  <c r="E866" i="1"/>
  <c r="S866" i="1"/>
  <c r="V860" i="1"/>
  <c r="B860" i="1" s="1"/>
  <c r="H865" i="1" l="1"/>
  <c r="V861" i="1"/>
  <c r="B861" i="1" s="1"/>
  <c r="I869" i="1"/>
  <c r="A869" i="1"/>
  <c r="O868" i="1"/>
  <c r="J868" i="1"/>
  <c r="K868" i="1" s="1"/>
  <c r="G868" i="1"/>
  <c r="F868" i="1" s="1"/>
  <c r="P867" i="1"/>
  <c r="Q867" i="1" s="1"/>
  <c r="W867" i="1"/>
  <c r="R868" i="1"/>
  <c r="U867" i="1"/>
  <c r="N862" i="1"/>
  <c r="C863" i="1"/>
  <c r="D866" i="1"/>
  <c r="H866" i="1" s="1"/>
  <c r="S867" i="1"/>
  <c r="E867" i="1"/>
  <c r="L866" i="1" l="1"/>
  <c r="M866" i="1" s="1"/>
  <c r="E868" i="1"/>
  <c r="S868" i="1"/>
  <c r="N863" i="1"/>
  <c r="C864" i="1"/>
  <c r="N864" i="1" s="1"/>
  <c r="P868" i="1"/>
  <c r="Q868" i="1" s="1"/>
  <c r="W868" i="1"/>
  <c r="I870" i="1"/>
  <c r="A870" i="1"/>
  <c r="O869" i="1"/>
  <c r="D867" i="1"/>
  <c r="H867" i="1" s="1"/>
  <c r="U868" i="1"/>
  <c r="R869" i="1"/>
  <c r="G869" i="1"/>
  <c r="F869" i="1" s="1"/>
  <c r="J869" i="1"/>
  <c r="K869" i="1" s="1"/>
  <c r="V862" i="1"/>
  <c r="B862" i="1" s="1"/>
  <c r="U869" i="1" l="1"/>
  <c r="R870" i="1"/>
  <c r="I871" i="1"/>
  <c r="A871" i="1"/>
  <c r="O870" i="1"/>
  <c r="V864" i="1"/>
  <c r="B864" i="1" s="1"/>
  <c r="L867" i="1"/>
  <c r="M867" i="1" s="1"/>
  <c r="V863" i="1"/>
  <c r="B863" i="1" s="1"/>
  <c r="G870" i="1"/>
  <c r="F870" i="1" s="1"/>
  <c r="J870" i="1"/>
  <c r="K870" i="1" s="1"/>
  <c r="E869" i="1"/>
  <c r="S869" i="1"/>
  <c r="W869" i="1"/>
  <c r="P869" i="1"/>
  <c r="Q869" i="1" s="1"/>
  <c r="D868" i="1"/>
  <c r="L868" i="1" s="1"/>
  <c r="M868" i="1" s="1"/>
  <c r="C865" i="1" l="1"/>
  <c r="N865" i="1" s="1"/>
  <c r="H868" i="1"/>
  <c r="E870" i="1"/>
  <c r="S870" i="1"/>
  <c r="P870" i="1"/>
  <c r="Q870" i="1" s="1"/>
  <c r="W870" i="1"/>
  <c r="I872" i="1"/>
  <c r="A872" i="1"/>
  <c r="O871" i="1"/>
  <c r="J871" i="1"/>
  <c r="K871" i="1" s="1"/>
  <c r="G871" i="1"/>
  <c r="F871" i="1" s="1"/>
  <c r="R871" i="1"/>
  <c r="U870" i="1"/>
  <c r="D869" i="1"/>
  <c r="H869" i="1" s="1"/>
  <c r="C866" i="1" l="1"/>
  <c r="C867" i="1" s="1"/>
  <c r="R872" i="1"/>
  <c r="U871" i="1"/>
  <c r="L869" i="1"/>
  <c r="M869" i="1" s="1"/>
  <c r="I873" i="1"/>
  <c r="A873" i="1"/>
  <c r="O872" i="1"/>
  <c r="S871" i="1"/>
  <c r="E871" i="1"/>
  <c r="D870" i="1"/>
  <c r="H870" i="1" s="1"/>
  <c r="J872" i="1"/>
  <c r="K872" i="1" s="1"/>
  <c r="G872" i="1"/>
  <c r="F872" i="1" s="1"/>
  <c r="P871" i="1"/>
  <c r="Q871" i="1" s="1"/>
  <c r="W871" i="1"/>
  <c r="V865" i="1"/>
  <c r="B865" i="1" s="1"/>
  <c r="N866" i="1" l="1"/>
  <c r="V866" i="1" s="1"/>
  <c r="B866" i="1" s="1"/>
  <c r="E872" i="1"/>
  <c r="S872" i="1"/>
  <c r="P872" i="1"/>
  <c r="Q872" i="1" s="1"/>
  <c r="W872" i="1"/>
  <c r="N867" i="1"/>
  <c r="C868" i="1"/>
  <c r="I874" i="1"/>
  <c r="A874" i="1"/>
  <c r="O873" i="1"/>
  <c r="G873" i="1"/>
  <c r="F873" i="1" s="1"/>
  <c r="J873" i="1"/>
  <c r="K873" i="1" s="1"/>
  <c r="D871" i="1"/>
  <c r="H871" i="1" s="1"/>
  <c r="L870" i="1"/>
  <c r="M870" i="1" s="1"/>
  <c r="U872" i="1"/>
  <c r="R873" i="1"/>
  <c r="I875" i="1" l="1"/>
  <c r="A875" i="1"/>
  <c r="O874" i="1"/>
  <c r="L871" i="1"/>
  <c r="M871" i="1" s="1"/>
  <c r="N868" i="1"/>
  <c r="C869" i="1"/>
  <c r="V867" i="1"/>
  <c r="B867" i="1" s="1"/>
  <c r="G874" i="1"/>
  <c r="F874" i="1" s="1"/>
  <c r="J874" i="1"/>
  <c r="K874" i="1" s="1"/>
  <c r="U873" i="1"/>
  <c r="R874" i="1"/>
  <c r="E873" i="1"/>
  <c r="S873" i="1"/>
  <c r="W873" i="1"/>
  <c r="P873" i="1"/>
  <c r="Q873" i="1" s="1"/>
  <c r="D872" i="1"/>
  <c r="L872" i="1" s="1"/>
  <c r="M872" i="1" s="1"/>
  <c r="D873" i="1" l="1"/>
  <c r="L873" i="1" s="1"/>
  <c r="M873" i="1" s="1"/>
  <c r="N869" i="1"/>
  <c r="C870" i="1"/>
  <c r="R875" i="1"/>
  <c r="U874" i="1"/>
  <c r="V868" i="1"/>
  <c r="B868" i="1" s="1"/>
  <c r="H872" i="1"/>
  <c r="P874" i="1"/>
  <c r="Q874" i="1" s="1"/>
  <c r="W874" i="1"/>
  <c r="E874" i="1"/>
  <c r="S874" i="1"/>
  <c r="I876" i="1"/>
  <c r="A876" i="1"/>
  <c r="O875" i="1"/>
  <c r="J875" i="1"/>
  <c r="K875" i="1" s="1"/>
  <c r="G875" i="1"/>
  <c r="F875" i="1" s="1"/>
  <c r="H873" i="1" l="1"/>
  <c r="R876" i="1"/>
  <c r="U875" i="1"/>
  <c r="I877" i="1"/>
  <c r="A877" i="1"/>
  <c r="O876" i="1"/>
  <c r="D874" i="1"/>
  <c r="L874" i="1" s="1"/>
  <c r="M874" i="1" s="1"/>
  <c r="N870" i="1"/>
  <c r="C871" i="1"/>
  <c r="V869" i="1"/>
  <c r="B869" i="1" s="1"/>
  <c r="S875" i="1"/>
  <c r="E875" i="1"/>
  <c r="J876" i="1"/>
  <c r="K876" i="1" s="1"/>
  <c r="G876" i="1"/>
  <c r="F876" i="1" s="1"/>
  <c r="P875" i="1"/>
  <c r="Q875" i="1" s="1"/>
  <c r="W875" i="1"/>
  <c r="E876" i="1" l="1"/>
  <c r="S876" i="1"/>
  <c r="D875" i="1"/>
  <c r="H875" i="1" s="1"/>
  <c r="H874" i="1"/>
  <c r="P876" i="1"/>
  <c r="Q876" i="1" s="1"/>
  <c r="W876" i="1"/>
  <c r="I878" i="1"/>
  <c r="A878" i="1"/>
  <c r="O877" i="1"/>
  <c r="G877" i="1"/>
  <c r="F877" i="1" s="1"/>
  <c r="J877" i="1"/>
  <c r="K877" i="1" s="1"/>
  <c r="N871" i="1"/>
  <c r="C872" i="1"/>
  <c r="V870" i="1"/>
  <c r="B870" i="1" s="1"/>
  <c r="U876" i="1"/>
  <c r="R877" i="1"/>
  <c r="E877" i="1" l="1"/>
  <c r="S877" i="1"/>
  <c r="N872" i="1"/>
  <c r="C873" i="1"/>
  <c r="U877" i="1"/>
  <c r="R878" i="1"/>
  <c r="L875" i="1"/>
  <c r="M875" i="1" s="1"/>
  <c r="W877" i="1"/>
  <c r="P877" i="1"/>
  <c r="Q877" i="1" s="1"/>
  <c r="I879" i="1"/>
  <c r="A879" i="1"/>
  <c r="O878" i="1"/>
  <c r="V871" i="1"/>
  <c r="B871" i="1" s="1"/>
  <c r="G878" i="1"/>
  <c r="F878" i="1" s="1"/>
  <c r="J878" i="1"/>
  <c r="K878" i="1" s="1"/>
  <c r="D876" i="1"/>
  <c r="L876" i="1" s="1"/>
  <c r="M876" i="1" s="1"/>
  <c r="H876" i="1" l="1"/>
  <c r="R879" i="1"/>
  <c r="U878" i="1"/>
  <c r="P878" i="1"/>
  <c r="Q878" i="1" s="1"/>
  <c r="W878" i="1"/>
  <c r="N873" i="1"/>
  <c r="C874" i="1"/>
  <c r="I880" i="1"/>
  <c r="A880" i="1"/>
  <c r="O879" i="1"/>
  <c r="V872" i="1"/>
  <c r="B872" i="1" s="1"/>
  <c r="J879" i="1"/>
  <c r="K879" i="1" s="1"/>
  <c r="G879" i="1"/>
  <c r="F879" i="1" s="1"/>
  <c r="E878" i="1"/>
  <c r="S878" i="1"/>
  <c r="D877" i="1"/>
  <c r="L877" i="1" s="1"/>
  <c r="M877" i="1" s="1"/>
  <c r="H877" i="1" l="1"/>
  <c r="D878" i="1"/>
  <c r="H878" i="1" s="1"/>
  <c r="J880" i="1"/>
  <c r="K880" i="1" s="1"/>
  <c r="G880" i="1"/>
  <c r="F880" i="1" s="1"/>
  <c r="N874" i="1"/>
  <c r="C875" i="1"/>
  <c r="I881" i="1"/>
  <c r="A881" i="1"/>
  <c r="O880" i="1"/>
  <c r="S879" i="1"/>
  <c r="E879" i="1"/>
  <c r="V873" i="1"/>
  <c r="B873" i="1" s="1"/>
  <c r="P879" i="1"/>
  <c r="Q879" i="1" s="1"/>
  <c r="W879" i="1"/>
  <c r="R880" i="1"/>
  <c r="U879" i="1"/>
  <c r="D879" i="1" l="1"/>
  <c r="H879" i="1" s="1"/>
  <c r="E880" i="1"/>
  <c r="S880" i="1"/>
  <c r="V874" i="1"/>
  <c r="B874" i="1" s="1"/>
  <c r="P880" i="1"/>
  <c r="Q880" i="1" s="1"/>
  <c r="W880" i="1"/>
  <c r="U880" i="1"/>
  <c r="R881" i="1"/>
  <c r="I882" i="1"/>
  <c r="A882" i="1"/>
  <c r="O881" i="1"/>
  <c r="L878" i="1"/>
  <c r="M878" i="1" s="1"/>
  <c r="N875" i="1"/>
  <c r="C876" i="1"/>
  <c r="G881" i="1"/>
  <c r="F881" i="1" s="1"/>
  <c r="J881" i="1"/>
  <c r="K881" i="1" s="1"/>
  <c r="W881" i="1" l="1"/>
  <c r="P881" i="1"/>
  <c r="Q881" i="1" s="1"/>
  <c r="I883" i="1"/>
  <c r="A883" i="1"/>
  <c r="O882" i="1"/>
  <c r="G882" i="1"/>
  <c r="F882" i="1" s="1"/>
  <c r="J882" i="1"/>
  <c r="K882" i="1" s="1"/>
  <c r="D880" i="1"/>
  <c r="L880" i="1" s="1"/>
  <c r="M880" i="1" s="1"/>
  <c r="V875" i="1"/>
  <c r="B875" i="1" s="1"/>
  <c r="U881" i="1"/>
  <c r="R882" i="1"/>
  <c r="L879" i="1"/>
  <c r="M879" i="1" s="1"/>
  <c r="E881" i="1"/>
  <c r="S881" i="1"/>
  <c r="N876" i="1"/>
  <c r="C877" i="1"/>
  <c r="H880" i="1" l="1"/>
  <c r="E882" i="1"/>
  <c r="S882" i="1"/>
  <c r="R883" i="1"/>
  <c r="U882" i="1"/>
  <c r="P882" i="1"/>
  <c r="Q882" i="1" s="1"/>
  <c r="W882" i="1"/>
  <c r="N877" i="1"/>
  <c r="C878" i="1"/>
  <c r="I884" i="1"/>
  <c r="A884" i="1"/>
  <c r="O883" i="1"/>
  <c r="V876" i="1"/>
  <c r="B876" i="1" s="1"/>
  <c r="J883" i="1"/>
  <c r="K883" i="1" s="1"/>
  <c r="G883" i="1"/>
  <c r="F883" i="1" s="1"/>
  <c r="D881" i="1"/>
  <c r="H881" i="1" s="1"/>
  <c r="L881" i="1" l="1"/>
  <c r="M881" i="1" s="1"/>
  <c r="N878" i="1"/>
  <c r="C879" i="1"/>
  <c r="S883" i="1"/>
  <c r="E883" i="1"/>
  <c r="V877" i="1"/>
  <c r="B877" i="1" s="1"/>
  <c r="P883" i="1"/>
  <c r="Q883" i="1" s="1"/>
  <c r="W883" i="1"/>
  <c r="R884" i="1"/>
  <c r="U883" i="1"/>
  <c r="I885" i="1"/>
  <c r="A885" i="1"/>
  <c r="O884" i="1"/>
  <c r="J884" i="1"/>
  <c r="K884" i="1" s="1"/>
  <c r="G884" i="1"/>
  <c r="F884" i="1" s="1"/>
  <c r="D882" i="1"/>
  <c r="H882" i="1" s="1"/>
  <c r="E884" i="1" l="1"/>
  <c r="S884" i="1"/>
  <c r="P884" i="1"/>
  <c r="Q884" i="1" s="1"/>
  <c r="W884" i="1"/>
  <c r="I886" i="1"/>
  <c r="A886" i="1"/>
  <c r="O885" i="1"/>
  <c r="D883" i="1"/>
  <c r="L883" i="1" s="1"/>
  <c r="M883" i="1" s="1"/>
  <c r="G885" i="1"/>
  <c r="F885" i="1" s="1"/>
  <c r="J885" i="1"/>
  <c r="K885" i="1" s="1"/>
  <c r="L882" i="1"/>
  <c r="M882" i="1" s="1"/>
  <c r="N879" i="1"/>
  <c r="C880" i="1"/>
  <c r="U884" i="1"/>
  <c r="R885" i="1"/>
  <c r="V878" i="1"/>
  <c r="B878" i="1" s="1"/>
  <c r="H883" i="1" l="1"/>
  <c r="N880" i="1"/>
  <c r="C881" i="1"/>
  <c r="W885" i="1"/>
  <c r="P885" i="1"/>
  <c r="Q885" i="1" s="1"/>
  <c r="I887" i="1"/>
  <c r="A887" i="1"/>
  <c r="O886" i="1"/>
  <c r="G886" i="1"/>
  <c r="F886" i="1" s="1"/>
  <c r="J886" i="1"/>
  <c r="K886" i="1" s="1"/>
  <c r="V879" i="1"/>
  <c r="B879" i="1" s="1"/>
  <c r="E885" i="1"/>
  <c r="S885" i="1"/>
  <c r="U885" i="1"/>
  <c r="R886" i="1"/>
  <c r="D884" i="1"/>
  <c r="L884" i="1" s="1"/>
  <c r="M884" i="1" s="1"/>
  <c r="P886" i="1" l="1"/>
  <c r="Q886" i="1" s="1"/>
  <c r="W886" i="1"/>
  <c r="I888" i="1"/>
  <c r="A888" i="1"/>
  <c r="O887" i="1"/>
  <c r="D885" i="1"/>
  <c r="L885" i="1" s="1"/>
  <c r="M885" i="1" s="1"/>
  <c r="J887" i="1"/>
  <c r="K887" i="1" s="1"/>
  <c r="G887" i="1"/>
  <c r="F887" i="1" s="1"/>
  <c r="R887" i="1"/>
  <c r="U886" i="1"/>
  <c r="H884" i="1"/>
  <c r="E886" i="1"/>
  <c r="S886" i="1"/>
  <c r="N881" i="1"/>
  <c r="C882" i="1"/>
  <c r="V880" i="1"/>
  <c r="B880" i="1" s="1"/>
  <c r="H885" i="1" l="1"/>
  <c r="D886" i="1"/>
  <c r="H886" i="1" s="1"/>
  <c r="P887" i="1"/>
  <c r="Q887" i="1" s="1"/>
  <c r="W887" i="1"/>
  <c r="R888" i="1"/>
  <c r="U887" i="1"/>
  <c r="I889" i="1"/>
  <c r="A889" i="1"/>
  <c r="O888" i="1"/>
  <c r="J888" i="1"/>
  <c r="K888" i="1" s="1"/>
  <c r="G888" i="1"/>
  <c r="F888" i="1" s="1"/>
  <c r="N882" i="1"/>
  <c r="C883" i="1"/>
  <c r="S887" i="1"/>
  <c r="E887" i="1"/>
  <c r="V881" i="1"/>
  <c r="B881" i="1" s="1"/>
  <c r="N883" i="1" l="1"/>
  <c r="C884" i="1"/>
  <c r="V882" i="1"/>
  <c r="B882" i="1" s="1"/>
  <c r="U888" i="1"/>
  <c r="R889" i="1"/>
  <c r="G889" i="1"/>
  <c r="F889" i="1" s="1"/>
  <c r="J889" i="1"/>
  <c r="K889" i="1" s="1"/>
  <c r="E888" i="1"/>
  <c r="S888" i="1"/>
  <c r="P888" i="1"/>
  <c r="Q888" i="1" s="1"/>
  <c r="W888" i="1"/>
  <c r="L886" i="1"/>
  <c r="M886" i="1" s="1"/>
  <c r="D887" i="1"/>
  <c r="H887" i="1" s="1"/>
  <c r="I890" i="1"/>
  <c r="A890" i="1"/>
  <c r="O889" i="1"/>
  <c r="L887" i="1" l="1"/>
  <c r="M887" i="1" s="1"/>
  <c r="U889" i="1"/>
  <c r="R890" i="1"/>
  <c r="W889" i="1"/>
  <c r="P889" i="1"/>
  <c r="Q889" i="1" s="1"/>
  <c r="I891" i="1"/>
  <c r="A891" i="1"/>
  <c r="O890" i="1"/>
  <c r="G890" i="1"/>
  <c r="F890" i="1" s="1"/>
  <c r="J890" i="1"/>
  <c r="K890" i="1" s="1"/>
  <c r="D888" i="1"/>
  <c r="L888" i="1" s="1"/>
  <c r="M888" i="1" s="1"/>
  <c r="N884" i="1"/>
  <c r="C885" i="1"/>
  <c r="E889" i="1"/>
  <c r="S889" i="1"/>
  <c r="V883" i="1"/>
  <c r="B883" i="1" s="1"/>
  <c r="H888" i="1" l="1"/>
  <c r="V884" i="1"/>
  <c r="B884" i="1" s="1"/>
  <c r="I892" i="1"/>
  <c r="A892" i="1"/>
  <c r="O891" i="1"/>
  <c r="J891" i="1"/>
  <c r="K891" i="1" s="1"/>
  <c r="G891" i="1"/>
  <c r="F891" i="1" s="1"/>
  <c r="D889" i="1"/>
  <c r="L889" i="1" s="1"/>
  <c r="M889" i="1" s="1"/>
  <c r="N885" i="1"/>
  <c r="C886" i="1"/>
  <c r="E890" i="1"/>
  <c r="S890" i="1"/>
  <c r="R891" i="1"/>
  <c r="U890" i="1"/>
  <c r="P890" i="1"/>
  <c r="Q890" i="1" s="1"/>
  <c r="W890" i="1"/>
  <c r="H889" i="1" l="1"/>
  <c r="D890" i="1"/>
  <c r="H890" i="1" s="1"/>
  <c r="P891" i="1"/>
  <c r="Q891" i="1" s="1"/>
  <c r="W891" i="1"/>
  <c r="R892" i="1"/>
  <c r="U891" i="1"/>
  <c r="N886" i="1"/>
  <c r="C887" i="1"/>
  <c r="V885" i="1"/>
  <c r="B885" i="1" s="1"/>
  <c r="I893" i="1"/>
  <c r="A893" i="1"/>
  <c r="O892" i="1"/>
  <c r="J892" i="1"/>
  <c r="K892" i="1" s="1"/>
  <c r="G892" i="1"/>
  <c r="F892" i="1" s="1"/>
  <c r="S891" i="1"/>
  <c r="E891" i="1"/>
  <c r="P892" i="1" l="1"/>
  <c r="Q892" i="1" s="1"/>
  <c r="W892" i="1"/>
  <c r="U892" i="1"/>
  <c r="R893" i="1"/>
  <c r="I894" i="1"/>
  <c r="A894" i="1"/>
  <c r="O893" i="1"/>
  <c r="G893" i="1"/>
  <c r="F893" i="1" s="1"/>
  <c r="J893" i="1"/>
  <c r="K893" i="1" s="1"/>
  <c r="V886" i="1"/>
  <c r="B886" i="1" s="1"/>
  <c r="D891" i="1"/>
  <c r="H891" i="1" s="1"/>
  <c r="L890" i="1"/>
  <c r="M890" i="1" s="1"/>
  <c r="E892" i="1"/>
  <c r="S892" i="1"/>
  <c r="N887" i="1"/>
  <c r="C888" i="1"/>
  <c r="W893" i="1" l="1"/>
  <c r="P893" i="1"/>
  <c r="Q893" i="1" s="1"/>
  <c r="L891" i="1"/>
  <c r="M891" i="1" s="1"/>
  <c r="I895" i="1"/>
  <c r="A895" i="1"/>
  <c r="O894" i="1"/>
  <c r="G894" i="1"/>
  <c r="F894" i="1" s="1"/>
  <c r="J894" i="1"/>
  <c r="K894" i="1" s="1"/>
  <c r="N888" i="1"/>
  <c r="C889" i="1"/>
  <c r="U893" i="1"/>
  <c r="R894" i="1"/>
  <c r="V887" i="1"/>
  <c r="B887" i="1" s="1"/>
  <c r="E893" i="1"/>
  <c r="S893" i="1"/>
  <c r="D892" i="1"/>
  <c r="L892" i="1" s="1"/>
  <c r="M892" i="1" s="1"/>
  <c r="H892" i="1" l="1"/>
  <c r="D893" i="1"/>
  <c r="L893" i="1" s="1"/>
  <c r="M893" i="1" s="1"/>
  <c r="P894" i="1"/>
  <c r="Q894" i="1" s="1"/>
  <c r="W894" i="1"/>
  <c r="R895" i="1"/>
  <c r="U894" i="1"/>
  <c r="I896" i="1"/>
  <c r="A896" i="1"/>
  <c r="O895" i="1"/>
  <c r="J895" i="1"/>
  <c r="K895" i="1" s="1"/>
  <c r="G895" i="1"/>
  <c r="F895" i="1" s="1"/>
  <c r="N889" i="1"/>
  <c r="C890" i="1"/>
  <c r="V888" i="1"/>
  <c r="B888" i="1" s="1"/>
  <c r="E894" i="1"/>
  <c r="S894" i="1"/>
  <c r="H893" i="1" l="1"/>
  <c r="J896" i="1"/>
  <c r="K896" i="1" s="1"/>
  <c r="G896" i="1"/>
  <c r="F896" i="1" s="1"/>
  <c r="N890" i="1"/>
  <c r="C891" i="1"/>
  <c r="V889" i="1"/>
  <c r="B889" i="1" s="1"/>
  <c r="R896" i="1"/>
  <c r="U895" i="1"/>
  <c r="S895" i="1"/>
  <c r="E895" i="1"/>
  <c r="D894" i="1"/>
  <c r="H894" i="1" s="1"/>
  <c r="P895" i="1"/>
  <c r="Q895" i="1" s="1"/>
  <c r="W895" i="1"/>
  <c r="I897" i="1"/>
  <c r="A897" i="1"/>
  <c r="O896" i="1"/>
  <c r="U896" i="1" l="1"/>
  <c r="R897" i="1"/>
  <c r="L894" i="1"/>
  <c r="M894" i="1" s="1"/>
  <c r="N891" i="1"/>
  <c r="C892" i="1"/>
  <c r="V890" i="1"/>
  <c r="B890" i="1" s="1"/>
  <c r="D895" i="1"/>
  <c r="L895" i="1" s="1"/>
  <c r="M895" i="1" s="1"/>
  <c r="P896" i="1"/>
  <c r="Q896" i="1" s="1"/>
  <c r="W896" i="1"/>
  <c r="I898" i="1"/>
  <c r="A898" i="1"/>
  <c r="O897" i="1"/>
  <c r="E896" i="1"/>
  <c r="S896" i="1"/>
  <c r="G897" i="1"/>
  <c r="F897" i="1" s="1"/>
  <c r="J897" i="1"/>
  <c r="K897" i="1" s="1"/>
  <c r="H895" i="1" l="1"/>
  <c r="D896" i="1"/>
  <c r="L896" i="1" s="1"/>
  <c r="M896" i="1" s="1"/>
  <c r="W897" i="1"/>
  <c r="P897" i="1"/>
  <c r="Q897" i="1" s="1"/>
  <c r="G898" i="1"/>
  <c r="F898" i="1" s="1"/>
  <c r="J898" i="1"/>
  <c r="K898" i="1" s="1"/>
  <c r="N892" i="1"/>
  <c r="C893" i="1"/>
  <c r="E897" i="1"/>
  <c r="S897" i="1"/>
  <c r="V891" i="1"/>
  <c r="B891" i="1" s="1"/>
  <c r="I899" i="1"/>
  <c r="A899" i="1"/>
  <c r="O898" i="1"/>
  <c r="U897" i="1"/>
  <c r="R898" i="1"/>
  <c r="H896" i="1" l="1"/>
  <c r="I900" i="1"/>
  <c r="A900" i="1"/>
  <c r="O899" i="1"/>
  <c r="E898" i="1"/>
  <c r="S898" i="1"/>
  <c r="J899" i="1"/>
  <c r="K899" i="1" s="1"/>
  <c r="G899" i="1"/>
  <c r="F899" i="1" s="1"/>
  <c r="D897" i="1"/>
  <c r="L897" i="1" s="1"/>
  <c r="M897" i="1" s="1"/>
  <c r="R899" i="1"/>
  <c r="U898" i="1"/>
  <c r="N893" i="1"/>
  <c r="C894" i="1"/>
  <c r="N894" i="1" s="1"/>
  <c r="P898" i="1"/>
  <c r="Q898" i="1" s="1"/>
  <c r="W898" i="1"/>
  <c r="V892" i="1"/>
  <c r="B892" i="1" s="1"/>
  <c r="H897" i="1" l="1"/>
  <c r="V894" i="1"/>
  <c r="B894" i="1" s="1"/>
  <c r="S899" i="1"/>
  <c r="E899" i="1"/>
  <c r="V893" i="1"/>
  <c r="B893" i="1" s="1"/>
  <c r="R900" i="1"/>
  <c r="U899" i="1"/>
  <c r="D898" i="1"/>
  <c r="H898" i="1" s="1"/>
  <c r="P899" i="1"/>
  <c r="Q899" i="1" s="1"/>
  <c r="W899" i="1"/>
  <c r="I901" i="1"/>
  <c r="A901" i="1"/>
  <c r="O900" i="1"/>
  <c r="J900" i="1"/>
  <c r="K900" i="1" s="1"/>
  <c r="G900" i="1"/>
  <c r="F900" i="1" s="1"/>
  <c r="C895" i="1" l="1"/>
  <c r="N895" i="1" s="1"/>
  <c r="L898" i="1"/>
  <c r="M898" i="1" s="1"/>
  <c r="G901" i="1"/>
  <c r="F901" i="1" s="1"/>
  <c r="J901" i="1"/>
  <c r="K901" i="1" s="1"/>
  <c r="I902" i="1"/>
  <c r="A902" i="1"/>
  <c r="O901" i="1"/>
  <c r="D899" i="1"/>
  <c r="H899" i="1" s="1"/>
  <c r="U900" i="1"/>
  <c r="R901" i="1"/>
  <c r="E900" i="1"/>
  <c r="S900" i="1"/>
  <c r="P900" i="1"/>
  <c r="Q900" i="1" s="1"/>
  <c r="W900" i="1"/>
  <c r="C896" i="1" l="1"/>
  <c r="N896" i="1" s="1"/>
  <c r="L899" i="1"/>
  <c r="M899" i="1" s="1"/>
  <c r="V895" i="1"/>
  <c r="B895" i="1" s="1"/>
  <c r="W901" i="1"/>
  <c r="P901" i="1"/>
  <c r="Q901" i="1" s="1"/>
  <c r="I903" i="1"/>
  <c r="A903" i="1"/>
  <c r="O902" i="1"/>
  <c r="D900" i="1"/>
  <c r="L900" i="1" s="1"/>
  <c r="M900" i="1" s="1"/>
  <c r="G902" i="1"/>
  <c r="F902" i="1" s="1"/>
  <c r="J902" i="1"/>
  <c r="K902" i="1" s="1"/>
  <c r="U901" i="1"/>
  <c r="R902" i="1"/>
  <c r="E901" i="1"/>
  <c r="S901" i="1"/>
  <c r="C897" i="1" l="1"/>
  <c r="C898" i="1" s="1"/>
  <c r="H900" i="1"/>
  <c r="I904" i="1"/>
  <c r="A904" i="1"/>
  <c r="O903" i="1"/>
  <c r="J903" i="1"/>
  <c r="K903" i="1" s="1"/>
  <c r="G903" i="1"/>
  <c r="F903" i="1" s="1"/>
  <c r="E902" i="1"/>
  <c r="S902" i="1"/>
  <c r="D901" i="1"/>
  <c r="L901" i="1" s="1"/>
  <c r="M901" i="1" s="1"/>
  <c r="R903" i="1"/>
  <c r="U902" i="1"/>
  <c r="P902" i="1"/>
  <c r="Q902" i="1" s="1"/>
  <c r="W902" i="1"/>
  <c r="V896" i="1"/>
  <c r="B896" i="1" s="1"/>
  <c r="N897" i="1" l="1"/>
  <c r="V897" i="1" s="1"/>
  <c r="B897" i="1" s="1"/>
  <c r="H901" i="1"/>
  <c r="D902" i="1"/>
  <c r="H902" i="1" s="1"/>
  <c r="R904" i="1"/>
  <c r="U903" i="1"/>
  <c r="N898" i="1"/>
  <c r="C899" i="1"/>
  <c r="S903" i="1"/>
  <c r="E903" i="1"/>
  <c r="P903" i="1"/>
  <c r="Q903" i="1" s="1"/>
  <c r="W903" i="1"/>
  <c r="I905" i="1"/>
  <c r="A905" i="1"/>
  <c r="O904" i="1"/>
  <c r="J904" i="1"/>
  <c r="K904" i="1" s="1"/>
  <c r="G904" i="1"/>
  <c r="F904" i="1" s="1"/>
  <c r="P904" i="1" l="1"/>
  <c r="Q904" i="1" s="1"/>
  <c r="W904" i="1"/>
  <c r="I906" i="1"/>
  <c r="A906" i="1"/>
  <c r="O905" i="1"/>
  <c r="N899" i="1"/>
  <c r="C900" i="1"/>
  <c r="G905" i="1"/>
  <c r="F905" i="1" s="1"/>
  <c r="J905" i="1"/>
  <c r="K905" i="1" s="1"/>
  <c r="V898" i="1"/>
  <c r="B898" i="1" s="1"/>
  <c r="U904" i="1"/>
  <c r="R905" i="1"/>
  <c r="E904" i="1"/>
  <c r="S904" i="1"/>
  <c r="L902" i="1"/>
  <c r="M902" i="1" s="1"/>
  <c r="D903" i="1"/>
  <c r="H903" i="1" s="1"/>
  <c r="L903" i="1" l="1"/>
  <c r="M903" i="1" s="1"/>
  <c r="D904" i="1"/>
  <c r="L904" i="1" s="1"/>
  <c r="M904" i="1" s="1"/>
  <c r="N900" i="1"/>
  <c r="C901" i="1"/>
  <c r="U905" i="1"/>
  <c r="R906" i="1"/>
  <c r="V899" i="1"/>
  <c r="B899" i="1" s="1"/>
  <c r="W905" i="1"/>
  <c r="P905" i="1"/>
  <c r="Q905" i="1" s="1"/>
  <c r="I907" i="1"/>
  <c r="A907" i="1"/>
  <c r="O906" i="1"/>
  <c r="G906" i="1"/>
  <c r="F906" i="1" s="1"/>
  <c r="J906" i="1"/>
  <c r="K906" i="1" s="1"/>
  <c r="E905" i="1"/>
  <c r="S905" i="1"/>
  <c r="H904" i="1" l="1"/>
  <c r="R907" i="1"/>
  <c r="U906" i="1"/>
  <c r="P906" i="1"/>
  <c r="Q906" i="1" s="1"/>
  <c r="W906" i="1"/>
  <c r="I908" i="1"/>
  <c r="A908" i="1"/>
  <c r="O907" i="1"/>
  <c r="N901" i="1"/>
  <c r="C902" i="1"/>
  <c r="J907" i="1"/>
  <c r="K907" i="1" s="1"/>
  <c r="G907" i="1"/>
  <c r="F907" i="1" s="1"/>
  <c r="V900" i="1"/>
  <c r="B900" i="1" s="1"/>
  <c r="D905" i="1"/>
  <c r="H905" i="1" s="1"/>
  <c r="E906" i="1"/>
  <c r="S906" i="1"/>
  <c r="P907" i="1" l="1"/>
  <c r="Q907" i="1" s="1"/>
  <c r="W907" i="1"/>
  <c r="L905" i="1"/>
  <c r="M905" i="1" s="1"/>
  <c r="I909" i="1"/>
  <c r="A909" i="1"/>
  <c r="O908" i="1"/>
  <c r="J908" i="1"/>
  <c r="K908" i="1" s="1"/>
  <c r="G908" i="1"/>
  <c r="F908" i="1" s="1"/>
  <c r="V901" i="1"/>
  <c r="B901" i="1" s="1"/>
  <c r="S907" i="1"/>
  <c r="E907" i="1"/>
  <c r="D906" i="1"/>
  <c r="H906" i="1" s="1"/>
  <c r="N902" i="1"/>
  <c r="C903" i="1"/>
  <c r="R908" i="1"/>
  <c r="U907" i="1"/>
  <c r="E908" i="1" l="1"/>
  <c r="S908" i="1"/>
  <c r="L906" i="1"/>
  <c r="M906" i="1" s="1"/>
  <c r="P908" i="1"/>
  <c r="Q908" i="1" s="1"/>
  <c r="W908" i="1"/>
  <c r="D907" i="1"/>
  <c r="H907" i="1" s="1"/>
  <c r="I910" i="1"/>
  <c r="A910" i="1"/>
  <c r="O909" i="1"/>
  <c r="G909" i="1"/>
  <c r="F909" i="1" s="1"/>
  <c r="J909" i="1"/>
  <c r="K909" i="1" s="1"/>
  <c r="U908" i="1"/>
  <c r="R909" i="1"/>
  <c r="N903" i="1"/>
  <c r="C904" i="1"/>
  <c r="V902" i="1"/>
  <c r="B902" i="1" s="1"/>
  <c r="L907" i="1" l="1"/>
  <c r="M907" i="1" s="1"/>
  <c r="E909" i="1"/>
  <c r="S909" i="1"/>
  <c r="W909" i="1"/>
  <c r="P909" i="1"/>
  <c r="Q909" i="1" s="1"/>
  <c r="N904" i="1"/>
  <c r="C905" i="1"/>
  <c r="I911" i="1"/>
  <c r="A911" i="1"/>
  <c r="O910" i="1"/>
  <c r="U909" i="1"/>
  <c r="R910" i="1"/>
  <c r="V903" i="1"/>
  <c r="B903" i="1" s="1"/>
  <c r="G910" i="1"/>
  <c r="F910" i="1" s="1"/>
  <c r="J910" i="1"/>
  <c r="K910" i="1" s="1"/>
  <c r="D908" i="1"/>
  <c r="H908" i="1" s="1"/>
  <c r="L908" i="1" l="1"/>
  <c r="M908" i="1" s="1"/>
  <c r="N905" i="1"/>
  <c r="C906" i="1"/>
  <c r="V904" i="1"/>
  <c r="B904" i="1" s="1"/>
  <c r="R911" i="1"/>
  <c r="U910" i="1"/>
  <c r="P910" i="1"/>
  <c r="Q910" i="1" s="1"/>
  <c r="W910" i="1"/>
  <c r="D909" i="1"/>
  <c r="L909" i="1" s="1"/>
  <c r="M909" i="1" s="1"/>
  <c r="J911" i="1"/>
  <c r="K911" i="1" s="1"/>
  <c r="G911" i="1"/>
  <c r="F911" i="1" s="1"/>
  <c r="E910" i="1"/>
  <c r="S910" i="1"/>
  <c r="I912" i="1"/>
  <c r="A912" i="1"/>
  <c r="O911" i="1"/>
  <c r="H909" i="1" l="1"/>
  <c r="D910" i="1"/>
  <c r="H910" i="1" s="1"/>
  <c r="S911" i="1"/>
  <c r="E911" i="1"/>
  <c r="R912" i="1"/>
  <c r="U911" i="1"/>
  <c r="P911" i="1"/>
  <c r="Q911" i="1" s="1"/>
  <c r="W911" i="1"/>
  <c r="I913" i="1"/>
  <c r="A913" i="1"/>
  <c r="O912" i="1"/>
  <c r="N906" i="1"/>
  <c r="C907" i="1"/>
  <c r="J912" i="1"/>
  <c r="K912" i="1" s="1"/>
  <c r="G912" i="1"/>
  <c r="F912" i="1" s="1"/>
  <c r="V905" i="1"/>
  <c r="B905" i="1" s="1"/>
  <c r="N907" i="1" l="1"/>
  <c r="C908" i="1"/>
  <c r="U912" i="1"/>
  <c r="R913" i="1"/>
  <c r="V906" i="1"/>
  <c r="B906" i="1" s="1"/>
  <c r="D911" i="1"/>
  <c r="L911" i="1" s="1"/>
  <c r="M911" i="1" s="1"/>
  <c r="P912" i="1"/>
  <c r="Q912" i="1" s="1"/>
  <c r="W912" i="1"/>
  <c r="E912" i="1"/>
  <c r="S912" i="1"/>
  <c r="I914" i="1"/>
  <c r="A914" i="1"/>
  <c r="O913" i="1"/>
  <c r="G913" i="1"/>
  <c r="F913" i="1" s="1"/>
  <c r="J913" i="1"/>
  <c r="K913" i="1" s="1"/>
  <c r="L910" i="1"/>
  <c r="M910" i="1" s="1"/>
  <c r="H911" i="1" l="1"/>
  <c r="I915" i="1"/>
  <c r="A915" i="1"/>
  <c r="O914" i="1"/>
  <c r="G914" i="1"/>
  <c r="F914" i="1" s="1"/>
  <c r="J914" i="1"/>
  <c r="K914" i="1" s="1"/>
  <c r="D912" i="1"/>
  <c r="H912" i="1" s="1"/>
  <c r="U913" i="1"/>
  <c r="R914" i="1"/>
  <c r="E913" i="1"/>
  <c r="S913" i="1"/>
  <c r="W913" i="1"/>
  <c r="P913" i="1"/>
  <c r="Q913" i="1" s="1"/>
  <c r="N908" i="1"/>
  <c r="C909" i="1"/>
  <c r="V907" i="1"/>
  <c r="B907" i="1" s="1"/>
  <c r="L912" i="1" l="1"/>
  <c r="M912" i="1" s="1"/>
  <c r="E914" i="1"/>
  <c r="S914" i="1"/>
  <c r="D913" i="1"/>
  <c r="L913" i="1" s="1"/>
  <c r="M913" i="1" s="1"/>
  <c r="R915" i="1"/>
  <c r="U914" i="1"/>
  <c r="P914" i="1"/>
  <c r="Q914" i="1" s="1"/>
  <c r="W914" i="1"/>
  <c r="I916" i="1"/>
  <c r="A916" i="1"/>
  <c r="O915" i="1"/>
  <c r="V908" i="1"/>
  <c r="B908" i="1" s="1"/>
  <c r="N909" i="1"/>
  <c r="C910" i="1"/>
  <c r="J915" i="1"/>
  <c r="K915" i="1" s="1"/>
  <c r="G915" i="1"/>
  <c r="F915" i="1" s="1"/>
  <c r="H913" i="1" l="1"/>
  <c r="R916" i="1"/>
  <c r="U915" i="1"/>
  <c r="P915" i="1"/>
  <c r="Q915" i="1" s="1"/>
  <c r="W915" i="1"/>
  <c r="I917" i="1"/>
  <c r="A917" i="1"/>
  <c r="O916" i="1"/>
  <c r="S915" i="1"/>
  <c r="E915" i="1"/>
  <c r="J916" i="1"/>
  <c r="K916" i="1" s="1"/>
  <c r="G916" i="1"/>
  <c r="F916" i="1" s="1"/>
  <c r="D914" i="1"/>
  <c r="H914" i="1" s="1"/>
  <c r="V909" i="1"/>
  <c r="B909" i="1" s="1"/>
  <c r="N910" i="1"/>
  <c r="C911" i="1"/>
  <c r="P916" i="1" l="1"/>
  <c r="Q916" i="1" s="1"/>
  <c r="W916" i="1"/>
  <c r="L914" i="1"/>
  <c r="M914" i="1" s="1"/>
  <c r="I918" i="1"/>
  <c r="A918" i="1"/>
  <c r="O917" i="1"/>
  <c r="G917" i="1"/>
  <c r="F917" i="1" s="1"/>
  <c r="J917" i="1"/>
  <c r="K917" i="1" s="1"/>
  <c r="N911" i="1"/>
  <c r="C912" i="1"/>
  <c r="E916" i="1"/>
  <c r="S916" i="1"/>
  <c r="V910" i="1"/>
  <c r="B910" i="1" s="1"/>
  <c r="D915" i="1"/>
  <c r="L915" i="1" s="1"/>
  <c r="M915" i="1" s="1"/>
  <c r="U916" i="1"/>
  <c r="R917" i="1"/>
  <c r="H915" i="1" l="1"/>
  <c r="W917" i="1"/>
  <c r="P917" i="1"/>
  <c r="Q917" i="1" s="1"/>
  <c r="I919" i="1"/>
  <c r="A919" i="1"/>
  <c r="O918" i="1"/>
  <c r="D916" i="1"/>
  <c r="L916" i="1" s="1"/>
  <c r="M916" i="1" s="1"/>
  <c r="G918" i="1"/>
  <c r="F918" i="1" s="1"/>
  <c r="J918" i="1"/>
  <c r="K918" i="1" s="1"/>
  <c r="N912" i="1"/>
  <c r="C913" i="1"/>
  <c r="V911" i="1"/>
  <c r="B911" i="1" s="1"/>
  <c r="U917" i="1"/>
  <c r="R918" i="1"/>
  <c r="E917" i="1"/>
  <c r="S917" i="1"/>
  <c r="H916" i="1" l="1"/>
  <c r="P918" i="1"/>
  <c r="Q918" i="1" s="1"/>
  <c r="W918" i="1"/>
  <c r="N913" i="1"/>
  <c r="C914" i="1"/>
  <c r="V912" i="1"/>
  <c r="B912" i="1" s="1"/>
  <c r="I920" i="1"/>
  <c r="A920" i="1"/>
  <c r="O919" i="1"/>
  <c r="E918" i="1"/>
  <c r="S918" i="1"/>
  <c r="J919" i="1"/>
  <c r="K919" i="1" s="1"/>
  <c r="G919" i="1"/>
  <c r="F919" i="1" s="1"/>
  <c r="D917" i="1"/>
  <c r="H917" i="1" s="1"/>
  <c r="R919" i="1"/>
  <c r="U918" i="1"/>
  <c r="J920" i="1" l="1"/>
  <c r="K920" i="1" s="1"/>
  <c r="G920" i="1"/>
  <c r="F920" i="1" s="1"/>
  <c r="I921" i="1"/>
  <c r="A921" i="1"/>
  <c r="O920" i="1"/>
  <c r="S919" i="1"/>
  <c r="E919" i="1"/>
  <c r="N914" i="1"/>
  <c r="C915" i="1"/>
  <c r="V913" i="1"/>
  <c r="B913" i="1" s="1"/>
  <c r="L917" i="1"/>
  <c r="M917" i="1" s="1"/>
  <c r="R920" i="1"/>
  <c r="U919" i="1"/>
  <c r="D918" i="1"/>
  <c r="L918" i="1" s="1"/>
  <c r="M918" i="1" s="1"/>
  <c r="P919" i="1"/>
  <c r="Q919" i="1" s="1"/>
  <c r="W919" i="1"/>
  <c r="H918" i="1" l="1"/>
  <c r="U920" i="1"/>
  <c r="R921" i="1"/>
  <c r="P920" i="1"/>
  <c r="Q920" i="1" s="1"/>
  <c r="W920" i="1"/>
  <c r="D919" i="1"/>
  <c r="H919" i="1" s="1"/>
  <c r="I922" i="1"/>
  <c r="A922" i="1"/>
  <c r="O921" i="1"/>
  <c r="G921" i="1"/>
  <c r="F921" i="1" s="1"/>
  <c r="J921" i="1"/>
  <c r="K921" i="1" s="1"/>
  <c r="N915" i="1"/>
  <c r="C916" i="1"/>
  <c r="E920" i="1"/>
  <c r="S920" i="1"/>
  <c r="V914" i="1"/>
  <c r="B914" i="1" s="1"/>
  <c r="N916" i="1" l="1"/>
  <c r="C917" i="1"/>
  <c r="V915" i="1"/>
  <c r="B915" i="1" s="1"/>
  <c r="L919" i="1"/>
  <c r="M919" i="1" s="1"/>
  <c r="D920" i="1"/>
  <c r="L920" i="1" s="1"/>
  <c r="M920" i="1" s="1"/>
  <c r="E921" i="1"/>
  <c r="S921" i="1"/>
  <c r="G922" i="1"/>
  <c r="F922" i="1" s="1"/>
  <c r="J922" i="1"/>
  <c r="K922" i="1" s="1"/>
  <c r="W921" i="1"/>
  <c r="P921" i="1"/>
  <c r="Q921" i="1" s="1"/>
  <c r="U921" i="1"/>
  <c r="R922" i="1"/>
  <c r="I923" i="1"/>
  <c r="A923" i="1"/>
  <c r="O922" i="1"/>
  <c r="H920" i="1" l="1"/>
  <c r="E922" i="1"/>
  <c r="S922" i="1"/>
  <c r="P922" i="1"/>
  <c r="Q922" i="1" s="1"/>
  <c r="W922" i="1"/>
  <c r="I924" i="1"/>
  <c r="A924" i="1"/>
  <c r="O923" i="1"/>
  <c r="J923" i="1"/>
  <c r="K923" i="1" s="1"/>
  <c r="G923" i="1"/>
  <c r="F923" i="1" s="1"/>
  <c r="N917" i="1"/>
  <c r="C918" i="1"/>
  <c r="R923" i="1"/>
  <c r="U922" i="1"/>
  <c r="D921" i="1"/>
  <c r="H921" i="1" s="1"/>
  <c r="V916" i="1"/>
  <c r="B916" i="1" s="1"/>
  <c r="P923" i="1" l="1"/>
  <c r="Q923" i="1" s="1"/>
  <c r="W923" i="1"/>
  <c r="I925" i="1"/>
  <c r="A925" i="1"/>
  <c r="O924" i="1"/>
  <c r="J924" i="1"/>
  <c r="K924" i="1" s="1"/>
  <c r="G924" i="1"/>
  <c r="F924" i="1" s="1"/>
  <c r="N918" i="1"/>
  <c r="C919" i="1"/>
  <c r="R924" i="1"/>
  <c r="U923" i="1"/>
  <c r="V917" i="1"/>
  <c r="B917" i="1" s="1"/>
  <c r="L921" i="1"/>
  <c r="M921" i="1" s="1"/>
  <c r="S923" i="1"/>
  <c r="E923" i="1"/>
  <c r="D922" i="1"/>
  <c r="H922" i="1" s="1"/>
  <c r="E924" i="1" l="1"/>
  <c r="S924" i="1"/>
  <c r="P924" i="1"/>
  <c r="Q924" i="1" s="1"/>
  <c r="W924" i="1"/>
  <c r="O925" i="1"/>
  <c r="I926" i="1"/>
  <c r="A926" i="1"/>
  <c r="L922" i="1"/>
  <c r="M922" i="1" s="1"/>
  <c r="U924" i="1"/>
  <c r="R925" i="1"/>
  <c r="G925" i="1"/>
  <c r="F925" i="1" s="1"/>
  <c r="J925" i="1"/>
  <c r="K925" i="1" s="1"/>
  <c r="N919" i="1"/>
  <c r="C920" i="1"/>
  <c r="D923" i="1"/>
  <c r="H923" i="1" s="1"/>
  <c r="V918" i="1"/>
  <c r="B918" i="1" s="1"/>
  <c r="L923" i="1" l="1"/>
  <c r="M923" i="1" s="1"/>
  <c r="N920" i="1"/>
  <c r="C921" i="1"/>
  <c r="I927" i="1"/>
  <c r="A927" i="1"/>
  <c r="O926" i="1"/>
  <c r="G926" i="1"/>
  <c r="F926" i="1" s="1"/>
  <c r="J926" i="1"/>
  <c r="K926" i="1" s="1"/>
  <c r="P925" i="1"/>
  <c r="Q925" i="1" s="1"/>
  <c r="E925" i="1"/>
  <c r="S925" i="1"/>
  <c r="U925" i="1"/>
  <c r="R926" i="1"/>
  <c r="V919" i="1"/>
  <c r="B919" i="1" s="1"/>
  <c r="D924" i="1"/>
  <c r="L924" i="1" s="1"/>
  <c r="M924" i="1" s="1"/>
  <c r="H924" i="1" l="1"/>
  <c r="E926" i="1"/>
  <c r="S926" i="1"/>
  <c r="W926" i="1"/>
  <c r="P926" i="1"/>
  <c r="Q926" i="1" s="1"/>
  <c r="I928" i="1"/>
  <c r="A928" i="1"/>
  <c r="O927" i="1"/>
  <c r="D925" i="1"/>
  <c r="L925" i="1" s="1"/>
  <c r="M925" i="1" s="1"/>
  <c r="G927" i="1"/>
  <c r="F927" i="1" s="1"/>
  <c r="J927" i="1"/>
  <c r="K927" i="1" s="1"/>
  <c r="N921" i="1"/>
  <c r="C922" i="1"/>
  <c r="U926" i="1"/>
  <c r="R927" i="1"/>
  <c r="V920" i="1"/>
  <c r="B920" i="1" s="1"/>
  <c r="V921" i="1" l="1"/>
  <c r="B921" i="1" s="1"/>
  <c r="I929" i="1"/>
  <c r="A929" i="1"/>
  <c r="O928" i="1"/>
  <c r="J928" i="1"/>
  <c r="K928" i="1" s="1"/>
  <c r="G928" i="1"/>
  <c r="F928" i="1" s="1"/>
  <c r="P927" i="1"/>
  <c r="Q927" i="1" s="1"/>
  <c r="W927" i="1"/>
  <c r="E927" i="1"/>
  <c r="S927" i="1"/>
  <c r="H925" i="1"/>
  <c r="D926" i="1"/>
  <c r="L926" i="1" s="1"/>
  <c r="M926" i="1" s="1"/>
  <c r="N922" i="1"/>
  <c r="C923" i="1"/>
  <c r="R928" i="1"/>
  <c r="U927" i="1"/>
  <c r="H926" i="1" l="1"/>
  <c r="S928" i="1"/>
  <c r="E928" i="1"/>
  <c r="P928" i="1"/>
  <c r="Q928" i="1" s="1"/>
  <c r="W928" i="1"/>
  <c r="I930" i="1"/>
  <c r="A930" i="1"/>
  <c r="O929" i="1"/>
  <c r="R929" i="1"/>
  <c r="U928" i="1"/>
  <c r="D927" i="1"/>
  <c r="H927" i="1" s="1"/>
  <c r="J929" i="1"/>
  <c r="K929" i="1" s="1"/>
  <c r="G929" i="1"/>
  <c r="F929" i="1" s="1"/>
  <c r="N923" i="1"/>
  <c r="C924" i="1"/>
  <c r="V922" i="1"/>
  <c r="B922" i="1" s="1"/>
  <c r="P929" i="1" l="1"/>
  <c r="Q929" i="1" s="1"/>
  <c r="W929" i="1"/>
  <c r="E929" i="1"/>
  <c r="S929" i="1"/>
  <c r="I931" i="1"/>
  <c r="A931" i="1"/>
  <c r="O930" i="1"/>
  <c r="G930" i="1"/>
  <c r="F930" i="1" s="1"/>
  <c r="J930" i="1"/>
  <c r="K930" i="1" s="1"/>
  <c r="V923" i="1"/>
  <c r="B923" i="1" s="1"/>
  <c r="L927" i="1"/>
  <c r="M927" i="1" s="1"/>
  <c r="U929" i="1"/>
  <c r="R930" i="1"/>
  <c r="D928" i="1"/>
  <c r="L928" i="1" s="1"/>
  <c r="M928" i="1" s="1"/>
  <c r="N924" i="1"/>
  <c r="C925" i="1"/>
  <c r="N925" i="1" s="1"/>
  <c r="H928" i="1" l="1"/>
  <c r="U930" i="1"/>
  <c r="R931" i="1"/>
  <c r="W930" i="1"/>
  <c r="P930" i="1"/>
  <c r="Q930" i="1" s="1"/>
  <c r="I932" i="1"/>
  <c r="A932" i="1"/>
  <c r="O931" i="1"/>
  <c r="G931" i="1"/>
  <c r="F931" i="1" s="1"/>
  <c r="J931" i="1"/>
  <c r="K931" i="1" s="1"/>
  <c r="V925" i="1"/>
  <c r="W925" i="1" s="1"/>
  <c r="V924" i="1"/>
  <c r="B924" i="1" s="1"/>
  <c r="D929" i="1"/>
  <c r="H929" i="1" s="1"/>
  <c r="E930" i="1"/>
  <c r="S930" i="1"/>
  <c r="C926" i="1" l="1"/>
  <c r="N926" i="1" s="1"/>
  <c r="B925" i="1"/>
  <c r="L929" i="1"/>
  <c r="M929" i="1" s="1"/>
  <c r="P931" i="1"/>
  <c r="Q931" i="1" s="1"/>
  <c r="W931" i="1"/>
  <c r="I933" i="1"/>
  <c r="A933" i="1"/>
  <c r="O932" i="1"/>
  <c r="J932" i="1"/>
  <c r="K932" i="1" s="1"/>
  <c r="G932" i="1"/>
  <c r="F932" i="1" s="1"/>
  <c r="D930" i="1"/>
  <c r="L930" i="1" s="1"/>
  <c r="M930" i="1" s="1"/>
  <c r="E931" i="1"/>
  <c r="S931" i="1"/>
  <c r="R932" i="1"/>
  <c r="U931" i="1"/>
  <c r="C927" i="1" l="1"/>
  <c r="N927" i="1" s="1"/>
  <c r="H930" i="1"/>
  <c r="S932" i="1"/>
  <c r="E932" i="1"/>
  <c r="D931" i="1"/>
  <c r="H931" i="1" s="1"/>
  <c r="P932" i="1"/>
  <c r="Q932" i="1" s="1"/>
  <c r="W932" i="1"/>
  <c r="I934" i="1"/>
  <c r="A934" i="1"/>
  <c r="O933" i="1"/>
  <c r="J933" i="1"/>
  <c r="K933" i="1" s="1"/>
  <c r="G933" i="1"/>
  <c r="F933" i="1" s="1"/>
  <c r="R933" i="1"/>
  <c r="U932" i="1"/>
  <c r="V926" i="1"/>
  <c r="B926" i="1" s="1"/>
  <c r="C928" i="1" l="1"/>
  <c r="N928" i="1" s="1"/>
  <c r="V927" i="1"/>
  <c r="B927" i="1" s="1"/>
  <c r="G934" i="1"/>
  <c r="F934" i="1" s="1"/>
  <c r="J934" i="1"/>
  <c r="K934" i="1" s="1"/>
  <c r="E933" i="1"/>
  <c r="S933" i="1"/>
  <c r="L931" i="1"/>
  <c r="M931" i="1" s="1"/>
  <c r="U933" i="1"/>
  <c r="R934" i="1"/>
  <c r="P933" i="1"/>
  <c r="Q933" i="1" s="1"/>
  <c r="W933" i="1"/>
  <c r="D932" i="1"/>
  <c r="H932" i="1" s="1"/>
  <c r="I935" i="1"/>
  <c r="A935" i="1"/>
  <c r="O934" i="1"/>
  <c r="C929" i="1" l="1"/>
  <c r="N929" i="1" s="1"/>
  <c r="L932" i="1"/>
  <c r="M932" i="1" s="1"/>
  <c r="E934" i="1"/>
  <c r="S934" i="1"/>
  <c r="W934" i="1"/>
  <c r="P934" i="1"/>
  <c r="Q934" i="1" s="1"/>
  <c r="U934" i="1"/>
  <c r="R935" i="1"/>
  <c r="D933" i="1"/>
  <c r="H933" i="1" s="1"/>
  <c r="I936" i="1"/>
  <c r="A936" i="1"/>
  <c r="O935" i="1"/>
  <c r="G935" i="1"/>
  <c r="F935" i="1" s="1"/>
  <c r="J935" i="1"/>
  <c r="K935" i="1" s="1"/>
  <c r="V928" i="1"/>
  <c r="B928" i="1" s="1"/>
  <c r="C930" i="1" l="1"/>
  <c r="N930" i="1" s="1"/>
  <c r="E935" i="1"/>
  <c r="S935" i="1"/>
  <c r="L933" i="1"/>
  <c r="M933" i="1" s="1"/>
  <c r="R936" i="1"/>
  <c r="U935" i="1"/>
  <c r="P935" i="1"/>
  <c r="Q935" i="1" s="1"/>
  <c r="W935" i="1"/>
  <c r="V929" i="1"/>
  <c r="B929" i="1" s="1"/>
  <c r="I937" i="1"/>
  <c r="A937" i="1"/>
  <c r="O936" i="1"/>
  <c r="J936" i="1"/>
  <c r="K936" i="1" s="1"/>
  <c r="G936" i="1"/>
  <c r="F936" i="1" s="1"/>
  <c r="D934" i="1"/>
  <c r="L934" i="1" s="1"/>
  <c r="M934" i="1" s="1"/>
  <c r="C931" i="1" l="1"/>
  <c r="N931" i="1" s="1"/>
  <c r="H934" i="1"/>
  <c r="S936" i="1"/>
  <c r="E936" i="1"/>
  <c r="V930" i="1"/>
  <c r="B930" i="1" s="1"/>
  <c r="P936" i="1"/>
  <c r="Q936" i="1" s="1"/>
  <c r="W936" i="1"/>
  <c r="R937" i="1"/>
  <c r="U936" i="1"/>
  <c r="I938" i="1"/>
  <c r="A938" i="1"/>
  <c r="O937" i="1"/>
  <c r="J937" i="1"/>
  <c r="K937" i="1" s="1"/>
  <c r="G937" i="1"/>
  <c r="F937" i="1" s="1"/>
  <c r="D935" i="1"/>
  <c r="H935" i="1" s="1"/>
  <c r="C932" i="1" l="1"/>
  <c r="N932" i="1" s="1"/>
  <c r="V931" i="1"/>
  <c r="B931" i="1" s="1"/>
  <c r="U937" i="1"/>
  <c r="R938" i="1"/>
  <c r="E937" i="1"/>
  <c r="S937" i="1"/>
  <c r="P937" i="1"/>
  <c r="Q937" i="1" s="1"/>
  <c r="W937" i="1"/>
  <c r="L935" i="1"/>
  <c r="M935" i="1" s="1"/>
  <c r="I939" i="1"/>
  <c r="A939" i="1"/>
  <c r="O938" i="1"/>
  <c r="D936" i="1"/>
  <c r="H936" i="1" s="1"/>
  <c r="G938" i="1"/>
  <c r="F938" i="1" s="1"/>
  <c r="J938" i="1"/>
  <c r="K938" i="1" s="1"/>
  <c r="C933" i="1" l="1"/>
  <c r="N933" i="1" s="1"/>
  <c r="L936" i="1"/>
  <c r="M936" i="1" s="1"/>
  <c r="V932" i="1"/>
  <c r="B932" i="1" s="1"/>
  <c r="D937" i="1"/>
  <c r="L937" i="1" s="1"/>
  <c r="M937" i="1" s="1"/>
  <c r="E938" i="1"/>
  <c r="S938" i="1"/>
  <c r="W938" i="1"/>
  <c r="P938" i="1"/>
  <c r="Q938" i="1" s="1"/>
  <c r="U938" i="1"/>
  <c r="R939" i="1"/>
  <c r="I940" i="1"/>
  <c r="A940" i="1"/>
  <c r="O939" i="1"/>
  <c r="G939" i="1"/>
  <c r="F939" i="1" s="1"/>
  <c r="J939" i="1"/>
  <c r="K939" i="1" s="1"/>
  <c r="C934" i="1" l="1"/>
  <c r="N934" i="1" s="1"/>
  <c r="H937" i="1"/>
  <c r="P939" i="1"/>
  <c r="Q939" i="1" s="1"/>
  <c r="W939" i="1"/>
  <c r="D938" i="1"/>
  <c r="L938" i="1" s="1"/>
  <c r="M938" i="1" s="1"/>
  <c r="I941" i="1"/>
  <c r="A941" i="1"/>
  <c r="O940" i="1"/>
  <c r="J940" i="1"/>
  <c r="K940" i="1" s="1"/>
  <c r="G940" i="1"/>
  <c r="F940" i="1" s="1"/>
  <c r="R940" i="1"/>
  <c r="U939" i="1"/>
  <c r="V933" i="1"/>
  <c r="B933" i="1" s="1"/>
  <c r="E939" i="1"/>
  <c r="S939" i="1"/>
  <c r="C935" i="1" l="1"/>
  <c r="N935" i="1" s="1"/>
  <c r="H938" i="1"/>
  <c r="I942" i="1"/>
  <c r="A942" i="1"/>
  <c r="O941" i="1"/>
  <c r="J941" i="1"/>
  <c r="K941" i="1" s="1"/>
  <c r="G941" i="1"/>
  <c r="F941" i="1" s="1"/>
  <c r="V934" i="1"/>
  <c r="B934" i="1" s="1"/>
  <c r="R941" i="1"/>
  <c r="U940" i="1"/>
  <c r="D939" i="1"/>
  <c r="H939" i="1" s="1"/>
  <c r="S940" i="1"/>
  <c r="E940" i="1"/>
  <c r="P940" i="1"/>
  <c r="Q940" i="1" s="1"/>
  <c r="W940" i="1"/>
  <c r="C936" i="1" l="1"/>
  <c r="N936" i="1" s="1"/>
  <c r="L939" i="1"/>
  <c r="M939" i="1" s="1"/>
  <c r="V935" i="1"/>
  <c r="B935" i="1" s="1"/>
  <c r="E941" i="1"/>
  <c r="S941" i="1"/>
  <c r="U941" i="1"/>
  <c r="R942" i="1"/>
  <c r="P941" i="1"/>
  <c r="Q941" i="1" s="1"/>
  <c r="W941" i="1"/>
  <c r="I943" i="1"/>
  <c r="A943" i="1"/>
  <c r="O942" i="1"/>
  <c r="D940" i="1"/>
  <c r="H940" i="1" s="1"/>
  <c r="G942" i="1"/>
  <c r="F942" i="1" s="1"/>
  <c r="J942" i="1"/>
  <c r="K942" i="1" s="1"/>
  <c r="C937" i="1" l="1"/>
  <c r="N937" i="1" s="1"/>
  <c r="L940" i="1"/>
  <c r="M940" i="1" s="1"/>
  <c r="U942" i="1"/>
  <c r="R943" i="1"/>
  <c r="W942" i="1"/>
  <c r="P942" i="1"/>
  <c r="Q942" i="1" s="1"/>
  <c r="V936" i="1"/>
  <c r="B936" i="1" s="1"/>
  <c r="I944" i="1"/>
  <c r="A944" i="1"/>
  <c r="O943" i="1"/>
  <c r="G943" i="1"/>
  <c r="F943" i="1" s="1"/>
  <c r="J943" i="1"/>
  <c r="K943" i="1" s="1"/>
  <c r="D941" i="1"/>
  <c r="H941" i="1" s="1"/>
  <c r="E942" i="1"/>
  <c r="S942" i="1"/>
  <c r="C938" i="1" l="1"/>
  <c r="C939" i="1" s="1"/>
  <c r="L941" i="1"/>
  <c r="M941" i="1" s="1"/>
  <c r="E943" i="1"/>
  <c r="S943" i="1"/>
  <c r="P943" i="1"/>
  <c r="Q943" i="1" s="1"/>
  <c r="W943" i="1"/>
  <c r="V937" i="1"/>
  <c r="B937" i="1" s="1"/>
  <c r="D942" i="1"/>
  <c r="L942" i="1" s="1"/>
  <c r="M942" i="1" s="1"/>
  <c r="I945" i="1"/>
  <c r="A945" i="1"/>
  <c r="O944" i="1"/>
  <c r="R944" i="1"/>
  <c r="U943" i="1"/>
  <c r="J944" i="1"/>
  <c r="K944" i="1" s="1"/>
  <c r="G944" i="1"/>
  <c r="F944" i="1" s="1"/>
  <c r="N938" i="1" l="1"/>
  <c r="V938" i="1" s="1"/>
  <c r="B938" i="1" s="1"/>
  <c r="H942" i="1"/>
  <c r="R945" i="1"/>
  <c r="U944" i="1"/>
  <c r="P944" i="1"/>
  <c r="Q944" i="1" s="1"/>
  <c r="W944" i="1"/>
  <c r="I946" i="1"/>
  <c r="A946" i="1"/>
  <c r="O945" i="1"/>
  <c r="J945" i="1"/>
  <c r="K945" i="1" s="1"/>
  <c r="G945" i="1"/>
  <c r="F945" i="1" s="1"/>
  <c r="N939" i="1"/>
  <c r="C940" i="1"/>
  <c r="S944" i="1"/>
  <c r="E944" i="1"/>
  <c r="D943" i="1"/>
  <c r="H943" i="1" s="1"/>
  <c r="L943" i="1" l="1"/>
  <c r="M943" i="1" s="1"/>
  <c r="P945" i="1"/>
  <c r="Q945" i="1" s="1"/>
  <c r="W945" i="1"/>
  <c r="I947" i="1"/>
  <c r="A947" i="1"/>
  <c r="O946" i="1"/>
  <c r="G946" i="1"/>
  <c r="F946" i="1" s="1"/>
  <c r="J946" i="1"/>
  <c r="K946" i="1" s="1"/>
  <c r="D944" i="1"/>
  <c r="H944" i="1" s="1"/>
  <c r="N940" i="1"/>
  <c r="C941" i="1"/>
  <c r="V939" i="1"/>
  <c r="B939" i="1" s="1"/>
  <c r="E945" i="1"/>
  <c r="S945" i="1"/>
  <c r="U945" i="1"/>
  <c r="R946" i="1"/>
  <c r="E946" i="1" l="1"/>
  <c r="S946" i="1"/>
  <c r="W946" i="1"/>
  <c r="P946" i="1"/>
  <c r="Q946" i="1" s="1"/>
  <c r="N941" i="1"/>
  <c r="C942" i="1"/>
  <c r="V940" i="1"/>
  <c r="B940" i="1" s="1"/>
  <c r="I948" i="1"/>
  <c r="A948" i="1"/>
  <c r="O947" i="1"/>
  <c r="D945" i="1"/>
  <c r="L945" i="1" s="1"/>
  <c r="M945" i="1" s="1"/>
  <c r="G947" i="1"/>
  <c r="F947" i="1" s="1"/>
  <c r="J947" i="1"/>
  <c r="K947" i="1" s="1"/>
  <c r="L944" i="1"/>
  <c r="M944" i="1" s="1"/>
  <c r="U946" i="1"/>
  <c r="R947" i="1"/>
  <c r="H945" i="1" l="1"/>
  <c r="N942" i="1"/>
  <c r="C943" i="1"/>
  <c r="V941" i="1"/>
  <c r="B941" i="1" s="1"/>
  <c r="R948" i="1"/>
  <c r="U947" i="1"/>
  <c r="P947" i="1"/>
  <c r="Q947" i="1" s="1"/>
  <c r="W947" i="1"/>
  <c r="I949" i="1"/>
  <c r="A949" i="1"/>
  <c r="O948" i="1"/>
  <c r="E947" i="1"/>
  <c r="S947" i="1"/>
  <c r="J948" i="1"/>
  <c r="K948" i="1" s="1"/>
  <c r="G948" i="1"/>
  <c r="F948" i="1" s="1"/>
  <c r="D946" i="1"/>
  <c r="L946" i="1" s="1"/>
  <c r="M946" i="1" s="1"/>
  <c r="H946" i="1" l="1"/>
  <c r="R949" i="1"/>
  <c r="U948" i="1"/>
  <c r="D947" i="1"/>
  <c r="H947" i="1" s="1"/>
  <c r="P948" i="1"/>
  <c r="Q948" i="1" s="1"/>
  <c r="W948" i="1"/>
  <c r="S948" i="1"/>
  <c r="E948" i="1"/>
  <c r="I950" i="1"/>
  <c r="A950" i="1"/>
  <c r="O949" i="1"/>
  <c r="N943" i="1"/>
  <c r="C944" i="1"/>
  <c r="J949" i="1"/>
  <c r="K949" i="1" s="1"/>
  <c r="G949" i="1"/>
  <c r="F949" i="1" s="1"/>
  <c r="V942" i="1"/>
  <c r="B942" i="1" s="1"/>
  <c r="N944" i="1" l="1"/>
  <c r="C945" i="1"/>
  <c r="V943" i="1"/>
  <c r="B943" i="1" s="1"/>
  <c r="P949" i="1"/>
  <c r="Q949" i="1" s="1"/>
  <c r="W949" i="1"/>
  <c r="L947" i="1"/>
  <c r="M947" i="1" s="1"/>
  <c r="I951" i="1"/>
  <c r="A951" i="1"/>
  <c r="O950" i="1"/>
  <c r="E949" i="1"/>
  <c r="S949" i="1"/>
  <c r="G950" i="1"/>
  <c r="F950" i="1" s="1"/>
  <c r="J950" i="1"/>
  <c r="K950" i="1" s="1"/>
  <c r="D948" i="1"/>
  <c r="L948" i="1" s="1"/>
  <c r="M948" i="1" s="1"/>
  <c r="U949" i="1"/>
  <c r="R950" i="1"/>
  <c r="H948" i="1" l="1"/>
  <c r="E950" i="1"/>
  <c r="S950" i="1"/>
  <c r="G951" i="1"/>
  <c r="F951" i="1" s="1"/>
  <c r="J951" i="1"/>
  <c r="K951" i="1" s="1"/>
  <c r="U950" i="1"/>
  <c r="R951" i="1"/>
  <c r="D949" i="1"/>
  <c r="H949" i="1" s="1"/>
  <c r="W950" i="1"/>
  <c r="P950" i="1"/>
  <c r="Q950" i="1" s="1"/>
  <c r="N945" i="1"/>
  <c r="C946" i="1"/>
  <c r="I952" i="1"/>
  <c r="A952" i="1"/>
  <c r="O951" i="1"/>
  <c r="V944" i="1"/>
  <c r="B944" i="1" s="1"/>
  <c r="L949" i="1" l="1"/>
  <c r="M949" i="1" s="1"/>
  <c r="J952" i="1"/>
  <c r="K952" i="1" s="1"/>
  <c r="G952" i="1"/>
  <c r="F952" i="1" s="1"/>
  <c r="R952" i="1"/>
  <c r="U951" i="1"/>
  <c r="N946" i="1"/>
  <c r="C947" i="1"/>
  <c r="I953" i="1"/>
  <c r="A953" i="1"/>
  <c r="O952" i="1"/>
  <c r="V945" i="1"/>
  <c r="B945" i="1" s="1"/>
  <c r="E951" i="1"/>
  <c r="S951" i="1"/>
  <c r="P951" i="1"/>
  <c r="Q951" i="1" s="1"/>
  <c r="W951" i="1"/>
  <c r="D950" i="1"/>
  <c r="L950" i="1" s="1"/>
  <c r="M950" i="1" s="1"/>
  <c r="N947" i="1" l="1"/>
  <c r="C948" i="1"/>
  <c r="V946" i="1"/>
  <c r="B946" i="1" s="1"/>
  <c r="D951" i="1"/>
  <c r="H951" i="1" s="1"/>
  <c r="J953" i="1"/>
  <c r="K953" i="1" s="1"/>
  <c r="G953" i="1"/>
  <c r="F953" i="1" s="1"/>
  <c r="R953" i="1"/>
  <c r="U952" i="1"/>
  <c r="H950" i="1"/>
  <c r="P952" i="1"/>
  <c r="Q952" i="1" s="1"/>
  <c r="W952" i="1"/>
  <c r="S952" i="1"/>
  <c r="E952" i="1"/>
  <c r="I954" i="1"/>
  <c r="O953" i="1"/>
  <c r="A954" i="1"/>
  <c r="L951" i="1" l="1"/>
  <c r="M951" i="1" s="1"/>
  <c r="I955" i="1"/>
  <c r="A955" i="1"/>
  <c r="O954" i="1"/>
  <c r="W953" i="1"/>
  <c r="P953" i="1"/>
  <c r="Q953" i="1" s="1"/>
  <c r="U953" i="1"/>
  <c r="R954" i="1"/>
  <c r="J954" i="1"/>
  <c r="K954" i="1" s="1"/>
  <c r="G954" i="1"/>
  <c r="F954" i="1" s="1"/>
  <c r="N948" i="1"/>
  <c r="C949" i="1"/>
  <c r="D952" i="1"/>
  <c r="H952" i="1" s="1"/>
  <c r="E953" i="1"/>
  <c r="S953" i="1"/>
  <c r="V947" i="1"/>
  <c r="B947" i="1" s="1"/>
  <c r="L952" i="1" l="1"/>
  <c r="M952" i="1" s="1"/>
  <c r="U954" i="1"/>
  <c r="R955" i="1"/>
  <c r="N949" i="1"/>
  <c r="C950" i="1"/>
  <c r="V948" i="1"/>
  <c r="B948" i="1" s="1"/>
  <c r="P954" i="1"/>
  <c r="Q954" i="1" s="1"/>
  <c r="W954" i="1"/>
  <c r="I956" i="1"/>
  <c r="A956" i="1"/>
  <c r="O955" i="1"/>
  <c r="G955" i="1"/>
  <c r="F955" i="1" s="1"/>
  <c r="J955" i="1"/>
  <c r="K955" i="1" s="1"/>
  <c r="D953" i="1"/>
  <c r="L953" i="1" s="1"/>
  <c r="M953" i="1" s="1"/>
  <c r="E954" i="1"/>
  <c r="S954" i="1"/>
  <c r="H953" i="1" l="1"/>
  <c r="S955" i="1"/>
  <c r="E955" i="1"/>
  <c r="N950" i="1"/>
  <c r="C951" i="1"/>
  <c r="W955" i="1"/>
  <c r="P955" i="1"/>
  <c r="Q955" i="1" s="1"/>
  <c r="V949" i="1"/>
  <c r="B949" i="1" s="1"/>
  <c r="D954" i="1"/>
  <c r="L954" i="1" s="1"/>
  <c r="M954" i="1" s="1"/>
  <c r="I957" i="1"/>
  <c r="A957" i="1"/>
  <c r="O956" i="1"/>
  <c r="R956" i="1"/>
  <c r="U955" i="1"/>
  <c r="J956" i="1"/>
  <c r="K956" i="1" s="1"/>
  <c r="G956" i="1"/>
  <c r="F956" i="1" s="1"/>
  <c r="R957" i="1" l="1"/>
  <c r="U956" i="1"/>
  <c r="P956" i="1"/>
  <c r="Q956" i="1" s="1"/>
  <c r="W956" i="1"/>
  <c r="I958" i="1"/>
  <c r="A958" i="1"/>
  <c r="O957" i="1"/>
  <c r="J957" i="1"/>
  <c r="K957" i="1" s="1"/>
  <c r="G957" i="1"/>
  <c r="F957" i="1" s="1"/>
  <c r="N951" i="1"/>
  <c r="C952" i="1"/>
  <c r="V950" i="1"/>
  <c r="B950" i="1" s="1"/>
  <c r="E956" i="1"/>
  <c r="S956" i="1"/>
  <c r="H954" i="1"/>
  <c r="D955" i="1"/>
  <c r="L955" i="1" s="1"/>
  <c r="M955" i="1" s="1"/>
  <c r="H955" i="1" l="1"/>
  <c r="W957" i="1"/>
  <c r="P957" i="1"/>
  <c r="Q957" i="1" s="1"/>
  <c r="D956" i="1"/>
  <c r="H956" i="1" s="1"/>
  <c r="I959" i="1"/>
  <c r="A959" i="1"/>
  <c r="O958" i="1"/>
  <c r="G958" i="1"/>
  <c r="F958" i="1" s="1"/>
  <c r="J958" i="1"/>
  <c r="K958" i="1" s="1"/>
  <c r="N952" i="1"/>
  <c r="C953" i="1"/>
  <c r="V951" i="1"/>
  <c r="B951" i="1" s="1"/>
  <c r="S957" i="1"/>
  <c r="E957" i="1"/>
  <c r="U957" i="1"/>
  <c r="R958" i="1"/>
  <c r="P958" i="1" l="1"/>
  <c r="Q958" i="1" s="1"/>
  <c r="W958" i="1"/>
  <c r="I960" i="1"/>
  <c r="A960" i="1"/>
  <c r="O959" i="1"/>
  <c r="G959" i="1"/>
  <c r="F959" i="1" s="1"/>
  <c r="J959" i="1"/>
  <c r="K959" i="1" s="1"/>
  <c r="N953" i="1"/>
  <c r="C954" i="1"/>
  <c r="V952" i="1"/>
  <c r="B952" i="1" s="1"/>
  <c r="L956" i="1"/>
  <c r="M956" i="1" s="1"/>
  <c r="U958" i="1"/>
  <c r="R959" i="1"/>
  <c r="E958" i="1"/>
  <c r="S958" i="1"/>
  <c r="D957" i="1"/>
  <c r="L957" i="1" s="1"/>
  <c r="M957" i="1" s="1"/>
  <c r="S959" i="1" l="1"/>
  <c r="E959" i="1"/>
  <c r="R960" i="1"/>
  <c r="U959" i="1"/>
  <c r="W959" i="1"/>
  <c r="P959" i="1"/>
  <c r="Q959" i="1" s="1"/>
  <c r="H957" i="1"/>
  <c r="I961" i="1"/>
  <c r="A961" i="1"/>
  <c r="O960" i="1"/>
  <c r="D958" i="1"/>
  <c r="L958" i="1" s="1"/>
  <c r="M958" i="1" s="1"/>
  <c r="J960" i="1"/>
  <c r="K960" i="1" s="1"/>
  <c r="G960" i="1"/>
  <c r="F960" i="1" s="1"/>
  <c r="N954" i="1"/>
  <c r="C955" i="1"/>
  <c r="N955" i="1" s="1"/>
  <c r="V953" i="1"/>
  <c r="B953" i="1" s="1"/>
  <c r="E960" i="1" l="1"/>
  <c r="S960" i="1"/>
  <c r="H958" i="1"/>
  <c r="J961" i="1"/>
  <c r="K961" i="1" s="1"/>
  <c r="G961" i="1"/>
  <c r="F961" i="1" s="1"/>
  <c r="R961" i="1"/>
  <c r="U960" i="1"/>
  <c r="P960" i="1"/>
  <c r="Q960" i="1" s="1"/>
  <c r="W960" i="1"/>
  <c r="D959" i="1"/>
  <c r="H959" i="1" s="1"/>
  <c r="V955" i="1"/>
  <c r="B955" i="1" s="1"/>
  <c r="V954" i="1"/>
  <c r="B954" i="1" s="1"/>
  <c r="I962" i="1"/>
  <c r="A962" i="1"/>
  <c r="O961" i="1"/>
  <c r="L959" i="1" l="1"/>
  <c r="M959" i="1" s="1"/>
  <c r="C956" i="1"/>
  <c r="C957" i="1" s="1"/>
  <c r="U961" i="1"/>
  <c r="R962" i="1"/>
  <c r="S961" i="1"/>
  <c r="E961" i="1"/>
  <c r="W961" i="1"/>
  <c r="P961" i="1"/>
  <c r="Q961" i="1" s="1"/>
  <c r="I963" i="1"/>
  <c r="A963" i="1"/>
  <c r="O962" i="1"/>
  <c r="G962" i="1"/>
  <c r="F962" i="1" s="1"/>
  <c r="J962" i="1"/>
  <c r="K962" i="1" s="1"/>
  <c r="D960" i="1"/>
  <c r="H960" i="1" s="1"/>
  <c r="N956" i="1" l="1"/>
  <c r="V956" i="1" s="1"/>
  <c r="B956" i="1" s="1"/>
  <c r="L960" i="1"/>
  <c r="M960" i="1" s="1"/>
  <c r="G963" i="1"/>
  <c r="F963" i="1" s="1"/>
  <c r="J963" i="1"/>
  <c r="K963" i="1" s="1"/>
  <c r="N957" i="1"/>
  <c r="C958" i="1"/>
  <c r="D961" i="1"/>
  <c r="H961" i="1" s="1"/>
  <c r="E962" i="1"/>
  <c r="S962" i="1"/>
  <c r="U962" i="1"/>
  <c r="R963" i="1"/>
  <c r="I964" i="1"/>
  <c r="A964" i="1"/>
  <c r="O963" i="1"/>
  <c r="P962" i="1"/>
  <c r="Q962" i="1" s="1"/>
  <c r="W962" i="1"/>
  <c r="L961" i="1" l="1"/>
  <c r="M961" i="1" s="1"/>
  <c r="J964" i="1"/>
  <c r="K964" i="1" s="1"/>
  <c r="G964" i="1"/>
  <c r="F964" i="1" s="1"/>
  <c r="R964" i="1"/>
  <c r="U963" i="1"/>
  <c r="N958" i="1"/>
  <c r="C959" i="1"/>
  <c r="V957" i="1"/>
  <c r="B957" i="1" s="1"/>
  <c r="D962" i="1"/>
  <c r="L962" i="1" s="1"/>
  <c r="M962" i="1" s="1"/>
  <c r="S963" i="1"/>
  <c r="E963" i="1"/>
  <c r="O964" i="1"/>
  <c r="I965" i="1"/>
  <c r="A965" i="1"/>
  <c r="W963" i="1"/>
  <c r="P963" i="1"/>
  <c r="Q963" i="1" s="1"/>
  <c r="P964" i="1" l="1"/>
  <c r="Q964" i="1" s="1"/>
  <c r="W964" i="1"/>
  <c r="N959" i="1"/>
  <c r="C960" i="1"/>
  <c r="D963" i="1"/>
  <c r="H963" i="1" s="1"/>
  <c r="V958" i="1"/>
  <c r="B958" i="1" s="1"/>
  <c r="J965" i="1"/>
  <c r="K965" i="1" s="1"/>
  <c r="G965" i="1"/>
  <c r="F965" i="1" s="1"/>
  <c r="H962" i="1"/>
  <c r="R965" i="1"/>
  <c r="U964" i="1"/>
  <c r="E964" i="1"/>
  <c r="S964" i="1"/>
  <c r="I966" i="1"/>
  <c r="A966" i="1"/>
  <c r="O965" i="1"/>
  <c r="U965" i="1" l="1"/>
  <c r="R966" i="1"/>
  <c r="L963" i="1"/>
  <c r="M963" i="1" s="1"/>
  <c r="W965" i="1"/>
  <c r="P965" i="1"/>
  <c r="Q965" i="1" s="1"/>
  <c r="N960" i="1"/>
  <c r="C961" i="1"/>
  <c r="I967" i="1"/>
  <c r="A967" i="1"/>
  <c r="O966" i="1"/>
  <c r="S965" i="1"/>
  <c r="E965" i="1"/>
  <c r="V959" i="1"/>
  <c r="B959" i="1" s="1"/>
  <c r="D964" i="1"/>
  <c r="H964" i="1" s="1"/>
  <c r="G966" i="1"/>
  <c r="F966" i="1" s="1"/>
  <c r="J966" i="1"/>
  <c r="K966" i="1" s="1"/>
  <c r="L964" i="1" l="1"/>
  <c r="M964" i="1" s="1"/>
  <c r="N961" i="1"/>
  <c r="C962" i="1"/>
  <c r="V960" i="1"/>
  <c r="B960" i="1" s="1"/>
  <c r="G967" i="1"/>
  <c r="F967" i="1" s="1"/>
  <c r="J967" i="1"/>
  <c r="K967" i="1" s="1"/>
  <c r="D965" i="1"/>
  <c r="H965" i="1" s="1"/>
  <c r="E966" i="1"/>
  <c r="S966" i="1"/>
  <c r="P966" i="1"/>
  <c r="Q966" i="1" s="1"/>
  <c r="W966" i="1"/>
  <c r="U966" i="1"/>
  <c r="R967" i="1"/>
  <c r="I968" i="1"/>
  <c r="A968" i="1"/>
  <c r="O967" i="1"/>
  <c r="L965" i="1" l="1"/>
  <c r="M965" i="1" s="1"/>
  <c r="S967" i="1"/>
  <c r="E967" i="1"/>
  <c r="W967" i="1"/>
  <c r="P967" i="1"/>
  <c r="Q967" i="1" s="1"/>
  <c r="D966" i="1"/>
  <c r="L966" i="1" s="1"/>
  <c r="M966" i="1" s="1"/>
  <c r="A969" i="1"/>
  <c r="O968" i="1"/>
  <c r="I969" i="1"/>
  <c r="N962" i="1"/>
  <c r="C963" i="1"/>
  <c r="R968" i="1"/>
  <c r="U967" i="1"/>
  <c r="J968" i="1"/>
  <c r="K968" i="1" s="1"/>
  <c r="G968" i="1"/>
  <c r="F968" i="1" s="1"/>
  <c r="V961" i="1"/>
  <c r="B961" i="1" s="1"/>
  <c r="H966" i="1" l="1"/>
  <c r="I970" i="1"/>
  <c r="A970" i="1"/>
  <c r="O969" i="1"/>
  <c r="R969" i="1"/>
  <c r="U968" i="1"/>
  <c r="E968" i="1"/>
  <c r="S968" i="1"/>
  <c r="N963" i="1"/>
  <c r="C964" i="1"/>
  <c r="V962" i="1"/>
  <c r="B962" i="1" s="1"/>
  <c r="J969" i="1"/>
  <c r="K969" i="1" s="1"/>
  <c r="G969" i="1"/>
  <c r="F969" i="1" s="1"/>
  <c r="D967" i="1"/>
  <c r="H967" i="1" s="1"/>
  <c r="P968" i="1"/>
  <c r="Q968" i="1" s="1"/>
  <c r="W968" i="1"/>
  <c r="L967" i="1" l="1"/>
  <c r="M967" i="1" s="1"/>
  <c r="V963" i="1"/>
  <c r="B963" i="1" s="1"/>
  <c r="D968" i="1"/>
  <c r="H968" i="1" s="1"/>
  <c r="S969" i="1"/>
  <c r="E969" i="1"/>
  <c r="U969" i="1"/>
  <c r="R970" i="1"/>
  <c r="W969" i="1"/>
  <c r="P969" i="1"/>
  <c r="Q969" i="1" s="1"/>
  <c r="I971" i="1"/>
  <c r="A971" i="1"/>
  <c r="O970" i="1"/>
  <c r="N964" i="1"/>
  <c r="C965" i="1"/>
  <c r="G970" i="1"/>
  <c r="F970" i="1" s="1"/>
  <c r="J970" i="1"/>
  <c r="K970" i="1" s="1"/>
  <c r="V964" i="1" l="1"/>
  <c r="B964" i="1" s="1"/>
  <c r="D969" i="1"/>
  <c r="L969" i="1" s="1"/>
  <c r="M969" i="1" s="1"/>
  <c r="P970" i="1"/>
  <c r="Q970" i="1" s="1"/>
  <c r="W970" i="1"/>
  <c r="N965" i="1"/>
  <c r="C966" i="1"/>
  <c r="I972" i="1"/>
  <c r="A972" i="1"/>
  <c r="O971" i="1"/>
  <c r="G971" i="1"/>
  <c r="F971" i="1" s="1"/>
  <c r="J971" i="1"/>
  <c r="K971" i="1" s="1"/>
  <c r="L968" i="1"/>
  <c r="M968" i="1" s="1"/>
  <c r="E970" i="1"/>
  <c r="S970" i="1"/>
  <c r="U970" i="1"/>
  <c r="R971" i="1"/>
  <c r="H969" i="1" l="1"/>
  <c r="S971" i="1"/>
  <c r="E971" i="1"/>
  <c r="V965" i="1"/>
  <c r="B965" i="1" s="1"/>
  <c r="W971" i="1"/>
  <c r="P971" i="1"/>
  <c r="Q971" i="1" s="1"/>
  <c r="I973" i="1"/>
  <c r="A973" i="1"/>
  <c r="O972" i="1"/>
  <c r="J972" i="1"/>
  <c r="K972" i="1" s="1"/>
  <c r="G972" i="1"/>
  <c r="F972" i="1" s="1"/>
  <c r="R972" i="1"/>
  <c r="U971" i="1"/>
  <c r="D970" i="1"/>
  <c r="H970" i="1" s="1"/>
  <c r="N966" i="1"/>
  <c r="C967" i="1"/>
  <c r="L970" i="1" l="1"/>
  <c r="M970" i="1" s="1"/>
  <c r="J973" i="1"/>
  <c r="K973" i="1" s="1"/>
  <c r="G973" i="1"/>
  <c r="F973" i="1" s="1"/>
  <c r="R973" i="1"/>
  <c r="U972" i="1"/>
  <c r="N967" i="1"/>
  <c r="C968" i="1"/>
  <c r="E972" i="1"/>
  <c r="S972" i="1"/>
  <c r="I974" i="1"/>
  <c r="A974" i="1"/>
  <c r="O973" i="1"/>
  <c r="V966" i="1"/>
  <c r="B966" i="1" s="1"/>
  <c r="D971" i="1"/>
  <c r="L971" i="1" s="1"/>
  <c r="M971" i="1" s="1"/>
  <c r="P972" i="1"/>
  <c r="Q972" i="1" s="1"/>
  <c r="W972" i="1"/>
  <c r="H971" i="1" l="1"/>
  <c r="V967" i="1"/>
  <c r="B967" i="1" s="1"/>
  <c r="W973" i="1"/>
  <c r="P973" i="1"/>
  <c r="Q973" i="1" s="1"/>
  <c r="U973" i="1"/>
  <c r="R974" i="1"/>
  <c r="I975" i="1"/>
  <c r="A975" i="1"/>
  <c r="O974" i="1"/>
  <c r="N968" i="1"/>
  <c r="C969" i="1"/>
  <c r="G974" i="1"/>
  <c r="F974" i="1" s="1"/>
  <c r="J974" i="1"/>
  <c r="K974" i="1" s="1"/>
  <c r="S973" i="1"/>
  <c r="E973" i="1"/>
  <c r="D972" i="1"/>
  <c r="L972" i="1" s="1"/>
  <c r="M972" i="1" s="1"/>
  <c r="H972" i="1" l="1"/>
  <c r="G975" i="1"/>
  <c r="F975" i="1" s="1"/>
  <c r="J975" i="1"/>
  <c r="K975" i="1" s="1"/>
  <c r="U974" i="1"/>
  <c r="R975" i="1"/>
  <c r="I976" i="1"/>
  <c r="A976" i="1"/>
  <c r="O975" i="1"/>
  <c r="E974" i="1"/>
  <c r="S974" i="1"/>
  <c r="N969" i="1"/>
  <c r="C970" i="1"/>
  <c r="D973" i="1"/>
  <c r="L973" i="1" s="1"/>
  <c r="M973" i="1" s="1"/>
  <c r="V968" i="1"/>
  <c r="B968" i="1" s="1"/>
  <c r="P974" i="1"/>
  <c r="Q974" i="1" s="1"/>
  <c r="W974" i="1"/>
  <c r="H973" i="1" l="1"/>
  <c r="I977" i="1"/>
  <c r="A977" i="1"/>
  <c r="O976" i="1"/>
  <c r="J976" i="1"/>
  <c r="K976" i="1" s="1"/>
  <c r="G976" i="1"/>
  <c r="F976" i="1" s="1"/>
  <c r="R976" i="1"/>
  <c r="U975" i="1"/>
  <c r="N970" i="1"/>
  <c r="C971" i="1"/>
  <c r="V969" i="1"/>
  <c r="B969" i="1" s="1"/>
  <c r="S975" i="1"/>
  <c r="E975" i="1"/>
  <c r="W975" i="1"/>
  <c r="P975" i="1"/>
  <c r="Q975" i="1" s="1"/>
  <c r="D974" i="1"/>
  <c r="L974" i="1" s="1"/>
  <c r="M974" i="1" s="1"/>
  <c r="H974" i="1" l="1"/>
  <c r="D975" i="1"/>
  <c r="H975" i="1" s="1"/>
  <c r="E976" i="1"/>
  <c r="S976" i="1"/>
  <c r="P976" i="1"/>
  <c r="Q976" i="1" s="1"/>
  <c r="W976" i="1"/>
  <c r="N971" i="1"/>
  <c r="C972" i="1"/>
  <c r="I978" i="1"/>
  <c r="A978" i="1"/>
  <c r="O977" i="1"/>
  <c r="V970" i="1"/>
  <c r="B970" i="1" s="1"/>
  <c r="J977" i="1"/>
  <c r="K977" i="1" s="1"/>
  <c r="G977" i="1"/>
  <c r="F977" i="1" s="1"/>
  <c r="R977" i="1"/>
  <c r="U976" i="1"/>
  <c r="L975" i="1" l="1"/>
  <c r="M975" i="1" s="1"/>
  <c r="V971" i="1"/>
  <c r="B971" i="1" s="1"/>
  <c r="S977" i="1"/>
  <c r="E977" i="1"/>
  <c r="P977" i="1"/>
  <c r="Q977" i="1" s="1"/>
  <c r="W977" i="1"/>
  <c r="D976" i="1"/>
  <c r="H976" i="1" s="1"/>
  <c r="I979" i="1"/>
  <c r="A979" i="1"/>
  <c r="O978" i="1"/>
  <c r="R978" i="1"/>
  <c r="U977" i="1"/>
  <c r="J978" i="1"/>
  <c r="K978" i="1" s="1"/>
  <c r="G978" i="1"/>
  <c r="F978" i="1" s="1"/>
  <c r="N972" i="1"/>
  <c r="C973" i="1"/>
  <c r="L976" i="1" l="1"/>
  <c r="M976" i="1" s="1"/>
  <c r="U978" i="1"/>
  <c r="R979" i="1"/>
  <c r="P978" i="1"/>
  <c r="Q978" i="1" s="1"/>
  <c r="W978" i="1"/>
  <c r="D977" i="1"/>
  <c r="H977" i="1" s="1"/>
  <c r="N973" i="1"/>
  <c r="C974" i="1"/>
  <c r="I980" i="1"/>
  <c r="A980" i="1"/>
  <c r="O979" i="1"/>
  <c r="V972" i="1"/>
  <c r="B972" i="1" s="1"/>
  <c r="G979" i="1"/>
  <c r="F979" i="1" s="1"/>
  <c r="J979" i="1"/>
  <c r="K979" i="1" s="1"/>
  <c r="E978" i="1"/>
  <c r="S978" i="1"/>
  <c r="V973" i="1" l="1"/>
  <c r="B973" i="1" s="1"/>
  <c r="L977" i="1"/>
  <c r="M977" i="1" s="1"/>
  <c r="W979" i="1"/>
  <c r="P979" i="1"/>
  <c r="Q979" i="1" s="1"/>
  <c r="I981" i="1"/>
  <c r="A981" i="1"/>
  <c r="O980" i="1"/>
  <c r="D978" i="1"/>
  <c r="L978" i="1" s="1"/>
  <c r="M978" i="1" s="1"/>
  <c r="G980" i="1"/>
  <c r="F980" i="1" s="1"/>
  <c r="J980" i="1"/>
  <c r="K980" i="1" s="1"/>
  <c r="U979" i="1"/>
  <c r="R980" i="1"/>
  <c r="E979" i="1"/>
  <c r="S979" i="1"/>
  <c r="N974" i="1"/>
  <c r="C975" i="1"/>
  <c r="H978" i="1" l="1"/>
  <c r="I982" i="1"/>
  <c r="A982" i="1"/>
  <c r="O981" i="1"/>
  <c r="J981" i="1"/>
  <c r="K981" i="1" s="1"/>
  <c r="G981" i="1"/>
  <c r="F981" i="1" s="1"/>
  <c r="R981" i="1"/>
  <c r="U980" i="1"/>
  <c r="N975" i="1"/>
  <c r="C976" i="1"/>
  <c r="P980" i="1"/>
  <c r="Q980" i="1" s="1"/>
  <c r="W980" i="1"/>
  <c r="V974" i="1"/>
  <c r="B974" i="1" s="1"/>
  <c r="E980" i="1"/>
  <c r="S980" i="1"/>
  <c r="D979" i="1"/>
  <c r="L979" i="1" s="1"/>
  <c r="M979" i="1" s="1"/>
  <c r="H979" i="1" l="1"/>
  <c r="D980" i="1"/>
  <c r="H980" i="1" s="1"/>
  <c r="R982" i="1"/>
  <c r="U981" i="1"/>
  <c r="S981" i="1"/>
  <c r="E981" i="1"/>
  <c r="P981" i="1"/>
  <c r="Q981" i="1" s="1"/>
  <c r="W981" i="1"/>
  <c r="N976" i="1"/>
  <c r="C977" i="1"/>
  <c r="I983" i="1"/>
  <c r="A983" i="1"/>
  <c r="O982" i="1"/>
  <c r="V975" i="1"/>
  <c r="B975" i="1" s="1"/>
  <c r="J982" i="1"/>
  <c r="K982" i="1" s="1"/>
  <c r="G982" i="1"/>
  <c r="F982" i="1" s="1"/>
  <c r="D981" i="1" l="1"/>
  <c r="H981" i="1" s="1"/>
  <c r="P982" i="1"/>
  <c r="Q982" i="1" s="1"/>
  <c r="W982" i="1"/>
  <c r="I984" i="1"/>
  <c r="A984" i="1"/>
  <c r="O983" i="1"/>
  <c r="G983" i="1"/>
  <c r="F983" i="1" s="1"/>
  <c r="J983" i="1"/>
  <c r="K983" i="1" s="1"/>
  <c r="U982" i="1"/>
  <c r="R983" i="1"/>
  <c r="N977" i="1"/>
  <c r="C978" i="1"/>
  <c r="E982" i="1"/>
  <c r="S982" i="1"/>
  <c r="V976" i="1"/>
  <c r="B976" i="1" s="1"/>
  <c r="L980" i="1"/>
  <c r="M980" i="1" s="1"/>
  <c r="W983" i="1" l="1"/>
  <c r="P983" i="1"/>
  <c r="Q983" i="1" s="1"/>
  <c r="N978" i="1"/>
  <c r="C979" i="1"/>
  <c r="I985" i="1"/>
  <c r="A985" i="1"/>
  <c r="O984" i="1"/>
  <c r="G984" i="1"/>
  <c r="F984" i="1" s="1"/>
  <c r="J984" i="1"/>
  <c r="K984" i="1" s="1"/>
  <c r="V977" i="1"/>
  <c r="B977" i="1" s="1"/>
  <c r="U983" i="1"/>
  <c r="R984" i="1"/>
  <c r="E983" i="1"/>
  <c r="S983" i="1"/>
  <c r="D982" i="1"/>
  <c r="L982" i="1" s="1"/>
  <c r="M982" i="1" s="1"/>
  <c r="L981" i="1"/>
  <c r="M981" i="1" s="1"/>
  <c r="H982" i="1" l="1"/>
  <c r="P984" i="1"/>
  <c r="Q984" i="1" s="1"/>
  <c r="W984" i="1"/>
  <c r="R985" i="1"/>
  <c r="U984" i="1"/>
  <c r="I986" i="1"/>
  <c r="A986" i="1"/>
  <c r="O985" i="1"/>
  <c r="J985" i="1"/>
  <c r="K985" i="1" s="1"/>
  <c r="G985" i="1"/>
  <c r="F985" i="1" s="1"/>
  <c r="N979" i="1"/>
  <c r="C980" i="1"/>
  <c r="D983" i="1"/>
  <c r="L983" i="1" s="1"/>
  <c r="M983" i="1" s="1"/>
  <c r="V978" i="1"/>
  <c r="B978" i="1" s="1"/>
  <c r="E984" i="1"/>
  <c r="S984" i="1"/>
  <c r="H983" i="1" l="1"/>
  <c r="P985" i="1"/>
  <c r="Q985" i="1" s="1"/>
  <c r="W985" i="1"/>
  <c r="I987" i="1"/>
  <c r="A987" i="1"/>
  <c r="O986" i="1"/>
  <c r="J986" i="1"/>
  <c r="K986" i="1" s="1"/>
  <c r="G986" i="1"/>
  <c r="F986" i="1" s="1"/>
  <c r="N980" i="1"/>
  <c r="C981" i="1"/>
  <c r="V979" i="1"/>
  <c r="B979" i="1" s="1"/>
  <c r="R986" i="1"/>
  <c r="U985" i="1"/>
  <c r="D984" i="1"/>
  <c r="H984" i="1" s="1"/>
  <c r="S985" i="1"/>
  <c r="E985" i="1"/>
  <c r="L984" i="1" l="1"/>
  <c r="M984" i="1" s="1"/>
  <c r="E986" i="1"/>
  <c r="S986" i="1"/>
  <c r="P986" i="1"/>
  <c r="Q986" i="1" s="1"/>
  <c r="W986" i="1"/>
  <c r="U986" i="1"/>
  <c r="R987" i="1"/>
  <c r="I988" i="1"/>
  <c r="A988" i="1"/>
  <c r="O987" i="1"/>
  <c r="G987" i="1"/>
  <c r="F987" i="1" s="1"/>
  <c r="J987" i="1"/>
  <c r="K987" i="1" s="1"/>
  <c r="D985" i="1"/>
  <c r="H985" i="1" s="1"/>
  <c r="N981" i="1"/>
  <c r="C982" i="1"/>
  <c r="V980" i="1"/>
  <c r="B980" i="1" s="1"/>
  <c r="G988" i="1" l="1"/>
  <c r="F988" i="1" s="1"/>
  <c r="J988" i="1"/>
  <c r="K988" i="1" s="1"/>
  <c r="L985" i="1"/>
  <c r="M985" i="1" s="1"/>
  <c r="U987" i="1"/>
  <c r="R988" i="1"/>
  <c r="I989" i="1"/>
  <c r="A989" i="1"/>
  <c r="O988" i="1"/>
  <c r="V981" i="1"/>
  <c r="B981" i="1" s="1"/>
  <c r="E987" i="1"/>
  <c r="S987" i="1"/>
  <c r="N982" i="1"/>
  <c r="C983" i="1"/>
  <c r="W987" i="1"/>
  <c r="P987" i="1"/>
  <c r="Q987" i="1" s="1"/>
  <c r="D986" i="1"/>
  <c r="L986" i="1" s="1"/>
  <c r="M986" i="1" s="1"/>
  <c r="H986" i="1" l="1"/>
  <c r="N983" i="1"/>
  <c r="C984" i="1"/>
  <c r="J989" i="1"/>
  <c r="K989" i="1" s="1"/>
  <c r="G989" i="1"/>
  <c r="F989" i="1" s="1"/>
  <c r="V982" i="1"/>
  <c r="B982" i="1" s="1"/>
  <c r="R989" i="1"/>
  <c r="U988" i="1"/>
  <c r="D987" i="1"/>
  <c r="L987" i="1" s="1"/>
  <c r="M987" i="1" s="1"/>
  <c r="E988" i="1"/>
  <c r="S988" i="1"/>
  <c r="I990" i="1"/>
  <c r="A990" i="1"/>
  <c r="O989" i="1"/>
  <c r="P988" i="1"/>
  <c r="Q988" i="1" s="1"/>
  <c r="W988" i="1"/>
  <c r="H987" i="1" l="1"/>
  <c r="J990" i="1"/>
  <c r="K990" i="1" s="1"/>
  <c r="G990" i="1"/>
  <c r="F990" i="1" s="1"/>
  <c r="D988" i="1"/>
  <c r="H988" i="1" s="1"/>
  <c r="R990" i="1"/>
  <c r="U989" i="1"/>
  <c r="S989" i="1"/>
  <c r="E989" i="1"/>
  <c r="N984" i="1"/>
  <c r="C985" i="1"/>
  <c r="N985" i="1" s="1"/>
  <c r="I991" i="1"/>
  <c r="A991" i="1"/>
  <c r="O990" i="1"/>
  <c r="P989" i="1"/>
  <c r="Q989" i="1" s="1"/>
  <c r="W989" i="1"/>
  <c r="V983" i="1"/>
  <c r="B983" i="1" s="1"/>
  <c r="P990" i="1" l="1"/>
  <c r="Q990" i="1" s="1"/>
  <c r="W990" i="1"/>
  <c r="U990" i="1"/>
  <c r="R991" i="1"/>
  <c r="I992" i="1"/>
  <c r="A992" i="1"/>
  <c r="O991" i="1"/>
  <c r="G991" i="1"/>
  <c r="F991" i="1" s="1"/>
  <c r="J991" i="1"/>
  <c r="K991" i="1" s="1"/>
  <c r="L988" i="1"/>
  <c r="M988" i="1" s="1"/>
  <c r="V985" i="1"/>
  <c r="B985" i="1" s="1"/>
  <c r="V984" i="1"/>
  <c r="B984" i="1" s="1"/>
  <c r="D989" i="1"/>
  <c r="H989" i="1" s="1"/>
  <c r="E990" i="1"/>
  <c r="S990" i="1"/>
  <c r="W991" i="1" l="1"/>
  <c r="P991" i="1"/>
  <c r="Q991" i="1" s="1"/>
  <c r="C986" i="1"/>
  <c r="I993" i="1"/>
  <c r="A993" i="1"/>
  <c r="O992" i="1"/>
  <c r="G992" i="1"/>
  <c r="F992" i="1" s="1"/>
  <c r="J992" i="1"/>
  <c r="K992" i="1" s="1"/>
  <c r="D990" i="1"/>
  <c r="L990" i="1" s="1"/>
  <c r="M990" i="1" s="1"/>
  <c r="U991" i="1"/>
  <c r="R992" i="1"/>
  <c r="L989" i="1"/>
  <c r="M989" i="1" s="1"/>
  <c r="E991" i="1"/>
  <c r="S991" i="1"/>
  <c r="H990" i="1" l="1"/>
  <c r="P992" i="1"/>
  <c r="Q992" i="1" s="1"/>
  <c r="W992" i="1"/>
  <c r="I994" i="1"/>
  <c r="A994" i="1"/>
  <c r="O993" i="1"/>
  <c r="J993" i="1"/>
  <c r="K993" i="1" s="1"/>
  <c r="G993" i="1"/>
  <c r="F993" i="1" s="1"/>
  <c r="R993" i="1"/>
  <c r="U992" i="1"/>
  <c r="N986" i="1"/>
  <c r="C987" i="1"/>
  <c r="D991" i="1"/>
  <c r="L991" i="1" s="1"/>
  <c r="M991" i="1" s="1"/>
  <c r="E992" i="1"/>
  <c r="S992" i="1"/>
  <c r="H991" i="1" l="1"/>
  <c r="S993" i="1"/>
  <c r="E993" i="1"/>
  <c r="P993" i="1"/>
  <c r="Q993" i="1" s="1"/>
  <c r="W993" i="1"/>
  <c r="N987" i="1"/>
  <c r="C988" i="1"/>
  <c r="I995" i="1"/>
  <c r="A995" i="1"/>
  <c r="O994" i="1"/>
  <c r="D992" i="1"/>
  <c r="H992" i="1" s="1"/>
  <c r="V986" i="1"/>
  <c r="B986" i="1" s="1"/>
  <c r="J994" i="1"/>
  <c r="K994" i="1" s="1"/>
  <c r="G994" i="1"/>
  <c r="F994" i="1" s="1"/>
  <c r="R994" i="1"/>
  <c r="U993" i="1"/>
  <c r="N988" i="1" l="1"/>
  <c r="C989" i="1"/>
  <c r="V987" i="1"/>
  <c r="B987" i="1" s="1"/>
  <c r="L992" i="1"/>
  <c r="M992" i="1" s="1"/>
  <c r="U994" i="1"/>
  <c r="R995" i="1"/>
  <c r="D993" i="1"/>
  <c r="L993" i="1" s="1"/>
  <c r="M993" i="1" s="1"/>
  <c r="P994" i="1"/>
  <c r="Q994" i="1" s="1"/>
  <c r="W994" i="1"/>
  <c r="G995" i="1"/>
  <c r="F995" i="1" s="1"/>
  <c r="J995" i="1"/>
  <c r="K995" i="1" s="1"/>
  <c r="E994" i="1"/>
  <c r="S994" i="1"/>
  <c r="I996" i="1"/>
  <c r="A996" i="1"/>
  <c r="O995" i="1"/>
  <c r="H993" i="1" l="1"/>
  <c r="D994" i="1"/>
  <c r="L994" i="1" s="1"/>
  <c r="M994" i="1" s="1"/>
  <c r="W995" i="1"/>
  <c r="P995" i="1"/>
  <c r="Q995" i="1" s="1"/>
  <c r="U995" i="1"/>
  <c r="R996" i="1"/>
  <c r="I997" i="1"/>
  <c r="A997" i="1"/>
  <c r="O996" i="1"/>
  <c r="E995" i="1"/>
  <c r="S995" i="1"/>
  <c r="G996" i="1"/>
  <c r="F996" i="1" s="1"/>
  <c r="J996" i="1"/>
  <c r="K996" i="1" s="1"/>
  <c r="N989" i="1"/>
  <c r="C990" i="1"/>
  <c r="V988" i="1"/>
  <c r="B988" i="1" s="1"/>
  <c r="E996" i="1" l="1"/>
  <c r="S996" i="1"/>
  <c r="R997" i="1"/>
  <c r="U996" i="1"/>
  <c r="J997" i="1"/>
  <c r="K997" i="1" s="1"/>
  <c r="G997" i="1"/>
  <c r="F997" i="1" s="1"/>
  <c r="V989" i="1"/>
  <c r="B989" i="1" s="1"/>
  <c r="D995" i="1"/>
  <c r="L995" i="1" s="1"/>
  <c r="M995" i="1" s="1"/>
  <c r="H994" i="1"/>
  <c r="P996" i="1"/>
  <c r="Q996" i="1" s="1"/>
  <c r="W996" i="1"/>
  <c r="N990" i="1"/>
  <c r="C991" i="1"/>
  <c r="I998" i="1"/>
  <c r="A998" i="1"/>
  <c r="O997" i="1"/>
  <c r="H995" i="1" l="1"/>
  <c r="V990" i="1"/>
  <c r="B990" i="1" s="1"/>
  <c r="S997" i="1"/>
  <c r="E997" i="1"/>
  <c r="P997" i="1"/>
  <c r="Q997" i="1" s="1"/>
  <c r="W997" i="1"/>
  <c r="I999" i="1"/>
  <c r="A999" i="1"/>
  <c r="O998" i="1"/>
  <c r="R998" i="1"/>
  <c r="U997" i="1"/>
  <c r="J998" i="1"/>
  <c r="K998" i="1" s="1"/>
  <c r="G998" i="1"/>
  <c r="F998" i="1" s="1"/>
  <c r="N991" i="1"/>
  <c r="C992" i="1"/>
  <c r="D996" i="1"/>
  <c r="L996" i="1" s="1"/>
  <c r="M996" i="1" s="1"/>
  <c r="H996" i="1" l="1"/>
  <c r="G999" i="1"/>
  <c r="F999" i="1" s="1"/>
  <c r="J999" i="1"/>
  <c r="K999" i="1" s="1"/>
  <c r="I1000" i="1"/>
  <c r="A1000" i="1"/>
  <c r="O999" i="1"/>
  <c r="E998" i="1"/>
  <c r="S998" i="1"/>
  <c r="N992" i="1"/>
  <c r="C993" i="1"/>
  <c r="D997" i="1"/>
  <c r="H997" i="1" s="1"/>
  <c r="V991" i="1"/>
  <c r="B991" i="1" s="1"/>
  <c r="U998" i="1"/>
  <c r="R999" i="1"/>
  <c r="P998" i="1"/>
  <c r="Q998" i="1" s="1"/>
  <c r="W998" i="1"/>
  <c r="L997" i="1" l="1"/>
  <c r="M997" i="1" s="1"/>
  <c r="D998" i="1"/>
  <c r="L998" i="1" s="1"/>
  <c r="M998" i="1" s="1"/>
  <c r="W999" i="1"/>
  <c r="P999" i="1"/>
  <c r="Q999" i="1" s="1"/>
  <c r="I1001" i="1"/>
  <c r="A1001" i="1"/>
  <c r="O1000" i="1"/>
  <c r="G1000" i="1"/>
  <c r="F1000" i="1" s="1"/>
  <c r="J1000" i="1"/>
  <c r="K1000" i="1" s="1"/>
  <c r="E999" i="1"/>
  <c r="S999" i="1"/>
  <c r="N993" i="1"/>
  <c r="C994" i="1"/>
  <c r="U999" i="1"/>
  <c r="R1000" i="1"/>
  <c r="V992" i="1"/>
  <c r="B992" i="1" s="1"/>
  <c r="H998" i="1" l="1"/>
  <c r="N994" i="1"/>
  <c r="C995" i="1"/>
  <c r="I1002" i="1"/>
  <c r="A1002" i="1"/>
  <c r="O1001" i="1"/>
  <c r="J1001" i="1"/>
  <c r="K1001" i="1" s="1"/>
  <c r="G1001" i="1"/>
  <c r="F1001" i="1" s="1"/>
  <c r="D999" i="1"/>
  <c r="L999" i="1" s="1"/>
  <c r="M999" i="1" s="1"/>
  <c r="E1000" i="1"/>
  <c r="S1000" i="1"/>
  <c r="P1000" i="1"/>
  <c r="Q1000" i="1" s="1"/>
  <c r="W1000" i="1"/>
  <c r="V993" i="1"/>
  <c r="B993" i="1" s="1"/>
  <c r="R1001" i="1"/>
  <c r="U1000" i="1"/>
  <c r="H999" i="1" l="1"/>
  <c r="S1001" i="1"/>
  <c r="E1001" i="1"/>
  <c r="P1001" i="1"/>
  <c r="Q1001" i="1" s="1"/>
  <c r="W1001" i="1"/>
  <c r="D1000" i="1"/>
  <c r="H1000" i="1" s="1"/>
  <c r="I1003" i="1"/>
  <c r="A1003" i="1"/>
  <c r="O1002" i="1"/>
  <c r="J1002" i="1"/>
  <c r="K1002" i="1" s="1"/>
  <c r="G1002" i="1"/>
  <c r="F1002" i="1" s="1"/>
  <c r="R1002" i="1"/>
  <c r="U1001" i="1"/>
  <c r="N995" i="1"/>
  <c r="C996" i="1"/>
  <c r="V994" i="1"/>
  <c r="B994" i="1" s="1"/>
  <c r="G1003" i="1" l="1"/>
  <c r="F1003" i="1" s="1"/>
  <c r="J1003" i="1"/>
  <c r="K1003" i="1" s="1"/>
  <c r="U1002" i="1"/>
  <c r="R1003" i="1"/>
  <c r="L1000" i="1"/>
  <c r="M1000" i="1" s="1"/>
  <c r="E1002" i="1"/>
  <c r="S1002" i="1"/>
  <c r="V995" i="1"/>
  <c r="B995" i="1" s="1"/>
  <c r="P1002" i="1"/>
  <c r="Q1002" i="1" s="1"/>
  <c r="W1002" i="1"/>
  <c r="D1001" i="1"/>
  <c r="H1001" i="1" s="1"/>
  <c r="N996" i="1"/>
  <c r="C997" i="1"/>
  <c r="I1004" i="1"/>
  <c r="A1004" i="1"/>
  <c r="O1003" i="1"/>
  <c r="L1001" i="1" l="1"/>
  <c r="M1001" i="1" s="1"/>
  <c r="D1002" i="1"/>
  <c r="L1002" i="1" s="1"/>
  <c r="M1002" i="1" s="1"/>
  <c r="U1003" i="1"/>
  <c r="R1004" i="1"/>
  <c r="W1003" i="1"/>
  <c r="P1003" i="1"/>
  <c r="Q1003" i="1" s="1"/>
  <c r="V996" i="1"/>
  <c r="B996" i="1" s="1"/>
  <c r="I1005" i="1"/>
  <c r="A1005" i="1"/>
  <c r="O1004" i="1"/>
  <c r="E1003" i="1"/>
  <c r="S1003" i="1"/>
  <c r="G1004" i="1"/>
  <c r="F1004" i="1" s="1"/>
  <c r="J1004" i="1"/>
  <c r="K1004" i="1" s="1"/>
  <c r="N997" i="1"/>
  <c r="C998" i="1"/>
  <c r="H1002" i="1" l="1"/>
  <c r="D1003" i="1"/>
  <c r="L1003" i="1" s="1"/>
  <c r="M1003" i="1" s="1"/>
  <c r="R1005" i="1"/>
  <c r="U1004" i="1"/>
  <c r="P1004" i="1"/>
  <c r="Q1004" i="1" s="1"/>
  <c r="W1004" i="1"/>
  <c r="N998" i="1"/>
  <c r="C999" i="1"/>
  <c r="I1006" i="1"/>
  <c r="A1006" i="1"/>
  <c r="O1005" i="1"/>
  <c r="V997" i="1"/>
  <c r="B997" i="1" s="1"/>
  <c r="J1005" i="1"/>
  <c r="K1005" i="1" s="1"/>
  <c r="G1005" i="1"/>
  <c r="F1005" i="1" s="1"/>
  <c r="E1004" i="1"/>
  <c r="S1004" i="1"/>
  <c r="H1003" i="1" l="1"/>
  <c r="V998" i="1"/>
  <c r="B998" i="1" s="1"/>
  <c r="P1005" i="1"/>
  <c r="Q1005" i="1" s="1"/>
  <c r="W1005" i="1"/>
  <c r="R1006" i="1"/>
  <c r="U1005" i="1"/>
  <c r="S1005" i="1"/>
  <c r="E1005" i="1"/>
  <c r="I1007" i="1"/>
  <c r="A1007" i="1"/>
  <c r="O1006" i="1"/>
  <c r="D1004" i="1"/>
  <c r="H1004" i="1" s="1"/>
  <c r="J1006" i="1"/>
  <c r="K1006" i="1" s="1"/>
  <c r="G1006" i="1"/>
  <c r="F1006" i="1" s="1"/>
  <c r="N999" i="1"/>
  <c r="C1000" i="1"/>
  <c r="D1005" i="1" l="1"/>
  <c r="H1005" i="1" s="1"/>
  <c r="L1004" i="1"/>
  <c r="M1004" i="1" s="1"/>
  <c r="U1006" i="1"/>
  <c r="R1007" i="1"/>
  <c r="E1006" i="1"/>
  <c r="S1006" i="1"/>
  <c r="N1000" i="1"/>
  <c r="C1001" i="1"/>
  <c r="P1006" i="1"/>
  <c r="Q1006" i="1" s="1"/>
  <c r="W1006" i="1"/>
  <c r="V999" i="1"/>
  <c r="B999" i="1" s="1"/>
  <c r="I1008" i="1"/>
  <c r="A1008" i="1"/>
  <c r="O1007" i="1"/>
  <c r="G1007" i="1"/>
  <c r="F1007" i="1" s="1"/>
  <c r="J1007" i="1"/>
  <c r="K1007" i="1" s="1"/>
  <c r="D1006" i="1" l="1"/>
  <c r="L1006" i="1" s="1"/>
  <c r="M1006" i="1" s="1"/>
  <c r="U1007" i="1"/>
  <c r="R1008" i="1"/>
  <c r="G1008" i="1"/>
  <c r="F1008" i="1" s="1"/>
  <c r="J1008" i="1"/>
  <c r="K1008" i="1" s="1"/>
  <c r="E1007" i="1"/>
  <c r="S1007" i="1"/>
  <c r="I1009" i="1"/>
  <c r="A1009" i="1"/>
  <c r="O1008" i="1"/>
  <c r="N1001" i="1"/>
  <c r="C1002" i="1"/>
  <c r="L1005" i="1"/>
  <c r="M1005" i="1" s="1"/>
  <c r="W1007" i="1"/>
  <c r="P1007" i="1"/>
  <c r="Q1007" i="1" s="1"/>
  <c r="V1000" i="1"/>
  <c r="B1000" i="1" s="1"/>
  <c r="H1006" i="1" l="1"/>
  <c r="E1008" i="1"/>
  <c r="S1008" i="1"/>
  <c r="N1002" i="1"/>
  <c r="C1003" i="1"/>
  <c r="V1001" i="1"/>
  <c r="B1001" i="1" s="1"/>
  <c r="P1008" i="1"/>
  <c r="Q1008" i="1" s="1"/>
  <c r="W1008" i="1"/>
  <c r="R1009" i="1"/>
  <c r="U1008" i="1"/>
  <c r="J1009" i="1"/>
  <c r="K1009" i="1" s="1"/>
  <c r="G1009" i="1"/>
  <c r="F1009" i="1" s="1"/>
  <c r="I1010" i="1"/>
  <c r="A1010" i="1"/>
  <c r="O1009" i="1"/>
  <c r="D1007" i="1"/>
  <c r="L1007" i="1" s="1"/>
  <c r="M1007" i="1" s="1"/>
  <c r="H1007" i="1" l="1"/>
  <c r="I1011" i="1"/>
  <c r="A1011" i="1"/>
  <c r="O1010" i="1"/>
  <c r="J1010" i="1"/>
  <c r="K1010" i="1" s="1"/>
  <c r="G1010" i="1"/>
  <c r="F1010" i="1" s="1"/>
  <c r="S1009" i="1"/>
  <c r="E1009" i="1"/>
  <c r="N1003" i="1"/>
  <c r="C1004" i="1"/>
  <c r="P1009" i="1"/>
  <c r="Q1009" i="1" s="1"/>
  <c r="W1009" i="1"/>
  <c r="V1002" i="1"/>
  <c r="B1002" i="1" s="1"/>
  <c r="R1010" i="1"/>
  <c r="U1009" i="1"/>
  <c r="D1008" i="1"/>
  <c r="H1008" i="1" s="1"/>
  <c r="E1010" i="1" l="1"/>
  <c r="S1010" i="1"/>
  <c r="P1010" i="1"/>
  <c r="Q1010" i="1" s="1"/>
  <c r="W1010" i="1"/>
  <c r="D1009" i="1"/>
  <c r="H1009" i="1" s="1"/>
  <c r="L1008" i="1"/>
  <c r="M1008" i="1" s="1"/>
  <c r="N1004" i="1"/>
  <c r="C1005" i="1"/>
  <c r="I1012" i="1"/>
  <c r="A1012" i="1"/>
  <c r="O1011" i="1"/>
  <c r="U1010" i="1"/>
  <c r="R1011" i="1"/>
  <c r="V1003" i="1"/>
  <c r="B1003" i="1" s="1"/>
  <c r="G1011" i="1"/>
  <c r="F1011" i="1" s="1"/>
  <c r="J1011" i="1"/>
  <c r="K1011" i="1" s="1"/>
  <c r="U1011" i="1" l="1"/>
  <c r="R1012" i="1"/>
  <c r="L1009" i="1"/>
  <c r="M1009" i="1" s="1"/>
  <c r="W1011" i="1"/>
  <c r="P1011" i="1"/>
  <c r="Q1011" i="1" s="1"/>
  <c r="E1011" i="1"/>
  <c r="S1011" i="1"/>
  <c r="I1013" i="1"/>
  <c r="A1013" i="1"/>
  <c r="O1012" i="1"/>
  <c r="G1012" i="1"/>
  <c r="F1012" i="1" s="1"/>
  <c r="J1012" i="1"/>
  <c r="K1012" i="1" s="1"/>
  <c r="N1005" i="1"/>
  <c r="C1006" i="1"/>
  <c r="V1004" i="1"/>
  <c r="B1004" i="1" s="1"/>
  <c r="D1010" i="1"/>
  <c r="L1010" i="1" s="1"/>
  <c r="M1010" i="1" s="1"/>
  <c r="J1013" i="1" l="1"/>
  <c r="K1013" i="1" s="1"/>
  <c r="G1013" i="1"/>
  <c r="F1013" i="1" s="1"/>
  <c r="N1006" i="1"/>
  <c r="C1007" i="1"/>
  <c r="V1005" i="1"/>
  <c r="B1005" i="1" s="1"/>
  <c r="D1011" i="1"/>
  <c r="L1011" i="1" s="1"/>
  <c r="M1011" i="1" s="1"/>
  <c r="E1012" i="1"/>
  <c r="S1012" i="1"/>
  <c r="H1010" i="1"/>
  <c r="P1012" i="1"/>
  <c r="Q1012" i="1" s="1"/>
  <c r="W1012" i="1"/>
  <c r="R1013" i="1"/>
  <c r="U1012" i="1"/>
  <c r="I1014" i="1"/>
  <c r="A1014" i="1"/>
  <c r="O1013" i="1"/>
  <c r="H1011" i="1" l="1"/>
  <c r="R1014" i="1"/>
  <c r="U1013" i="1"/>
  <c r="N1007" i="1"/>
  <c r="C1008" i="1"/>
  <c r="P1013" i="1"/>
  <c r="Q1013" i="1" s="1"/>
  <c r="W1013" i="1"/>
  <c r="V1006" i="1"/>
  <c r="B1006" i="1" s="1"/>
  <c r="I1015" i="1"/>
  <c r="A1015" i="1"/>
  <c r="O1014" i="1"/>
  <c r="D1012" i="1"/>
  <c r="H1012" i="1" s="1"/>
  <c r="J1014" i="1"/>
  <c r="K1014" i="1" s="1"/>
  <c r="G1014" i="1"/>
  <c r="F1014" i="1" s="1"/>
  <c r="S1013" i="1"/>
  <c r="E1013" i="1"/>
  <c r="E1014" i="1" l="1"/>
  <c r="S1014" i="1"/>
  <c r="L1012" i="1"/>
  <c r="M1012" i="1" s="1"/>
  <c r="N1008" i="1"/>
  <c r="C1009" i="1"/>
  <c r="P1014" i="1"/>
  <c r="Q1014" i="1" s="1"/>
  <c r="W1014" i="1"/>
  <c r="V1007" i="1"/>
  <c r="B1007" i="1" s="1"/>
  <c r="D1013" i="1"/>
  <c r="H1013" i="1" s="1"/>
  <c r="I1016" i="1"/>
  <c r="A1016" i="1"/>
  <c r="O1015" i="1"/>
  <c r="G1015" i="1"/>
  <c r="F1015" i="1" s="1"/>
  <c r="J1015" i="1"/>
  <c r="K1015" i="1" s="1"/>
  <c r="U1014" i="1"/>
  <c r="R1015" i="1"/>
  <c r="W1015" i="1" l="1"/>
  <c r="P1015" i="1"/>
  <c r="Q1015" i="1" s="1"/>
  <c r="I1017" i="1"/>
  <c r="A1017" i="1"/>
  <c r="O1016" i="1"/>
  <c r="G1016" i="1"/>
  <c r="F1016" i="1" s="1"/>
  <c r="J1016" i="1"/>
  <c r="K1016" i="1" s="1"/>
  <c r="N1009" i="1"/>
  <c r="C1010" i="1"/>
  <c r="U1015" i="1"/>
  <c r="R1016" i="1"/>
  <c r="V1008" i="1"/>
  <c r="B1008" i="1" s="1"/>
  <c r="L1013" i="1"/>
  <c r="M1013" i="1" s="1"/>
  <c r="E1015" i="1"/>
  <c r="S1015" i="1"/>
  <c r="D1014" i="1"/>
  <c r="L1014" i="1" s="1"/>
  <c r="M1014" i="1" s="1"/>
  <c r="P1016" i="1" l="1"/>
  <c r="Q1016" i="1" s="1"/>
  <c r="W1016" i="1"/>
  <c r="H1014" i="1"/>
  <c r="R1017" i="1"/>
  <c r="U1016" i="1"/>
  <c r="I1018" i="1"/>
  <c r="A1018" i="1"/>
  <c r="O1017" i="1"/>
  <c r="J1017" i="1"/>
  <c r="K1017" i="1" s="1"/>
  <c r="G1017" i="1"/>
  <c r="F1017" i="1" s="1"/>
  <c r="D1015" i="1"/>
  <c r="L1015" i="1" s="1"/>
  <c r="M1015" i="1" s="1"/>
  <c r="N1010" i="1"/>
  <c r="C1011" i="1"/>
  <c r="E1016" i="1"/>
  <c r="S1016" i="1"/>
  <c r="V1009" i="1"/>
  <c r="B1009" i="1" s="1"/>
  <c r="H1015" i="1" l="1"/>
  <c r="V1010" i="1"/>
  <c r="B1010" i="1" s="1"/>
  <c r="I1019" i="1"/>
  <c r="A1019" i="1"/>
  <c r="O1018" i="1"/>
  <c r="J1018" i="1"/>
  <c r="K1018" i="1" s="1"/>
  <c r="G1018" i="1"/>
  <c r="F1018" i="1" s="1"/>
  <c r="P1017" i="1"/>
  <c r="Q1017" i="1" s="1"/>
  <c r="W1017" i="1"/>
  <c r="R1018" i="1"/>
  <c r="U1017" i="1"/>
  <c r="S1017" i="1"/>
  <c r="E1017" i="1"/>
  <c r="N1011" i="1"/>
  <c r="C1012" i="1"/>
  <c r="D1016" i="1"/>
  <c r="H1016" i="1" s="1"/>
  <c r="V1011" i="1" l="1"/>
  <c r="B1011" i="1" s="1"/>
  <c r="E1018" i="1"/>
  <c r="S1018" i="1"/>
  <c r="D1017" i="1"/>
  <c r="H1017" i="1" s="1"/>
  <c r="P1018" i="1"/>
  <c r="Q1018" i="1" s="1"/>
  <c r="W1018" i="1"/>
  <c r="N1012" i="1"/>
  <c r="C1013" i="1"/>
  <c r="I1020" i="1"/>
  <c r="A1020" i="1"/>
  <c r="O1019" i="1"/>
  <c r="U1018" i="1"/>
  <c r="R1019" i="1"/>
  <c r="G1019" i="1"/>
  <c r="F1019" i="1" s="1"/>
  <c r="J1019" i="1"/>
  <c r="K1019" i="1" s="1"/>
  <c r="L1016" i="1"/>
  <c r="M1016" i="1" s="1"/>
  <c r="L1017" i="1" l="1"/>
  <c r="M1017" i="1" s="1"/>
  <c r="U1019" i="1"/>
  <c r="R1020" i="1"/>
  <c r="W1019" i="1"/>
  <c r="P1019" i="1"/>
  <c r="Q1019" i="1" s="1"/>
  <c r="I1021" i="1"/>
  <c r="A1021" i="1"/>
  <c r="O1020" i="1"/>
  <c r="G1020" i="1"/>
  <c r="F1020" i="1" s="1"/>
  <c r="J1020" i="1"/>
  <c r="K1020" i="1" s="1"/>
  <c r="E1019" i="1"/>
  <c r="S1019" i="1"/>
  <c r="N1013" i="1"/>
  <c r="C1014" i="1"/>
  <c r="D1018" i="1"/>
  <c r="H1018" i="1" s="1"/>
  <c r="V1012" i="1"/>
  <c r="B1012" i="1" s="1"/>
  <c r="L1018" i="1" l="1"/>
  <c r="M1018" i="1" s="1"/>
  <c r="P1020" i="1"/>
  <c r="Q1020" i="1" s="1"/>
  <c r="W1020" i="1"/>
  <c r="N1014" i="1"/>
  <c r="C1015" i="1"/>
  <c r="I1022" i="1"/>
  <c r="A1022" i="1"/>
  <c r="O1021" i="1"/>
  <c r="J1021" i="1"/>
  <c r="K1021" i="1" s="1"/>
  <c r="G1021" i="1"/>
  <c r="F1021" i="1" s="1"/>
  <c r="V1013" i="1"/>
  <c r="B1013" i="1" s="1"/>
  <c r="D1019" i="1"/>
  <c r="L1019" i="1" s="1"/>
  <c r="M1019" i="1" s="1"/>
  <c r="E1020" i="1"/>
  <c r="S1020" i="1"/>
  <c r="R1021" i="1"/>
  <c r="U1020" i="1"/>
  <c r="H1019" i="1" l="1"/>
  <c r="D1020" i="1"/>
  <c r="H1020" i="1" s="1"/>
  <c r="P1021" i="1"/>
  <c r="Q1021" i="1" s="1"/>
  <c r="W1021" i="1"/>
  <c r="I1023" i="1"/>
  <c r="A1023" i="1"/>
  <c r="O1022" i="1"/>
  <c r="J1022" i="1"/>
  <c r="K1022" i="1" s="1"/>
  <c r="G1022" i="1"/>
  <c r="F1022" i="1" s="1"/>
  <c r="N1015" i="1"/>
  <c r="C1016" i="1"/>
  <c r="N1016" i="1" s="1"/>
  <c r="V1014" i="1"/>
  <c r="B1014" i="1" s="1"/>
  <c r="R1022" i="1"/>
  <c r="U1021" i="1"/>
  <c r="S1021" i="1"/>
  <c r="E1021" i="1"/>
  <c r="P1022" i="1" l="1"/>
  <c r="Q1022" i="1" s="1"/>
  <c r="W1022" i="1"/>
  <c r="I1024" i="1"/>
  <c r="A1024" i="1"/>
  <c r="O1023" i="1"/>
  <c r="G1023" i="1"/>
  <c r="F1023" i="1" s="1"/>
  <c r="J1023" i="1"/>
  <c r="K1023" i="1" s="1"/>
  <c r="U1022" i="1"/>
  <c r="R1023" i="1"/>
  <c r="V1016" i="1"/>
  <c r="B1016" i="1" s="1"/>
  <c r="V1015" i="1"/>
  <c r="B1015" i="1" s="1"/>
  <c r="D1021" i="1"/>
  <c r="L1021" i="1" s="1"/>
  <c r="M1021" i="1" s="1"/>
  <c r="E1022" i="1"/>
  <c r="S1022" i="1"/>
  <c r="L1020" i="1"/>
  <c r="M1020" i="1" s="1"/>
  <c r="C1017" i="1" l="1"/>
  <c r="C1018" i="1" s="1"/>
  <c r="H1021" i="1"/>
  <c r="E1023" i="1"/>
  <c r="S1023" i="1"/>
  <c r="W1023" i="1"/>
  <c r="P1023" i="1"/>
  <c r="Q1023" i="1" s="1"/>
  <c r="I1025" i="1"/>
  <c r="A1025" i="1"/>
  <c r="O1024" i="1"/>
  <c r="D1022" i="1"/>
  <c r="L1022" i="1" s="1"/>
  <c r="M1022" i="1" s="1"/>
  <c r="G1024" i="1"/>
  <c r="F1024" i="1" s="1"/>
  <c r="J1024" i="1"/>
  <c r="K1024" i="1" s="1"/>
  <c r="U1023" i="1"/>
  <c r="R1024" i="1"/>
  <c r="N1017" i="1" l="1"/>
  <c r="V1017" i="1" s="1"/>
  <c r="B1017" i="1" s="1"/>
  <c r="H1022" i="1"/>
  <c r="I1026" i="1"/>
  <c r="A1026" i="1"/>
  <c r="O1025" i="1"/>
  <c r="J1025" i="1"/>
  <c r="K1025" i="1" s="1"/>
  <c r="G1025" i="1"/>
  <c r="F1025" i="1" s="1"/>
  <c r="N1018" i="1"/>
  <c r="C1019" i="1"/>
  <c r="E1024" i="1"/>
  <c r="S1024" i="1"/>
  <c r="R1025" i="1"/>
  <c r="U1024" i="1"/>
  <c r="P1024" i="1"/>
  <c r="Q1024" i="1" s="1"/>
  <c r="W1024" i="1"/>
  <c r="D1023" i="1"/>
  <c r="L1023" i="1" s="1"/>
  <c r="M1023" i="1" s="1"/>
  <c r="H1023" i="1" l="1"/>
  <c r="N1019" i="1"/>
  <c r="C1020" i="1"/>
  <c r="V1018" i="1"/>
  <c r="B1018" i="1" s="1"/>
  <c r="R1026" i="1"/>
  <c r="U1025" i="1"/>
  <c r="S1025" i="1"/>
  <c r="E1025" i="1"/>
  <c r="D1024" i="1"/>
  <c r="H1024" i="1" s="1"/>
  <c r="P1025" i="1"/>
  <c r="Q1025" i="1" s="1"/>
  <c r="W1025" i="1"/>
  <c r="I1027" i="1"/>
  <c r="A1027" i="1"/>
  <c r="O1026" i="1"/>
  <c r="J1026" i="1"/>
  <c r="K1026" i="1" s="1"/>
  <c r="G1026" i="1"/>
  <c r="F1026" i="1" s="1"/>
  <c r="P1026" i="1" l="1"/>
  <c r="Q1026" i="1" s="1"/>
  <c r="W1026" i="1"/>
  <c r="D1025" i="1"/>
  <c r="H1025" i="1" s="1"/>
  <c r="I1028" i="1"/>
  <c r="A1028" i="1"/>
  <c r="O1027" i="1"/>
  <c r="G1027" i="1"/>
  <c r="F1027" i="1" s="1"/>
  <c r="J1027" i="1"/>
  <c r="K1027" i="1" s="1"/>
  <c r="U1026" i="1"/>
  <c r="R1027" i="1"/>
  <c r="E1026" i="1"/>
  <c r="S1026" i="1"/>
  <c r="L1024" i="1"/>
  <c r="M1024" i="1" s="1"/>
  <c r="N1020" i="1"/>
  <c r="C1021" i="1"/>
  <c r="V1019" i="1"/>
  <c r="B1019" i="1" s="1"/>
  <c r="W1027" i="1" l="1"/>
  <c r="P1027" i="1"/>
  <c r="Q1027" i="1" s="1"/>
  <c r="I1029" i="1"/>
  <c r="A1029" i="1"/>
  <c r="O1028" i="1"/>
  <c r="G1028" i="1"/>
  <c r="F1028" i="1" s="1"/>
  <c r="J1028" i="1"/>
  <c r="K1028" i="1" s="1"/>
  <c r="D1026" i="1"/>
  <c r="L1026" i="1" s="1"/>
  <c r="M1026" i="1" s="1"/>
  <c r="U1027" i="1"/>
  <c r="R1028" i="1"/>
  <c r="L1025" i="1"/>
  <c r="M1025" i="1" s="1"/>
  <c r="E1027" i="1"/>
  <c r="S1027" i="1"/>
  <c r="N1021" i="1"/>
  <c r="C1022" i="1"/>
  <c r="V1020" i="1"/>
  <c r="B1020" i="1" s="1"/>
  <c r="H1026" i="1" l="1"/>
  <c r="E1028" i="1"/>
  <c r="S1028" i="1"/>
  <c r="D1027" i="1"/>
  <c r="L1027" i="1" s="1"/>
  <c r="M1027" i="1" s="1"/>
  <c r="P1028" i="1"/>
  <c r="Q1028" i="1" s="1"/>
  <c r="W1028" i="1"/>
  <c r="I1030" i="1"/>
  <c r="A1030" i="1"/>
  <c r="O1029" i="1"/>
  <c r="J1029" i="1"/>
  <c r="K1029" i="1" s="1"/>
  <c r="G1029" i="1"/>
  <c r="F1029" i="1" s="1"/>
  <c r="R1029" i="1"/>
  <c r="U1028" i="1"/>
  <c r="N1022" i="1"/>
  <c r="C1023" i="1"/>
  <c r="V1021" i="1"/>
  <c r="B1021" i="1" s="1"/>
  <c r="H1027" i="1" l="1"/>
  <c r="J1030" i="1"/>
  <c r="K1030" i="1" s="1"/>
  <c r="G1030" i="1"/>
  <c r="F1030" i="1" s="1"/>
  <c r="R1030" i="1"/>
  <c r="U1029" i="1"/>
  <c r="S1029" i="1"/>
  <c r="E1029" i="1"/>
  <c r="V1022" i="1"/>
  <c r="B1022" i="1" s="1"/>
  <c r="P1029" i="1"/>
  <c r="Q1029" i="1" s="1"/>
  <c r="W1029" i="1"/>
  <c r="N1023" i="1"/>
  <c r="C1024" i="1"/>
  <c r="I1031" i="1"/>
  <c r="A1031" i="1"/>
  <c r="O1030" i="1"/>
  <c r="D1028" i="1"/>
  <c r="H1028" i="1" s="1"/>
  <c r="P1030" i="1" l="1"/>
  <c r="Q1030" i="1" s="1"/>
  <c r="W1030" i="1"/>
  <c r="I1032" i="1"/>
  <c r="A1032" i="1"/>
  <c r="O1031" i="1"/>
  <c r="D1029" i="1"/>
  <c r="H1029" i="1" s="1"/>
  <c r="G1031" i="1"/>
  <c r="F1031" i="1" s="1"/>
  <c r="J1031" i="1"/>
  <c r="K1031" i="1" s="1"/>
  <c r="N1024" i="1"/>
  <c r="C1025" i="1"/>
  <c r="V1023" i="1"/>
  <c r="B1023" i="1" s="1"/>
  <c r="U1030" i="1"/>
  <c r="R1031" i="1"/>
  <c r="L1028" i="1"/>
  <c r="M1028" i="1" s="1"/>
  <c r="E1030" i="1"/>
  <c r="S1030" i="1"/>
  <c r="L1029" i="1" l="1"/>
  <c r="M1029" i="1" s="1"/>
  <c r="W1031" i="1"/>
  <c r="P1031" i="1"/>
  <c r="Q1031" i="1" s="1"/>
  <c r="N1025" i="1"/>
  <c r="C1026" i="1"/>
  <c r="V1024" i="1"/>
  <c r="B1024" i="1" s="1"/>
  <c r="I1033" i="1"/>
  <c r="A1033" i="1"/>
  <c r="O1032" i="1"/>
  <c r="D1030" i="1"/>
  <c r="L1030" i="1" s="1"/>
  <c r="M1030" i="1" s="1"/>
  <c r="E1031" i="1"/>
  <c r="S1031" i="1"/>
  <c r="G1032" i="1"/>
  <c r="F1032" i="1" s="1"/>
  <c r="J1032" i="1"/>
  <c r="K1032" i="1" s="1"/>
  <c r="U1031" i="1"/>
  <c r="R1032" i="1"/>
  <c r="H1030" i="1" l="1"/>
  <c r="I1034" i="1"/>
  <c r="A1034" i="1"/>
  <c r="O1033" i="1"/>
  <c r="J1033" i="1"/>
  <c r="K1033" i="1" s="1"/>
  <c r="G1033" i="1"/>
  <c r="F1033" i="1" s="1"/>
  <c r="D1031" i="1"/>
  <c r="H1031" i="1" s="1"/>
  <c r="N1026" i="1"/>
  <c r="C1027" i="1"/>
  <c r="R1033" i="1"/>
  <c r="U1032" i="1"/>
  <c r="V1025" i="1"/>
  <c r="B1025" i="1" s="1"/>
  <c r="E1032" i="1"/>
  <c r="S1032" i="1"/>
  <c r="P1032" i="1"/>
  <c r="Q1032" i="1" s="1"/>
  <c r="W1032" i="1"/>
  <c r="L1031" i="1" l="1"/>
  <c r="M1031" i="1" s="1"/>
  <c r="D1032" i="1"/>
  <c r="H1032" i="1" s="1"/>
  <c r="S1033" i="1"/>
  <c r="E1033" i="1"/>
  <c r="R1034" i="1"/>
  <c r="U1033" i="1"/>
  <c r="N1027" i="1"/>
  <c r="C1028" i="1"/>
  <c r="P1033" i="1"/>
  <c r="Q1033" i="1" s="1"/>
  <c r="W1033" i="1"/>
  <c r="V1026" i="1"/>
  <c r="B1026" i="1" s="1"/>
  <c r="I1035" i="1"/>
  <c r="A1035" i="1"/>
  <c r="O1034" i="1"/>
  <c r="J1034" i="1"/>
  <c r="K1034" i="1" s="1"/>
  <c r="G1034" i="1"/>
  <c r="F1034" i="1" s="1"/>
  <c r="P1034" i="1" l="1"/>
  <c r="Q1034" i="1" s="1"/>
  <c r="W1034" i="1"/>
  <c r="V1027" i="1"/>
  <c r="B1027" i="1" s="1"/>
  <c r="I1036" i="1"/>
  <c r="A1036" i="1"/>
  <c r="O1035" i="1"/>
  <c r="G1035" i="1"/>
  <c r="F1035" i="1" s="1"/>
  <c r="J1035" i="1"/>
  <c r="K1035" i="1" s="1"/>
  <c r="U1034" i="1"/>
  <c r="R1035" i="1"/>
  <c r="D1033" i="1"/>
  <c r="H1033" i="1" s="1"/>
  <c r="E1034" i="1"/>
  <c r="S1034" i="1"/>
  <c r="L1032" i="1"/>
  <c r="M1032" i="1" s="1"/>
  <c r="N1028" i="1"/>
  <c r="C1029" i="1"/>
  <c r="D1034" i="1" l="1"/>
  <c r="L1034" i="1" s="1"/>
  <c r="M1034" i="1" s="1"/>
  <c r="W1035" i="1"/>
  <c r="P1035" i="1"/>
  <c r="Q1035" i="1" s="1"/>
  <c r="L1033" i="1"/>
  <c r="M1033" i="1" s="1"/>
  <c r="I1037" i="1"/>
  <c r="A1037" i="1"/>
  <c r="O1036" i="1"/>
  <c r="G1036" i="1"/>
  <c r="F1036" i="1" s="1"/>
  <c r="J1036" i="1"/>
  <c r="K1036" i="1" s="1"/>
  <c r="N1029" i="1"/>
  <c r="C1030" i="1"/>
  <c r="U1035" i="1"/>
  <c r="R1036" i="1"/>
  <c r="V1028" i="1"/>
  <c r="B1028" i="1" s="1"/>
  <c r="E1035" i="1"/>
  <c r="S1035" i="1"/>
  <c r="H1034" i="1" l="1"/>
  <c r="R1037" i="1"/>
  <c r="U1036" i="1"/>
  <c r="I1038" i="1"/>
  <c r="A1038" i="1"/>
  <c r="O1037" i="1"/>
  <c r="J1037" i="1"/>
  <c r="K1037" i="1" s="1"/>
  <c r="G1037" i="1"/>
  <c r="F1037" i="1" s="1"/>
  <c r="N1030" i="1"/>
  <c r="C1031" i="1"/>
  <c r="V1029" i="1"/>
  <c r="B1029" i="1" s="1"/>
  <c r="E1036" i="1"/>
  <c r="S1036" i="1"/>
  <c r="D1035" i="1"/>
  <c r="H1035" i="1" s="1"/>
  <c r="P1036" i="1"/>
  <c r="Q1036" i="1" s="1"/>
  <c r="W1036" i="1"/>
  <c r="L1035" i="1" l="1"/>
  <c r="M1035" i="1" s="1"/>
  <c r="S1037" i="1"/>
  <c r="E1037" i="1"/>
  <c r="P1037" i="1"/>
  <c r="Q1037" i="1" s="1"/>
  <c r="W1037" i="1"/>
  <c r="D1036" i="1"/>
  <c r="H1036" i="1" s="1"/>
  <c r="I1039" i="1"/>
  <c r="A1039" i="1"/>
  <c r="O1038" i="1"/>
  <c r="J1038" i="1"/>
  <c r="K1038" i="1" s="1"/>
  <c r="G1038" i="1"/>
  <c r="F1038" i="1" s="1"/>
  <c r="N1031" i="1"/>
  <c r="C1032" i="1"/>
  <c r="V1030" i="1"/>
  <c r="B1030" i="1" s="1"/>
  <c r="R1038" i="1"/>
  <c r="U1037" i="1"/>
  <c r="N1032" i="1" l="1"/>
  <c r="C1033" i="1"/>
  <c r="V1031" i="1"/>
  <c r="B1031" i="1" s="1"/>
  <c r="L1036" i="1"/>
  <c r="M1036" i="1" s="1"/>
  <c r="E1038" i="1"/>
  <c r="S1038" i="1"/>
  <c r="P1038" i="1"/>
  <c r="Q1038" i="1" s="1"/>
  <c r="W1038" i="1"/>
  <c r="D1037" i="1"/>
  <c r="H1037" i="1" s="1"/>
  <c r="U1038" i="1"/>
  <c r="R1039" i="1"/>
  <c r="I1040" i="1"/>
  <c r="A1040" i="1"/>
  <c r="O1039" i="1"/>
  <c r="G1039" i="1"/>
  <c r="F1039" i="1" s="1"/>
  <c r="J1039" i="1"/>
  <c r="K1039" i="1" s="1"/>
  <c r="I1041" i="1" l="1"/>
  <c r="A1041" i="1"/>
  <c r="O1040" i="1"/>
  <c r="G1040" i="1"/>
  <c r="F1040" i="1" s="1"/>
  <c r="J1040" i="1"/>
  <c r="K1040" i="1" s="1"/>
  <c r="U1039" i="1"/>
  <c r="R1040" i="1"/>
  <c r="D1038" i="1"/>
  <c r="L1038" i="1" s="1"/>
  <c r="M1038" i="1" s="1"/>
  <c r="E1039" i="1"/>
  <c r="S1039" i="1"/>
  <c r="L1037" i="1"/>
  <c r="M1037" i="1" s="1"/>
  <c r="N1033" i="1"/>
  <c r="C1034" i="1"/>
  <c r="W1039" i="1"/>
  <c r="P1039" i="1"/>
  <c r="Q1039" i="1" s="1"/>
  <c r="V1032" i="1"/>
  <c r="B1032" i="1" s="1"/>
  <c r="H1038" i="1" l="1"/>
  <c r="N1034" i="1"/>
  <c r="C1035" i="1"/>
  <c r="R1041" i="1"/>
  <c r="U1040" i="1"/>
  <c r="V1033" i="1"/>
  <c r="B1033" i="1" s="1"/>
  <c r="E1040" i="1"/>
  <c r="S1040" i="1"/>
  <c r="D1039" i="1"/>
  <c r="L1039" i="1" s="1"/>
  <c r="M1039" i="1" s="1"/>
  <c r="P1040" i="1"/>
  <c r="Q1040" i="1" s="1"/>
  <c r="W1040" i="1"/>
  <c r="I1042" i="1"/>
  <c r="A1042" i="1"/>
  <c r="O1041" i="1"/>
  <c r="J1041" i="1"/>
  <c r="K1041" i="1" s="1"/>
  <c r="G1041" i="1"/>
  <c r="F1041" i="1" s="1"/>
  <c r="H1039" i="1" l="1"/>
  <c r="P1041" i="1"/>
  <c r="Q1041" i="1" s="1"/>
  <c r="W1041" i="1"/>
  <c r="I1043" i="1"/>
  <c r="A1043" i="1"/>
  <c r="O1042" i="1"/>
  <c r="D1040" i="1"/>
  <c r="H1040" i="1" s="1"/>
  <c r="J1042" i="1"/>
  <c r="K1042" i="1" s="1"/>
  <c r="G1042" i="1"/>
  <c r="F1042" i="1" s="1"/>
  <c r="R1042" i="1"/>
  <c r="U1041" i="1"/>
  <c r="S1041" i="1"/>
  <c r="E1041" i="1"/>
  <c r="N1035" i="1"/>
  <c r="C1036" i="1"/>
  <c r="V1034" i="1"/>
  <c r="B1034" i="1" s="1"/>
  <c r="L1040" i="1" l="1"/>
  <c r="M1040" i="1" s="1"/>
  <c r="V1035" i="1"/>
  <c r="B1035" i="1" s="1"/>
  <c r="D1041" i="1"/>
  <c r="H1041" i="1" s="1"/>
  <c r="P1042" i="1"/>
  <c r="Q1042" i="1" s="1"/>
  <c r="W1042" i="1"/>
  <c r="U1042" i="1"/>
  <c r="R1043" i="1"/>
  <c r="I1044" i="1"/>
  <c r="A1044" i="1"/>
  <c r="O1043" i="1"/>
  <c r="G1043" i="1"/>
  <c r="F1043" i="1" s="1"/>
  <c r="J1043" i="1"/>
  <c r="K1043" i="1" s="1"/>
  <c r="E1042" i="1"/>
  <c r="S1042" i="1"/>
  <c r="N1036" i="1"/>
  <c r="C1037" i="1"/>
  <c r="D1042" i="1" l="1"/>
  <c r="L1042" i="1" s="1"/>
  <c r="M1042" i="1" s="1"/>
  <c r="E1043" i="1"/>
  <c r="S1043" i="1"/>
  <c r="W1043" i="1"/>
  <c r="P1043" i="1"/>
  <c r="Q1043" i="1" s="1"/>
  <c r="L1041" i="1"/>
  <c r="M1041" i="1" s="1"/>
  <c r="N1037" i="1"/>
  <c r="C1038" i="1"/>
  <c r="I1045" i="1"/>
  <c r="A1045" i="1"/>
  <c r="O1044" i="1"/>
  <c r="V1036" i="1"/>
  <c r="B1036" i="1" s="1"/>
  <c r="G1044" i="1"/>
  <c r="F1044" i="1" s="1"/>
  <c r="J1044" i="1"/>
  <c r="K1044" i="1" s="1"/>
  <c r="U1043" i="1"/>
  <c r="R1044" i="1"/>
  <c r="H1042" i="1" l="1"/>
  <c r="P1044" i="1"/>
  <c r="Q1044" i="1" s="1"/>
  <c r="W1044" i="1"/>
  <c r="R1045" i="1"/>
  <c r="U1044" i="1"/>
  <c r="I1046" i="1"/>
  <c r="A1046" i="1"/>
  <c r="O1045" i="1"/>
  <c r="D1043" i="1"/>
  <c r="L1043" i="1" s="1"/>
  <c r="M1043" i="1" s="1"/>
  <c r="J1045" i="1"/>
  <c r="K1045" i="1" s="1"/>
  <c r="G1045" i="1"/>
  <c r="F1045" i="1" s="1"/>
  <c r="E1044" i="1"/>
  <c r="S1044" i="1"/>
  <c r="N1038" i="1"/>
  <c r="C1039" i="1"/>
  <c r="V1037" i="1"/>
  <c r="B1037" i="1" s="1"/>
  <c r="H1043" i="1" l="1"/>
  <c r="V1038" i="1"/>
  <c r="B1038" i="1" s="1"/>
  <c r="P1045" i="1"/>
  <c r="Q1045" i="1" s="1"/>
  <c r="W1045" i="1"/>
  <c r="D1044" i="1"/>
  <c r="H1044" i="1" s="1"/>
  <c r="I1047" i="1"/>
  <c r="A1047" i="1"/>
  <c r="O1046" i="1"/>
  <c r="J1046" i="1"/>
  <c r="K1046" i="1" s="1"/>
  <c r="G1046" i="1"/>
  <c r="F1046" i="1" s="1"/>
  <c r="S1045" i="1"/>
  <c r="E1045" i="1"/>
  <c r="R1046" i="1"/>
  <c r="U1045" i="1"/>
  <c r="N1039" i="1"/>
  <c r="C1040" i="1"/>
  <c r="U1046" i="1" l="1"/>
  <c r="R1047" i="1"/>
  <c r="G1047" i="1"/>
  <c r="F1047" i="1" s="1"/>
  <c r="J1047" i="1"/>
  <c r="K1047" i="1" s="1"/>
  <c r="D1045" i="1"/>
  <c r="H1045" i="1" s="1"/>
  <c r="L1044" i="1"/>
  <c r="M1044" i="1" s="1"/>
  <c r="E1046" i="1"/>
  <c r="S1046" i="1"/>
  <c r="N1040" i="1"/>
  <c r="C1041" i="1"/>
  <c r="V1039" i="1"/>
  <c r="B1039" i="1" s="1"/>
  <c r="P1046" i="1"/>
  <c r="Q1046" i="1" s="1"/>
  <c r="W1046" i="1"/>
  <c r="I1048" i="1"/>
  <c r="A1048" i="1"/>
  <c r="O1047" i="1"/>
  <c r="L1045" i="1" l="1"/>
  <c r="M1045" i="1" s="1"/>
  <c r="N1041" i="1"/>
  <c r="C1042" i="1"/>
  <c r="E1047" i="1"/>
  <c r="S1047" i="1"/>
  <c r="W1047" i="1"/>
  <c r="P1047" i="1"/>
  <c r="Q1047" i="1" s="1"/>
  <c r="V1040" i="1"/>
  <c r="B1040" i="1" s="1"/>
  <c r="I1049" i="1"/>
  <c r="A1049" i="1"/>
  <c r="O1048" i="1"/>
  <c r="G1048" i="1"/>
  <c r="F1048" i="1" s="1"/>
  <c r="J1048" i="1"/>
  <c r="K1048" i="1" s="1"/>
  <c r="D1046" i="1"/>
  <c r="H1046" i="1" s="1"/>
  <c r="U1047" i="1"/>
  <c r="R1048" i="1"/>
  <c r="L1046" i="1" l="1"/>
  <c r="M1046" i="1" s="1"/>
  <c r="E1048" i="1"/>
  <c r="S1048" i="1"/>
  <c r="D1047" i="1"/>
  <c r="L1047" i="1" s="1"/>
  <c r="M1047" i="1" s="1"/>
  <c r="P1048" i="1"/>
  <c r="Q1048" i="1" s="1"/>
  <c r="W1048" i="1"/>
  <c r="I1050" i="1"/>
  <c r="A1050" i="1"/>
  <c r="O1049" i="1"/>
  <c r="N1042" i="1"/>
  <c r="C1043" i="1"/>
  <c r="R1049" i="1"/>
  <c r="U1048" i="1"/>
  <c r="J1049" i="1"/>
  <c r="K1049" i="1" s="1"/>
  <c r="G1049" i="1"/>
  <c r="F1049" i="1" s="1"/>
  <c r="V1041" i="1"/>
  <c r="B1041" i="1" s="1"/>
  <c r="H1047" i="1" l="1"/>
  <c r="S1049" i="1"/>
  <c r="E1049" i="1"/>
  <c r="J1050" i="1"/>
  <c r="K1050" i="1" s="1"/>
  <c r="G1050" i="1"/>
  <c r="F1050" i="1" s="1"/>
  <c r="R1050" i="1"/>
  <c r="U1049" i="1"/>
  <c r="N1043" i="1"/>
  <c r="C1044" i="1"/>
  <c r="V1042" i="1"/>
  <c r="B1042" i="1" s="1"/>
  <c r="P1049" i="1"/>
  <c r="Q1049" i="1" s="1"/>
  <c r="W1049" i="1"/>
  <c r="I1051" i="1"/>
  <c r="A1051" i="1"/>
  <c r="O1050" i="1"/>
  <c r="D1048" i="1"/>
  <c r="H1048" i="1" s="1"/>
  <c r="P1050" i="1" l="1"/>
  <c r="Q1050" i="1" s="1"/>
  <c r="W1050" i="1"/>
  <c r="V1043" i="1"/>
  <c r="B1043" i="1" s="1"/>
  <c r="I1052" i="1"/>
  <c r="A1052" i="1"/>
  <c r="O1051" i="1"/>
  <c r="G1051" i="1"/>
  <c r="F1051" i="1" s="1"/>
  <c r="J1051" i="1"/>
  <c r="K1051" i="1" s="1"/>
  <c r="U1050" i="1"/>
  <c r="R1051" i="1"/>
  <c r="E1050" i="1"/>
  <c r="S1050" i="1"/>
  <c r="L1048" i="1"/>
  <c r="M1048" i="1" s="1"/>
  <c r="D1049" i="1"/>
  <c r="L1049" i="1" s="1"/>
  <c r="M1049" i="1" s="1"/>
  <c r="N1044" i="1"/>
  <c r="C1045" i="1"/>
  <c r="H1049" i="1" l="1"/>
  <c r="W1051" i="1"/>
  <c r="P1051" i="1"/>
  <c r="Q1051" i="1" s="1"/>
  <c r="I1053" i="1"/>
  <c r="A1053" i="1"/>
  <c r="O1052" i="1"/>
  <c r="G1052" i="1"/>
  <c r="F1052" i="1" s="1"/>
  <c r="J1052" i="1"/>
  <c r="K1052" i="1" s="1"/>
  <c r="D1050" i="1"/>
  <c r="L1050" i="1" s="1"/>
  <c r="M1050" i="1" s="1"/>
  <c r="N1045" i="1"/>
  <c r="C1046" i="1"/>
  <c r="N1046" i="1" s="1"/>
  <c r="U1051" i="1"/>
  <c r="R1052" i="1"/>
  <c r="V1044" i="1"/>
  <c r="B1044" i="1" s="1"/>
  <c r="E1051" i="1"/>
  <c r="S1051" i="1"/>
  <c r="H1050" i="1" l="1"/>
  <c r="E1052" i="1"/>
  <c r="S1052" i="1"/>
  <c r="R1053" i="1"/>
  <c r="U1052" i="1"/>
  <c r="P1052" i="1"/>
  <c r="Q1052" i="1" s="1"/>
  <c r="W1052" i="1"/>
  <c r="V1045" i="1"/>
  <c r="B1045" i="1" s="1"/>
  <c r="I1054" i="1"/>
  <c r="A1054" i="1"/>
  <c r="O1053" i="1"/>
  <c r="J1053" i="1"/>
  <c r="K1053" i="1" s="1"/>
  <c r="G1053" i="1"/>
  <c r="F1053" i="1" s="1"/>
  <c r="D1051" i="1"/>
  <c r="H1051" i="1" s="1"/>
  <c r="V1046" i="1"/>
  <c r="B1046" i="1" s="1"/>
  <c r="C1047" i="1" l="1"/>
  <c r="C1048" i="1" s="1"/>
  <c r="L1051" i="1"/>
  <c r="M1051" i="1" s="1"/>
  <c r="S1053" i="1"/>
  <c r="E1053" i="1"/>
  <c r="P1053" i="1"/>
  <c r="Q1053" i="1" s="1"/>
  <c r="W1053" i="1"/>
  <c r="R1054" i="1"/>
  <c r="U1053" i="1"/>
  <c r="I1055" i="1"/>
  <c r="A1055" i="1"/>
  <c r="O1054" i="1"/>
  <c r="J1054" i="1"/>
  <c r="K1054" i="1" s="1"/>
  <c r="G1054" i="1"/>
  <c r="F1054" i="1" s="1"/>
  <c r="D1052" i="1"/>
  <c r="L1052" i="1" s="1"/>
  <c r="M1052" i="1" s="1"/>
  <c r="N1047" i="1" l="1"/>
  <c r="V1047" i="1" s="1"/>
  <c r="B1047" i="1" s="1"/>
  <c r="H1052" i="1"/>
  <c r="U1054" i="1"/>
  <c r="R1055" i="1"/>
  <c r="E1054" i="1"/>
  <c r="S1054" i="1"/>
  <c r="N1048" i="1"/>
  <c r="C1049" i="1"/>
  <c r="P1054" i="1"/>
  <c r="Q1054" i="1" s="1"/>
  <c r="W1054" i="1"/>
  <c r="I1056" i="1"/>
  <c r="A1056" i="1"/>
  <c r="O1055" i="1"/>
  <c r="D1053" i="1"/>
  <c r="H1053" i="1" s="1"/>
  <c r="G1055" i="1"/>
  <c r="F1055" i="1" s="1"/>
  <c r="J1055" i="1"/>
  <c r="K1055" i="1" s="1"/>
  <c r="L1053" i="1" l="1"/>
  <c r="M1053" i="1" s="1"/>
  <c r="N1049" i="1"/>
  <c r="C1050" i="1"/>
  <c r="W1055" i="1"/>
  <c r="P1055" i="1"/>
  <c r="Q1055" i="1" s="1"/>
  <c r="V1048" i="1"/>
  <c r="B1048" i="1" s="1"/>
  <c r="I1057" i="1"/>
  <c r="A1057" i="1"/>
  <c r="O1056" i="1"/>
  <c r="E1055" i="1"/>
  <c r="S1055" i="1"/>
  <c r="G1056" i="1"/>
  <c r="F1056" i="1" s="1"/>
  <c r="J1056" i="1"/>
  <c r="K1056" i="1" s="1"/>
  <c r="D1054" i="1"/>
  <c r="H1054" i="1" s="1"/>
  <c r="U1055" i="1"/>
  <c r="R1056" i="1"/>
  <c r="L1054" i="1" l="1"/>
  <c r="M1054" i="1" s="1"/>
  <c r="I1058" i="1"/>
  <c r="A1058" i="1"/>
  <c r="O1057" i="1"/>
  <c r="J1057" i="1"/>
  <c r="K1057" i="1" s="1"/>
  <c r="G1057" i="1"/>
  <c r="F1057" i="1" s="1"/>
  <c r="E1056" i="1"/>
  <c r="S1056" i="1"/>
  <c r="R1057" i="1"/>
  <c r="U1056" i="1"/>
  <c r="D1055" i="1"/>
  <c r="L1055" i="1" s="1"/>
  <c r="M1055" i="1" s="1"/>
  <c r="N1050" i="1"/>
  <c r="C1051" i="1"/>
  <c r="P1056" i="1"/>
  <c r="Q1056" i="1" s="1"/>
  <c r="W1056" i="1"/>
  <c r="V1049" i="1"/>
  <c r="B1049" i="1" s="1"/>
  <c r="H1055" i="1" l="1"/>
  <c r="N1051" i="1"/>
  <c r="C1052" i="1"/>
  <c r="D1056" i="1"/>
  <c r="H1056" i="1" s="1"/>
  <c r="V1050" i="1"/>
  <c r="B1050" i="1" s="1"/>
  <c r="S1057" i="1"/>
  <c r="E1057" i="1"/>
  <c r="P1057" i="1"/>
  <c r="Q1057" i="1" s="1"/>
  <c r="W1057" i="1"/>
  <c r="I1059" i="1"/>
  <c r="A1059" i="1"/>
  <c r="O1058" i="1"/>
  <c r="R1058" i="1"/>
  <c r="U1057" i="1"/>
  <c r="J1058" i="1"/>
  <c r="K1058" i="1" s="1"/>
  <c r="G1058" i="1"/>
  <c r="F1058" i="1" s="1"/>
  <c r="U1058" i="1" l="1"/>
  <c r="R1059" i="1"/>
  <c r="P1058" i="1"/>
  <c r="Q1058" i="1" s="1"/>
  <c r="W1058" i="1"/>
  <c r="I1060" i="1"/>
  <c r="A1060" i="1"/>
  <c r="O1059" i="1"/>
  <c r="G1059" i="1"/>
  <c r="F1059" i="1" s="1"/>
  <c r="J1059" i="1"/>
  <c r="K1059" i="1" s="1"/>
  <c r="L1056" i="1"/>
  <c r="M1056" i="1" s="1"/>
  <c r="E1058" i="1"/>
  <c r="S1058" i="1"/>
  <c r="N1052" i="1"/>
  <c r="C1053" i="1"/>
  <c r="D1057" i="1"/>
  <c r="L1057" i="1" s="1"/>
  <c r="M1057" i="1" s="1"/>
  <c r="V1051" i="1"/>
  <c r="B1051" i="1" s="1"/>
  <c r="H1057" i="1" l="1"/>
  <c r="W1059" i="1"/>
  <c r="P1059" i="1"/>
  <c r="Q1059" i="1" s="1"/>
  <c r="V1052" i="1"/>
  <c r="B1052" i="1" s="1"/>
  <c r="I1061" i="1"/>
  <c r="A1061" i="1"/>
  <c r="O1060" i="1"/>
  <c r="G1060" i="1"/>
  <c r="F1060" i="1" s="1"/>
  <c r="J1060" i="1"/>
  <c r="K1060" i="1" s="1"/>
  <c r="N1053" i="1"/>
  <c r="C1054" i="1"/>
  <c r="D1058" i="1"/>
  <c r="L1058" i="1" s="1"/>
  <c r="M1058" i="1" s="1"/>
  <c r="E1059" i="1"/>
  <c r="S1059" i="1"/>
  <c r="U1059" i="1"/>
  <c r="R1060" i="1"/>
  <c r="H1058" i="1" l="1"/>
  <c r="D1059" i="1"/>
  <c r="L1059" i="1" s="1"/>
  <c r="M1059" i="1" s="1"/>
  <c r="P1060" i="1"/>
  <c r="Q1060" i="1" s="1"/>
  <c r="W1060" i="1"/>
  <c r="I1062" i="1"/>
  <c r="A1062" i="1"/>
  <c r="O1061" i="1"/>
  <c r="J1061" i="1"/>
  <c r="K1061" i="1" s="1"/>
  <c r="G1061" i="1"/>
  <c r="F1061" i="1" s="1"/>
  <c r="N1054" i="1"/>
  <c r="C1055" i="1"/>
  <c r="R1061" i="1"/>
  <c r="U1060" i="1"/>
  <c r="V1053" i="1"/>
  <c r="B1053" i="1" s="1"/>
  <c r="E1060" i="1"/>
  <c r="S1060" i="1"/>
  <c r="H1059" i="1" l="1"/>
  <c r="P1061" i="1"/>
  <c r="Q1061" i="1" s="1"/>
  <c r="W1061" i="1"/>
  <c r="I1063" i="1"/>
  <c r="A1063" i="1"/>
  <c r="O1062" i="1"/>
  <c r="J1062" i="1"/>
  <c r="K1062" i="1" s="1"/>
  <c r="G1062" i="1"/>
  <c r="F1062" i="1" s="1"/>
  <c r="N1055" i="1"/>
  <c r="C1056" i="1"/>
  <c r="V1054" i="1"/>
  <c r="B1054" i="1" s="1"/>
  <c r="D1060" i="1"/>
  <c r="H1060" i="1" s="1"/>
  <c r="S1061" i="1"/>
  <c r="E1061" i="1"/>
  <c r="R1062" i="1"/>
  <c r="U1061" i="1"/>
  <c r="E1062" i="1" l="1"/>
  <c r="S1062" i="1"/>
  <c r="L1060" i="1"/>
  <c r="M1060" i="1" s="1"/>
  <c r="P1062" i="1"/>
  <c r="Q1062" i="1" s="1"/>
  <c r="W1062" i="1"/>
  <c r="I1064" i="1"/>
  <c r="A1064" i="1"/>
  <c r="O1063" i="1"/>
  <c r="G1063" i="1"/>
  <c r="F1063" i="1" s="1"/>
  <c r="J1063" i="1"/>
  <c r="K1063" i="1" s="1"/>
  <c r="U1062" i="1"/>
  <c r="R1063" i="1"/>
  <c r="N1056" i="1"/>
  <c r="C1057" i="1"/>
  <c r="D1061" i="1"/>
  <c r="H1061" i="1" s="1"/>
  <c r="V1055" i="1"/>
  <c r="B1055" i="1" s="1"/>
  <c r="L1061" i="1" l="1"/>
  <c r="M1061" i="1" s="1"/>
  <c r="W1063" i="1"/>
  <c r="P1063" i="1"/>
  <c r="Q1063" i="1" s="1"/>
  <c r="N1057" i="1"/>
  <c r="C1058" i="1"/>
  <c r="I1065" i="1"/>
  <c r="A1065" i="1"/>
  <c r="O1064" i="1"/>
  <c r="G1064" i="1"/>
  <c r="F1064" i="1" s="1"/>
  <c r="J1064" i="1"/>
  <c r="K1064" i="1" s="1"/>
  <c r="V1056" i="1"/>
  <c r="B1056" i="1" s="1"/>
  <c r="U1063" i="1"/>
  <c r="R1064" i="1"/>
  <c r="E1063" i="1"/>
  <c r="S1063" i="1"/>
  <c r="D1062" i="1"/>
  <c r="L1062" i="1" s="1"/>
  <c r="M1062" i="1" s="1"/>
  <c r="H1062" i="1" l="1"/>
  <c r="P1064" i="1"/>
  <c r="Q1064" i="1" s="1"/>
  <c r="W1064" i="1"/>
  <c r="D1063" i="1"/>
  <c r="L1063" i="1" s="1"/>
  <c r="M1063" i="1" s="1"/>
  <c r="R1065" i="1"/>
  <c r="U1064" i="1"/>
  <c r="I1066" i="1"/>
  <c r="A1066" i="1"/>
  <c r="O1065" i="1"/>
  <c r="J1065" i="1"/>
  <c r="K1065" i="1" s="1"/>
  <c r="G1065" i="1"/>
  <c r="F1065" i="1" s="1"/>
  <c r="N1058" i="1"/>
  <c r="C1059" i="1"/>
  <c r="V1057" i="1"/>
  <c r="B1057" i="1" s="1"/>
  <c r="E1064" i="1"/>
  <c r="S1064" i="1"/>
  <c r="H1063" i="1" l="1"/>
  <c r="J1066" i="1"/>
  <c r="K1066" i="1" s="1"/>
  <c r="G1066" i="1"/>
  <c r="F1066" i="1" s="1"/>
  <c r="V1058" i="1"/>
  <c r="B1058" i="1" s="1"/>
  <c r="R1066" i="1"/>
  <c r="U1065" i="1"/>
  <c r="N1059" i="1"/>
  <c r="C1060" i="1"/>
  <c r="S1065" i="1"/>
  <c r="E1065" i="1"/>
  <c r="D1064" i="1"/>
  <c r="H1064" i="1" s="1"/>
  <c r="P1065" i="1"/>
  <c r="Q1065" i="1" s="1"/>
  <c r="W1065" i="1"/>
  <c r="I1067" i="1"/>
  <c r="A1067" i="1"/>
  <c r="O1066" i="1"/>
  <c r="V1059" i="1" l="1"/>
  <c r="B1059" i="1" s="1"/>
  <c r="U1066" i="1"/>
  <c r="R1067" i="1"/>
  <c r="L1064" i="1"/>
  <c r="M1064" i="1" s="1"/>
  <c r="P1066" i="1"/>
  <c r="Q1066" i="1" s="1"/>
  <c r="W1066" i="1"/>
  <c r="D1065" i="1"/>
  <c r="L1065" i="1" s="1"/>
  <c r="M1065" i="1" s="1"/>
  <c r="I1068" i="1"/>
  <c r="A1068" i="1"/>
  <c r="O1067" i="1"/>
  <c r="E1066" i="1"/>
  <c r="S1066" i="1"/>
  <c r="G1067" i="1"/>
  <c r="F1067" i="1" s="1"/>
  <c r="J1067" i="1"/>
  <c r="K1067" i="1" s="1"/>
  <c r="N1060" i="1"/>
  <c r="C1061" i="1"/>
  <c r="H1065" i="1" l="1"/>
  <c r="D1066" i="1"/>
  <c r="L1066" i="1" s="1"/>
  <c r="M1066" i="1" s="1"/>
  <c r="W1067" i="1"/>
  <c r="P1067" i="1"/>
  <c r="Q1067" i="1" s="1"/>
  <c r="N1061" i="1"/>
  <c r="C1062" i="1"/>
  <c r="I1069" i="1"/>
  <c r="A1069" i="1"/>
  <c r="O1068" i="1"/>
  <c r="U1067" i="1"/>
  <c r="R1068" i="1"/>
  <c r="G1068" i="1"/>
  <c r="F1068" i="1" s="1"/>
  <c r="J1068" i="1"/>
  <c r="K1068" i="1" s="1"/>
  <c r="V1060" i="1"/>
  <c r="B1060" i="1" s="1"/>
  <c r="E1067" i="1"/>
  <c r="S1067" i="1"/>
  <c r="H1066" i="1" l="1"/>
  <c r="J1069" i="1"/>
  <c r="K1069" i="1" s="1"/>
  <c r="G1069" i="1"/>
  <c r="F1069" i="1" s="1"/>
  <c r="E1068" i="1"/>
  <c r="S1068" i="1"/>
  <c r="N1062" i="1"/>
  <c r="C1063" i="1"/>
  <c r="V1061" i="1"/>
  <c r="B1061" i="1" s="1"/>
  <c r="R1069" i="1"/>
  <c r="U1068" i="1"/>
  <c r="P1068" i="1"/>
  <c r="Q1068" i="1" s="1"/>
  <c r="W1068" i="1"/>
  <c r="D1067" i="1"/>
  <c r="L1067" i="1" s="1"/>
  <c r="M1067" i="1" s="1"/>
  <c r="I1070" i="1"/>
  <c r="A1070" i="1"/>
  <c r="O1069" i="1"/>
  <c r="H1067" i="1" l="1"/>
  <c r="N1063" i="1"/>
  <c r="C1064" i="1"/>
  <c r="V1062" i="1"/>
  <c r="B1062" i="1" s="1"/>
  <c r="D1068" i="1"/>
  <c r="H1068" i="1" s="1"/>
  <c r="P1069" i="1"/>
  <c r="Q1069" i="1" s="1"/>
  <c r="W1069" i="1"/>
  <c r="I1071" i="1"/>
  <c r="A1071" i="1"/>
  <c r="O1070" i="1"/>
  <c r="R1070" i="1"/>
  <c r="U1069" i="1"/>
  <c r="S1069" i="1"/>
  <c r="E1069" i="1"/>
  <c r="J1070" i="1"/>
  <c r="K1070" i="1" s="1"/>
  <c r="G1070" i="1"/>
  <c r="F1070" i="1" s="1"/>
  <c r="L1068" i="1" l="1"/>
  <c r="M1068" i="1" s="1"/>
  <c r="U1070" i="1"/>
  <c r="R1071" i="1"/>
  <c r="P1070" i="1"/>
  <c r="Q1070" i="1" s="1"/>
  <c r="W1070" i="1"/>
  <c r="I1072" i="1"/>
  <c r="A1072" i="1"/>
  <c r="O1071" i="1"/>
  <c r="G1071" i="1"/>
  <c r="F1071" i="1" s="1"/>
  <c r="J1071" i="1"/>
  <c r="K1071" i="1" s="1"/>
  <c r="N1064" i="1"/>
  <c r="C1065" i="1"/>
  <c r="E1070" i="1"/>
  <c r="S1070" i="1"/>
  <c r="V1063" i="1"/>
  <c r="B1063" i="1" s="1"/>
  <c r="D1069" i="1"/>
  <c r="H1069" i="1" s="1"/>
  <c r="W1071" i="1" l="1"/>
  <c r="P1071" i="1"/>
  <c r="Q1071" i="1" s="1"/>
  <c r="I1073" i="1"/>
  <c r="A1073" i="1"/>
  <c r="O1072" i="1"/>
  <c r="D1070" i="1"/>
  <c r="L1070" i="1" s="1"/>
  <c r="M1070" i="1" s="1"/>
  <c r="G1072" i="1"/>
  <c r="F1072" i="1" s="1"/>
  <c r="J1072" i="1"/>
  <c r="K1072" i="1" s="1"/>
  <c r="N1065" i="1"/>
  <c r="C1066" i="1"/>
  <c r="V1064" i="1"/>
  <c r="B1064" i="1" s="1"/>
  <c r="L1069" i="1"/>
  <c r="M1069" i="1" s="1"/>
  <c r="E1071" i="1"/>
  <c r="S1071" i="1"/>
  <c r="U1071" i="1"/>
  <c r="R1072" i="1"/>
  <c r="H1070" i="1" l="1"/>
  <c r="P1072" i="1"/>
  <c r="Q1072" i="1" s="1"/>
  <c r="W1072" i="1"/>
  <c r="N1066" i="1"/>
  <c r="C1067" i="1"/>
  <c r="R1073" i="1"/>
  <c r="U1072" i="1"/>
  <c r="V1065" i="1"/>
  <c r="B1065" i="1" s="1"/>
  <c r="I1074" i="1"/>
  <c r="A1074" i="1"/>
  <c r="O1073" i="1"/>
  <c r="E1072" i="1"/>
  <c r="S1072" i="1"/>
  <c r="J1073" i="1"/>
  <c r="K1073" i="1" s="1"/>
  <c r="G1073" i="1"/>
  <c r="F1073" i="1" s="1"/>
  <c r="D1071" i="1"/>
  <c r="L1071" i="1" s="1"/>
  <c r="M1071" i="1" s="1"/>
  <c r="H1071" i="1" l="1"/>
  <c r="S1073" i="1"/>
  <c r="E1073" i="1"/>
  <c r="R1074" i="1"/>
  <c r="U1073" i="1"/>
  <c r="D1072" i="1"/>
  <c r="H1072" i="1" s="1"/>
  <c r="N1067" i="1"/>
  <c r="C1068" i="1"/>
  <c r="P1073" i="1"/>
  <c r="Q1073" i="1" s="1"/>
  <c r="W1073" i="1"/>
  <c r="V1066" i="1"/>
  <c r="B1066" i="1" s="1"/>
  <c r="I1075" i="1"/>
  <c r="A1075" i="1"/>
  <c r="O1074" i="1"/>
  <c r="J1074" i="1"/>
  <c r="K1074" i="1" s="1"/>
  <c r="G1074" i="1"/>
  <c r="F1074" i="1" s="1"/>
  <c r="P1074" i="1" l="1"/>
  <c r="Q1074" i="1" s="1"/>
  <c r="W1074" i="1"/>
  <c r="V1067" i="1"/>
  <c r="B1067" i="1" s="1"/>
  <c r="I1076" i="1"/>
  <c r="A1076" i="1"/>
  <c r="O1075" i="1"/>
  <c r="G1075" i="1"/>
  <c r="F1075" i="1" s="1"/>
  <c r="J1075" i="1"/>
  <c r="K1075" i="1" s="1"/>
  <c r="L1072" i="1"/>
  <c r="M1072" i="1" s="1"/>
  <c r="U1074" i="1"/>
  <c r="R1075" i="1"/>
  <c r="E1074" i="1"/>
  <c r="S1074" i="1"/>
  <c r="D1073" i="1"/>
  <c r="L1073" i="1" s="1"/>
  <c r="M1073" i="1" s="1"/>
  <c r="N1068" i="1"/>
  <c r="C1069" i="1"/>
  <c r="H1073" i="1" l="1"/>
  <c r="W1075" i="1"/>
  <c r="P1075" i="1"/>
  <c r="Q1075" i="1" s="1"/>
  <c r="D1074" i="1"/>
  <c r="L1074" i="1" s="1"/>
  <c r="M1074" i="1" s="1"/>
  <c r="I1077" i="1"/>
  <c r="A1077" i="1"/>
  <c r="O1076" i="1"/>
  <c r="U1075" i="1"/>
  <c r="R1076" i="1"/>
  <c r="G1076" i="1"/>
  <c r="F1076" i="1" s="1"/>
  <c r="J1076" i="1"/>
  <c r="K1076" i="1" s="1"/>
  <c r="N1069" i="1"/>
  <c r="C1070" i="1"/>
  <c r="V1068" i="1"/>
  <c r="B1068" i="1" s="1"/>
  <c r="E1075" i="1"/>
  <c r="S1075" i="1"/>
  <c r="H1074" i="1" l="1"/>
  <c r="P1076" i="1"/>
  <c r="Q1076" i="1" s="1"/>
  <c r="W1076" i="1"/>
  <c r="N1070" i="1"/>
  <c r="C1071" i="1"/>
  <c r="I1078" i="1"/>
  <c r="A1078" i="1"/>
  <c r="O1077" i="1"/>
  <c r="J1077" i="1"/>
  <c r="K1077" i="1" s="1"/>
  <c r="G1077" i="1"/>
  <c r="F1077" i="1" s="1"/>
  <c r="E1076" i="1"/>
  <c r="S1076" i="1"/>
  <c r="V1069" i="1"/>
  <c r="B1069" i="1" s="1"/>
  <c r="D1075" i="1"/>
  <c r="H1075" i="1" s="1"/>
  <c r="R1077" i="1"/>
  <c r="U1076" i="1"/>
  <c r="L1075" i="1" l="1"/>
  <c r="M1075" i="1" s="1"/>
  <c r="P1077" i="1"/>
  <c r="Q1077" i="1" s="1"/>
  <c r="W1077" i="1"/>
  <c r="I1079" i="1"/>
  <c r="A1079" i="1"/>
  <c r="O1078" i="1"/>
  <c r="J1078" i="1"/>
  <c r="K1078" i="1" s="1"/>
  <c r="G1078" i="1"/>
  <c r="F1078" i="1" s="1"/>
  <c r="N1071" i="1"/>
  <c r="C1072" i="1"/>
  <c r="D1076" i="1"/>
  <c r="H1076" i="1" s="1"/>
  <c r="V1070" i="1"/>
  <c r="B1070" i="1" s="1"/>
  <c r="R1078" i="1"/>
  <c r="U1077" i="1"/>
  <c r="S1077" i="1"/>
  <c r="E1077" i="1"/>
  <c r="U1078" i="1" l="1"/>
  <c r="R1079" i="1"/>
  <c r="S1078" i="1"/>
  <c r="E1078" i="1"/>
  <c r="W1078" i="1"/>
  <c r="P1078" i="1"/>
  <c r="Q1078" i="1" s="1"/>
  <c r="L1076" i="1"/>
  <c r="M1076" i="1" s="1"/>
  <c r="I1080" i="1"/>
  <c r="A1080" i="1"/>
  <c r="O1079" i="1"/>
  <c r="D1077" i="1"/>
  <c r="H1077" i="1" s="1"/>
  <c r="G1079" i="1"/>
  <c r="F1079" i="1" s="1"/>
  <c r="J1079" i="1"/>
  <c r="K1079" i="1" s="1"/>
  <c r="N1072" i="1"/>
  <c r="C1073" i="1"/>
  <c r="V1071" i="1"/>
  <c r="B1071" i="1" s="1"/>
  <c r="L1077" i="1" l="1"/>
  <c r="M1077" i="1" s="1"/>
  <c r="E1079" i="1"/>
  <c r="S1079" i="1"/>
  <c r="J1080" i="1"/>
  <c r="K1080" i="1" s="1"/>
  <c r="G1080" i="1"/>
  <c r="F1080" i="1" s="1"/>
  <c r="D1078" i="1"/>
  <c r="L1078" i="1" s="1"/>
  <c r="M1078" i="1" s="1"/>
  <c r="N1073" i="1"/>
  <c r="C1074" i="1"/>
  <c r="P1079" i="1"/>
  <c r="Q1079" i="1" s="1"/>
  <c r="W1079" i="1"/>
  <c r="R1080" i="1"/>
  <c r="U1079" i="1"/>
  <c r="V1072" i="1"/>
  <c r="B1072" i="1" s="1"/>
  <c r="I1081" i="1"/>
  <c r="A1081" i="1"/>
  <c r="O1080" i="1"/>
  <c r="H1078" i="1" l="1"/>
  <c r="R1081" i="1"/>
  <c r="U1080" i="1"/>
  <c r="S1080" i="1"/>
  <c r="E1080" i="1"/>
  <c r="P1080" i="1"/>
  <c r="Q1080" i="1" s="1"/>
  <c r="W1080" i="1"/>
  <c r="I1082" i="1"/>
  <c r="A1082" i="1"/>
  <c r="O1081" i="1"/>
  <c r="N1074" i="1"/>
  <c r="C1075" i="1"/>
  <c r="J1081" i="1"/>
  <c r="K1081" i="1" s="1"/>
  <c r="G1081" i="1"/>
  <c r="F1081" i="1" s="1"/>
  <c r="V1073" i="1"/>
  <c r="B1073" i="1" s="1"/>
  <c r="D1079" i="1"/>
  <c r="H1079" i="1" s="1"/>
  <c r="L1079" i="1" l="1"/>
  <c r="M1079" i="1" s="1"/>
  <c r="G1082" i="1"/>
  <c r="F1082" i="1" s="1"/>
  <c r="J1082" i="1"/>
  <c r="K1082" i="1" s="1"/>
  <c r="E1081" i="1"/>
  <c r="S1081" i="1"/>
  <c r="D1080" i="1"/>
  <c r="H1080" i="1" s="1"/>
  <c r="N1075" i="1"/>
  <c r="C1076" i="1"/>
  <c r="V1074" i="1"/>
  <c r="B1074" i="1" s="1"/>
  <c r="P1081" i="1"/>
  <c r="Q1081" i="1" s="1"/>
  <c r="W1081" i="1"/>
  <c r="U1081" i="1"/>
  <c r="R1082" i="1"/>
  <c r="I1083" i="1"/>
  <c r="A1083" i="1"/>
  <c r="O1082" i="1"/>
  <c r="L1080" i="1" l="1"/>
  <c r="M1080" i="1" s="1"/>
  <c r="U1082" i="1"/>
  <c r="R1083" i="1"/>
  <c r="D1081" i="1"/>
  <c r="L1081" i="1" s="1"/>
  <c r="M1081" i="1" s="1"/>
  <c r="W1082" i="1"/>
  <c r="P1082" i="1"/>
  <c r="Q1082" i="1" s="1"/>
  <c r="E1082" i="1"/>
  <c r="S1082" i="1"/>
  <c r="I1084" i="1"/>
  <c r="A1084" i="1"/>
  <c r="O1083" i="1"/>
  <c r="N1076" i="1"/>
  <c r="C1077" i="1"/>
  <c r="N1077" i="1" s="1"/>
  <c r="G1083" i="1"/>
  <c r="F1083" i="1" s="1"/>
  <c r="J1083" i="1"/>
  <c r="K1083" i="1" s="1"/>
  <c r="V1075" i="1"/>
  <c r="B1075" i="1" s="1"/>
  <c r="H1081" i="1" l="1"/>
  <c r="D1082" i="1"/>
  <c r="L1082" i="1" s="1"/>
  <c r="M1082" i="1" s="1"/>
  <c r="V1077" i="1"/>
  <c r="B1077" i="1" s="1"/>
  <c r="V1076" i="1"/>
  <c r="B1076" i="1" s="1"/>
  <c r="P1083" i="1"/>
  <c r="Q1083" i="1" s="1"/>
  <c r="W1083" i="1"/>
  <c r="I1085" i="1"/>
  <c r="A1085" i="1"/>
  <c r="O1084" i="1"/>
  <c r="J1084" i="1"/>
  <c r="K1084" i="1" s="1"/>
  <c r="G1084" i="1"/>
  <c r="F1084" i="1" s="1"/>
  <c r="R1084" i="1"/>
  <c r="U1083" i="1"/>
  <c r="E1083" i="1"/>
  <c r="S1083" i="1"/>
  <c r="H1082" i="1" l="1"/>
  <c r="S1084" i="1"/>
  <c r="E1084" i="1"/>
  <c r="C1078" i="1"/>
  <c r="P1084" i="1"/>
  <c r="Q1084" i="1" s="1"/>
  <c r="W1084" i="1"/>
  <c r="I1086" i="1"/>
  <c r="A1086" i="1"/>
  <c r="O1085" i="1"/>
  <c r="D1083" i="1"/>
  <c r="H1083" i="1" s="1"/>
  <c r="J1085" i="1"/>
  <c r="K1085" i="1" s="1"/>
  <c r="G1085" i="1"/>
  <c r="F1085" i="1" s="1"/>
  <c r="R1085" i="1"/>
  <c r="U1084" i="1"/>
  <c r="P1085" i="1" l="1"/>
  <c r="Q1085" i="1" s="1"/>
  <c r="W1085" i="1"/>
  <c r="U1085" i="1"/>
  <c r="R1086" i="1"/>
  <c r="I1087" i="1"/>
  <c r="A1087" i="1"/>
  <c r="O1086" i="1"/>
  <c r="G1086" i="1"/>
  <c r="F1086" i="1" s="1"/>
  <c r="J1086" i="1"/>
  <c r="K1086" i="1" s="1"/>
  <c r="E1085" i="1"/>
  <c r="S1085" i="1"/>
  <c r="N1078" i="1"/>
  <c r="C1079" i="1"/>
  <c r="L1083" i="1"/>
  <c r="M1083" i="1" s="1"/>
  <c r="D1084" i="1"/>
  <c r="L1084" i="1" s="1"/>
  <c r="M1084" i="1" s="1"/>
  <c r="H1084" i="1" l="1"/>
  <c r="W1086" i="1"/>
  <c r="P1086" i="1"/>
  <c r="Q1086" i="1" s="1"/>
  <c r="N1079" i="1"/>
  <c r="C1080" i="1"/>
  <c r="I1088" i="1"/>
  <c r="A1088" i="1"/>
  <c r="O1087" i="1"/>
  <c r="G1087" i="1"/>
  <c r="F1087" i="1" s="1"/>
  <c r="J1087" i="1"/>
  <c r="K1087" i="1" s="1"/>
  <c r="U1086" i="1"/>
  <c r="R1087" i="1"/>
  <c r="D1085" i="1"/>
  <c r="H1085" i="1" s="1"/>
  <c r="V1078" i="1"/>
  <c r="B1078" i="1" s="1"/>
  <c r="E1086" i="1"/>
  <c r="S1086" i="1"/>
  <c r="L1085" i="1" l="1"/>
  <c r="M1085" i="1" s="1"/>
  <c r="P1087" i="1"/>
  <c r="Q1087" i="1" s="1"/>
  <c r="W1087" i="1"/>
  <c r="I1089" i="1"/>
  <c r="A1089" i="1"/>
  <c r="O1088" i="1"/>
  <c r="J1088" i="1"/>
  <c r="K1088" i="1" s="1"/>
  <c r="G1088" i="1"/>
  <c r="F1088" i="1" s="1"/>
  <c r="R1088" i="1"/>
  <c r="U1087" i="1"/>
  <c r="N1080" i="1"/>
  <c r="C1081" i="1"/>
  <c r="V1079" i="1"/>
  <c r="B1079" i="1" s="1"/>
  <c r="D1086" i="1"/>
  <c r="H1086" i="1" s="1"/>
  <c r="E1087" i="1"/>
  <c r="S1087" i="1"/>
  <c r="L1086" i="1" l="1"/>
  <c r="M1086" i="1" s="1"/>
  <c r="S1088" i="1"/>
  <c r="E1088" i="1"/>
  <c r="P1088" i="1"/>
  <c r="Q1088" i="1" s="1"/>
  <c r="W1088" i="1"/>
  <c r="N1081" i="1"/>
  <c r="C1082" i="1"/>
  <c r="I1090" i="1"/>
  <c r="A1090" i="1"/>
  <c r="O1089" i="1"/>
  <c r="V1080" i="1"/>
  <c r="B1080" i="1" s="1"/>
  <c r="J1089" i="1"/>
  <c r="K1089" i="1" s="1"/>
  <c r="G1089" i="1"/>
  <c r="F1089" i="1" s="1"/>
  <c r="D1087" i="1"/>
  <c r="L1087" i="1" s="1"/>
  <c r="M1087" i="1" s="1"/>
  <c r="R1089" i="1"/>
  <c r="U1088" i="1"/>
  <c r="H1087" i="1" l="1"/>
  <c r="G1090" i="1"/>
  <c r="F1090" i="1" s="1"/>
  <c r="J1090" i="1"/>
  <c r="K1090" i="1" s="1"/>
  <c r="N1082" i="1"/>
  <c r="C1083" i="1"/>
  <c r="E1089" i="1"/>
  <c r="S1089" i="1"/>
  <c r="V1081" i="1"/>
  <c r="B1081" i="1" s="1"/>
  <c r="U1089" i="1"/>
  <c r="R1090" i="1"/>
  <c r="D1088" i="1"/>
  <c r="H1088" i="1" s="1"/>
  <c r="P1089" i="1"/>
  <c r="Q1089" i="1" s="1"/>
  <c r="W1089" i="1"/>
  <c r="I1091" i="1"/>
  <c r="A1091" i="1"/>
  <c r="O1090" i="1"/>
  <c r="D1089" i="1" l="1"/>
  <c r="L1089" i="1" s="1"/>
  <c r="M1089" i="1" s="1"/>
  <c r="L1088" i="1"/>
  <c r="M1088" i="1" s="1"/>
  <c r="N1083" i="1"/>
  <c r="C1084" i="1"/>
  <c r="V1082" i="1"/>
  <c r="B1082" i="1" s="1"/>
  <c r="W1090" i="1"/>
  <c r="P1090" i="1"/>
  <c r="Q1090" i="1" s="1"/>
  <c r="U1090" i="1"/>
  <c r="R1091" i="1"/>
  <c r="E1090" i="1"/>
  <c r="S1090" i="1"/>
  <c r="I1092" i="1"/>
  <c r="A1092" i="1"/>
  <c r="O1091" i="1"/>
  <c r="G1091" i="1"/>
  <c r="F1091" i="1" s="1"/>
  <c r="J1091" i="1"/>
  <c r="K1091" i="1" s="1"/>
  <c r="H1089" i="1" l="1"/>
  <c r="I1093" i="1"/>
  <c r="A1093" i="1"/>
  <c r="O1092" i="1"/>
  <c r="J1092" i="1"/>
  <c r="K1092" i="1" s="1"/>
  <c r="G1092" i="1"/>
  <c r="F1092" i="1" s="1"/>
  <c r="N1084" i="1"/>
  <c r="C1085" i="1"/>
  <c r="D1090" i="1"/>
  <c r="H1090" i="1" s="1"/>
  <c r="V1083" i="1"/>
  <c r="B1083" i="1" s="1"/>
  <c r="E1091" i="1"/>
  <c r="S1091" i="1"/>
  <c r="R1092" i="1"/>
  <c r="U1091" i="1"/>
  <c r="P1091" i="1"/>
  <c r="Q1091" i="1" s="1"/>
  <c r="W1091" i="1"/>
  <c r="L1090" i="1" l="1"/>
  <c r="M1090" i="1" s="1"/>
  <c r="R1093" i="1"/>
  <c r="U1092" i="1"/>
  <c r="N1085" i="1"/>
  <c r="C1086" i="1"/>
  <c r="V1084" i="1"/>
  <c r="B1084" i="1" s="1"/>
  <c r="D1091" i="1"/>
  <c r="H1091" i="1" s="1"/>
  <c r="S1092" i="1"/>
  <c r="E1092" i="1"/>
  <c r="P1092" i="1"/>
  <c r="Q1092" i="1" s="1"/>
  <c r="W1092" i="1"/>
  <c r="I1094" i="1"/>
  <c r="A1094" i="1"/>
  <c r="O1093" i="1"/>
  <c r="J1093" i="1"/>
  <c r="K1093" i="1" s="1"/>
  <c r="G1093" i="1"/>
  <c r="F1093" i="1" s="1"/>
  <c r="L1091" i="1" l="1"/>
  <c r="M1091" i="1" s="1"/>
  <c r="P1093" i="1"/>
  <c r="Q1093" i="1" s="1"/>
  <c r="W1093" i="1"/>
  <c r="I1095" i="1"/>
  <c r="A1095" i="1"/>
  <c r="O1094" i="1"/>
  <c r="G1094" i="1"/>
  <c r="F1094" i="1" s="1"/>
  <c r="J1094" i="1"/>
  <c r="K1094" i="1" s="1"/>
  <c r="N1086" i="1"/>
  <c r="C1087" i="1"/>
  <c r="D1092" i="1"/>
  <c r="H1092" i="1" s="1"/>
  <c r="V1085" i="1"/>
  <c r="B1085" i="1" s="1"/>
  <c r="E1093" i="1"/>
  <c r="S1093" i="1"/>
  <c r="U1093" i="1"/>
  <c r="R1094" i="1"/>
  <c r="D1093" i="1" l="1"/>
  <c r="L1093" i="1" s="1"/>
  <c r="M1093" i="1" s="1"/>
  <c r="E1094" i="1"/>
  <c r="S1094" i="1"/>
  <c r="W1094" i="1"/>
  <c r="P1094" i="1"/>
  <c r="Q1094" i="1" s="1"/>
  <c r="L1092" i="1"/>
  <c r="M1092" i="1" s="1"/>
  <c r="I1096" i="1"/>
  <c r="A1096" i="1"/>
  <c r="O1095" i="1"/>
  <c r="U1094" i="1"/>
  <c r="R1095" i="1"/>
  <c r="G1095" i="1"/>
  <c r="F1095" i="1" s="1"/>
  <c r="J1095" i="1"/>
  <c r="K1095" i="1" s="1"/>
  <c r="N1087" i="1"/>
  <c r="C1088" i="1"/>
  <c r="V1086" i="1"/>
  <c r="B1086" i="1" s="1"/>
  <c r="H1093" i="1" l="1"/>
  <c r="E1095" i="1"/>
  <c r="S1095" i="1"/>
  <c r="R1096" i="1"/>
  <c r="U1095" i="1"/>
  <c r="D1094" i="1"/>
  <c r="L1094" i="1" s="1"/>
  <c r="M1094" i="1" s="1"/>
  <c r="P1095" i="1"/>
  <c r="Q1095" i="1" s="1"/>
  <c r="W1095" i="1"/>
  <c r="N1088" i="1"/>
  <c r="C1089" i="1"/>
  <c r="I1097" i="1"/>
  <c r="A1097" i="1"/>
  <c r="O1096" i="1"/>
  <c r="V1087" i="1"/>
  <c r="B1087" i="1" s="1"/>
  <c r="J1096" i="1"/>
  <c r="K1096" i="1" s="1"/>
  <c r="G1096" i="1"/>
  <c r="F1096" i="1" s="1"/>
  <c r="H1094" i="1" l="1"/>
  <c r="P1096" i="1"/>
  <c r="Q1096" i="1" s="1"/>
  <c r="W1096" i="1"/>
  <c r="I1098" i="1"/>
  <c r="A1098" i="1"/>
  <c r="O1097" i="1"/>
  <c r="J1097" i="1"/>
  <c r="K1097" i="1" s="1"/>
  <c r="G1097" i="1"/>
  <c r="F1097" i="1" s="1"/>
  <c r="N1089" i="1"/>
  <c r="C1090" i="1"/>
  <c r="R1097" i="1"/>
  <c r="U1096" i="1"/>
  <c r="S1096" i="1"/>
  <c r="E1096" i="1"/>
  <c r="V1088" i="1"/>
  <c r="B1088" i="1" s="1"/>
  <c r="D1095" i="1"/>
  <c r="H1095" i="1" s="1"/>
  <c r="E1097" i="1" l="1"/>
  <c r="S1097" i="1"/>
  <c r="D1096" i="1"/>
  <c r="H1096" i="1" s="1"/>
  <c r="P1097" i="1"/>
  <c r="Q1097" i="1" s="1"/>
  <c r="W1097" i="1"/>
  <c r="I1099" i="1"/>
  <c r="A1099" i="1"/>
  <c r="O1098" i="1"/>
  <c r="U1097" i="1"/>
  <c r="R1098" i="1"/>
  <c r="G1098" i="1"/>
  <c r="F1098" i="1" s="1"/>
  <c r="J1098" i="1"/>
  <c r="K1098" i="1" s="1"/>
  <c r="L1095" i="1"/>
  <c r="M1095" i="1" s="1"/>
  <c r="N1090" i="1"/>
  <c r="C1091" i="1"/>
  <c r="V1089" i="1"/>
  <c r="B1089" i="1" s="1"/>
  <c r="E1098" i="1" l="1"/>
  <c r="S1098" i="1"/>
  <c r="G1099" i="1"/>
  <c r="F1099" i="1" s="1"/>
  <c r="J1099" i="1"/>
  <c r="K1099" i="1" s="1"/>
  <c r="U1098" i="1"/>
  <c r="R1099" i="1"/>
  <c r="L1096" i="1"/>
  <c r="M1096" i="1" s="1"/>
  <c r="N1091" i="1"/>
  <c r="C1092" i="1"/>
  <c r="V1090" i="1"/>
  <c r="B1090" i="1" s="1"/>
  <c r="W1098" i="1"/>
  <c r="P1098" i="1"/>
  <c r="Q1098" i="1" s="1"/>
  <c r="I1100" i="1"/>
  <c r="A1100" i="1"/>
  <c r="O1099" i="1"/>
  <c r="D1097" i="1"/>
  <c r="L1097" i="1" s="1"/>
  <c r="M1097" i="1" s="1"/>
  <c r="I1101" i="1" l="1"/>
  <c r="A1101" i="1"/>
  <c r="O1100" i="1"/>
  <c r="J1100" i="1"/>
  <c r="K1100" i="1" s="1"/>
  <c r="G1100" i="1"/>
  <c r="F1100" i="1" s="1"/>
  <c r="R1100" i="1"/>
  <c r="U1099" i="1"/>
  <c r="E1099" i="1"/>
  <c r="S1099" i="1"/>
  <c r="H1097" i="1"/>
  <c r="N1092" i="1"/>
  <c r="C1093" i="1"/>
  <c r="P1099" i="1"/>
  <c r="Q1099" i="1" s="1"/>
  <c r="W1099" i="1"/>
  <c r="V1091" i="1"/>
  <c r="B1091" i="1" s="1"/>
  <c r="D1098" i="1"/>
  <c r="L1098" i="1" s="1"/>
  <c r="M1098" i="1" s="1"/>
  <c r="R1101" i="1" l="1"/>
  <c r="U1100" i="1"/>
  <c r="N1093" i="1"/>
  <c r="C1094" i="1"/>
  <c r="S1100" i="1"/>
  <c r="E1100" i="1"/>
  <c r="H1098" i="1"/>
  <c r="V1092" i="1"/>
  <c r="B1092" i="1" s="1"/>
  <c r="P1100" i="1"/>
  <c r="Q1100" i="1" s="1"/>
  <c r="W1100" i="1"/>
  <c r="I1102" i="1"/>
  <c r="A1102" i="1"/>
  <c r="O1101" i="1"/>
  <c r="D1099" i="1"/>
  <c r="H1099" i="1" s="1"/>
  <c r="J1101" i="1"/>
  <c r="K1101" i="1" s="1"/>
  <c r="G1101" i="1"/>
  <c r="F1101" i="1" s="1"/>
  <c r="L1099" i="1" l="1"/>
  <c r="M1099" i="1" s="1"/>
  <c r="P1101" i="1"/>
  <c r="Q1101" i="1" s="1"/>
  <c r="W1101" i="1"/>
  <c r="D1100" i="1"/>
  <c r="H1100" i="1" s="1"/>
  <c r="I1103" i="1"/>
  <c r="A1103" i="1"/>
  <c r="O1102" i="1"/>
  <c r="G1102" i="1"/>
  <c r="F1102" i="1" s="1"/>
  <c r="J1102" i="1"/>
  <c r="K1102" i="1" s="1"/>
  <c r="N1094" i="1"/>
  <c r="C1095" i="1"/>
  <c r="E1101" i="1"/>
  <c r="S1101" i="1"/>
  <c r="V1093" i="1"/>
  <c r="B1093" i="1" s="1"/>
  <c r="U1101" i="1"/>
  <c r="R1102" i="1"/>
  <c r="W1102" i="1" l="1"/>
  <c r="P1102" i="1"/>
  <c r="Q1102" i="1" s="1"/>
  <c r="I1104" i="1"/>
  <c r="A1104" i="1"/>
  <c r="O1103" i="1"/>
  <c r="G1103" i="1"/>
  <c r="F1103" i="1" s="1"/>
  <c r="J1103" i="1"/>
  <c r="K1103" i="1" s="1"/>
  <c r="N1095" i="1"/>
  <c r="C1096" i="1"/>
  <c r="V1094" i="1"/>
  <c r="B1094" i="1" s="1"/>
  <c r="L1100" i="1"/>
  <c r="M1100" i="1" s="1"/>
  <c r="U1102" i="1"/>
  <c r="R1103" i="1"/>
  <c r="E1102" i="1"/>
  <c r="S1102" i="1"/>
  <c r="D1101" i="1"/>
  <c r="L1101" i="1" s="1"/>
  <c r="M1101" i="1" s="1"/>
  <c r="D1102" i="1" l="1"/>
  <c r="L1102" i="1" s="1"/>
  <c r="M1102" i="1" s="1"/>
  <c r="E1103" i="1"/>
  <c r="S1103" i="1"/>
  <c r="R1104" i="1"/>
  <c r="U1103" i="1"/>
  <c r="P1103" i="1"/>
  <c r="Q1103" i="1" s="1"/>
  <c r="W1103" i="1"/>
  <c r="H1101" i="1"/>
  <c r="I1105" i="1"/>
  <c r="A1105" i="1"/>
  <c r="O1104" i="1"/>
  <c r="J1104" i="1"/>
  <c r="K1104" i="1" s="1"/>
  <c r="G1104" i="1"/>
  <c r="F1104" i="1" s="1"/>
  <c r="N1096" i="1"/>
  <c r="C1097" i="1"/>
  <c r="V1095" i="1"/>
  <c r="B1095" i="1" s="1"/>
  <c r="H1102" i="1" l="1"/>
  <c r="S1104" i="1"/>
  <c r="E1104" i="1"/>
  <c r="R1105" i="1"/>
  <c r="U1104" i="1"/>
  <c r="P1104" i="1"/>
  <c r="Q1104" i="1" s="1"/>
  <c r="W1104" i="1"/>
  <c r="I1106" i="1"/>
  <c r="A1106" i="1"/>
  <c r="O1105" i="1"/>
  <c r="D1103" i="1"/>
  <c r="H1103" i="1" s="1"/>
  <c r="J1105" i="1"/>
  <c r="K1105" i="1" s="1"/>
  <c r="G1105" i="1"/>
  <c r="F1105" i="1" s="1"/>
  <c r="N1097" i="1"/>
  <c r="C1098" i="1"/>
  <c r="V1096" i="1"/>
  <c r="B1096" i="1" s="1"/>
  <c r="V1097" i="1" l="1"/>
  <c r="B1097" i="1" s="1"/>
  <c r="I1107" i="1"/>
  <c r="A1107" i="1"/>
  <c r="O1106" i="1"/>
  <c r="G1106" i="1"/>
  <c r="F1106" i="1" s="1"/>
  <c r="J1106" i="1"/>
  <c r="K1106" i="1" s="1"/>
  <c r="E1105" i="1"/>
  <c r="S1105" i="1"/>
  <c r="L1103" i="1"/>
  <c r="M1103" i="1" s="1"/>
  <c r="U1105" i="1"/>
  <c r="R1106" i="1"/>
  <c r="D1104" i="1"/>
  <c r="H1104" i="1" s="1"/>
  <c r="N1098" i="1"/>
  <c r="C1099" i="1"/>
  <c r="P1105" i="1"/>
  <c r="Q1105" i="1" s="1"/>
  <c r="W1105" i="1"/>
  <c r="L1104" i="1" l="1"/>
  <c r="M1104" i="1" s="1"/>
  <c r="E1106" i="1"/>
  <c r="S1106" i="1"/>
  <c r="U1106" i="1"/>
  <c r="R1107" i="1"/>
  <c r="W1106" i="1"/>
  <c r="P1106" i="1"/>
  <c r="Q1106" i="1" s="1"/>
  <c r="I1108" i="1"/>
  <c r="A1108" i="1"/>
  <c r="O1107" i="1"/>
  <c r="G1107" i="1"/>
  <c r="F1107" i="1" s="1"/>
  <c r="J1107" i="1"/>
  <c r="K1107" i="1" s="1"/>
  <c r="N1099" i="1"/>
  <c r="C1100" i="1"/>
  <c r="V1098" i="1"/>
  <c r="B1098" i="1" s="1"/>
  <c r="D1105" i="1"/>
  <c r="H1105" i="1" s="1"/>
  <c r="L1105" i="1" l="1"/>
  <c r="M1105" i="1" s="1"/>
  <c r="I1109" i="1"/>
  <c r="A1109" i="1"/>
  <c r="O1108" i="1"/>
  <c r="J1108" i="1"/>
  <c r="K1108" i="1" s="1"/>
  <c r="G1108" i="1"/>
  <c r="F1108" i="1" s="1"/>
  <c r="N1100" i="1"/>
  <c r="C1101" i="1"/>
  <c r="V1099" i="1"/>
  <c r="B1099" i="1" s="1"/>
  <c r="E1107" i="1"/>
  <c r="S1107" i="1"/>
  <c r="R1108" i="1"/>
  <c r="U1107" i="1"/>
  <c r="P1107" i="1"/>
  <c r="Q1107" i="1" s="1"/>
  <c r="W1107" i="1"/>
  <c r="D1106" i="1"/>
  <c r="H1106" i="1" s="1"/>
  <c r="L1106" i="1" l="1"/>
  <c r="M1106" i="1" s="1"/>
  <c r="N1101" i="1"/>
  <c r="C1102" i="1"/>
  <c r="V1100" i="1"/>
  <c r="B1100" i="1" s="1"/>
  <c r="R1109" i="1"/>
  <c r="U1108" i="1"/>
  <c r="S1108" i="1"/>
  <c r="E1108" i="1"/>
  <c r="D1107" i="1"/>
  <c r="H1107" i="1" s="1"/>
  <c r="P1108" i="1"/>
  <c r="Q1108" i="1" s="1"/>
  <c r="W1108" i="1"/>
  <c r="I1110" i="1"/>
  <c r="A1110" i="1"/>
  <c r="O1109" i="1"/>
  <c r="J1109" i="1"/>
  <c r="K1109" i="1" s="1"/>
  <c r="G1109" i="1"/>
  <c r="F1109" i="1" s="1"/>
  <c r="D1108" i="1" l="1"/>
  <c r="H1108" i="1" s="1"/>
  <c r="I1111" i="1"/>
  <c r="A1111" i="1"/>
  <c r="O1110" i="1"/>
  <c r="G1110" i="1"/>
  <c r="F1110" i="1" s="1"/>
  <c r="J1110" i="1"/>
  <c r="K1110" i="1" s="1"/>
  <c r="U1109" i="1"/>
  <c r="R1110" i="1"/>
  <c r="P1109" i="1"/>
  <c r="Q1109" i="1" s="1"/>
  <c r="W1109" i="1"/>
  <c r="E1109" i="1"/>
  <c r="S1109" i="1"/>
  <c r="L1107" i="1"/>
  <c r="M1107" i="1" s="1"/>
  <c r="N1102" i="1"/>
  <c r="C1103" i="1"/>
  <c r="V1101" i="1"/>
  <c r="B1101" i="1" s="1"/>
  <c r="W1110" i="1" l="1"/>
  <c r="P1110" i="1"/>
  <c r="Q1110" i="1" s="1"/>
  <c r="D1109" i="1"/>
  <c r="L1109" i="1" s="1"/>
  <c r="M1109" i="1" s="1"/>
  <c r="I1112" i="1"/>
  <c r="A1112" i="1"/>
  <c r="O1111" i="1"/>
  <c r="G1111" i="1"/>
  <c r="F1111" i="1" s="1"/>
  <c r="J1111" i="1"/>
  <c r="K1111" i="1" s="1"/>
  <c r="U1110" i="1"/>
  <c r="R1111" i="1"/>
  <c r="N1103" i="1"/>
  <c r="C1104" i="1"/>
  <c r="L1108" i="1"/>
  <c r="M1108" i="1" s="1"/>
  <c r="V1102" i="1"/>
  <c r="B1102" i="1" s="1"/>
  <c r="E1110" i="1"/>
  <c r="S1110" i="1"/>
  <c r="P1111" i="1" l="1"/>
  <c r="Q1111" i="1" s="1"/>
  <c r="W1111" i="1"/>
  <c r="N1104" i="1"/>
  <c r="C1105" i="1"/>
  <c r="I1113" i="1"/>
  <c r="A1113" i="1"/>
  <c r="O1112" i="1"/>
  <c r="J1112" i="1"/>
  <c r="K1112" i="1" s="1"/>
  <c r="G1112" i="1"/>
  <c r="F1112" i="1" s="1"/>
  <c r="V1103" i="1"/>
  <c r="B1103" i="1" s="1"/>
  <c r="R1112" i="1"/>
  <c r="U1111" i="1"/>
  <c r="H1109" i="1"/>
  <c r="D1110" i="1"/>
  <c r="L1110" i="1" s="1"/>
  <c r="M1110" i="1" s="1"/>
  <c r="E1111" i="1"/>
  <c r="S1111" i="1"/>
  <c r="H1110" i="1" l="1"/>
  <c r="P1112" i="1"/>
  <c r="Q1112" i="1" s="1"/>
  <c r="W1112" i="1"/>
  <c r="I1114" i="1"/>
  <c r="A1114" i="1"/>
  <c r="O1113" i="1"/>
  <c r="J1113" i="1"/>
  <c r="K1113" i="1" s="1"/>
  <c r="G1113" i="1"/>
  <c r="F1113" i="1" s="1"/>
  <c r="R1113" i="1"/>
  <c r="U1112" i="1"/>
  <c r="N1105" i="1"/>
  <c r="C1106" i="1"/>
  <c r="D1111" i="1"/>
  <c r="H1111" i="1" s="1"/>
  <c r="V1104" i="1"/>
  <c r="B1104" i="1" s="1"/>
  <c r="S1112" i="1"/>
  <c r="E1112" i="1"/>
  <c r="E1113" i="1" l="1"/>
  <c r="S1113" i="1"/>
  <c r="L1111" i="1"/>
  <c r="M1111" i="1" s="1"/>
  <c r="P1113" i="1"/>
  <c r="Q1113" i="1" s="1"/>
  <c r="W1113" i="1"/>
  <c r="N1106" i="1"/>
  <c r="C1107" i="1"/>
  <c r="N1107" i="1" s="1"/>
  <c r="I1115" i="1"/>
  <c r="A1115" i="1"/>
  <c r="O1114" i="1"/>
  <c r="V1105" i="1"/>
  <c r="B1105" i="1" s="1"/>
  <c r="G1114" i="1"/>
  <c r="F1114" i="1" s="1"/>
  <c r="J1114" i="1"/>
  <c r="K1114" i="1" s="1"/>
  <c r="D1112" i="1"/>
  <c r="L1112" i="1" s="1"/>
  <c r="M1112" i="1" s="1"/>
  <c r="U1113" i="1"/>
  <c r="R1114" i="1"/>
  <c r="H1112" i="1" l="1"/>
  <c r="G1115" i="1"/>
  <c r="F1115" i="1" s="1"/>
  <c r="J1115" i="1"/>
  <c r="K1115" i="1" s="1"/>
  <c r="E1114" i="1"/>
  <c r="S1114" i="1"/>
  <c r="V1107" i="1"/>
  <c r="B1107" i="1" s="1"/>
  <c r="V1106" i="1"/>
  <c r="B1106" i="1" s="1"/>
  <c r="U1114" i="1"/>
  <c r="R1115" i="1"/>
  <c r="W1114" i="1"/>
  <c r="P1114" i="1"/>
  <c r="Q1114" i="1" s="1"/>
  <c r="I1116" i="1"/>
  <c r="A1116" i="1"/>
  <c r="O1115" i="1"/>
  <c r="D1113" i="1"/>
  <c r="L1113" i="1" s="1"/>
  <c r="M1113" i="1" s="1"/>
  <c r="H1113" i="1" l="1"/>
  <c r="I1117" i="1"/>
  <c r="A1117" i="1"/>
  <c r="O1116" i="1"/>
  <c r="C1108" i="1"/>
  <c r="J1116" i="1"/>
  <c r="K1116" i="1" s="1"/>
  <c r="G1116" i="1"/>
  <c r="F1116" i="1" s="1"/>
  <c r="R1116" i="1"/>
  <c r="U1115" i="1"/>
  <c r="D1114" i="1"/>
  <c r="L1114" i="1" s="1"/>
  <c r="M1114" i="1" s="1"/>
  <c r="E1115" i="1"/>
  <c r="S1115" i="1"/>
  <c r="P1115" i="1"/>
  <c r="Q1115" i="1" s="1"/>
  <c r="W1115" i="1"/>
  <c r="R1117" i="1" l="1"/>
  <c r="U1116" i="1"/>
  <c r="S1116" i="1"/>
  <c r="E1116" i="1"/>
  <c r="D1115" i="1"/>
  <c r="H1115" i="1" s="1"/>
  <c r="H1114" i="1"/>
  <c r="N1108" i="1"/>
  <c r="C1109" i="1"/>
  <c r="P1116" i="1"/>
  <c r="Q1116" i="1" s="1"/>
  <c r="W1116" i="1"/>
  <c r="I1118" i="1"/>
  <c r="A1118" i="1"/>
  <c r="O1117" i="1"/>
  <c r="J1117" i="1"/>
  <c r="K1117" i="1" s="1"/>
  <c r="G1117" i="1"/>
  <c r="F1117" i="1" s="1"/>
  <c r="P1117" i="1" l="1"/>
  <c r="Q1117" i="1" s="1"/>
  <c r="W1117" i="1"/>
  <c r="I1119" i="1"/>
  <c r="A1119" i="1"/>
  <c r="O1118" i="1"/>
  <c r="L1115" i="1"/>
  <c r="M1115" i="1" s="1"/>
  <c r="G1118" i="1"/>
  <c r="F1118" i="1" s="1"/>
  <c r="J1118" i="1"/>
  <c r="K1118" i="1" s="1"/>
  <c r="D1116" i="1"/>
  <c r="H1116" i="1" s="1"/>
  <c r="N1109" i="1"/>
  <c r="C1110" i="1"/>
  <c r="E1117" i="1"/>
  <c r="S1117" i="1"/>
  <c r="V1108" i="1"/>
  <c r="B1108" i="1" s="1"/>
  <c r="U1117" i="1"/>
  <c r="R1118" i="1"/>
  <c r="L1116" i="1" l="1"/>
  <c r="M1116" i="1" s="1"/>
  <c r="D1117" i="1"/>
  <c r="L1117" i="1" s="1"/>
  <c r="M1117" i="1" s="1"/>
  <c r="N1110" i="1"/>
  <c r="C1111" i="1"/>
  <c r="W1118" i="1"/>
  <c r="P1118" i="1"/>
  <c r="Q1118" i="1" s="1"/>
  <c r="V1109" i="1"/>
  <c r="B1109" i="1" s="1"/>
  <c r="U1118" i="1"/>
  <c r="R1119" i="1"/>
  <c r="I1120" i="1"/>
  <c r="A1120" i="1"/>
  <c r="O1119" i="1"/>
  <c r="G1119" i="1"/>
  <c r="F1119" i="1" s="1"/>
  <c r="J1119" i="1"/>
  <c r="K1119" i="1" s="1"/>
  <c r="E1118" i="1"/>
  <c r="S1118" i="1"/>
  <c r="H1117" i="1" l="1"/>
  <c r="P1119" i="1"/>
  <c r="Q1119" i="1" s="1"/>
  <c r="W1119" i="1"/>
  <c r="I1121" i="1"/>
  <c r="A1121" i="1"/>
  <c r="O1120" i="1"/>
  <c r="N1111" i="1"/>
  <c r="C1112" i="1"/>
  <c r="J1120" i="1"/>
  <c r="K1120" i="1" s="1"/>
  <c r="G1120" i="1"/>
  <c r="F1120" i="1" s="1"/>
  <c r="V1110" i="1"/>
  <c r="B1110" i="1" s="1"/>
  <c r="R1120" i="1"/>
  <c r="U1119" i="1"/>
  <c r="D1118" i="1"/>
  <c r="H1118" i="1" s="1"/>
  <c r="E1119" i="1"/>
  <c r="S1119" i="1"/>
  <c r="L1118" i="1" l="1"/>
  <c r="M1118" i="1" s="1"/>
  <c r="N1112" i="1"/>
  <c r="C1113" i="1"/>
  <c r="V1111" i="1"/>
  <c r="B1111" i="1" s="1"/>
  <c r="P1120" i="1"/>
  <c r="Q1120" i="1" s="1"/>
  <c r="W1120" i="1"/>
  <c r="R1121" i="1"/>
  <c r="U1120" i="1"/>
  <c r="I1122" i="1"/>
  <c r="A1122" i="1"/>
  <c r="O1121" i="1"/>
  <c r="J1121" i="1"/>
  <c r="K1121" i="1" s="1"/>
  <c r="G1121" i="1"/>
  <c r="F1121" i="1" s="1"/>
  <c r="D1119" i="1"/>
  <c r="H1119" i="1" s="1"/>
  <c r="S1120" i="1"/>
  <c r="E1120" i="1"/>
  <c r="L1119" i="1" l="1"/>
  <c r="M1119" i="1" s="1"/>
  <c r="U1121" i="1"/>
  <c r="R1122" i="1"/>
  <c r="E1121" i="1"/>
  <c r="S1121" i="1"/>
  <c r="P1121" i="1"/>
  <c r="Q1121" i="1" s="1"/>
  <c r="W1121" i="1"/>
  <c r="D1120" i="1"/>
  <c r="L1120" i="1" s="1"/>
  <c r="M1120" i="1" s="1"/>
  <c r="I1123" i="1"/>
  <c r="A1123" i="1"/>
  <c r="O1122" i="1"/>
  <c r="N1113" i="1"/>
  <c r="C1114" i="1"/>
  <c r="G1122" i="1"/>
  <c r="F1122" i="1" s="1"/>
  <c r="J1122" i="1"/>
  <c r="K1122" i="1" s="1"/>
  <c r="V1112" i="1"/>
  <c r="B1112" i="1" s="1"/>
  <c r="H1120" i="1" l="1"/>
  <c r="N1114" i="1"/>
  <c r="C1115" i="1"/>
  <c r="V1113" i="1"/>
  <c r="B1113" i="1" s="1"/>
  <c r="W1122" i="1"/>
  <c r="P1122" i="1"/>
  <c r="Q1122" i="1" s="1"/>
  <c r="I1124" i="1"/>
  <c r="A1124" i="1"/>
  <c r="O1123" i="1"/>
  <c r="D1121" i="1"/>
  <c r="L1121" i="1" s="1"/>
  <c r="M1121" i="1" s="1"/>
  <c r="G1123" i="1"/>
  <c r="F1123" i="1" s="1"/>
  <c r="J1123" i="1"/>
  <c r="K1123" i="1" s="1"/>
  <c r="U1122" i="1"/>
  <c r="R1123" i="1"/>
  <c r="E1122" i="1"/>
  <c r="S1122" i="1"/>
  <c r="I1125" i="1" l="1"/>
  <c r="A1125" i="1"/>
  <c r="O1124" i="1"/>
  <c r="J1124" i="1"/>
  <c r="K1124" i="1" s="1"/>
  <c r="G1124" i="1"/>
  <c r="F1124" i="1" s="1"/>
  <c r="H1121" i="1"/>
  <c r="D1122" i="1"/>
  <c r="H1122" i="1" s="1"/>
  <c r="N1115" i="1"/>
  <c r="C1116" i="1"/>
  <c r="E1123" i="1"/>
  <c r="S1123" i="1"/>
  <c r="R1124" i="1"/>
  <c r="U1123" i="1"/>
  <c r="P1123" i="1"/>
  <c r="Q1123" i="1" s="1"/>
  <c r="W1123" i="1"/>
  <c r="V1114" i="1"/>
  <c r="B1114" i="1" s="1"/>
  <c r="L1122" i="1" l="1"/>
  <c r="M1122" i="1" s="1"/>
  <c r="R1125" i="1"/>
  <c r="U1124" i="1"/>
  <c r="D1123" i="1"/>
  <c r="H1123" i="1" s="1"/>
  <c r="S1124" i="1"/>
  <c r="E1124" i="1"/>
  <c r="N1116" i="1"/>
  <c r="C1117" i="1"/>
  <c r="V1115" i="1"/>
  <c r="B1115" i="1" s="1"/>
  <c r="P1124" i="1"/>
  <c r="Q1124" i="1" s="1"/>
  <c r="W1124" i="1"/>
  <c r="I1126" i="1"/>
  <c r="A1126" i="1"/>
  <c r="O1125" i="1"/>
  <c r="J1125" i="1"/>
  <c r="K1125" i="1" s="1"/>
  <c r="G1125" i="1"/>
  <c r="F1125" i="1" s="1"/>
  <c r="P1125" i="1" l="1"/>
  <c r="Q1125" i="1" s="1"/>
  <c r="W1125" i="1"/>
  <c r="V1116" i="1"/>
  <c r="B1116" i="1" s="1"/>
  <c r="I1127" i="1"/>
  <c r="A1127" i="1"/>
  <c r="O1126" i="1"/>
  <c r="D1124" i="1"/>
  <c r="L1124" i="1" s="1"/>
  <c r="M1124" i="1" s="1"/>
  <c r="G1126" i="1"/>
  <c r="F1126" i="1" s="1"/>
  <c r="J1126" i="1"/>
  <c r="K1126" i="1" s="1"/>
  <c r="L1123" i="1"/>
  <c r="M1123" i="1" s="1"/>
  <c r="E1125" i="1"/>
  <c r="S1125" i="1"/>
  <c r="N1117" i="1"/>
  <c r="C1118" i="1"/>
  <c r="U1125" i="1"/>
  <c r="R1126" i="1"/>
  <c r="H1124" i="1" l="1"/>
  <c r="W1126" i="1"/>
  <c r="P1126" i="1"/>
  <c r="Q1126" i="1" s="1"/>
  <c r="I1128" i="1"/>
  <c r="A1128" i="1"/>
  <c r="O1127" i="1"/>
  <c r="E1126" i="1"/>
  <c r="S1126" i="1"/>
  <c r="G1127" i="1"/>
  <c r="F1127" i="1" s="1"/>
  <c r="J1127" i="1"/>
  <c r="K1127" i="1" s="1"/>
  <c r="U1126" i="1"/>
  <c r="R1127" i="1"/>
  <c r="N1118" i="1"/>
  <c r="C1119" i="1"/>
  <c r="D1125" i="1"/>
  <c r="H1125" i="1" s="1"/>
  <c r="V1117" i="1"/>
  <c r="B1117" i="1" s="1"/>
  <c r="L1125" i="1" l="1"/>
  <c r="M1125" i="1" s="1"/>
  <c r="N1119" i="1"/>
  <c r="C1120" i="1"/>
  <c r="D1126" i="1"/>
  <c r="L1126" i="1" s="1"/>
  <c r="M1126" i="1" s="1"/>
  <c r="P1127" i="1"/>
  <c r="Q1127" i="1" s="1"/>
  <c r="W1127" i="1"/>
  <c r="V1118" i="1"/>
  <c r="B1118" i="1" s="1"/>
  <c r="R1128" i="1"/>
  <c r="U1127" i="1"/>
  <c r="I1129" i="1"/>
  <c r="A1129" i="1"/>
  <c r="O1128" i="1"/>
  <c r="J1128" i="1"/>
  <c r="K1128" i="1" s="1"/>
  <c r="G1128" i="1"/>
  <c r="F1128" i="1" s="1"/>
  <c r="E1127" i="1"/>
  <c r="S1127" i="1"/>
  <c r="H1126" i="1" l="1"/>
  <c r="P1128" i="1"/>
  <c r="Q1128" i="1" s="1"/>
  <c r="W1128" i="1"/>
  <c r="I1130" i="1"/>
  <c r="A1130" i="1"/>
  <c r="O1129" i="1"/>
  <c r="J1129" i="1"/>
  <c r="K1129" i="1" s="1"/>
  <c r="G1129" i="1"/>
  <c r="F1129" i="1" s="1"/>
  <c r="D1127" i="1"/>
  <c r="H1127" i="1" s="1"/>
  <c r="R1129" i="1"/>
  <c r="U1128" i="1"/>
  <c r="N1120" i="1"/>
  <c r="C1121" i="1"/>
  <c r="V1119" i="1"/>
  <c r="B1119" i="1" s="1"/>
  <c r="S1128" i="1"/>
  <c r="E1128" i="1"/>
  <c r="N1121" i="1" l="1"/>
  <c r="C1122" i="1"/>
  <c r="E1129" i="1"/>
  <c r="S1129" i="1"/>
  <c r="V1120" i="1"/>
  <c r="B1120" i="1" s="1"/>
  <c r="P1129" i="1"/>
  <c r="Q1129" i="1" s="1"/>
  <c r="W1129" i="1"/>
  <c r="U1129" i="1"/>
  <c r="R1130" i="1"/>
  <c r="I1131" i="1"/>
  <c r="A1131" i="1"/>
  <c r="O1130" i="1"/>
  <c r="D1128" i="1"/>
  <c r="H1128" i="1" s="1"/>
  <c r="G1130" i="1"/>
  <c r="F1130" i="1" s="1"/>
  <c r="J1130" i="1"/>
  <c r="K1130" i="1" s="1"/>
  <c r="L1127" i="1"/>
  <c r="M1127" i="1" s="1"/>
  <c r="L1128" i="1" l="1"/>
  <c r="M1128" i="1" s="1"/>
  <c r="W1130" i="1"/>
  <c r="P1130" i="1"/>
  <c r="Q1130" i="1" s="1"/>
  <c r="I1132" i="1"/>
  <c r="A1132" i="1"/>
  <c r="O1131" i="1"/>
  <c r="E1130" i="1"/>
  <c r="S1130" i="1"/>
  <c r="G1131" i="1"/>
  <c r="F1131" i="1" s="1"/>
  <c r="J1131" i="1"/>
  <c r="K1131" i="1" s="1"/>
  <c r="D1129" i="1"/>
  <c r="L1129" i="1" s="1"/>
  <c r="M1129" i="1" s="1"/>
  <c r="U1130" i="1"/>
  <c r="R1131" i="1"/>
  <c r="N1122" i="1"/>
  <c r="C1123" i="1"/>
  <c r="V1121" i="1"/>
  <c r="B1121" i="1" s="1"/>
  <c r="H1129" i="1" l="1"/>
  <c r="V1122" i="1"/>
  <c r="B1122" i="1" s="1"/>
  <c r="R1132" i="1"/>
  <c r="U1131" i="1"/>
  <c r="D1130" i="1"/>
  <c r="L1130" i="1" s="1"/>
  <c r="M1130" i="1" s="1"/>
  <c r="P1131" i="1"/>
  <c r="Q1131" i="1" s="1"/>
  <c r="W1131" i="1"/>
  <c r="I1133" i="1"/>
  <c r="A1133" i="1"/>
  <c r="O1132" i="1"/>
  <c r="J1132" i="1"/>
  <c r="K1132" i="1" s="1"/>
  <c r="G1132" i="1"/>
  <c r="F1132" i="1" s="1"/>
  <c r="E1131" i="1"/>
  <c r="S1131" i="1"/>
  <c r="N1123" i="1"/>
  <c r="C1124" i="1"/>
  <c r="H1130" i="1" l="1"/>
  <c r="D1131" i="1"/>
  <c r="H1131" i="1" s="1"/>
  <c r="S1132" i="1"/>
  <c r="E1132" i="1"/>
  <c r="P1132" i="1"/>
  <c r="Q1132" i="1" s="1"/>
  <c r="W1132" i="1"/>
  <c r="N1124" i="1"/>
  <c r="C1125" i="1"/>
  <c r="I1134" i="1"/>
  <c r="A1134" i="1"/>
  <c r="O1133" i="1"/>
  <c r="R1133" i="1"/>
  <c r="U1132" i="1"/>
  <c r="V1123" i="1"/>
  <c r="B1123" i="1" s="1"/>
  <c r="J1133" i="1"/>
  <c r="K1133" i="1" s="1"/>
  <c r="G1133" i="1"/>
  <c r="F1133" i="1" s="1"/>
  <c r="V1124" i="1" l="1"/>
  <c r="B1124" i="1" s="1"/>
  <c r="U1133" i="1"/>
  <c r="R1134" i="1"/>
  <c r="D1132" i="1"/>
  <c r="H1132" i="1" s="1"/>
  <c r="P1133" i="1"/>
  <c r="Q1133" i="1" s="1"/>
  <c r="W1133" i="1"/>
  <c r="I1135" i="1"/>
  <c r="A1135" i="1"/>
  <c r="O1134" i="1"/>
  <c r="E1133" i="1"/>
  <c r="S1133" i="1"/>
  <c r="G1134" i="1"/>
  <c r="F1134" i="1" s="1"/>
  <c r="J1134" i="1"/>
  <c r="K1134" i="1" s="1"/>
  <c r="L1131" i="1"/>
  <c r="M1131" i="1" s="1"/>
  <c r="N1125" i="1"/>
  <c r="C1126" i="1"/>
  <c r="L1132" i="1" l="1"/>
  <c r="M1132" i="1" s="1"/>
  <c r="D1133" i="1"/>
  <c r="L1133" i="1" s="1"/>
  <c r="M1133" i="1" s="1"/>
  <c r="N1126" i="1"/>
  <c r="C1127" i="1"/>
  <c r="W1134" i="1"/>
  <c r="P1134" i="1"/>
  <c r="Q1134" i="1" s="1"/>
  <c r="U1134" i="1"/>
  <c r="R1135" i="1"/>
  <c r="V1125" i="1"/>
  <c r="B1125" i="1" s="1"/>
  <c r="I1136" i="1"/>
  <c r="A1136" i="1"/>
  <c r="O1135" i="1"/>
  <c r="G1135" i="1"/>
  <c r="F1135" i="1" s="1"/>
  <c r="J1135" i="1"/>
  <c r="K1135" i="1" s="1"/>
  <c r="E1134" i="1"/>
  <c r="S1134" i="1"/>
  <c r="H1133" i="1" l="1"/>
  <c r="P1135" i="1"/>
  <c r="Q1135" i="1" s="1"/>
  <c r="W1135" i="1"/>
  <c r="I1137" i="1"/>
  <c r="A1137" i="1"/>
  <c r="O1136" i="1"/>
  <c r="N1127" i="1"/>
  <c r="C1128" i="1"/>
  <c r="J1136" i="1"/>
  <c r="K1136" i="1" s="1"/>
  <c r="G1136" i="1"/>
  <c r="F1136" i="1" s="1"/>
  <c r="V1126" i="1"/>
  <c r="B1126" i="1" s="1"/>
  <c r="D1134" i="1"/>
  <c r="L1134" i="1" s="1"/>
  <c r="M1134" i="1" s="1"/>
  <c r="E1135" i="1"/>
  <c r="S1135" i="1"/>
  <c r="R1136" i="1"/>
  <c r="U1135" i="1"/>
  <c r="H1134" i="1" l="1"/>
  <c r="D1135" i="1"/>
  <c r="H1135" i="1" s="1"/>
  <c r="N1128" i="1"/>
  <c r="C1129" i="1"/>
  <c r="V1127" i="1"/>
  <c r="B1127" i="1" s="1"/>
  <c r="P1136" i="1"/>
  <c r="Q1136" i="1" s="1"/>
  <c r="W1136" i="1"/>
  <c r="I1138" i="1"/>
  <c r="A1138" i="1"/>
  <c r="O1137" i="1"/>
  <c r="J1137" i="1"/>
  <c r="K1137" i="1" s="1"/>
  <c r="G1137" i="1"/>
  <c r="F1137" i="1" s="1"/>
  <c r="R1137" i="1"/>
  <c r="U1136" i="1"/>
  <c r="S1136" i="1"/>
  <c r="E1136" i="1"/>
  <c r="U1137" i="1" l="1"/>
  <c r="R1138" i="1"/>
  <c r="E1137" i="1"/>
  <c r="S1137" i="1"/>
  <c r="N1129" i="1"/>
  <c r="C1130" i="1"/>
  <c r="P1137" i="1"/>
  <c r="Q1137" i="1" s="1"/>
  <c r="W1137" i="1"/>
  <c r="V1128" i="1"/>
  <c r="B1128" i="1" s="1"/>
  <c r="D1136" i="1"/>
  <c r="H1136" i="1" s="1"/>
  <c r="I1139" i="1"/>
  <c r="A1139" i="1"/>
  <c r="O1138" i="1"/>
  <c r="G1138" i="1"/>
  <c r="F1138" i="1" s="1"/>
  <c r="J1138" i="1"/>
  <c r="K1138" i="1" s="1"/>
  <c r="L1135" i="1"/>
  <c r="M1135" i="1" s="1"/>
  <c r="W1138" i="1" l="1"/>
  <c r="P1138" i="1"/>
  <c r="Q1138" i="1" s="1"/>
  <c r="I1140" i="1"/>
  <c r="A1140" i="1"/>
  <c r="O1139" i="1"/>
  <c r="G1139" i="1"/>
  <c r="F1139" i="1" s="1"/>
  <c r="J1139" i="1"/>
  <c r="K1139" i="1" s="1"/>
  <c r="N1130" i="1"/>
  <c r="C1131" i="1"/>
  <c r="V1129" i="1"/>
  <c r="B1129" i="1" s="1"/>
  <c r="L1136" i="1"/>
  <c r="M1136" i="1" s="1"/>
  <c r="E1138" i="1"/>
  <c r="S1138" i="1"/>
  <c r="D1137" i="1"/>
  <c r="H1137" i="1" s="1"/>
  <c r="U1138" i="1"/>
  <c r="R1139" i="1"/>
  <c r="L1137" i="1" l="1"/>
  <c r="M1137" i="1" s="1"/>
  <c r="E1139" i="1"/>
  <c r="S1139" i="1"/>
  <c r="D1138" i="1"/>
  <c r="L1138" i="1" s="1"/>
  <c r="M1138" i="1" s="1"/>
  <c r="P1139" i="1"/>
  <c r="Q1139" i="1" s="1"/>
  <c r="W1139" i="1"/>
  <c r="R1140" i="1"/>
  <c r="U1139" i="1"/>
  <c r="I1141" i="1"/>
  <c r="A1141" i="1"/>
  <c r="O1140" i="1"/>
  <c r="J1140" i="1"/>
  <c r="K1140" i="1" s="1"/>
  <c r="G1140" i="1"/>
  <c r="F1140" i="1" s="1"/>
  <c r="N1131" i="1"/>
  <c r="C1132" i="1"/>
  <c r="V1130" i="1"/>
  <c r="B1130" i="1" s="1"/>
  <c r="V1131" i="1" l="1"/>
  <c r="B1131" i="1" s="1"/>
  <c r="R1141" i="1"/>
  <c r="U1140" i="1"/>
  <c r="S1140" i="1"/>
  <c r="E1140" i="1"/>
  <c r="H1138" i="1"/>
  <c r="P1140" i="1"/>
  <c r="Q1140" i="1" s="1"/>
  <c r="W1140" i="1"/>
  <c r="I1142" i="1"/>
  <c r="A1142" i="1"/>
  <c r="O1141" i="1"/>
  <c r="J1141" i="1"/>
  <c r="K1141" i="1" s="1"/>
  <c r="G1141" i="1"/>
  <c r="F1141" i="1" s="1"/>
  <c r="N1132" i="1"/>
  <c r="C1133" i="1"/>
  <c r="D1139" i="1"/>
  <c r="H1139" i="1" s="1"/>
  <c r="V1132" i="1" l="1"/>
  <c r="B1132" i="1" s="1"/>
  <c r="E1141" i="1"/>
  <c r="S1141" i="1"/>
  <c r="D1140" i="1"/>
  <c r="H1140" i="1" s="1"/>
  <c r="P1141" i="1"/>
  <c r="Q1141" i="1" s="1"/>
  <c r="W1141" i="1"/>
  <c r="L1139" i="1"/>
  <c r="M1139" i="1" s="1"/>
  <c r="I1143" i="1"/>
  <c r="A1143" i="1"/>
  <c r="O1142" i="1"/>
  <c r="U1141" i="1"/>
  <c r="R1142" i="1"/>
  <c r="G1142" i="1"/>
  <c r="F1142" i="1" s="1"/>
  <c r="J1142" i="1"/>
  <c r="K1142" i="1" s="1"/>
  <c r="N1133" i="1"/>
  <c r="C1134" i="1"/>
  <c r="U1142" i="1" l="1"/>
  <c r="R1143" i="1"/>
  <c r="L1140" i="1"/>
  <c r="M1140" i="1" s="1"/>
  <c r="W1142" i="1"/>
  <c r="P1142" i="1"/>
  <c r="Q1142" i="1" s="1"/>
  <c r="N1134" i="1"/>
  <c r="C1135" i="1"/>
  <c r="I1144" i="1"/>
  <c r="A1144" i="1"/>
  <c r="O1143" i="1"/>
  <c r="G1143" i="1"/>
  <c r="F1143" i="1" s="1"/>
  <c r="J1143" i="1"/>
  <c r="K1143" i="1" s="1"/>
  <c r="D1141" i="1"/>
  <c r="L1141" i="1" s="1"/>
  <c r="M1141" i="1" s="1"/>
  <c r="E1142" i="1"/>
  <c r="S1142" i="1"/>
  <c r="V1133" i="1"/>
  <c r="B1133" i="1" s="1"/>
  <c r="H1141" i="1" l="1"/>
  <c r="J1144" i="1"/>
  <c r="K1144" i="1" s="1"/>
  <c r="G1144" i="1"/>
  <c r="F1144" i="1" s="1"/>
  <c r="N1135" i="1"/>
  <c r="C1136" i="1"/>
  <c r="V1134" i="1"/>
  <c r="B1134" i="1" s="1"/>
  <c r="E1143" i="1"/>
  <c r="S1143" i="1"/>
  <c r="P1143" i="1"/>
  <c r="Q1143" i="1" s="1"/>
  <c r="W1143" i="1"/>
  <c r="R1144" i="1"/>
  <c r="U1143" i="1"/>
  <c r="D1142" i="1"/>
  <c r="L1142" i="1" s="1"/>
  <c r="M1142" i="1" s="1"/>
  <c r="I1145" i="1"/>
  <c r="A1145" i="1"/>
  <c r="O1144" i="1"/>
  <c r="H1142" i="1" l="1"/>
  <c r="D1143" i="1"/>
  <c r="H1143" i="1" s="1"/>
  <c r="N1136" i="1"/>
  <c r="C1137" i="1"/>
  <c r="R1145" i="1"/>
  <c r="U1144" i="1"/>
  <c r="V1135" i="1"/>
  <c r="B1135" i="1" s="1"/>
  <c r="P1144" i="1"/>
  <c r="Q1144" i="1" s="1"/>
  <c r="W1144" i="1"/>
  <c r="I1146" i="1"/>
  <c r="A1146" i="1"/>
  <c r="O1145" i="1"/>
  <c r="S1144" i="1"/>
  <c r="E1144" i="1"/>
  <c r="J1145" i="1"/>
  <c r="K1145" i="1" s="1"/>
  <c r="G1145" i="1"/>
  <c r="F1145" i="1" s="1"/>
  <c r="D1144" i="1" l="1"/>
  <c r="H1144" i="1" s="1"/>
  <c r="P1145" i="1"/>
  <c r="Q1145" i="1" s="1"/>
  <c r="W1145" i="1"/>
  <c r="U1145" i="1"/>
  <c r="R1146" i="1"/>
  <c r="I1147" i="1"/>
  <c r="A1147" i="1"/>
  <c r="O1146" i="1"/>
  <c r="N1137" i="1"/>
  <c r="C1138" i="1"/>
  <c r="N1138" i="1" s="1"/>
  <c r="G1146" i="1"/>
  <c r="F1146" i="1" s="1"/>
  <c r="J1146" i="1"/>
  <c r="K1146" i="1" s="1"/>
  <c r="V1136" i="1"/>
  <c r="B1136" i="1" s="1"/>
  <c r="E1145" i="1"/>
  <c r="S1145" i="1"/>
  <c r="L1143" i="1"/>
  <c r="M1143" i="1" s="1"/>
  <c r="G1147" i="1" l="1"/>
  <c r="F1147" i="1" s="1"/>
  <c r="J1147" i="1"/>
  <c r="K1147" i="1" s="1"/>
  <c r="E1146" i="1"/>
  <c r="S1146" i="1"/>
  <c r="U1146" i="1"/>
  <c r="R1147" i="1"/>
  <c r="V1138" i="1"/>
  <c r="B1138" i="1" s="1"/>
  <c r="V1137" i="1"/>
  <c r="B1137" i="1" s="1"/>
  <c r="D1145" i="1"/>
  <c r="L1145" i="1" s="1"/>
  <c r="M1145" i="1" s="1"/>
  <c r="W1146" i="1"/>
  <c r="P1146" i="1"/>
  <c r="Q1146" i="1" s="1"/>
  <c r="L1144" i="1"/>
  <c r="M1144" i="1" s="1"/>
  <c r="I1148" i="1"/>
  <c r="A1148" i="1"/>
  <c r="O1147" i="1"/>
  <c r="H1145" i="1" l="1"/>
  <c r="R1148" i="1"/>
  <c r="U1147" i="1"/>
  <c r="P1147" i="1"/>
  <c r="Q1147" i="1" s="1"/>
  <c r="W1147" i="1"/>
  <c r="I1149" i="1"/>
  <c r="A1149" i="1"/>
  <c r="O1148" i="1"/>
  <c r="D1146" i="1"/>
  <c r="L1146" i="1" s="1"/>
  <c r="M1146" i="1" s="1"/>
  <c r="J1148" i="1"/>
  <c r="K1148" i="1" s="1"/>
  <c r="G1148" i="1"/>
  <c r="F1148" i="1" s="1"/>
  <c r="E1147" i="1"/>
  <c r="S1147" i="1"/>
  <c r="C1139" i="1"/>
  <c r="H1146" i="1" l="1"/>
  <c r="P1148" i="1"/>
  <c r="Q1148" i="1" s="1"/>
  <c r="W1148" i="1"/>
  <c r="D1147" i="1"/>
  <c r="H1147" i="1" s="1"/>
  <c r="I1150" i="1"/>
  <c r="A1150" i="1"/>
  <c r="O1149" i="1"/>
  <c r="J1149" i="1"/>
  <c r="K1149" i="1" s="1"/>
  <c r="G1149" i="1"/>
  <c r="F1149" i="1" s="1"/>
  <c r="S1148" i="1"/>
  <c r="E1148" i="1"/>
  <c r="R1149" i="1"/>
  <c r="U1148" i="1"/>
  <c r="N1139" i="1"/>
  <c r="C1140" i="1"/>
  <c r="P1149" i="1" l="1"/>
  <c r="Q1149" i="1" s="1"/>
  <c r="W1149" i="1"/>
  <c r="I1151" i="1"/>
  <c r="A1151" i="1"/>
  <c r="O1150" i="1"/>
  <c r="G1150" i="1"/>
  <c r="F1150" i="1" s="1"/>
  <c r="J1150" i="1"/>
  <c r="K1150" i="1" s="1"/>
  <c r="D1148" i="1"/>
  <c r="H1148" i="1" s="1"/>
  <c r="L1147" i="1"/>
  <c r="M1147" i="1" s="1"/>
  <c r="V1139" i="1"/>
  <c r="B1139" i="1" s="1"/>
  <c r="E1149" i="1"/>
  <c r="S1149" i="1"/>
  <c r="U1149" i="1"/>
  <c r="R1150" i="1"/>
  <c r="N1140" i="1"/>
  <c r="C1141" i="1"/>
  <c r="E1150" i="1" l="1"/>
  <c r="S1150" i="1"/>
  <c r="D1149" i="1"/>
  <c r="L1149" i="1" s="1"/>
  <c r="M1149" i="1" s="1"/>
  <c r="W1150" i="1"/>
  <c r="P1150" i="1"/>
  <c r="Q1150" i="1" s="1"/>
  <c r="N1141" i="1"/>
  <c r="C1142" i="1"/>
  <c r="I1152" i="1"/>
  <c r="A1152" i="1"/>
  <c r="O1151" i="1"/>
  <c r="V1140" i="1"/>
  <c r="B1140" i="1" s="1"/>
  <c r="G1151" i="1"/>
  <c r="F1151" i="1" s="1"/>
  <c r="J1151" i="1"/>
  <c r="K1151" i="1" s="1"/>
  <c r="U1150" i="1"/>
  <c r="R1151" i="1"/>
  <c r="L1148" i="1"/>
  <c r="M1148" i="1" s="1"/>
  <c r="H1149" i="1" l="1"/>
  <c r="V1141" i="1"/>
  <c r="B1141" i="1" s="1"/>
  <c r="P1151" i="1"/>
  <c r="Q1151" i="1" s="1"/>
  <c r="W1151" i="1"/>
  <c r="R1152" i="1"/>
  <c r="U1151" i="1"/>
  <c r="I1153" i="1"/>
  <c r="A1153" i="1"/>
  <c r="O1152" i="1"/>
  <c r="J1152" i="1"/>
  <c r="K1152" i="1" s="1"/>
  <c r="G1152" i="1"/>
  <c r="F1152" i="1" s="1"/>
  <c r="E1151" i="1"/>
  <c r="S1151" i="1"/>
  <c r="N1142" i="1"/>
  <c r="C1143" i="1"/>
  <c r="D1150" i="1"/>
  <c r="H1150" i="1" s="1"/>
  <c r="L1150" i="1" l="1"/>
  <c r="M1150" i="1" s="1"/>
  <c r="N1143" i="1"/>
  <c r="C1144" i="1"/>
  <c r="I1154" i="1"/>
  <c r="A1154" i="1"/>
  <c r="O1153" i="1"/>
  <c r="J1153" i="1"/>
  <c r="K1153" i="1" s="1"/>
  <c r="G1153" i="1"/>
  <c r="F1153" i="1" s="1"/>
  <c r="D1151" i="1"/>
  <c r="H1151" i="1" s="1"/>
  <c r="R1153" i="1"/>
  <c r="U1152" i="1"/>
  <c r="V1142" i="1"/>
  <c r="B1142" i="1" s="1"/>
  <c r="S1152" i="1"/>
  <c r="E1152" i="1"/>
  <c r="P1152" i="1"/>
  <c r="Q1152" i="1" s="1"/>
  <c r="W1152" i="1"/>
  <c r="E1153" i="1" l="1"/>
  <c r="S1153" i="1"/>
  <c r="P1153" i="1"/>
  <c r="Q1153" i="1" s="1"/>
  <c r="W1153" i="1"/>
  <c r="U1153" i="1"/>
  <c r="R1154" i="1"/>
  <c r="I1155" i="1"/>
  <c r="A1155" i="1"/>
  <c r="O1154" i="1"/>
  <c r="G1154" i="1"/>
  <c r="F1154" i="1" s="1"/>
  <c r="J1154" i="1"/>
  <c r="K1154" i="1" s="1"/>
  <c r="L1151" i="1"/>
  <c r="M1151" i="1" s="1"/>
  <c r="N1144" i="1"/>
  <c r="C1145" i="1"/>
  <c r="D1152" i="1"/>
  <c r="L1152" i="1" s="1"/>
  <c r="M1152" i="1" s="1"/>
  <c r="V1143" i="1"/>
  <c r="B1143" i="1" s="1"/>
  <c r="H1152" i="1" l="1"/>
  <c r="I1156" i="1"/>
  <c r="A1156" i="1"/>
  <c r="O1155" i="1"/>
  <c r="G1155" i="1"/>
  <c r="F1155" i="1" s="1"/>
  <c r="J1155" i="1"/>
  <c r="K1155" i="1" s="1"/>
  <c r="N1145" i="1"/>
  <c r="C1146" i="1"/>
  <c r="V1144" i="1"/>
  <c r="B1144" i="1" s="1"/>
  <c r="U1154" i="1"/>
  <c r="R1155" i="1"/>
  <c r="E1154" i="1"/>
  <c r="S1154" i="1"/>
  <c r="W1154" i="1"/>
  <c r="P1154" i="1"/>
  <c r="Q1154" i="1" s="1"/>
  <c r="D1153" i="1"/>
  <c r="H1153" i="1" s="1"/>
  <c r="L1153" i="1" l="1"/>
  <c r="M1153" i="1" s="1"/>
  <c r="N1146" i="1"/>
  <c r="C1147" i="1"/>
  <c r="V1145" i="1"/>
  <c r="B1145" i="1" s="1"/>
  <c r="E1155" i="1"/>
  <c r="S1155" i="1"/>
  <c r="D1154" i="1"/>
  <c r="H1154" i="1" s="1"/>
  <c r="R1156" i="1"/>
  <c r="U1155" i="1"/>
  <c r="P1155" i="1"/>
  <c r="Q1155" i="1" s="1"/>
  <c r="W1155" i="1"/>
  <c r="I1157" i="1"/>
  <c r="A1157" i="1"/>
  <c r="O1156" i="1"/>
  <c r="J1156" i="1"/>
  <c r="K1156" i="1" s="1"/>
  <c r="G1156" i="1"/>
  <c r="F1156" i="1" s="1"/>
  <c r="P1156" i="1" l="1"/>
  <c r="Q1156" i="1" s="1"/>
  <c r="W1156" i="1"/>
  <c r="I1158" i="1"/>
  <c r="A1158" i="1"/>
  <c r="O1157" i="1"/>
  <c r="L1154" i="1"/>
  <c r="M1154" i="1" s="1"/>
  <c r="J1157" i="1"/>
  <c r="K1157" i="1" s="1"/>
  <c r="G1157" i="1"/>
  <c r="F1157" i="1" s="1"/>
  <c r="D1155" i="1"/>
  <c r="H1155" i="1" s="1"/>
  <c r="S1156" i="1"/>
  <c r="E1156" i="1"/>
  <c r="R1157" i="1"/>
  <c r="U1156" i="1"/>
  <c r="N1147" i="1"/>
  <c r="C1148" i="1"/>
  <c r="V1146" i="1"/>
  <c r="B1146" i="1" s="1"/>
  <c r="L1155" i="1" l="1"/>
  <c r="M1155" i="1" s="1"/>
  <c r="E1157" i="1"/>
  <c r="S1157" i="1"/>
  <c r="U1157" i="1"/>
  <c r="R1158" i="1"/>
  <c r="D1156" i="1"/>
  <c r="H1156" i="1" s="1"/>
  <c r="P1157" i="1"/>
  <c r="Q1157" i="1" s="1"/>
  <c r="W1157" i="1"/>
  <c r="I1159" i="1"/>
  <c r="A1159" i="1"/>
  <c r="O1158" i="1"/>
  <c r="G1158" i="1"/>
  <c r="F1158" i="1" s="1"/>
  <c r="J1158" i="1"/>
  <c r="K1158" i="1" s="1"/>
  <c r="N1148" i="1"/>
  <c r="C1149" i="1"/>
  <c r="V1147" i="1"/>
  <c r="B1147" i="1" s="1"/>
  <c r="V1148" i="1" l="1"/>
  <c r="B1148" i="1" s="1"/>
  <c r="E1158" i="1"/>
  <c r="S1158" i="1"/>
  <c r="L1156" i="1"/>
  <c r="M1156" i="1" s="1"/>
  <c r="W1158" i="1"/>
  <c r="P1158" i="1"/>
  <c r="Q1158" i="1" s="1"/>
  <c r="U1158" i="1"/>
  <c r="R1159" i="1"/>
  <c r="I1160" i="1"/>
  <c r="A1160" i="1"/>
  <c r="O1159" i="1"/>
  <c r="G1159" i="1"/>
  <c r="F1159" i="1" s="1"/>
  <c r="J1159" i="1"/>
  <c r="K1159" i="1" s="1"/>
  <c r="N1149" i="1"/>
  <c r="C1150" i="1"/>
  <c r="D1157" i="1"/>
  <c r="L1157" i="1" s="1"/>
  <c r="M1157" i="1" s="1"/>
  <c r="H1157" i="1" l="1"/>
  <c r="V1149" i="1"/>
  <c r="B1149" i="1" s="1"/>
  <c r="E1159" i="1"/>
  <c r="S1159" i="1"/>
  <c r="P1159" i="1"/>
  <c r="Q1159" i="1" s="1"/>
  <c r="W1159" i="1"/>
  <c r="I1161" i="1"/>
  <c r="A1161" i="1"/>
  <c r="O1160" i="1"/>
  <c r="D1158" i="1"/>
  <c r="L1158" i="1" s="1"/>
  <c r="M1158" i="1" s="1"/>
  <c r="J1160" i="1"/>
  <c r="K1160" i="1" s="1"/>
  <c r="G1160" i="1"/>
  <c r="F1160" i="1" s="1"/>
  <c r="N1150" i="1"/>
  <c r="C1151" i="1"/>
  <c r="R1160" i="1"/>
  <c r="U1159" i="1"/>
  <c r="H1158" i="1" l="1"/>
  <c r="V1150" i="1"/>
  <c r="B1150" i="1" s="1"/>
  <c r="I1162" i="1"/>
  <c r="A1162" i="1"/>
  <c r="O1161" i="1"/>
  <c r="J1161" i="1"/>
  <c r="K1161" i="1" s="1"/>
  <c r="G1161" i="1"/>
  <c r="F1161" i="1" s="1"/>
  <c r="S1160" i="1"/>
  <c r="E1160" i="1"/>
  <c r="D1159" i="1"/>
  <c r="H1159" i="1" s="1"/>
  <c r="R1161" i="1"/>
  <c r="U1160" i="1"/>
  <c r="N1151" i="1"/>
  <c r="C1152" i="1"/>
  <c r="P1160" i="1"/>
  <c r="Q1160" i="1" s="1"/>
  <c r="W1160" i="1"/>
  <c r="V1151" i="1" l="1"/>
  <c r="B1151" i="1" s="1"/>
  <c r="E1161" i="1"/>
  <c r="S1161" i="1"/>
  <c r="U1161" i="1"/>
  <c r="R1162" i="1"/>
  <c r="P1161" i="1"/>
  <c r="Q1161" i="1" s="1"/>
  <c r="W1161" i="1"/>
  <c r="L1159" i="1"/>
  <c r="M1159" i="1" s="1"/>
  <c r="I1163" i="1"/>
  <c r="A1163" i="1"/>
  <c r="O1162" i="1"/>
  <c r="G1162" i="1"/>
  <c r="F1162" i="1" s="1"/>
  <c r="J1162" i="1"/>
  <c r="K1162" i="1" s="1"/>
  <c r="D1160" i="1"/>
  <c r="L1160" i="1" s="1"/>
  <c r="M1160" i="1" s="1"/>
  <c r="N1152" i="1"/>
  <c r="C1153" i="1"/>
  <c r="H1160" i="1" l="1"/>
  <c r="E1162" i="1"/>
  <c r="S1162" i="1"/>
  <c r="U1162" i="1"/>
  <c r="R1163" i="1"/>
  <c r="N1153" i="1"/>
  <c r="C1154" i="1"/>
  <c r="W1162" i="1"/>
  <c r="P1162" i="1"/>
  <c r="Q1162" i="1" s="1"/>
  <c r="V1152" i="1"/>
  <c r="B1152" i="1" s="1"/>
  <c r="I1164" i="1"/>
  <c r="A1164" i="1"/>
  <c r="O1163" i="1"/>
  <c r="D1161" i="1"/>
  <c r="L1161" i="1" s="1"/>
  <c r="M1161" i="1" s="1"/>
  <c r="G1163" i="1"/>
  <c r="F1163" i="1" s="1"/>
  <c r="J1163" i="1"/>
  <c r="K1163" i="1" s="1"/>
  <c r="H1161" i="1" l="1"/>
  <c r="N1154" i="1"/>
  <c r="C1155" i="1"/>
  <c r="P1163" i="1"/>
  <c r="Q1163" i="1" s="1"/>
  <c r="W1163" i="1"/>
  <c r="V1153" i="1"/>
  <c r="B1153" i="1" s="1"/>
  <c r="I1165" i="1"/>
  <c r="A1165" i="1"/>
  <c r="O1164" i="1"/>
  <c r="R1164" i="1"/>
  <c r="U1163" i="1"/>
  <c r="E1163" i="1"/>
  <c r="S1163" i="1"/>
  <c r="J1164" i="1"/>
  <c r="K1164" i="1" s="1"/>
  <c r="G1164" i="1"/>
  <c r="F1164" i="1" s="1"/>
  <c r="D1162" i="1"/>
  <c r="H1162" i="1" s="1"/>
  <c r="L1162" i="1" l="1"/>
  <c r="M1162" i="1" s="1"/>
  <c r="I1166" i="1"/>
  <c r="A1166" i="1"/>
  <c r="O1165" i="1"/>
  <c r="J1165" i="1"/>
  <c r="K1165" i="1" s="1"/>
  <c r="G1165" i="1"/>
  <c r="F1165" i="1" s="1"/>
  <c r="D1163" i="1"/>
  <c r="L1163" i="1" s="1"/>
  <c r="M1163" i="1" s="1"/>
  <c r="S1164" i="1"/>
  <c r="E1164" i="1"/>
  <c r="R1165" i="1"/>
  <c r="U1164" i="1"/>
  <c r="N1155" i="1"/>
  <c r="C1156" i="1"/>
  <c r="P1164" i="1"/>
  <c r="Q1164" i="1" s="1"/>
  <c r="W1164" i="1"/>
  <c r="V1154" i="1"/>
  <c r="B1154" i="1" s="1"/>
  <c r="H1163" i="1" l="1"/>
  <c r="N1156" i="1"/>
  <c r="C1157" i="1"/>
  <c r="V1155" i="1"/>
  <c r="B1155" i="1" s="1"/>
  <c r="E1165" i="1"/>
  <c r="S1165" i="1"/>
  <c r="U1165" i="1"/>
  <c r="R1166" i="1"/>
  <c r="D1164" i="1"/>
  <c r="H1164" i="1" s="1"/>
  <c r="P1165" i="1"/>
  <c r="Q1165" i="1" s="1"/>
  <c r="W1165" i="1"/>
  <c r="I1167" i="1"/>
  <c r="A1167" i="1"/>
  <c r="O1166" i="1"/>
  <c r="G1166" i="1"/>
  <c r="F1166" i="1" s="1"/>
  <c r="J1166" i="1"/>
  <c r="K1166" i="1" s="1"/>
  <c r="W1166" i="1" l="1"/>
  <c r="P1166" i="1"/>
  <c r="Q1166" i="1" s="1"/>
  <c r="U1166" i="1"/>
  <c r="R1167" i="1"/>
  <c r="I1168" i="1"/>
  <c r="A1168" i="1"/>
  <c r="O1167" i="1"/>
  <c r="G1167" i="1"/>
  <c r="F1167" i="1" s="1"/>
  <c r="J1167" i="1"/>
  <c r="K1167" i="1" s="1"/>
  <c r="D1165" i="1"/>
  <c r="L1165" i="1" s="1"/>
  <c r="M1165" i="1" s="1"/>
  <c r="E1166" i="1"/>
  <c r="S1166" i="1"/>
  <c r="L1164" i="1"/>
  <c r="M1164" i="1" s="1"/>
  <c r="N1157" i="1"/>
  <c r="C1158" i="1"/>
  <c r="V1156" i="1"/>
  <c r="B1156" i="1" s="1"/>
  <c r="H1165" i="1" l="1"/>
  <c r="P1167" i="1"/>
  <c r="Q1167" i="1" s="1"/>
  <c r="W1167" i="1"/>
  <c r="D1166" i="1"/>
  <c r="L1166" i="1" s="1"/>
  <c r="M1166" i="1" s="1"/>
  <c r="I1169" i="1"/>
  <c r="A1169" i="1"/>
  <c r="O1168" i="1"/>
  <c r="J1168" i="1"/>
  <c r="K1168" i="1" s="1"/>
  <c r="G1168" i="1"/>
  <c r="F1168" i="1" s="1"/>
  <c r="R1168" i="1"/>
  <c r="U1167" i="1"/>
  <c r="N1158" i="1"/>
  <c r="C1159" i="1"/>
  <c r="E1167" i="1"/>
  <c r="S1167" i="1"/>
  <c r="V1157" i="1"/>
  <c r="B1157" i="1" s="1"/>
  <c r="H1166" i="1" l="1"/>
  <c r="P1168" i="1"/>
  <c r="Q1168" i="1" s="1"/>
  <c r="W1168" i="1"/>
  <c r="N1159" i="1"/>
  <c r="C1160" i="1"/>
  <c r="I1170" i="1"/>
  <c r="A1170" i="1"/>
  <c r="O1169" i="1"/>
  <c r="J1169" i="1"/>
  <c r="K1169" i="1" s="1"/>
  <c r="G1169" i="1"/>
  <c r="F1169" i="1" s="1"/>
  <c r="D1167" i="1"/>
  <c r="H1167" i="1" s="1"/>
  <c r="R1169" i="1"/>
  <c r="U1168" i="1"/>
  <c r="V1158" i="1"/>
  <c r="B1158" i="1" s="1"/>
  <c r="S1168" i="1"/>
  <c r="E1168" i="1"/>
  <c r="P1169" i="1" l="1"/>
  <c r="Q1169" i="1" s="1"/>
  <c r="U1169" i="1"/>
  <c r="R1170" i="1"/>
  <c r="I1171" i="1"/>
  <c r="A1171" i="1"/>
  <c r="O1170" i="1"/>
  <c r="G1170" i="1"/>
  <c r="F1170" i="1" s="1"/>
  <c r="J1170" i="1"/>
  <c r="K1170" i="1" s="1"/>
  <c r="L1167" i="1"/>
  <c r="M1167" i="1" s="1"/>
  <c r="N1160" i="1"/>
  <c r="C1161" i="1"/>
  <c r="D1168" i="1"/>
  <c r="H1168" i="1" s="1"/>
  <c r="V1159" i="1"/>
  <c r="B1159" i="1" s="1"/>
  <c r="E1169" i="1"/>
  <c r="S1169" i="1"/>
  <c r="W1170" i="1" l="1"/>
  <c r="P1170" i="1"/>
  <c r="Q1170" i="1" s="1"/>
  <c r="L1168" i="1"/>
  <c r="M1168" i="1" s="1"/>
  <c r="I1172" i="1"/>
  <c r="A1172" i="1"/>
  <c r="O1171" i="1"/>
  <c r="N1161" i="1"/>
  <c r="C1162" i="1"/>
  <c r="G1171" i="1"/>
  <c r="F1171" i="1" s="1"/>
  <c r="J1171" i="1"/>
  <c r="K1171" i="1" s="1"/>
  <c r="V1160" i="1"/>
  <c r="B1160" i="1" s="1"/>
  <c r="U1170" i="1"/>
  <c r="R1171" i="1"/>
  <c r="D1169" i="1"/>
  <c r="L1169" i="1" s="1"/>
  <c r="M1169" i="1" s="1"/>
  <c r="E1170" i="1"/>
  <c r="S1170" i="1"/>
  <c r="R1172" i="1" l="1"/>
  <c r="U1171" i="1"/>
  <c r="V1161" i="1"/>
  <c r="B1161" i="1" s="1"/>
  <c r="P1171" i="1"/>
  <c r="Q1171" i="1" s="1"/>
  <c r="W1171" i="1"/>
  <c r="I1173" i="1"/>
  <c r="A1173" i="1"/>
  <c r="O1172" i="1"/>
  <c r="J1172" i="1"/>
  <c r="K1172" i="1" s="1"/>
  <c r="G1172" i="1"/>
  <c r="F1172" i="1" s="1"/>
  <c r="E1171" i="1"/>
  <c r="S1171" i="1"/>
  <c r="H1169" i="1"/>
  <c r="D1170" i="1"/>
  <c r="H1170" i="1" s="1"/>
  <c r="N1162" i="1"/>
  <c r="C1163" i="1"/>
  <c r="L1170" i="1" l="1"/>
  <c r="M1170" i="1" s="1"/>
  <c r="I1174" i="1"/>
  <c r="A1174" i="1"/>
  <c r="O1173" i="1"/>
  <c r="J1173" i="1"/>
  <c r="K1173" i="1" s="1"/>
  <c r="G1173" i="1"/>
  <c r="F1173" i="1" s="1"/>
  <c r="D1171" i="1"/>
  <c r="H1171" i="1" s="1"/>
  <c r="N1163" i="1"/>
  <c r="C1164" i="1"/>
  <c r="V1162" i="1"/>
  <c r="B1162" i="1" s="1"/>
  <c r="S1172" i="1"/>
  <c r="E1172" i="1"/>
  <c r="P1172" i="1"/>
  <c r="Q1172" i="1" s="1"/>
  <c r="W1172" i="1"/>
  <c r="R1173" i="1"/>
  <c r="U1172" i="1"/>
  <c r="L1171" i="1" l="1"/>
  <c r="M1171" i="1" s="1"/>
  <c r="D1172" i="1"/>
  <c r="H1172" i="1" s="1"/>
  <c r="E1173" i="1"/>
  <c r="S1173" i="1"/>
  <c r="N1164" i="1"/>
  <c r="C1165" i="1"/>
  <c r="P1173" i="1"/>
  <c r="Q1173" i="1" s="1"/>
  <c r="W1173" i="1"/>
  <c r="U1173" i="1"/>
  <c r="R1174" i="1"/>
  <c r="V1163" i="1"/>
  <c r="B1163" i="1" s="1"/>
  <c r="I1175" i="1"/>
  <c r="A1175" i="1"/>
  <c r="O1174" i="1"/>
  <c r="G1174" i="1"/>
  <c r="F1174" i="1" s="1"/>
  <c r="J1174" i="1"/>
  <c r="K1174" i="1" s="1"/>
  <c r="W1174" i="1" l="1"/>
  <c r="P1174" i="1"/>
  <c r="Q1174" i="1" s="1"/>
  <c r="I1176" i="1"/>
  <c r="A1176" i="1"/>
  <c r="O1175" i="1"/>
  <c r="N1165" i="1"/>
  <c r="C1166" i="1"/>
  <c r="G1175" i="1"/>
  <c r="F1175" i="1" s="1"/>
  <c r="J1175" i="1"/>
  <c r="K1175" i="1" s="1"/>
  <c r="V1164" i="1"/>
  <c r="B1164" i="1" s="1"/>
  <c r="D1173" i="1"/>
  <c r="L1173" i="1" s="1"/>
  <c r="M1173" i="1" s="1"/>
  <c r="E1174" i="1"/>
  <c r="S1174" i="1"/>
  <c r="U1174" i="1"/>
  <c r="R1175" i="1"/>
  <c r="L1172" i="1"/>
  <c r="M1172" i="1" s="1"/>
  <c r="H1173" i="1" l="1"/>
  <c r="D1174" i="1"/>
  <c r="L1174" i="1" s="1"/>
  <c r="M1174" i="1" s="1"/>
  <c r="N1166" i="1"/>
  <c r="C1167" i="1"/>
  <c r="V1165" i="1"/>
  <c r="B1165" i="1" s="1"/>
  <c r="P1175" i="1"/>
  <c r="Q1175" i="1" s="1"/>
  <c r="W1175" i="1"/>
  <c r="I1177" i="1"/>
  <c r="A1177" i="1"/>
  <c r="O1176" i="1"/>
  <c r="R1176" i="1"/>
  <c r="U1175" i="1"/>
  <c r="J1176" i="1"/>
  <c r="K1176" i="1" s="1"/>
  <c r="G1176" i="1"/>
  <c r="F1176" i="1" s="1"/>
  <c r="E1175" i="1"/>
  <c r="S1175" i="1"/>
  <c r="H1174" i="1" l="1"/>
  <c r="S1176" i="1"/>
  <c r="E1176" i="1"/>
  <c r="R1177" i="1"/>
  <c r="U1176" i="1"/>
  <c r="N1167" i="1"/>
  <c r="C1168" i="1"/>
  <c r="P1176" i="1"/>
  <c r="Q1176" i="1" s="1"/>
  <c r="W1176" i="1"/>
  <c r="V1166" i="1"/>
  <c r="B1166" i="1" s="1"/>
  <c r="I1178" i="1"/>
  <c r="A1178" i="1"/>
  <c r="O1177" i="1"/>
  <c r="D1175" i="1"/>
  <c r="H1175" i="1" s="1"/>
  <c r="J1177" i="1"/>
  <c r="K1177" i="1" s="1"/>
  <c r="G1177" i="1"/>
  <c r="F1177" i="1" s="1"/>
  <c r="L1175" i="1" l="1"/>
  <c r="M1175" i="1" s="1"/>
  <c r="N1168" i="1"/>
  <c r="C1169" i="1"/>
  <c r="N1169" i="1" s="1"/>
  <c r="P1177" i="1"/>
  <c r="Q1177" i="1" s="1"/>
  <c r="W1177" i="1"/>
  <c r="V1167" i="1"/>
  <c r="B1167" i="1" s="1"/>
  <c r="I1179" i="1"/>
  <c r="A1179" i="1"/>
  <c r="O1178" i="1"/>
  <c r="G1178" i="1"/>
  <c r="F1178" i="1" s="1"/>
  <c r="J1178" i="1"/>
  <c r="K1178" i="1" s="1"/>
  <c r="U1177" i="1"/>
  <c r="R1178" i="1"/>
  <c r="E1177" i="1"/>
  <c r="S1177" i="1"/>
  <c r="D1176" i="1"/>
  <c r="H1176" i="1" s="1"/>
  <c r="L1176" i="1" l="1"/>
  <c r="M1176" i="1" s="1"/>
  <c r="I1180" i="1"/>
  <c r="A1180" i="1"/>
  <c r="O1179" i="1"/>
  <c r="G1179" i="1"/>
  <c r="F1179" i="1" s="1"/>
  <c r="J1179" i="1"/>
  <c r="K1179" i="1" s="1"/>
  <c r="D1177" i="1"/>
  <c r="H1177" i="1" s="1"/>
  <c r="U1178" i="1"/>
  <c r="R1179" i="1"/>
  <c r="E1178" i="1"/>
  <c r="S1178" i="1"/>
  <c r="V1169" i="1"/>
  <c r="W1169" i="1" s="1"/>
  <c r="W1178" i="1"/>
  <c r="P1178" i="1"/>
  <c r="Q1178" i="1" s="1"/>
  <c r="V1168" i="1"/>
  <c r="B1168" i="1" s="1"/>
  <c r="L1177" i="1" l="1"/>
  <c r="M1177" i="1" s="1"/>
  <c r="B1169" i="1"/>
  <c r="C1170" i="1"/>
  <c r="E1179" i="1"/>
  <c r="S1179" i="1"/>
  <c r="D1178" i="1"/>
  <c r="L1178" i="1" s="1"/>
  <c r="M1178" i="1" s="1"/>
  <c r="R1180" i="1"/>
  <c r="U1179" i="1"/>
  <c r="P1179" i="1"/>
  <c r="Q1179" i="1" s="1"/>
  <c r="W1179" i="1"/>
  <c r="I1181" i="1"/>
  <c r="A1181" i="1"/>
  <c r="O1180" i="1"/>
  <c r="J1180" i="1"/>
  <c r="K1180" i="1" s="1"/>
  <c r="G1180" i="1"/>
  <c r="F1180" i="1" s="1"/>
  <c r="H1178" i="1" l="1"/>
  <c r="S1180" i="1"/>
  <c r="E1180" i="1"/>
  <c r="R1181" i="1"/>
  <c r="U1180" i="1"/>
  <c r="P1180" i="1"/>
  <c r="Q1180" i="1" s="1"/>
  <c r="W1180" i="1"/>
  <c r="I1182" i="1"/>
  <c r="A1182" i="1"/>
  <c r="O1181" i="1"/>
  <c r="J1181" i="1"/>
  <c r="K1181" i="1" s="1"/>
  <c r="G1181" i="1"/>
  <c r="F1181" i="1" s="1"/>
  <c r="D1179" i="1"/>
  <c r="H1179" i="1" s="1"/>
  <c r="N1170" i="1"/>
  <c r="C1171" i="1"/>
  <c r="V1170" i="1" l="1"/>
  <c r="B1170" i="1" s="1"/>
  <c r="I1183" i="1"/>
  <c r="A1183" i="1"/>
  <c r="O1182" i="1"/>
  <c r="G1182" i="1"/>
  <c r="F1182" i="1" s="1"/>
  <c r="J1182" i="1"/>
  <c r="K1182" i="1" s="1"/>
  <c r="L1179" i="1"/>
  <c r="M1179" i="1" s="1"/>
  <c r="E1181" i="1"/>
  <c r="S1181" i="1"/>
  <c r="U1181" i="1"/>
  <c r="R1182" i="1"/>
  <c r="D1180" i="1"/>
  <c r="H1180" i="1" s="1"/>
  <c r="N1171" i="1"/>
  <c r="C1172" i="1"/>
  <c r="P1181" i="1"/>
  <c r="Q1181" i="1" s="1"/>
  <c r="W1181" i="1"/>
  <c r="L1180" i="1" l="1"/>
  <c r="M1180" i="1" s="1"/>
  <c r="E1182" i="1"/>
  <c r="S1182" i="1"/>
  <c r="U1182" i="1"/>
  <c r="R1183" i="1"/>
  <c r="W1182" i="1"/>
  <c r="P1182" i="1"/>
  <c r="Q1182" i="1" s="1"/>
  <c r="I1184" i="1"/>
  <c r="A1184" i="1"/>
  <c r="O1183" i="1"/>
  <c r="G1183" i="1"/>
  <c r="F1183" i="1" s="1"/>
  <c r="J1183" i="1"/>
  <c r="K1183" i="1" s="1"/>
  <c r="N1172" i="1"/>
  <c r="C1173" i="1"/>
  <c r="D1181" i="1"/>
  <c r="H1181" i="1" s="1"/>
  <c r="V1171" i="1"/>
  <c r="B1171" i="1" s="1"/>
  <c r="L1181" i="1" l="1"/>
  <c r="M1181" i="1" s="1"/>
  <c r="I1185" i="1"/>
  <c r="A1185" i="1"/>
  <c r="O1184" i="1"/>
  <c r="J1184" i="1"/>
  <c r="K1184" i="1" s="1"/>
  <c r="G1184" i="1"/>
  <c r="F1184" i="1" s="1"/>
  <c r="N1173" i="1"/>
  <c r="C1174" i="1"/>
  <c r="V1172" i="1"/>
  <c r="B1172" i="1" s="1"/>
  <c r="E1183" i="1"/>
  <c r="S1183" i="1"/>
  <c r="R1184" i="1"/>
  <c r="U1183" i="1"/>
  <c r="P1183" i="1"/>
  <c r="Q1183" i="1" s="1"/>
  <c r="W1183" i="1"/>
  <c r="D1182" i="1"/>
  <c r="L1182" i="1" s="1"/>
  <c r="M1182" i="1" s="1"/>
  <c r="H1182" i="1" l="1"/>
  <c r="N1174" i="1"/>
  <c r="C1175" i="1"/>
  <c r="V1173" i="1"/>
  <c r="B1173" i="1" s="1"/>
  <c r="R1185" i="1"/>
  <c r="U1184" i="1"/>
  <c r="S1184" i="1"/>
  <c r="E1184" i="1"/>
  <c r="D1183" i="1"/>
  <c r="H1183" i="1" s="1"/>
  <c r="P1184" i="1"/>
  <c r="Q1184" i="1" s="1"/>
  <c r="W1184" i="1"/>
  <c r="I1186" i="1"/>
  <c r="A1186" i="1"/>
  <c r="O1185" i="1"/>
  <c r="J1185" i="1"/>
  <c r="K1185" i="1" s="1"/>
  <c r="G1185" i="1"/>
  <c r="F1185" i="1" s="1"/>
  <c r="P1185" i="1" l="1"/>
  <c r="Q1185" i="1" s="1"/>
  <c r="W1185" i="1"/>
  <c r="D1184" i="1"/>
  <c r="H1184" i="1" s="1"/>
  <c r="I1187" i="1"/>
  <c r="A1187" i="1"/>
  <c r="O1186" i="1"/>
  <c r="G1186" i="1"/>
  <c r="F1186" i="1" s="1"/>
  <c r="J1186" i="1"/>
  <c r="K1186" i="1" s="1"/>
  <c r="U1185" i="1"/>
  <c r="R1186" i="1"/>
  <c r="E1185" i="1"/>
  <c r="S1185" i="1"/>
  <c r="L1183" i="1"/>
  <c r="M1183" i="1" s="1"/>
  <c r="N1175" i="1"/>
  <c r="C1176" i="1"/>
  <c r="V1174" i="1"/>
  <c r="B1174" i="1" s="1"/>
  <c r="W1186" i="1" l="1"/>
  <c r="P1186" i="1"/>
  <c r="Q1186" i="1" s="1"/>
  <c r="I1188" i="1"/>
  <c r="A1188" i="1"/>
  <c r="O1187" i="1"/>
  <c r="G1187" i="1"/>
  <c r="F1187" i="1" s="1"/>
  <c r="J1187" i="1"/>
  <c r="K1187" i="1" s="1"/>
  <c r="D1185" i="1"/>
  <c r="L1185" i="1" s="1"/>
  <c r="M1185" i="1" s="1"/>
  <c r="U1186" i="1"/>
  <c r="R1187" i="1"/>
  <c r="L1184" i="1"/>
  <c r="M1184" i="1" s="1"/>
  <c r="E1186" i="1"/>
  <c r="S1186" i="1"/>
  <c r="N1176" i="1"/>
  <c r="C1177" i="1"/>
  <c r="V1175" i="1"/>
  <c r="B1175" i="1" s="1"/>
  <c r="H1185" i="1" l="1"/>
  <c r="E1187" i="1"/>
  <c r="S1187" i="1"/>
  <c r="D1186" i="1"/>
  <c r="L1186" i="1" s="1"/>
  <c r="M1186" i="1" s="1"/>
  <c r="R1188" i="1"/>
  <c r="U1187" i="1"/>
  <c r="P1187" i="1"/>
  <c r="Q1187" i="1" s="1"/>
  <c r="W1187" i="1"/>
  <c r="I1189" i="1"/>
  <c r="A1189" i="1"/>
  <c r="O1188" i="1"/>
  <c r="J1188" i="1"/>
  <c r="K1188" i="1" s="1"/>
  <c r="G1188" i="1"/>
  <c r="F1188" i="1" s="1"/>
  <c r="N1177" i="1"/>
  <c r="C1178" i="1"/>
  <c r="V1176" i="1"/>
  <c r="B1176" i="1" s="1"/>
  <c r="H1186" i="1" l="1"/>
  <c r="V1177" i="1"/>
  <c r="B1177" i="1" s="1"/>
  <c r="S1188" i="1"/>
  <c r="E1188" i="1"/>
  <c r="R1189" i="1"/>
  <c r="U1188" i="1"/>
  <c r="P1188" i="1"/>
  <c r="Q1188" i="1" s="1"/>
  <c r="W1188" i="1"/>
  <c r="I1190" i="1"/>
  <c r="A1190" i="1"/>
  <c r="O1189" i="1"/>
  <c r="J1189" i="1"/>
  <c r="K1189" i="1" s="1"/>
  <c r="G1189" i="1"/>
  <c r="F1189" i="1" s="1"/>
  <c r="N1178" i="1"/>
  <c r="C1179" i="1"/>
  <c r="D1187" i="1"/>
  <c r="H1187" i="1" s="1"/>
  <c r="N1179" i="1" l="1"/>
  <c r="C1180" i="1"/>
  <c r="V1178" i="1"/>
  <c r="B1178" i="1" s="1"/>
  <c r="E1189" i="1"/>
  <c r="S1189" i="1"/>
  <c r="U1189" i="1"/>
  <c r="R1190" i="1"/>
  <c r="D1188" i="1"/>
  <c r="H1188" i="1" s="1"/>
  <c r="P1189" i="1"/>
  <c r="Q1189" i="1" s="1"/>
  <c r="W1189" i="1"/>
  <c r="L1187" i="1"/>
  <c r="M1187" i="1" s="1"/>
  <c r="I1191" i="1"/>
  <c r="A1191" i="1"/>
  <c r="O1190" i="1"/>
  <c r="G1190" i="1"/>
  <c r="F1190" i="1" s="1"/>
  <c r="J1190" i="1"/>
  <c r="K1190" i="1" s="1"/>
  <c r="I1192" i="1" l="1"/>
  <c r="A1192" i="1"/>
  <c r="O1191" i="1"/>
  <c r="U1190" i="1"/>
  <c r="R1191" i="1"/>
  <c r="G1191" i="1"/>
  <c r="F1191" i="1" s="1"/>
  <c r="J1191" i="1"/>
  <c r="K1191" i="1" s="1"/>
  <c r="D1189" i="1"/>
  <c r="L1189" i="1" s="1"/>
  <c r="M1189" i="1" s="1"/>
  <c r="E1190" i="1"/>
  <c r="S1190" i="1"/>
  <c r="L1188" i="1"/>
  <c r="M1188" i="1" s="1"/>
  <c r="N1180" i="1"/>
  <c r="C1181" i="1"/>
  <c r="W1190" i="1"/>
  <c r="P1190" i="1"/>
  <c r="Q1190" i="1" s="1"/>
  <c r="V1179" i="1"/>
  <c r="B1179" i="1" s="1"/>
  <c r="H1189" i="1" l="1"/>
  <c r="N1181" i="1"/>
  <c r="C1182" i="1"/>
  <c r="E1191" i="1"/>
  <c r="S1191" i="1"/>
  <c r="V1180" i="1"/>
  <c r="B1180" i="1" s="1"/>
  <c r="R1192" i="1"/>
  <c r="U1191" i="1"/>
  <c r="D1190" i="1"/>
  <c r="L1190" i="1" s="1"/>
  <c r="M1190" i="1" s="1"/>
  <c r="P1191" i="1"/>
  <c r="Q1191" i="1" s="1"/>
  <c r="W1191" i="1"/>
  <c r="I1193" i="1"/>
  <c r="A1193" i="1"/>
  <c r="O1192" i="1"/>
  <c r="J1192" i="1"/>
  <c r="K1192" i="1" s="1"/>
  <c r="G1192" i="1"/>
  <c r="F1192" i="1" s="1"/>
  <c r="H1190" i="1" l="1"/>
  <c r="P1192" i="1"/>
  <c r="Q1192" i="1" s="1"/>
  <c r="W1192" i="1"/>
  <c r="I1194" i="1"/>
  <c r="A1194" i="1"/>
  <c r="O1193" i="1"/>
  <c r="R1193" i="1"/>
  <c r="U1192" i="1"/>
  <c r="J1193" i="1"/>
  <c r="K1193" i="1" s="1"/>
  <c r="G1193" i="1"/>
  <c r="F1193" i="1" s="1"/>
  <c r="D1191" i="1"/>
  <c r="H1191" i="1" s="1"/>
  <c r="S1192" i="1"/>
  <c r="E1192" i="1"/>
  <c r="N1182" i="1"/>
  <c r="C1183" i="1"/>
  <c r="V1181" i="1"/>
  <c r="B1181" i="1" s="1"/>
  <c r="V1182" i="1" l="1"/>
  <c r="B1182" i="1" s="1"/>
  <c r="D1192" i="1"/>
  <c r="H1192" i="1" s="1"/>
  <c r="R1194" i="1"/>
  <c r="U1193" i="1"/>
  <c r="P1193" i="1"/>
  <c r="Q1193" i="1" s="1"/>
  <c r="W1193" i="1"/>
  <c r="L1191" i="1"/>
  <c r="M1191" i="1" s="1"/>
  <c r="I1195" i="1"/>
  <c r="O1194" i="1"/>
  <c r="A1195" i="1"/>
  <c r="G1194" i="1"/>
  <c r="F1194" i="1" s="1"/>
  <c r="J1194" i="1"/>
  <c r="K1194" i="1" s="1"/>
  <c r="N1183" i="1"/>
  <c r="C1184" i="1"/>
  <c r="E1193" i="1"/>
  <c r="S1193" i="1"/>
  <c r="S1194" i="1" l="1"/>
  <c r="E1194" i="1"/>
  <c r="U1194" i="1"/>
  <c r="R1195" i="1"/>
  <c r="A1196" i="1"/>
  <c r="I1196" i="1"/>
  <c r="O1195" i="1"/>
  <c r="P1194" i="1"/>
  <c r="Q1194" i="1" s="1"/>
  <c r="W1194" i="1"/>
  <c r="L1192" i="1"/>
  <c r="M1192" i="1" s="1"/>
  <c r="D1193" i="1"/>
  <c r="L1193" i="1" s="1"/>
  <c r="M1193" i="1" s="1"/>
  <c r="G1195" i="1"/>
  <c r="F1195" i="1" s="1"/>
  <c r="J1195" i="1"/>
  <c r="K1195" i="1" s="1"/>
  <c r="N1184" i="1"/>
  <c r="C1185" i="1"/>
  <c r="V1183" i="1"/>
  <c r="B1183" i="1" s="1"/>
  <c r="H1193" i="1" l="1"/>
  <c r="S1195" i="1"/>
  <c r="E1195" i="1"/>
  <c r="W1195" i="1"/>
  <c r="P1195" i="1"/>
  <c r="Q1195" i="1" s="1"/>
  <c r="J1196" i="1"/>
  <c r="K1196" i="1" s="1"/>
  <c r="G1196" i="1"/>
  <c r="F1196" i="1" s="1"/>
  <c r="A1197" i="1"/>
  <c r="I1197" i="1"/>
  <c r="O1196" i="1"/>
  <c r="U1195" i="1"/>
  <c r="R1196" i="1"/>
  <c r="N1185" i="1"/>
  <c r="C1186" i="1"/>
  <c r="D1194" i="1"/>
  <c r="H1194" i="1" s="1"/>
  <c r="V1184" i="1"/>
  <c r="B1184" i="1" s="1"/>
  <c r="L1194" i="1" l="1"/>
  <c r="M1194" i="1" s="1"/>
  <c r="I1198" i="1"/>
  <c r="A1198" i="1"/>
  <c r="O1197" i="1"/>
  <c r="N1186" i="1"/>
  <c r="C1187" i="1"/>
  <c r="V1185" i="1"/>
  <c r="B1185" i="1" s="1"/>
  <c r="E1196" i="1"/>
  <c r="S1196" i="1"/>
  <c r="R1197" i="1"/>
  <c r="U1196" i="1"/>
  <c r="P1196" i="1"/>
  <c r="Q1196" i="1" s="1"/>
  <c r="W1196" i="1"/>
  <c r="D1195" i="1"/>
  <c r="L1195" i="1" s="1"/>
  <c r="M1195" i="1" s="1"/>
  <c r="G1197" i="1"/>
  <c r="F1197" i="1" s="1"/>
  <c r="J1197" i="1"/>
  <c r="K1197" i="1" s="1"/>
  <c r="H1195" i="1" l="1"/>
  <c r="D1196" i="1"/>
  <c r="H1196" i="1" s="1"/>
  <c r="N1187" i="1"/>
  <c r="C1188" i="1"/>
  <c r="V1186" i="1"/>
  <c r="B1186" i="1" s="1"/>
  <c r="P1197" i="1"/>
  <c r="Q1197" i="1" s="1"/>
  <c r="W1197" i="1"/>
  <c r="S1197" i="1"/>
  <c r="E1197" i="1"/>
  <c r="U1197" i="1"/>
  <c r="R1198" i="1"/>
  <c r="O1198" i="1"/>
  <c r="I1199" i="1"/>
  <c r="A1199" i="1"/>
  <c r="J1198" i="1"/>
  <c r="K1198" i="1" s="1"/>
  <c r="G1198" i="1"/>
  <c r="F1198" i="1" s="1"/>
  <c r="J1199" i="1" l="1"/>
  <c r="K1199" i="1" s="1"/>
  <c r="G1199" i="1"/>
  <c r="F1199" i="1" s="1"/>
  <c r="P1198" i="1"/>
  <c r="Q1198" i="1" s="1"/>
  <c r="W1198" i="1"/>
  <c r="R1199" i="1"/>
  <c r="U1198" i="1"/>
  <c r="N1188" i="1"/>
  <c r="C1189" i="1"/>
  <c r="V1187" i="1"/>
  <c r="B1187" i="1" s="1"/>
  <c r="D1197" i="1"/>
  <c r="L1197" i="1" s="1"/>
  <c r="M1197" i="1" s="1"/>
  <c r="L1196" i="1"/>
  <c r="M1196" i="1" s="1"/>
  <c r="E1198" i="1"/>
  <c r="S1198" i="1"/>
  <c r="O1199" i="1"/>
  <c r="I1200" i="1"/>
  <c r="A1200" i="1"/>
  <c r="D1198" i="1" l="1"/>
  <c r="H1198" i="1" s="1"/>
  <c r="V1188" i="1"/>
  <c r="B1188" i="1" s="1"/>
  <c r="R1200" i="1"/>
  <c r="U1199" i="1"/>
  <c r="H1197" i="1"/>
  <c r="O1200" i="1"/>
  <c r="I1201" i="1"/>
  <c r="A1201" i="1"/>
  <c r="J1200" i="1"/>
  <c r="K1200" i="1" s="1"/>
  <c r="G1200" i="1"/>
  <c r="F1200" i="1" s="1"/>
  <c r="P1199" i="1"/>
  <c r="Q1199" i="1" s="1"/>
  <c r="S1199" i="1"/>
  <c r="E1199" i="1"/>
  <c r="N1189" i="1"/>
  <c r="C1190" i="1"/>
  <c r="U1200" i="1" l="1"/>
  <c r="R1201" i="1"/>
  <c r="N1190" i="1"/>
  <c r="C1191" i="1"/>
  <c r="E1200" i="1"/>
  <c r="S1200" i="1"/>
  <c r="V1189" i="1"/>
  <c r="B1189" i="1" s="1"/>
  <c r="I1202" i="1"/>
  <c r="A1202" i="1"/>
  <c r="O1201" i="1"/>
  <c r="D1199" i="1"/>
  <c r="H1199" i="1" s="1"/>
  <c r="G1201" i="1"/>
  <c r="F1201" i="1" s="1"/>
  <c r="J1201" i="1"/>
  <c r="K1201" i="1" s="1"/>
  <c r="L1198" i="1"/>
  <c r="M1198" i="1" s="1"/>
  <c r="P1200" i="1"/>
  <c r="Q1200" i="1" s="1"/>
  <c r="W1200" i="1"/>
  <c r="L1199" i="1" l="1"/>
  <c r="M1199" i="1" s="1"/>
  <c r="D1200" i="1"/>
  <c r="L1200" i="1" s="1"/>
  <c r="M1200" i="1" s="1"/>
  <c r="N1191" i="1"/>
  <c r="C1192" i="1"/>
  <c r="W1201" i="1"/>
  <c r="P1201" i="1"/>
  <c r="Q1201" i="1" s="1"/>
  <c r="V1190" i="1"/>
  <c r="B1190" i="1" s="1"/>
  <c r="I1203" i="1"/>
  <c r="A1203" i="1"/>
  <c r="O1202" i="1"/>
  <c r="U1201" i="1"/>
  <c r="R1202" i="1"/>
  <c r="J1202" i="1"/>
  <c r="K1202" i="1" s="1"/>
  <c r="G1202" i="1"/>
  <c r="F1202" i="1" s="1"/>
  <c r="E1201" i="1"/>
  <c r="S1201" i="1"/>
  <c r="H1200" i="1" l="1"/>
  <c r="E1202" i="1"/>
  <c r="S1202" i="1"/>
  <c r="R1203" i="1"/>
  <c r="U1202" i="1"/>
  <c r="N1192" i="1"/>
  <c r="C1193" i="1"/>
  <c r="P1202" i="1"/>
  <c r="Q1202" i="1" s="1"/>
  <c r="W1202" i="1"/>
  <c r="V1191" i="1"/>
  <c r="B1191" i="1" s="1"/>
  <c r="I1204" i="1"/>
  <c r="A1204" i="1"/>
  <c r="O1203" i="1"/>
  <c r="D1201" i="1"/>
  <c r="L1201" i="1" s="1"/>
  <c r="M1201" i="1" s="1"/>
  <c r="J1203" i="1"/>
  <c r="K1203" i="1" s="1"/>
  <c r="G1203" i="1"/>
  <c r="F1203" i="1" s="1"/>
  <c r="H1201" i="1" l="1"/>
  <c r="N1193" i="1"/>
  <c r="C1194" i="1"/>
  <c r="P1203" i="1"/>
  <c r="Q1203" i="1" s="1"/>
  <c r="W1203" i="1"/>
  <c r="V1192" i="1"/>
  <c r="B1192" i="1" s="1"/>
  <c r="I1205" i="1"/>
  <c r="A1205" i="1"/>
  <c r="O1204" i="1"/>
  <c r="J1204" i="1"/>
  <c r="K1204" i="1" s="1"/>
  <c r="G1204" i="1"/>
  <c r="F1204" i="1" s="1"/>
  <c r="R1204" i="1"/>
  <c r="U1203" i="1"/>
  <c r="S1203" i="1"/>
  <c r="E1203" i="1"/>
  <c r="D1202" i="1"/>
  <c r="H1202" i="1" s="1"/>
  <c r="G1205" i="1" l="1"/>
  <c r="F1205" i="1" s="1"/>
  <c r="J1205" i="1"/>
  <c r="K1205" i="1" s="1"/>
  <c r="I1206" i="1"/>
  <c r="A1206" i="1"/>
  <c r="O1205" i="1"/>
  <c r="U1204" i="1"/>
  <c r="R1205" i="1"/>
  <c r="D1203" i="1"/>
  <c r="H1203" i="1" s="1"/>
  <c r="L1202" i="1"/>
  <c r="M1202" i="1" s="1"/>
  <c r="E1204" i="1"/>
  <c r="S1204" i="1"/>
  <c r="N1194" i="1"/>
  <c r="C1195" i="1"/>
  <c r="P1204" i="1"/>
  <c r="Q1204" i="1" s="1"/>
  <c r="W1204" i="1"/>
  <c r="V1193" i="1"/>
  <c r="B1193" i="1" s="1"/>
  <c r="N1195" i="1" l="1"/>
  <c r="C1196" i="1"/>
  <c r="U1205" i="1"/>
  <c r="R1206" i="1"/>
  <c r="V1194" i="1"/>
  <c r="B1194" i="1" s="1"/>
  <c r="W1205" i="1"/>
  <c r="P1205" i="1"/>
  <c r="Q1205" i="1" s="1"/>
  <c r="D1204" i="1"/>
  <c r="L1204" i="1" s="1"/>
  <c r="M1204" i="1" s="1"/>
  <c r="I1207" i="1"/>
  <c r="A1207" i="1"/>
  <c r="O1206" i="1"/>
  <c r="J1206" i="1"/>
  <c r="K1206" i="1" s="1"/>
  <c r="G1206" i="1"/>
  <c r="F1206" i="1" s="1"/>
  <c r="L1203" i="1"/>
  <c r="M1203" i="1" s="1"/>
  <c r="E1205" i="1"/>
  <c r="S1205" i="1"/>
  <c r="H1204" i="1" l="1"/>
  <c r="E1206" i="1"/>
  <c r="S1206" i="1"/>
  <c r="P1206" i="1"/>
  <c r="Q1206" i="1" s="1"/>
  <c r="W1206" i="1"/>
  <c r="I1208" i="1"/>
  <c r="A1208" i="1"/>
  <c r="O1207" i="1"/>
  <c r="J1207" i="1"/>
  <c r="K1207" i="1" s="1"/>
  <c r="G1207" i="1"/>
  <c r="F1207" i="1" s="1"/>
  <c r="R1207" i="1"/>
  <c r="U1206" i="1"/>
  <c r="D1205" i="1"/>
  <c r="L1205" i="1" s="1"/>
  <c r="M1205" i="1" s="1"/>
  <c r="N1196" i="1"/>
  <c r="C1197" i="1"/>
  <c r="V1195" i="1"/>
  <c r="B1195" i="1" s="1"/>
  <c r="H1205" i="1" l="1"/>
  <c r="P1207" i="1"/>
  <c r="Q1207" i="1" s="1"/>
  <c r="W1207" i="1"/>
  <c r="A1209" i="1"/>
  <c r="O1208" i="1"/>
  <c r="I1209" i="1"/>
  <c r="J1208" i="1"/>
  <c r="K1208" i="1" s="1"/>
  <c r="G1208" i="1"/>
  <c r="F1208" i="1" s="1"/>
  <c r="R1208" i="1"/>
  <c r="U1207" i="1"/>
  <c r="V1196" i="1"/>
  <c r="B1196" i="1" s="1"/>
  <c r="N1197" i="1"/>
  <c r="C1198" i="1"/>
  <c r="S1207" i="1"/>
  <c r="E1207" i="1"/>
  <c r="D1206" i="1"/>
  <c r="H1206" i="1" s="1"/>
  <c r="N1198" i="1" l="1"/>
  <c r="C1199" i="1"/>
  <c r="N1199" i="1" s="1"/>
  <c r="E1208" i="1"/>
  <c r="S1208" i="1"/>
  <c r="V1197" i="1"/>
  <c r="B1197" i="1" s="1"/>
  <c r="G1209" i="1"/>
  <c r="F1209" i="1" s="1"/>
  <c r="J1209" i="1"/>
  <c r="K1209" i="1" s="1"/>
  <c r="P1208" i="1"/>
  <c r="Q1208" i="1" s="1"/>
  <c r="W1208" i="1"/>
  <c r="D1207" i="1"/>
  <c r="H1207" i="1" s="1"/>
  <c r="I1210" i="1"/>
  <c r="A1210" i="1"/>
  <c r="O1209" i="1"/>
  <c r="L1206" i="1"/>
  <c r="M1206" i="1" s="1"/>
  <c r="U1208" i="1"/>
  <c r="R1209" i="1"/>
  <c r="J1210" i="1" l="1"/>
  <c r="K1210" i="1" s="1"/>
  <c r="G1210" i="1"/>
  <c r="F1210" i="1" s="1"/>
  <c r="L1207" i="1"/>
  <c r="M1207" i="1" s="1"/>
  <c r="U1209" i="1"/>
  <c r="R1210" i="1"/>
  <c r="I1211" i="1"/>
  <c r="A1211" i="1"/>
  <c r="O1210" i="1"/>
  <c r="D1208" i="1"/>
  <c r="L1208" i="1" s="1"/>
  <c r="M1208" i="1" s="1"/>
  <c r="V1199" i="1"/>
  <c r="W1199" i="1" s="1"/>
  <c r="W1209" i="1"/>
  <c r="P1209" i="1"/>
  <c r="Q1209" i="1" s="1"/>
  <c r="S1209" i="1"/>
  <c r="E1209" i="1"/>
  <c r="V1198" i="1"/>
  <c r="B1198" i="1" s="1"/>
  <c r="C1200" i="1" l="1"/>
  <c r="N1200" i="1" s="1"/>
  <c r="H1208" i="1"/>
  <c r="B1199" i="1"/>
  <c r="R1211" i="1"/>
  <c r="U1210" i="1"/>
  <c r="J1211" i="1"/>
  <c r="K1211" i="1" s="1"/>
  <c r="G1211" i="1"/>
  <c r="F1211" i="1" s="1"/>
  <c r="D1209" i="1"/>
  <c r="L1209" i="1" s="1"/>
  <c r="M1209" i="1" s="1"/>
  <c r="I1212" i="1"/>
  <c r="A1212" i="1"/>
  <c r="O1211" i="1"/>
  <c r="P1210" i="1"/>
  <c r="Q1210" i="1" s="1"/>
  <c r="W1210" i="1"/>
  <c r="E1210" i="1"/>
  <c r="S1210" i="1"/>
  <c r="C1201" i="1" l="1"/>
  <c r="C1202" i="1" s="1"/>
  <c r="H1209" i="1"/>
  <c r="D1210" i="1"/>
  <c r="H1210" i="1" s="1"/>
  <c r="V1200" i="1"/>
  <c r="B1200" i="1" s="1"/>
  <c r="S1211" i="1"/>
  <c r="E1211" i="1"/>
  <c r="P1211" i="1"/>
  <c r="Q1211" i="1" s="1"/>
  <c r="W1211" i="1"/>
  <c r="I1213" i="1"/>
  <c r="A1213" i="1"/>
  <c r="O1212" i="1"/>
  <c r="J1212" i="1"/>
  <c r="K1212" i="1" s="1"/>
  <c r="G1212" i="1"/>
  <c r="F1212" i="1" s="1"/>
  <c r="R1212" i="1"/>
  <c r="U1211" i="1"/>
  <c r="N1201" i="1" l="1"/>
  <c r="V1201" i="1" s="1"/>
  <c r="B1201" i="1" s="1"/>
  <c r="D1211" i="1"/>
  <c r="H1211" i="1" s="1"/>
  <c r="P1212" i="1"/>
  <c r="Q1212" i="1" s="1"/>
  <c r="W1212" i="1"/>
  <c r="E1212" i="1"/>
  <c r="S1212" i="1"/>
  <c r="I1214" i="1"/>
  <c r="A1214" i="1"/>
  <c r="O1213" i="1"/>
  <c r="G1213" i="1"/>
  <c r="F1213" i="1" s="1"/>
  <c r="J1213" i="1"/>
  <c r="K1213" i="1" s="1"/>
  <c r="N1202" i="1"/>
  <c r="C1203" i="1"/>
  <c r="U1212" i="1"/>
  <c r="R1213" i="1"/>
  <c r="L1210" i="1"/>
  <c r="M1210" i="1" s="1"/>
  <c r="J1214" i="1" l="1"/>
  <c r="K1214" i="1" s="1"/>
  <c r="G1214" i="1"/>
  <c r="F1214" i="1" s="1"/>
  <c r="N1203" i="1"/>
  <c r="C1204" i="1"/>
  <c r="V1202" i="1"/>
  <c r="B1202" i="1" s="1"/>
  <c r="D1212" i="1"/>
  <c r="L1212" i="1" s="1"/>
  <c r="M1212" i="1" s="1"/>
  <c r="S1213" i="1"/>
  <c r="E1213" i="1"/>
  <c r="W1213" i="1"/>
  <c r="P1213" i="1"/>
  <c r="Q1213" i="1" s="1"/>
  <c r="L1211" i="1"/>
  <c r="M1211" i="1" s="1"/>
  <c r="U1213" i="1"/>
  <c r="R1214" i="1"/>
  <c r="O1214" i="1"/>
  <c r="I1215" i="1"/>
  <c r="A1215" i="1"/>
  <c r="H1212" i="1" l="1"/>
  <c r="N1204" i="1"/>
  <c r="C1205" i="1"/>
  <c r="I1216" i="1"/>
  <c r="A1216" i="1"/>
  <c r="O1215" i="1"/>
  <c r="D1213" i="1"/>
  <c r="L1213" i="1" s="1"/>
  <c r="M1213" i="1" s="1"/>
  <c r="V1203" i="1"/>
  <c r="B1203" i="1" s="1"/>
  <c r="J1215" i="1"/>
  <c r="K1215" i="1" s="1"/>
  <c r="G1215" i="1"/>
  <c r="F1215" i="1" s="1"/>
  <c r="P1214" i="1"/>
  <c r="Q1214" i="1" s="1"/>
  <c r="W1214" i="1"/>
  <c r="R1215" i="1"/>
  <c r="U1214" i="1"/>
  <c r="E1214" i="1"/>
  <c r="S1214" i="1"/>
  <c r="R1216" i="1" l="1"/>
  <c r="U1215" i="1"/>
  <c r="H1213" i="1"/>
  <c r="P1215" i="1"/>
  <c r="Q1215" i="1" s="1"/>
  <c r="W1215" i="1"/>
  <c r="S1215" i="1"/>
  <c r="E1215" i="1"/>
  <c r="I1217" i="1"/>
  <c r="A1217" i="1"/>
  <c r="O1216" i="1"/>
  <c r="J1216" i="1"/>
  <c r="K1216" i="1" s="1"/>
  <c r="G1216" i="1"/>
  <c r="F1216" i="1" s="1"/>
  <c r="D1214" i="1"/>
  <c r="H1214" i="1" s="1"/>
  <c r="N1205" i="1"/>
  <c r="C1206" i="1"/>
  <c r="V1204" i="1"/>
  <c r="B1204" i="1" s="1"/>
  <c r="G1217" i="1" l="1"/>
  <c r="F1217" i="1" s="1"/>
  <c r="J1217" i="1"/>
  <c r="K1217" i="1" s="1"/>
  <c r="L1214" i="1"/>
  <c r="M1214" i="1" s="1"/>
  <c r="D1215" i="1"/>
  <c r="H1215" i="1" s="1"/>
  <c r="E1216" i="1"/>
  <c r="S1216" i="1"/>
  <c r="N1206" i="1"/>
  <c r="C1207" i="1"/>
  <c r="P1216" i="1"/>
  <c r="Q1216" i="1" s="1"/>
  <c r="W1216" i="1"/>
  <c r="V1205" i="1"/>
  <c r="B1205" i="1" s="1"/>
  <c r="I1218" i="1"/>
  <c r="A1218" i="1"/>
  <c r="O1217" i="1"/>
  <c r="U1216" i="1"/>
  <c r="R1217" i="1"/>
  <c r="G1218" i="1" l="1"/>
  <c r="F1218" i="1" s="1"/>
  <c r="J1218" i="1"/>
  <c r="K1218" i="1" s="1"/>
  <c r="D1216" i="1"/>
  <c r="L1216" i="1" s="1"/>
  <c r="M1216" i="1" s="1"/>
  <c r="L1215" i="1"/>
  <c r="M1215" i="1" s="1"/>
  <c r="U1217" i="1"/>
  <c r="R1218" i="1"/>
  <c r="N1207" i="1"/>
  <c r="C1208" i="1"/>
  <c r="S1217" i="1"/>
  <c r="E1217" i="1"/>
  <c r="W1217" i="1"/>
  <c r="P1217" i="1"/>
  <c r="Q1217" i="1" s="1"/>
  <c r="V1206" i="1"/>
  <c r="B1206" i="1" s="1"/>
  <c r="I1219" i="1"/>
  <c r="A1219" i="1"/>
  <c r="O1218" i="1"/>
  <c r="H1216" i="1" l="1"/>
  <c r="D1217" i="1"/>
  <c r="L1217" i="1" s="1"/>
  <c r="M1217" i="1" s="1"/>
  <c r="P1218" i="1"/>
  <c r="Q1218" i="1" s="1"/>
  <c r="W1218" i="1"/>
  <c r="I1220" i="1"/>
  <c r="A1220" i="1"/>
  <c r="O1219" i="1"/>
  <c r="N1208" i="1"/>
  <c r="C1209" i="1"/>
  <c r="E1218" i="1"/>
  <c r="S1218" i="1"/>
  <c r="J1219" i="1"/>
  <c r="K1219" i="1" s="1"/>
  <c r="G1219" i="1"/>
  <c r="F1219" i="1" s="1"/>
  <c r="V1207" i="1"/>
  <c r="B1207" i="1" s="1"/>
  <c r="R1219" i="1"/>
  <c r="U1218" i="1"/>
  <c r="H1217" i="1" l="1"/>
  <c r="P1219" i="1"/>
  <c r="Q1219" i="1" s="1"/>
  <c r="W1219" i="1"/>
  <c r="I1221" i="1"/>
  <c r="A1221" i="1"/>
  <c r="O1220" i="1"/>
  <c r="J1220" i="1"/>
  <c r="K1220" i="1" s="1"/>
  <c r="G1220" i="1"/>
  <c r="F1220" i="1" s="1"/>
  <c r="S1219" i="1"/>
  <c r="E1219" i="1"/>
  <c r="D1218" i="1"/>
  <c r="H1218" i="1" s="1"/>
  <c r="R1220" i="1"/>
  <c r="U1219" i="1"/>
  <c r="N1209" i="1"/>
  <c r="C1210" i="1"/>
  <c r="V1208" i="1"/>
  <c r="B1208" i="1" s="1"/>
  <c r="V1209" i="1" l="1"/>
  <c r="B1209" i="1" s="1"/>
  <c r="E1220" i="1"/>
  <c r="S1220" i="1"/>
  <c r="U1220" i="1"/>
  <c r="R1221" i="1"/>
  <c r="P1220" i="1"/>
  <c r="Q1220" i="1" s="1"/>
  <c r="W1220" i="1"/>
  <c r="L1218" i="1"/>
  <c r="M1218" i="1" s="1"/>
  <c r="I1222" i="1"/>
  <c r="A1222" i="1"/>
  <c r="O1221" i="1"/>
  <c r="G1221" i="1"/>
  <c r="F1221" i="1" s="1"/>
  <c r="J1221" i="1"/>
  <c r="K1221" i="1" s="1"/>
  <c r="D1219" i="1"/>
  <c r="L1219" i="1" s="1"/>
  <c r="M1219" i="1" s="1"/>
  <c r="N1210" i="1"/>
  <c r="C1211" i="1"/>
  <c r="H1219" i="1" l="1"/>
  <c r="E1221" i="1"/>
  <c r="S1221" i="1"/>
  <c r="U1221" i="1"/>
  <c r="R1222" i="1"/>
  <c r="N1211" i="1"/>
  <c r="C1212" i="1"/>
  <c r="W1221" i="1"/>
  <c r="P1221" i="1"/>
  <c r="Q1221" i="1" s="1"/>
  <c r="V1210" i="1"/>
  <c r="B1210" i="1" s="1"/>
  <c r="I1223" i="1"/>
  <c r="A1223" i="1"/>
  <c r="O1222" i="1"/>
  <c r="D1220" i="1"/>
  <c r="L1220" i="1" s="1"/>
  <c r="M1220" i="1" s="1"/>
  <c r="G1222" i="1"/>
  <c r="F1222" i="1" s="1"/>
  <c r="J1222" i="1"/>
  <c r="K1222" i="1" s="1"/>
  <c r="H1220" i="1" l="1"/>
  <c r="N1212" i="1"/>
  <c r="C1213" i="1"/>
  <c r="P1222" i="1"/>
  <c r="Q1222" i="1" s="1"/>
  <c r="W1222" i="1"/>
  <c r="V1211" i="1"/>
  <c r="B1211" i="1" s="1"/>
  <c r="I1224" i="1"/>
  <c r="A1224" i="1"/>
  <c r="O1223" i="1"/>
  <c r="R1223" i="1"/>
  <c r="U1222" i="1"/>
  <c r="E1222" i="1"/>
  <c r="S1222" i="1"/>
  <c r="J1223" i="1"/>
  <c r="K1223" i="1" s="1"/>
  <c r="G1223" i="1"/>
  <c r="F1223" i="1" s="1"/>
  <c r="D1221" i="1"/>
  <c r="L1221" i="1" s="1"/>
  <c r="M1221" i="1" s="1"/>
  <c r="H1221" i="1" l="1"/>
  <c r="S1223" i="1"/>
  <c r="E1223" i="1"/>
  <c r="J1224" i="1"/>
  <c r="K1224" i="1" s="1"/>
  <c r="G1224" i="1"/>
  <c r="F1224" i="1" s="1"/>
  <c r="D1222" i="1"/>
  <c r="H1222" i="1" s="1"/>
  <c r="R1224" i="1"/>
  <c r="U1223" i="1"/>
  <c r="N1213" i="1"/>
  <c r="C1214" i="1"/>
  <c r="P1223" i="1"/>
  <c r="Q1223" i="1" s="1"/>
  <c r="W1223" i="1"/>
  <c r="V1212" i="1"/>
  <c r="B1212" i="1" s="1"/>
  <c r="I1225" i="1"/>
  <c r="A1225" i="1"/>
  <c r="O1224" i="1"/>
  <c r="L1222" i="1" l="1"/>
  <c r="M1222" i="1" s="1"/>
  <c r="N1214" i="1"/>
  <c r="C1215" i="1"/>
  <c r="E1224" i="1"/>
  <c r="S1224" i="1"/>
  <c r="P1224" i="1"/>
  <c r="Q1224" i="1" s="1"/>
  <c r="W1224" i="1"/>
  <c r="V1213" i="1"/>
  <c r="B1213" i="1" s="1"/>
  <c r="I1226" i="1"/>
  <c r="A1226" i="1"/>
  <c r="O1225" i="1"/>
  <c r="D1223" i="1"/>
  <c r="H1223" i="1" s="1"/>
  <c r="G1225" i="1"/>
  <c r="F1225" i="1" s="1"/>
  <c r="J1225" i="1"/>
  <c r="K1225" i="1" s="1"/>
  <c r="U1224" i="1"/>
  <c r="R1225" i="1"/>
  <c r="L1223" i="1" l="1"/>
  <c r="M1223" i="1" s="1"/>
  <c r="U1225" i="1"/>
  <c r="R1226" i="1"/>
  <c r="W1225" i="1"/>
  <c r="P1225" i="1"/>
  <c r="Q1225" i="1" s="1"/>
  <c r="D1224" i="1"/>
  <c r="L1224" i="1" s="1"/>
  <c r="M1224" i="1" s="1"/>
  <c r="I1227" i="1"/>
  <c r="A1227" i="1"/>
  <c r="O1226" i="1"/>
  <c r="N1215" i="1"/>
  <c r="C1216" i="1"/>
  <c r="E1225" i="1"/>
  <c r="S1225" i="1"/>
  <c r="G1226" i="1"/>
  <c r="F1226" i="1" s="1"/>
  <c r="J1226" i="1"/>
  <c r="K1226" i="1" s="1"/>
  <c r="V1214" i="1"/>
  <c r="B1214" i="1" s="1"/>
  <c r="H1224" i="1" l="1"/>
  <c r="D1225" i="1"/>
  <c r="L1225" i="1" s="1"/>
  <c r="M1225" i="1" s="1"/>
  <c r="N1216" i="1"/>
  <c r="C1217" i="1"/>
  <c r="V1215" i="1"/>
  <c r="B1215" i="1" s="1"/>
  <c r="P1226" i="1"/>
  <c r="Q1226" i="1" s="1"/>
  <c r="W1226" i="1"/>
  <c r="R1227" i="1"/>
  <c r="U1226" i="1"/>
  <c r="E1226" i="1"/>
  <c r="S1226" i="1"/>
  <c r="I1228" i="1"/>
  <c r="A1228" i="1"/>
  <c r="O1227" i="1"/>
  <c r="J1227" i="1"/>
  <c r="K1227" i="1" s="1"/>
  <c r="G1227" i="1"/>
  <c r="F1227" i="1" s="1"/>
  <c r="H1225" i="1" l="1"/>
  <c r="I1229" i="1"/>
  <c r="A1229" i="1"/>
  <c r="O1228" i="1"/>
  <c r="J1228" i="1"/>
  <c r="K1228" i="1" s="1"/>
  <c r="G1228" i="1"/>
  <c r="F1228" i="1" s="1"/>
  <c r="N1217" i="1"/>
  <c r="C1218" i="1"/>
  <c r="D1226" i="1"/>
  <c r="H1226" i="1" s="1"/>
  <c r="V1216" i="1"/>
  <c r="B1216" i="1" s="1"/>
  <c r="S1227" i="1"/>
  <c r="E1227" i="1"/>
  <c r="R1228" i="1"/>
  <c r="U1227" i="1"/>
  <c r="P1227" i="1"/>
  <c r="Q1227" i="1" s="1"/>
  <c r="W1227" i="1"/>
  <c r="U1228" i="1" l="1"/>
  <c r="R1229" i="1"/>
  <c r="N1218" i="1"/>
  <c r="C1219" i="1"/>
  <c r="D1227" i="1"/>
  <c r="H1227" i="1" s="1"/>
  <c r="V1217" i="1"/>
  <c r="B1217" i="1" s="1"/>
  <c r="E1228" i="1"/>
  <c r="S1228" i="1"/>
  <c r="P1228" i="1"/>
  <c r="Q1228" i="1" s="1"/>
  <c r="W1228" i="1"/>
  <c r="L1226" i="1"/>
  <c r="M1226" i="1" s="1"/>
  <c r="I1230" i="1"/>
  <c r="A1230" i="1"/>
  <c r="O1229" i="1"/>
  <c r="G1229" i="1"/>
  <c r="F1229" i="1" s="1"/>
  <c r="J1229" i="1"/>
  <c r="K1229" i="1" s="1"/>
  <c r="A1231" i="1" l="1"/>
  <c r="O1230" i="1"/>
  <c r="I1231" i="1"/>
  <c r="G1230" i="1"/>
  <c r="F1230" i="1" s="1"/>
  <c r="J1230" i="1"/>
  <c r="K1230" i="1" s="1"/>
  <c r="L1227" i="1"/>
  <c r="M1227" i="1" s="1"/>
  <c r="E1229" i="1"/>
  <c r="S1229" i="1"/>
  <c r="N1219" i="1"/>
  <c r="C1220" i="1"/>
  <c r="V1218" i="1"/>
  <c r="B1218" i="1" s="1"/>
  <c r="D1228" i="1"/>
  <c r="L1228" i="1" s="1"/>
  <c r="M1228" i="1" s="1"/>
  <c r="U1229" i="1"/>
  <c r="R1230" i="1"/>
  <c r="W1229" i="1"/>
  <c r="P1229" i="1"/>
  <c r="Q1229" i="1" s="1"/>
  <c r="A1232" i="1" l="1"/>
  <c r="I1232" i="1"/>
  <c r="H1228" i="1"/>
  <c r="D1229" i="1"/>
  <c r="L1229" i="1" s="1"/>
  <c r="M1229" i="1" s="1"/>
  <c r="E1230" i="1"/>
  <c r="S1230" i="1"/>
  <c r="N1220" i="1"/>
  <c r="C1221" i="1"/>
  <c r="J1231" i="1"/>
  <c r="K1231" i="1" s="1"/>
  <c r="G1231" i="1"/>
  <c r="F1231" i="1" s="1"/>
  <c r="V1219" i="1"/>
  <c r="B1219" i="1" s="1"/>
  <c r="P1230" i="1"/>
  <c r="Q1230" i="1" s="1"/>
  <c r="R1231" i="1"/>
  <c r="R1232" i="1" s="1"/>
  <c r="U1230" i="1"/>
  <c r="O1231" i="1"/>
  <c r="H1229" i="1" l="1"/>
  <c r="G1232" i="1"/>
  <c r="F1232" i="1" s="1"/>
  <c r="J1232" i="1"/>
  <c r="K1232" i="1" s="1"/>
  <c r="S1232" i="1" s="1"/>
  <c r="C1232" i="1"/>
  <c r="R1233" i="1"/>
  <c r="I1233" i="1"/>
  <c r="O1232" i="1"/>
  <c r="A1233" i="1"/>
  <c r="N1221" i="1"/>
  <c r="C1222" i="1"/>
  <c r="U1231" i="1"/>
  <c r="V1220" i="1"/>
  <c r="B1220" i="1" s="1"/>
  <c r="D1230" i="1"/>
  <c r="L1230" i="1" s="1"/>
  <c r="M1230" i="1" s="1"/>
  <c r="P1231" i="1"/>
  <c r="Q1231" i="1" s="1"/>
  <c r="W1231" i="1"/>
  <c r="S1231" i="1"/>
  <c r="E1231" i="1"/>
  <c r="U1232" i="1" l="1"/>
  <c r="E1232" i="1"/>
  <c r="I1234" i="1"/>
  <c r="A1234" i="1"/>
  <c r="O1233" i="1"/>
  <c r="G1233" i="1"/>
  <c r="F1233" i="1" s="1"/>
  <c r="C1233" i="1"/>
  <c r="J1233" i="1"/>
  <c r="K1233" i="1" s="1"/>
  <c r="S1233" i="1" s="1"/>
  <c r="P1232" i="1"/>
  <c r="Q1232" i="1" s="1"/>
  <c r="W1232" i="1"/>
  <c r="R1234" i="1"/>
  <c r="H1230" i="1"/>
  <c r="D1231" i="1"/>
  <c r="H1231" i="1" s="1"/>
  <c r="N1222" i="1"/>
  <c r="C1223" i="1"/>
  <c r="V1221" i="1"/>
  <c r="B1221" i="1" s="1"/>
  <c r="P1233" i="1" l="1"/>
  <c r="Q1233" i="1" s="1"/>
  <c r="W1233" i="1"/>
  <c r="E1233" i="1"/>
  <c r="U1233" i="1"/>
  <c r="I1235" i="1"/>
  <c r="A1235" i="1"/>
  <c r="O1234" i="1"/>
  <c r="R1235" i="1"/>
  <c r="C1234" i="1"/>
  <c r="J1234" i="1"/>
  <c r="K1234" i="1" s="1"/>
  <c r="S1234" i="1" s="1"/>
  <c r="G1234" i="1"/>
  <c r="F1234" i="1" s="1"/>
  <c r="D1232" i="1"/>
  <c r="L1231" i="1"/>
  <c r="M1231" i="1" s="1"/>
  <c r="N1231" i="1" s="1"/>
  <c r="V1231" i="1" s="1"/>
  <c r="B1231" i="1" s="1"/>
  <c r="N1223" i="1"/>
  <c r="C1224" i="1"/>
  <c r="V1222" i="1"/>
  <c r="B1222" i="1" s="1"/>
  <c r="D1233" i="1" l="1"/>
  <c r="L1233" i="1" s="1"/>
  <c r="M1233" i="1" s="1"/>
  <c r="N1233" i="1" s="1"/>
  <c r="V1233" i="1" s="1"/>
  <c r="B1233" i="1" s="1"/>
  <c r="E1234" i="1"/>
  <c r="R1236" i="1"/>
  <c r="P1234" i="1"/>
  <c r="Q1234" i="1" s="1"/>
  <c r="W1234" i="1"/>
  <c r="I1236" i="1"/>
  <c r="O1235" i="1"/>
  <c r="A1236" i="1"/>
  <c r="C1235" i="1"/>
  <c r="J1235" i="1"/>
  <c r="K1235" i="1" s="1"/>
  <c r="S1235" i="1" s="1"/>
  <c r="G1235" i="1"/>
  <c r="F1235" i="1" s="1"/>
  <c r="U1234" i="1"/>
  <c r="L1232" i="1"/>
  <c r="M1232" i="1" s="1"/>
  <c r="N1232" i="1" s="1"/>
  <c r="V1232" i="1" s="1"/>
  <c r="B1232" i="1" s="1"/>
  <c r="H1232" i="1"/>
  <c r="N1224" i="1"/>
  <c r="C1225" i="1"/>
  <c r="V1223" i="1"/>
  <c r="B1223" i="1" s="1"/>
  <c r="H1233" i="1" l="1"/>
  <c r="D1234" i="1"/>
  <c r="H1234" i="1" s="1"/>
  <c r="U1235" i="1"/>
  <c r="E1235" i="1"/>
  <c r="I1237" i="1"/>
  <c r="O1236" i="1"/>
  <c r="A1237" i="1"/>
  <c r="P1235" i="1"/>
  <c r="Q1235" i="1" s="1"/>
  <c r="W1235" i="1"/>
  <c r="G1236" i="1"/>
  <c r="F1236" i="1" s="1"/>
  <c r="C1236" i="1"/>
  <c r="J1236" i="1"/>
  <c r="K1236" i="1" s="1"/>
  <c r="S1236" i="1" s="1"/>
  <c r="R1237" i="1"/>
  <c r="V1224" i="1"/>
  <c r="B1224" i="1" s="1"/>
  <c r="N1225" i="1"/>
  <c r="C1226" i="1"/>
  <c r="D1235" i="1" l="1"/>
  <c r="H1235" i="1" s="1"/>
  <c r="L1234" i="1"/>
  <c r="M1234" i="1" s="1"/>
  <c r="N1234" i="1" s="1"/>
  <c r="V1234" i="1" s="1"/>
  <c r="B1234" i="1" s="1"/>
  <c r="E1236" i="1"/>
  <c r="I1238" i="1"/>
  <c r="A1238" i="1"/>
  <c r="O1237" i="1"/>
  <c r="U1236" i="1"/>
  <c r="P1236" i="1"/>
  <c r="Q1236" i="1" s="1"/>
  <c r="W1236" i="1"/>
  <c r="R1238" i="1"/>
  <c r="G1237" i="1"/>
  <c r="F1237" i="1" s="1"/>
  <c r="J1237" i="1"/>
  <c r="K1237" i="1" s="1"/>
  <c r="S1237" i="1" s="1"/>
  <c r="C1237" i="1"/>
  <c r="N1226" i="1"/>
  <c r="C1227" i="1"/>
  <c r="V1225" i="1"/>
  <c r="B1225" i="1" s="1"/>
  <c r="D1236" i="1" l="1"/>
  <c r="L1236" i="1" s="1"/>
  <c r="M1236" i="1" s="1"/>
  <c r="N1236" i="1" s="1"/>
  <c r="V1236" i="1" s="1"/>
  <c r="B1236" i="1" s="1"/>
  <c r="L1235" i="1"/>
  <c r="M1235" i="1" s="1"/>
  <c r="N1235" i="1" s="1"/>
  <c r="V1235" i="1" s="1"/>
  <c r="B1235" i="1" s="1"/>
  <c r="E1237" i="1"/>
  <c r="R1239" i="1"/>
  <c r="P1237" i="1"/>
  <c r="Q1237" i="1" s="1"/>
  <c r="W1237" i="1"/>
  <c r="A1239" i="1"/>
  <c r="I1239" i="1"/>
  <c r="O1238" i="1"/>
  <c r="C1238" i="1"/>
  <c r="G1238" i="1"/>
  <c r="F1238" i="1" s="1"/>
  <c r="J1238" i="1"/>
  <c r="K1238" i="1" s="1"/>
  <c r="S1238" i="1" s="1"/>
  <c r="U1237" i="1"/>
  <c r="N1227" i="1"/>
  <c r="C1228" i="1"/>
  <c r="V1226" i="1"/>
  <c r="B1226" i="1" s="1"/>
  <c r="D1237" i="1" l="1"/>
  <c r="H1237" i="1" s="1"/>
  <c r="H1236" i="1"/>
  <c r="E1238" i="1"/>
  <c r="C1239" i="1"/>
  <c r="J1239" i="1"/>
  <c r="K1239" i="1" s="1"/>
  <c r="S1239" i="1" s="1"/>
  <c r="G1239" i="1"/>
  <c r="F1239" i="1" s="1"/>
  <c r="O1239" i="1"/>
  <c r="I1240" i="1"/>
  <c r="A1240" i="1"/>
  <c r="P1238" i="1"/>
  <c r="Q1238" i="1" s="1"/>
  <c r="W1238" i="1"/>
  <c r="U1238" i="1"/>
  <c r="R1240" i="1"/>
  <c r="N1228" i="1"/>
  <c r="C1229" i="1"/>
  <c r="V1227" i="1"/>
  <c r="B1227" i="1" s="1"/>
  <c r="L1237" i="1" l="1"/>
  <c r="M1237" i="1" s="1"/>
  <c r="N1237" i="1" s="1"/>
  <c r="V1237" i="1" s="1"/>
  <c r="B1237" i="1" s="1"/>
  <c r="D1238" i="1"/>
  <c r="L1238" i="1" s="1"/>
  <c r="M1238" i="1" s="1"/>
  <c r="N1238" i="1" s="1"/>
  <c r="V1238" i="1" s="1"/>
  <c r="B1238" i="1" s="1"/>
  <c r="U1239" i="1"/>
  <c r="E1239" i="1"/>
  <c r="I1241" i="1"/>
  <c r="O1240" i="1"/>
  <c r="A1241" i="1"/>
  <c r="C1240" i="1"/>
  <c r="J1240" i="1"/>
  <c r="K1240" i="1" s="1"/>
  <c r="S1240" i="1" s="1"/>
  <c r="G1240" i="1"/>
  <c r="F1240" i="1" s="1"/>
  <c r="W1239" i="1"/>
  <c r="P1239" i="1"/>
  <c r="Q1239" i="1" s="1"/>
  <c r="R1241" i="1"/>
  <c r="N1229" i="1"/>
  <c r="C1230" i="1"/>
  <c r="N1230" i="1" s="1"/>
  <c r="V1228" i="1"/>
  <c r="B1228" i="1" s="1"/>
  <c r="D1239" i="1" l="1"/>
  <c r="H1239" i="1" s="1"/>
  <c r="H1238" i="1"/>
  <c r="U1240" i="1"/>
  <c r="E1240" i="1"/>
  <c r="I1242" i="1"/>
  <c r="O1241" i="1"/>
  <c r="A1242" i="1"/>
  <c r="P1240" i="1"/>
  <c r="Q1240" i="1" s="1"/>
  <c r="W1240" i="1"/>
  <c r="R1242" i="1"/>
  <c r="G1241" i="1"/>
  <c r="F1241" i="1" s="1"/>
  <c r="J1241" i="1"/>
  <c r="K1241" i="1" s="1"/>
  <c r="S1241" i="1" s="1"/>
  <c r="C1241" i="1"/>
  <c r="V1230" i="1"/>
  <c r="W1230" i="1" s="1"/>
  <c r="V1229" i="1"/>
  <c r="B1229" i="1" s="1"/>
  <c r="D1240" i="1" l="1"/>
  <c r="L1240" i="1" s="1"/>
  <c r="M1240" i="1" s="1"/>
  <c r="N1240" i="1" s="1"/>
  <c r="V1240" i="1" s="1"/>
  <c r="B1240" i="1" s="1"/>
  <c r="L1239" i="1"/>
  <c r="M1239" i="1" s="1"/>
  <c r="N1239" i="1" s="1"/>
  <c r="V1239" i="1" s="1"/>
  <c r="B1239" i="1" s="1"/>
  <c r="E1241" i="1"/>
  <c r="U1241" i="1"/>
  <c r="R1243" i="1"/>
  <c r="I1243" i="1"/>
  <c r="A1243" i="1"/>
  <c r="O1242" i="1"/>
  <c r="P1241" i="1"/>
  <c r="Q1241" i="1" s="1"/>
  <c r="W1241" i="1"/>
  <c r="G1242" i="1"/>
  <c r="F1242" i="1" s="1"/>
  <c r="J1242" i="1"/>
  <c r="K1242" i="1" s="1"/>
  <c r="S1242" i="1" s="1"/>
  <c r="C1242" i="1"/>
  <c r="B1230" i="1"/>
  <c r="H1240" i="1" l="1"/>
  <c r="D1241" i="1"/>
  <c r="L1241" i="1" s="1"/>
  <c r="M1241" i="1" s="1"/>
  <c r="N1241" i="1" s="1"/>
  <c r="V1241" i="1" s="1"/>
  <c r="B1241" i="1" s="1"/>
  <c r="E1242" i="1"/>
  <c r="U1242" i="1"/>
  <c r="P1242" i="1"/>
  <c r="Q1242" i="1" s="1"/>
  <c r="W1242" i="1"/>
  <c r="A1244" i="1"/>
  <c r="O1243" i="1"/>
  <c r="I1244" i="1"/>
  <c r="C1243" i="1"/>
  <c r="J1243" i="1"/>
  <c r="K1243" i="1" s="1"/>
  <c r="S1243" i="1" s="1"/>
  <c r="G1243" i="1"/>
  <c r="F1243" i="1" s="1"/>
  <c r="R1244" i="1"/>
  <c r="D1242" i="1" l="1"/>
  <c r="H1242" i="1" s="1"/>
  <c r="H1241" i="1"/>
  <c r="C1244" i="1"/>
  <c r="J1244" i="1"/>
  <c r="K1244" i="1" s="1"/>
  <c r="S1244" i="1" s="1"/>
  <c r="G1244" i="1"/>
  <c r="F1244" i="1" s="1"/>
  <c r="P1243" i="1"/>
  <c r="Q1243" i="1" s="1"/>
  <c r="W1243" i="1"/>
  <c r="E1243" i="1"/>
  <c r="I1245" i="1"/>
  <c r="A1245" i="1"/>
  <c r="O1244" i="1"/>
  <c r="U1243" i="1"/>
  <c r="R1245" i="1"/>
  <c r="L1242" i="1" l="1"/>
  <c r="M1242" i="1" s="1"/>
  <c r="N1242" i="1" s="1"/>
  <c r="V1242" i="1" s="1"/>
  <c r="B1242" i="1" s="1"/>
  <c r="E1244" i="1"/>
  <c r="U1244" i="1"/>
  <c r="D1243" i="1"/>
  <c r="H1243" i="1" s="1"/>
  <c r="A1246" i="1"/>
  <c r="I1246" i="1"/>
  <c r="O1245" i="1"/>
  <c r="G1245" i="1"/>
  <c r="F1245" i="1" s="1"/>
  <c r="C1245" i="1"/>
  <c r="J1245" i="1"/>
  <c r="K1245" i="1" s="1"/>
  <c r="S1245" i="1" s="1"/>
  <c r="R1246" i="1"/>
  <c r="P1244" i="1"/>
  <c r="Q1244" i="1" s="1"/>
  <c r="W1244" i="1"/>
  <c r="D1244" i="1" l="1"/>
  <c r="L1244" i="1" s="1"/>
  <c r="M1244" i="1" s="1"/>
  <c r="N1244" i="1" s="1"/>
  <c r="V1244" i="1" s="1"/>
  <c r="B1244" i="1" s="1"/>
  <c r="L1243" i="1"/>
  <c r="M1243" i="1" s="1"/>
  <c r="N1243" i="1" s="1"/>
  <c r="V1243" i="1" s="1"/>
  <c r="B1243" i="1" s="1"/>
  <c r="U1245" i="1"/>
  <c r="R1247" i="1"/>
  <c r="E1245" i="1"/>
  <c r="W1245" i="1"/>
  <c r="P1245" i="1"/>
  <c r="Q1245" i="1" s="1"/>
  <c r="G1246" i="1"/>
  <c r="F1246" i="1" s="1"/>
  <c r="C1246" i="1"/>
  <c r="J1246" i="1"/>
  <c r="K1246" i="1" s="1"/>
  <c r="S1246" i="1" s="1"/>
  <c r="A1247" i="1"/>
  <c r="I1247" i="1"/>
  <c r="O1246" i="1"/>
  <c r="D1245" i="1" l="1"/>
  <c r="L1245" i="1" s="1"/>
  <c r="M1245" i="1" s="1"/>
  <c r="N1245" i="1" s="1"/>
  <c r="V1245" i="1" s="1"/>
  <c r="B1245" i="1" s="1"/>
  <c r="H1244" i="1"/>
  <c r="U1246" i="1"/>
  <c r="E1246" i="1"/>
  <c r="C1247" i="1"/>
  <c r="J1247" i="1"/>
  <c r="K1247" i="1" s="1"/>
  <c r="S1247" i="1" s="1"/>
  <c r="G1247" i="1"/>
  <c r="F1247" i="1" s="1"/>
  <c r="P1246" i="1"/>
  <c r="Q1246" i="1" s="1"/>
  <c r="W1246" i="1"/>
  <c r="I1248" i="1"/>
  <c r="A1248" i="1"/>
  <c r="O1247" i="1"/>
  <c r="R1248" i="1"/>
  <c r="D1246" i="1" l="1"/>
  <c r="L1246" i="1" s="1"/>
  <c r="M1246" i="1" s="1"/>
  <c r="N1246" i="1" s="1"/>
  <c r="V1246" i="1" s="1"/>
  <c r="B1246" i="1" s="1"/>
  <c r="H1245" i="1"/>
  <c r="E1247" i="1"/>
  <c r="U1247" i="1"/>
  <c r="P1247" i="1"/>
  <c r="Q1247" i="1" s="1"/>
  <c r="W1247" i="1"/>
  <c r="I1249" i="1"/>
  <c r="A1249" i="1"/>
  <c r="O1248" i="1"/>
  <c r="C1248" i="1"/>
  <c r="J1248" i="1"/>
  <c r="K1248" i="1" s="1"/>
  <c r="S1248" i="1" s="1"/>
  <c r="G1248" i="1"/>
  <c r="F1248" i="1" s="1"/>
  <c r="R1249" i="1"/>
  <c r="H1246" i="1" l="1"/>
  <c r="D1247" i="1"/>
  <c r="L1247" i="1" s="1"/>
  <c r="M1247" i="1" s="1"/>
  <c r="N1247" i="1" s="1"/>
  <c r="V1247" i="1" s="1"/>
  <c r="B1247" i="1" s="1"/>
  <c r="E1248" i="1"/>
  <c r="P1248" i="1"/>
  <c r="Q1248" i="1" s="1"/>
  <c r="W1248" i="1"/>
  <c r="I1250" i="1"/>
  <c r="A1250" i="1"/>
  <c r="O1249" i="1"/>
  <c r="C1249" i="1"/>
  <c r="G1249" i="1"/>
  <c r="F1249" i="1" s="1"/>
  <c r="J1249" i="1"/>
  <c r="K1249" i="1" s="1"/>
  <c r="S1249" i="1" s="1"/>
  <c r="U1248" i="1"/>
  <c r="R1250" i="1"/>
  <c r="D1248" i="1" l="1"/>
  <c r="L1248" i="1" s="1"/>
  <c r="M1248" i="1" s="1"/>
  <c r="N1248" i="1" s="1"/>
  <c r="V1248" i="1" s="1"/>
  <c r="B1248" i="1" s="1"/>
  <c r="H1247" i="1"/>
  <c r="E1249" i="1"/>
  <c r="U1249" i="1"/>
  <c r="W1249" i="1"/>
  <c r="P1249" i="1"/>
  <c r="Q1249" i="1" s="1"/>
  <c r="I1251" i="1"/>
  <c r="A1251" i="1"/>
  <c r="O1250" i="1"/>
  <c r="J1250" i="1"/>
  <c r="K1250" i="1" s="1"/>
  <c r="S1250" i="1" s="1"/>
  <c r="G1250" i="1"/>
  <c r="F1250" i="1" s="1"/>
  <c r="C1250" i="1"/>
  <c r="R1251" i="1"/>
  <c r="H1248" i="1" l="1"/>
  <c r="D1249" i="1"/>
  <c r="L1249" i="1" s="1"/>
  <c r="M1249" i="1" s="1"/>
  <c r="N1249" i="1" s="1"/>
  <c r="V1249" i="1" s="1"/>
  <c r="B1249" i="1" s="1"/>
  <c r="P1250" i="1"/>
  <c r="Q1250" i="1" s="1"/>
  <c r="W1250" i="1"/>
  <c r="I1252" i="1"/>
  <c r="A1252" i="1"/>
  <c r="O1251" i="1"/>
  <c r="C1251" i="1"/>
  <c r="J1251" i="1"/>
  <c r="K1251" i="1" s="1"/>
  <c r="S1251" i="1" s="1"/>
  <c r="G1251" i="1"/>
  <c r="F1251" i="1" s="1"/>
  <c r="U1250" i="1"/>
  <c r="E1250" i="1"/>
  <c r="R1252" i="1"/>
  <c r="H1249" i="1" l="1"/>
  <c r="D1250" i="1"/>
  <c r="H1250" i="1" s="1"/>
  <c r="P1251" i="1"/>
  <c r="Q1251" i="1" s="1"/>
  <c r="W1251" i="1"/>
  <c r="E1251" i="1"/>
  <c r="U1251" i="1"/>
  <c r="O1252" i="1"/>
  <c r="I1253" i="1"/>
  <c r="A1253" i="1"/>
  <c r="C1252" i="1"/>
  <c r="J1252" i="1"/>
  <c r="K1252" i="1" s="1"/>
  <c r="S1252" i="1" s="1"/>
  <c r="G1252" i="1"/>
  <c r="F1252" i="1" s="1"/>
  <c r="R1253" i="1"/>
  <c r="D1251" i="1" l="1"/>
  <c r="H1251" i="1" s="1"/>
  <c r="L1250" i="1"/>
  <c r="M1250" i="1" s="1"/>
  <c r="N1250" i="1" s="1"/>
  <c r="V1250" i="1" s="1"/>
  <c r="B1250" i="1" s="1"/>
  <c r="E1252" i="1"/>
  <c r="U1252" i="1"/>
  <c r="I1254" i="1"/>
  <c r="A1254" i="1"/>
  <c r="O1253" i="1"/>
  <c r="C1253" i="1"/>
  <c r="J1253" i="1"/>
  <c r="K1253" i="1" s="1"/>
  <c r="S1253" i="1" s="1"/>
  <c r="G1253" i="1"/>
  <c r="F1253" i="1" s="1"/>
  <c r="P1252" i="1"/>
  <c r="Q1252" i="1" s="1"/>
  <c r="W1252" i="1"/>
  <c r="R1254" i="1"/>
  <c r="D1252" i="1" l="1"/>
  <c r="L1252" i="1" s="1"/>
  <c r="M1252" i="1" s="1"/>
  <c r="N1252" i="1" s="1"/>
  <c r="V1252" i="1" s="1"/>
  <c r="B1252" i="1" s="1"/>
  <c r="L1251" i="1"/>
  <c r="M1251" i="1" s="1"/>
  <c r="N1251" i="1" s="1"/>
  <c r="V1251" i="1" s="1"/>
  <c r="B1251" i="1" s="1"/>
  <c r="E1253" i="1"/>
  <c r="W1253" i="1"/>
  <c r="P1253" i="1"/>
  <c r="Q1253" i="1" s="1"/>
  <c r="U1253" i="1"/>
  <c r="I1255" i="1"/>
  <c r="A1255" i="1"/>
  <c r="O1254" i="1"/>
  <c r="R1255" i="1"/>
  <c r="G1254" i="1"/>
  <c r="F1254" i="1" s="1"/>
  <c r="C1254" i="1"/>
  <c r="J1254" i="1"/>
  <c r="K1254" i="1" s="1"/>
  <c r="S1254" i="1" s="1"/>
  <c r="D1253" i="1" l="1"/>
  <c r="L1253" i="1" s="1"/>
  <c r="M1253" i="1" s="1"/>
  <c r="N1253" i="1" s="1"/>
  <c r="V1253" i="1" s="1"/>
  <c r="B1253" i="1" s="1"/>
  <c r="H1252" i="1"/>
  <c r="E1254" i="1"/>
  <c r="R1256" i="1"/>
  <c r="P1254" i="1"/>
  <c r="Q1254" i="1" s="1"/>
  <c r="W1254" i="1"/>
  <c r="I1256" i="1"/>
  <c r="A1256" i="1"/>
  <c r="O1255" i="1"/>
  <c r="C1255" i="1"/>
  <c r="J1255" i="1"/>
  <c r="K1255" i="1" s="1"/>
  <c r="S1255" i="1" s="1"/>
  <c r="G1255" i="1"/>
  <c r="F1255" i="1" s="1"/>
  <c r="U1254" i="1"/>
  <c r="D1254" i="1" l="1"/>
  <c r="H1254" i="1" s="1"/>
  <c r="H1253" i="1"/>
  <c r="E1255" i="1"/>
  <c r="U1255" i="1"/>
  <c r="P1255" i="1"/>
  <c r="Q1255" i="1" s="1"/>
  <c r="W1255" i="1"/>
  <c r="I1257" i="1"/>
  <c r="A1257" i="1"/>
  <c r="O1256" i="1"/>
  <c r="C1256" i="1"/>
  <c r="J1256" i="1"/>
  <c r="K1256" i="1" s="1"/>
  <c r="S1256" i="1" s="1"/>
  <c r="G1256" i="1"/>
  <c r="F1256" i="1" s="1"/>
  <c r="R1257" i="1"/>
  <c r="L1254" i="1" l="1"/>
  <c r="M1254" i="1" s="1"/>
  <c r="N1254" i="1" s="1"/>
  <c r="V1254" i="1" s="1"/>
  <c r="B1254" i="1" s="1"/>
  <c r="D1255" i="1"/>
  <c r="H1255" i="1" s="1"/>
  <c r="P1256" i="1"/>
  <c r="Q1256" i="1" s="1"/>
  <c r="W1256" i="1"/>
  <c r="I1258" i="1"/>
  <c r="A1258" i="1"/>
  <c r="O1257" i="1"/>
  <c r="G1257" i="1"/>
  <c r="F1257" i="1" s="1"/>
  <c r="C1257" i="1"/>
  <c r="J1257" i="1"/>
  <c r="K1257" i="1" s="1"/>
  <c r="S1257" i="1" s="1"/>
  <c r="E1256" i="1"/>
  <c r="U1256" i="1"/>
  <c r="R1258" i="1"/>
  <c r="L1255" i="1" l="1"/>
  <c r="M1255" i="1" s="1"/>
  <c r="N1255" i="1" s="1"/>
  <c r="V1255" i="1" s="1"/>
  <c r="B1255" i="1" s="1"/>
  <c r="D1256" i="1"/>
  <c r="L1256" i="1" s="1"/>
  <c r="M1256" i="1" s="1"/>
  <c r="N1256" i="1" s="1"/>
  <c r="V1256" i="1" s="1"/>
  <c r="B1256" i="1" s="1"/>
  <c r="E1257" i="1"/>
  <c r="W1257" i="1"/>
  <c r="P1257" i="1"/>
  <c r="Q1257" i="1" s="1"/>
  <c r="U1257" i="1"/>
  <c r="I1259" i="1"/>
  <c r="A1259" i="1"/>
  <c r="O1258" i="1"/>
  <c r="G1258" i="1"/>
  <c r="F1258" i="1" s="1"/>
  <c r="C1258" i="1"/>
  <c r="J1258" i="1"/>
  <c r="K1258" i="1" s="1"/>
  <c r="S1258" i="1" s="1"/>
  <c r="R1259" i="1"/>
  <c r="D1257" i="1" l="1"/>
  <c r="L1257" i="1" s="1"/>
  <c r="M1257" i="1" s="1"/>
  <c r="N1257" i="1" s="1"/>
  <c r="V1257" i="1" s="1"/>
  <c r="B1257" i="1" s="1"/>
  <c r="E1258" i="1"/>
  <c r="U1258" i="1"/>
  <c r="H1256" i="1"/>
  <c r="P1258" i="1"/>
  <c r="Q1258" i="1" s="1"/>
  <c r="W1258" i="1"/>
  <c r="A1260" i="1"/>
  <c r="O1259" i="1"/>
  <c r="I1260" i="1"/>
  <c r="C1259" i="1"/>
  <c r="J1259" i="1"/>
  <c r="K1259" i="1" s="1"/>
  <c r="S1259" i="1" s="1"/>
  <c r="G1259" i="1"/>
  <c r="F1259" i="1" s="1"/>
  <c r="R1260" i="1"/>
  <c r="D1258" i="1" l="1"/>
  <c r="H1258" i="1" s="1"/>
  <c r="H1257" i="1"/>
  <c r="E1259" i="1"/>
  <c r="C1260" i="1"/>
  <c r="J1260" i="1"/>
  <c r="K1260" i="1" s="1"/>
  <c r="S1260" i="1" s="1"/>
  <c r="G1260" i="1"/>
  <c r="F1260" i="1" s="1"/>
  <c r="P1259" i="1"/>
  <c r="Q1259" i="1" s="1"/>
  <c r="W1259" i="1"/>
  <c r="A1261" i="1"/>
  <c r="I1261" i="1"/>
  <c r="O1260" i="1"/>
  <c r="P1260" i="1" s="1"/>
  <c r="Q1260" i="1" s="1"/>
  <c r="U1259" i="1"/>
  <c r="R1261" i="1"/>
  <c r="D1259" i="1" l="1"/>
  <c r="L1259" i="1" s="1"/>
  <c r="M1259" i="1" s="1"/>
  <c r="N1259" i="1" s="1"/>
  <c r="V1259" i="1" s="1"/>
  <c r="B1259" i="1" s="1"/>
  <c r="L1258" i="1"/>
  <c r="M1258" i="1" s="1"/>
  <c r="N1258" i="1" s="1"/>
  <c r="V1258" i="1" s="1"/>
  <c r="B1258" i="1" s="1"/>
  <c r="E1260" i="1"/>
  <c r="U1260" i="1"/>
  <c r="G1261" i="1"/>
  <c r="F1261" i="1" s="1"/>
  <c r="J1261" i="1"/>
  <c r="K1261" i="1" s="1"/>
  <c r="U1261" i="1" s="1"/>
  <c r="I1262" i="1"/>
  <c r="A1262" i="1"/>
  <c r="O1261" i="1"/>
  <c r="R1262" i="1"/>
  <c r="H1259" i="1" l="1"/>
  <c r="D1260" i="1"/>
  <c r="L1260" i="1" s="1"/>
  <c r="M1260" i="1" s="1"/>
  <c r="N1260" i="1" s="1"/>
  <c r="V1260" i="1" s="1"/>
  <c r="C1261" i="1" s="1"/>
  <c r="R1263" i="1"/>
  <c r="W1261" i="1"/>
  <c r="P1261" i="1"/>
  <c r="Q1261" i="1" s="1"/>
  <c r="I1263" i="1"/>
  <c r="A1263" i="1"/>
  <c r="O1262" i="1"/>
  <c r="G1262" i="1"/>
  <c r="F1262" i="1" s="1"/>
  <c r="J1262" i="1"/>
  <c r="K1262" i="1" s="1"/>
  <c r="U1262" i="1" s="1"/>
  <c r="E1261" i="1"/>
  <c r="D1261" i="1" s="1"/>
  <c r="S1261" i="1"/>
  <c r="H1260" i="1" l="1"/>
  <c r="P1262" i="1"/>
  <c r="Q1262" i="1" s="1"/>
  <c r="W1262" i="1"/>
  <c r="I1264" i="1"/>
  <c r="A1264" i="1"/>
  <c r="O1263" i="1"/>
  <c r="J1263" i="1"/>
  <c r="K1263" i="1" s="1"/>
  <c r="U1263" i="1" s="1"/>
  <c r="G1263" i="1"/>
  <c r="F1263" i="1" s="1"/>
  <c r="B1260" i="1"/>
  <c r="L1261" i="1"/>
  <c r="M1261" i="1" s="1"/>
  <c r="N1261" i="1" s="1"/>
  <c r="H1261" i="1"/>
  <c r="E1262" i="1"/>
  <c r="D1262" i="1" s="1"/>
  <c r="S1262" i="1"/>
  <c r="R1264" i="1"/>
  <c r="C1262" i="1"/>
  <c r="C1263" i="1" s="1"/>
  <c r="W1260" i="1"/>
  <c r="C1264" i="1" l="1"/>
  <c r="H1262" i="1"/>
  <c r="S1263" i="1"/>
  <c r="E1263" i="1"/>
  <c r="D1263" i="1" s="1"/>
  <c r="P1263" i="1"/>
  <c r="Q1263" i="1" s="1"/>
  <c r="W1263" i="1"/>
  <c r="L1262" i="1"/>
  <c r="M1262" i="1" s="1"/>
  <c r="N1262" i="1" s="1"/>
  <c r="V1262" i="1" s="1"/>
  <c r="B1262" i="1" s="1"/>
  <c r="O1264" i="1"/>
  <c r="I1265" i="1"/>
  <c r="A1265" i="1"/>
  <c r="G1264" i="1"/>
  <c r="F1264" i="1" s="1"/>
  <c r="J1264" i="1"/>
  <c r="K1264" i="1" s="1"/>
  <c r="U1264" i="1" s="1"/>
  <c r="R1265" i="1"/>
  <c r="V1261" i="1"/>
  <c r="H1263" i="1" l="1"/>
  <c r="L1263" i="1"/>
  <c r="M1263" i="1" s="1"/>
  <c r="N1263" i="1" s="1"/>
  <c r="V1263" i="1" s="1"/>
  <c r="B1263" i="1" s="1"/>
  <c r="I1266" i="1"/>
  <c r="A1266" i="1"/>
  <c r="O1265" i="1"/>
  <c r="G1265" i="1"/>
  <c r="F1265" i="1" s="1"/>
  <c r="J1265" i="1"/>
  <c r="K1265" i="1" s="1"/>
  <c r="P1264" i="1"/>
  <c r="Q1264" i="1" s="1"/>
  <c r="W1264" i="1"/>
  <c r="R1266" i="1"/>
  <c r="C1265" i="1"/>
  <c r="E1264" i="1"/>
  <c r="D1264" i="1" s="1"/>
  <c r="S1264" i="1"/>
  <c r="B1261" i="1"/>
  <c r="L1264" i="1" l="1"/>
  <c r="M1264" i="1" s="1"/>
  <c r="N1264" i="1" s="1"/>
  <c r="V1264" i="1" s="1"/>
  <c r="B1264" i="1" s="1"/>
  <c r="C1266" i="1"/>
  <c r="R1267" i="1"/>
  <c r="S1265" i="1"/>
  <c r="E1265" i="1"/>
  <c r="D1265" i="1" s="1"/>
  <c r="W1265" i="1"/>
  <c r="P1265" i="1"/>
  <c r="Q1265" i="1" s="1"/>
  <c r="I1267" i="1"/>
  <c r="A1267" i="1"/>
  <c r="O1266" i="1"/>
  <c r="H1264" i="1"/>
  <c r="U1265" i="1"/>
  <c r="G1266" i="1"/>
  <c r="F1266" i="1" s="1"/>
  <c r="J1266" i="1"/>
  <c r="K1266" i="1" s="1"/>
  <c r="L1265" i="1" l="1"/>
  <c r="M1265" i="1" s="1"/>
  <c r="N1265" i="1" s="1"/>
  <c r="V1265" i="1" s="1"/>
  <c r="O1267" i="1"/>
  <c r="I1268" i="1"/>
  <c r="A1268" i="1"/>
  <c r="J1267" i="1"/>
  <c r="K1267" i="1" s="1"/>
  <c r="U1267" i="1" s="1"/>
  <c r="G1267" i="1"/>
  <c r="F1267" i="1" s="1"/>
  <c r="E1266" i="1"/>
  <c r="D1266" i="1" s="1"/>
  <c r="S1266" i="1"/>
  <c r="C1267" i="1"/>
  <c r="H1265" i="1"/>
  <c r="U1266" i="1"/>
  <c r="P1266" i="1"/>
  <c r="Q1266" i="1" s="1"/>
  <c r="W1266" i="1"/>
  <c r="R1268" i="1"/>
  <c r="C1268" i="1" l="1"/>
  <c r="B1265" i="1"/>
  <c r="H1266" i="1"/>
  <c r="L1266" i="1"/>
  <c r="M1266" i="1" s="1"/>
  <c r="N1266" i="1" s="1"/>
  <c r="V1266" i="1" s="1"/>
  <c r="B1266" i="1" s="1"/>
  <c r="R1269" i="1"/>
  <c r="S1267" i="1"/>
  <c r="E1267" i="1"/>
  <c r="D1267" i="1" s="1"/>
  <c r="I1269" i="1"/>
  <c r="A1269" i="1"/>
  <c r="O1268" i="1"/>
  <c r="G1268" i="1"/>
  <c r="F1268" i="1" s="1"/>
  <c r="J1268" i="1"/>
  <c r="K1268" i="1" s="1"/>
  <c r="U1268" i="1" s="1"/>
  <c r="P1267" i="1"/>
  <c r="Q1267" i="1" s="1"/>
  <c r="W1267" i="1"/>
  <c r="L1267" i="1" l="1"/>
  <c r="M1267" i="1" s="1"/>
  <c r="N1267" i="1" s="1"/>
  <c r="V1267" i="1" s="1"/>
  <c r="B1267" i="1" s="1"/>
  <c r="H1267" i="1"/>
  <c r="P1268" i="1"/>
  <c r="Q1268" i="1" s="1"/>
  <c r="W1268" i="1"/>
  <c r="O1269" i="1"/>
  <c r="I1270" i="1"/>
  <c r="A1270" i="1"/>
  <c r="G1269" i="1"/>
  <c r="F1269" i="1" s="1"/>
  <c r="J1269" i="1"/>
  <c r="K1269" i="1" s="1"/>
  <c r="C1269" i="1"/>
  <c r="E1268" i="1"/>
  <c r="D1268" i="1" s="1"/>
  <c r="S1268" i="1"/>
  <c r="R1270" i="1"/>
  <c r="L1268" i="1" l="1"/>
  <c r="M1268" i="1" s="1"/>
  <c r="N1268" i="1" s="1"/>
  <c r="V1268" i="1" s="1"/>
  <c r="B1268" i="1" s="1"/>
  <c r="H1268" i="1"/>
  <c r="S1269" i="1"/>
  <c r="E1269" i="1"/>
  <c r="D1269" i="1" s="1"/>
  <c r="H1269" i="1" s="1"/>
  <c r="I1271" i="1"/>
  <c r="A1271" i="1"/>
  <c r="O1270" i="1"/>
  <c r="G1270" i="1"/>
  <c r="F1270" i="1" s="1"/>
  <c r="J1270" i="1"/>
  <c r="K1270" i="1" s="1"/>
  <c r="C1270" i="1"/>
  <c r="W1269" i="1"/>
  <c r="P1269" i="1"/>
  <c r="Q1269" i="1" s="1"/>
  <c r="U1269" i="1"/>
  <c r="R1271" i="1"/>
  <c r="L1269" i="1" l="1"/>
  <c r="M1269" i="1" s="1"/>
  <c r="N1269" i="1" s="1"/>
  <c r="V1269" i="1" s="1"/>
  <c r="B1269" i="1" s="1"/>
  <c r="S1270" i="1"/>
  <c r="E1270" i="1"/>
  <c r="D1270" i="1" s="1"/>
  <c r="H1270" i="1" s="1"/>
  <c r="P1270" i="1"/>
  <c r="Q1270" i="1" s="1"/>
  <c r="W1270" i="1"/>
  <c r="U1270" i="1"/>
  <c r="R1272" i="1"/>
  <c r="I1272" i="1"/>
  <c r="A1272" i="1"/>
  <c r="O1271" i="1"/>
  <c r="J1271" i="1"/>
  <c r="K1271" i="1" s="1"/>
  <c r="U1271" i="1" s="1"/>
  <c r="G1271" i="1"/>
  <c r="F1271" i="1" s="1"/>
  <c r="C1271" i="1"/>
  <c r="L1270" i="1" l="1"/>
  <c r="M1270" i="1" s="1"/>
  <c r="N1270" i="1" s="1"/>
  <c r="V1270" i="1" s="1"/>
  <c r="B1270" i="1" s="1"/>
  <c r="J1272" i="1"/>
  <c r="K1272" i="1" s="1"/>
  <c r="U1272" i="1" s="1"/>
  <c r="G1272" i="1"/>
  <c r="F1272" i="1" s="1"/>
  <c r="R1273" i="1"/>
  <c r="C1272" i="1"/>
  <c r="S1271" i="1"/>
  <c r="E1271" i="1"/>
  <c r="D1271" i="1" s="1"/>
  <c r="P1271" i="1"/>
  <c r="Q1271" i="1" s="1"/>
  <c r="W1271" i="1"/>
  <c r="I1273" i="1"/>
  <c r="A1273" i="1"/>
  <c r="O1272" i="1"/>
  <c r="L1271" i="1" l="1"/>
  <c r="M1271" i="1" s="1"/>
  <c r="N1271" i="1" s="1"/>
  <c r="H1271" i="1"/>
  <c r="P1272" i="1"/>
  <c r="Q1272" i="1" s="1"/>
  <c r="W1272" i="1"/>
  <c r="I1274" i="1"/>
  <c r="A1274" i="1"/>
  <c r="O1273" i="1"/>
  <c r="R1274" i="1"/>
  <c r="G1273" i="1"/>
  <c r="F1273" i="1" s="1"/>
  <c r="J1273" i="1"/>
  <c r="K1273" i="1" s="1"/>
  <c r="U1273" i="1" s="1"/>
  <c r="C1273" i="1"/>
  <c r="E1272" i="1"/>
  <c r="D1272" i="1" s="1"/>
  <c r="H1272" i="1" s="1"/>
  <c r="S1272" i="1"/>
  <c r="V1271" i="1" l="1"/>
  <c r="L1272" i="1"/>
  <c r="M1272" i="1" s="1"/>
  <c r="N1272" i="1" s="1"/>
  <c r="V1272" i="1" s="1"/>
  <c r="B1272" i="1" s="1"/>
  <c r="R1275" i="1"/>
  <c r="W1273" i="1"/>
  <c r="P1273" i="1"/>
  <c r="Q1273" i="1" s="1"/>
  <c r="I1275" i="1"/>
  <c r="A1275" i="1"/>
  <c r="O1274" i="1"/>
  <c r="G1274" i="1"/>
  <c r="F1274" i="1" s="1"/>
  <c r="J1274" i="1"/>
  <c r="K1274" i="1" s="1"/>
  <c r="U1274" i="1" s="1"/>
  <c r="C1274" i="1"/>
  <c r="S1273" i="1"/>
  <c r="E1273" i="1"/>
  <c r="D1273" i="1" s="1"/>
  <c r="L1273" i="1" s="1"/>
  <c r="M1273" i="1" s="1"/>
  <c r="N1273" i="1" s="1"/>
  <c r="B1271" i="1" l="1"/>
  <c r="H1273" i="1"/>
  <c r="P1274" i="1"/>
  <c r="Q1274" i="1" s="1"/>
  <c r="W1274" i="1"/>
  <c r="I1276" i="1"/>
  <c r="A1276" i="1"/>
  <c r="O1275" i="1"/>
  <c r="J1275" i="1"/>
  <c r="K1275" i="1" s="1"/>
  <c r="G1275" i="1"/>
  <c r="F1275" i="1" s="1"/>
  <c r="C1275" i="1"/>
  <c r="E1274" i="1"/>
  <c r="D1274" i="1" s="1"/>
  <c r="S1274" i="1"/>
  <c r="R1276" i="1"/>
  <c r="V1273" i="1"/>
  <c r="B1273" i="1" s="1"/>
  <c r="L1274" i="1" l="1"/>
  <c r="M1274" i="1" s="1"/>
  <c r="N1274" i="1" s="1"/>
  <c r="H1274" i="1"/>
  <c r="C1276" i="1"/>
  <c r="S1275" i="1"/>
  <c r="E1275" i="1"/>
  <c r="D1275" i="1" s="1"/>
  <c r="P1275" i="1"/>
  <c r="Q1275" i="1" s="1"/>
  <c r="W1275" i="1"/>
  <c r="U1275" i="1"/>
  <c r="I1277" i="1"/>
  <c r="A1277" i="1"/>
  <c r="O1276" i="1"/>
  <c r="R1277" i="1"/>
  <c r="J1276" i="1"/>
  <c r="K1276" i="1" s="1"/>
  <c r="G1276" i="1"/>
  <c r="F1276" i="1" s="1"/>
  <c r="V1274" i="1" l="1"/>
  <c r="H1275" i="1"/>
  <c r="P1276" i="1"/>
  <c r="Q1276" i="1" s="1"/>
  <c r="W1276" i="1"/>
  <c r="I1278" i="1"/>
  <c r="A1278" i="1"/>
  <c r="O1277" i="1"/>
  <c r="G1277" i="1"/>
  <c r="F1277" i="1" s="1"/>
  <c r="J1277" i="1"/>
  <c r="K1277" i="1" s="1"/>
  <c r="U1277" i="1" s="1"/>
  <c r="C1277" i="1"/>
  <c r="E1276" i="1"/>
  <c r="D1276" i="1" s="1"/>
  <c r="S1276" i="1"/>
  <c r="U1276" i="1"/>
  <c r="L1275" i="1"/>
  <c r="M1275" i="1" s="1"/>
  <c r="N1275" i="1" s="1"/>
  <c r="V1275" i="1" s="1"/>
  <c r="B1275" i="1" s="1"/>
  <c r="R1278" i="1"/>
  <c r="B1274" i="1" l="1"/>
  <c r="H1276" i="1"/>
  <c r="L1276" i="1"/>
  <c r="M1276" i="1" s="1"/>
  <c r="N1276" i="1" s="1"/>
  <c r="V1276" i="1" s="1"/>
  <c r="B1276" i="1" s="1"/>
  <c r="E1277" i="1"/>
  <c r="D1277" i="1" s="1"/>
  <c r="S1277" i="1"/>
  <c r="W1277" i="1"/>
  <c r="P1277" i="1"/>
  <c r="Q1277" i="1" s="1"/>
  <c r="I1279" i="1"/>
  <c r="A1279" i="1"/>
  <c r="O1278" i="1"/>
  <c r="G1278" i="1"/>
  <c r="F1278" i="1" s="1"/>
  <c r="J1278" i="1"/>
  <c r="K1278" i="1" s="1"/>
  <c r="U1278" i="1" s="1"/>
  <c r="C1278" i="1"/>
  <c r="R1279" i="1"/>
  <c r="H1277" i="1" l="1"/>
  <c r="L1277" i="1"/>
  <c r="M1277" i="1" s="1"/>
  <c r="N1277" i="1" s="1"/>
  <c r="V1277" i="1" s="1"/>
  <c r="B1277" i="1" s="1"/>
  <c r="P1278" i="1"/>
  <c r="Q1278" i="1" s="1"/>
  <c r="W1278" i="1"/>
  <c r="O1279" i="1"/>
  <c r="I1280" i="1"/>
  <c r="A1280" i="1"/>
  <c r="J1279" i="1"/>
  <c r="K1279" i="1" s="1"/>
  <c r="G1279" i="1"/>
  <c r="F1279" i="1" s="1"/>
  <c r="C1279" i="1"/>
  <c r="R1280" i="1"/>
  <c r="E1278" i="1"/>
  <c r="D1278" i="1" s="1"/>
  <c r="S1278" i="1"/>
  <c r="H1278" i="1" l="1"/>
  <c r="C1280" i="1"/>
  <c r="S1279" i="1"/>
  <c r="E1279" i="1"/>
  <c r="D1279" i="1" s="1"/>
  <c r="L1278" i="1"/>
  <c r="M1278" i="1" s="1"/>
  <c r="N1278" i="1" s="1"/>
  <c r="V1278" i="1" s="1"/>
  <c r="B1278" i="1" s="1"/>
  <c r="I1281" i="1"/>
  <c r="A1281" i="1"/>
  <c r="O1280" i="1"/>
  <c r="J1280" i="1"/>
  <c r="K1280" i="1" s="1"/>
  <c r="G1280" i="1"/>
  <c r="F1280" i="1" s="1"/>
  <c r="P1279" i="1"/>
  <c r="Q1279" i="1" s="1"/>
  <c r="W1279" i="1"/>
  <c r="U1279" i="1"/>
  <c r="R1281" i="1"/>
  <c r="H1279" i="1" l="1"/>
  <c r="E1280" i="1"/>
  <c r="D1280" i="1" s="1"/>
  <c r="H1280" i="1" s="1"/>
  <c r="S1280" i="1"/>
  <c r="P1280" i="1"/>
  <c r="Q1280" i="1" s="1"/>
  <c r="W1280" i="1"/>
  <c r="U1280" i="1"/>
  <c r="O1281" i="1"/>
  <c r="I1282" i="1"/>
  <c r="A1282" i="1"/>
  <c r="G1281" i="1"/>
  <c r="F1281" i="1" s="1"/>
  <c r="J1281" i="1"/>
  <c r="K1281" i="1" s="1"/>
  <c r="U1281" i="1" s="1"/>
  <c r="C1281" i="1"/>
  <c r="R1282" i="1"/>
  <c r="L1279" i="1"/>
  <c r="M1279" i="1" s="1"/>
  <c r="N1279" i="1" s="1"/>
  <c r="V1279" i="1" l="1"/>
  <c r="L1280" i="1"/>
  <c r="M1280" i="1" s="1"/>
  <c r="N1280" i="1" s="1"/>
  <c r="V1280" i="1" s="1"/>
  <c r="B1280" i="1" s="1"/>
  <c r="I1283" i="1"/>
  <c r="A1283" i="1"/>
  <c r="O1282" i="1"/>
  <c r="G1282" i="1"/>
  <c r="F1282" i="1" s="1"/>
  <c r="J1282" i="1"/>
  <c r="K1282" i="1" s="1"/>
  <c r="C1282" i="1"/>
  <c r="W1281" i="1"/>
  <c r="P1281" i="1"/>
  <c r="Q1281" i="1" s="1"/>
  <c r="R1283" i="1"/>
  <c r="E1281" i="1"/>
  <c r="D1281" i="1" s="1"/>
  <c r="S1281" i="1"/>
  <c r="B1279" i="1" l="1"/>
  <c r="C1283" i="1"/>
  <c r="L1281" i="1"/>
  <c r="M1281" i="1" s="1"/>
  <c r="N1281" i="1" s="1"/>
  <c r="H1281" i="1"/>
  <c r="E1282" i="1"/>
  <c r="D1282" i="1" s="1"/>
  <c r="S1282" i="1"/>
  <c r="P1282" i="1"/>
  <c r="Q1282" i="1" s="1"/>
  <c r="W1282" i="1"/>
  <c r="U1282" i="1"/>
  <c r="I1284" i="1"/>
  <c r="A1284" i="1"/>
  <c r="O1283" i="1"/>
  <c r="R1284" i="1"/>
  <c r="J1283" i="1"/>
  <c r="K1283" i="1" s="1"/>
  <c r="G1283" i="1"/>
  <c r="F1283" i="1" s="1"/>
  <c r="V1281" i="1" l="1"/>
  <c r="L1282" i="1"/>
  <c r="M1282" i="1" s="1"/>
  <c r="N1282" i="1" s="1"/>
  <c r="V1282" i="1" s="1"/>
  <c r="B1282" i="1" s="1"/>
  <c r="H1282" i="1"/>
  <c r="O1284" i="1"/>
  <c r="I1285" i="1"/>
  <c r="A1285" i="1"/>
  <c r="J1284" i="1"/>
  <c r="K1284" i="1" s="1"/>
  <c r="U1284" i="1" s="1"/>
  <c r="G1284" i="1"/>
  <c r="F1284" i="1" s="1"/>
  <c r="S1283" i="1"/>
  <c r="E1283" i="1"/>
  <c r="D1283" i="1" s="1"/>
  <c r="U1283" i="1"/>
  <c r="R1285" i="1"/>
  <c r="W1283" i="1"/>
  <c r="P1283" i="1"/>
  <c r="Q1283" i="1" s="1"/>
  <c r="C1284" i="1"/>
  <c r="B1281" i="1" l="1"/>
  <c r="L1283" i="1"/>
  <c r="M1283" i="1" s="1"/>
  <c r="N1283" i="1" s="1"/>
  <c r="H1283" i="1"/>
  <c r="E1284" i="1"/>
  <c r="D1284" i="1" s="1"/>
  <c r="S1284" i="1"/>
  <c r="I1286" i="1"/>
  <c r="A1286" i="1"/>
  <c r="O1285" i="1"/>
  <c r="G1285" i="1"/>
  <c r="F1285" i="1" s="1"/>
  <c r="J1285" i="1"/>
  <c r="K1285" i="1" s="1"/>
  <c r="C1285" i="1"/>
  <c r="R1286" i="1"/>
  <c r="P1284" i="1"/>
  <c r="Q1284" i="1" s="1"/>
  <c r="W1284" i="1"/>
  <c r="V1283" i="1" l="1"/>
  <c r="L1284" i="1"/>
  <c r="M1284" i="1" s="1"/>
  <c r="N1284" i="1" s="1"/>
  <c r="V1284" i="1" s="1"/>
  <c r="B1284" i="1" s="1"/>
  <c r="H1284" i="1"/>
  <c r="E1285" i="1"/>
  <c r="D1285" i="1" s="1"/>
  <c r="L1285" i="1" s="1"/>
  <c r="M1285" i="1" s="1"/>
  <c r="N1285" i="1" s="1"/>
  <c r="S1285" i="1"/>
  <c r="W1285" i="1"/>
  <c r="P1285" i="1"/>
  <c r="Q1285" i="1" s="1"/>
  <c r="I1287" i="1"/>
  <c r="A1287" i="1"/>
  <c r="O1286" i="1"/>
  <c r="G1286" i="1"/>
  <c r="F1286" i="1" s="1"/>
  <c r="J1286" i="1"/>
  <c r="K1286" i="1" s="1"/>
  <c r="U1286" i="1" s="1"/>
  <c r="U1285" i="1"/>
  <c r="R1287" i="1"/>
  <c r="C1286" i="1"/>
  <c r="B1283" i="1" l="1"/>
  <c r="H1285" i="1"/>
  <c r="P1286" i="1"/>
  <c r="Q1286" i="1" s="1"/>
  <c r="W1286" i="1"/>
  <c r="I1288" i="1"/>
  <c r="A1288" i="1"/>
  <c r="O1287" i="1"/>
  <c r="J1287" i="1"/>
  <c r="K1287" i="1" s="1"/>
  <c r="G1287" i="1"/>
  <c r="F1287" i="1" s="1"/>
  <c r="C1287" i="1"/>
  <c r="R1288" i="1"/>
  <c r="S1286" i="1"/>
  <c r="E1286" i="1"/>
  <c r="D1286" i="1" s="1"/>
  <c r="V1285" i="1"/>
  <c r="B1285" i="1" s="1"/>
  <c r="L1286" i="1" l="1"/>
  <c r="M1286" i="1" s="1"/>
  <c r="N1286" i="1" s="1"/>
  <c r="H1286" i="1"/>
  <c r="S1287" i="1"/>
  <c r="E1287" i="1"/>
  <c r="D1287" i="1" s="1"/>
  <c r="P1287" i="1"/>
  <c r="Q1287" i="1" s="1"/>
  <c r="W1287" i="1"/>
  <c r="A1289" i="1"/>
  <c r="O1288" i="1"/>
  <c r="I1289" i="1"/>
  <c r="J1288" i="1"/>
  <c r="K1288" i="1" s="1"/>
  <c r="G1288" i="1"/>
  <c r="F1288" i="1" s="1"/>
  <c r="C1288" i="1"/>
  <c r="U1287" i="1"/>
  <c r="R1289" i="1"/>
  <c r="V1286" i="1" l="1"/>
  <c r="H1287" i="1"/>
  <c r="L1287" i="1"/>
  <c r="M1287" i="1" s="1"/>
  <c r="N1287" i="1" s="1"/>
  <c r="V1287" i="1" s="1"/>
  <c r="B1287" i="1" s="1"/>
  <c r="S1288" i="1"/>
  <c r="E1288" i="1"/>
  <c r="D1288" i="1" s="1"/>
  <c r="G1289" i="1"/>
  <c r="F1289" i="1" s="1"/>
  <c r="J1289" i="1"/>
  <c r="K1289" i="1" s="1"/>
  <c r="U1289" i="1" s="1"/>
  <c r="C1289" i="1"/>
  <c r="P1288" i="1"/>
  <c r="Q1288" i="1" s="1"/>
  <c r="W1288" i="1"/>
  <c r="U1288" i="1"/>
  <c r="I1290" i="1"/>
  <c r="A1290" i="1"/>
  <c r="O1289" i="1"/>
  <c r="R1290" i="1"/>
  <c r="B1286" i="1" l="1"/>
  <c r="H1288" i="1"/>
  <c r="L1288" i="1"/>
  <c r="M1288" i="1" s="1"/>
  <c r="N1288" i="1" s="1"/>
  <c r="V1288" i="1" s="1"/>
  <c r="B1288" i="1" s="1"/>
  <c r="R1291" i="1"/>
  <c r="E1289" i="1"/>
  <c r="D1289" i="1" s="1"/>
  <c r="S1289" i="1"/>
  <c r="W1289" i="1"/>
  <c r="P1289" i="1"/>
  <c r="Q1289" i="1" s="1"/>
  <c r="A1291" i="1"/>
  <c r="O1290" i="1"/>
  <c r="I1291" i="1"/>
  <c r="G1290" i="1"/>
  <c r="F1290" i="1" s="1"/>
  <c r="J1290" i="1"/>
  <c r="K1290" i="1" s="1"/>
  <c r="C1290" i="1"/>
  <c r="L1289" i="1" l="1"/>
  <c r="M1289" i="1" s="1"/>
  <c r="N1289" i="1" s="1"/>
  <c r="V1289" i="1" s="1"/>
  <c r="B1289" i="1" s="1"/>
  <c r="H1289" i="1"/>
  <c r="W1290" i="1"/>
  <c r="P1290" i="1"/>
  <c r="Q1290" i="1" s="1"/>
  <c r="I1292" i="1"/>
  <c r="A1292" i="1"/>
  <c r="O1291" i="1"/>
  <c r="P1291" i="1" s="1"/>
  <c r="Q1291" i="1" s="1"/>
  <c r="S1290" i="1"/>
  <c r="E1290" i="1"/>
  <c r="D1290" i="1" s="1"/>
  <c r="U1290" i="1"/>
  <c r="J1291" i="1"/>
  <c r="K1291" i="1" s="1"/>
  <c r="U1291" i="1" s="1"/>
  <c r="G1291" i="1"/>
  <c r="F1291" i="1" s="1"/>
  <c r="C1291" i="1"/>
  <c r="R1292" i="1"/>
  <c r="H1290" i="1" l="1"/>
  <c r="L1290" i="1"/>
  <c r="M1290" i="1" s="1"/>
  <c r="N1290" i="1" s="1"/>
  <c r="V1290" i="1" s="1"/>
  <c r="B1290" i="1" s="1"/>
  <c r="R1293" i="1"/>
  <c r="A1293" i="1"/>
  <c r="O1292" i="1"/>
  <c r="I1293" i="1"/>
  <c r="J1292" i="1"/>
  <c r="K1292" i="1" s="1"/>
  <c r="G1292" i="1"/>
  <c r="F1292" i="1" s="1"/>
  <c r="S1291" i="1"/>
  <c r="E1291" i="1"/>
  <c r="D1291" i="1" s="1"/>
  <c r="L1291" i="1" l="1"/>
  <c r="M1291" i="1" s="1"/>
  <c r="N1291" i="1" s="1"/>
  <c r="V1291" i="1" s="1"/>
  <c r="W1291" i="1" s="1"/>
  <c r="H1291" i="1"/>
  <c r="S1292" i="1"/>
  <c r="E1292" i="1"/>
  <c r="D1292" i="1" s="1"/>
  <c r="G1293" i="1"/>
  <c r="F1293" i="1" s="1"/>
  <c r="J1293" i="1"/>
  <c r="K1293" i="1" s="1"/>
  <c r="U1293" i="1" s="1"/>
  <c r="P1292" i="1"/>
  <c r="Q1292" i="1" s="1"/>
  <c r="W1292" i="1"/>
  <c r="I1294" i="1"/>
  <c r="A1294" i="1"/>
  <c r="O1293" i="1"/>
  <c r="U1292" i="1"/>
  <c r="R1294" i="1"/>
  <c r="O1294" i="1" l="1"/>
  <c r="I1295" i="1"/>
  <c r="A1295" i="1"/>
  <c r="J1294" i="1"/>
  <c r="K1294" i="1" s="1"/>
  <c r="G1294" i="1"/>
  <c r="F1294" i="1" s="1"/>
  <c r="H1292" i="1"/>
  <c r="L1292" i="1"/>
  <c r="M1292" i="1" s="1"/>
  <c r="E1293" i="1"/>
  <c r="D1293" i="1" s="1"/>
  <c r="S1293" i="1"/>
  <c r="R1295" i="1"/>
  <c r="B1291" i="1"/>
  <c r="W1293" i="1"/>
  <c r="P1293" i="1"/>
  <c r="Q1293" i="1" s="1"/>
  <c r="C1292" i="1"/>
  <c r="C1293" i="1" s="1"/>
  <c r="N1292" i="1" l="1"/>
  <c r="V1292" i="1" s="1"/>
  <c r="B1292" i="1" s="1"/>
  <c r="E1294" i="1"/>
  <c r="D1294" i="1" s="1"/>
  <c r="H1294" i="1" s="1"/>
  <c r="S1294" i="1"/>
  <c r="H1293" i="1"/>
  <c r="U1294" i="1"/>
  <c r="A1296" i="1"/>
  <c r="O1295" i="1"/>
  <c r="I1296" i="1"/>
  <c r="L1293" i="1"/>
  <c r="M1293" i="1" s="1"/>
  <c r="N1293" i="1" s="1"/>
  <c r="R1296" i="1"/>
  <c r="J1295" i="1"/>
  <c r="K1295" i="1" s="1"/>
  <c r="G1295" i="1"/>
  <c r="F1295" i="1" s="1"/>
  <c r="P1294" i="1"/>
  <c r="Q1294" i="1" s="1"/>
  <c r="W1294" i="1"/>
  <c r="C1294" i="1"/>
  <c r="L1294" i="1" l="1"/>
  <c r="M1294" i="1" s="1"/>
  <c r="N1294" i="1" s="1"/>
  <c r="V1294" i="1" s="1"/>
  <c r="B1294" i="1" s="1"/>
  <c r="J1296" i="1"/>
  <c r="K1296" i="1" s="1"/>
  <c r="U1296" i="1" s="1"/>
  <c r="G1296" i="1"/>
  <c r="F1296" i="1" s="1"/>
  <c r="P1295" i="1"/>
  <c r="Q1295" i="1" s="1"/>
  <c r="W1295" i="1"/>
  <c r="I1297" i="1"/>
  <c r="A1297" i="1"/>
  <c r="O1296" i="1"/>
  <c r="E1295" i="1"/>
  <c r="D1295" i="1" s="1"/>
  <c r="S1295" i="1"/>
  <c r="U1295" i="1"/>
  <c r="R1297" i="1"/>
  <c r="C1295" i="1"/>
  <c r="V1293" i="1"/>
  <c r="B1293" i="1" l="1"/>
  <c r="L1295" i="1"/>
  <c r="M1295" i="1" s="1"/>
  <c r="N1295" i="1" s="1"/>
  <c r="P1296" i="1"/>
  <c r="Q1296" i="1" s="1"/>
  <c r="W1296" i="1"/>
  <c r="I1298" i="1"/>
  <c r="A1298" i="1"/>
  <c r="O1297" i="1"/>
  <c r="G1297" i="1"/>
  <c r="F1297" i="1" s="1"/>
  <c r="J1297" i="1"/>
  <c r="K1297" i="1" s="1"/>
  <c r="R1298" i="1"/>
  <c r="H1295" i="1"/>
  <c r="E1296" i="1"/>
  <c r="D1296" i="1" s="1"/>
  <c r="S1296" i="1"/>
  <c r="C1296" i="1"/>
  <c r="L1296" i="1" l="1"/>
  <c r="M1296" i="1" s="1"/>
  <c r="N1296" i="1" s="1"/>
  <c r="V1296" i="1" s="1"/>
  <c r="B1296" i="1" s="1"/>
  <c r="R1299" i="1"/>
  <c r="E1297" i="1"/>
  <c r="D1297" i="1" s="1"/>
  <c r="S1297" i="1"/>
  <c r="P1297" i="1"/>
  <c r="Q1297" i="1" s="1"/>
  <c r="W1297" i="1"/>
  <c r="O1298" i="1"/>
  <c r="I1299" i="1"/>
  <c r="A1299" i="1"/>
  <c r="G1298" i="1"/>
  <c r="F1298" i="1" s="1"/>
  <c r="J1298" i="1"/>
  <c r="K1298" i="1" s="1"/>
  <c r="H1296" i="1"/>
  <c r="U1297" i="1"/>
  <c r="C1297" i="1"/>
  <c r="V1295" i="1"/>
  <c r="B1295" i="1" l="1"/>
  <c r="J1299" i="1"/>
  <c r="K1299" i="1" s="1"/>
  <c r="U1299" i="1" s="1"/>
  <c r="G1299" i="1"/>
  <c r="F1299" i="1" s="1"/>
  <c r="P1298" i="1"/>
  <c r="Q1298" i="1" s="1"/>
  <c r="W1298" i="1"/>
  <c r="E1298" i="1"/>
  <c r="D1298" i="1" s="1"/>
  <c r="S1298" i="1"/>
  <c r="U1298" i="1"/>
  <c r="H1297" i="1"/>
  <c r="L1297" i="1"/>
  <c r="M1297" i="1" s="1"/>
  <c r="N1297" i="1" s="1"/>
  <c r="V1297" i="1" s="1"/>
  <c r="B1297" i="1" s="1"/>
  <c r="I1300" i="1"/>
  <c r="A1300" i="1"/>
  <c r="O1299" i="1"/>
  <c r="R1300" i="1"/>
  <c r="C1298" i="1"/>
  <c r="L1298" i="1" l="1"/>
  <c r="M1298" i="1" s="1"/>
  <c r="N1298" i="1" s="1"/>
  <c r="H1298" i="1"/>
  <c r="R1301" i="1"/>
  <c r="P1299" i="1"/>
  <c r="Q1299" i="1" s="1"/>
  <c r="W1299" i="1"/>
  <c r="I1301" i="1"/>
  <c r="A1301" i="1"/>
  <c r="O1300" i="1"/>
  <c r="J1300" i="1"/>
  <c r="K1300" i="1" s="1"/>
  <c r="G1300" i="1"/>
  <c r="F1300" i="1" s="1"/>
  <c r="S1299" i="1"/>
  <c r="E1299" i="1"/>
  <c r="D1299" i="1" s="1"/>
  <c r="C1299" i="1"/>
  <c r="L1299" i="1" l="1"/>
  <c r="M1299" i="1" s="1"/>
  <c r="N1299" i="1" s="1"/>
  <c r="H1299" i="1"/>
  <c r="S1300" i="1"/>
  <c r="E1300" i="1"/>
  <c r="D1300" i="1" s="1"/>
  <c r="P1300" i="1"/>
  <c r="Q1300" i="1" s="1"/>
  <c r="W1300" i="1"/>
  <c r="I1302" i="1"/>
  <c r="A1302" i="1"/>
  <c r="O1301" i="1"/>
  <c r="G1301" i="1"/>
  <c r="F1301" i="1" s="1"/>
  <c r="J1301" i="1"/>
  <c r="K1301" i="1" s="1"/>
  <c r="U1301" i="1" s="1"/>
  <c r="U1300" i="1"/>
  <c r="R1302" i="1"/>
  <c r="C1300" i="1"/>
  <c r="V1298" i="1"/>
  <c r="B1298" i="1" s="1"/>
  <c r="H1300" i="1" l="1"/>
  <c r="L1300" i="1"/>
  <c r="M1300" i="1" s="1"/>
  <c r="N1300" i="1" s="1"/>
  <c r="W1301" i="1"/>
  <c r="P1301" i="1"/>
  <c r="Q1301" i="1" s="1"/>
  <c r="I1303" i="1"/>
  <c r="A1303" i="1"/>
  <c r="O1302" i="1"/>
  <c r="G1302" i="1"/>
  <c r="F1302" i="1" s="1"/>
  <c r="J1302" i="1"/>
  <c r="K1302" i="1" s="1"/>
  <c r="R1303" i="1"/>
  <c r="E1301" i="1"/>
  <c r="D1301" i="1" s="1"/>
  <c r="S1301" i="1"/>
  <c r="V1299" i="1"/>
  <c r="B1299" i="1" s="1"/>
  <c r="C1301" i="1"/>
  <c r="L1301" i="1" l="1"/>
  <c r="M1301" i="1" s="1"/>
  <c r="N1301" i="1" s="1"/>
  <c r="V1301" i="1" s="1"/>
  <c r="B1301" i="1" s="1"/>
  <c r="H1301" i="1"/>
  <c r="R1304" i="1"/>
  <c r="S1302" i="1"/>
  <c r="E1302" i="1"/>
  <c r="D1302" i="1" s="1"/>
  <c r="P1302" i="1"/>
  <c r="Q1302" i="1" s="1"/>
  <c r="W1302" i="1"/>
  <c r="I1304" i="1"/>
  <c r="A1304" i="1"/>
  <c r="O1303" i="1"/>
  <c r="J1303" i="1"/>
  <c r="K1303" i="1" s="1"/>
  <c r="G1303" i="1"/>
  <c r="F1303" i="1" s="1"/>
  <c r="U1302" i="1"/>
  <c r="V1300" i="1"/>
  <c r="C1302" i="1"/>
  <c r="B1300" i="1" l="1"/>
  <c r="L1302" i="1"/>
  <c r="M1302" i="1" s="1"/>
  <c r="N1302" i="1" s="1"/>
  <c r="H1302" i="1"/>
  <c r="A1305" i="1"/>
  <c r="I1305" i="1"/>
  <c r="O1304" i="1"/>
  <c r="J1304" i="1"/>
  <c r="K1304" i="1" s="1"/>
  <c r="U1304" i="1" s="1"/>
  <c r="G1304" i="1"/>
  <c r="F1304" i="1" s="1"/>
  <c r="S1303" i="1"/>
  <c r="E1303" i="1"/>
  <c r="D1303" i="1" s="1"/>
  <c r="H1303" i="1" s="1"/>
  <c r="U1303" i="1"/>
  <c r="P1303" i="1"/>
  <c r="Q1303" i="1" s="1"/>
  <c r="W1303" i="1"/>
  <c r="R1305" i="1"/>
  <c r="C1303" i="1"/>
  <c r="L1303" i="1" l="1"/>
  <c r="M1303" i="1" s="1"/>
  <c r="N1303" i="1" s="1"/>
  <c r="V1303" i="1" s="1"/>
  <c r="B1303" i="1" s="1"/>
  <c r="E1304" i="1"/>
  <c r="D1304" i="1" s="1"/>
  <c r="L1304" i="1" s="1"/>
  <c r="M1304" i="1" s="1"/>
  <c r="S1304" i="1"/>
  <c r="P1304" i="1"/>
  <c r="Q1304" i="1" s="1"/>
  <c r="W1304" i="1"/>
  <c r="J1305" i="1"/>
  <c r="K1305" i="1" s="1"/>
  <c r="U1305" i="1" s="1"/>
  <c r="G1305" i="1"/>
  <c r="F1305" i="1" s="1"/>
  <c r="R1306" i="1"/>
  <c r="I1306" i="1"/>
  <c r="A1306" i="1"/>
  <c r="O1305" i="1"/>
  <c r="C1304" i="1"/>
  <c r="V1302" i="1"/>
  <c r="B1302" i="1" l="1"/>
  <c r="H1304" i="1"/>
  <c r="R1307" i="1"/>
  <c r="E1305" i="1"/>
  <c r="D1305" i="1" s="1"/>
  <c r="S1305" i="1"/>
  <c r="W1305" i="1"/>
  <c r="P1305" i="1"/>
  <c r="Q1305" i="1" s="1"/>
  <c r="I1307" i="1"/>
  <c r="A1307" i="1"/>
  <c r="O1306" i="1"/>
  <c r="G1306" i="1"/>
  <c r="F1306" i="1" s="1"/>
  <c r="J1306" i="1"/>
  <c r="K1306" i="1" s="1"/>
  <c r="N1304" i="1"/>
  <c r="C1305" i="1"/>
  <c r="H1305" i="1" l="1"/>
  <c r="L1305" i="1"/>
  <c r="M1305" i="1" s="1"/>
  <c r="N1305" i="1" s="1"/>
  <c r="O1307" i="1"/>
  <c r="I1308" i="1"/>
  <c r="A1308" i="1"/>
  <c r="J1307" i="1"/>
  <c r="K1307" i="1" s="1"/>
  <c r="U1307" i="1" s="1"/>
  <c r="G1307" i="1"/>
  <c r="F1307" i="1" s="1"/>
  <c r="E1306" i="1"/>
  <c r="D1306" i="1" s="1"/>
  <c r="H1306" i="1" s="1"/>
  <c r="S1306" i="1"/>
  <c r="U1306" i="1"/>
  <c r="P1306" i="1"/>
  <c r="Q1306" i="1" s="1"/>
  <c r="W1306" i="1"/>
  <c r="R1308" i="1"/>
  <c r="C1306" i="1"/>
  <c r="V1304" i="1"/>
  <c r="B1304" i="1" l="1"/>
  <c r="L1306" i="1"/>
  <c r="M1306" i="1" s="1"/>
  <c r="N1306" i="1" s="1"/>
  <c r="V1306" i="1" s="1"/>
  <c r="B1306" i="1" s="1"/>
  <c r="S1307" i="1"/>
  <c r="E1307" i="1"/>
  <c r="D1307" i="1" s="1"/>
  <c r="L1307" i="1" s="1"/>
  <c r="M1307" i="1" s="1"/>
  <c r="R1309" i="1"/>
  <c r="I1309" i="1"/>
  <c r="A1309" i="1"/>
  <c r="O1308" i="1"/>
  <c r="J1308" i="1"/>
  <c r="K1308" i="1" s="1"/>
  <c r="G1308" i="1"/>
  <c r="F1308" i="1" s="1"/>
  <c r="P1307" i="1"/>
  <c r="Q1307" i="1" s="1"/>
  <c r="W1307" i="1"/>
  <c r="C1307" i="1"/>
  <c r="V1305" i="1"/>
  <c r="B1305" i="1" s="1"/>
  <c r="H1307" i="1" l="1"/>
  <c r="E1308" i="1"/>
  <c r="D1308" i="1" s="1"/>
  <c r="S1308" i="1"/>
  <c r="P1308" i="1"/>
  <c r="Q1308" i="1" s="1"/>
  <c r="W1308" i="1"/>
  <c r="I1310" i="1"/>
  <c r="A1310" i="1"/>
  <c r="O1309" i="1"/>
  <c r="J1309" i="1"/>
  <c r="K1309" i="1" s="1"/>
  <c r="G1309" i="1"/>
  <c r="F1309" i="1" s="1"/>
  <c r="U1308" i="1"/>
  <c r="R1310" i="1"/>
  <c r="C1308" i="1"/>
  <c r="N1307" i="1"/>
  <c r="V1307" i="1" s="1"/>
  <c r="B1307" i="1" s="1"/>
  <c r="H1308" i="1" l="1"/>
  <c r="L1308" i="1"/>
  <c r="M1308" i="1" s="1"/>
  <c r="N1308" i="1" s="1"/>
  <c r="S1309" i="1"/>
  <c r="E1309" i="1"/>
  <c r="D1309" i="1" s="1"/>
  <c r="W1309" i="1"/>
  <c r="P1309" i="1"/>
  <c r="Q1309" i="1" s="1"/>
  <c r="I1311" i="1"/>
  <c r="A1311" i="1"/>
  <c r="O1310" i="1"/>
  <c r="G1310" i="1"/>
  <c r="F1310" i="1" s="1"/>
  <c r="J1310" i="1"/>
  <c r="K1310" i="1" s="1"/>
  <c r="U1310" i="1" s="1"/>
  <c r="U1309" i="1"/>
  <c r="R1311" i="1"/>
  <c r="C1309" i="1"/>
  <c r="H1309" i="1" l="1"/>
  <c r="L1309" i="1"/>
  <c r="M1309" i="1" s="1"/>
  <c r="N1309" i="1" s="1"/>
  <c r="P1310" i="1"/>
  <c r="Q1310" i="1" s="1"/>
  <c r="W1310" i="1"/>
  <c r="I1312" i="1"/>
  <c r="A1312" i="1"/>
  <c r="O1311" i="1"/>
  <c r="J1311" i="1"/>
  <c r="K1311" i="1" s="1"/>
  <c r="G1311" i="1"/>
  <c r="F1311" i="1" s="1"/>
  <c r="R1312" i="1"/>
  <c r="E1310" i="1"/>
  <c r="D1310" i="1" s="1"/>
  <c r="S1310" i="1"/>
  <c r="V1308" i="1"/>
  <c r="B1308" i="1" s="1"/>
  <c r="C1310" i="1"/>
  <c r="V1309" i="1" l="1"/>
  <c r="L1310" i="1"/>
  <c r="M1310" i="1" s="1"/>
  <c r="N1310" i="1" s="1"/>
  <c r="H1310" i="1"/>
  <c r="R1313" i="1"/>
  <c r="S1311" i="1"/>
  <c r="E1311" i="1"/>
  <c r="D1311" i="1" s="1"/>
  <c r="P1311" i="1"/>
  <c r="Q1311" i="1" s="1"/>
  <c r="W1311" i="1"/>
  <c r="I1313" i="1"/>
  <c r="A1313" i="1"/>
  <c r="O1312" i="1"/>
  <c r="J1312" i="1"/>
  <c r="K1312" i="1" s="1"/>
  <c r="G1312" i="1"/>
  <c r="F1312" i="1" s="1"/>
  <c r="U1311" i="1"/>
  <c r="C1311" i="1"/>
  <c r="B1309" i="1" l="1"/>
  <c r="L1311" i="1"/>
  <c r="M1311" i="1" s="1"/>
  <c r="N1311" i="1" s="1"/>
  <c r="H1311" i="1"/>
  <c r="O1313" i="1"/>
  <c r="I1314" i="1"/>
  <c r="A1314" i="1"/>
  <c r="G1313" i="1"/>
  <c r="F1313" i="1" s="1"/>
  <c r="J1313" i="1"/>
  <c r="K1313" i="1" s="1"/>
  <c r="U1313" i="1" s="1"/>
  <c r="E1312" i="1"/>
  <c r="D1312" i="1" s="1"/>
  <c r="S1312" i="1"/>
  <c r="U1312" i="1"/>
  <c r="P1312" i="1"/>
  <c r="Q1312" i="1" s="1"/>
  <c r="W1312" i="1"/>
  <c r="R1314" i="1"/>
  <c r="C1312" i="1"/>
  <c r="V1310" i="1"/>
  <c r="B1310" i="1" s="1"/>
  <c r="V1311" i="1" l="1"/>
  <c r="B1311" i="1" s="1"/>
  <c r="H1312" i="1"/>
  <c r="L1312" i="1"/>
  <c r="M1312" i="1" s="1"/>
  <c r="N1312" i="1" s="1"/>
  <c r="E1313" i="1"/>
  <c r="D1313" i="1" s="1"/>
  <c r="S1313" i="1"/>
  <c r="R1315" i="1"/>
  <c r="O1314" i="1"/>
  <c r="I1315" i="1"/>
  <c r="A1315" i="1"/>
  <c r="G1314" i="1"/>
  <c r="F1314" i="1" s="1"/>
  <c r="J1314" i="1"/>
  <c r="K1314" i="1" s="1"/>
  <c r="U1314" i="1" s="1"/>
  <c r="W1313" i="1"/>
  <c r="P1313" i="1"/>
  <c r="Q1313" i="1" s="1"/>
  <c r="C1313" i="1"/>
  <c r="H1313" i="1" l="1"/>
  <c r="L1313" i="1"/>
  <c r="M1313" i="1" s="1"/>
  <c r="N1313" i="1" s="1"/>
  <c r="V1313" i="1" s="1"/>
  <c r="B1313" i="1" s="1"/>
  <c r="O1315" i="1"/>
  <c r="I1316" i="1"/>
  <c r="A1316" i="1"/>
  <c r="J1315" i="1"/>
  <c r="K1315" i="1" s="1"/>
  <c r="U1315" i="1" s="1"/>
  <c r="G1315" i="1"/>
  <c r="F1315" i="1" s="1"/>
  <c r="P1314" i="1"/>
  <c r="Q1314" i="1" s="1"/>
  <c r="W1314" i="1"/>
  <c r="R1316" i="1"/>
  <c r="E1314" i="1"/>
  <c r="D1314" i="1" s="1"/>
  <c r="S1314" i="1"/>
  <c r="V1312" i="1"/>
  <c r="B1312" i="1" s="1"/>
  <c r="C1314" i="1"/>
  <c r="L1314" i="1" l="1"/>
  <c r="M1314" i="1" s="1"/>
  <c r="N1314" i="1" s="1"/>
  <c r="R1317" i="1"/>
  <c r="H1314" i="1"/>
  <c r="S1315" i="1"/>
  <c r="E1315" i="1"/>
  <c r="D1315" i="1" s="1"/>
  <c r="I1317" i="1"/>
  <c r="A1317" i="1"/>
  <c r="O1316" i="1"/>
  <c r="J1316" i="1"/>
  <c r="K1316" i="1" s="1"/>
  <c r="U1316" i="1" s="1"/>
  <c r="G1316" i="1"/>
  <c r="F1316" i="1" s="1"/>
  <c r="P1315" i="1"/>
  <c r="Q1315" i="1" s="1"/>
  <c r="W1315" i="1"/>
  <c r="C1315" i="1"/>
  <c r="V1314" i="1" l="1"/>
  <c r="H1315" i="1"/>
  <c r="W1316" i="1"/>
  <c r="P1316" i="1"/>
  <c r="Q1316" i="1" s="1"/>
  <c r="A1318" i="1"/>
  <c r="I1318" i="1"/>
  <c r="O1317" i="1"/>
  <c r="G1317" i="1"/>
  <c r="F1317" i="1" s="1"/>
  <c r="J1317" i="1"/>
  <c r="K1317" i="1" s="1"/>
  <c r="L1315" i="1"/>
  <c r="M1315" i="1" s="1"/>
  <c r="N1315" i="1" s="1"/>
  <c r="V1315" i="1" s="1"/>
  <c r="B1315" i="1" s="1"/>
  <c r="E1316" i="1"/>
  <c r="D1316" i="1" s="1"/>
  <c r="S1316" i="1"/>
  <c r="R1318" i="1"/>
  <c r="C1316" i="1"/>
  <c r="B1314" i="1" l="1"/>
  <c r="H1316" i="1"/>
  <c r="L1316" i="1"/>
  <c r="M1316" i="1" s="1"/>
  <c r="N1316" i="1" s="1"/>
  <c r="E1317" i="1"/>
  <c r="D1317" i="1" s="1"/>
  <c r="L1317" i="1" s="1"/>
  <c r="M1317" i="1" s="1"/>
  <c r="S1317" i="1"/>
  <c r="W1317" i="1"/>
  <c r="P1317" i="1"/>
  <c r="Q1317" i="1" s="1"/>
  <c r="G1318" i="1"/>
  <c r="F1318" i="1" s="1"/>
  <c r="J1318" i="1"/>
  <c r="K1318" i="1" s="1"/>
  <c r="U1318" i="1" s="1"/>
  <c r="R1319" i="1"/>
  <c r="O1318" i="1"/>
  <c r="I1319" i="1"/>
  <c r="A1319" i="1"/>
  <c r="U1317" i="1"/>
  <c r="C1317" i="1"/>
  <c r="H1317" i="1" l="1"/>
  <c r="R1320" i="1"/>
  <c r="E1318" i="1"/>
  <c r="D1318" i="1" s="1"/>
  <c r="S1318" i="1"/>
  <c r="I1320" i="1"/>
  <c r="A1320" i="1"/>
  <c r="O1319" i="1"/>
  <c r="G1319" i="1"/>
  <c r="F1319" i="1" s="1"/>
  <c r="J1319" i="1"/>
  <c r="K1319" i="1" s="1"/>
  <c r="U1319" i="1" s="1"/>
  <c r="P1318" i="1"/>
  <c r="Q1318" i="1" s="1"/>
  <c r="W1318" i="1"/>
  <c r="C1318" i="1"/>
  <c r="N1317" i="1"/>
  <c r="V1316" i="1"/>
  <c r="B1316" i="1" l="1"/>
  <c r="L1318" i="1"/>
  <c r="M1318" i="1" s="1"/>
  <c r="N1318" i="1" s="1"/>
  <c r="H1318" i="1"/>
  <c r="P1319" i="1"/>
  <c r="Q1319" i="1" s="1"/>
  <c r="W1319" i="1"/>
  <c r="I1321" i="1"/>
  <c r="A1321" i="1"/>
  <c r="O1320" i="1"/>
  <c r="P1320" i="1" s="1"/>
  <c r="J1320" i="1"/>
  <c r="K1320" i="1" s="1"/>
  <c r="G1320" i="1"/>
  <c r="F1320" i="1" s="1"/>
  <c r="E1319" i="1"/>
  <c r="D1319" i="1" s="1"/>
  <c r="S1319" i="1"/>
  <c r="R1321" i="1"/>
  <c r="C1319" i="1"/>
  <c r="V1317" i="1"/>
  <c r="B1317" i="1" s="1"/>
  <c r="L1319" i="1" l="1"/>
  <c r="M1319" i="1" s="1"/>
  <c r="N1319" i="1" s="1"/>
  <c r="V1319" i="1" s="1"/>
  <c r="B1319" i="1" s="1"/>
  <c r="H1319" i="1"/>
  <c r="E1320" i="1"/>
  <c r="D1320" i="1" s="1"/>
  <c r="S1320" i="1"/>
  <c r="I1322" i="1"/>
  <c r="O1321" i="1"/>
  <c r="A1322" i="1"/>
  <c r="J1321" i="1"/>
  <c r="K1321" i="1" s="1"/>
  <c r="G1321" i="1"/>
  <c r="F1321" i="1" s="1"/>
  <c r="R1322" i="1"/>
  <c r="U1320" i="1"/>
  <c r="V1318" i="1"/>
  <c r="B1318" i="1" s="1"/>
  <c r="C1320" i="1"/>
  <c r="H1320" i="1" l="1"/>
  <c r="L1320" i="1"/>
  <c r="M1320" i="1" s="1"/>
  <c r="N1320" i="1" s="1"/>
  <c r="R1323" i="1"/>
  <c r="E1321" i="1"/>
  <c r="D1321" i="1" s="1"/>
  <c r="S1321" i="1"/>
  <c r="A1323" i="1"/>
  <c r="O1322" i="1"/>
  <c r="I1323" i="1"/>
  <c r="W1321" i="1"/>
  <c r="P1321" i="1"/>
  <c r="Q1321" i="1" s="1"/>
  <c r="J1322" i="1"/>
  <c r="K1322" i="1" s="1"/>
  <c r="G1322" i="1"/>
  <c r="F1322" i="1" s="1"/>
  <c r="U1321" i="1"/>
  <c r="Q1320" i="1" l="1"/>
  <c r="C1321" i="1" s="1"/>
  <c r="C1322" i="1" s="1"/>
  <c r="V1320" i="1"/>
  <c r="B1320" i="1" s="1"/>
  <c r="L1321" i="1"/>
  <c r="M1321" i="1" s="1"/>
  <c r="J1323" i="1"/>
  <c r="K1323" i="1" s="1"/>
  <c r="U1323" i="1" s="1"/>
  <c r="G1323" i="1"/>
  <c r="F1323" i="1" s="1"/>
  <c r="P1322" i="1"/>
  <c r="Q1322" i="1" s="1"/>
  <c r="W1322" i="1"/>
  <c r="I1324" i="1"/>
  <c r="A1324" i="1"/>
  <c r="O1323" i="1"/>
  <c r="S1322" i="1"/>
  <c r="E1322" i="1"/>
  <c r="D1322" i="1" s="1"/>
  <c r="U1322" i="1"/>
  <c r="H1321" i="1"/>
  <c r="R1324" i="1"/>
  <c r="N1321" i="1" l="1"/>
  <c r="W1320" i="1"/>
  <c r="H1322" i="1"/>
  <c r="P1323" i="1"/>
  <c r="Q1323" i="1" s="1"/>
  <c r="W1323" i="1"/>
  <c r="A1325" i="1"/>
  <c r="I1325" i="1"/>
  <c r="O1324" i="1"/>
  <c r="J1324" i="1"/>
  <c r="K1324" i="1" s="1"/>
  <c r="G1324" i="1"/>
  <c r="F1324" i="1" s="1"/>
  <c r="R1325" i="1"/>
  <c r="E1323" i="1"/>
  <c r="D1323" i="1" s="1"/>
  <c r="L1323" i="1" s="1"/>
  <c r="M1323" i="1" s="1"/>
  <c r="S1323" i="1"/>
  <c r="L1322" i="1"/>
  <c r="M1322" i="1" s="1"/>
  <c r="N1322" i="1" s="1"/>
  <c r="V1322" i="1" s="1"/>
  <c r="B1322" i="1" s="1"/>
  <c r="C1323" i="1"/>
  <c r="V1321" i="1" l="1"/>
  <c r="H1323" i="1"/>
  <c r="R1326" i="1"/>
  <c r="S1324" i="1"/>
  <c r="E1324" i="1"/>
  <c r="D1324" i="1" s="1"/>
  <c r="L1324" i="1" s="1"/>
  <c r="M1324" i="1" s="1"/>
  <c r="W1324" i="1"/>
  <c r="P1324" i="1"/>
  <c r="Q1324" i="1" s="1"/>
  <c r="J1325" i="1"/>
  <c r="K1325" i="1" s="1"/>
  <c r="G1325" i="1"/>
  <c r="F1325" i="1" s="1"/>
  <c r="I1326" i="1"/>
  <c r="A1326" i="1"/>
  <c r="O1325" i="1"/>
  <c r="U1324" i="1"/>
  <c r="N1323" i="1"/>
  <c r="V1323" i="1" s="1"/>
  <c r="B1323" i="1" s="1"/>
  <c r="C1324" i="1"/>
  <c r="B1321" i="1" l="1"/>
  <c r="H1324" i="1"/>
  <c r="S1325" i="1"/>
  <c r="E1325" i="1"/>
  <c r="D1325" i="1" s="1"/>
  <c r="H1325" i="1" s="1"/>
  <c r="P1325" i="1"/>
  <c r="Q1325" i="1" s="1"/>
  <c r="W1325" i="1"/>
  <c r="O1326" i="1"/>
  <c r="I1327" i="1"/>
  <c r="A1327" i="1"/>
  <c r="U1325" i="1"/>
  <c r="G1326" i="1"/>
  <c r="F1326" i="1" s="1"/>
  <c r="J1326" i="1"/>
  <c r="K1326" i="1" s="1"/>
  <c r="U1326" i="1" s="1"/>
  <c r="R1327" i="1"/>
  <c r="C1325" i="1"/>
  <c r="N1324" i="1"/>
  <c r="V1324" i="1" s="1"/>
  <c r="B1324" i="1" s="1"/>
  <c r="L1325" i="1" l="1"/>
  <c r="M1325" i="1" s="1"/>
  <c r="N1325" i="1" s="1"/>
  <c r="I1328" i="1"/>
  <c r="O1327" i="1"/>
  <c r="A1328" i="1"/>
  <c r="J1327" i="1"/>
  <c r="K1327" i="1" s="1"/>
  <c r="G1327" i="1"/>
  <c r="F1327" i="1" s="1"/>
  <c r="P1326" i="1"/>
  <c r="Q1326" i="1" s="1"/>
  <c r="W1326" i="1"/>
  <c r="R1328" i="1"/>
  <c r="E1326" i="1"/>
  <c r="D1326" i="1" s="1"/>
  <c r="S1326" i="1"/>
  <c r="C1326" i="1"/>
  <c r="R1329" i="1" l="1"/>
  <c r="L1326" i="1"/>
  <c r="M1326" i="1" s="1"/>
  <c r="N1326" i="1" s="1"/>
  <c r="V1326" i="1" s="1"/>
  <c r="B1326" i="1" s="1"/>
  <c r="H1326" i="1"/>
  <c r="S1327" i="1"/>
  <c r="E1327" i="1"/>
  <c r="D1327" i="1" s="1"/>
  <c r="I1329" i="1"/>
  <c r="A1329" i="1"/>
  <c r="O1328" i="1"/>
  <c r="P1327" i="1"/>
  <c r="Q1327" i="1" s="1"/>
  <c r="W1327" i="1"/>
  <c r="U1327" i="1"/>
  <c r="J1328" i="1"/>
  <c r="K1328" i="1" s="1"/>
  <c r="G1328" i="1"/>
  <c r="F1328" i="1" s="1"/>
  <c r="C1327" i="1"/>
  <c r="V1325" i="1"/>
  <c r="B1325" i="1" l="1"/>
  <c r="A1330" i="1"/>
  <c r="I1330" i="1"/>
  <c r="O1329" i="1"/>
  <c r="J1329" i="1"/>
  <c r="K1329" i="1" s="1"/>
  <c r="U1329" i="1" s="1"/>
  <c r="G1329" i="1"/>
  <c r="F1329" i="1" s="1"/>
  <c r="E1328" i="1"/>
  <c r="D1328" i="1" s="1"/>
  <c r="S1328" i="1"/>
  <c r="H1327" i="1"/>
  <c r="L1327" i="1"/>
  <c r="M1327" i="1" s="1"/>
  <c r="N1327" i="1" s="1"/>
  <c r="V1327" i="1" s="1"/>
  <c r="B1327" i="1" s="1"/>
  <c r="U1328" i="1"/>
  <c r="W1328" i="1"/>
  <c r="P1328" i="1"/>
  <c r="Q1328" i="1" s="1"/>
  <c r="R1330" i="1"/>
  <c r="C1328" i="1"/>
  <c r="H1328" i="1" l="1"/>
  <c r="L1328" i="1"/>
  <c r="M1328" i="1" s="1"/>
  <c r="N1328" i="1" s="1"/>
  <c r="R1331" i="1"/>
  <c r="E1329" i="1"/>
  <c r="D1329" i="1" s="1"/>
  <c r="S1329" i="1"/>
  <c r="W1329" i="1"/>
  <c r="P1329" i="1"/>
  <c r="Q1329" i="1" s="1"/>
  <c r="G1330" i="1"/>
  <c r="F1330" i="1" s="1"/>
  <c r="J1330" i="1"/>
  <c r="K1330" i="1" s="1"/>
  <c r="O1330" i="1"/>
  <c r="A1331" i="1"/>
  <c r="I1331" i="1"/>
  <c r="C1329" i="1"/>
  <c r="V1328" i="1" l="1"/>
  <c r="H1329" i="1"/>
  <c r="L1329" i="1"/>
  <c r="M1329" i="1" s="1"/>
  <c r="N1329" i="1" s="1"/>
  <c r="V1329" i="1" s="1"/>
  <c r="B1329" i="1" s="1"/>
  <c r="E1330" i="1"/>
  <c r="D1330" i="1" s="1"/>
  <c r="H1330" i="1" s="1"/>
  <c r="S1330" i="1"/>
  <c r="J1331" i="1"/>
  <c r="K1331" i="1" s="1"/>
  <c r="U1331" i="1" s="1"/>
  <c r="G1331" i="1"/>
  <c r="F1331" i="1" s="1"/>
  <c r="A1332" i="1"/>
  <c r="O1331" i="1"/>
  <c r="I1332" i="1"/>
  <c r="U1330" i="1"/>
  <c r="P1330" i="1"/>
  <c r="Q1330" i="1" s="1"/>
  <c r="W1330" i="1"/>
  <c r="R1332" i="1"/>
  <c r="C1330" i="1"/>
  <c r="B1328" i="1" l="1"/>
  <c r="L1330" i="1"/>
  <c r="M1330" i="1" s="1"/>
  <c r="N1330" i="1" s="1"/>
  <c r="J1332" i="1"/>
  <c r="K1332" i="1" s="1"/>
  <c r="U1332" i="1" s="1"/>
  <c r="G1332" i="1"/>
  <c r="F1332" i="1" s="1"/>
  <c r="P1331" i="1"/>
  <c r="Q1331" i="1" s="1"/>
  <c r="W1331" i="1"/>
  <c r="A1333" i="1"/>
  <c r="O1332" i="1"/>
  <c r="I1333" i="1"/>
  <c r="R1333" i="1"/>
  <c r="E1331" i="1"/>
  <c r="D1331" i="1" s="1"/>
  <c r="L1331" i="1" s="1"/>
  <c r="M1331" i="1" s="1"/>
  <c r="S1331" i="1"/>
  <c r="C1331" i="1"/>
  <c r="R1334" i="1" l="1"/>
  <c r="G1333" i="1"/>
  <c r="F1333" i="1" s="1"/>
  <c r="J1333" i="1"/>
  <c r="K1333" i="1" s="1"/>
  <c r="W1332" i="1"/>
  <c r="P1332" i="1"/>
  <c r="Q1332" i="1" s="1"/>
  <c r="I1334" i="1"/>
  <c r="A1334" i="1"/>
  <c r="O1333" i="1"/>
  <c r="H1331" i="1"/>
  <c r="S1332" i="1"/>
  <c r="E1332" i="1"/>
  <c r="D1332" i="1" s="1"/>
  <c r="N1331" i="1"/>
  <c r="V1331" i="1" s="1"/>
  <c r="B1331" i="1" s="1"/>
  <c r="C1332" i="1"/>
  <c r="V1330" i="1"/>
  <c r="B1330" i="1" l="1"/>
  <c r="H1332" i="1"/>
  <c r="L1332" i="1"/>
  <c r="M1332" i="1" s="1"/>
  <c r="N1332" i="1" s="1"/>
  <c r="V1332" i="1" s="1"/>
  <c r="B1332" i="1" s="1"/>
  <c r="I1335" i="1"/>
  <c r="A1335" i="1"/>
  <c r="O1334" i="1"/>
  <c r="G1334" i="1"/>
  <c r="F1334" i="1" s="1"/>
  <c r="J1334" i="1"/>
  <c r="K1334" i="1" s="1"/>
  <c r="U1334" i="1" s="1"/>
  <c r="E1333" i="1"/>
  <c r="D1333" i="1" s="1"/>
  <c r="S1333" i="1"/>
  <c r="U1333" i="1"/>
  <c r="W1333" i="1"/>
  <c r="P1333" i="1"/>
  <c r="Q1333" i="1" s="1"/>
  <c r="R1335" i="1"/>
  <c r="C1333" i="1"/>
  <c r="H1333" i="1" l="1"/>
  <c r="L1333" i="1"/>
  <c r="M1333" i="1" s="1"/>
  <c r="N1333" i="1" s="1"/>
  <c r="S1334" i="1"/>
  <c r="E1334" i="1"/>
  <c r="D1334" i="1" s="1"/>
  <c r="L1334" i="1" s="1"/>
  <c r="M1334" i="1" s="1"/>
  <c r="P1334" i="1"/>
  <c r="Q1334" i="1" s="1"/>
  <c r="W1334" i="1"/>
  <c r="R1336" i="1"/>
  <c r="I1336" i="1"/>
  <c r="A1336" i="1"/>
  <c r="O1335" i="1"/>
  <c r="G1335" i="1"/>
  <c r="F1335" i="1" s="1"/>
  <c r="J1335" i="1"/>
  <c r="K1335" i="1" s="1"/>
  <c r="U1335" i="1" s="1"/>
  <c r="C1334" i="1"/>
  <c r="H1334" i="1" l="1"/>
  <c r="G1336" i="1"/>
  <c r="F1336" i="1" s="1"/>
  <c r="J1336" i="1"/>
  <c r="K1336" i="1" s="1"/>
  <c r="U1336" i="1" s="1"/>
  <c r="R1337" i="1"/>
  <c r="S1335" i="1"/>
  <c r="E1335" i="1"/>
  <c r="D1335" i="1" s="1"/>
  <c r="P1335" i="1"/>
  <c r="Q1335" i="1" s="1"/>
  <c r="W1335" i="1"/>
  <c r="A1337" i="1"/>
  <c r="O1336" i="1"/>
  <c r="I1337" i="1"/>
  <c r="N1334" i="1"/>
  <c r="C1335" i="1"/>
  <c r="V1333" i="1"/>
  <c r="B1333" i="1" s="1"/>
  <c r="L1335" i="1" l="1"/>
  <c r="M1335" i="1" s="1"/>
  <c r="N1335" i="1" s="1"/>
  <c r="H1335" i="1"/>
  <c r="J1337" i="1"/>
  <c r="K1337" i="1" s="1"/>
  <c r="U1337" i="1" s="1"/>
  <c r="G1337" i="1"/>
  <c r="F1337" i="1" s="1"/>
  <c r="R1338" i="1"/>
  <c r="W1336" i="1"/>
  <c r="P1336" i="1"/>
  <c r="Q1336" i="1" s="1"/>
  <c r="E1336" i="1"/>
  <c r="D1336" i="1" s="1"/>
  <c r="S1336" i="1"/>
  <c r="O1337" i="1"/>
  <c r="I1338" i="1"/>
  <c r="A1338" i="1"/>
  <c r="C1336" i="1"/>
  <c r="V1334" i="1"/>
  <c r="B1334" i="1" s="1"/>
  <c r="V1335" i="1" l="1"/>
  <c r="H1336" i="1"/>
  <c r="I1339" i="1"/>
  <c r="A1339" i="1"/>
  <c r="O1338" i="1"/>
  <c r="R1339" i="1"/>
  <c r="J1338" i="1"/>
  <c r="K1338" i="1" s="1"/>
  <c r="G1338" i="1"/>
  <c r="F1338" i="1" s="1"/>
  <c r="P1337" i="1"/>
  <c r="Q1337" i="1" s="1"/>
  <c r="W1337" i="1"/>
  <c r="E1337" i="1"/>
  <c r="D1337" i="1" s="1"/>
  <c r="S1337" i="1"/>
  <c r="L1336" i="1"/>
  <c r="M1336" i="1" s="1"/>
  <c r="N1336" i="1" s="1"/>
  <c r="C1337" i="1"/>
  <c r="B1335" i="1" l="1"/>
  <c r="L1337" i="1"/>
  <c r="M1337" i="1" s="1"/>
  <c r="N1337" i="1" s="1"/>
  <c r="H1337" i="1"/>
  <c r="S1338" i="1"/>
  <c r="E1338" i="1"/>
  <c r="D1338" i="1" s="1"/>
  <c r="U1338" i="1"/>
  <c r="R1340" i="1"/>
  <c r="P1338" i="1"/>
  <c r="Q1338" i="1" s="1"/>
  <c r="W1338" i="1"/>
  <c r="O1339" i="1"/>
  <c r="A1340" i="1"/>
  <c r="I1340" i="1"/>
  <c r="J1339" i="1"/>
  <c r="K1339" i="1" s="1"/>
  <c r="U1339" i="1" s="1"/>
  <c r="G1339" i="1"/>
  <c r="F1339" i="1" s="1"/>
  <c r="C1338" i="1"/>
  <c r="V1336" i="1"/>
  <c r="B1336" i="1" s="1"/>
  <c r="H1338" i="1" l="1"/>
  <c r="P1339" i="1"/>
  <c r="Q1339" i="1" s="1"/>
  <c r="W1339" i="1"/>
  <c r="R1341" i="1"/>
  <c r="J1340" i="1"/>
  <c r="K1340" i="1" s="1"/>
  <c r="G1340" i="1"/>
  <c r="F1340" i="1" s="1"/>
  <c r="E1339" i="1"/>
  <c r="D1339" i="1" s="1"/>
  <c r="S1339" i="1"/>
  <c r="L1338" i="1"/>
  <c r="M1338" i="1" s="1"/>
  <c r="N1338" i="1" s="1"/>
  <c r="V1338" i="1" s="1"/>
  <c r="B1338" i="1" s="1"/>
  <c r="O1340" i="1"/>
  <c r="I1341" i="1"/>
  <c r="A1341" i="1"/>
  <c r="C1339" i="1"/>
  <c r="V1337" i="1"/>
  <c r="B1337" i="1" s="1"/>
  <c r="H1339" i="1" l="1"/>
  <c r="L1339" i="1"/>
  <c r="M1339" i="1" s="1"/>
  <c r="N1339" i="1" s="1"/>
  <c r="E1340" i="1"/>
  <c r="D1340" i="1" s="1"/>
  <c r="L1340" i="1" s="1"/>
  <c r="M1340" i="1" s="1"/>
  <c r="S1340" i="1"/>
  <c r="O1341" i="1"/>
  <c r="I1342" i="1"/>
  <c r="A1342" i="1"/>
  <c r="U1340" i="1"/>
  <c r="J1341" i="1"/>
  <c r="K1341" i="1" s="1"/>
  <c r="G1341" i="1"/>
  <c r="F1341" i="1" s="1"/>
  <c r="R1342" i="1"/>
  <c r="W1340" i="1"/>
  <c r="P1340" i="1"/>
  <c r="Q1340" i="1" s="1"/>
  <c r="C1340" i="1"/>
  <c r="H1340" i="1" l="1"/>
  <c r="E1341" i="1"/>
  <c r="D1341" i="1" s="1"/>
  <c r="S1341" i="1"/>
  <c r="A1343" i="1"/>
  <c r="I1343" i="1"/>
  <c r="O1342" i="1"/>
  <c r="G1342" i="1"/>
  <c r="F1342" i="1" s="1"/>
  <c r="J1342" i="1"/>
  <c r="K1342" i="1" s="1"/>
  <c r="P1341" i="1"/>
  <c r="Q1341" i="1" s="1"/>
  <c r="W1341" i="1"/>
  <c r="U1341" i="1"/>
  <c r="R1343" i="1"/>
  <c r="V1339" i="1"/>
  <c r="N1340" i="1"/>
  <c r="V1340" i="1" s="1"/>
  <c r="B1340" i="1" s="1"/>
  <c r="C1341" i="1"/>
  <c r="B1339" i="1" l="1"/>
  <c r="L1341" i="1"/>
  <c r="M1341" i="1" s="1"/>
  <c r="N1341" i="1" s="1"/>
  <c r="V1341" i="1" s="1"/>
  <c r="B1341" i="1" s="1"/>
  <c r="H1341" i="1"/>
  <c r="E1342" i="1"/>
  <c r="D1342" i="1" s="1"/>
  <c r="L1342" i="1" s="1"/>
  <c r="M1342" i="1" s="1"/>
  <c r="S1342" i="1"/>
  <c r="W1342" i="1"/>
  <c r="P1342" i="1"/>
  <c r="Q1342" i="1" s="1"/>
  <c r="J1343" i="1"/>
  <c r="K1343" i="1" s="1"/>
  <c r="G1343" i="1"/>
  <c r="F1343" i="1" s="1"/>
  <c r="U1342" i="1"/>
  <c r="R1344" i="1"/>
  <c r="I1344" i="1"/>
  <c r="O1343" i="1"/>
  <c r="A1344" i="1"/>
  <c r="C1342" i="1"/>
  <c r="H1342" i="1" l="1"/>
  <c r="R1345" i="1"/>
  <c r="S1343" i="1"/>
  <c r="E1343" i="1"/>
  <c r="D1343" i="1" s="1"/>
  <c r="H1343" i="1" s="1"/>
  <c r="A1345" i="1"/>
  <c r="O1344" i="1"/>
  <c r="I1345" i="1"/>
  <c r="P1343" i="1"/>
  <c r="Q1343" i="1" s="1"/>
  <c r="W1343" i="1"/>
  <c r="J1344" i="1"/>
  <c r="K1344" i="1" s="1"/>
  <c r="G1344" i="1"/>
  <c r="F1344" i="1" s="1"/>
  <c r="U1343" i="1"/>
  <c r="C1343" i="1"/>
  <c r="N1342" i="1"/>
  <c r="L1343" i="1" l="1"/>
  <c r="M1343" i="1" s="1"/>
  <c r="N1343" i="1" s="1"/>
  <c r="V1343" i="1" s="1"/>
  <c r="B1343" i="1" s="1"/>
  <c r="G1345" i="1"/>
  <c r="F1345" i="1" s="1"/>
  <c r="J1345" i="1"/>
  <c r="K1345" i="1" s="1"/>
  <c r="U1345" i="1" s="1"/>
  <c r="W1344" i="1"/>
  <c r="P1344" i="1"/>
  <c r="Q1344" i="1" s="1"/>
  <c r="I1346" i="1"/>
  <c r="A1346" i="1"/>
  <c r="O1345" i="1"/>
  <c r="E1344" i="1"/>
  <c r="D1344" i="1" s="1"/>
  <c r="S1344" i="1"/>
  <c r="U1344" i="1"/>
  <c r="R1346" i="1"/>
  <c r="V1342" i="1"/>
  <c r="C1344" i="1"/>
  <c r="B1342" i="1" l="1"/>
  <c r="L1344" i="1"/>
  <c r="M1344" i="1" s="1"/>
  <c r="N1344" i="1" s="1"/>
  <c r="W1345" i="1"/>
  <c r="P1345" i="1"/>
  <c r="Q1345" i="1" s="1"/>
  <c r="I1347" i="1"/>
  <c r="A1347" i="1"/>
  <c r="O1346" i="1"/>
  <c r="G1346" i="1"/>
  <c r="F1346" i="1" s="1"/>
  <c r="J1346" i="1"/>
  <c r="K1346" i="1" s="1"/>
  <c r="R1347" i="1"/>
  <c r="E1345" i="1"/>
  <c r="D1345" i="1" s="1"/>
  <c r="S1345" i="1"/>
  <c r="H1344" i="1"/>
  <c r="C1345" i="1"/>
  <c r="H1345" i="1" l="1"/>
  <c r="L1345" i="1"/>
  <c r="M1345" i="1" s="1"/>
  <c r="N1345" i="1" s="1"/>
  <c r="R1348" i="1"/>
  <c r="E1346" i="1"/>
  <c r="D1346" i="1" s="1"/>
  <c r="S1346" i="1"/>
  <c r="P1346" i="1"/>
  <c r="Q1346" i="1" s="1"/>
  <c r="W1346" i="1"/>
  <c r="O1347" i="1"/>
  <c r="I1348" i="1"/>
  <c r="A1348" i="1"/>
  <c r="J1347" i="1"/>
  <c r="K1347" i="1" s="1"/>
  <c r="G1347" i="1"/>
  <c r="F1347" i="1" s="1"/>
  <c r="U1346" i="1"/>
  <c r="C1346" i="1"/>
  <c r="V1344" i="1"/>
  <c r="B1344" i="1" l="1"/>
  <c r="J1348" i="1"/>
  <c r="K1348" i="1" s="1"/>
  <c r="U1348" i="1" s="1"/>
  <c r="G1348" i="1"/>
  <c r="F1348" i="1" s="1"/>
  <c r="P1347" i="1"/>
  <c r="Q1347" i="1" s="1"/>
  <c r="W1347" i="1"/>
  <c r="L1346" i="1"/>
  <c r="M1346" i="1" s="1"/>
  <c r="N1346" i="1" s="1"/>
  <c r="V1346" i="1" s="1"/>
  <c r="B1346" i="1" s="1"/>
  <c r="S1347" i="1"/>
  <c r="E1347" i="1"/>
  <c r="D1347" i="1" s="1"/>
  <c r="U1347" i="1"/>
  <c r="H1346" i="1"/>
  <c r="A1349" i="1"/>
  <c r="I1349" i="1"/>
  <c r="O1348" i="1"/>
  <c r="R1349" i="1"/>
  <c r="C1347" i="1"/>
  <c r="V1345" i="1"/>
  <c r="B1345" i="1" s="1"/>
  <c r="L1347" i="1" l="1"/>
  <c r="M1347" i="1" s="1"/>
  <c r="N1347" i="1" s="1"/>
  <c r="V1347" i="1" s="1"/>
  <c r="B1347" i="1" s="1"/>
  <c r="H1347" i="1"/>
  <c r="R1350" i="1"/>
  <c r="P1348" i="1"/>
  <c r="Q1348" i="1" s="1"/>
  <c r="W1348" i="1"/>
  <c r="G1349" i="1"/>
  <c r="F1349" i="1" s="1"/>
  <c r="J1349" i="1"/>
  <c r="K1349" i="1" s="1"/>
  <c r="I1350" i="1"/>
  <c r="A1350" i="1"/>
  <c r="O1349" i="1"/>
  <c r="E1348" i="1"/>
  <c r="D1348" i="1" s="1"/>
  <c r="S1348" i="1"/>
  <c r="C1348" i="1"/>
  <c r="L1348" i="1" l="1"/>
  <c r="M1348" i="1" s="1"/>
  <c r="N1348" i="1" s="1"/>
  <c r="H1348" i="1"/>
  <c r="I1351" i="1"/>
  <c r="A1351" i="1"/>
  <c r="O1350" i="1"/>
  <c r="P1350" i="1" s="1"/>
  <c r="G1350" i="1"/>
  <c r="F1350" i="1" s="1"/>
  <c r="J1350" i="1"/>
  <c r="K1350" i="1" s="1"/>
  <c r="U1350" i="1" s="1"/>
  <c r="E1349" i="1"/>
  <c r="D1349" i="1" s="1"/>
  <c r="S1349" i="1"/>
  <c r="U1349" i="1"/>
  <c r="W1349" i="1"/>
  <c r="P1349" i="1"/>
  <c r="Q1349" i="1" s="1"/>
  <c r="R1351" i="1"/>
  <c r="C1349" i="1"/>
  <c r="H1349" i="1" l="1"/>
  <c r="L1349" i="1"/>
  <c r="M1349" i="1" s="1"/>
  <c r="N1349" i="1" s="1"/>
  <c r="S1350" i="1"/>
  <c r="E1350" i="1"/>
  <c r="D1350" i="1" s="1"/>
  <c r="R1352" i="1"/>
  <c r="A1352" i="1"/>
  <c r="O1351" i="1"/>
  <c r="I1352" i="1"/>
  <c r="J1351" i="1"/>
  <c r="K1351" i="1" s="1"/>
  <c r="U1351" i="1" s="1"/>
  <c r="G1351" i="1"/>
  <c r="F1351" i="1" s="1"/>
  <c r="C1350" i="1"/>
  <c r="V1348" i="1"/>
  <c r="B1348" i="1" s="1"/>
  <c r="L1350" i="1" l="1"/>
  <c r="M1350" i="1" s="1"/>
  <c r="N1350" i="1" s="1"/>
  <c r="H1350" i="1"/>
  <c r="G1352" i="1"/>
  <c r="F1352" i="1" s="1"/>
  <c r="J1352" i="1"/>
  <c r="K1352" i="1" s="1"/>
  <c r="U1352" i="1" s="1"/>
  <c r="W1351" i="1"/>
  <c r="P1351" i="1"/>
  <c r="Q1351" i="1" s="1"/>
  <c r="A1353" i="1"/>
  <c r="O1352" i="1"/>
  <c r="I1353" i="1"/>
  <c r="R1353" i="1"/>
  <c r="S1351" i="1"/>
  <c r="E1351" i="1"/>
  <c r="D1351" i="1" s="1"/>
  <c r="V1349" i="1"/>
  <c r="B1349" i="1" l="1"/>
  <c r="Q1350" i="1"/>
  <c r="C1351" i="1" s="1"/>
  <c r="R1354" i="1"/>
  <c r="G1353" i="1"/>
  <c r="F1353" i="1" s="1"/>
  <c r="J1353" i="1"/>
  <c r="K1353" i="1" s="1"/>
  <c r="W1352" i="1"/>
  <c r="P1352" i="1"/>
  <c r="Q1352" i="1" s="1"/>
  <c r="A1354" i="1"/>
  <c r="O1353" i="1"/>
  <c r="I1354" i="1"/>
  <c r="L1351" i="1"/>
  <c r="M1351" i="1" s="1"/>
  <c r="H1351" i="1"/>
  <c r="E1352" i="1"/>
  <c r="D1352" i="1" s="1"/>
  <c r="S1352" i="1"/>
  <c r="V1350" i="1"/>
  <c r="B1350" i="1" l="1"/>
  <c r="W1350" i="1"/>
  <c r="P1353" i="1"/>
  <c r="Q1353" i="1" s="1"/>
  <c r="W1353" i="1"/>
  <c r="I1355" i="1"/>
  <c r="A1355" i="1"/>
  <c r="O1354" i="1"/>
  <c r="E1353" i="1"/>
  <c r="D1353" i="1" s="1"/>
  <c r="S1353" i="1"/>
  <c r="H1352" i="1"/>
  <c r="U1353" i="1"/>
  <c r="L1352" i="1"/>
  <c r="M1352" i="1" s="1"/>
  <c r="J1354" i="1"/>
  <c r="K1354" i="1" s="1"/>
  <c r="U1354" i="1" s="1"/>
  <c r="G1354" i="1"/>
  <c r="F1354" i="1" s="1"/>
  <c r="R1355" i="1"/>
  <c r="N1351" i="1"/>
  <c r="C1352" i="1"/>
  <c r="V1351" i="1" l="1"/>
  <c r="L1353" i="1"/>
  <c r="M1353" i="1" s="1"/>
  <c r="H1353" i="1"/>
  <c r="P1354" i="1"/>
  <c r="Q1354" i="1" s="1"/>
  <c r="W1354" i="1"/>
  <c r="A1356" i="1"/>
  <c r="O1355" i="1"/>
  <c r="I1356" i="1"/>
  <c r="E1354" i="1"/>
  <c r="D1354" i="1" s="1"/>
  <c r="S1354" i="1"/>
  <c r="J1355" i="1"/>
  <c r="K1355" i="1" s="1"/>
  <c r="G1355" i="1"/>
  <c r="F1355" i="1" s="1"/>
  <c r="R1356" i="1"/>
  <c r="N1352" i="1"/>
  <c r="C1353" i="1"/>
  <c r="B1351" i="1" l="1"/>
  <c r="L1354" i="1"/>
  <c r="M1354" i="1" s="1"/>
  <c r="H1354" i="1"/>
  <c r="S1355" i="1"/>
  <c r="E1355" i="1"/>
  <c r="D1355" i="1" s="1"/>
  <c r="J1356" i="1"/>
  <c r="K1356" i="1" s="1"/>
  <c r="U1356" i="1" s="1"/>
  <c r="G1356" i="1"/>
  <c r="F1356" i="1" s="1"/>
  <c r="P1355" i="1"/>
  <c r="Q1355" i="1" s="1"/>
  <c r="W1355" i="1"/>
  <c r="U1355" i="1"/>
  <c r="I1357" i="1"/>
  <c r="A1357" i="1"/>
  <c r="O1356" i="1"/>
  <c r="R1357" i="1"/>
  <c r="N1353" i="1"/>
  <c r="C1354" i="1"/>
  <c r="V1352" i="1"/>
  <c r="B1352" i="1" s="1"/>
  <c r="L1355" i="1" l="1"/>
  <c r="M1355" i="1" s="1"/>
  <c r="H1355" i="1"/>
  <c r="G1357" i="1"/>
  <c r="F1357" i="1" s="1"/>
  <c r="J1357" i="1"/>
  <c r="K1357" i="1" s="1"/>
  <c r="U1357" i="1" s="1"/>
  <c r="R1358" i="1"/>
  <c r="E1356" i="1"/>
  <c r="D1356" i="1" s="1"/>
  <c r="S1356" i="1"/>
  <c r="P1356" i="1"/>
  <c r="Q1356" i="1" s="1"/>
  <c r="W1356" i="1"/>
  <c r="O1357" i="1"/>
  <c r="I1358" i="1"/>
  <c r="A1358" i="1"/>
  <c r="N1354" i="1"/>
  <c r="V1354" i="1" s="1"/>
  <c r="B1354" i="1" s="1"/>
  <c r="C1355" i="1"/>
  <c r="V1353" i="1"/>
  <c r="B1353" i="1" s="1"/>
  <c r="L1356" i="1" l="1"/>
  <c r="M1356" i="1" s="1"/>
  <c r="H1356" i="1"/>
  <c r="I1359" i="1"/>
  <c r="A1359" i="1"/>
  <c r="O1358" i="1"/>
  <c r="R1359" i="1"/>
  <c r="G1358" i="1"/>
  <c r="F1358" i="1" s="1"/>
  <c r="J1358" i="1"/>
  <c r="K1358" i="1" s="1"/>
  <c r="S1357" i="1"/>
  <c r="E1357" i="1"/>
  <c r="D1357" i="1" s="1"/>
  <c r="W1357" i="1"/>
  <c r="P1357" i="1"/>
  <c r="Q1357" i="1" s="1"/>
  <c r="N1355" i="1"/>
  <c r="V1355" i="1" s="1"/>
  <c r="B1355" i="1" s="1"/>
  <c r="C1356" i="1"/>
  <c r="H1357" i="1" l="1"/>
  <c r="E1358" i="1"/>
  <c r="D1358" i="1" s="1"/>
  <c r="S1358" i="1"/>
  <c r="U1358" i="1"/>
  <c r="L1357" i="1"/>
  <c r="M1357" i="1" s="1"/>
  <c r="R1360" i="1"/>
  <c r="P1358" i="1"/>
  <c r="Q1358" i="1" s="1"/>
  <c r="W1358" i="1"/>
  <c r="I1360" i="1"/>
  <c r="A1360" i="1"/>
  <c r="O1359" i="1"/>
  <c r="G1359" i="1"/>
  <c r="F1359" i="1" s="1"/>
  <c r="J1359" i="1"/>
  <c r="K1359" i="1" s="1"/>
  <c r="U1359" i="1" s="1"/>
  <c r="N1356" i="1"/>
  <c r="C1357" i="1"/>
  <c r="V1356" i="1" l="1"/>
  <c r="L1358" i="1"/>
  <c r="M1358" i="1" s="1"/>
  <c r="H1358" i="1"/>
  <c r="E1359" i="1"/>
  <c r="D1359" i="1" s="1"/>
  <c r="S1359" i="1"/>
  <c r="R1361" i="1"/>
  <c r="P1359" i="1"/>
  <c r="Q1359" i="1" s="1"/>
  <c r="W1359" i="1"/>
  <c r="I1361" i="1"/>
  <c r="A1361" i="1"/>
  <c r="O1360" i="1"/>
  <c r="J1360" i="1"/>
  <c r="K1360" i="1" s="1"/>
  <c r="U1360" i="1" s="1"/>
  <c r="G1360" i="1"/>
  <c r="F1360" i="1" s="1"/>
  <c r="N1357" i="1"/>
  <c r="V1357" i="1" s="1"/>
  <c r="B1357" i="1" s="1"/>
  <c r="C1358" i="1"/>
  <c r="B1356" i="1" l="1"/>
  <c r="L1359" i="1"/>
  <c r="M1359" i="1" s="1"/>
  <c r="H1359" i="1"/>
  <c r="O1361" i="1"/>
  <c r="I1362" i="1"/>
  <c r="A1362" i="1"/>
  <c r="G1361" i="1"/>
  <c r="F1361" i="1" s="1"/>
  <c r="J1361" i="1"/>
  <c r="K1361" i="1" s="1"/>
  <c r="U1361" i="1" s="1"/>
  <c r="R1362" i="1"/>
  <c r="S1360" i="1"/>
  <c r="E1360" i="1"/>
  <c r="D1360" i="1" s="1"/>
  <c r="P1360" i="1"/>
  <c r="Q1360" i="1" s="1"/>
  <c r="W1360" i="1"/>
  <c r="N1358" i="1"/>
  <c r="V1358" i="1" s="1"/>
  <c r="B1358" i="1" s="1"/>
  <c r="C1359" i="1"/>
  <c r="H1360" i="1" l="1"/>
  <c r="L1360" i="1"/>
  <c r="M1360" i="1" s="1"/>
  <c r="R1363" i="1"/>
  <c r="E1361" i="1"/>
  <c r="D1361" i="1" s="1"/>
  <c r="S1361" i="1"/>
  <c r="A1363" i="1"/>
  <c r="I1363" i="1"/>
  <c r="O1362" i="1"/>
  <c r="G1362" i="1"/>
  <c r="F1362" i="1" s="1"/>
  <c r="J1362" i="1"/>
  <c r="K1362" i="1" s="1"/>
  <c r="U1362" i="1" s="1"/>
  <c r="W1361" i="1"/>
  <c r="P1361" i="1"/>
  <c r="Q1361" i="1" s="1"/>
  <c r="N1359" i="1"/>
  <c r="V1359" i="1" s="1"/>
  <c r="B1359" i="1" s="1"/>
  <c r="C1360" i="1"/>
  <c r="H1361" i="1" l="1"/>
  <c r="L1361" i="1"/>
  <c r="M1361" i="1" s="1"/>
  <c r="J1363" i="1"/>
  <c r="K1363" i="1" s="1"/>
  <c r="U1363" i="1" s="1"/>
  <c r="G1363" i="1"/>
  <c r="F1363" i="1" s="1"/>
  <c r="I1364" i="1"/>
  <c r="A1364" i="1"/>
  <c r="O1363" i="1"/>
  <c r="P1362" i="1"/>
  <c r="Q1362" i="1" s="1"/>
  <c r="W1362" i="1"/>
  <c r="E1362" i="1"/>
  <c r="D1362" i="1" s="1"/>
  <c r="H1362" i="1" s="1"/>
  <c r="S1362" i="1"/>
  <c r="R1364" i="1"/>
  <c r="C1361" i="1"/>
  <c r="N1360" i="1"/>
  <c r="V1360" i="1" s="1"/>
  <c r="B1360" i="1" s="1"/>
  <c r="P1363" i="1" l="1"/>
  <c r="Q1363" i="1" s="1"/>
  <c r="W1363" i="1"/>
  <c r="I1365" i="1"/>
  <c r="A1365" i="1"/>
  <c r="O1364" i="1"/>
  <c r="J1364" i="1"/>
  <c r="K1364" i="1" s="1"/>
  <c r="G1364" i="1"/>
  <c r="F1364" i="1" s="1"/>
  <c r="R1365" i="1"/>
  <c r="L1362" i="1"/>
  <c r="M1362" i="1" s="1"/>
  <c r="S1363" i="1"/>
  <c r="E1363" i="1"/>
  <c r="D1363" i="1" s="1"/>
  <c r="L1363" i="1" s="1"/>
  <c r="M1363" i="1" s="1"/>
  <c r="N1361" i="1"/>
  <c r="C1362" i="1"/>
  <c r="H1363" i="1" l="1"/>
  <c r="R1366" i="1"/>
  <c r="E1364" i="1"/>
  <c r="D1364" i="1" s="1"/>
  <c r="S1364" i="1"/>
  <c r="P1364" i="1"/>
  <c r="Q1364" i="1" s="1"/>
  <c r="W1364" i="1"/>
  <c r="A1366" i="1"/>
  <c r="O1365" i="1"/>
  <c r="I1366" i="1"/>
  <c r="G1365" i="1"/>
  <c r="F1365" i="1" s="1"/>
  <c r="J1365" i="1"/>
  <c r="K1365" i="1" s="1"/>
  <c r="U1364" i="1"/>
  <c r="N1362" i="1"/>
  <c r="C1363" i="1"/>
  <c r="V1361" i="1"/>
  <c r="B1361" i="1" s="1"/>
  <c r="L1364" i="1" l="1"/>
  <c r="M1364" i="1" s="1"/>
  <c r="H1364" i="1"/>
  <c r="P1365" i="1"/>
  <c r="Q1365" i="1" s="1"/>
  <c r="W1365" i="1"/>
  <c r="O1366" i="1"/>
  <c r="I1367" i="1"/>
  <c r="A1367" i="1"/>
  <c r="E1365" i="1"/>
  <c r="D1365" i="1" s="1"/>
  <c r="S1365" i="1"/>
  <c r="U1365" i="1"/>
  <c r="G1366" i="1"/>
  <c r="F1366" i="1" s="1"/>
  <c r="J1366" i="1"/>
  <c r="K1366" i="1" s="1"/>
  <c r="U1366" i="1" s="1"/>
  <c r="R1367" i="1"/>
  <c r="C1364" i="1"/>
  <c r="N1363" i="1"/>
  <c r="V1362" i="1"/>
  <c r="B1362" i="1" s="1"/>
  <c r="V1363" i="1" l="1"/>
  <c r="L1365" i="1"/>
  <c r="M1365" i="1" s="1"/>
  <c r="H1365" i="1"/>
  <c r="O1367" i="1"/>
  <c r="I1368" i="1"/>
  <c r="A1368" i="1"/>
  <c r="J1367" i="1"/>
  <c r="K1367" i="1" s="1"/>
  <c r="G1367" i="1"/>
  <c r="F1367" i="1" s="1"/>
  <c r="P1366" i="1"/>
  <c r="Q1366" i="1" s="1"/>
  <c r="W1366" i="1"/>
  <c r="R1368" i="1"/>
  <c r="E1366" i="1"/>
  <c r="D1366" i="1" s="1"/>
  <c r="S1366" i="1"/>
  <c r="C1365" i="1"/>
  <c r="N1364" i="1"/>
  <c r="B1363" i="1" l="1"/>
  <c r="L1366" i="1"/>
  <c r="M1366" i="1" s="1"/>
  <c r="S1367" i="1"/>
  <c r="E1367" i="1"/>
  <c r="D1367" i="1" s="1"/>
  <c r="L1367" i="1" s="1"/>
  <c r="M1367" i="1" s="1"/>
  <c r="O1368" i="1"/>
  <c r="I1369" i="1"/>
  <c r="A1369" i="1"/>
  <c r="J1368" i="1"/>
  <c r="K1368" i="1" s="1"/>
  <c r="G1368" i="1"/>
  <c r="F1368" i="1" s="1"/>
  <c r="P1367" i="1"/>
  <c r="Q1367" i="1" s="1"/>
  <c r="W1367" i="1"/>
  <c r="H1366" i="1"/>
  <c r="U1367" i="1"/>
  <c r="R1369" i="1"/>
  <c r="V1364" i="1"/>
  <c r="B1364" i="1" s="1"/>
  <c r="N1365" i="1"/>
  <c r="C1366" i="1"/>
  <c r="H1367" i="1" l="1"/>
  <c r="E1368" i="1"/>
  <c r="D1368" i="1" s="1"/>
  <c r="S1368" i="1"/>
  <c r="U1368" i="1"/>
  <c r="A1370" i="1"/>
  <c r="I1370" i="1"/>
  <c r="O1369" i="1"/>
  <c r="J1369" i="1"/>
  <c r="K1369" i="1" s="1"/>
  <c r="G1369" i="1"/>
  <c r="F1369" i="1" s="1"/>
  <c r="P1368" i="1"/>
  <c r="Q1368" i="1" s="1"/>
  <c r="W1368" i="1"/>
  <c r="R1370" i="1"/>
  <c r="C1367" i="1"/>
  <c r="N1366" i="1"/>
  <c r="V1365" i="1"/>
  <c r="B1365" i="1" s="1"/>
  <c r="L1368" i="1" l="1"/>
  <c r="M1368" i="1" s="1"/>
  <c r="H1368" i="1"/>
  <c r="E1369" i="1"/>
  <c r="D1369" i="1" s="1"/>
  <c r="H1369" i="1" s="1"/>
  <c r="S1369" i="1"/>
  <c r="W1369" i="1"/>
  <c r="P1369" i="1"/>
  <c r="Q1369" i="1" s="1"/>
  <c r="G1370" i="1"/>
  <c r="F1370" i="1" s="1"/>
  <c r="J1370" i="1"/>
  <c r="K1370" i="1" s="1"/>
  <c r="U1369" i="1"/>
  <c r="I1371" i="1"/>
  <c r="A1371" i="1"/>
  <c r="O1370" i="1"/>
  <c r="R1371" i="1"/>
  <c r="V1366" i="1"/>
  <c r="B1366" i="1" s="1"/>
  <c r="N1367" i="1"/>
  <c r="V1367" i="1" s="1"/>
  <c r="B1367" i="1" s="1"/>
  <c r="C1368" i="1"/>
  <c r="L1369" i="1" l="1"/>
  <c r="M1369" i="1" s="1"/>
  <c r="G1371" i="1"/>
  <c r="F1371" i="1" s="1"/>
  <c r="J1371" i="1"/>
  <c r="K1371" i="1" s="1"/>
  <c r="U1371" i="1" s="1"/>
  <c r="E1370" i="1"/>
  <c r="D1370" i="1" s="1"/>
  <c r="L1370" i="1" s="1"/>
  <c r="M1370" i="1" s="1"/>
  <c r="S1370" i="1"/>
  <c r="U1370" i="1"/>
  <c r="R1372" i="1"/>
  <c r="P1370" i="1"/>
  <c r="Q1370" i="1" s="1"/>
  <c r="W1370" i="1"/>
  <c r="I1372" i="1"/>
  <c r="A1372" i="1"/>
  <c r="O1371" i="1"/>
  <c r="N1368" i="1"/>
  <c r="V1368" i="1" s="1"/>
  <c r="B1368" i="1" s="1"/>
  <c r="C1369" i="1"/>
  <c r="H1370" i="1" l="1"/>
  <c r="R1373" i="1"/>
  <c r="P1371" i="1"/>
  <c r="Q1371" i="1" s="1"/>
  <c r="W1371" i="1"/>
  <c r="I1373" i="1"/>
  <c r="A1373" i="1"/>
  <c r="O1372" i="1"/>
  <c r="J1372" i="1"/>
  <c r="K1372" i="1" s="1"/>
  <c r="G1372" i="1"/>
  <c r="F1372" i="1" s="1"/>
  <c r="S1371" i="1"/>
  <c r="E1371" i="1"/>
  <c r="D1371" i="1" s="1"/>
  <c r="N1369" i="1"/>
  <c r="V1369" i="1" s="1"/>
  <c r="B1369" i="1" s="1"/>
  <c r="C1370" i="1"/>
  <c r="L1371" i="1" l="1"/>
  <c r="M1371" i="1" s="1"/>
  <c r="H1371" i="1"/>
  <c r="S1372" i="1"/>
  <c r="E1372" i="1"/>
  <c r="D1372" i="1" s="1"/>
  <c r="L1372" i="1" s="1"/>
  <c r="M1372" i="1" s="1"/>
  <c r="W1372" i="1"/>
  <c r="P1372" i="1"/>
  <c r="Q1372" i="1" s="1"/>
  <c r="I1374" i="1"/>
  <c r="A1374" i="1"/>
  <c r="O1373" i="1"/>
  <c r="G1373" i="1"/>
  <c r="F1373" i="1" s="1"/>
  <c r="J1373" i="1"/>
  <c r="K1373" i="1" s="1"/>
  <c r="U1373" i="1" s="1"/>
  <c r="U1372" i="1"/>
  <c r="R1374" i="1"/>
  <c r="N1370" i="1"/>
  <c r="C1371" i="1"/>
  <c r="V1370" i="1" l="1"/>
  <c r="H1372" i="1"/>
  <c r="P1373" i="1"/>
  <c r="Q1373" i="1" s="1"/>
  <c r="W1373" i="1"/>
  <c r="I1375" i="1"/>
  <c r="A1375" i="1"/>
  <c r="O1374" i="1"/>
  <c r="G1374" i="1"/>
  <c r="F1374" i="1" s="1"/>
  <c r="J1374" i="1"/>
  <c r="K1374" i="1" s="1"/>
  <c r="R1375" i="1"/>
  <c r="S1373" i="1"/>
  <c r="E1373" i="1"/>
  <c r="D1373" i="1" s="1"/>
  <c r="N1371" i="1"/>
  <c r="V1371" i="1" s="1"/>
  <c r="B1371" i="1" s="1"/>
  <c r="C1372" i="1"/>
  <c r="B1370" i="1" l="1"/>
  <c r="H1373" i="1"/>
  <c r="R1376" i="1"/>
  <c r="E1374" i="1"/>
  <c r="D1374" i="1" s="1"/>
  <c r="H1374" i="1" s="1"/>
  <c r="S1374" i="1"/>
  <c r="P1374" i="1"/>
  <c r="Q1374" i="1" s="1"/>
  <c r="W1374" i="1"/>
  <c r="L1373" i="1"/>
  <c r="M1373" i="1" s="1"/>
  <c r="O1375" i="1"/>
  <c r="I1376" i="1"/>
  <c r="A1376" i="1"/>
  <c r="J1375" i="1"/>
  <c r="K1375" i="1" s="1"/>
  <c r="G1375" i="1"/>
  <c r="F1375" i="1" s="1"/>
  <c r="U1374" i="1"/>
  <c r="N1372" i="1"/>
  <c r="V1372" i="1" s="1"/>
  <c r="B1372" i="1" s="1"/>
  <c r="C1373" i="1"/>
  <c r="L1374" i="1" l="1"/>
  <c r="M1374" i="1" s="1"/>
  <c r="P1375" i="1"/>
  <c r="Q1375" i="1" s="1"/>
  <c r="W1375" i="1"/>
  <c r="S1375" i="1"/>
  <c r="E1375" i="1"/>
  <c r="D1375" i="1" s="1"/>
  <c r="L1375" i="1" s="1"/>
  <c r="M1375" i="1" s="1"/>
  <c r="A1377" i="1"/>
  <c r="O1376" i="1"/>
  <c r="I1377" i="1"/>
  <c r="U1375" i="1"/>
  <c r="G1376" i="1"/>
  <c r="F1376" i="1" s="1"/>
  <c r="J1376" i="1"/>
  <c r="K1376" i="1" s="1"/>
  <c r="U1376" i="1" s="1"/>
  <c r="R1377" i="1"/>
  <c r="N1373" i="1"/>
  <c r="C1374" i="1"/>
  <c r="H1375" i="1" l="1"/>
  <c r="G1377" i="1"/>
  <c r="F1377" i="1" s="1"/>
  <c r="J1377" i="1"/>
  <c r="K1377" i="1" s="1"/>
  <c r="U1377" i="1" s="1"/>
  <c r="P1376" i="1"/>
  <c r="Q1376" i="1" s="1"/>
  <c r="W1376" i="1"/>
  <c r="I1378" i="1"/>
  <c r="A1378" i="1"/>
  <c r="O1377" i="1"/>
  <c r="R1378" i="1"/>
  <c r="E1376" i="1"/>
  <c r="D1376" i="1" s="1"/>
  <c r="S1376" i="1"/>
  <c r="N1374" i="1"/>
  <c r="V1374" i="1" s="1"/>
  <c r="B1374" i="1" s="1"/>
  <c r="C1375" i="1"/>
  <c r="V1373" i="1"/>
  <c r="B1373" i="1" l="1"/>
  <c r="L1376" i="1"/>
  <c r="M1376" i="1" s="1"/>
  <c r="H1376" i="1"/>
  <c r="R1379" i="1"/>
  <c r="P1377" i="1"/>
  <c r="Q1377" i="1" s="1"/>
  <c r="W1377" i="1"/>
  <c r="I1379" i="1"/>
  <c r="A1379" i="1"/>
  <c r="O1378" i="1"/>
  <c r="G1378" i="1"/>
  <c r="F1378" i="1" s="1"/>
  <c r="J1378" i="1"/>
  <c r="K1378" i="1" s="1"/>
  <c r="U1378" i="1" s="1"/>
  <c r="E1377" i="1"/>
  <c r="D1377" i="1" s="1"/>
  <c r="L1377" i="1" s="1"/>
  <c r="M1377" i="1" s="1"/>
  <c r="S1377" i="1"/>
  <c r="N1375" i="1"/>
  <c r="V1375" i="1" s="1"/>
  <c r="B1375" i="1" s="1"/>
  <c r="C1376" i="1"/>
  <c r="H1377" i="1" l="1"/>
  <c r="W1378" i="1"/>
  <c r="P1378" i="1"/>
  <c r="Q1378" i="1" s="1"/>
  <c r="I1380" i="1"/>
  <c r="A1380" i="1"/>
  <c r="O1379" i="1"/>
  <c r="J1379" i="1"/>
  <c r="K1379" i="1" s="1"/>
  <c r="G1379" i="1"/>
  <c r="F1379" i="1" s="1"/>
  <c r="E1378" i="1"/>
  <c r="D1378" i="1" s="1"/>
  <c r="S1378" i="1"/>
  <c r="R1380" i="1"/>
  <c r="N1376" i="1"/>
  <c r="V1376" i="1" s="1"/>
  <c r="B1376" i="1" s="1"/>
  <c r="C1377" i="1"/>
  <c r="L1378" i="1" l="1"/>
  <c r="M1378" i="1" s="1"/>
  <c r="S1379" i="1"/>
  <c r="E1379" i="1"/>
  <c r="D1379" i="1" s="1"/>
  <c r="W1379" i="1"/>
  <c r="P1379" i="1"/>
  <c r="Q1379" i="1" s="1"/>
  <c r="O1380" i="1"/>
  <c r="I1381" i="1"/>
  <c r="A1381" i="1"/>
  <c r="J1380" i="1"/>
  <c r="K1380" i="1" s="1"/>
  <c r="G1380" i="1"/>
  <c r="F1380" i="1" s="1"/>
  <c r="H1378" i="1"/>
  <c r="R1381" i="1"/>
  <c r="U1379" i="1"/>
  <c r="N1377" i="1"/>
  <c r="C1378" i="1"/>
  <c r="V1377" i="1" l="1"/>
  <c r="L1379" i="1"/>
  <c r="M1379" i="1" s="1"/>
  <c r="H1379" i="1"/>
  <c r="E1380" i="1"/>
  <c r="D1380" i="1" s="1"/>
  <c r="S1380" i="1"/>
  <c r="A1382" i="1"/>
  <c r="O1381" i="1"/>
  <c r="P1381" i="1" s="1"/>
  <c r="I1382" i="1"/>
  <c r="J1381" i="1"/>
  <c r="K1381" i="1" s="1"/>
  <c r="G1381" i="1"/>
  <c r="F1381" i="1" s="1"/>
  <c r="P1380" i="1"/>
  <c r="Q1380" i="1" s="1"/>
  <c r="W1380" i="1"/>
  <c r="U1380" i="1"/>
  <c r="R1382" i="1"/>
  <c r="N1378" i="1"/>
  <c r="C1379" i="1"/>
  <c r="B1377" i="1" l="1"/>
  <c r="L1380" i="1"/>
  <c r="M1380" i="1" s="1"/>
  <c r="H1380" i="1"/>
  <c r="E1381" i="1"/>
  <c r="D1381" i="1" s="1"/>
  <c r="S1381" i="1"/>
  <c r="G1382" i="1"/>
  <c r="F1382" i="1" s="1"/>
  <c r="J1382" i="1"/>
  <c r="K1382" i="1" s="1"/>
  <c r="U1382" i="1" s="1"/>
  <c r="U1381" i="1"/>
  <c r="R1383" i="1"/>
  <c r="I1383" i="1"/>
  <c r="O1382" i="1"/>
  <c r="A1383" i="1"/>
  <c r="C1380" i="1"/>
  <c r="N1379" i="1"/>
  <c r="V1379" i="1" s="1"/>
  <c r="B1379" i="1" s="1"/>
  <c r="V1378" i="1"/>
  <c r="B1378" i="1" s="1"/>
  <c r="H1381" i="1" l="1"/>
  <c r="L1381" i="1"/>
  <c r="M1381" i="1" s="1"/>
  <c r="J1383" i="1"/>
  <c r="K1383" i="1" s="1"/>
  <c r="U1383" i="1" s="1"/>
  <c r="G1383" i="1"/>
  <c r="F1383" i="1" s="1"/>
  <c r="R1384" i="1"/>
  <c r="E1382" i="1"/>
  <c r="D1382" i="1" s="1"/>
  <c r="S1382" i="1"/>
  <c r="I1384" i="1"/>
  <c r="A1384" i="1"/>
  <c r="O1383" i="1"/>
  <c r="W1382" i="1"/>
  <c r="P1382" i="1"/>
  <c r="Q1382" i="1" s="1"/>
  <c r="N1380" i="1"/>
  <c r="V1380" i="1" s="1"/>
  <c r="B1380" i="1" s="1"/>
  <c r="C1381" i="1"/>
  <c r="N1381" i="1" l="1"/>
  <c r="V1381" i="1" s="1"/>
  <c r="I1385" i="1"/>
  <c r="A1385" i="1"/>
  <c r="O1384" i="1"/>
  <c r="J1384" i="1"/>
  <c r="K1384" i="1" s="1"/>
  <c r="U1384" i="1" s="1"/>
  <c r="G1384" i="1"/>
  <c r="F1384" i="1" s="1"/>
  <c r="H1382" i="1"/>
  <c r="L1382" i="1"/>
  <c r="M1382" i="1" s="1"/>
  <c r="R1385" i="1"/>
  <c r="P1383" i="1"/>
  <c r="Q1383" i="1" s="1"/>
  <c r="W1383" i="1"/>
  <c r="E1383" i="1"/>
  <c r="D1383" i="1" s="1"/>
  <c r="S1383" i="1"/>
  <c r="Q1381" i="1" l="1"/>
  <c r="W1381" i="1" s="1"/>
  <c r="L1383" i="1"/>
  <c r="M1383" i="1" s="1"/>
  <c r="H1383" i="1"/>
  <c r="R1386" i="1"/>
  <c r="E1384" i="1"/>
  <c r="D1384" i="1" s="1"/>
  <c r="S1384" i="1"/>
  <c r="W1384" i="1"/>
  <c r="P1384" i="1"/>
  <c r="Q1384" i="1" s="1"/>
  <c r="A1386" i="1"/>
  <c r="O1385" i="1"/>
  <c r="I1386" i="1"/>
  <c r="J1385" i="1"/>
  <c r="K1385" i="1" s="1"/>
  <c r="G1385" i="1"/>
  <c r="F1385" i="1" s="1"/>
  <c r="B1381" i="1"/>
  <c r="C1382" i="1" l="1"/>
  <c r="L1384" i="1"/>
  <c r="M1384" i="1" s="1"/>
  <c r="H1384" i="1"/>
  <c r="P1385" i="1"/>
  <c r="Q1385" i="1" s="1"/>
  <c r="W1385" i="1"/>
  <c r="A1387" i="1"/>
  <c r="O1386" i="1"/>
  <c r="I1387" i="1"/>
  <c r="E1385" i="1"/>
  <c r="D1385" i="1" s="1"/>
  <c r="S1385" i="1"/>
  <c r="U1385" i="1"/>
  <c r="G1386" i="1"/>
  <c r="F1386" i="1" s="1"/>
  <c r="J1386" i="1"/>
  <c r="K1386" i="1" s="1"/>
  <c r="U1386" i="1" s="1"/>
  <c r="R1387" i="1"/>
  <c r="N1382" i="1" l="1"/>
  <c r="V1382" i="1" s="1"/>
  <c r="B1382" i="1" s="1"/>
  <c r="C1383" i="1"/>
  <c r="H1385" i="1"/>
  <c r="L1385" i="1"/>
  <c r="M1385" i="1" s="1"/>
  <c r="J1387" i="1"/>
  <c r="K1387" i="1" s="1"/>
  <c r="U1387" i="1" s="1"/>
  <c r="G1387" i="1"/>
  <c r="F1387" i="1" s="1"/>
  <c r="P1386" i="1"/>
  <c r="Q1386" i="1" s="1"/>
  <c r="W1386" i="1"/>
  <c r="R1388" i="1"/>
  <c r="I1388" i="1"/>
  <c r="A1388" i="1"/>
  <c r="O1387" i="1"/>
  <c r="E1386" i="1"/>
  <c r="D1386" i="1" s="1"/>
  <c r="S1386" i="1"/>
  <c r="C1384" i="1" l="1"/>
  <c r="N1383" i="1"/>
  <c r="V1383" i="1" s="1"/>
  <c r="B1383" i="1" s="1"/>
  <c r="H1386" i="1"/>
  <c r="L1386" i="1"/>
  <c r="M1386" i="1" s="1"/>
  <c r="I1389" i="1"/>
  <c r="A1389" i="1"/>
  <c r="O1388" i="1"/>
  <c r="G1388" i="1"/>
  <c r="F1388" i="1" s="1"/>
  <c r="J1388" i="1"/>
  <c r="K1388" i="1" s="1"/>
  <c r="U1388" i="1" s="1"/>
  <c r="R1389" i="1"/>
  <c r="W1387" i="1"/>
  <c r="P1387" i="1"/>
  <c r="Q1387" i="1" s="1"/>
  <c r="S1387" i="1"/>
  <c r="E1387" i="1"/>
  <c r="D1387" i="1" s="1"/>
  <c r="C1385" i="1" l="1"/>
  <c r="N1384" i="1"/>
  <c r="L1387" i="1"/>
  <c r="M1387" i="1" s="1"/>
  <c r="R1390" i="1"/>
  <c r="S1388" i="1"/>
  <c r="E1388" i="1"/>
  <c r="D1388" i="1" s="1"/>
  <c r="H1387" i="1"/>
  <c r="P1388" i="1"/>
  <c r="Q1388" i="1" s="1"/>
  <c r="W1388" i="1"/>
  <c r="I1390" i="1"/>
  <c r="A1390" i="1"/>
  <c r="O1389" i="1"/>
  <c r="G1389" i="1"/>
  <c r="F1389" i="1" s="1"/>
  <c r="J1389" i="1"/>
  <c r="K1389" i="1" s="1"/>
  <c r="U1389" i="1" s="1"/>
  <c r="V1384" i="1" l="1"/>
  <c r="C1386" i="1"/>
  <c r="N1385" i="1"/>
  <c r="V1385" i="1" s="1"/>
  <c r="B1385" i="1" s="1"/>
  <c r="L1388" i="1"/>
  <c r="M1388" i="1" s="1"/>
  <c r="W1389" i="1"/>
  <c r="P1389" i="1"/>
  <c r="Q1389" i="1" s="1"/>
  <c r="E1389" i="1"/>
  <c r="D1389" i="1" s="1"/>
  <c r="S1389" i="1"/>
  <c r="A1391" i="1"/>
  <c r="O1390" i="1"/>
  <c r="I1391" i="1"/>
  <c r="R1391" i="1"/>
  <c r="H1388" i="1"/>
  <c r="G1390" i="1"/>
  <c r="F1390" i="1" s="1"/>
  <c r="J1390" i="1"/>
  <c r="K1390" i="1" s="1"/>
  <c r="B1384" i="1" l="1"/>
  <c r="N1386" i="1"/>
  <c r="V1386" i="1" s="1"/>
  <c r="B1386" i="1" s="1"/>
  <c r="C1387" i="1"/>
  <c r="H1389" i="1"/>
  <c r="L1389" i="1"/>
  <c r="M1389" i="1" s="1"/>
  <c r="R1392" i="1"/>
  <c r="J1391" i="1"/>
  <c r="K1391" i="1" s="1"/>
  <c r="G1391" i="1"/>
  <c r="F1391" i="1" s="1"/>
  <c r="P1390" i="1"/>
  <c r="Q1390" i="1" s="1"/>
  <c r="W1390" i="1"/>
  <c r="I1392" i="1"/>
  <c r="O1391" i="1"/>
  <c r="A1392" i="1"/>
  <c r="E1390" i="1"/>
  <c r="D1390" i="1" s="1"/>
  <c r="S1390" i="1"/>
  <c r="U1390" i="1"/>
  <c r="N1387" i="1" l="1"/>
  <c r="V1387" i="1" s="1"/>
  <c r="B1387" i="1" s="1"/>
  <c r="C1388" i="1"/>
  <c r="H1390" i="1"/>
  <c r="P1391" i="1"/>
  <c r="Q1391" i="1" s="1"/>
  <c r="W1391" i="1"/>
  <c r="G1392" i="1"/>
  <c r="F1392" i="1" s="1"/>
  <c r="J1392" i="1"/>
  <c r="K1392" i="1" s="1"/>
  <c r="U1392" i="1" s="1"/>
  <c r="E1391" i="1"/>
  <c r="D1391" i="1" s="1"/>
  <c r="S1391" i="1"/>
  <c r="U1391" i="1"/>
  <c r="L1390" i="1"/>
  <c r="M1390" i="1" s="1"/>
  <c r="I1393" i="1"/>
  <c r="A1393" i="1"/>
  <c r="O1392" i="1"/>
  <c r="R1393" i="1"/>
  <c r="C1389" i="1" l="1"/>
  <c r="N1388" i="1"/>
  <c r="V1388" i="1" s="1"/>
  <c r="B1388" i="1" s="1"/>
  <c r="L1391" i="1"/>
  <c r="M1391" i="1" s="1"/>
  <c r="H1391" i="1"/>
  <c r="R1394" i="1"/>
  <c r="E1392" i="1"/>
  <c r="D1392" i="1" s="1"/>
  <c r="S1392" i="1"/>
  <c r="P1392" i="1"/>
  <c r="Q1392" i="1" s="1"/>
  <c r="W1392" i="1"/>
  <c r="I1394" i="1"/>
  <c r="A1394" i="1"/>
  <c r="O1393" i="1"/>
  <c r="G1393" i="1"/>
  <c r="F1393" i="1" s="1"/>
  <c r="J1393" i="1"/>
  <c r="K1393" i="1" s="1"/>
  <c r="C1390" i="1" l="1"/>
  <c r="N1389" i="1"/>
  <c r="V1389" i="1" s="1"/>
  <c r="B1389" i="1" s="1"/>
  <c r="L1392" i="1"/>
  <c r="M1392" i="1" s="1"/>
  <c r="H1392" i="1"/>
  <c r="I1395" i="1"/>
  <c r="A1395" i="1"/>
  <c r="O1394" i="1"/>
  <c r="J1394" i="1"/>
  <c r="K1394" i="1" s="1"/>
  <c r="U1394" i="1" s="1"/>
  <c r="G1394" i="1"/>
  <c r="F1394" i="1" s="1"/>
  <c r="E1393" i="1"/>
  <c r="D1393" i="1" s="1"/>
  <c r="S1393" i="1"/>
  <c r="U1393" i="1"/>
  <c r="P1393" i="1"/>
  <c r="Q1393" i="1" s="1"/>
  <c r="W1393" i="1"/>
  <c r="R1395" i="1"/>
  <c r="N1390" i="1" l="1"/>
  <c r="V1390" i="1" s="1"/>
  <c r="B1390" i="1" s="1"/>
  <c r="C1391" i="1"/>
  <c r="L1393" i="1"/>
  <c r="M1393" i="1" s="1"/>
  <c r="H1393" i="1"/>
  <c r="S1394" i="1"/>
  <c r="E1394" i="1"/>
  <c r="D1394" i="1" s="1"/>
  <c r="L1394" i="1" s="1"/>
  <c r="M1394" i="1" s="1"/>
  <c r="P1394" i="1"/>
  <c r="Q1394" i="1" s="1"/>
  <c r="W1394" i="1"/>
  <c r="R1396" i="1"/>
  <c r="I1396" i="1"/>
  <c r="A1396" i="1"/>
  <c r="O1395" i="1"/>
  <c r="J1395" i="1"/>
  <c r="K1395" i="1" s="1"/>
  <c r="U1395" i="1" s="1"/>
  <c r="G1395" i="1"/>
  <c r="F1395" i="1" s="1"/>
  <c r="C1392" i="1" l="1"/>
  <c r="N1391" i="1"/>
  <c r="H1394" i="1"/>
  <c r="I1397" i="1"/>
  <c r="A1397" i="1"/>
  <c r="O1396" i="1"/>
  <c r="J1396" i="1"/>
  <c r="K1396" i="1" s="1"/>
  <c r="U1396" i="1" s="1"/>
  <c r="G1396" i="1"/>
  <c r="F1396" i="1" s="1"/>
  <c r="R1397" i="1"/>
  <c r="E1395" i="1"/>
  <c r="D1395" i="1" s="1"/>
  <c r="S1395" i="1"/>
  <c r="P1395" i="1"/>
  <c r="Q1395" i="1" s="1"/>
  <c r="W1395" i="1"/>
  <c r="V1391" i="1" l="1"/>
  <c r="C1393" i="1"/>
  <c r="N1392" i="1"/>
  <c r="V1392" i="1" s="1"/>
  <c r="B1392" i="1" s="1"/>
  <c r="H1395" i="1"/>
  <c r="R1398" i="1"/>
  <c r="L1395" i="1"/>
  <c r="M1395" i="1" s="1"/>
  <c r="E1396" i="1"/>
  <c r="D1396" i="1" s="1"/>
  <c r="S1396" i="1"/>
  <c r="W1396" i="1"/>
  <c r="P1396" i="1"/>
  <c r="Q1396" i="1" s="1"/>
  <c r="O1397" i="1"/>
  <c r="I1398" i="1"/>
  <c r="A1398" i="1"/>
  <c r="J1397" i="1"/>
  <c r="K1397" i="1" s="1"/>
  <c r="G1397" i="1"/>
  <c r="F1397" i="1" s="1"/>
  <c r="B1391" i="1" l="1"/>
  <c r="N1393" i="1"/>
  <c r="V1393" i="1" s="1"/>
  <c r="B1393" i="1" s="1"/>
  <c r="C1394" i="1"/>
  <c r="H1396" i="1"/>
  <c r="E1397" i="1"/>
  <c r="D1397" i="1" s="1"/>
  <c r="S1397" i="1"/>
  <c r="I1399" i="1"/>
  <c r="A1399" i="1"/>
  <c r="O1398" i="1"/>
  <c r="U1397" i="1"/>
  <c r="G1398" i="1"/>
  <c r="F1398" i="1" s="1"/>
  <c r="J1398" i="1"/>
  <c r="K1398" i="1" s="1"/>
  <c r="R1399" i="1"/>
  <c r="L1396" i="1"/>
  <c r="M1396" i="1" s="1"/>
  <c r="P1397" i="1"/>
  <c r="Q1397" i="1" s="1"/>
  <c r="W1397" i="1"/>
  <c r="N1394" i="1" l="1"/>
  <c r="V1394" i="1" s="1"/>
  <c r="B1394" i="1" s="1"/>
  <c r="C1395" i="1"/>
  <c r="L1397" i="1"/>
  <c r="M1397" i="1" s="1"/>
  <c r="H1397" i="1"/>
  <c r="E1398" i="1"/>
  <c r="D1398" i="1" s="1"/>
  <c r="H1398" i="1" s="1"/>
  <c r="S1398" i="1"/>
  <c r="P1398" i="1"/>
  <c r="Q1398" i="1" s="1"/>
  <c r="W1398" i="1"/>
  <c r="I1400" i="1"/>
  <c r="A1400" i="1"/>
  <c r="O1399" i="1"/>
  <c r="J1399" i="1"/>
  <c r="K1399" i="1" s="1"/>
  <c r="G1399" i="1"/>
  <c r="F1399" i="1" s="1"/>
  <c r="U1398" i="1"/>
  <c r="R1400" i="1"/>
  <c r="C1396" i="1" l="1"/>
  <c r="N1395" i="1"/>
  <c r="L1398" i="1"/>
  <c r="M1398" i="1" s="1"/>
  <c r="S1399" i="1"/>
  <c r="E1399" i="1"/>
  <c r="D1399" i="1" s="1"/>
  <c r="W1399" i="1"/>
  <c r="P1399" i="1"/>
  <c r="Q1399" i="1" s="1"/>
  <c r="A1401" i="1"/>
  <c r="O1400" i="1"/>
  <c r="I1401" i="1"/>
  <c r="G1400" i="1"/>
  <c r="F1400" i="1" s="1"/>
  <c r="J1400" i="1"/>
  <c r="K1400" i="1" s="1"/>
  <c r="U1400" i="1" s="1"/>
  <c r="U1399" i="1"/>
  <c r="R1401" i="1"/>
  <c r="V1395" i="1" l="1"/>
  <c r="C1397" i="1"/>
  <c r="N1396" i="1"/>
  <c r="V1396" i="1" s="1"/>
  <c r="B1396" i="1" s="1"/>
  <c r="L1399" i="1"/>
  <c r="M1399" i="1" s="1"/>
  <c r="H1399" i="1"/>
  <c r="J1401" i="1"/>
  <c r="K1401" i="1" s="1"/>
  <c r="U1401" i="1" s="1"/>
  <c r="G1401" i="1"/>
  <c r="F1401" i="1" s="1"/>
  <c r="W1400" i="1"/>
  <c r="P1400" i="1"/>
  <c r="Q1400" i="1" s="1"/>
  <c r="I1402" i="1"/>
  <c r="A1402" i="1"/>
  <c r="O1401" i="1"/>
  <c r="R1402" i="1"/>
  <c r="E1400" i="1"/>
  <c r="D1400" i="1" s="1"/>
  <c r="S1400" i="1"/>
  <c r="B1395" i="1" l="1"/>
  <c r="N1397" i="1"/>
  <c r="V1397" i="1" s="1"/>
  <c r="B1397" i="1" s="1"/>
  <c r="C1398" i="1"/>
  <c r="L1400" i="1"/>
  <c r="M1400" i="1" s="1"/>
  <c r="R1403" i="1"/>
  <c r="W1401" i="1"/>
  <c r="P1401" i="1"/>
  <c r="Q1401" i="1" s="1"/>
  <c r="I1403" i="1"/>
  <c r="A1403" i="1"/>
  <c r="O1402" i="1"/>
  <c r="G1402" i="1"/>
  <c r="F1402" i="1" s="1"/>
  <c r="J1402" i="1"/>
  <c r="K1402" i="1" s="1"/>
  <c r="U1402" i="1" s="1"/>
  <c r="H1400" i="1"/>
  <c r="S1401" i="1"/>
  <c r="E1401" i="1"/>
  <c r="D1401" i="1" s="1"/>
  <c r="L1401" i="1" s="1"/>
  <c r="M1401" i="1" s="1"/>
  <c r="N1398" i="1" l="1"/>
  <c r="V1398" i="1" s="1"/>
  <c r="B1398" i="1" s="1"/>
  <c r="C1399" i="1"/>
  <c r="H1401" i="1"/>
  <c r="P1402" i="1"/>
  <c r="Q1402" i="1" s="1"/>
  <c r="W1402" i="1"/>
  <c r="I1404" i="1"/>
  <c r="A1404" i="1"/>
  <c r="O1403" i="1"/>
  <c r="G1403" i="1"/>
  <c r="F1403" i="1" s="1"/>
  <c r="J1403" i="1"/>
  <c r="K1403" i="1" s="1"/>
  <c r="E1402" i="1"/>
  <c r="D1402" i="1" s="1"/>
  <c r="S1402" i="1"/>
  <c r="R1404" i="1"/>
  <c r="N1399" i="1" l="1"/>
  <c r="V1399" i="1" s="1"/>
  <c r="B1399" i="1" s="1"/>
  <c r="C1400" i="1"/>
  <c r="S1403" i="1"/>
  <c r="E1403" i="1"/>
  <c r="D1403" i="1" s="1"/>
  <c r="P1403" i="1"/>
  <c r="Q1403" i="1" s="1"/>
  <c r="W1403" i="1"/>
  <c r="O1404" i="1"/>
  <c r="I1405" i="1"/>
  <c r="A1405" i="1"/>
  <c r="J1404" i="1"/>
  <c r="K1404" i="1" s="1"/>
  <c r="U1404" i="1" s="1"/>
  <c r="G1404" i="1"/>
  <c r="F1404" i="1" s="1"/>
  <c r="L1402" i="1"/>
  <c r="M1402" i="1" s="1"/>
  <c r="U1403" i="1"/>
  <c r="R1405" i="1"/>
  <c r="H1402" i="1"/>
  <c r="N1400" i="1" l="1"/>
  <c r="C1401" i="1"/>
  <c r="H1403" i="1"/>
  <c r="L1403" i="1"/>
  <c r="M1403" i="1" s="1"/>
  <c r="E1404" i="1"/>
  <c r="D1404" i="1" s="1"/>
  <c r="S1404" i="1"/>
  <c r="O1405" i="1"/>
  <c r="I1406" i="1"/>
  <c r="A1406" i="1"/>
  <c r="G1405" i="1"/>
  <c r="F1405" i="1" s="1"/>
  <c r="J1405" i="1"/>
  <c r="K1405" i="1" s="1"/>
  <c r="W1404" i="1"/>
  <c r="P1404" i="1"/>
  <c r="Q1404" i="1" s="1"/>
  <c r="R1406" i="1"/>
  <c r="V1400" i="1" l="1"/>
  <c r="N1401" i="1"/>
  <c r="V1401" i="1" s="1"/>
  <c r="B1401" i="1" s="1"/>
  <c r="C1402" i="1"/>
  <c r="L1404" i="1"/>
  <c r="M1404" i="1" s="1"/>
  <c r="H1404" i="1"/>
  <c r="E1405" i="1"/>
  <c r="D1405" i="1" s="1"/>
  <c r="S1405" i="1"/>
  <c r="I1407" i="1"/>
  <c r="A1407" i="1"/>
  <c r="O1406" i="1"/>
  <c r="G1406" i="1"/>
  <c r="F1406" i="1" s="1"/>
  <c r="J1406" i="1"/>
  <c r="K1406" i="1" s="1"/>
  <c r="W1405" i="1"/>
  <c r="P1405" i="1"/>
  <c r="Q1405" i="1" s="1"/>
  <c r="U1405" i="1"/>
  <c r="R1407" i="1"/>
  <c r="B1400" i="1" l="1"/>
  <c r="N1402" i="1"/>
  <c r="V1402" i="1" s="1"/>
  <c r="B1402" i="1" s="1"/>
  <c r="C1403" i="1"/>
  <c r="L1405" i="1"/>
  <c r="M1405" i="1" s="1"/>
  <c r="H1405" i="1"/>
  <c r="E1406" i="1"/>
  <c r="D1406" i="1" s="1"/>
  <c r="S1406" i="1"/>
  <c r="W1406" i="1"/>
  <c r="P1406" i="1"/>
  <c r="Q1406" i="1" s="1"/>
  <c r="U1406" i="1"/>
  <c r="I1408" i="1"/>
  <c r="A1408" i="1"/>
  <c r="O1407" i="1"/>
  <c r="J1407" i="1"/>
  <c r="K1407" i="1" s="1"/>
  <c r="U1407" i="1" s="1"/>
  <c r="G1407" i="1"/>
  <c r="F1407" i="1" s="1"/>
  <c r="R1408" i="1"/>
  <c r="C1404" i="1" l="1"/>
  <c r="N1403" i="1"/>
  <c r="V1403" i="1" s="1"/>
  <c r="B1403" i="1" s="1"/>
  <c r="H1406" i="1"/>
  <c r="L1406" i="1"/>
  <c r="M1406" i="1" s="1"/>
  <c r="P1407" i="1"/>
  <c r="Q1407" i="1" s="1"/>
  <c r="W1407" i="1"/>
  <c r="I1409" i="1"/>
  <c r="O1408" i="1"/>
  <c r="A1409" i="1"/>
  <c r="J1408" i="1"/>
  <c r="K1408" i="1" s="1"/>
  <c r="G1408" i="1"/>
  <c r="F1408" i="1" s="1"/>
  <c r="R1409" i="1"/>
  <c r="S1407" i="1"/>
  <c r="E1407" i="1"/>
  <c r="D1407" i="1" s="1"/>
  <c r="C1405" i="1" l="1"/>
  <c r="N1404" i="1"/>
  <c r="V1404" i="1" s="1"/>
  <c r="B1404" i="1" s="1"/>
  <c r="H1407" i="1"/>
  <c r="R1410" i="1"/>
  <c r="E1408" i="1"/>
  <c r="D1408" i="1" s="1"/>
  <c r="S1408" i="1"/>
  <c r="L1407" i="1"/>
  <c r="M1407" i="1" s="1"/>
  <c r="O1409" i="1"/>
  <c r="I1410" i="1"/>
  <c r="A1410" i="1"/>
  <c r="P1408" i="1"/>
  <c r="Q1408" i="1" s="1"/>
  <c r="W1408" i="1"/>
  <c r="G1409" i="1"/>
  <c r="F1409" i="1" s="1"/>
  <c r="J1409" i="1"/>
  <c r="K1409" i="1" s="1"/>
  <c r="U1408" i="1"/>
  <c r="N1405" i="1" l="1"/>
  <c r="C1406" i="1"/>
  <c r="I1411" i="1"/>
  <c r="A1411" i="1"/>
  <c r="O1410" i="1"/>
  <c r="G1410" i="1"/>
  <c r="F1410" i="1" s="1"/>
  <c r="J1410" i="1"/>
  <c r="K1410" i="1" s="1"/>
  <c r="U1410" i="1" s="1"/>
  <c r="W1409" i="1"/>
  <c r="P1409" i="1"/>
  <c r="Q1409" i="1" s="1"/>
  <c r="E1409" i="1"/>
  <c r="D1409" i="1" s="1"/>
  <c r="H1409" i="1" s="1"/>
  <c r="S1409" i="1"/>
  <c r="L1408" i="1"/>
  <c r="M1408" i="1" s="1"/>
  <c r="U1409" i="1"/>
  <c r="H1408" i="1"/>
  <c r="R1411" i="1"/>
  <c r="V1405" i="1" l="1"/>
  <c r="C1407" i="1"/>
  <c r="N1406" i="1"/>
  <c r="V1406" i="1" s="1"/>
  <c r="B1406" i="1" s="1"/>
  <c r="L1409" i="1"/>
  <c r="M1409" i="1" s="1"/>
  <c r="R1412" i="1"/>
  <c r="E1410" i="1"/>
  <c r="D1410" i="1" s="1"/>
  <c r="S1410" i="1"/>
  <c r="P1410" i="1"/>
  <c r="Q1410" i="1" s="1"/>
  <c r="W1410" i="1"/>
  <c r="I1412" i="1"/>
  <c r="A1412" i="1"/>
  <c r="O1411" i="1"/>
  <c r="P1411" i="1" s="1"/>
  <c r="J1411" i="1"/>
  <c r="K1411" i="1" s="1"/>
  <c r="G1411" i="1"/>
  <c r="F1411" i="1" s="1"/>
  <c r="B1405" i="1" l="1"/>
  <c r="C1408" i="1"/>
  <c r="N1407" i="1"/>
  <c r="V1407" i="1" s="1"/>
  <c r="B1407" i="1" s="1"/>
  <c r="L1410" i="1"/>
  <c r="M1410" i="1" s="1"/>
  <c r="H1410" i="1"/>
  <c r="A1413" i="1"/>
  <c r="O1412" i="1"/>
  <c r="I1413" i="1"/>
  <c r="J1412" i="1"/>
  <c r="K1412" i="1" s="1"/>
  <c r="U1412" i="1" s="1"/>
  <c r="G1412" i="1"/>
  <c r="F1412" i="1" s="1"/>
  <c r="S1411" i="1"/>
  <c r="E1411" i="1"/>
  <c r="D1411" i="1" s="1"/>
  <c r="U1411" i="1"/>
  <c r="R1413" i="1"/>
  <c r="C1409" i="1" l="1"/>
  <c r="N1408" i="1"/>
  <c r="V1408" i="1" s="1"/>
  <c r="B1408" i="1" s="1"/>
  <c r="H1411" i="1"/>
  <c r="S1412" i="1"/>
  <c r="E1412" i="1"/>
  <c r="D1412" i="1" s="1"/>
  <c r="L1411" i="1"/>
  <c r="M1411" i="1" s="1"/>
  <c r="J1413" i="1"/>
  <c r="K1413" i="1" s="1"/>
  <c r="G1413" i="1"/>
  <c r="F1413" i="1" s="1"/>
  <c r="P1412" i="1"/>
  <c r="Q1412" i="1" s="1"/>
  <c r="W1412" i="1"/>
  <c r="R1414" i="1"/>
  <c r="I1414" i="1"/>
  <c r="A1414" i="1"/>
  <c r="O1413" i="1"/>
  <c r="C1410" i="1" l="1"/>
  <c r="N1409" i="1"/>
  <c r="V1409" i="1" s="1"/>
  <c r="B1409" i="1" s="1"/>
  <c r="W1413" i="1"/>
  <c r="P1413" i="1"/>
  <c r="Q1413" i="1" s="1"/>
  <c r="E1413" i="1"/>
  <c r="D1413" i="1" s="1"/>
  <c r="S1413" i="1"/>
  <c r="O1414" i="1"/>
  <c r="I1415" i="1"/>
  <c r="A1415" i="1"/>
  <c r="H1412" i="1"/>
  <c r="U1413" i="1"/>
  <c r="G1414" i="1"/>
  <c r="F1414" i="1" s="1"/>
  <c r="J1414" i="1"/>
  <c r="K1414" i="1" s="1"/>
  <c r="U1414" i="1" s="1"/>
  <c r="L1412" i="1"/>
  <c r="M1412" i="1" s="1"/>
  <c r="R1415" i="1"/>
  <c r="N1410" i="1" l="1"/>
  <c r="V1410" i="1" s="1"/>
  <c r="B1410" i="1" s="1"/>
  <c r="C1411" i="1"/>
  <c r="N1411" i="1" s="1"/>
  <c r="H1413" i="1"/>
  <c r="L1413" i="1"/>
  <c r="M1413" i="1" s="1"/>
  <c r="A1416" i="1"/>
  <c r="O1415" i="1"/>
  <c r="I1416" i="1"/>
  <c r="J1415" i="1"/>
  <c r="K1415" i="1" s="1"/>
  <c r="U1415" i="1" s="1"/>
  <c r="G1415" i="1"/>
  <c r="F1415" i="1" s="1"/>
  <c r="P1414" i="1"/>
  <c r="Q1414" i="1" s="1"/>
  <c r="W1414" i="1"/>
  <c r="S1414" i="1"/>
  <c r="E1414" i="1"/>
  <c r="D1414" i="1" s="1"/>
  <c r="R1416" i="1"/>
  <c r="Q1411" i="1" l="1"/>
  <c r="C1412" i="1" s="1"/>
  <c r="V1411" i="1"/>
  <c r="H1414" i="1"/>
  <c r="L1414" i="1"/>
  <c r="M1414" i="1" s="1"/>
  <c r="S1415" i="1"/>
  <c r="E1415" i="1"/>
  <c r="D1415" i="1" s="1"/>
  <c r="J1416" i="1"/>
  <c r="K1416" i="1" s="1"/>
  <c r="U1416" i="1" s="1"/>
  <c r="G1416" i="1"/>
  <c r="F1416" i="1" s="1"/>
  <c r="P1415" i="1"/>
  <c r="Q1415" i="1" s="1"/>
  <c r="W1415" i="1"/>
  <c r="R1417" i="1"/>
  <c r="I1417" i="1"/>
  <c r="A1417" i="1"/>
  <c r="O1416" i="1"/>
  <c r="N1412" i="1" l="1"/>
  <c r="C1413" i="1"/>
  <c r="B1411" i="1"/>
  <c r="W1411" i="1"/>
  <c r="H1415" i="1"/>
  <c r="L1415" i="1"/>
  <c r="M1415" i="1" s="1"/>
  <c r="R1418" i="1"/>
  <c r="W1416" i="1"/>
  <c r="P1416" i="1"/>
  <c r="Q1416" i="1" s="1"/>
  <c r="E1416" i="1"/>
  <c r="D1416" i="1" s="1"/>
  <c r="L1416" i="1" s="1"/>
  <c r="M1416" i="1" s="1"/>
  <c r="S1416" i="1"/>
  <c r="I1418" i="1"/>
  <c r="A1418" i="1"/>
  <c r="O1417" i="1"/>
  <c r="J1417" i="1"/>
  <c r="K1417" i="1" s="1"/>
  <c r="G1417" i="1"/>
  <c r="F1417" i="1" s="1"/>
  <c r="V1412" i="1" l="1"/>
  <c r="N1413" i="1"/>
  <c r="V1413" i="1" s="1"/>
  <c r="B1413" i="1" s="1"/>
  <c r="C1414" i="1"/>
  <c r="H1416" i="1"/>
  <c r="O1418" i="1"/>
  <c r="I1419" i="1"/>
  <c r="A1419" i="1"/>
  <c r="G1418" i="1"/>
  <c r="F1418" i="1" s="1"/>
  <c r="J1418" i="1"/>
  <c r="K1418" i="1" s="1"/>
  <c r="U1418" i="1" s="1"/>
  <c r="E1417" i="1"/>
  <c r="D1417" i="1" s="1"/>
  <c r="S1417" i="1"/>
  <c r="U1417" i="1"/>
  <c r="W1417" i="1"/>
  <c r="P1417" i="1"/>
  <c r="Q1417" i="1" s="1"/>
  <c r="R1419" i="1"/>
  <c r="B1412" i="1" l="1"/>
  <c r="C1415" i="1"/>
  <c r="N1414" i="1"/>
  <c r="H1417" i="1"/>
  <c r="L1417" i="1"/>
  <c r="M1417" i="1" s="1"/>
  <c r="E1418" i="1"/>
  <c r="D1418" i="1" s="1"/>
  <c r="S1418" i="1"/>
  <c r="R1420" i="1"/>
  <c r="I1420" i="1"/>
  <c r="A1420" i="1"/>
  <c r="O1419" i="1"/>
  <c r="J1419" i="1"/>
  <c r="K1419" i="1" s="1"/>
  <c r="U1419" i="1" s="1"/>
  <c r="G1419" i="1"/>
  <c r="F1419" i="1" s="1"/>
  <c r="W1418" i="1"/>
  <c r="P1418" i="1"/>
  <c r="Q1418" i="1" s="1"/>
  <c r="V1414" i="1" l="1"/>
  <c r="C1416" i="1"/>
  <c r="N1415" i="1"/>
  <c r="V1415" i="1" s="1"/>
  <c r="B1415" i="1" s="1"/>
  <c r="H1418" i="1"/>
  <c r="L1418" i="1"/>
  <c r="M1418" i="1" s="1"/>
  <c r="P1419" i="1"/>
  <c r="Q1419" i="1" s="1"/>
  <c r="W1419" i="1"/>
  <c r="I1421" i="1"/>
  <c r="A1421" i="1"/>
  <c r="O1420" i="1"/>
  <c r="J1420" i="1"/>
  <c r="K1420" i="1" s="1"/>
  <c r="G1420" i="1"/>
  <c r="F1420" i="1" s="1"/>
  <c r="R1421" i="1"/>
  <c r="E1419" i="1"/>
  <c r="D1419" i="1" s="1"/>
  <c r="H1419" i="1" s="1"/>
  <c r="S1419" i="1"/>
  <c r="B1414" i="1" l="1"/>
  <c r="N1416" i="1"/>
  <c r="C1417" i="1"/>
  <c r="L1419" i="1"/>
  <c r="M1419" i="1" s="1"/>
  <c r="R1422" i="1"/>
  <c r="E1420" i="1"/>
  <c r="D1420" i="1" s="1"/>
  <c r="S1420" i="1"/>
  <c r="W1420" i="1"/>
  <c r="P1420" i="1"/>
  <c r="Q1420" i="1" s="1"/>
  <c r="I1422" i="1"/>
  <c r="A1422" i="1"/>
  <c r="O1421" i="1"/>
  <c r="G1421" i="1"/>
  <c r="F1421" i="1" s="1"/>
  <c r="J1421" i="1"/>
  <c r="K1421" i="1" s="1"/>
  <c r="U1420" i="1"/>
  <c r="V1416" i="1" l="1"/>
  <c r="C1418" i="1"/>
  <c r="N1417" i="1"/>
  <c r="V1417" i="1" s="1"/>
  <c r="B1417" i="1" s="1"/>
  <c r="H1420" i="1"/>
  <c r="L1420" i="1"/>
  <c r="M1420" i="1" s="1"/>
  <c r="O1422" i="1"/>
  <c r="I1423" i="1"/>
  <c r="A1423" i="1"/>
  <c r="G1422" i="1"/>
  <c r="F1422" i="1" s="1"/>
  <c r="J1422" i="1"/>
  <c r="K1422" i="1" s="1"/>
  <c r="U1422" i="1" s="1"/>
  <c r="S1421" i="1"/>
  <c r="E1421" i="1"/>
  <c r="D1421" i="1" s="1"/>
  <c r="U1421" i="1"/>
  <c r="W1421" i="1"/>
  <c r="P1421" i="1"/>
  <c r="Q1421" i="1" s="1"/>
  <c r="R1423" i="1"/>
  <c r="B1416" i="1" l="1"/>
  <c r="C1419" i="1"/>
  <c r="N1418" i="1"/>
  <c r="V1418" i="1" s="1"/>
  <c r="B1418" i="1" s="1"/>
  <c r="H1421" i="1"/>
  <c r="L1421" i="1"/>
  <c r="M1421" i="1" s="1"/>
  <c r="E1422" i="1"/>
  <c r="D1422" i="1" s="1"/>
  <c r="S1422" i="1"/>
  <c r="R1424" i="1"/>
  <c r="A1424" i="1"/>
  <c r="I1424" i="1"/>
  <c r="O1423" i="1"/>
  <c r="J1423" i="1"/>
  <c r="K1423" i="1" s="1"/>
  <c r="U1423" i="1" s="1"/>
  <c r="G1423" i="1"/>
  <c r="F1423" i="1" s="1"/>
  <c r="P1422" i="1"/>
  <c r="Q1422" i="1" s="1"/>
  <c r="W1422" i="1"/>
  <c r="C1420" i="1" l="1"/>
  <c r="N1419" i="1"/>
  <c r="H1422" i="1"/>
  <c r="L1422" i="1"/>
  <c r="M1422" i="1" s="1"/>
  <c r="J1424" i="1"/>
  <c r="K1424" i="1" s="1"/>
  <c r="U1424" i="1" s="1"/>
  <c r="G1424" i="1"/>
  <c r="F1424" i="1" s="1"/>
  <c r="A1425" i="1"/>
  <c r="O1424" i="1"/>
  <c r="I1425" i="1"/>
  <c r="R1425" i="1"/>
  <c r="S1423" i="1"/>
  <c r="E1423" i="1"/>
  <c r="D1423" i="1" s="1"/>
  <c r="P1423" i="1"/>
  <c r="Q1423" i="1" s="1"/>
  <c r="W1423" i="1"/>
  <c r="V1419" i="1" l="1"/>
  <c r="C1421" i="1"/>
  <c r="N1420" i="1"/>
  <c r="V1420" i="1" s="1"/>
  <c r="B1420" i="1" s="1"/>
  <c r="L1423" i="1"/>
  <c r="M1423" i="1" s="1"/>
  <c r="H1423" i="1"/>
  <c r="R1426" i="1"/>
  <c r="G1425" i="1"/>
  <c r="F1425" i="1" s="1"/>
  <c r="J1425" i="1"/>
  <c r="K1425" i="1" s="1"/>
  <c r="P1424" i="1"/>
  <c r="Q1424" i="1" s="1"/>
  <c r="W1424" i="1"/>
  <c r="I1426" i="1"/>
  <c r="A1426" i="1"/>
  <c r="O1425" i="1"/>
  <c r="E1424" i="1"/>
  <c r="D1424" i="1" s="1"/>
  <c r="S1424" i="1"/>
  <c r="B1419" i="1" l="1"/>
  <c r="C1422" i="1"/>
  <c r="N1421" i="1"/>
  <c r="V1421" i="1" s="1"/>
  <c r="B1421" i="1" s="1"/>
  <c r="H1424" i="1"/>
  <c r="L1424" i="1"/>
  <c r="M1424" i="1" s="1"/>
  <c r="A1427" i="1"/>
  <c r="O1426" i="1"/>
  <c r="I1427" i="1"/>
  <c r="G1426" i="1"/>
  <c r="F1426" i="1" s="1"/>
  <c r="J1426" i="1"/>
  <c r="K1426" i="1" s="1"/>
  <c r="U1426" i="1" s="1"/>
  <c r="E1425" i="1"/>
  <c r="D1425" i="1" s="1"/>
  <c r="S1425" i="1"/>
  <c r="U1425" i="1"/>
  <c r="W1425" i="1"/>
  <c r="P1425" i="1"/>
  <c r="Q1425" i="1" s="1"/>
  <c r="R1427" i="1"/>
  <c r="C1423" i="1" l="1"/>
  <c r="N1422" i="1"/>
  <c r="V1422" i="1" s="1"/>
  <c r="B1422" i="1" s="1"/>
  <c r="H1425" i="1"/>
  <c r="L1425" i="1"/>
  <c r="M1425" i="1" s="1"/>
  <c r="E1426" i="1"/>
  <c r="D1426" i="1" s="1"/>
  <c r="H1426" i="1" s="1"/>
  <c r="S1426" i="1"/>
  <c r="R1428" i="1"/>
  <c r="J1427" i="1"/>
  <c r="K1427" i="1" s="1"/>
  <c r="G1427" i="1"/>
  <c r="F1427" i="1" s="1"/>
  <c r="W1426" i="1"/>
  <c r="P1426" i="1"/>
  <c r="Q1426" i="1" s="1"/>
  <c r="I1428" i="1"/>
  <c r="A1428" i="1"/>
  <c r="O1427" i="1"/>
  <c r="C1424" i="1" l="1"/>
  <c r="N1423" i="1"/>
  <c r="V1423" i="1" s="1"/>
  <c r="B1423" i="1" s="1"/>
  <c r="L1426" i="1"/>
  <c r="M1426" i="1" s="1"/>
  <c r="S1427" i="1"/>
  <c r="E1427" i="1"/>
  <c r="D1427" i="1" s="1"/>
  <c r="U1427" i="1"/>
  <c r="P1427" i="1"/>
  <c r="Q1427" i="1" s="1"/>
  <c r="W1427" i="1"/>
  <c r="R1429" i="1"/>
  <c r="I1429" i="1"/>
  <c r="A1429" i="1"/>
  <c r="O1428" i="1"/>
  <c r="G1428" i="1"/>
  <c r="F1428" i="1" s="1"/>
  <c r="J1428" i="1"/>
  <c r="K1428" i="1" s="1"/>
  <c r="U1428" i="1" s="1"/>
  <c r="N1424" i="1" l="1"/>
  <c r="V1424" i="1" s="1"/>
  <c r="B1424" i="1" s="1"/>
  <c r="C1425" i="1"/>
  <c r="L1427" i="1"/>
  <c r="M1427" i="1" s="1"/>
  <c r="H1427" i="1"/>
  <c r="J1429" i="1"/>
  <c r="K1429" i="1" s="1"/>
  <c r="U1429" i="1" s="1"/>
  <c r="G1429" i="1"/>
  <c r="F1429" i="1" s="1"/>
  <c r="R1430" i="1"/>
  <c r="S1428" i="1"/>
  <c r="E1428" i="1"/>
  <c r="D1428" i="1" s="1"/>
  <c r="L1428" i="1" s="1"/>
  <c r="M1428" i="1" s="1"/>
  <c r="P1428" i="1"/>
  <c r="Q1428" i="1" s="1"/>
  <c r="W1428" i="1"/>
  <c r="O1429" i="1"/>
  <c r="I1430" i="1"/>
  <c r="A1430" i="1"/>
  <c r="C1426" i="1" l="1"/>
  <c r="N1425" i="1"/>
  <c r="V1425" i="1" s="1"/>
  <c r="B1425" i="1" s="1"/>
  <c r="I1431" i="1"/>
  <c r="A1431" i="1"/>
  <c r="O1430" i="1"/>
  <c r="R1431" i="1"/>
  <c r="G1430" i="1"/>
  <c r="F1430" i="1" s="1"/>
  <c r="J1430" i="1"/>
  <c r="K1430" i="1" s="1"/>
  <c r="H1428" i="1"/>
  <c r="P1429" i="1"/>
  <c r="Q1429" i="1" s="1"/>
  <c r="W1429" i="1"/>
  <c r="E1429" i="1"/>
  <c r="D1429" i="1" s="1"/>
  <c r="S1429" i="1"/>
  <c r="C1427" i="1" l="1"/>
  <c r="N1426" i="1"/>
  <c r="H1429" i="1"/>
  <c r="S1430" i="1"/>
  <c r="E1430" i="1"/>
  <c r="D1430" i="1" s="1"/>
  <c r="H1430" i="1" s="1"/>
  <c r="L1429" i="1"/>
  <c r="M1429" i="1" s="1"/>
  <c r="U1430" i="1"/>
  <c r="R1432" i="1"/>
  <c r="P1430" i="1"/>
  <c r="Q1430" i="1" s="1"/>
  <c r="W1430" i="1"/>
  <c r="O1431" i="1"/>
  <c r="I1432" i="1"/>
  <c r="A1432" i="1"/>
  <c r="J1431" i="1"/>
  <c r="K1431" i="1" s="1"/>
  <c r="U1431" i="1" s="1"/>
  <c r="G1431" i="1"/>
  <c r="F1431" i="1" s="1"/>
  <c r="V1426" i="1" l="1"/>
  <c r="N1427" i="1"/>
  <c r="V1427" i="1" s="1"/>
  <c r="B1427" i="1" s="1"/>
  <c r="C1428" i="1"/>
  <c r="L1430" i="1"/>
  <c r="M1430" i="1" s="1"/>
  <c r="R1433" i="1"/>
  <c r="S1431" i="1"/>
  <c r="E1431" i="1"/>
  <c r="D1431" i="1" s="1"/>
  <c r="L1431" i="1" s="1"/>
  <c r="M1431" i="1" s="1"/>
  <c r="I1433" i="1"/>
  <c r="A1433" i="1"/>
  <c r="O1432" i="1"/>
  <c r="J1432" i="1"/>
  <c r="K1432" i="1" s="1"/>
  <c r="G1432" i="1"/>
  <c r="F1432" i="1" s="1"/>
  <c r="P1431" i="1"/>
  <c r="Q1431" i="1" s="1"/>
  <c r="W1431" i="1"/>
  <c r="B1426" i="1" l="1"/>
  <c r="C1429" i="1"/>
  <c r="N1428" i="1"/>
  <c r="V1428" i="1" s="1"/>
  <c r="B1428" i="1" s="1"/>
  <c r="H1431" i="1"/>
  <c r="E1432" i="1"/>
  <c r="D1432" i="1" s="1"/>
  <c r="L1432" i="1" s="1"/>
  <c r="M1432" i="1" s="1"/>
  <c r="S1432" i="1"/>
  <c r="P1432" i="1"/>
  <c r="Q1432" i="1" s="1"/>
  <c r="W1432" i="1"/>
  <c r="A1434" i="1"/>
  <c r="I1434" i="1"/>
  <c r="O1433" i="1"/>
  <c r="J1433" i="1"/>
  <c r="K1433" i="1" s="1"/>
  <c r="G1433" i="1"/>
  <c r="F1433" i="1" s="1"/>
  <c r="U1432" i="1"/>
  <c r="R1434" i="1"/>
  <c r="C1430" i="1" l="1"/>
  <c r="N1429" i="1"/>
  <c r="V1429" i="1" s="1"/>
  <c r="B1429" i="1" s="1"/>
  <c r="H1432" i="1"/>
  <c r="E1433" i="1"/>
  <c r="D1433" i="1" s="1"/>
  <c r="S1433" i="1"/>
  <c r="W1433" i="1"/>
  <c r="P1433" i="1"/>
  <c r="Q1433" i="1" s="1"/>
  <c r="J1434" i="1"/>
  <c r="K1434" i="1" s="1"/>
  <c r="G1434" i="1"/>
  <c r="F1434" i="1" s="1"/>
  <c r="I1435" i="1"/>
  <c r="A1435" i="1"/>
  <c r="O1434" i="1"/>
  <c r="U1433" i="1"/>
  <c r="R1435" i="1"/>
  <c r="N1430" i="1" l="1"/>
  <c r="C1431" i="1"/>
  <c r="H1433" i="1"/>
  <c r="L1433" i="1"/>
  <c r="M1433" i="1" s="1"/>
  <c r="E1434" i="1"/>
  <c r="D1434" i="1" s="1"/>
  <c r="L1434" i="1" s="1"/>
  <c r="M1434" i="1" s="1"/>
  <c r="S1434" i="1"/>
  <c r="U1434" i="1"/>
  <c r="A1436" i="1"/>
  <c r="O1435" i="1"/>
  <c r="I1436" i="1"/>
  <c r="R1436" i="1"/>
  <c r="J1435" i="1"/>
  <c r="K1435" i="1" s="1"/>
  <c r="U1435" i="1" s="1"/>
  <c r="G1435" i="1"/>
  <c r="F1435" i="1" s="1"/>
  <c r="P1434" i="1"/>
  <c r="Q1434" i="1" s="1"/>
  <c r="W1434" i="1"/>
  <c r="V1430" i="1" l="1"/>
  <c r="N1431" i="1"/>
  <c r="V1431" i="1" s="1"/>
  <c r="B1431" i="1" s="1"/>
  <c r="C1432" i="1"/>
  <c r="H1434" i="1"/>
  <c r="P1435" i="1"/>
  <c r="Q1435" i="1" s="1"/>
  <c r="W1435" i="1"/>
  <c r="I1437" i="1"/>
  <c r="A1437" i="1"/>
  <c r="O1436" i="1"/>
  <c r="G1436" i="1"/>
  <c r="F1436" i="1" s="1"/>
  <c r="J1436" i="1"/>
  <c r="K1436" i="1" s="1"/>
  <c r="R1437" i="1"/>
  <c r="S1435" i="1"/>
  <c r="E1435" i="1"/>
  <c r="D1435" i="1" s="1"/>
  <c r="B1430" i="1" l="1"/>
  <c r="C1433" i="1"/>
  <c r="N1432" i="1"/>
  <c r="V1432" i="1" s="1"/>
  <c r="B1432" i="1" s="1"/>
  <c r="R1438" i="1"/>
  <c r="P1436" i="1"/>
  <c r="Q1436" i="1" s="1"/>
  <c r="W1436" i="1"/>
  <c r="L1435" i="1"/>
  <c r="M1435" i="1" s="1"/>
  <c r="O1437" i="1"/>
  <c r="I1438" i="1"/>
  <c r="A1438" i="1"/>
  <c r="E1436" i="1"/>
  <c r="D1436" i="1" s="1"/>
  <c r="S1436" i="1"/>
  <c r="G1437" i="1"/>
  <c r="F1437" i="1" s="1"/>
  <c r="J1437" i="1"/>
  <c r="K1437" i="1" s="1"/>
  <c r="H1435" i="1"/>
  <c r="U1436" i="1"/>
  <c r="N1433" i="1" l="1"/>
  <c r="C1434" i="1"/>
  <c r="H1436" i="1"/>
  <c r="L1436" i="1"/>
  <c r="M1436" i="1" s="1"/>
  <c r="G1438" i="1"/>
  <c r="F1438" i="1" s="1"/>
  <c r="J1438" i="1"/>
  <c r="K1438" i="1" s="1"/>
  <c r="U1438" i="1" s="1"/>
  <c r="E1437" i="1"/>
  <c r="D1437" i="1" s="1"/>
  <c r="S1437" i="1"/>
  <c r="I1439" i="1"/>
  <c r="A1439" i="1"/>
  <c r="O1438" i="1"/>
  <c r="U1437" i="1"/>
  <c r="P1437" i="1"/>
  <c r="Q1437" i="1" s="1"/>
  <c r="W1437" i="1"/>
  <c r="R1439" i="1"/>
  <c r="V1433" i="1" l="1"/>
  <c r="N1434" i="1"/>
  <c r="V1434" i="1" s="1"/>
  <c r="B1434" i="1" s="1"/>
  <c r="C1435" i="1"/>
  <c r="H1437" i="1"/>
  <c r="L1437" i="1"/>
  <c r="M1437" i="1" s="1"/>
  <c r="I1440" i="1"/>
  <c r="A1440" i="1"/>
  <c r="O1439" i="1"/>
  <c r="J1439" i="1"/>
  <c r="K1439" i="1" s="1"/>
  <c r="U1439" i="1" s="1"/>
  <c r="G1439" i="1"/>
  <c r="F1439" i="1" s="1"/>
  <c r="P1438" i="1"/>
  <c r="Q1438" i="1" s="1"/>
  <c r="W1438" i="1"/>
  <c r="R1440" i="1"/>
  <c r="E1438" i="1"/>
  <c r="D1438" i="1" s="1"/>
  <c r="S1438" i="1"/>
  <c r="B1433" i="1" l="1"/>
  <c r="C1436" i="1"/>
  <c r="N1435" i="1"/>
  <c r="L1438" i="1"/>
  <c r="M1438" i="1" s="1"/>
  <c r="H1438" i="1"/>
  <c r="E1439" i="1"/>
  <c r="D1439" i="1" s="1"/>
  <c r="S1439" i="1"/>
  <c r="P1439" i="1"/>
  <c r="Q1439" i="1" s="1"/>
  <c r="W1439" i="1"/>
  <c r="R1441" i="1"/>
  <c r="O1440" i="1"/>
  <c r="I1441" i="1"/>
  <c r="A1441" i="1"/>
  <c r="J1440" i="1"/>
  <c r="K1440" i="1" s="1"/>
  <c r="U1440" i="1" s="1"/>
  <c r="G1440" i="1"/>
  <c r="F1440" i="1" s="1"/>
  <c r="V1435" i="1" l="1"/>
  <c r="N1436" i="1"/>
  <c r="V1436" i="1" s="1"/>
  <c r="B1436" i="1" s="1"/>
  <c r="C1437" i="1"/>
  <c r="L1439" i="1"/>
  <c r="M1439" i="1" s="1"/>
  <c r="H1439" i="1"/>
  <c r="R1442" i="1"/>
  <c r="G1441" i="1"/>
  <c r="F1441" i="1" s="1"/>
  <c r="J1441" i="1"/>
  <c r="K1441" i="1" s="1"/>
  <c r="P1440" i="1"/>
  <c r="Q1440" i="1" s="1"/>
  <c r="W1440" i="1"/>
  <c r="E1440" i="1"/>
  <c r="D1440" i="1" s="1"/>
  <c r="S1440" i="1"/>
  <c r="O1441" i="1"/>
  <c r="I1442" i="1"/>
  <c r="A1442" i="1"/>
  <c r="B1435" i="1" l="1"/>
  <c r="C1438" i="1"/>
  <c r="N1437" i="1"/>
  <c r="H1440" i="1"/>
  <c r="E1441" i="1"/>
  <c r="D1441" i="1" s="1"/>
  <c r="S1441" i="1"/>
  <c r="L1440" i="1"/>
  <c r="M1440" i="1" s="1"/>
  <c r="I1443" i="1"/>
  <c r="A1443" i="1"/>
  <c r="O1442" i="1"/>
  <c r="P1442" i="1" s="1"/>
  <c r="J1442" i="1"/>
  <c r="K1442" i="1" s="1"/>
  <c r="U1442" i="1" s="1"/>
  <c r="G1442" i="1"/>
  <c r="F1442" i="1" s="1"/>
  <c r="U1441" i="1"/>
  <c r="W1441" i="1"/>
  <c r="P1441" i="1"/>
  <c r="Q1441" i="1" s="1"/>
  <c r="R1443" i="1"/>
  <c r="V1437" i="1" l="1"/>
  <c r="C1439" i="1"/>
  <c r="N1438" i="1"/>
  <c r="V1438" i="1" s="1"/>
  <c r="B1438" i="1" s="1"/>
  <c r="H1441" i="1"/>
  <c r="L1441" i="1"/>
  <c r="M1441" i="1" s="1"/>
  <c r="I1444" i="1"/>
  <c r="A1444" i="1"/>
  <c r="O1443" i="1"/>
  <c r="J1443" i="1"/>
  <c r="K1443" i="1" s="1"/>
  <c r="G1443" i="1"/>
  <c r="F1443" i="1" s="1"/>
  <c r="E1442" i="1"/>
  <c r="D1442" i="1" s="1"/>
  <c r="S1442" i="1"/>
  <c r="R1444" i="1"/>
  <c r="B1437" i="1" l="1"/>
  <c r="N1439" i="1"/>
  <c r="V1439" i="1" s="1"/>
  <c r="B1439" i="1" s="1"/>
  <c r="C1440" i="1"/>
  <c r="R1445" i="1"/>
  <c r="H1442" i="1"/>
  <c r="L1442" i="1"/>
  <c r="M1442" i="1" s="1"/>
  <c r="E1443" i="1"/>
  <c r="D1443" i="1" s="1"/>
  <c r="H1443" i="1" s="1"/>
  <c r="S1443" i="1"/>
  <c r="P1443" i="1"/>
  <c r="Q1443" i="1" s="1"/>
  <c r="W1443" i="1"/>
  <c r="I1445" i="1"/>
  <c r="O1444" i="1"/>
  <c r="A1445" i="1"/>
  <c r="U1443" i="1"/>
  <c r="J1444" i="1"/>
  <c r="K1444" i="1" s="1"/>
  <c r="G1444" i="1"/>
  <c r="F1444" i="1" s="1"/>
  <c r="N1440" i="1" l="1"/>
  <c r="C1441" i="1"/>
  <c r="L1443" i="1"/>
  <c r="M1443" i="1" s="1"/>
  <c r="S1444" i="1"/>
  <c r="E1444" i="1"/>
  <c r="D1444" i="1" s="1"/>
  <c r="I1446" i="1"/>
  <c r="A1446" i="1"/>
  <c r="O1445" i="1"/>
  <c r="P1444" i="1"/>
  <c r="Q1444" i="1" s="1"/>
  <c r="W1444" i="1"/>
  <c r="U1444" i="1"/>
  <c r="J1445" i="1"/>
  <c r="K1445" i="1" s="1"/>
  <c r="U1445" i="1" s="1"/>
  <c r="G1445" i="1"/>
  <c r="F1445" i="1" s="1"/>
  <c r="R1446" i="1"/>
  <c r="V1440" i="1" l="1"/>
  <c r="C1442" i="1"/>
  <c r="N1442" i="1" s="1"/>
  <c r="N1441" i="1"/>
  <c r="V1441" i="1" s="1"/>
  <c r="B1441" i="1" s="1"/>
  <c r="L1444" i="1"/>
  <c r="M1444" i="1" s="1"/>
  <c r="H1444" i="1"/>
  <c r="W1445" i="1"/>
  <c r="P1445" i="1"/>
  <c r="Q1445" i="1" s="1"/>
  <c r="O1446" i="1"/>
  <c r="I1447" i="1"/>
  <c r="A1447" i="1"/>
  <c r="G1446" i="1"/>
  <c r="F1446" i="1" s="1"/>
  <c r="J1446" i="1"/>
  <c r="K1446" i="1" s="1"/>
  <c r="R1447" i="1"/>
  <c r="E1445" i="1"/>
  <c r="D1445" i="1" s="1"/>
  <c r="H1445" i="1" s="1"/>
  <c r="S1445" i="1"/>
  <c r="B1440" i="1" l="1"/>
  <c r="Q1442" i="1"/>
  <c r="C1443" i="1" s="1"/>
  <c r="V1442" i="1"/>
  <c r="L1445" i="1"/>
  <c r="M1445" i="1" s="1"/>
  <c r="E1446" i="1"/>
  <c r="D1446" i="1" s="1"/>
  <c r="H1446" i="1" s="1"/>
  <c r="S1446" i="1"/>
  <c r="I1448" i="1"/>
  <c r="A1448" i="1"/>
  <c r="O1447" i="1"/>
  <c r="J1447" i="1"/>
  <c r="K1447" i="1" s="1"/>
  <c r="G1447" i="1"/>
  <c r="F1447" i="1" s="1"/>
  <c r="P1446" i="1"/>
  <c r="Q1446" i="1" s="1"/>
  <c r="W1446" i="1"/>
  <c r="R1448" i="1"/>
  <c r="U1446" i="1"/>
  <c r="N1443" i="1" l="1"/>
  <c r="C1444" i="1"/>
  <c r="B1442" i="1"/>
  <c r="W1442" i="1"/>
  <c r="L1446" i="1"/>
  <c r="M1446" i="1" s="1"/>
  <c r="S1447" i="1"/>
  <c r="E1447" i="1"/>
  <c r="D1447" i="1" s="1"/>
  <c r="P1447" i="1"/>
  <c r="Q1447" i="1" s="1"/>
  <c r="W1447" i="1"/>
  <c r="O1448" i="1"/>
  <c r="I1449" i="1"/>
  <c r="A1449" i="1"/>
  <c r="G1448" i="1"/>
  <c r="F1448" i="1" s="1"/>
  <c r="J1448" i="1"/>
  <c r="K1448" i="1" s="1"/>
  <c r="U1448" i="1" s="1"/>
  <c r="U1447" i="1"/>
  <c r="R1449" i="1"/>
  <c r="V1443" i="1" l="1"/>
  <c r="C1445" i="1"/>
  <c r="N1444" i="1"/>
  <c r="V1444" i="1" s="1"/>
  <c r="B1444" i="1" s="1"/>
  <c r="L1447" i="1"/>
  <c r="M1447" i="1" s="1"/>
  <c r="H1447" i="1"/>
  <c r="G1449" i="1"/>
  <c r="F1449" i="1" s="1"/>
  <c r="J1449" i="1"/>
  <c r="K1449" i="1" s="1"/>
  <c r="U1449" i="1" s="1"/>
  <c r="P1448" i="1"/>
  <c r="Q1448" i="1" s="1"/>
  <c r="W1448" i="1"/>
  <c r="O1449" i="1"/>
  <c r="I1450" i="1"/>
  <c r="A1450" i="1"/>
  <c r="R1450" i="1"/>
  <c r="E1448" i="1"/>
  <c r="D1448" i="1" s="1"/>
  <c r="S1448" i="1"/>
  <c r="B1443" i="1" l="1"/>
  <c r="C1446" i="1"/>
  <c r="N1445" i="1"/>
  <c r="V1445" i="1" s="1"/>
  <c r="B1445" i="1" s="1"/>
  <c r="H1448" i="1"/>
  <c r="L1448" i="1"/>
  <c r="M1448" i="1" s="1"/>
  <c r="G1450" i="1"/>
  <c r="F1450" i="1" s="1"/>
  <c r="J1450" i="1"/>
  <c r="K1450" i="1" s="1"/>
  <c r="U1450" i="1" s="1"/>
  <c r="W1449" i="1"/>
  <c r="P1449" i="1"/>
  <c r="Q1449" i="1" s="1"/>
  <c r="R1451" i="1"/>
  <c r="I1451" i="1"/>
  <c r="A1451" i="1"/>
  <c r="O1450" i="1"/>
  <c r="E1449" i="1"/>
  <c r="D1449" i="1" s="1"/>
  <c r="S1449" i="1"/>
  <c r="C1447" i="1" l="1"/>
  <c r="N1446" i="1"/>
  <c r="V1446" i="1" s="1"/>
  <c r="B1446" i="1" s="1"/>
  <c r="L1449" i="1"/>
  <c r="M1449" i="1" s="1"/>
  <c r="H1449" i="1"/>
  <c r="O1451" i="1"/>
  <c r="I1452" i="1"/>
  <c r="A1452" i="1"/>
  <c r="R1452" i="1"/>
  <c r="G1451" i="1"/>
  <c r="F1451" i="1" s="1"/>
  <c r="J1451" i="1"/>
  <c r="K1451" i="1" s="1"/>
  <c r="U1451" i="1" s="1"/>
  <c r="E1450" i="1"/>
  <c r="D1450" i="1" s="1"/>
  <c r="S1450" i="1"/>
  <c r="W1450" i="1"/>
  <c r="P1450" i="1"/>
  <c r="Q1450" i="1" s="1"/>
  <c r="C1448" i="1" l="1"/>
  <c r="N1447" i="1"/>
  <c r="L1450" i="1"/>
  <c r="M1450" i="1" s="1"/>
  <c r="R1453" i="1"/>
  <c r="E1451" i="1"/>
  <c r="D1451" i="1" s="1"/>
  <c r="S1451" i="1"/>
  <c r="O1452" i="1"/>
  <c r="I1453" i="1"/>
  <c r="A1453" i="1"/>
  <c r="H1450" i="1"/>
  <c r="J1452" i="1"/>
  <c r="K1452" i="1" s="1"/>
  <c r="U1452" i="1" s="1"/>
  <c r="G1452" i="1"/>
  <c r="F1452" i="1" s="1"/>
  <c r="P1451" i="1"/>
  <c r="Q1451" i="1" s="1"/>
  <c r="W1451" i="1"/>
  <c r="V1447" i="1" l="1"/>
  <c r="C1449" i="1"/>
  <c r="N1448" i="1"/>
  <c r="V1448" i="1" s="1"/>
  <c r="B1448" i="1" s="1"/>
  <c r="L1451" i="1"/>
  <c r="M1451" i="1" s="1"/>
  <c r="H1451" i="1"/>
  <c r="P1452" i="1"/>
  <c r="Q1452" i="1" s="1"/>
  <c r="W1452" i="1"/>
  <c r="G1453" i="1"/>
  <c r="F1453" i="1" s="1"/>
  <c r="J1453" i="1"/>
  <c r="K1453" i="1" s="1"/>
  <c r="O1453" i="1"/>
  <c r="I1454" i="1"/>
  <c r="A1454" i="1"/>
  <c r="E1452" i="1"/>
  <c r="D1452" i="1" s="1"/>
  <c r="S1452" i="1"/>
  <c r="R1454" i="1"/>
  <c r="B1447" i="1" l="1"/>
  <c r="C1450" i="1"/>
  <c r="N1449" i="1"/>
  <c r="V1449" i="1" s="1"/>
  <c r="B1449" i="1" s="1"/>
  <c r="H1452" i="1"/>
  <c r="A1455" i="1"/>
  <c r="I1455" i="1"/>
  <c r="O1454" i="1"/>
  <c r="W1453" i="1"/>
  <c r="P1453" i="1"/>
  <c r="Q1453" i="1" s="1"/>
  <c r="E1453" i="1"/>
  <c r="D1453" i="1" s="1"/>
  <c r="H1453" i="1" s="1"/>
  <c r="S1453" i="1"/>
  <c r="L1452" i="1"/>
  <c r="M1452" i="1" s="1"/>
  <c r="R1455" i="1"/>
  <c r="G1454" i="1"/>
  <c r="F1454" i="1" s="1"/>
  <c r="J1454" i="1"/>
  <c r="K1454" i="1" s="1"/>
  <c r="U1453" i="1"/>
  <c r="C1451" i="1" l="1"/>
  <c r="N1450" i="1"/>
  <c r="V1450" i="1" s="1"/>
  <c r="B1450" i="1" s="1"/>
  <c r="S1454" i="1"/>
  <c r="E1454" i="1"/>
  <c r="D1454" i="1" s="1"/>
  <c r="P1454" i="1"/>
  <c r="Q1454" i="1" s="1"/>
  <c r="W1454" i="1"/>
  <c r="U1454" i="1"/>
  <c r="J1455" i="1"/>
  <c r="K1455" i="1" s="1"/>
  <c r="G1455" i="1"/>
  <c r="F1455" i="1" s="1"/>
  <c r="L1453" i="1"/>
  <c r="M1453" i="1" s="1"/>
  <c r="R1456" i="1"/>
  <c r="I1456" i="1"/>
  <c r="A1456" i="1"/>
  <c r="O1455" i="1"/>
  <c r="H1454" i="1" l="1"/>
  <c r="N1451" i="1"/>
  <c r="V1451" i="1" s="1"/>
  <c r="B1451" i="1" s="1"/>
  <c r="C1452" i="1"/>
  <c r="S1455" i="1"/>
  <c r="E1455" i="1"/>
  <c r="D1455" i="1" s="1"/>
  <c r="I1457" i="1"/>
  <c r="A1457" i="1"/>
  <c r="O1456" i="1"/>
  <c r="J1456" i="1"/>
  <c r="K1456" i="1" s="1"/>
  <c r="U1456" i="1" s="1"/>
  <c r="G1456" i="1"/>
  <c r="F1456" i="1" s="1"/>
  <c r="P1455" i="1"/>
  <c r="Q1455" i="1" s="1"/>
  <c r="W1455" i="1"/>
  <c r="U1455" i="1"/>
  <c r="L1454" i="1"/>
  <c r="M1454" i="1" s="1"/>
  <c r="R1457" i="1"/>
  <c r="C1453" i="1" l="1"/>
  <c r="N1452" i="1"/>
  <c r="V1452" i="1" s="1"/>
  <c r="B1452" i="1" s="1"/>
  <c r="H1455" i="1"/>
  <c r="L1455" i="1"/>
  <c r="M1455" i="1" s="1"/>
  <c r="S1456" i="1"/>
  <c r="E1456" i="1"/>
  <c r="D1456" i="1" s="1"/>
  <c r="P1456" i="1"/>
  <c r="Q1456" i="1" s="1"/>
  <c r="W1456" i="1"/>
  <c r="R1458" i="1"/>
  <c r="I1458" i="1"/>
  <c r="O1457" i="1"/>
  <c r="A1458" i="1"/>
  <c r="G1457" i="1"/>
  <c r="F1457" i="1" s="1"/>
  <c r="J1457" i="1"/>
  <c r="K1457" i="1" s="1"/>
  <c r="U1457" i="1" s="1"/>
  <c r="C1454" i="1" l="1"/>
  <c r="N1453" i="1"/>
  <c r="V1453" i="1" s="1"/>
  <c r="B1453" i="1" s="1"/>
  <c r="H1456" i="1"/>
  <c r="L1456" i="1"/>
  <c r="M1456" i="1" s="1"/>
  <c r="G1458" i="1"/>
  <c r="F1458" i="1" s="1"/>
  <c r="J1458" i="1"/>
  <c r="K1458" i="1" s="1"/>
  <c r="U1458" i="1" s="1"/>
  <c r="W1457" i="1"/>
  <c r="P1457" i="1"/>
  <c r="Q1457" i="1" s="1"/>
  <c r="R1459" i="1"/>
  <c r="E1457" i="1"/>
  <c r="D1457" i="1" s="1"/>
  <c r="S1457" i="1"/>
  <c r="I1459" i="1"/>
  <c r="A1459" i="1"/>
  <c r="O1458" i="1"/>
  <c r="N1454" i="1" l="1"/>
  <c r="C1455" i="1"/>
  <c r="H1457" i="1"/>
  <c r="R1460" i="1"/>
  <c r="L1457" i="1"/>
  <c r="M1457" i="1" s="1"/>
  <c r="P1458" i="1"/>
  <c r="Q1458" i="1" s="1"/>
  <c r="W1458" i="1"/>
  <c r="O1459" i="1"/>
  <c r="I1460" i="1"/>
  <c r="A1460" i="1"/>
  <c r="E1458" i="1"/>
  <c r="D1458" i="1" s="1"/>
  <c r="S1458" i="1"/>
  <c r="J1459" i="1"/>
  <c r="K1459" i="1" s="1"/>
  <c r="U1459" i="1" s="1"/>
  <c r="G1459" i="1"/>
  <c r="F1459" i="1" s="1"/>
  <c r="V1454" i="1" l="1"/>
  <c r="C1456" i="1"/>
  <c r="N1455" i="1"/>
  <c r="V1455" i="1" s="1"/>
  <c r="B1455" i="1" s="1"/>
  <c r="L1458" i="1"/>
  <c r="M1458" i="1" s="1"/>
  <c r="J1460" i="1"/>
  <c r="K1460" i="1" s="1"/>
  <c r="U1460" i="1" s="1"/>
  <c r="G1460" i="1"/>
  <c r="F1460" i="1" s="1"/>
  <c r="P1459" i="1"/>
  <c r="Q1459" i="1" s="1"/>
  <c r="W1459" i="1"/>
  <c r="R1461" i="1"/>
  <c r="S1459" i="1"/>
  <c r="E1459" i="1"/>
  <c r="D1459" i="1" s="1"/>
  <c r="H1458" i="1"/>
  <c r="I1461" i="1"/>
  <c r="A1461" i="1"/>
  <c r="O1460" i="1"/>
  <c r="B1454" i="1" l="1"/>
  <c r="N1456" i="1"/>
  <c r="V1456" i="1" s="1"/>
  <c r="B1456" i="1" s="1"/>
  <c r="C1457" i="1"/>
  <c r="H1459" i="1"/>
  <c r="L1459" i="1"/>
  <c r="M1459" i="1" s="1"/>
  <c r="R1462" i="1"/>
  <c r="P1460" i="1"/>
  <c r="Q1460" i="1" s="1"/>
  <c r="W1460" i="1"/>
  <c r="I1462" i="1"/>
  <c r="A1462" i="1"/>
  <c r="O1461" i="1"/>
  <c r="G1461" i="1"/>
  <c r="F1461" i="1" s="1"/>
  <c r="J1461" i="1"/>
  <c r="K1461" i="1" s="1"/>
  <c r="U1461" i="1" s="1"/>
  <c r="E1460" i="1"/>
  <c r="D1460" i="1" s="1"/>
  <c r="H1460" i="1" s="1"/>
  <c r="S1460" i="1"/>
  <c r="N1457" i="1" l="1"/>
  <c r="V1457" i="1" s="1"/>
  <c r="B1457" i="1" s="1"/>
  <c r="C1458" i="1"/>
  <c r="G1462" i="1"/>
  <c r="F1462" i="1" s="1"/>
  <c r="J1462" i="1"/>
  <c r="K1462" i="1" s="1"/>
  <c r="U1462" i="1" s="1"/>
  <c r="O1462" i="1"/>
  <c r="I1463" i="1"/>
  <c r="A1463" i="1"/>
  <c r="L1460" i="1"/>
  <c r="M1460" i="1" s="1"/>
  <c r="E1461" i="1"/>
  <c r="D1461" i="1" s="1"/>
  <c r="S1461" i="1"/>
  <c r="R1463" i="1"/>
  <c r="W1461" i="1"/>
  <c r="P1461" i="1"/>
  <c r="Q1461" i="1" s="1"/>
  <c r="C1459" i="1" l="1"/>
  <c r="N1458" i="1"/>
  <c r="H1461" i="1"/>
  <c r="L1461" i="1"/>
  <c r="M1461" i="1" s="1"/>
  <c r="O1463" i="1"/>
  <c r="I1464" i="1"/>
  <c r="A1464" i="1"/>
  <c r="J1463" i="1"/>
  <c r="K1463" i="1" s="1"/>
  <c r="G1463" i="1"/>
  <c r="F1463" i="1" s="1"/>
  <c r="P1462" i="1"/>
  <c r="Q1462" i="1" s="1"/>
  <c r="W1462" i="1"/>
  <c r="S1462" i="1"/>
  <c r="E1462" i="1"/>
  <c r="D1462" i="1" s="1"/>
  <c r="R1464" i="1"/>
  <c r="V1458" i="1" l="1"/>
  <c r="N1459" i="1"/>
  <c r="V1459" i="1" s="1"/>
  <c r="B1459" i="1" s="1"/>
  <c r="C1460" i="1"/>
  <c r="H1462" i="1"/>
  <c r="S1463" i="1"/>
  <c r="E1463" i="1"/>
  <c r="D1463" i="1" s="1"/>
  <c r="U1463" i="1"/>
  <c r="O1464" i="1"/>
  <c r="A1465" i="1"/>
  <c r="I1465" i="1"/>
  <c r="R1465" i="1"/>
  <c r="G1464" i="1"/>
  <c r="F1464" i="1" s="1"/>
  <c r="J1464" i="1"/>
  <c r="K1464" i="1" s="1"/>
  <c r="U1464" i="1" s="1"/>
  <c r="P1463" i="1"/>
  <c r="Q1463" i="1" s="1"/>
  <c r="W1463" i="1"/>
  <c r="L1462" i="1"/>
  <c r="M1462" i="1" s="1"/>
  <c r="B1458" i="1" l="1"/>
  <c r="N1460" i="1"/>
  <c r="V1460" i="1" s="1"/>
  <c r="B1460" i="1" s="1"/>
  <c r="C1461" i="1"/>
  <c r="H1463" i="1"/>
  <c r="L1463" i="1"/>
  <c r="M1463" i="1" s="1"/>
  <c r="R1466" i="1"/>
  <c r="J1465" i="1"/>
  <c r="K1465" i="1" s="1"/>
  <c r="G1465" i="1"/>
  <c r="F1465" i="1" s="1"/>
  <c r="I1466" i="1"/>
  <c r="A1466" i="1"/>
  <c r="O1465" i="1"/>
  <c r="W1464" i="1"/>
  <c r="P1464" i="1"/>
  <c r="Q1464" i="1" s="1"/>
  <c r="E1464" i="1"/>
  <c r="D1464" i="1" s="1"/>
  <c r="S1464" i="1"/>
  <c r="N1461" i="1" l="1"/>
  <c r="V1461" i="1" s="1"/>
  <c r="B1461" i="1" s="1"/>
  <c r="C1462" i="1"/>
  <c r="L1464" i="1"/>
  <c r="M1464" i="1" s="1"/>
  <c r="H1464" i="1"/>
  <c r="P1465" i="1"/>
  <c r="Q1465" i="1" s="1"/>
  <c r="W1465" i="1"/>
  <c r="A1467" i="1"/>
  <c r="I1467" i="1"/>
  <c r="O1466" i="1"/>
  <c r="G1466" i="1"/>
  <c r="F1466" i="1" s="1"/>
  <c r="J1466" i="1"/>
  <c r="K1466" i="1" s="1"/>
  <c r="S1465" i="1"/>
  <c r="E1465" i="1"/>
  <c r="D1465" i="1" s="1"/>
  <c r="U1465" i="1"/>
  <c r="R1467" i="1"/>
  <c r="C1463" i="1" l="1"/>
  <c r="N1462" i="1"/>
  <c r="V1462" i="1" s="1"/>
  <c r="B1462" i="1" s="1"/>
  <c r="L1465" i="1"/>
  <c r="M1465" i="1" s="1"/>
  <c r="H1465" i="1"/>
  <c r="S1466" i="1"/>
  <c r="E1466" i="1"/>
  <c r="D1466" i="1" s="1"/>
  <c r="P1466" i="1"/>
  <c r="Q1466" i="1" s="1"/>
  <c r="W1466" i="1"/>
  <c r="J1467" i="1"/>
  <c r="K1467" i="1" s="1"/>
  <c r="G1467" i="1"/>
  <c r="F1467" i="1" s="1"/>
  <c r="U1466" i="1"/>
  <c r="R1468" i="1"/>
  <c r="I1468" i="1"/>
  <c r="O1467" i="1"/>
  <c r="A1468" i="1"/>
  <c r="N1463" i="1" l="1"/>
  <c r="V1463" i="1" s="1"/>
  <c r="B1463" i="1" s="1"/>
  <c r="C1464" i="1"/>
  <c r="H1466" i="1"/>
  <c r="L1466" i="1"/>
  <c r="M1466" i="1" s="1"/>
  <c r="S1467" i="1"/>
  <c r="E1467" i="1"/>
  <c r="D1467" i="1" s="1"/>
  <c r="R1469" i="1"/>
  <c r="O1468" i="1"/>
  <c r="A1469" i="1"/>
  <c r="I1469" i="1"/>
  <c r="W1467" i="1"/>
  <c r="P1467" i="1"/>
  <c r="Q1467" i="1" s="1"/>
  <c r="G1468" i="1"/>
  <c r="F1468" i="1" s="1"/>
  <c r="J1468" i="1"/>
  <c r="K1468" i="1" s="1"/>
  <c r="U1468" i="1" s="1"/>
  <c r="U1467" i="1"/>
  <c r="C1465" i="1" l="1"/>
  <c r="N1464" i="1"/>
  <c r="V1464" i="1" s="1"/>
  <c r="B1464" i="1" s="1"/>
  <c r="L1467" i="1"/>
  <c r="M1467" i="1" s="1"/>
  <c r="H1467" i="1"/>
  <c r="G1469" i="1"/>
  <c r="F1469" i="1" s="1"/>
  <c r="J1469" i="1"/>
  <c r="K1469" i="1" s="1"/>
  <c r="U1469" i="1" s="1"/>
  <c r="A1470" i="1"/>
  <c r="O1469" i="1"/>
  <c r="I1470" i="1"/>
  <c r="P1468" i="1"/>
  <c r="Q1468" i="1" s="1"/>
  <c r="W1468" i="1"/>
  <c r="E1468" i="1"/>
  <c r="D1468" i="1" s="1"/>
  <c r="S1468" i="1"/>
  <c r="R1470" i="1"/>
  <c r="C1466" i="1" l="1"/>
  <c r="N1465" i="1"/>
  <c r="H1468" i="1"/>
  <c r="L1468" i="1"/>
  <c r="M1468" i="1" s="1"/>
  <c r="J1470" i="1"/>
  <c r="K1470" i="1" s="1"/>
  <c r="U1470" i="1" s="1"/>
  <c r="G1470" i="1"/>
  <c r="F1470" i="1" s="1"/>
  <c r="P1469" i="1"/>
  <c r="Q1469" i="1" s="1"/>
  <c r="W1469" i="1"/>
  <c r="I1471" i="1"/>
  <c r="O1470" i="1"/>
  <c r="A1471" i="1"/>
  <c r="R1471" i="1"/>
  <c r="E1469" i="1"/>
  <c r="D1469" i="1" s="1"/>
  <c r="S1469" i="1"/>
  <c r="V1465" i="1" l="1"/>
  <c r="N1466" i="1"/>
  <c r="V1466" i="1" s="1"/>
  <c r="B1466" i="1" s="1"/>
  <c r="C1467" i="1"/>
  <c r="L1469" i="1"/>
  <c r="M1469" i="1" s="1"/>
  <c r="G1471" i="1"/>
  <c r="F1471" i="1" s="1"/>
  <c r="J1471" i="1"/>
  <c r="K1471" i="1" s="1"/>
  <c r="U1471" i="1" s="1"/>
  <c r="H1469" i="1"/>
  <c r="W1470" i="1"/>
  <c r="P1470" i="1"/>
  <c r="Q1470" i="1" s="1"/>
  <c r="E1470" i="1"/>
  <c r="D1470" i="1" s="1"/>
  <c r="S1470" i="1"/>
  <c r="R1472" i="1"/>
  <c r="I1472" i="1"/>
  <c r="A1472" i="1"/>
  <c r="O1471" i="1"/>
  <c r="B1465" i="1" l="1"/>
  <c r="N1467" i="1"/>
  <c r="V1467" i="1" s="1"/>
  <c r="B1467" i="1" s="1"/>
  <c r="C1468" i="1"/>
  <c r="L1470" i="1"/>
  <c r="M1470" i="1" s="1"/>
  <c r="H1470" i="1"/>
  <c r="R1473" i="1"/>
  <c r="W1471" i="1"/>
  <c r="P1471" i="1"/>
  <c r="Q1471" i="1" s="1"/>
  <c r="I1473" i="1"/>
  <c r="A1473" i="1"/>
  <c r="O1472" i="1"/>
  <c r="P1472" i="1" s="1"/>
  <c r="J1472" i="1"/>
  <c r="K1472" i="1" s="1"/>
  <c r="U1472" i="1" s="1"/>
  <c r="G1472" i="1"/>
  <c r="F1472" i="1" s="1"/>
  <c r="E1471" i="1"/>
  <c r="D1471" i="1" s="1"/>
  <c r="S1471" i="1"/>
  <c r="N1468" i="1" l="1"/>
  <c r="V1468" i="1" s="1"/>
  <c r="B1468" i="1" s="1"/>
  <c r="C1469" i="1"/>
  <c r="H1471" i="1"/>
  <c r="L1471" i="1"/>
  <c r="M1471" i="1" s="1"/>
  <c r="O1473" i="1"/>
  <c r="I1474" i="1"/>
  <c r="A1474" i="1"/>
  <c r="J1473" i="1"/>
  <c r="K1473" i="1" s="1"/>
  <c r="U1473" i="1" s="1"/>
  <c r="G1473" i="1"/>
  <c r="F1473" i="1" s="1"/>
  <c r="E1472" i="1"/>
  <c r="D1472" i="1" s="1"/>
  <c r="S1472" i="1"/>
  <c r="R1474" i="1"/>
  <c r="C1470" i="1" l="1"/>
  <c r="N1469" i="1"/>
  <c r="V1469" i="1" s="1"/>
  <c r="B1469" i="1" s="1"/>
  <c r="R1475" i="1"/>
  <c r="E1473" i="1"/>
  <c r="D1473" i="1" s="1"/>
  <c r="S1473" i="1"/>
  <c r="L1472" i="1"/>
  <c r="M1472" i="1" s="1"/>
  <c r="H1472" i="1"/>
  <c r="I1475" i="1"/>
  <c r="A1475" i="1"/>
  <c r="O1474" i="1"/>
  <c r="J1474" i="1"/>
  <c r="K1474" i="1" s="1"/>
  <c r="G1474" i="1"/>
  <c r="F1474" i="1" s="1"/>
  <c r="P1473" i="1"/>
  <c r="Q1473" i="1" s="1"/>
  <c r="W1473" i="1"/>
  <c r="C1471" i="1" l="1"/>
  <c r="N1470" i="1"/>
  <c r="G1475" i="1"/>
  <c r="F1475" i="1" s="1"/>
  <c r="J1475" i="1"/>
  <c r="K1475" i="1" s="1"/>
  <c r="U1475" i="1" s="1"/>
  <c r="H1473" i="1"/>
  <c r="A1476" i="1"/>
  <c r="I1476" i="1"/>
  <c r="O1475" i="1"/>
  <c r="L1473" i="1"/>
  <c r="M1473" i="1" s="1"/>
  <c r="E1474" i="1"/>
  <c r="D1474" i="1" s="1"/>
  <c r="S1474" i="1"/>
  <c r="U1474" i="1"/>
  <c r="W1474" i="1"/>
  <c r="P1474" i="1"/>
  <c r="Q1474" i="1" s="1"/>
  <c r="R1476" i="1"/>
  <c r="V1470" i="1" l="1"/>
  <c r="N1471" i="1"/>
  <c r="V1471" i="1" s="1"/>
  <c r="B1471" i="1" s="1"/>
  <c r="C1472" i="1"/>
  <c r="N1472" i="1" s="1"/>
  <c r="V1472" i="1" s="1"/>
  <c r="B1472" i="1" s="1"/>
  <c r="H1474" i="1"/>
  <c r="P1475" i="1"/>
  <c r="Q1475" i="1" s="1"/>
  <c r="W1475" i="1"/>
  <c r="J1476" i="1"/>
  <c r="K1476" i="1" s="1"/>
  <c r="U1476" i="1" s="1"/>
  <c r="G1476" i="1"/>
  <c r="F1476" i="1" s="1"/>
  <c r="R1477" i="1"/>
  <c r="I1477" i="1"/>
  <c r="A1477" i="1"/>
  <c r="O1476" i="1"/>
  <c r="L1474" i="1"/>
  <c r="M1474" i="1" s="1"/>
  <c r="E1475" i="1"/>
  <c r="D1475" i="1" s="1"/>
  <c r="S1475" i="1"/>
  <c r="B1470" i="1" l="1"/>
  <c r="Q1472" i="1"/>
  <c r="H1475" i="1"/>
  <c r="L1475" i="1"/>
  <c r="M1475" i="1" s="1"/>
  <c r="R1478" i="1"/>
  <c r="J1477" i="1"/>
  <c r="K1477" i="1" s="1"/>
  <c r="G1477" i="1"/>
  <c r="F1477" i="1" s="1"/>
  <c r="S1476" i="1"/>
  <c r="E1476" i="1"/>
  <c r="D1476" i="1" s="1"/>
  <c r="W1476" i="1"/>
  <c r="P1476" i="1"/>
  <c r="Q1476" i="1" s="1"/>
  <c r="I1478" i="1"/>
  <c r="A1478" i="1"/>
  <c r="O1477" i="1"/>
  <c r="W1472" i="1" l="1"/>
  <c r="C1473" i="1"/>
  <c r="H1476" i="1"/>
  <c r="I1479" i="1"/>
  <c r="A1479" i="1"/>
  <c r="O1478" i="1"/>
  <c r="S1477" i="1"/>
  <c r="E1477" i="1"/>
  <c r="D1477" i="1" s="1"/>
  <c r="J1478" i="1"/>
  <c r="K1478" i="1" s="1"/>
  <c r="G1478" i="1"/>
  <c r="F1478" i="1" s="1"/>
  <c r="U1477" i="1"/>
  <c r="P1477" i="1"/>
  <c r="Q1477" i="1" s="1"/>
  <c r="W1477" i="1"/>
  <c r="L1476" i="1"/>
  <c r="M1476" i="1" s="1"/>
  <c r="R1479" i="1"/>
  <c r="N1473" i="1" l="1"/>
  <c r="V1473" i="1" s="1"/>
  <c r="B1473" i="1" s="1"/>
  <c r="C1474" i="1"/>
  <c r="L1477" i="1"/>
  <c r="M1477" i="1" s="1"/>
  <c r="H1477" i="1"/>
  <c r="E1478" i="1"/>
  <c r="D1478" i="1" s="1"/>
  <c r="S1478" i="1"/>
  <c r="U1478" i="1"/>
  <c r="R1480" i="1"/>
  <c r="P1478" i="1"/>
  <c r="Q1478" i="1" s="1"/>
  <c r="W1478" i="1"/>
  <c r="I1480" i="1"/>
  <c r="A1480" i="1"/>
  <c r="O1479" i="1"/>
  <c r="G1479" i="1"/>
  <c r="F1479" i="1" s="1"/>
  <c r="J1479" i="1"/>
  <c r="K1479" i="1" s="1"/>
  <c r="U1479" i="1" s="1"/>
  <c r="C1475" i="1" l="1"/>
  <c r="N1474" i="1"/>
  <c r="V1474" i="1" s="1"/>
  <c r="B1474" i="1" s="1"/>
  <c r="H1478" i="1"/>
  <c r="L1478" i="1"/>
  <c r="M1478" i="1" s="1"/>
  <c r="J1480" i="1"/>
  <c r="K1480" i="1" s="1"/>
  <c r="U1480" i="1" s="1"/>
  <c r="G1480" i="1"/>
  <c r="F1480" i="1" s="1"/>
  <c r="E1479" i="1"/>
  <c r="D1479" i="1" s="1"/>
  <c r="S1479" i="1"/>
  <c r="R1481" i="1"/>
  <c r="W1479" i="1"/>
  <c r="P1479" i="1"/>
  <c r="Q1479" i="1" s="1"/>
  <c r="O1480" i="1"/>
  <c r="I1481" i="1"/>
  <c r="A1481" i="1"/>
  <c r="N1475" i="1" l="1"/>
  <c r="C1476" i="1"/>
  <c r="H1479" i="1"/>
  <c r="L1479" i="1"/>
  <c r="M1479" i="1" s="1"/>
  <c r="R1482" i="1"/>
  <c r="I1482" i="1"/>
  <c r="A1482" i="1"/>
  <c r="O1481" i="1"/>
  <c r="J1481" i="1"/>
  <c r="K1481" i="1" s="1"/>
  <c r="G1481" i="1"/>
  <c r="F1481" i="1" s="1"/>
  <c r="W1480" i="1"/>
  <c r="P1480" i="1"/>
  <c r="Q1480" i="1" s="1"/>
  <c r="S1480" i="1"/>
  <c r="E1480" i="1"/>
  <c r="D1480" i="1" s="1"/>
  <c r="V1475" i="1" l="1"/>
  <c r="C1477" i="1"/>
  <c r="N1476" i="1"/>
  <c r="V1476" i="1" s="1"/>
  <c r="B1476" i="1" s="1"/>
  <c r="L1480" i="1"/>
  <c r="M1480" i="1" s="1"/>
  <c r="H1480" i="1"/>
  <c r="S1481" i="1"/>
  <c r="E1481" i="1"/>
  <c r="D1481" i="1" s="1"/>
  <c r="P1481" i="1"/>
  <c r="Q1481" i="1" s="1"/>
  <c r="W1481" i="1"/>
  <c r="I1483" i="1"/>
  <c r="A1483" i="1"/>
  <c r="O1482" i="1"/>
  <c r="J1482" i="1"/>
  <c r="K1482" i="1" s="1"/>
  <c r="U1482" i="1" s="1"/>
  <c r="G1482" i="1"/>
  <c r="F1482" i="1" s="1"/>
  <c r="U1481" i="1"/>
  <c r="R1483" i="1"/>
  <c r="B1475" i="1" l="1"/>
  <c r="N1477" i="1"/>
  <c r="V1477" i="1" s="1"/>
  <c r="B1477" i="1" s="1"/>
  <c r="C1478" i="1"/>
  <c r="H1481" i="1"/>
  <c r="L1481" i="1"/>
  <c r="M1481" i="1" s="1"/>
  <c r="P1482" i="1"/>
  <c r="Q1482" i="1" s="1"/>
  <c r="W1482" i="1"/>
  <c r="I1484" i="1"/>
  <c r="A1484" i="1"/>
  <c r="O1483" i="1"/>
  <c r="G1483" i="1"/>
  <c r="F1483" i="1" s="1"/>
  <c r="J1483" i="1"/>
  <c r="K1483" i="1" s="1"/>
  <c r="E1482" i="1"/>
  <c r="D1482" i="1" s="1"/>
  <c r="S1482" i="1"/>
  <c r="R1484" i="1"/>
  <c r="N1478" i="1" l="1"/>
  <c r="V1478" i="1" s="1"/>
  <c r="B1478" i="1" s="1"/>
  <c r="C1479" i="1"/>
  <c r="E1483" i="1"/>
  <c r="D1483" i="1" s="1"/>
  <c r="L1483" i="1" s="1"/>
  <c r="M1483" i="1" s="1"/>
  <c r="S1483" i="1"/>
  <c r="P1483" i="1"/>
  <c r="Q1483" i="1" s="1"/>
  <c r="W1483" i="1"/>
  <c r="I1485" i="1"/>
  <c r="A1485" i="1"/>
  <c r="O1484" i="1"/>
  <c r="L1482" i="1"/>
  <c r="M1482" i="1" s="1"/>
  <c r="G1484" i="1"/>
  <c r="F1484" i="1" s="1"/>
  <c r="J1484" i="1"/>
  <c r="K1484" i="1" s="1"/>
  <c r="U1484" i="1" s="1"/>
  <c r="H1482" i="1"/>
  <c r="R1485" i="1"/>
  <c r="U1483" i="1"/>
  <c r="N1479" i="1" l="1"/>
  <c r="V1479" i="1" s="1"/>
  <c r="B1479" i="1" s="1"/>
  <c r="C1480" i="1"/>
  <c r="H1483" i="1"/>
  <c r="P1484" i="1"/>
  <c r="Q1484" i="1" s="1"/>
  <c r="W1484" i="1"/>
  <c r="I1486" i="1"/>
  <c r="A1486" i="1"/>
  <c r="O1485" i="1"/>
  <c r="G1485" i="1"/>
  <c r="F1485" i="1" s="1"/>
  <c r="J1485" i="1"/>
  <c r="K1485" i="1" s="1"/>
  <c r="R1486" i="1"/>
  <c r="E1484" i="1"/>
  <c r="D1484" i="1" s="1"/>
  <c r="S1484" i="1"/>
  <c r="C1481" i="1" l="1"/>
  <c r="N1480" i="1"/>
  <c r="V1480" i="1" s="1"/>
  <c r="B1480" i="1" s="1"/>
  <c r="L1484" i="1"/>
  <c r="M1484" i="1" s="1"/>
  <c r="H1484" i="1"/>
  <c r="S1485" i="1"/>
  <c r="E1485" i="1"/>
  <c r="D1485" i="1" s="1"/>
  <c r="P1485" i="1"/>
  <c r="Q1485" i="1" s="1"/>
  <c r="W1485" i="1"/>
  <c r="O1486" i="1"/>
  <c r="I1487" i="1"/>
  <c r="A1487" i="1"/>
  <c r="J1486" i="1"/>
  <c r="K1486" i="1" s="1"/>
  <c r="U1486" i="1" s="1"/>
  <c r="G1486" i="1"/>
  <c r="F1486" i="1" s="1"/>
  <c r="R1487" i="1"/>
  <c r="U1485" i="1"/>
  <c r="N1481" i="1" l="1"/>
  <c r="V1481" i="1" s="1"/>
  <c r="B1481" i="1" s="1"/>
  <c r="C1482" i="1"/>
  <c r="L1485" i="1"/>
  <c r="M1485" i="1" s="1"/>
  <c r="H1485" i="1"/>
  <c r="O1487" i="1"/>
  <c r="I1488" i="1"/>
  <c r="A1488" i="1"/>
  <c r="G1487" i="1"/>
  <c r="F1487" i="1" s="1"/>
  <c r="J1487" i="1"/>
  <c r="K1487" i="1" s="1"/>
  <c r="P1486" i="1"/>
  <c r="Q1486" i="1" s="1"/>
  <c r="W1486" i="1"/>
  <c r="E1486" i="1"/>
  <c r="D1486" i="1" s="1"/>
  <c r="S1486" i="1"/>
  <c r="R1488" i="1"/>
  <c r="C1483" i="1" l="1"/>
  <c r="N1482" i="1"/>
  <c r="H1486" i="1"/>
  <c r="L1486" i="1"/>
  <c r="M1486" i="1" s="1"/>
  <c r="E1487" i="1"/>
  <c r="D1487" i="1" s="1"/>
  <c r="S1487" i="1"/>
  <c r="U1487" i="1"/>
  <c r="O1488" i="1"/>
  <c r="I1489" i="1"/>
  <c r="A1489" i="1"/>
  <c r="R1489" i="1"/>
  <c r="J1488" i="1"/>
  <c r="K1488" i="1" s="1"/>
  <c r="G1488" i="1"/>
  <c r="F1488" i="1" s="1"/>
  <c r="W1487" i="1"/>
  <c r="P1487" i="1"/>
  <c r="Q1487" i="1" s="1"/>
  <c r="V1482" i="1" l="1"/>
  <c r="C1484" i="1"/>
  <c r="N1483" i="1"/>
  <c r="V1483" i="1" s="1"/>
  <c r="B1483" i="1" s="1"/>
  <c r="H1487" i="1"/>
  <c r="L1487" i="1"/>
  <c r="M1487" i="1" s="1"/>
  <c r="J1489" i="1"/>
  <c r="K1489" i="1" s="1"/>
  <c r="U1489" i="1" s="1"/>
  <c r="G1489" i="1"/>
  <c r="F1489" i="1" s="1"/>
  <c r="P1488" i="1"/>
  <c r="Q1488" i="1" s="1"/>
  <c r="W1488" i="1"/>
  <c r="I1490" i="1"/>
  <c r="A1490" i="1"/>
  <c r="O1489" i="1"/>
  <c r="E1488" i="1"/>
  <c r="D1488" i="1" s="1"/>
  <c r="S1488" i="1"/>
  <c r="U1488" i="1"/>
  <c r="R1490" i="1"/>
  <c r="B1482" i="1" l="1"/>
  <c r="C1485" i="1"/>
  <c r="N1484" i="1"/>
  <c r="V1484" i="1" s="1"/>
  <c r="B1484" i="1" s="1"/>
  <c r="W1489" i="1"/>
  <c r="P1489" i="1"/>
  <c r="Q1489" i="1" s="1"/>
  <c r="I1491" i="1"/>
  <c r="A1491" i="1"/>
  <c r="O1490" i="1"/>
  <c r="J1490" i="1"/>
  <c r="K1490" i="1" s="1"/>
  <c r="G1490" i="1"/>
  <c r="F1490" i="1" s="1"/>
  <c r="L1488" i="1"/>
  <c r="M1488" i="1" s="1"/>
  <c r="H1488" i="1"/>
  <c r="R1491" i="1"/>
  <c r="S1489" i="1"/>
  <c r="E1489" i="1"/>
  <c r="D1489" i="1" s="1"/>
  <c r="N1485" i="1" l="1"/>
  <c r="V1485" i="1" s="1"/>
  <c r="B1485" i="1" s="1"/>
  <c r="C1486" i="1"/>
  <c r="L1489" i="1"/>
  <c r="M1489" i="1" s="1"/>
  <c r="H1489" i="1"/>
  <c r="E1490" i="1"/>
  <c r="D1490" i="1" s="1"/>
  <c r="S1490" i="1"/>
  <c r="P1490" i="1"/>
  <c r="Q1490" i="1" s="1"/>
  <c r="W1490" i="1"/>
  <c r="I1492" i="1"/>
  <c r="A1492" i="1"/>
  <c r="O1491" i="1"/>
  <c r="G1491" i="1"/>
  <c r="F1491" i="1" s="1"/>
  <c r="J1491" i="1"/>
  <c r="K1491" i="1" s="1"/>
  <c r="U1491" i="1" s="1"/>
  <c r="U1490" i="1"/>
  <c r="R1492" i="1"/>
  <c r="C1487" i="1" l="1"/>
  <c r="N1486" i="1"/>
  <c r="H1490" i="1"/>
  <c r="L1490" i="1"/>
  <c r="M1490" i="1" s="1"/>
  <c r="A1493" i="1"/>
  <c r="O1492" i="1"/>
  <c r="I1493" i="1"/>
  <c r="G1492" i="1"/>
  <c r="F1492" i="1" s="1"/>
  <c r="J1492" i="1"/>
  <c r="K1492" i="1" s="1"/>
  <c r="U1492" i="1" s="1"/>
  <c r="R1493" i="1"/>
  <c r="W1491" i="1"/>
  <c r="P1491" i="1"/>
  <c r="Q1491" i="1" s="1"/>
  <c r="S1491" i="1"/>
  <c r="E1491" i="1"/>
  <c r="D1491" i="1" s="1"/>
  <c r="V1486" i="1" l="1"/>
  <c r="N1487" i="1"/>
  <c r="V1487" i="1" s="1"/>
  <c r="B1487" i="1" s="1"/>
  <c r="C1488" i="1"/>
  <c r="R1494" i="1"/>
  <c r="L1491" i="1"/>
  <c r="M1491" i="1" s="1"/>
  <c r="S1492" i="1"/>
  <c r="E1492" i="1"/>
  <c r="D1492" i="1" s="1"/>
  <c r="H1491" i="1"/>
  <c r="J1493" i="1"/>
  <c r="K1493" i="1" s="1"/>
  <c r="G1493" i="1"/>
  <c r="F1493" i="1" s="1"/>
  <c r="W1492" i="1"/>
  <c r="P1492" i="1"/>
  <c r="Q1492" i="1" s="1"/>
  <c r="I1494" i="1"/>
  <c r="A1494" i="1"/>
  <c r="O1493" i="1"/>
  <c r="B1486" i="1" l="1"/>
  <c r="N1488" i="1"/>
  <c r="V1488" i="1" s="1"/>
  <c r="B1488" i="1" s="1"/>
  <c r="C1489" i="1"/>
  <c r="H1492" i="1"/>
  <c r="S1493" i="1"/>
  <c r="E1493" i="1"/>
  <c r="D1493" i="1" s="1"/>
  <c r="I1495" i="1"/>
  <c r="A1495" i="1"/>
  <c r="O1494" i="1"/>
  <c r="P1493" i="1"/>
  <c r="Q1493" i="1" s="1"/>
  <c r="W1493" i="1"/>
  <c r="U1493" i="1"/>
  <c r="J1494" i="1"/>
  <c r="K1494" i="1" s="1"/>
  <c r="U1494" i="1" s="1"/>
  <c r="G1494" i="1"/>
  <c r="F1494" i="1" s="1"/>
  <c r="L1492" i="1"/>
  <c r="M1492" i="1" s="1"/>
  <c r="R1495" i="1"/>
  <c r="N1489" i="1" l="1"/>
  <c r="C1490" i="1"/>
  <c r="L1493" i="1"/>
  <c r="M1493" i="1" s="1"/>
  <c r="H1493" i="1"/>
  <c r="P1494" i="1"/>
  <c r="Q1494" i="1" s="1"/>
  <c r="W1494" i="1"/>
  <c r="R1496" i="1"/>
  <c r="I1496" i="1"/>
  <c r="A1496" i="1"/>
  <c r="O1495" i="1"/>
  <c r="G1495" i="1"/>
  <c r="F1495" i="1" s="1"/>
  <c r="J1495" i="1"/>
  <c r="K1495" i="1" s="1"/>
  <c r="U1495" i="1" s="1"/>
  <c r="S1494" i="1"/>
  <c r="E1494" i="1"/>
  <c r="D1494" i="1" s="1"/>
  <c r="V1489" i="1" l="1"/>
  <c r="N1490" i="1"/>
  <c r="V1490" i="1" s="1"/>
  <c r="B1490" i="1" s="1"/>
  <c r="C1491" i="1"/>
  <c r="L1494" i="1"/>
  <c r="M1494" i="1" s="1"/>
  <c r="H1494" i="1"/>
  <c r="W1495" i="1"/>
  <c r="P1495" i="1"/>
  <c r="Q1495" i="1" s="1"/>
  <c r="I1497" i="1"/>
  <c r="A1497" i="1"/>
  <c r="O1496" i="1"/>
  <c r="G1496" i="1"/>
  <c r="F1496" i="1" s="1"/>
  <c r="J1496" i="1"/>
  <c r="K1496" i="1" s="1"/>
  <c r="R1497" i="1"/>
  <c r="E1495" i="1"/>
  <c r="D1495" i="1" s="1"/>
  <c r="S1495" i="1"/>
  <c r="B1489" i="1" l="1"/>
  <c r="N1491" i="1"/>
  <c r="V1491" i="1" s="1"/>
  <c r="B1491" i="1" s="1"/>
  <c r="C1492" i="1"/>
  <c r="H1495" i="1"/>
  <c r="L1495" i="1"/>
  <c r="M1495" i="1" s="1"/>
  <c r="S1496" i="1"/>
  <c r="E1496" i="1"/>
  <c r="D1496" i="1" s="1"/>
  <c r="W1496" i="1"/>
  <c r="P1496" i="1"/>
  <c r="Q1496" i="1" s="1"/>
  <c r="A1498" i="1"/>
  <c r="I1498" i="1"/>
  <c r="O1497" i="1"/>
  <c r="J1497" i="1"/>
  <c r="K1497" i="1" s="1"/>
  <c r="G1497" i="1"/>
  <c r="F1497" i="1" s="1"/>
  <c r="R1498" i="1"/>
  <c r="U1496" i="1"/>
  <c r="C1493" i="1" l="1"/>
  <c r="N1492" i="1"/>
  <c r="V1492" i="1" s="1"/>
  <c r="B1492" i="1" s="1"/>
  <c r="L1496" i="1"/>
  <c r="M1496" i="1" s="1"/>
  <c r="H1496" i="1"/>
  <c r="P1497" i="1"/>
  <c r="Q1497" i="1" s="1"/>
  <c r="W1497" i="1"/>
  <c r="G1498" i="1"/>
  <c r="F1498" i="1" s="1"/>
  <c r="J1498" i="1"/>
  <c r="K1498" i="1" s="1"/>
  <c r="U1498" i="1" s="1"/>
  <c r="I1499" i="1"/>
  <c r="O1498" i="1"/>
  <c r="A1499" i="1"/>
  <c r="S1497" i="1"/>
  <c r="E1497" i="1"/>
  <c r="D1497" i="1" s="1"/>
  <c r="U1497" i="1"/>
  <c r="R1499" i="1"/>
  <c r="C1494" i="1" l="1"/>
  <c r="N1493" i="1"/>
  <c r="V1493" i="1" s="1"/>
  <c r="B1493" i="1" s="1"/>
  <c r="L1497" i="1"/>
  <c r="M1497" i="1" s="1"/>
  <c r="H1497" i="1"/>
  <c r="I1500" i="1"/>
  <c r="O1499" i="1"/>
  <c r="A1500" i="1"/>
  <c r="P1498" i="1"/>
  <c r="Q1498" i="1" s="1"/>
  <c r="W1498" i="1"/>
  <c r="G1499" i="1"/>
  <c r="F1499" i="1" s="1"/>
  <c r="J1499" i="1"/>
  <c r="K1499" i="1" s="1"/>
  <c r="E1498" i="1"/>
  <c r="D1498" i="1" s="1"/>
  <c r="S1498" i="1"/>
  <c r="R1500" i="1"/>
  <c r="C1495" i="1" l="1"/>
  <c r="N1494" i="1"/>
  <c r="V1494" i="1" s="1"/>
  <c r="B1494" i="1" s="1"/>
  <c r="H1498" i="1"/>
  <c r="S1499" i="1"/>
  <c r="E1499" i="1"/>
  <c r="D1499" i="1" s="1"/>
  <c r="L1498" i="1"/>
  <c r="M1498" i="1" s="1"/>
  <c r="U1499" i="1"/>
  <c r="I1501" i="1"/>
  <c r="A1501" i="1"/>
  <c r="O1500" i="1"/>
  <c r="R1501" i="1"/>
  <c r="W1499" i="1"/>
  <c r="P1499" i="1"/>
  <c r="Q1499" i="1" s="1"/>
  <c r="G1500" i="1"/>
  <c r="F1500" i="1" s="1"/>
  <c r="J1500" i="1"/>
  <c r="K1500" i="1" s="1"/>
  <c r="N1495" i="1" l="1"/>
  <c r="V1495" i="1" s="1"/>
  <c r="B1495" i="1" s="1"/>
  <c r="C1496" i="1"/>
  <c r="H1499" i="1"/>
  <c r="L1499" i="1"/>
  <c r="M1499" i="1" s="1"/>
  <c r="O1501" i="1"/>
  <c r="I1502" i="1"/>
  <c r="A1502" i="1"/>
  <c r="J1501" i="1"/>
  <c r="K1501" i="1" s="1"/>
  <c r="U1501" i="1" s="1"/>
  <c r="G1501" i="1"/>
  <c r="F1501" i="1" s="1"/>
  <c r="S1500" i="1"/>
  <c r="E1500" i="1"/>
  <c r="D1500" i="1" s="1"/>
  <c r="U1500" i="1"/>
  <c r="P1500" i="1"/>
  <c r="Q1500" i="1" s="1"/>
  <c r="W1500" i="1"/>
  <c r="R1502" i="1"/>
  <c r="N1496" i="1" l="1"/>
  <c r="C1497" i="1"/>
  <c r="L1500" i="1"/>
  <c r="M1500" i="1" s="1"/>
  <c r="H1500" i="1"/>
  <c r="S1501" i="1"/>
  <c r="E1501" i="1"/>
  <c r="D1501" i="1" s="1"/>
  <c r="L1501" i="1" s="1"/>
  <c r="M1501" i="1" s="1"/>
  <c r="R1503" i="1"/>
  <c r="I1503" i="1"/>
  <c r="A1503" i="1"/>
  <c r="O1502" i="1"/>
  <c r="J1502" i="1"/>
  <c r="K1502" i="1" s="1"/>
  <c r="U1502" i="1" s="1"/>
  <c r="G1502" i="1"/>
  <c r="F1502" i="1" s="1"/>
  <c r="P1501" i="1"/>
  <c r="Q1501" i="1" s="1"/>
  <c r="W1501" i="1"/>
  <c r="V1496" i="1" l="1"/>
  <c r="N1497" i="1"/>
  <c r="V1497" i="1" s="1"/>
  <c r="B1497" i="1" s="1"/>
  <c r="C1498" i="1"/>
  <c r="W1502" i="1"/>
  <c r="P1502" i="1"/>
  <c r="Q1502" i="1" s="1"/>
  <c r="I1504" i="1"/>
  <c r="A1504" i="1"/>
  <c r="O1503" i="1"/>
  <c r="P1503" i="1" s="1"/>
  <c r="J1503" i="1"/>
  <c r="K1503" i="1" s="1"/>
  <c r="G1503" i="1"/>
  <c r="F1503" i="1" s="1"/>
  <c r="H1501" i="1"/>
  <c r="R1504" i="1"/>
  <c r="E1502" i="1"/>
  <c r="D1502" i="1" s="1"/>
  <c r="S1502" i="1"/>
  <c r="B1496" i="1" l="1"/>
  <c r="N1498" i="1"/>
  <c r="C1499" i="1"/>
  <c r="H1502" i="1"/>
  <c r="L1502" i="1"/>
  <c r="M1502" i="1" s="1"/>
  <c r="E1503" i="1"/>
  <c r="D1503" i="1" s="1"/>
  <c r="L1503" i="1" s="1"/>
  <c r="M1503" i="1" s="1"/>
  <c r="S1503" i="1"/>
  <c r="I1505" i="1"/>
  <c r="A1505" i="1"/>
  <c r="O1504" i="1"/>
  <c r="G1504" i="1"/>
  <c r="F1504" i="1" s="1"/>
  <c r="J1504" i="1"/>
  <c r="K1504" i="1" s="1"/>
  <c r="U1503" i="1"/>
  <c r="R1505" i="1"/>
  <c r="V1498" i="1" l="1"/>
  <c r="N1499" i="1"/>
  <c r="V1499" i="1" s="1"/>
  <c r="B1499" i="1" s="1"/>
  <c r="C1500" i="1"/>
  <c r="H1503" i="1"/>
  <c r="S1504" i="1"/>
  <c r="E1504" i="1"/>
  <c r="D1504" i="1" s="1"/>
  <c r="P1504" i="1"/>
  <c r="Q1504" i="1" s="1"/>
  <c r="W1504" i="1"/>
  <c r="I1506" i="1"/>
  <c r="A1506" i="1"/>
  <c r="O1505" i="1"/>
  <c r="J1505" i="1"/>
  <c r="K1505" i="1" s="1"/>
  <c r="G1505" i="1"/>
  <c r="F1505" i="1" s="1"/>
  <c r="U1504" i="1"/>
  <c r="R1506" i="1"/>
  <c r="B1498" i="1" l="1"/>
  <c r="N1500" i="1"/>
  <c r="V1500" i="1" s="1"/>
  <c r="B1500" i="1" s="1"/>
  <c r="C1501" i="1"/>
  <c r="P1505" i="1"/>
  <c r="Q1505" i="1" s="1"/>
  <c r="W1505" i="1"/>
  <c r="H1504" i="1"/>
  <c r="I1507" i="1"/>
  <c r="A1507" i="1"/>
  <c r="O1506" i="1"/>
  <c r="J1506" i="1"/>
  <c r="K1506" i="1" s="1"/>
  <c r="G1506" i="1"/>
  <c r="F1506" i="1" s="1"/>
  <c r="L1504" i="1"/>
  <c r="M1504" i="1" s="1"/>
  <c r="R1507" i="1"/>
  <c r="S1505" i="1"/>
  <c r="E1505" i="1"/>
  <c r="D1505" i="1" s="1"/>
  <c r="U1505" i="1"/>
  <c r="N1501" i="1" l="1"/>
  <c r="V1501" i="1" s="1"/>
  <c r="B1501" i="1" s="1"/>
  <c r="C1502" i="1"/>
  <c r="S1506" i="1"/>
  <c r="E1506" i="1"/>
  <c r="D1506" i="1" s="1"/>
  <c r="L1505" i="1"/>
  <c r="M1505" i="1" s="1"/>
  <c r="U1506" i="1"/>
  <c r="G1507" i="1"/>
  <c r="F1507" i="1" s="1"/>
  <c r="J1507" i="1"/>
  <c r="K1507" i="1" s="1"/>
  <c r="U1507" i="1" s="1"/>
  <c r="R1508" i="1"/>
  <c r="P1506" i="1"/>
  <c r="Q1506" i="1" s="1"/>
  <c r="W1506" i="1"/>
  <c r="I1508" i="1"/>
  <c r="A1508" i="1"/>
  <c r="O1507" i="1"/>
  <c r="H1505" i="1"/>
  <c r="C1503" i="1" l="1"/>
  <c r="N1503" i="1" s="1"/>
  <c r="N1502" i="1"/>
  <c r="V1502" i="1" s="1"/>
  <c r="B1502" i="1" s="1"/>
  <c r="H1506" i="1"/>
  <c r="L1506" i="1"/>
  <c r="M1506" i="1" s="1"/>
  <c r="R1509" i="1"/>
  <c r="E1507" i="1"/>
  <c r="D1507" i="1" s="1"/>
  <c r="S1507" i="1"/>
  <c r="O1508" i="1"/>
  <c r="I1509" i="1"/>
  <c r="A1509" i="1"/>
  <c r="W1507" i="1"/>
  <c r="P1507" i="1"/>
  <c r="Q1507" i="1" s="1"/>
  <c r="J1508" i="1"/>
  <c r="K1508" i="1" s="1"/>
  <c r="G1508" i="1"/>
  <c r="F1508" i="1" s="1"/>
  <c r="Q1503" i="1" l="1"/>
  <c r="C1504" i="1" s="1"/>
  <c r="V1503" i="1"/>
  <c r="I1510" i="1"/>
  <c r="A1510" i="1"/>
  <c r="O1509" i="1"/>
  <c r="G1509" i="1"/>
  <c r="F1509" i="1" s="1"/>
  <c r="J1509" i="1"/>
  <c r="K1509" i="1" s="1"/>
  <c r="U1509" i="1" s="1"/>
  <c r="W1508" i="1"/>
  <c r="P1508" i="1"/>
  <c r="Q1508" i="1" s="1"/>
  <c r="H1507" i="1"/>
  <c r="L1507" i="1"/>
  <c r="M1507" i="1" s="1"/>
  <c r="E1508" i="1"/>
  <c r="D1508" i="1" s="1"/>
  <c r="S1508" i="1"/>
  <c r="U1508" i="1"/>
  <c r="R1510" i="1"/>
  <c r="B1503" i="1" l="1"/>
  <c r="N1504" i="1"/>
  <c r="C1505" i="1"/>
  <c r="W1503" i="1"/>
  <c r="L1508" i="1"/>
  <c r="M1508" i="1" s="1"/>
  <c r="H1508" i="1"/>
  <c r="R1511" i="1"/>
  <c r="S1509" i="1"/>
  <c r="E1509" i="1"/>
  <c r="D1509" i="1" s="1"/>
  <c r="L1509" i="1" s="1"/>
  <c r="M1509" i="1" s="1"/>
  <c r="P1509" i="1"/>
  <c r="Q1509" i="1" s="1"/>
  <c r="W1509" i="1"/>
  <c r="I1511" i="1"/>
  <c r="A1511" i="1"/>
  <c r="O1510" i="1"/>
  <c r="J1510" i="1"/>
  <c r="K1510" i="1" s="1"/>
  <c r="G1510" i="1"/>
  <c r="F1510" i="1" s="1"/>
  <c r="V1504" i="1" l="1"/>
  <c r="C1506" i="1"/>
  <c r="N1505" i="1"/>
  <c r="V1505" i="1" s="1"/>
  <c r="B1505" i="1" s="1"/>
  <c r="H1509" i="1"/>
  <c r="G1511" i="1"/>
  <c r="F1511" i="1" s="1"/>
  <c r="J1511" i="1"/>
  <c r="K1511" i="1" s="1"/>
  <c r="U1511" i="1" s="1"/>
  <c r="E1510" i="1"/>
  <c r="D1510" i="1" s="1"/>
  <c r="S1510" i="1"/>
  <c r="U1510" i="1"/>
  <c r="A1512" i="1"/>
  <c r="I1512" i="1"/>
  <c r="O1511" i="1"/>
  <c r="P1510" i="1"/>
  <c r="Q1510" i="1" s="1"/>
  <c r="W1510" i="1"/>
  <c r="R1512" i="1"/>
  <c r="B1504" i="1" l="1"/>
  <c r="N1506" i="1"/>
  <c r="C1507" i="1"/>
  <c r="J1512" i="1"/>
  <c r="K1512" i="1" s="1"/>
  <c r="U1512" i="1" s="1"/>
  <c r="G1512" i="1"/>
  <c r="F1512" i="1" s="1"/>
  <c r="I1513" i="1"/>
  <c r="A1513" i="1"/>
  <c r="O1512" i="1"/>
  <c r="R1513" i="1"/>
  <c r="W1511" i="1"/>
  <c r="P1511" i="1"/>
  <c r="Q1511" i="1" s="1"/>
  <c r="H1510" i="1"/>
  <c r="E1511" i="1"/>
  <c r="D1511" i="1" s="1"/>
  <c r="S1511" i="1"/>
  <c r="L1510" i="1"/>
  <c r="M1510" i="1" s="1"/>
  <c r="V1506" i="1" l="1"/>
  <c r="N1507" i="1"/>
  <c r="V1507" i="1" s="1"/>
  <c r="B1507" i="1" s="1"/>
  <c r="C1508" i="1"/>
  <c r="H1511" i="1"/>
  <c r="L1511" i="1"/>
  <c r="M1511" i="1" s="1"/>
  <c r="R1514" i="1"/>
  <c r="W1512" i="1"/>
  <c r="P1512" i="1"/>
  <c r="Q1512" i="1" s="1"/>
  <c r="A1514" i="1"/>
  <c r="I1514" i="1"/>
  <c r="O1513" i="1"/>
  <c r="J1513" i="1"/>
  <c r="K1513" i="1" s="1"/>
  <c r="U1513" i="1" s="1"/>
  <c r="G1513" i="1"/>
  <c r="F1513" i="1" s="1"/>
  <c r="E1512" i="1"/>
  <c r="D1512" i="1" s="1"/>
  <c r="S1512" i="1"/>
  <c r="B1506" i="1" l="1"/>
  <c r="C1509" i="1"/>
  <c r="N1508" i="1"/>
  <c r="V1508" i="1" s="1"/>
  <c r="B1508" i="1" s="1"/>
  <c r="L1512" i="1"/>
  <c r="M1512" i="1" s="1"/>
  <c r="H1512" i="1"/>
  <c r="G1514" i="1"/>
  <c r="F1514" i="1" s="1"/>
  <c r="J1514" i="1"/>
  <c r="K1514" i="1" s="1"/>
  <c r="U1514" i="1" s="1"/>
  <c r="I1515" i="1"/>
  <c r="A1515" i="1"/>
  <c r="O1514" i="1"/>
  <c r="P1513" i="1"/>
  <c r="Q1513" i="1" s="1"/>
  <c r="W1513" i="1"/>
  <c r="R1515" i="1"/>
  <c r="S1513" i="1"/>
  <c r="E1513" i="1"/>
  <c r="D1513" i="1" s="1"/>
  <c r="C1510" i="1" l="1"/>
  <c r="N1509" i="1"/>
  <c r="V1509" i="1" s="1"/>
  <c r="B1509" i="1" s="1"/>
  <c r="L1513" i="1"/>
  <c r="M1513" i="1" s="1"/>
  <c r="P1514" i="1"/>
  <c r="Q1514" i="1" s="1"/>
  <c r="W1514" i="1"/>
  <c r="R1516" i="1"/>
  <c r="H1513" i="1"/>
  <c r="A1516" i="1"/>
  <c r="O1515" i="1"/>
  <c r="I1516" i="1"/>
  <c r="G1515" i="1"/>
  <c r="F1515" i="1" s="1"/>
  <c r="J1515" i="1"/>
  <c r="K1515" i="1" s="1"/>
  <c r="U1515" i="1" s="1"/>
  <c r="E1514" i="1"/>
  <c r="D1514" i="1" s="1"/>
  <c r="S1514" i="1"/>
  <c r="C1511" i="1" l="1"/>
  <c r="N1510" i="1"/>
  <c r="L1514" i="1"/>
  <c r="M1514" i="1" s="1"/>
  <c r="I1517" i="1"/>
  <c r="A1517" i="1"/>
  <c r="O1516" i="1"/>
  <c r="W1515" i="1"/>
  <c r="P1515" i="1"/>
  <c r="Q1515" i="1" s="1"/>
  <c r="R1517" i="1"/>
  <c r="E1515" i="1"/>
  <c r="D1515" i="1" s="1"/>
  <c r="S1515" i="1"/>
  <c r="G1516" i="1"/>
  <c r="F1516" i="1" s="1"/>
  <c r="J1516" i="1"/>
  <c r="K1516" i="1" s="1"/>
  <c r="U1516" i="1" s="1"/>
  <c r="H1514" i="1"/>
  <c r="V1510" i="1" l="1"/>
  <c r="C1512" i="1"/>
  <c r="N1511" i="1"/>
  <c r="V1511" i="1" s="1"/>
  <c r="B1511" i="1" s="1"/>
  <c r="H1515" i="1"/>
  <c r="R1518" i="1"/>
  <c r="L1515" i="1"/>
  <c r="M1515" i="1" s="1"/>
  <c r="P1516" i="1"/>
  <c r="Q1516" i="1" s="1"/>
  <c r="W1516" i="1"/>
  <c r="E1516" i="1"/>
  <c r="D1516" i="1" s="1"/>
  <c r="S1516" i="1"/>
  <c r="I1518" i="1"/>
  <c r="A1518" i="1"/>
  <c r="O1517" i="1"/>
  <c r="J1517" i="1"/>
  <c r="K1517" i="1" s="1"/>
  <c r="G1517" i="1"/>
  <c r="F1517" i="1" s="1"/>
  <c r="B1510" i="1" l="1"/>
  <c r="N1512" i="1"/>
  <c r="V1512" i="1" s="1"/>
  <c r="B1512" i="1" s="1"/>
  <c r="C1513" i="1"/>
  <c r="H1516" i="1"/>
  <c r="E1517" i="1"/>
  <c r="D1517" i="1" s="1"/>
  <c r="L1517" i="1" s="1"/>
  <c r="M1517" i="1" s="1"/>
  <c r="S1517" i="1"/>
  <c r="U1517" i="1"/>
  <c r="P1517" i="1"/>
  <c r="Q1517" i="1" s="1"/>
  <c r="W1517" i="1"/>
  <c r="L1516" i="1"/>
  <c r="M1516" i="1" s="1"/>
  <c r="I1519" i="1"/>
  <c r="A1519" i="1"/>
  <c r="O1518" i="1"/>
  <c r="R1519" i="1"/>
  <c r="J1518" i="1"/>
  <c r="K1518" i="1" s="1"/>
  <c r="U1518" i="1" s="1"/>
  <c r="G1518" i="1"/>
  <c r="F1518" i="1" s="1"/>
  <c r="C1514" i="1" l="1"/>
  <c r="N1513" i="1"/>
  <c r="H1517" i="1"/>
  <c r="G1519" i="1"/>
  <c r="F1519" i="1" s="1"/>
  <c r="J1519" i="1"/>
  <c r="K1519" i="1" s="1"/>
  <c r="U1519" i="1" s="1"/>
  <c r="I1520" i="1"/>
  <c r="A1520" i="1"/>
  <c r="O1519" i="1"/>
  <c r="E1518" i="1"/>
  <c r="D1518" i="1" s="1"/>
  <c r="S1518" i="1"/>
  <c r="R1520" i="1"/>
  <c r="P1518" i="1"/>
  <c r="Q1518" i="1" s="1"/>
  <c r="W1518" i="1"/>
  <c r="V1513" i="1" l="1"/>
  <c r="N1514" i="1"/>
  <c r="V1514" i="1" s="1"/>
  <c r="B1514" i="1" s="1"/>
  <c r="C1515" i="1"/>
  <c r="L1518" i="1"/>
  <c r="M1518" i="1" s="1"/>
  <c r="H1518" i="1"/>
  <c r="W1519" i="1"/>
  <c r="P1519" i="1"/>
  <c r="Q1519" i="1" s="1"/>
  <c r="O1520" i="1"/>
  <c r="I1521" i="1"/>
  <c r="A1521" i="1"/>
  <c r="G1520" i="1"/>
  <c r="F1520" i="1" s="1"/>
  <c r="J1520" i="1"/>
  <c r="K1520" i="1" s="1"/>
  <c r="U1520" i="1" s="1"/>
  <c r="R1521" i="1"/>
  <c r="E1519" i="1"/>
  <c r="D1519" i="1" s="1"/>
  <c r="S1519" i="1"/>
  <c r="B1513" i="1" l="1"/>
  <c r="C1516" i="1"/>
  <c r="N1515" i="1"/>
  <c r="V1515" i="1" s="1"/>
  <c r="B1515" i="1" s="1"/>
  <c r="H1519" i="1"/>
  <c r="L1519" i="1"/>
  <c r="M1519" i="1" s="1"/>
  <c r="A1522" i="1"/>
  <c r="O1521" i="1"/>
  <c r="I1522" i="1"/>
  <c r="G1521" i="1"/>
  <c r="F1521" i="1" s="1"/>
  <c r="J1521" i="1"/>
  <c r="K1521" i="1" s="1"/>
  <c r="U1521" i="1" s="1"/>
  <c r="P1520" i="1"/>
  <c r="Q1520" i="1" s="1"/>
  <c r="W1520" i="1"/>
  <c r="E1520" i="1"/>
  <c r="D1520" i="1" s="1"/>
  <c r="S1520" i="1"/>
  <c r="R1522" i="1"/>
  <c r="N1516" i="1" l="1"/>
  <c r="V1516" i="1" s="1"/>
  <c r="B1516" i="1" s="1"/>
  <c r="C1517" i="1"/>
  <c r="H1520" i="1"/>
  <c r="S1521" i="1"/>
  <c r="E1521" i="1"/>
  <c r="D1521" i="1" s="1"/>
  <c r="J1522" i="1"/>
  <c r="K1522" i="1" s="1"/>
  <c r="G1522" i="1"/>
  <c r="F1522" i="1" s="1"/>
  <c r="L1520" i="1"/>
  <c r="M1520" i="1" s="1"/>
  <c r="P1521" i="1"/>
  <c r="Q1521" i="1" s="1"/>
  <c r="W1521" i="1"/>
  <c r="R1523" i="1"/>
  <c r="A1523" i="1"/>
  <c r="I1523" i="1"/>
  <c r="O1522" i="1"/>
  <c r="C1518" i="1" l="1"/>
  <c r="N1517" i="1"/>
  <c r="L1521" i="1"/>
  <c r="M1521" i="1" s="1"/>
  <c r="H1521" i="1"/>
  <c r="G1523" i="1"/>
  <c r="F1523" i="1" s="1"/>
  <c r="J1523" i="1"/>
  <c r="K1523" i="1" s="1"/>
  <c r="U1523" i="1" s="1"/>
  <c r="E1522" i="1"/>
  <c r="D1522" i="1" s="1"/>
  <c r="S1522" i="1"/>
  <c r="I1524" i="1"/>
  <c r="A1524" i="1"/>
  <c r="O1523" i="1"/>
  <c r="W1522" i="1"/>
  <c r="P1522" i="1"/>
  <c r="Q1522" i="1" s="1"/>
  <c r="U1522" i="1"/>
  <c r="R1524" i="1"/>
  <c r="V1517" i="1" l="1"/>
  <c r="N1518" i="1"/>
  <c r="V1518" i="1" s="1"/>
  <c r="B1518" i="1" s="1"/>
  <c r="C1519" i="1"/>
  <c r="H1522" i="1"/>
  <c r="L1522" i="1"/>
  <c r="M1522" i="1" s="1"/>
  <c r="W1523" i="1"/>
  <c r="P1523" i="1"/>
  <c r="Q1523" i="1" s="1"/>
  <c r="I1525" i="1"/>
  <c r="A1525" i="1"/>
  <c r="O1524" i="1"/>
  <c r="G1524" i="1"/>
  <c r="F1524" i="1" s="1"/>
  <c r="J1524" i="1"/>
  <c r="K1524" i="1" s="1"/>
  <c r="R1525" i="1"/>
  <c r="S1523" i="1"/>
  <c r="E1523" i="1"/>
  <c r="D1523" i="1" s="1"/>
  <c r="H1523" i="1" s="1"/>
  <c r="B1517" i="1" l="1"/>
  <c r="C1520" i="1"/>
  <c r="N1519" i="1"/>
  <c r="S1524" i="1"/>
  <c r="E1524" i="1"/>
  <c r="D1524" i="1" s="1"/>
  <c r="P1524" i="1"/>
  <c r="Q1524" i="1" s="1"/>
  <c r="W1524" i="1"/>
  <c r="L1523" i="1"/>
  <c r="M1523" i="1" s="1"/>
  <c r="I1526" i="1"/>
  <c r="A1526" i="1"/>
  <c r="O1525" i="1"/>
  <c r="R1526" i="1"/>
  <c r="J1525" i="1"/>
  <c r="K1525" i="1" s="1"/>
  <c r="G1525" i="1"/>
  <c r="F1525" i="1" s="1"/>
  <c r="U1524" i="1"/>
  <c r="V1519" i="1" l="1"/>
  <c r="H1524" i="1"/>
  <c r="N1520" i="1"/>
  <c r="V1520" i="1" s="1"/>
  <c r="B1520" i="1" s="1"/>
  <c r="C1521" i="1"/>
  <c r="I1527" i="1"/>
  <c r="A1527" i="1"/>
  <c r="O1526" i="1"/>
  <c r="G1526" i="1"/>
  <c r="F1526" i="1" s="1"/>
  <c r="J1526" i="1"/>
  <c r="K1526" i="1" s="1"/>
  <c r="U1526" i="1" s="1"/>
  <c r="S1525" i="1"/>
  <c r="E1525" i="1"/>
  <c r="D1525" i="1" s="1"/>
  <c r="U1525" i="1"/>
  <c r="P1525" i="1"/>
  <c r="Q1525" i="1" s="1"/>
  <c r="W1525" i="1"/>
  <c r="L1524" i="1"/>
  <c r="M1524" i="1" s="1"/>
  <c r="R1527" i="1"/>
  <c r="B1519" i="1" l="1"/>
  <c r="C1522" i="1"/>
  <c r="N1521" i="1"/>
  <c r="L1525" i="1"/>
  <c r="M1525" i="1" s="1"/>
  <c r="H1525" i="1"/>
  <c r="E1526" i="1"/>
  <c r="D1526" i="1" s="1"/>
  <c r="S1526" i="1"/>
  <c r="R1528" i="1"/>
  <c r="P1526" i="1"/>
  <c r="Q1526" i="1" s="1"/>
  <c r="W1526" i="1"/>
  <c r="I1528" i="1"/>
  <c r="A1528" i="1"/>
  <c r="O1527" i="1"/>
  <c r="J1527" i="1"/>
  <c r="K1527" i="1" s="1"/>
  <c r="U1527" i="1" s="1"/>
  <c r="G1527" i="1"/>
  <c r="F1527" i="1" s="1"/>
  <c r="V1521" i="1" l="1"/>
  <c r="C1523" i="1"/>
  <c r="N1522" i="1"/>
  <c r="V1522" i="1" s="1"/>
  <c r="B1522" i="1" s="1"/>
  <c r="H1526" i="1"/>
  <c r="G1528" i="1"/>
  <c r="F1528" i="1" s="1"/>
  <c r="J1528" i="1"/>
  <c r="K1528" i="1" s="1"/>
  <c r="U1528" i="1" s="1"/>
  <c r="R1529" i="1"/>
  <c r="S1527" i="1"/>
  <c r="E1527" i="1"/>
  <c r="D1527" i="1" s="1"/>
  <c r="W1527" i="1"/>
  <c r="P1527" i="1"/>
  <c r="Q1527" i="1" s="1"/>
  <c r="L1526" i="1"/>
  <c r="M1526" i="1" s="1"/>
  <c r="I1529" i="1"/>
  <c r="A1529" i="1"/>
  <c r="O1528" i="1"/>
  <c r="B1521" i="1" l="1"/>
  <c r="N1523" i="1"/>
  <c r="V1523" i="1" s="1"/>
  <c r="B1523" i="1" s="1"/>
  <c r="C1524" i="1"/>
  <c r="H1527" i="1"/>
  <c r="L1527" i="1"/>
  <c r="M1527" i="1" s="1"/>
  <c r="W1528" i="1"/>
  <c r="P1528" i="1"/>
  <c r="Q1528" i="1" s="1"/>
  <c r="I1530" i="1"/>
  <c r="O1529" i="1"/>
  <c r="A1530" i="1"/>
  <c r="R1530" i="1"/>
  <c r="J1529" i="1"/>
  <c r="K1529" i="1" s="1"/>
  <c r="G1529" i="1"/>
  <c r="F1529" i="1" s="1"/>
  <c r="E1528" i="1"/>
  <c r="D1528" i="1" s="1"/>
  <c r="S1528" i="1"/>
  <c r="C1525" i="1" l="1"/>
  <c r="N1524" i="1"/>
  <c r="H1528" i="1"/>
  <c r="I1531" i="1"/>
  <c r="A1531" i="1"/>
  <c r="O1530" i="1"/>
  <c r="P1529" i="1"/>
  <c r="Q1529" i="1" s="1"/>
  <c r="W1529" i="1"/>
  <c r="J1530" i="1"/>
  <c r="K1530" i="1" s="1"/>
  <c r="G1530" i="1"/>
  <c r="F1530" i="1" s="1"/>
  <c r="R1531" i="1"/>
  <c r="S1529" i="1"/>
  <c r="E1529" i="1"/>
  <c r="D1529" i="1" s="1"/>
  <c r="L1528" i="1"/>
  <c r="M1528" i="1" s="1"/>
  <c r="U1529" i="1"/>
  <c r="V1524" i="1" l="1"/>
  <c r="C1526" i="1"/>
  <c r="N1525" i="1"/>
  <c r="V1525" i="1" s="1"/>
  <c r="B1525" i="1" s="1"/>
  <c r="L1529" i="1"/>
  <c r="M1529" i="1" s="1"/>
  <c r="H1529" i="1"/>
  <c r="S1530" i="1"/>
  <c r="E1530" i="1"/>
  <c r="D1530" i="1" s="1"/>
  <c r="P1530" i="1"/>
  <c r="Q1530" i="1" s="1"/>
  <c r="W1530" i="1"/>
  <c r="I1532" i="1"/>
  <c r="A1532" i="1"/>
  <c r="O1531" i="1"/>
  <c r="R1532" i="1"/>
  <c r="U1530" i="1"/>
  <c r="G1531" i="1"/>
  <c r="F1531" i="1" s="1"/>
  <c r="J1531" i="1"/>
  <c r="K1531" i="1" s="1"/>
  <c r="B1524" i="1" l="1"/>
  <c r="C1527" i="1"/>
  <c r="N1526" i="1"/>
  <c r="H1530" i="1"/>
  <c r="L1530" i="1"/>
  <c r="M1530" i="1" s="1"/>
  <c r="W1531" i="1"/>
  <c r="P1531" i="1"/>
  <c r="Q1531" i="1" s="1"/>
  <c r="I1533" i="1"/>
  <c r="A1533" i="1"/>
  <c r="O1532" i="1"/>
  <c r="J1532" i="1"/>
  <c r="K1532" i="1" s="1"/>
  <c r="G1532" i="1"/>
  <c r="F1532" i="1" s="1"/>
  <c r="E1531" i="1"/>
  <c r="D1531" i="1" s="1"/>
  <c r="S1531" i="1"/>
  <c r="R1533" i="1"/>
  <c r="U1531" i="1"/>
  <c r="V1526" i="1" l="1"/>
  <c r="C1528" i="1"/>
  <c r="N1527" i="1"/>
  <c r="V1527" i="1" s="1"/>
  <c r="B1527" i="1" s="1"/>
  <c r="E1532" i="1"/>
  <c r="D1532" i="1" s="1"/>
  <c r="S1532" i="1"/>
  <c r="W1532" i="1"/>
  <c r="P1532" i="1"/>
  <c r="Q1532" i="1" s="1"/>
  <c r="I1534" i="1"/>
  <c r="A1534" i="1"/>
  <c r="O1533" i="1"/>
  <c r="J1533" i="1"/>
  <c r="K1533" i="1" s="1"/>
  <c r="U1533" i="1" s="1"/>
  <c r="G1533" i="1"/>
  <c r="F1533" i="1" s="1"/>
  <c r="H1531" i="1"/>
  <c r="L1531" i="1"/>
  <c r="M1531" i="1" s="1"/>
  <c r="R1534" i="1"/>
  <c r="U1532" i="1"/>
  <c r="B1526" i="1" l="1"/>
  <c r="H1532" i="1"/>
  <c r="C1529" i="1"/>
  <c r="N1528" i="1"/>
  <c r="V1528" i="1" s="1"/>
  <c r="B1528" i="1" s="1"/>
  <c r="L1532" i="1"/>
  <c r="M1532" i="1" s="1"/>
  <c r="W1533" i="1"/>
  <c r="P1533" i="1"/>
  <c r="Q1533" i="1" s="1"/>
  <c r="I1535" i="1"/>
  <c r="A1535" i="1"/>
  <c r="O1534" i="1"/>
  <c r="P1534" i="1" s="1"/>
  <c r="J1534" i="1"/>
  <c r="K1534" i="1" s="1"/>
  <c r="G1534" i="1"/>
  <c r="F1534" i="1" s="1"/>
  <c r="R1535" i="1"/>
  <c r="S1533" i="1"/>
  <c r="E1533" i="1"/>
  <c r="D1533" i="1" s="1"/>
  <c r="H1533" i="1" s="1"/>
  <c r="C1530" i="1" l="1"/>
  <c r="N1529" i="1"/>
  <c r="V1529" i="1" s="1"/>
  <c r="B1529" i="1" s="1"/>
  <c r="L1533" i="1"/>
  <c r="M1533" i="1" s="1"/>
  <c r="G1535" i="1"/>
  <c r="F1535" i="1" s="1"/>
  <c r="J1535" i="1"/>
  <c r="K1535" i="1" s="1"/>
  <c r="U1535" i="1" s="1"/>
  <c r="I1536" i="1"/>
  <c r="A1536" i="1"/>
  <c r="O1535" i="1"/>
  <c r="R1536" i="1"/>
  <c r="S1534" i="1"/>
  <c r="E1534" i="1"/>
  <c r="D1534" i="1" s="1"/>
  <c r="U1534" i="1"/>
  <c r="C1531" i="1" l="1"/>
  <c r="N1530" i="1"/>
  <c r="V1530" i="1" s="1"/>
  <c r="B1530" i="1" s="1"/>
  <c r="L1534" i="1"/>
  <c r="M1534" i="1" s="1"/>
  <c r="H1534" i="1"/>
  <c r="R1537" i="1"/>
  <c r="W1535" i="1"/>
  <c r="P1535" i="1"/>
  <c r="Q1535" i="1" s="1"/>
  <c r="I1537" i="1"/>
  <c r="O1536" i="1"/>
  <c r="A1537" i="1"/>
  <c r="J1536" i="1"/>
  <c r="K1536" i="1" s="1"/>
  <c r="G1536" i="1"/>
  <c r="F1536" i="1" s="1"/>
  <c r="E1535" i="1"/>
  <c r="D1535" i="1" s="1"/>
  <c r="S1535" i="1"/>
  <c r="N1531" i="1" l="1"/>
  <c r="C1532" i="1"/>
  <c r="I1538" i="1"/>
  <c r="A1538" i="1"/>
  <c r="O1537" i="1"/>
  <c r="W1536" i="1"/>
  <c r="P1536" i="1"/>
  <c r="Q1536" i="1" s="1"/>
  <c r="J1537" i="1"/>
  <c r="K1537" i="1" s="1"/>
  <c r="U1537" i="1" s="1"/>
  <c r="G1537" i="1"/>
  <c r="F1537" i="1" s="1"/>
  <c r="E1536" i="1"/>
  <c r="D1536" i="1" s="1"/>
  <c r="S1536" i="1"/>
  <c r="L1535" i="1"/>
  <c r="M1535" i="1" s="1"/>
  <c r="H1535" i="1"/>
  <c r="U1536" i="1"/>
  <c r="R1538" i="1"/>
  <c r="V1531" i="1" l="1"/>
  <c r="C1533" i="1"/>
  <c r="N1532" i="1"/>
  <c r="V1532" i="1" s="1"/>
  <c r="B1532" i="1" s="1"/>
  <c r="S1537" i="1"/>
  <c r="E1537" i="1"/>
  <c r="D1537" i="1" s="1"/>
  <c r="R1539" i="1"/>
  <c r="P1537" i="1"/>
  <c r="Q1537" i="1" s="1"/>
  <c r="W1537" i="1"/>
  <c r="A1539" i="1"/>
  <c r="O1538" i="1"/>
  <c r="I1539" i="1"/>
  <c r="L1536" i="1"/>
  <c r="M1536" i="1" s="1"/>
  <c r="H1536" i="1"/>
  <c r="J1538" i="1"/>
  <c r="K1538" i="1" s="1"/>
  <c r="G1538" i="1"/>
  <c r="F1538" i="1" s="1"/>
  <c r="B1531" i="1" l="1"/>
  <c r="N1533" i="1"/>
  <c r="C1534" i="1"/>
  <c r="N1534" i="1" s="1"/>
  <c r="H1537" i="1"/>
  <c r="L1537" i="1"/>
  <c r="M1537" i="1" s="1"/>
  <c r="I1540" i="1"/>
  <c r="A1540" i="1"/>
  <c r="O1539" i="1"/>
  <c r="P1538" i="1"/>
  <c r="Q1538" i="1" s="1"/>
  <c r="W1538" i="1"/>
  <c r="E1538" i="1"/>
  <c r="D1538" i="1" s="1"/>
  <c r="S1538" i="1"/>
  <c r="U1538" i="1"/>
  <c r="R1540" i="1"/>
  <c r="G1539" i="1"/>
  <c r="F1539" i="1" s="1"/>
  <c r="J1539" i="1"/>
  <c r="K1539" i="1" s="1"/>
  <c r="V1533" i="1" l="1"/>
  <c r="Q1534" i="1"/>
  <c r="C1535" i="1" s="1"/>
  <c r="V1534" i="1"/>
  <c r="L1538" i="1"/>
  <c r="M1538" i="1" s="1"/>
  <c r="E1539" i="1"/>
  <c r="D1539" i="1" s="1"/>
  <c r="H1539" i="1" s="1"/>
  <c r="S1539" i="1"/>
  <c r="W1539" i="1"/>
  <c r="P1539" i="1"/>
  <c r="Q1539" i="1" s="1"/>
  <c r="U1539" i="1"/>
  <c r="O1540" i="1"/>
  <c r="I1541" i="1"/>
  <c r="A1541" i="1"/>
  <c r="H1538" i="1"/>
  <c r="R1541" i="1"/>
  <c r="J1540" i="1"/>
  <c r="K1540" i="1" s="1"/>
  <c r="G1540" i="1"/>
  <c r="F1540" i="1" s="1"/>
  <c r="B1533" i="1" l="1"/>
  <c r="B1534" i="1"/>
  <c r="N1535" i="1"/>
  <c r="C1536" i="1"/>
  <c r="W1534" i="1"/>
  <c r="L1539" i="1"/>
  <c r="M1539" i="1" s="1"/>
  <c r="W1540" i="1"/>
  <c r="P1540" i="1"/>
  <c r="Q1540" i="1" s="1"/>
  <c r="E1540" i="1"/>
  <c r="D1540" i="1" s="1"/>
  <c r="S1540" i="1"/>
  <c r="U1540" i="1"/>
  <c r="J1541" i="1"/>
  <c r="K1541" i="1" s="1"/>
  <c r="G1541" i="1"/>
  <c r="F1541" i="1" s="1"/>
  <c r="R1542" i="1"/>
  <c r="A1542" i="1"/>
  <c r="O1541" i="1"/>
  <c r="I1542" i="1"/>
  <c r="V1535" i="1" l="1"/>
  <c r="C1537" i="1"/>
  <c r="N1536" i="1"/>
  <c r="V1536" i="1" s="1"/>
  <c r="B1536" i="1" s="1"/>
  <c r="H1540" i="1"/>
  <c r="L1540" i="1"/>
  <c r="M1540" i="1" s="1"/>
  <c r="R1543" i="1"/>
  <c r="S1541" i="1"/>
  <c r="E1541" i="1"/>
  <c r="D1541" i="1" s="1"/>
  <c r="J1542" i="1"/>
  <c r="K1542" i="1" s="1"/>
  <c r="G1542" i="1"/>
  <c r="F1542" i="1" s="1"/>
  <c r="O1542" i="1"/>
  <c r="I1543" i="1"/>
  <c r="A1543" i="1"/>
  <c r="P1541" i="1"/>
  <c r="Q1541" i="1" s="1"/>
  <c r="W1541" i="1"/>
  <c r="U1541" i="1"/>
  <c r="B1535" i="1" l="1"/>
  <c r="C1538" i="1"/>
  <c r="N1537" i="1"/>
  <c r="V1537" i="1" s="1"/>
  <c r="B1537" i="1" s="1"/>
  <c r="L1541" i="1"/>
  <c r="M1541" i="1" s="1"/>
  <c r="P1542" i="1"/>
  <c r="Q1542" i="1" s="1"/>
  <c r="W1542" i="1"/>
  <c r="J1543" i="1"/>
  <c r="K1543" i="1" s="1"/>
  <c r="U1543" i="1" s="1"/>
  <c r="G1543" i="1"/>
  <c r="F1543" i="1" s="1"/>
  <c r="E1542" i="1"/>
  <c r="D1542" i="1" s="1"/>
  <c r="S1542" i="1"/>
  <c r="H1541" i="1"/>
  <c r="U1542" i="1"/>
  <c r="I1544" i="1"/>
  <c r="A1544" i="1"/>
  <c r="O1543" i="1"/>
  <c r="R1544" i="1"/>
  <c r="C1539" i="1" l="1"/>
  <c r="N1538" i="1"/>
  <c r="L1542" i="1"/>
  <c r="M1542" i="1" s="1"/>
  <c r="W1543" i="1"/>
  <c r="P1543" i="1"/>
  <c r="Q1543" i="1" s="1"/>
  <c r="E1543" i="1"/>
  <c r="D1543" i="1" s="1"/>
  <c r="S1543" i="1"/>
  <c r="R1545" i="1"/>
  <c r="I1545" i="1"/>
  <c r="A1545" i="1"/>
  <c r="O1544" i="1"/>
  <c r="H1542" i="1"/>
  <c r="J1544" i="1"/>
  <c r="K1544" i="1" s="1"/>
  <c r="U1544" i="1" s="1"/>
  <c r="G1544" i="1"/>
  <c r="F1544" i="1" s="1"/>
  <c r="V1538" i="1" l="1"/>
  <c r="N1539" i="1"/>
  <c r="V1539" i="1" s="1"/>
  <c r="B1539" i="1" s="1"/>
  <c r="C1540" i="1"/>
  <c r="H1543" i="1"/>
  <c r="L1543" i="1"/>
  <c r="M1543" i="1" s="1"/>
  <c r="J1545" i="1"/>
  <c r="K1545" i="1" s="1"/>
  <c r="U1545" i="1" s="1"/>
  <c r="G1545" i="1"/>
  <c r="F1545" i="1" s="1"/>
  <c r="R1546" i="1"/>
  <c r="I1546" i="1"/>
  <c r="A1546" i="1"/>
  <c r="O1545" i="1"/>
  <c r="E1544" i="1"/>
  <c r="D1544" i="1" s="1"/>
  <c r="S1544" i="1"/>
  <c r="W1544" i="1"/>
  <c r="P1544" i="1"/>
  <c r="Q1544" i="1" s="1"/>
  <c r="B1538" i="1" l="1"/>
  <c r="C1541" i="1"/>
  <c r="N1540" i="1"/>
  <c r="V1540" i="1" s="1"/>
  <c r="B1540" i="1" s="1"/>
  <c r="W1545" i="1"/>
  <c r="P1545" i="1"/>
  <c r="Q1545" i="1" s="1"/>
  <c r="J1546" i="1"/>
  <c r="K1546" i="1" s="1"/>
  <c r="G1546" i="1"/>
  <c r="F1546" i="1" s="1"/>
  <c r="L1544" i="1"/>
  <c r="M1544" i="1" s="1"/>
  <c r="I1547" i="1"/>
  <c r="A1547" i="1"/>
  <c r="O1546" i="1"/>
  <c r="R1547" i="1"/>
  <c r="H1544" i="1"/>
  <c r="S1545" i="1"/>
  <c r="E1545" i="1"/>
  <c r="D1545" i="1" s="1"/>
  <c r="H1545" i="1" s="1"/>
  <c r="N1541" i="1" l="1"/>
  <c r="V1541" i="1" s="1"/>
  <c r="B1541" i="1" s="1"/>
  <c r="C1542" i="1"/>
  <c r="L1545" i="1"/>
  <c r="M1545" i="1" s="1"/>
  <c r="I1548" i="1"/>
  <c r="O1547" i="1"/>
  <c r="A1548" i="1"/>
  <c r="E1546" i="1"/>
  <c r="D1546" i="1" s="1"/>
  <c r="S1546" i="1"/>
  <c r="G1547" i="1"/>
  <c r="F1547" i="1" s="1"/>
  <c r="J1547" i="1"/>
  <c r="K1547" i="1" s="1"/>
  <c r="U1546" i="1"/>
  <c r="P1546" i="1"/>
  <c r="Q1546" i="1" s="1"/>
  <c r="W1546" i="1"/>
  <c r="R1548" i="1"/>
  <c r="N1542" i="1" l="1"/>
  <c r="V1542" i="1" s="1"/>
  <c r="B1542" i="1" s="1"/>
  <c r="C1543" i="1"/>
  <c r="L1546" i="1"/>
  <c r="M1546" i="1" s="1"/>
  <c r="E1547" i="1"/>
  <c r="D1547" i="1" s="1"/>
  <c r="L1547" i="1" s="1"/>
  <c r="M1547" i="1" s="1"/>
  <c r="S1547" i="1"/>
  <c r="U1547" i="1"/>
  <c r="R1549" i="1"/>
  <c r="I1549" i="1"/>
  <c r="A1549" i="1"/>
  <c r="O1548" i="1"/>
  <c r="W1547" i="1"/>
  <c r="P1547" i="1"/>
  <c r="Q1547" i="1" s="1"/>
  <c r="H1546" i="1"/>
  <c r="G1548" i="1"/>
  <c r="F1548" i="1" s="1"/>
  <c r="J1548" i="1"/>
  <c r="K1548" i="1" s="1"/>
  <c r="U1548" i="1" s="1"/>
  <c r="N1543" i="1" l="1"/>
  <c r="V1543" i="1" s="1"/>
  <c r="B1543" i="1" s="1"/>
  <c r="C1544" i="1"/>
  <c r="H1547" i="1"/>
  <c r="I1550" i="1"/>
  <c r="A1550" i="1"/>
  <c r="O1549" i="1"/>
  <c r="J1549" i="1"/>
  <c r="K1549" i="1" s="1"/>
  <c r="U1549" i="1" s="1"/>
  <c r="G1549" i="1"/>
  <c r="F1549" i="1" s="1"/>
  <c r="R1550" i="1"/>
  <c r="P1548" i="1"/>
  <c r="Q1548" i="1" s="1"/>
  <c r="W1548" i="1"/>
  <c r="E1548" i="1"/>
  <c r="D1548" i="1" s="1"/>
  <c r="S1548" i="1"/>
  <c r="C1545" i="1" l="1"/>
  <c r="N1544" i="1"/>
  <c r="V1544" i="1" s="1"/>
  <c r="B1544" i="1" s="1"/>
  <c r="L1548" i="1"/>
  <c r="M1548" i="1" s="1"/>
  <c r="H1548" i="1"/>
  <c r="R1551" i="1"/>
  <c r="S1549" i="1"/>
  <c r="E1549" i="1"/>
  <c r="D1549" i="1" s="1"/>
  <c r="P1549" i="1"/>
  <c r="Q1549" i="1" s="1"/>
  <c r="W1549" i="1"/>
  <c r="O1550" i="1"/>
  <c r="I1551" i="1"/>
  <c r="A1551" i="1"/>
  <c r="J1550" i="1"/>
  <c r="K1550" i="1" s="1"/>
  <c r="G1550" i="1"/>
  <c r="F1550" i="1" s="1"/>
  <c r="N1545" i="1" l="1"/>
  <c r="C1546" i="1"/>
  <c r="H1549" i="1"/>
  <c r="P1550" i="1"/>
  <c r="Q1550" i="1" s="1"/>
  <c r="W1550" i="1"/>
  <c r="G1551" i="1"/>
  <c r="F1551" i="1" s="1"/>
  <c r="J1551" i="1"/>
  <c r="K1551" i="1" s="1"/>
  <c r="U1551" i="1" s="1"/>
  <c r="E1550" i="1"/>
  <c r="D1550" i="1" s="1"/>
  <c r="S1550" i="1"/>
  <c r="U1550" i="1"/>
  <c r="L1549" i="1"/>
  <c r="M1549" i="1" s="1"/>
  <c r="I1552" i="1"/>
  <c r="A1552" i="1"/>
  <c r="O1551" i="1"/>
  <c r="R1552" i="1"/>
  <c r="V1545" i="1" l="1"/>
  <c r="N1546" i="1"/>
  <c r="V1546" i="1" s="1"/>
  <c r="B1546" i="1" s="1"/>
  <c r="C1547" i="1"/>
  <c r="L1550" i="1"/>
  <c r="M1550" i="1" s="1"/>
  <c r="R1553" i="1"/>
  <c r="S1551" i="1"/>
  <c r="E1551" i="1"/>
  <c r="D1551" i="1" s="1"/>
  <c r="W1551" i="1"/>
  <c r="P1551" i="1"/>
  <c r="Q1551" i="1" s="1"/>
  <c r="I1553" i="1"/>
  <c r="A1553" i="1"/>
  <c r="O1552" i="1"/>
  <c r="H1550" i="1"/>
  <c r="J1552" i="1"/>
  <c r="K1552" i="1" s="1"/>
  <c r="G1552" i="1"/>
  <c r="F1552" i="1" s="1"/>
  <c r="B1545" i="1" l="1"/>
  <c r="N1547" i="1"/>
  <c r="C1548" i="1"/>
  <c r="H1551" i="1"/>
  <c r="L1551" i="1"/>
  <c r="M1551" i="1" s="1"/>
  <c r="G1553" i="1"/>
  <c r="F1553" i="1" s="1"/>
  <c r="J1553" i="1"/>
  <c r="K1553" i="1" s="1"/>
  <c r="U1553" i="1" s="1"/>
  <c r="I1554" i="1"/>
  <c r="A1554" i="1"/>
  <c r="O1553" i="1"/>
  <c r="E1552" i="1"/>
  <c r="D1552" i="1" s="1"/>
  <c r="H1552" i="1" s="1"/>
  <c r="S1552" i="1"/>
  <c r="U1552" i="1"/>
  <c r="W1552" i="1"/>
  <c r="P1552" i="1"/>
  <c r="Q1552" i="1" s="1"/>
  <c r="R1554" i="1"/>
  <c r="V1547" i="1" l="1"/>
  <c r="C1549" i="1"/>
  <c r="N1548" i="1"/>
  <c r="V1548" i="1" s="1"/>
  <c r="B1548" i="1" s="1"/>
  <c r="L1552" i="1"/>
  <c r="M1552" i="1" s="1"/>
  <c r="P1553" i="1"/>
  <c r="Q1553" i="1" s="1"/>
  <c r="W1553" i="1"/>
  <c r="O1554" i="1"/>
  <c r="I1555" i="1"/>
  <c r="A1555" i="1"/>
  <c r="J1554" i="1"/>
  <c r="K1554" i="1" s="1"/>
  <c r="G1554" i="1"/>
  <c r="F1554" i="1" s="1"/>
  <c r="R1555" i="1"/>
  <c r="S1553" i="1"/>
  <c r="E1553" i="1"/>
  <c r="D1553" i="1" s="1"/>
  <c r="L1553" i="1" s="1"/>
  <c r="M1553" i="1" s="1"/>
  <c r="B1547" i="1" l="1"/>
  <c r="C1550" i="1"/>
  <c r="N1549" i="1"/>
  <c r="J1555" i="1"/>
  <c r="K1555" i="1" s="1"/>
  <c r="U1555" i="1" s="1"/>
  <c r="G1555" i="1"/>
  <c r="F1555" i="1" s="1"/>
  <c r="P1554" i="1"/>
  <c r="Q1554" i="1" s="1"/>
  <c r="W1554" i="1"/>
  <c r="R1556" i="1"/>
  <c r="E1554" i="1"/>
  <c r="D1554" i="1" s="1"/>
  <c r="H1554" i="1" s="1"/>
  <c r="S1554" i="1"/>
  <c r="I1556" i="1"/>
  <c r="A1556" i="1"/>
  <c r="O1555" i="1"/>
  <c r="H1553" i="1"/>
  <c r="U1554" i="1"/>
  <c r="V1549" i="1" l="1"/>
  <c r="N1550" i="1"/>
  <c r="V1550" i="1" s="1"/>
  <c r="B1550" i="1" s="1"/>
  <c r="C1551" i="1"/>
  <c r="R1557" i="1"/>
  <c r="W1555" i="1"/>
  <c r="P1555" i="1"/>
  <c r="Q1555" i="1" s="1"/>
  <c r="I1557" i="1"/>
  <c r="A1557" i="1"/>
  <c r="O1556" i="1"/>
  <c r="L1554" i="1"/>
  <c r="M1554" i="1" s="1"/>
  <c r="G1556" i="1"/>
  <c r="F1556" i="1" s="1"/>
  <c r="J1556" i="1"/>
  <c r="K1556" i="1" s="1"/>
  <c r="E1555" i="1"/>
  <c r="D1555" i="1" s="1"/>
  <c r="S1555" i="1"/>
  <c r="B1549" i="1" l="1"/>
  <c r="C1552" i="1"/>
  <c r="N1551" i="1"/>
  <c r="V1551" i="1" s="1"/>
  <c r="B1551" i="1" s="1"/>
  <c r="L1555" i="1"/>
  <c r="M1555" i="1" s="1"/>
  <c r="H1555" i="1"/>
  <c r="J1557" i="1"/>
  <c r="K1557" i="1" s="1"/>
  <c r="U1557" i="1" s="1"/>
  <c r="G1557" i="1"/>
  <c r="F1557" i="1" s="1"/>
  <c r="O1557" i="1"/>
  <c r="A1558" i="1"/>
  <c r="I1558" i="1"/>
  <c r="P1556" i="1"/>
  <c r="Q1556" i="1" s="1"/>
  <c r="W1556" i="1"/>
  <c r="E1556" i="1"/>
  <c r="D1556" i="1" s="1"/>
  <c r="S1556" i="1"/>
  <c r="U1556" i="1"/>
  <c r="R1558" i="1"/>
  <c r="C1553" i="1" l="1"/>
  <c r="N1552" i="1"/>
  <c r="H1556" i="1"/>
  <c r="J1558" i="1"/>
  <c r="K1558" i="1" s="1"/>
  <c r="U1558" i="1" s="1"/>
  <c r="G1558" i="1"/>
  <c r="F1558" i="1" s="1"/>
  <c r="I1559" i="1"/>
  <c r="A1559" i="1"/>
  <c r="O1558" i="1"/>
  <c r="P1557" i="1"/>
  <c r="Q1557" i="1" s="1"/>
  <c r="W1557" i="1"/>
  <c r="R1559" i="1"/>
  <c r="L1556" i="1"/>
  <c r="M1556" i="1" s="1"/>
  <c r="E1557" i="1"/>
  <c r="D1557" i="1" s="1"/>
  <c r="S1557" i="1"/>
  <c r="V1552" i="1" l="1"/>
  <c r="N1553" i="1"/>
  <c r="V1553" i="1" s="1"/>
  <c r="B1553" i="1" s="1"/>
  <c r="C1554" i="1"/>
  <c r="L1557" i="1"/>
  <c r="M1557" i="1" s="1"/>
  <c r="H1557" i="1"/>
  <c r="P1558" i="1"/>
  <c r="Q1558" i="1" s="1"/>
  <c r="W1558" i="1"/>
  <c r="O1559" i="1"/>
  <c r="A1560" i="1"/>
  <c r="I1560" i="1"/>
  <c r="J1559" i="1"/>
  <c r="K1559" i="1" s="1"/>
  <c r="G1559" i="1"/>
  <c r="F1559" i="1" s="1"/>
  <c r="E1558" i="1"/>
  <c r="D1558" i="1" s="1"/>
  <c r="S1558" i="1"/>
  <c r="R1560" i="1"/>
  <c r="B1552" i="1" l="1"/>
  <c r="C1555" i="1"/>
  <c r="N1554" i="1"/>
  <c r="H1558" i="1"/>
  <c r="G1560" i="1"/>
  <c r="F1560" i="1" s="1"/>
  <c r="J1560" i="1"/>
  <c r="K1560" i="1" s="1"/>
  <c r="U1560" i="1" s="1"/>
  <c r="L1558" i="1"/>
  <c r="M1558" i="1" s="1"/>
  <c r="O1560" i="1"/>
  <c r="I1561" i="1"/>
  <c r="A1561" i="1"/>
  <c r="W1559" i="1"/>
  <c r="P1559" i="1"/>
  <c r="Q1559" i="1" s="1"/>
  <c r="E1559" i="1"/>
  <c r="D1559" i="1" s="1"/>
  <c r="S1559" i="1"/>
  <c r="R1561" i="1"/>
  <c r="U1559" i="1"/>
  <c r="V1554" i="1" l="1"/>
  <c r="C1556" i="1"/>
  <c r="N1555" i="1"/>
  <c r="V1555" i="1" s="1"/>
  <c r="B1555" i="1" s="1"/>
  <c r="H1559" i="1"/>
  <c r="L1559" i="1"/>
  <c r="M1559" i="1" s="1"/>
  <c r="I1562" i="1"/>
  <c r="A1562" i="1"/>
  <c r="O1561" i="1"/>
  <c r="J1561" i="1"/>
  <c r="K1561" i="1" s="1"/>
  <c r="G1561" i="1"/>
  <c r="F1561" i="1" s="1"/>
  <c r="P1560" i="1"/>
  <c r="Q1560" i="1" s="1"/>
  <c r="W1560" i="1"/>
  <c r="E1560" i="1"/>
  <c r="D1560" i="1" s="1"/>
  <c r="S1560" i="1"/>
  <c r="R1562" i="1"/>
  <c r="B1554" i="1" l="1"/>
  <c r="C1557" i="1"/>
  <c r="N1556" i="1"/>
  <c r="V1556" i="1" s="1"/>
  <c r="B1556" i="1" s="1"/>
  <c r="H1560" i="1"/>
  <c r="L1560" i="1"/>
  <c r="M1560" i="1" s="1"/>
  <c r="S1561" i="1"/>
  <c r="E1561" i="1"/>
  <c r="D1561" i="1" s="1"/>
  <c r="P1561" i="1"/>
  <c r="Q1561" i="1" s="1"/>
  <c r="W1561" i="1"/>
  <c r="U1561" i="1"/>
  <c r="R1563" i="1"/>
  <c r="I1563" i="1"/>
  <c r="A1563" i="1"/>
  <c r="O1562" i="1"/>
  <c r="G1562" i="1"/>
  <c r="F1562" i="1" s="1"/>
  <c r="J1562" i="1"/>
  <c r="K1562" i="1" s="1"/>
  <c r="C1558" i="1" l="1"/>
  <c r="N1557" i="1"/>
  <c r="V1557" i="1" s="1"/>
  <c r="B1557" i="1" s="1"/>
  <c r="H1561" i="1"/>
  <c r="P1562" i="1"/>
  <c r="Q1562" i="1" s="1"/>
  <c r="W1562" i="1"/>
  <c r="E1562" i="1"/>
  <c r="D1562" i="1" s="1"/>
  <c r="S1562" i="1"/>
  <c r="O1563" i="1"/>
  <c r="I1564" i="1"/>
  <c r="A1564" i="1"/>
  <c r="R1564" i="1"/>
  <c r="G1563" i="1"/>
  <c r="F1563" i="1" s="1"/>
  <c r="J1563" i="1"/>
  <c r="K1563" i="1" s="1"/>
  <c r="L1561" i="1"/>
  <c r="M1561" i="1" s="1"/>
  <c r="U1562" i="1"/>
  <c r="C1559" i="1" l="1"/>
  <c r="N1558" i="1"/>
  <c r="V1558" i="1" s="1"/>
  <c r="B1558" i="1" s="1"/>
  <c r="H1562" i="1"/>
  <c r="A1565" i="1"/>
  <c r="I1565" i="1"/>
  <c r="O1564" i="1"/>
  <c r="P1564" i="1" s="1"/>
  <c r="W1563" i="1"/>
  <c r="P1563" i="1"/>
  <c r="Q1563" i="1" s="1"/>
  <c r="R1565" i="1"/>
  <c r="G1564" i="1"/>
  <c r="F1564" i="1" s="1"/>
  <c r="J1564" i="1"/>
  <c r="K1564" i="1" s="1"/>
  <c r="U1564" i="1" s="1"/>
  <c r="S1563" i="1"/>
  <c r="E1563" i="1"/>
  <c r="D1563" i="1" s="1"/>
  <c r="L1562" i="1"/>
  <c r="M1562" i="1" s="1"/>
  <c r="U1563" i="1"/>
  <c r="N1559" i="1" l="1"/>
  <c r="C1560" i="1"/>
  <c r="H1563" i="1"/>
  <c r="L1563" i="1"/>
  <c r="M1563" i="1" s="1"/>
  <c r="R1566" i="1"/>
  <c r="J1565" i="1"/>
  <c r="K1565" i="1" s="1"/>
  <c r="G1565" i="1"/>
  <c r="F1565" i="1" s="1"/>
  <c r="E1564" i="1"/>
  <c r="D1564" i="1" s="1"/>
  <c r="S1564" i="1"/>
  <c r="I1566" i="1"/>
  <c r="A1566" i="1"/>
  <c r="O1565" i="1"/>
  <c r="V1559" i="1" l="1"/>
  <c r="C1561" i="1"/>
  <c r="N1560" i="1"/>
  <c r="V1560" i="1" s="1"/>
  <c r="B1560" i="1" s="1"/>
  <c r="G1566" i="1"/>
  <c r="F1566" i="1" s="1"/>
  <c r="J1566" i="1"/>
  <c r="K1566" i="1" s="1"/>
  <c r="U1566" i="1" s="1"/>
  <c r="S1565" i="1"/>
  <c r="E1565" i="1"/>
  <c r="D1565" i="1" s="1"/>
  <c r="A1567" i="1"/>
  <c r="I1567" i="1"/>
  <c r="O1566" i="1"/>
  <c r="H1564" i="1"/>
  <c r="L1564" i="1"/>
  <c r="M1564" i="1" s="1"/>
  <c r="U1565" i="1"/>
  <c r="P1565" i="1"/>
  <c r="Q1565" i="1" s="1"/>
  <c r="W1565" i="1"/>
  <c r="R1567" i="1"/>
  <c r="B1559" i="1" l="1"/>
  <c r="C1562" i="1"/>
  <c r="N1561" i="1"/>
  <c r="W1566" i="1"/>
  <c r="P1566" i="1"/>
  <c r="Q1566" i="1" s="1"/>
  <c r="J1567" i="1"/>
  <c r="K1567" i="1" s="1"/>
  <c r="U1567" i="1" s="1"/>
  <c r="G1567" i="1"/>
  <c r="F1567" i="1" s="1"/>
  <c r="L1565" i="1"/>
  <c r="M1565" i="1" s="1"/>
  <c r="R1568" i="1"/>
  <c r="A1568" i="1"/>
  <c r="O1567" i="1"/>
  <c r="I1568" i="1"/>
  <c r="H1565" i="1"/>
  <c r="E1566" i="1"/>
  <c r="D1566" i="1" s="1"/>
  <c r="S1566" i="1"/>
  <c r="V1561" i="1" l="1"/>
  <c r="C1563" i="1"/>
  <c r="N1562" i="1"/>
  <c r="V1562" i="1" s="1"/>
  <c r="B1562" i="1" s="1"/>
  <c r="R1569" i="1"/>
  <c r="E1567" i="1"/>
  <c r="D1567" i="1" s="1"/>
  <c r="S1567" i="1"/>
  <c r="O1568" i="1"/>
  <c r="I1569" i="1"/>
  <c r="A1569" i="1"/>
  <c r="L1566" i="1"/>
  <c r="M1566" i="1" s="1"/>
  <c r="G1568" i="1"/>
  <c r="F1568" i="1" s="1"/>
  <c r="J1568" i="1"/>
  <c r="K1568" i="1" s="1"/>
  <c r="H1566" i="1"/>
  <c r="W1567" i="1"/>
  <c r="P1567" i="1"/>
  <c r="Q1567" i="1" s="1"/>
  <c r="B1561" i="1" l="1"/>
  <c r="C1564" i="1"/>
  <c r="N1564" i="1" s="1"/>
  <c r="N1563" i="1"/>
  <c r="V1563" i="1" s="1"/>
  <c r="B1563" i="1" s="1"/>
  <c r="L1567" i="1"/>
  <c r="M1567" i="1" s="1"/>
  <c r="H1567" i="1"/>
  <c r="P1568" i="1"/>
  <c r="Q1568" i="1" s="1"/>
  <c r="W1568" i="1"/>
  <c r="I1570" i="1"/>
  <c r="A1570" i="1"/>
  <c r="O1569" i="1"/>
  <c r="J1569" i="1"/>
  <c r="K1569" i="1" s="1"/>
  <c r="G1569" i="1"/>
  <c r="F1569" i="1" s="1"/>
  <c r="S1568" i="1"/>
  <c r="E1568" i="1"/>
  <c r="D1568" i="1" s="1"/>
  <c r="U1568" i="1"/>
  <c r="R1570" i="1"/>
  <c r="Q1564" i="1" l="1"/>
  <c r="C1565" i="1" s="1"/>
  <c r="V1564" i="1"/>
  <c r="H1568" i="1"/>
  <c r="L1568" i="1"/>
  <c r="M1568" i="1" s="1"/>
  <c r="S1569" i="1"/>
  <c r="E1569" i="1"/>
  <c r="D1569" i="1" s="1"/>
  <c r="P1569" i="1"/>
  <c r="Q1569" i="1" s="1"/>
  <c r="W1569" i="1"/>
  <c r="U1569" i="1"/>
  <c r="I1571" i="1"/>
  <c r="A1571" i="1"/>
  <c r="O1570" i="1"/>
  <c r="G1570" i="1"/>
  <c r="F1570" i="1" s="1"/>
  <c r="J1570" i="1"/>
  <c r="K1570" i="1" s="1"/>
  <c r="U1570" i="1" s="1"/>
  <c r="R1571" i="1"/>
  <c r="B1564" i="1" l="1"/>
  <c r="N1565" i="1"/>
  <c r="V1565" i="1" s="1"/>
  <c r="B1565" i="1" s="1"/>
  <c r="C1566" i="1"/>
  <c r="W1564" i="1"/>
  <c r="H1569" i="1"/>
  <c r="L1569" i="1"/>
  <c r="M1569" i="1" s="1"/>
  <c r="I1572" i="1"/>
  <c r="A1572" i="1"/>
  <c r="O1571" i="1"/>
  <c r="R1572" i="1"/>
  <c r="G1571" i="1"/>
  <c r="F1571" i="1" s="1"/>
  <c r="J1571" i="1"/>
  <c r="K1571" i="1" s="1"/>
  <c r="E1570" i="1"/>
  <c r="D1570" i="1" s="1"/>
  <c r="S1570" i="1"/>
  <c r="W1570" i="1"/>
  <c r="P1570" i="1"/>
  <c r="Q1570" i="1" s="1"/>
  <c r="C1567" i="1" l="1"/>
  <c r="N1566" i="1"/>
  <c r="E1571" i="1"/>
  <c r="D1571" i="1" s="1"/>
  <c r="L1571" i="1" s="1"/>
  <c r="M1571" i="1" s="1"/>
  <c r="S1571" i="1"/>
  <c r="U1571" i="1"/>
  <c r="R1573" i="1"/>
  <c r="W1571" i="1"/>
  <c r="P1571" i="1"/>
  <c r="Q1571" i="1" s="1"/>
  <c r="L1570" i="1"/>
  <c r="M1570" i="1" s="1"/>
  <c r="O1572" i="1"/>
  <c r="A1573" i="1"/>
  <c r="I1573" i="1"/>
  <c r="H1570" i="1"/>
  <c r="G1572" i="1"/>
  <c r="F1572" i="1" s="1"/>
  <c r="J1572" i="1"/>
  <c r="K1572" i="1" s="1"/>
  <c r="V1566" i="1" l="1"/>
  <c r="N1567" i="1"/>
  <c r="V1567" i="1" s="1"/>
  <c r="B1567" i="1" s="1"/>
  <c r="C1568" i="1"/>
  <c r="H1571" i="1"/>
  <c r="S1572" i="1"/>
  <c r="E1572" i="1"/>
  <c r="D1572" i="1" s="1"/>
  <c r="H1572" i="1" s="1"/>
  <c r="U1572" i="1"/>
  <c r="R1574" i="1"/>
  <c r="J1573" i="1"/>
  <c r="K1573" i="1" s="1"/>
  <c r="U1573" i="1" s="1"/>
  <c r="G1573" i="1"/>
  <c r="F1573" i="1" s="1"/>
  <c r="I1574" i="1"/>
  <c r="O1573" i="1"/>
  <c r="A1574" i="1"/>
  <c r="P1572" i="1"/>
  <c r="Q1572" i="1" s="1"/>
  <c r="W1572" i="1"/>
  <c r="B1566" i="1" l="1"/>
  <c r="C1569" i="1"/>
  <c r="N1568" i="1"/>
  <c r="L1572" i="1"/>
  <c r="M1572" i="1" s="1"/>
  <c r="S1573" i="1"/>
  <c r="E1573" i="1"/>
  <c r="D1573" i="1" s="1"/>
  <c r="H1573" i="1" s="1"/>
  <c r="R1575" i="1"/>
  <c r="J1574" i="1"/>
  <c r="K1574" i="1" s="1"/>
  <c r="G1574" i="1"/>
  <c r="F1574" i="1" s="1"/>
  <c r="O1574" i="1"/>
  <c r="I1575" i="1"/>
  <c r="A1575" i="1"/>
  <c r="P1573" i="1"/>
  <c r="Q1573" i="1" s="1"/>
  <c r="W1573" i="1"/>
  <c r="V1568" i="1" l="1"/>
  <c r="C1570" i="1"/>
  <c r="N1569" i="1"/>
  <c r="V1569" i="1" s="1"/>
  <c r="B1569" i="1" s="1"/>
  <c r="L1573" i="1"/>
  <c r="M1573" i="1" s="1"/>
  <c r="P1574" i="1"/>
  <c r="Q1574" i="1" s="1"/>
  <c r="W1574" i="1"/>
  <c r="E1574" i="1"/>
  <c r="D1574" i="1" s="1"/>
  <c r="S1574" i="1"/>
  <c r="U1574" i="1"/>
  <c r="R1576" i="1"/>
  <c r="J1575" i="1"/>
  <c r="K1575" i="1" s="1"/>
  <c r="U1575" i="1" s="1"/>
  <c r="G1575" i="1"/>
  <c r="F1575" i="1" s="1"/>
  <c r="O1575" i="1"/>
  <c r="I1576" i="1"/>
  <c r="A1576" i="1"/>
  <c r="B1568" i="1" l="1"/>
  <c r="N1570" i="1"/>
  <c r="C1571" i="1"/>
  <c r="H1574" i="1"/>
  <c r="L1574" i="1"/>
  <c r="M1574" i="1" s="1"/>
  <c r="R1577" i="1"/>
  <c r="I1577" i="1"/>
  <c r="A1577" i="1"/>
  <c r="O1576" i="1"/>
  <c r="G1576" i="1"/>
  <c r="F1576" i="1" s="1"/>
  <c r="J1576" i="1"/>
  <c r="K1576" i="1" s="1"/>
  <c r="E1575" i="1"/>
  <c r="D1575" i="1" s="1"/>
  <c r="S1575" i="1"/>
  <c r="W1575" i="1"/>
  <c r="P1575" i="1"/>
  <c r="Q1575" i="1" s="1"/>
  <c r="V1570" i="1" l="1"/>
  <c r="C1572" i="1"/>
  <c r="N1571" i="1"/>
  <c r="V1571" i="1" s="1"/>
  <c r="B1571" i="1" s="1"/>
  <c r="E1576" i="1"/>
  <c r="D1576" i="1" s="1"/>
  <c r="L1576" i="1" s="1"/>
  <c r="M1576" i="1" s="1"/>
  <c r="S1576" i="1"/>
  <c r="P1576" i="1"/>
  <c r="Q1576" i="1" s="1"/>
  <c r="W1576" i="1"/>
  <c r="I1578" i="1"/>
  <c r="A1578" i="1"/>
  <c r="O1577" i="1"/>
  <c r="G1577" i="1"/>
  <c r="F1577" i="1" s="1"/>
  <c r="J1577" i="1"/>
  <c r="K1577" i="1" s="1"/>
  <c r="U1577" i="1" s="1"/>
  <c r="H1575" i="1"/>
  <c r="L1575" i="1"/>
  <c r="M1575" i="1" s="1"/>
  <c r="U1576" i="1"/>
  <c r="R1578" i="1"/>
  <c r="B1570" i="1" l="1"/>
  <c r="H1576" i="1"/>
  <c r="C1573" i="1"/>
  <c r="N1572" i="1"/>
  <c r="V1572" i="1" s="1"/>
  <c r="B1572" i="1" s="1"/>
  <c r="P1577" i="1"/>
  <c r="Q1577" i="1" s="1"/>
  <c r="W1577" i="1"/>
  <c r="I1579" i="1"/>
  <c r="A1579" i="1"/>
  <c r="O1578" i="1"/>
  <c r="R1579" i="1"/>
  <c r="J1578" i="1"/>
  <c r="K1578" i="1" s="1"/>
  <c r="U1578" i="1" s="1"/>
  <c r="G1578" i="1"/>
  <c r="F1578" i="1" s="1"/>
  <c r="S1577" i="1"/>
  <c r="E1577" i="1"/>
  <c r="D1577" i="1" s="1"/>
  <c r="H1577" i="1" s="1"/>
  <c r="N1573" i="1" l="1"/>
  <c r="C1574" i="1"/>
  <c r="P1578" i="1"/>
  <c r="Q1578" i="1" s="1"/>
  <c r="W1578" i="1"/>
  <c r="L1577" i="1"/>
  <c r="M1577" i="1" s="1"/>
  <c r="I1580" i="1"/>
  <c r="A1580" i="1"/>
  <c r="O1579" i="1"/>
  <c r="J1579" i="1"/>
  <c r="K1579" i="1" s="1"/>
  <c r="G1579" i="1"/>
  <c r="F1579" i="1" s="1"/>
  <c r="E1578" i="1"/>
  <c r="D1578" i="1" s="1"/>
  <c r="S1578" i="1"/>
  <c r="R1580" i="1"/>
  <c r="V1573" i="1" l="1"/>
  <c r="C1575" i="1"/>
  <c r="N1574" i="1"/>
  <c r="V1574" i="1" s="1"/>
  <c r="B1574" i="1" s="1"/>
  <c r="H1578" i="1"/>
  <c r="L1578" i="1"/>
  <c r="M1578" i="1" s="1"/>
  <c r="E1579" i="1"/>
  <c r="D1579" i="1" s="1"/>
  <c r="H1579" i="1" s="1"/>
  <c r="S1579" i="1"/>
  <c r="W1579" i="1"/>
  <c r="P1579" i="1"/>
  <c r="Q1579" i="1" s="1"/>
  <c r="I1581" i="1"/>
  <c r="A1581" i="1"/>
  <c r="O1580" i="1"/>
  <c r="G1580" i="1"/>
  <c r="F1580" i="1" s="1"/>
  <c r="J1580" i="1"/>
  <c r="K1580" i="1" s="1"/>
  <c r="U1580" i="1" s="1"/>
  <c r="R1581" i="1"/>
  <c r="U1579" i="1"/>
  <c r="B1573" i="1" l="1"/>
  <c r="C1576" i="1"/>
  <c r="N1575" i="1"/>
  <c r="V1575" i="1" s="1"/>
  <c r="B1575" i="1" s="1"/>
  <c r="L1579" i="1"/>
  <c r="M1579" i="1" s="1"/>
  <c r="P1580" i="1"/>
  <c r="Q1580" i="1" s="1"/>
  <c r="W1580" i="1"/>
  <c r="G1581" i="1"/>
  <c r="F1581" i="1" s="1"/>
  <c r="J1581" i="1"/>
  <c r="K1581" i="1" s="1"/>
  <c r="I1582" i="1"/>
  <c r="A1582" i="1"/>
  <c r="O1581" i="1"/>
  <c r="R1582" i="1"/>
  <c r="E1580" i="1"/>
  <c r="D1580" i="1" s="1"/>
  <c r="S1580" i="1"/>
  <c r="N1576" i="1" l="1"/>
  <c r="V1576" i="1" s="1"/>
  <c r="B1576" i="1" s="1"/>
  <c r="C1577" i="1"/>
  <c r="L1580" i="1"/>
  <c r="M1580" i="1" s="1"/>
  <c r="P1581" i="1"/>
  <c r="Q1581" i="1" s="1"/>
  <c r="W1581" i="1"/>
  <c r="I1583" i="1"/>
  <c r="A1583" i="1"/>
  <c r="O1582" i="1"/>
  <c r="J1582" i="1"/>
  <c r="K1582" i="1" s="1"/>
  <c r="G1582" i="1"/>
  <c r="F1582" i="1" s="1"/>
  <c r="E1581" i="1"/>
  <c r="D1581" i="1" s="1"/>
  <c r="S1581" i="1"/>
  <c r="R1583" i="1"/>
  <c r="H1580" i="1"/>
  <c r="U1581" i="1"/>
  <c r="N1577" i="1" l="1"/>
  <c r="C1578" i="1"/>
  <c r="E1582" i="1"/>
  <c r="D1582" i="1" s="1"/>
  <c r="L1582" i="1" s="1"/>
  <c r="M1582" i="1" s="1"/>
  <c r="S1582" i="1"/>
  <c r="P1582" i="1"/>
  <c r="Q1582" i="1" s="1"/>
  <c r="W1582" i="1"/>
  <c r="I1584" i="1"/>
  <c r="A1584" i="1"/>
  <c r="O1583" i="1"/>
  <c r="G1583" i="1"/>
  <c r="F1583" i="1" s="1"/>
  <c r="J1583" i="1"/>
  <c r="K1583" i="1" s="1"/>
  <c r="U1583" i="1" s="1"/>
  <c r="R1584" i="1"/>
  <c r="H1581" i="1"/>
  <c r="L1581" i="1"/>
  <c r="M1581" i="1" s="1"/>
  <c r="U1582" i="1"/>
  <c r="V1577" i="1" l="1"/>
  <c r="H1582" i="1"/>
  <c r="N1578" i="1"/>
  <c r="V1578" i="1" s="1"/>
  <c r="B1578" i="1" s="1"/>
  <c r="C1579" i="1"/>
  <c r="W1583" i="1"/>
  <c r="P1583" i="1"/>
  <c r="Q1583" i="1" s="1"/>
  <c r="I1585" i="1"/>
  <c r="A1585" i="1"/>
  <c r="O1584" i="1"/>
  <c r="G1584" i="1"/>
  <c r="F1584" i="1" s="1"/>
  <c r="J1584" i="1"/>
  <c r="K1584" i="1" s="1"/>
  <c r="R1585" i="1"/>
  <c r="E1583" i="1"/>
  <c r="D1583" i="1" s="1"/>
  <c r="S1583" i="1"/>
  <c r="B1577" i="1" l="1"/>
  <c r="C1580" i="1"/>
  <c r="N1579" i="1"/>
  <c r="V1579" i="1" s="1"/>
  <c r="B1579" i="1" s="1"/>
  <c r="H1583" i="1"/>
  <c r="L1583" i="1"/>
  <c r="M1583" i="1" s="1"/>
  <c r="E1584" i="1"/>
  <c r="D1584" i="1" s="1"/>
  <c r="H1584" i="1" s="1"/>
  <c r="S1584" i="1"/>
  <c r="R1586" i="1"/>
  <c r="G1585" i="1"/>
  <c r="F1585" i="1" s="1"/>
  <c r="J1585" i="1"/>
  <c r="K1585" i="1" s="1"/>
  <c r="P1584" i="1"/>
  <c r="Q1584" i="1" s="1"/>
  <c r="W1584" i="1"/>
  <c r="I1586" i="1"/>
  <c r="A1586" i="1"/>
  <c r="O1585" i="1"/>
  <c r="U1584" i="1"/>
  <c r="N1580" i="1" l="1"/>
  <c r="V1580" i="1" s="1"/>
  <c r="B1580" i="1" s="1"/>
  <c r="C1581" i="1"/>
  <c r="L1584" i="1"/>
  <c r="M1584" i="1" s="1"/>
  <c r="S1585" i="1"/>
  <c r="E1585" i="1"/>
  <c r="D1585" i="1" s="1"/>
  <c r="U1585" i="1"/>
  <c r="P1585" i="1"/>
  <c r="Q1585" i="1" s="1"/>
  <c r="W1585" i="1"/>
  <c r="R1587" i="1"/>
  <c r="A1587" i="1"/>
  <c r="O1586" i="1"/>
  <c r="I1587" i="1"/>
  <c r="J1586" i="1"/>
  <c r="K1586" i="1" s="1"/>
  <c r="U1586" i="1" s="1"/>
  <c r="G1586" i="1"/>
  <c r="F1586" i="1" s="1"/>
  <c r="C1582" i="1" l="1"/>
  <c r="N1581" i="1"/>
  <c r="L1585" i="1"/>
  <c r="M1585" i="1" s="1"/>
  <c r="H1585" i="1"/>
  <c r="R1588" i="1"/>
  <c r="S1586" i="1"/>
  <c r="E1586" i="1"/>
  <c r="D1586" i="1" s="1"/>
  <c r="O1587" i="1"/>
  <c r="A1588" i="1"/>
  <c r="I1588" i="1"/>
  <c r="J1587" i="1"/>
  <c r="K1587" i="1" s="1"/>
  <c r="U1587" i="1" s="1"/>
  <c r="G1587" i="1"/>
  <c r="F1587" i="1" s="1"/>
  <c r="P1586" i="1"/>
  <c r="Q1586" i="1" s="1"/>
  <c r="W1586" i="1"/>
  <c r="V1581" i="1" l="1"/>
  <c r="N1582" i="1"/>
  <c r="V1582" i="1" s="1"/>
  <c r="B1582" i="1" s="1"/>
  <c r="C1583" i="1"/>
  <c r="L1586" i="1"/>
  <c r="M1586" i="1" s="1"/>
  <c r="H1586" i="1"/>
  <c r="J1588" i="1"/>
  <c r="K1588" i="1" s="1"/>
  <c r="U1588" i="1" s="1"/>
  <c r="G1588" i="1"/>
  <c r="F1588" i="1" s="1"/>
  <c r="W1587" i="1"/>
  <c r="P1587" i="1"/>
  <c r="Q1587" i="1" s="1"/>
  <c r="E1587" i="1"/>
  <c r="D1587" i="1" s="1"/>
  <c r="S1587" i="1"/>
  <c r="I1589" i="1"/>
  <c r="A1589" i="1"/>
  <c r="O1588" i="1"/>
  <c r="R1589" i="1"/>
  <c r="B1581" i="1" l="1"/>
  <c r="N1583" i="1"/>
  <c r="C1584" i="1"/>
  <c r="H1587" i="1"/>
  <c r="L1587" i="1"/>
  <c r="M1587" i="1" s="1"/>
  <c r="A1590" i="1"/>
  <c r="I1590" i="1"/>
  <c r="O1589" i="1"/>
  <c r="G1589" i="1"/>
  <c r="F1589" i="1" s="1"/>
  <c r="J1589" i="1"/>
  <c r="K1589" i="1" s="1"/>
  <c r="U1589" i="1" s="1"/>
  <c r="R1590" i="1"/>
  <c r="P1588" i="1"/>
  <c r="Q1588" i="1" s="1"/>
  <c r="W1588" i="1"/>
  <c r="E1588" i="1"/>
  <c r="D1588" i="1" s="1"/>
  <c r="S1588" i="1"/>
  <c r="V1583" i="1" l="1"/>
  <c r="N1584" i="1"/>
  <c r="V1584" i="1" s="1"/>
  <c r="B1584" i="1" s="1"/>
  <c r="C1585" i="1"/>
  <c r="H1588" i="1"/>
  <c r="L1588" i="1"/>
  <c r="M1588" i="1" s="1"/>
  <c r="R1591" i="1"/>
  <c r="E1589" i="1"/>
  <c r="D1589" i="1" s="1"/>
  <c r="S1589" i="1"/>
  <c r="W1589" i="1"/>
  <c r="P1589" i="1"/>
  <c r="Q1589" i="1" s="1"/>
  <c r="G1590" i="1"/>
  <c r="F1590" i="1" s="1"/>
  <c r="J1590" i="1"/>
  <c r="K1590" i="1" s="1"/>
  <c r="I1591" i="1"/>
  <c r="A1591" i="1"/>
  <c r="O1590" i="1"/>
  <c r="B1583" i="1" l="1"/>
  <c r="C1586" i="1"/>
  <c r="N1585" i="1"/>
  <c r="V1585" i="1" s="1"/>
  <c r="B1585" i="1" s="1"/>
  <c r="H1589" i="1"/>
  <c r="L1589" i="1"/>
  <c r="M1589" i="1" s="1"/>
  <c r="P1590" i="1"/>
  <c r="Q1590" i="1" s="1"/>
  <c r="W1590" i="1"/>
  <c r="S1590" i="1"/>
  <c r="E1590" i="1"/>
  <c r="D1590" i="1" s="1"/>
  <c r="I1592" i="1"/>
  <c r="O1591" i="1"/>
  <c r="A1592" i="1"/>
  <c r="U1590" i="1"/>
  <c r="G1591" i="1"/>
  <c r="F1591" i="1" s="1"/>
  <c r="J1591" i="1"/>
  <c r="K1591" i="1" s="1"/>
  <c r="U1591" i="1" s="1"/>
  <c r="R1592" i="1"/>
  <c r="C1587" i="1" l="1"/>
  <c r="N1586" i="1"/>
  <c r="V1586" i="1" s="1"/>
  <c r="B1586" i="1" s="1"/>
  <c r="H1590" i="1"/>
  <c r="L1590" i="1"/>
  <c r="M1590" i="1" s="1"/>
  <c r="I1593" i="1"/>
  <c r="A1593" i="1"/>
  <c r="O1592" i="1"/>
  <c r="W1591" i="1"/>
  <c r="P1591" i="1"/>
  <c r="Q1591" i="1" s="1"/>
  <c r="G1592" i="1"/>
  <c r="F1592" i="1" s="1"/>
  <c r="J1592" i="1"/>
  <c r="K1592" i="1" s="1"/>
  <c r="R1593" i="1"/>
  <c r="E1591" i="1"/>
  <c r="D1591" i="1" s="1"/>
  <c r="S1591" i="1"/>
  <c r="N1587" i="1" l="1"/>
  <c r="C1588" i="1"/>
  <c r="L1591" i="1"/>
  <c r="M1591" i="1" s="1"/>
  <c r="H1591" i="1"/>
  <c r="E1592" i="1"/>
  <c r="D1592" i="1" s="1"/>
  <c r="S1592" i="1"/>
  <c r="W1592" i="1"/>
  <c r="P1592" i="1"/>
  <c r="Q1592" i="1" s="1"/>
  <c r="I1594" i="1"/>
  <c r="A1594" i="1"/>
  <c r="O1593" i="1"/>
  <c r="R1594" i="1"/>
  <c r="U1592" i="1"/>
  <c r="G1593" i="1"/>
  <c r="F1593" i="1" s="1"/>
  <c r="J1593" i="1"/>
  <c r="K1593" i="1" s="1"/>
  <c r="V1587" i="1" l="1"/>
  <c r="N1588" i="1"/>
  <c r="V1588" i="1" s="1"/>
  <c r="B1588" i="1" s="1"/>
  <c r="C1589" i="1"/>
  <c r="L1592" i="1"/>
  <c r="M1592" i="1" s="1"/>
  <c r="H1592" i="1"/>
  <c r="W1593" i="1"/>
  <c r="P1593" i="1"/>
  <c r="Q1593" i="1" s="1"/>
  <c r="I1595" i="1"/>
  <c r="O1594" i="1"/>
  <c r="A1595" i="1"/>
  <c r="G1594" i="1"/>
  <c r="F1594" i="1" s="1"/>
  <c r="J1594" i="1"/>
  <c r="K1594" i="1" s="1"/>
  <c r="E1593" i="1"/>
  <c r="D1593" i="1" s="1"/>
  <c r="S1593" i="1"/>
  <c r="R1595" i="1"/>
  <c r="U1593" i="1"/>
  <c r="B1587" i="1" l="1"/>
  <c r="N1589" i="1"/>
  <c r="C1590" i="1"/>
  <c r="S1594" i="1"/>
  <c r="E1594" i="1"/>
  <c r="D1594" i="1" s="1"/>
  <c r="H1594" i="1" s="1"/>
  <c r="H1593" i="1"/>
  <c r="O1595" i="1"/>
  <c r="P1595" i="1" s="1"/>
  <c r="I1596" i="1"/>
  <c r="A1596" i="1"/>
  <c r="P1594" i="1"/>
  <c r="Q1594" i="1" s="1"/>
  <c r="W1594" i="1"/>
  <c r="G1595" i="1"/>
  <c r="F1595" i="1" s="1"/>
  <c r="J1595" i="1"/>
  <c r="K1595" i="1" s="1"/>
  <c r="U1595" i="1" s="1"/>
  <c r="L1593" i="1"/>
  <c r="M1593" i="1" s="1"/>
  <c r="U1594" i="1"/>
  <c r="R1596" i="1"/>
  <c r="V1589" i="1" l="1"/>
  <c r="C1591" i="1"/>
  <c r="N1590" i="1"/>
  <c r="V1590" i="1" s="1"/>
  <c r="B1590" i="1" s="1"/>
  <c r="L1594" i="1"/>
  <c r="M1594" i="1" s="1"/>
  <c r="O1596" i="1"/>
  <c r="I1597" i="1"/>
  <c r="A1597" i="1"/>
  <c r="G1596" i="1"/>
  <c r="F1596" i="1" s="1"/>
  <c r="J1596" i="1"/>
  <c r="K1596" i="1" s="1"/>
  <c r="U1596" i="1" s="1"/>
  <c r="R1597" i="1"/>
  <c r="E1595" i="1"/>
  <c r="D1595" i="1" s="1"/>
  <c r="S1595" i="1"/>
  <c r="B1589" i="1" l="1"/>
  <c r="C1592" i="1"/>
  <c r="N1591" i="1"/>
  <c r="V1591" i="1" s="1"/>
  <c r="B1591" i="1" s="1"/>
  <c r="R1598" i="1"/>
  <c r="L1595" i="1"/>
  <c r="M1595" i="1" s="1"/>
  <c r="H1595" i="1"/>
  <c r="E1596" i="1"/>
  <c r="D1596" i="1" s="1"/>
  <c r="S1596" i="1"/>
  <c r="I1598" i="1"/>
  <c r="A1598" i="1"/>
  <c r="O1597" i="1"/>
  <c r="G1597" i="1"/>
  <c r="F1597" i="1" s="1"/>
  <c r="J1597" i="1"/>
  <c r="K1597" i="1" s="1"/>
  <c r="P1596" i="1"/>
  <c r="Q1596" i="1" s="1"/>
  <c r="W1596" i="1"/>
  <c r="N1592" i="1" l="1"/>
  <c r="V1592" i="1" s="1"/>
  <c r="B1592" i="1" s="1"/>
  <c r="C1593" i="1"/>
  <c r="G1598" i="1"/>
  <c r="F1598" i="1" s="1"/>
  <c r="J1598" i="1"/>
  <c r="K1598" i="1" s="1"/>
  <c r="U1598" i="1" s="1"/>
  <c r="E1597" i="1"/>
  <c r="D1597" i="1" s="1"/>
  <c r="S1597" i="1"/>
  <c r="I1599" i="1"/>
  <c r="A1599" i="1"/>
  <c r="O1598" i="1"/>
  <c r="U1597" i="1"/>
  <c r="H1596" i="1"/>
  <c r="L1596" i="1"/>
  <c r="M1596" i="1" s="1"/>
  <c r="W1597" i="1"/>
  <c r="P1597" i="1"/>
  <c r="Q1597" i="1" s="1"/>
  <c r="R1599" i="1"/>
  <c r="N1593" i="1" l="1"/>
  <c r="V1593" i="1" s="1"/>
  <c r="B1593" i="1" s="1"/>
  <c r="C1594" i="1"/>
  <c r="H1597" i="1"/>
  <c r="L1597" i="1"/>
  <c r="M1597" i="1" s="1"/>
  <c r="P1598" i="1"/>
  <c r="Q1598" i="1" s="1"/>
  <c r="W1598" i="1"/>
  <c r="A1600" i="1"/>
  <c r="O1599" i="1"/>
  <c r="I1600" i="1"/>
  <c r="G1599" i="1"/>
  <c r="F1599" i="1" s="1"/>
  <c r="J1599" i="1"/>
  <c r="K1599" i="1" s="1"/>
  <c r="R1600" i="1"/>
  <c r="S1598" i="1"/>
  <c r="E1598" i="1"/>
  <c r="D1598" i="1" s="1"/>
  <c r="C1595" i="1" l="1"/>
  <c r="N1595" i="1" s="1"/>
  <c r="N1594" i="1"/>
  <c r="H1598" i="1"/>
  <c r="L1598" i="1"/>
  <c r="M1598" i="1" s="1"/>
  <c r="S1599" i="1"/>
  <c r="E1599" i="1"/>
  <c r="D1599" i="1" s="1"/>
  <c r="J1600" i="1"/>
  <c r="K1600" i="1" s="1"/>
  <c r="U1600" i="1" s="1"/>
  <c r="G1600" i="1"/>
  <c r="F1600" i="1" s="1"/>
  <c r="P1599" i="1"/>
  <c r="Q1599" i="1" s="1"/>
  <c r="W1599" i="1"/>
  <c r="I1601" i="1"/>
  <c r="A1601" i="1"/>
  <c r="O1600" i="1"/>
  <c r="R1601" i="1"/>
  <c r="U1599" i="1"/>
  <c r="V1594" i="1" l="1"/>
  <c r="Q1595" i="1"/>
  <c r="C1596" i="1" s="1"/>
  <c r="V1595" i="1"/>
  <c r="L1599" i="1"/>
  <c r="M1599" i="1" s="1"/>
  <c r="H1599" i="1"/>
  <c r="J1601" i="1"/>
  <c r="K1601" i="1" s="1"/>
  <c r="U1601" i="1" s="1"/>
  <c r="G1601" i="1"/>
  <c r="F1601" i="1" s="1"/>
  <c r="I1602" i="1"/>
  <c r="A1602" i="1"/>
  <c r="O1601" i="1"/>
  <c r="E1600" i="1"/>
  <c r="D1600" i="1" s="1"/>
  <c r="H1600" i="1" s="1"/>
  <c r="S1600" i="1"/>
  <c r="R1602" i="1"/>
  <c r="W1600" i="1"/>
  <c r="P1600" i="1"/>
  <c r="Q1600" i="1" s="1"/>
  <c r="B1594" i="1" l="1"/>
  <c r="C1597" i="1"/>
  <c r="N1596" i="1"/>
  <c r="B1595" i="1"/>
  <c r="W1595" i="1"/>
  <c r="L1600" i="1"/>
  <c r="M1600" i="1" s="1"/>
  <c r="P1601" i="1"/>
  <c r="Q1601" i="1" s="1"/>
  <c r="W1601" i="1"/>
  <c r="I1603" i="1"/>
  <c r="A1603" i="1"/>
  <c r="O1602" i="1"/>
  <c r="J1602" i="1"/>
  <c r="K1602" i="1" s="1"/>
  <c r="G1602" i="1"/>
  <c r="F1602" i="1" s="1"/>
  <c r="R1603" i="1"/>
  <c r="E1601" i="1"/>
  <c r="D1601" i="1" s="1"/>
  <c r="H1601" i="1" s="1"/>
  <c r="S1601" i="1"/>
  <c r="V1596" i="1" l="1"/>
  <c r="C1598" i="1"/>
  <c r="N1597" i="1"/>
  <c r="V1597" i="1" s="1"/>
  <c r="B1597" i="1" s="1"/>
  <c r="L1601" i="1"/>
  <c r="M1601" i="1" s="1"/>
  <c r="S1602" i="1"/>
  <c r="E1602" i="1"/>
  <c r="D1602" i="1" s="1"/>
  <c r="L1602" i="1" s="1"/>
  <c r="M1602" i="1" s="1"/>
  <c r="W1602" i="1"/>
  <c r="P1602" i="1"/>
  <c r="Q1602" i="1" s="1"/>
  <c r="I1604" i="1"/>
  <c r="A1604" i="1"/>
  <c r="O1603" i="1"/>
  <c r="J1603" i="1"/>
  <c r="K1603" i="1" s="1"/>
  <c r="U1603" i="1" s="1"/>
  <c r="G1603" i="1"/>
  <c r="F1603" i="1" s="1"/>
  <c r="U1602" i="1"/>
  <c r="R1604" i="1"/>
  <c r="B1596" i="1" l="1"/>
  <c r="C1599" i="1"/>
  <c r="N1598" i="1"/>
  <c r="V1598" i="1" s="1"/>
  <c r="B1598" i="1" s="1"/>
  <c r="H1602" i="1"/>
  <c r="P1603" i="1"/>
  <c r="Q1603" i="1" s="1"/>
  <c r="W1603" i="1"/>
  <c r="O1604" i="1"/>
  <c r="I1605" i="1"/>
  <c r="A1605" i="1"/>
  <c r="J1604" i="1"/>
  <c r="K1604" i="1" s="1"/>
  <c r="G1604" i="1"/>
  <c r="F1604" i="1" s="1"/>
  <c r="R1605" i="1"/>
  <c r="E1603" i="1"/>
  <c r="D1603" i="1" s="1"/>
  <c r="S1603" i="1"/>
  <c r="N1599" i="1" l="1"/>
  <c r="V1599" i="1" s="1"/>
  <c r="B1599" i="1" s="1"/>
  <c r="C1600" i="1"/>
  <c r="L1603" i="1"/>
  <c r="M1603" i="1" s="1"/>
  <c r="H1603" i="1"/>
  <c r="E1604" i="1"/>
  <c r="D1604" i="1" s="1"/>
  <c r="S1604" i="1"/>
  <c r="R1606" i="1"/>
  <c r="A1606" i="1"/>
  <c r="I1606" i="1"/>
  <c r="O1605" i="1"/>
  <c r="G1605" i="1"/>
  <c r="F1605" i="1" s="1"/>
  <c r="J1605" i="1"/>
  <c r="K1605" i="1" s="1"/>
  <c r="U1605" i="1" s="1"/>
  <c r="W1604" i="1"/>
  <c r="P1604" i="1"/>
  <c r="Q1604" i="1" s="1"/>
  <c r="U1604" i="1"/>
  <c r="N1600" i="1" l="1"/>
  <c r="V1600" i="1" s="1"/>
  <c r="B1600" i="1" s="1"/>
  <c r="C1601" i="1"/>
  <c r="H1604" i="1"/>
  <c r="L1604" i="1"/>
  <c r="M1604" i="1" s="1"/>
  <c r="P1605" i="1"/>
  <c r="Q1605" i="1" s="1"/>
  <c r="W1605" i="1"/>
  <c r="J1606" i="1"/>
  <c r="K1606" i="1" s="1"/>
  <c r="G1606" i="1"/>
  <c r="F1606" i="1" s="1"/>
  <c r="I1607" i="1"/>
  <c r="A1607" i="1"/>
  <c r="O1606" i="1"/>
  <c r="R1607" i="1"/>
  <c r="E1605" i="1"/>
  <c r="D1605" i="1" s="1"/>
  <c r="S1605" i="1"/>
  <c r="N1601" i="1" l="1"/>
  <c r="C1602" i="1"/>
  <c r="L1605" i="1"/>
  <c r="M1605" i="1" s="1"/>
  <c r="H1605" i="1"/>
  <c r="I1608" i="1"/>
  <c r="A1608" i="1"/>
  <c r="O1607" i="1"/>
  <c r="G1607" i="1"/>
  <c r="F1607" i="1" s="1"/>
  <c r="J1607" i="1"/>
  <c r="K1607" i="1" s="1"/>
  <c r="U1607" i="1" s="1"/>
  <c r="R1608" i="1"/>
  <c r="S1606" i="1"/>
  <c r="E1606" i="1"/>
  <c r="D1606" i="1" s="1"/>
  <c r="P1606" i="1"/>
  <c r="Q1606" i="1" s="1"/>
  <c r="W1606" i="1"/>
  <c r="U1606" i="1"/>
  <c r="V1601" i="1" l="1"/>
  <c r="C1603" i="1"/>
  <c r="N1602" i="1"/>
  <c r="V1602" i="1" s="1"/>
  <c r="B1602" i="1" s="1"/>
  <c r="L1606" i="1"/>
  <c r="M1606" i="1" s="1"/>
  <c r="H1606" i="1"/>
  <c r="R1609" i="1"/>
  <c r="E1607" i="1"/>
  <c r="D1607" i="1" s="1"/>
  <c r="S1607" i="1"/>
  <c r="W1607" i="1"/>
  <c r="P1607" i="1"/>
  <c r="Q1607" i="1" s="1"/>
  <c r="I1609" i="1"/>
  <c r="A1609" i="1"/>
  <c r="O1608" i="1"/>
  <c r="J1608" i="1"/>
  <c r="K1608" i="1" s="1"/>
  <c r="G1608" i="1"/>
  <c r="F1608" i="1" s="1"/>
  <c r="B1601" i="1" l="1"/>
  <c r="C1604" i="1"/>
  <c r="N1603" i="1"/>
  <c r="V1603" i="1" s="1"/>
  <c r="B1603" i="1" s="1"/>
  <c r="L1607" i="1"/>
  <c r="M1607" i="1" s="1"/>
  <c r="H1607" i="1"/>
  <c r="G1609" i="1"/>
  <c r="F1609" i="1" s="1"/>
  <c r="J1609" i="1"/>
  <c r="K1609" i="1" s="1"/>
  <c r="U1609" i="1" s="1"/>
  <c r="I1610" i="1"/>
  <c r="A1610" i="1"/>
  <c r="O1609" i="1"/>
  <c r="S1608" i="1"/>
  <c r="E1608" i="1"/>
  <c r="D1608" i="1" s="1"/>
  <c r="U1608" i="1"/>
  <c r="W1608" i="1"/>
  <c r="P1608" i="1"/>
  <c r="Q1608" i="1" s="1"/>
  <c r="R1610" i="1"/>
  <c r="N1604" i="1" l="1"/>
  <c r="V1604" i="1" s="1"/>
  <c r="B1604" i="1" s="1"/>
  <c r="C1605" i="1"/>
  <c r="H1608" i="1"/>
  <c r="P1609" i="1"/>
  <c r="Q1609" i="1" s="1"/>
  <c r="W1609" i="1"/>
  <c r="I1611" i="1"/>
  <c r="A1611" i="1"/>
  <c r="O1610" i="1"/>
  <c r="G1610" i="1"/>
  <c r="F1610" i="1" s="1"/>
  <c r="J1610" i="1"/>
  <c r="K1610" i="1" s="1"/>
  <c r="L1608" i="1"/>
  <c r="M1608" i="1" s="1"/>
  <c r="R1611" i="1"/>
  <c r="E1609" i="1"/>
  <c r="D1609" i="1" s="1"/>
  <c r="S1609" i="1"/>
  <c r="C1606" i="1" l="1"/>
  <c r="N1605" i="1"/>
  <c r="L1609" i="1"/>
  <c r="M1609" i="1" s="1"/>
  <c r="P1610" i="1"/>
  <c r="Q1610" i="1" s="1"/>
  <c r="W1610" i="1"/>
  <c r="S1610" i="1"/>
  <c r="E1610" i="1"/>
  <c r="D1610" i="1" s="1"/>
  <c r="L1610" i="1" s="1"/>
  <c r="M1610" i="1" s="1"/>
  <c r="I1612" i="1"/>
  <c r="A1612" i="1"/>
  <c r="O1611" i="1"/>
  <c r="U1610" i="1"/>
  <c r="R1612" i="1"/>
  <c r="J1611" i="1"/>
  <c r="K1611" i="1" s="1"/>
  <c r="G1611" i="1"/>
  <c r="F1611" i="1" s="1"/>
  <c r="H1609" i="1"/>
  <c r="V1605" i="1" l="1"/>
  <c r="N1606" i="1"/>
  <c r="V1606" i="1" s="1"/>
  <c r="B1606" i="1" s="1"/>
  <c r="C1607" i="1"/>
  <c r="H1610" i="1"/>
  <c r="A1613" i="1"/>
  <c r="I1613" i="1"/>
  <c r="O1612" i="1"/>
  <c r="G1612" i="1"/>
  <c r="F1612" i="1" s="1"/>
  <c r="J1612" i="1"/>
  <c r="K1612" i="1" s="1"/>
  <c r="U1612" i="1" s="1"/>
  <c r="E1611" i="1"/>
  <c r="D1611" i="1" s="1"/>
  <c r="S1611" i="1"/>
  <c r="U1611" i="1"/>
  <c r="P1611" i="1"/>
  <c r="Q1611" i="1" s="1"/>
  <c r="W1611" i="1"/>
  <c r="R1613" i="1"/>
  <c r="B1605" i="1" l="1"/>
  <c r="C1608" i="1"/>
  <c r="N1607" i="1"/>
  <c r="V1607" i="1" s="1"/>
  <c r="B1607" i="1" s="1"/>
  <c r="H1611" i="1"/>
  <c r="L1611" i="1"/>
  <c r="M1611" i="1" s="1"/>
  <c r="E1612" i="1"/>
  <c r="D1612" i="1" s="1"/>
  <c r="S1612" i="1"/>
  <c r="P1612" i="1"/>
  <c r="Q1612" i="1" s="1"/>
  <c r="W1612" i="1"/>
  <c r="G1613" i="1"/>
  <c r="F1613" i="1" s="1"/>
  <c r="J1613" i="1"/>
  <c r="K1613" i="1" s="1"/>
  <c r="R1614" i="1"/>
  <c r="I1614" i="1"/>
  <c r="A1614" i="1"/>
  <c r="O1613" i="1"/>
  <c r="C1609" i="1" l="1"/>
  <c r="N1608" i="1"/>
  <c r="H1612" i="1"/>
  <c r="L1612" i="1"/>
  <c r="M1612" i="1" s="1"/>
  <c r="E1613" i="1"/>
  <c r="D1613" i="1" s="1"/>
  <c r="H1613" i="1" s="1"/>
  <c r="S1613" i="1"/>
  <c r="R1615" i="1"/>
  <c r="P1613" i="1"/>
  <c r="Q1613" i="1" s="1"/>
  <c r="W1613" i="1"/>
  <c r="I1615" i="1"/>
  <c r="A1615" i="1"/>
  <c r="O1614" i="1"/>
  <c r="J1614" i="1"/>
  <c r="K1614" i="1" s="1"/>
  <c r="U1614" i="1" s="1"/>
  <c r="G1614" i="1"/>
  <c r="F1614" i="1" s="1"/>
  <c r="U1613" i="1"/>
  <c r="V1608" i="1" l="1"/>
  <c r="N1609" i="1"/>
  <c r="V1609" i="1" s="1"/>
  <c r="B1609" i="1" s="1"/>
  <c r="C1610" i="1"/>
  <c r="L1613" i="1"/>
  <c r="M1613" i="1" s="1"/>
  <c r="J1615" i="1"/>
  <c r="K1615" i="1" s="1"/>
  <c r="U1615" i="1" s="1"/>
  <c r="G1615" i="1"/>
  <c r="F1615" i="1" s="1"/>
  <c r="R1616" i="1"/>
  <c r="S1614" i="1"/>
  <c r="E1614" i="1"/>
  <c r="D1614" i="1" s="1"/>
  <c r="O1615" i="1"/>
  <c r="I1616" i="1"/>
  <c r="A1616" i="1"/>
  <c r="P1614" i="1"/>
  <c r="Q1614" i="1" s="1"/>
  <c r="W1614" i="1"/>
  <c r="B1608" i="1" l="1"/>
  <c r="N1610" i="1"/>
  <c r="C1611" i="1"/>
  <c r="W1615" i="1"/>
  <c r="P1615" i="1"/>
  <c r="Q1615" i="1" s="1"/>
  <c r="G1616" i="1"/>
  <c r="F1616" i="1" s="1"/>
  <c r="J1616" i="1"/>
  <c r="K1616" i="1" s="1"/>
  <c r="U1616" i="1" s="1"/>
  <c r="L1614" i="1"/>
  <c r="M1614" i="1" s="1"/>
  <c r="H1614" i="1"/>
  <c r="R1617" i="1"/>
  <c r="A1617" i="1"/>
  <c r="O1616" i="1"/>
  <c r="I1617" i="1"/>
  <c r="E1615" i="1"/>
  <c r="D1615" i="1" s="1"/>
  <c r="S1615" i="1"/>
  <c r="V1610" i="1" l="1"/>
  <c r="C1612" i="1"/>
  <c r="N1611" i="1"/>
  <c r="V1611" i="1" s="1"/>
  <c r="B1611" i="1" s="1"/>
  <c r="R1618" i="1"/>
  <c r="E1616" i="1"/>
  <c r="D1616" i="1" s="1"/>
  <c r="S1616" i="1"/>
  <c r="G1617" i="1"/>
  <c r="F1617" i="1" s="1"/>
  <c r="J1617" i="1"/>
  <c r="K1617" i="1" s="1"/>
  <c r="H1615" i="1"/>
  <c r="W1616" i="1"/>
  <c r="P1616" i="1"/>
  <c r="Q1616" i="1" s="1"/>
  <c r="L1615" i="1"/>
  <c r="M1615" i="1" s="1"/>
  <c r="I1618" i="1"/>
  <c r="A1618" i="1"/>
  <c r="O1617" i="1"/>
  <c r="B1610" i="1" l="1"/>
  <c r="C1613" i="1"/>
  <c r="N1612" i="1"/>
  <c r="V1612" i="1" s="1"/>
  <c r="B1612" i="1" s="1"/>
  <c r="H1616" i="1"/>
  <c r="L1616" i="1"/>
  <c r="M1616" i="1" s="1"/>
  <c r="E1617" i="1"/>
  <c r="D1617" i="1" s="1"/>
  <c r="S1617" i="1"/>
  <c r="P1617" i="1"/>
  <c r="Q1617" i="1" s="1"/>
  <c r="W1617" i="1"/>
  <c r="A1619" i="1"/>
  <c r="O1618" i="1"/>
  <c r="I1619" i="1"/>
  <c r="J1618" i="1"/>
  <c r="K1618" i="1" s="1"/>
  <c r="G1618" i="1"/>
  <c r="F1618" i="1" s="1"/>
  <c r="U1617" i="1"/>
  <c r="R1619" i="1"/>
  <c r="N1613" i="1" l="1"/>
  <c r="V1613" i="1" s="1"/>
  <c r="B1613" i="1" s="1"/>
  <c r="C1614" i="1"/>
  <c r="L1617" i="1"/>
  <c r="M1617" i="1" s="1"/>
  <c r="H1617" i="1"/>
  <c r="J1619" i="1"/>
  <c r="K1619" i="1" s="1"/>
  <c r="U1619" i="1" s="1"/>
  <c r="G1619" i="1"/>
  <c r="F1619" i="1" s="1"/>
  <c r="P1618" i="1"/>
  <c r="Q1618" i="1" s="1"/>
  <c r="W1618" i="1"/>
  <c r="E1618" i="1"/>
  <c r="D1618" i="1" s="1"/>
  <c r="H1618" i="1" s="1"/>
  <c r="S1618" i="1"/>
  <c r="A1620" i="1"/>
  <c r="O1619" i="1"/>
  <c r="I1620" i="1"/>
  <c r="U1618" i="1"/>
  <c r="R1620" i="1"/>
  <c r="C1615" i="1" l="1"/>
  <c r="N1614" i="1"/>
  <c r="V1614" i="1" s="1"/>
  <c r="B1614" i="1" s="1"/>
  <c r="L1618" i="1"/>
  <c r="M1618" i="1" s="1"/>
  <c r="I1621" i="1"/>
  <c r="O1620" i="1"/>
  <c r="A1621" i="1"/>
  <c r="P1619" i="1"/>
  <c r="Q1619" i="1" s="1"/>
  <c r="W1619" i="1"/>
  <c r="R1621" i="1"/>
  <c r="J1620" i="1"/>
  <c r="K1620" i="1" s="1"/>
  <c r="U1620" i="1" s="1"/>
  <c r="G1620" i="1"/>
  <c r="F1620" i="1" s="1"/>
  <c r="E1619" i="1"/>
  <c r="D1619" i="1" s="1"/>
  <c r="S1619" i="1"/>
  <c r="C1616" i="1" l="1"/>
  <c r="N1615" i="1"/>
  <c r="L1619" i="1"/>
  <c r="M1619" i="1" s="1"/>
  <c r="R1622" i="1"/>
  <c r="E1620" i="1"/>
  <c r="D1620" i="1" s="1"/>
  <c r="S1620" i="1"/>
  <c r="H1619" i="1"/>
  <c r="O1621" i="1"/>
  <c r="I1622" i="1"/>
  <c r="A1622" i="1"/>
  <c r="W1620" i="1"/>
  <c r="P1620" i="1"/>
  <c r="Q1620" i="1" s="1"/>
  <c r="G1621" i="1"/>
  <c r="F1621" i="1" s="1"/>
  <c r="J1621" i="1"/>
  <c r="K1621" i="1" s="1"/>
  <c r="V1615" i="1" l="1"/>
  <c r="C1617" i="1"/>
  <c r="N1616" i="1"/>
  <c r="V1616" i="1" s="1"/>
  <c r="B1616" i="1" s="1"/>
  <c r="H1620" i="1"/>
  <c r="L1620" i="1"/>
  <c r="M1620" i="1" s="1"/>
  <c r="P1621" i="1"/>
  <c r="Q1621" i="1" s="1"/>
  <c r="W1621" i="1"/>
  <c r="E1621" i="1"/>
  <c r="D1621" i="1" s="1"/>
  <c r="H1621" i="1" s="1"/>
  <c r="S1621" i="1"/>
  <c r="U1621" i="1"/>
  <c r="J1622" i="1"/>
  <c r="K1622" i="1" s="1"/>
  <c r="G1622" i="1"/>
  <c r="F1622" i="1" s="1"/>
  <c r="R1623" i="1"/>
  <c r="A1623" i="1"/>
  <c r="I1623" i="1"/>
  <c r="O1622" i="1"/>
  <c r="B1615" i="1" l="1"/>
  <c r="C1618" i="1"/>
  <c r="N1617" i="1"/>
  <c r="V1617" i="1" s="1"/>
  <c r="B1617" i="1" s="1"/>
  <c r="L1621" i="1"/>
  <c r="M1621" i="1" s="1"/>
  <c r="R1624" i="1"/>
  <c r="P1622" i="1"/>
  <c r="Q1622" i="1" s="1"/>
  <c r="W1622" i="1"/>
  <c r="S1622" i="1"/>
  <c r="E1622" i="1"/>
  <c r="D1622" i="1" s="1"/>
  <c r="J1623" i="1"/>
  <c r="K1623" i="1" s="1"/>
  <c r="G1623" i="1"/>
  <c r="F1623" i="1" s="1"/>
  <c r="I1624" i="1"/>
  <c r="A1624" i="1"/>
  <c r="O1623" i="1"/>
  <c r="U1622" i="1"/>
  <c r="N1618" i="1" l="1"/>
  <c r="V1618" i="1" s="1"/>
  <c r="B1618" i="1" s="1"/>
  <c r="C1619" i="1"/>
  <c r="H1622" i="1"/>
  <c r="E1623" i="1"/>
  <c r="D1623" i="1" s="1"/>
  <c r="S1623" i="1"/>
  <c r="P1623" i="1"/>
  <c r="Q1623" i="1" s="1"/>
  <c r="W1623" i="1"/>
  <c r="O1624" i="1"/>
  <c r="I1625" i="1"/>
  <c r="A1625" i="1"/>
  <c r="U1623" i="1"/>
  <c r="L1622" i="1"/>
  <c r="M1622" i="1" s="1"/>
  <c r="G1624" i="1"/>
  <c r="F1624" i="1" s="1"/>
  <c r="J1624" i="1"/>
  <c r="K1624" i="1" s="1"/>
  <c r="U1624" i="1" s="1"/>
  <c r="R1625" i="1"/>
  <c r="C1620" i="1" l="1"/>
  <c r="N1619" i="1"/>
  <c r="V1619" i="1" s="1"/>
  <c r="B1619" i="1" s="1"/>
  <c r="H1623" i="1"/>
  <c r="L1623" i="1"/>
  <c r="M1623" i="1" s="1"/>
  <c r="I1626" i="1"/>
  <c r="A1626" i="1"/>
  <c r="O1625" i="1"/>
  <c r="P1625" i="1" s="1"/>
  <c r="J1625" i="1"/>
  <c r="K1625" i="1" s="1"/>
  <c r="G1625" i="1"/>
  <c r="F1625" i="1" s="1"/>
  <c r="W1624" i="1"/>
  <c r="P1624" i="1"/>
  <c r="Q1624" i="1" s="1"/>
  <c r="R1626" i="1"/>
  <c r="E1624" i="1"/>
  <c r="D1624" i="1" s="1"/>
  <c r="S1624" i="1"/>
  <c r="N1620" i="1" l="1"/>
  <c r="V1620" i="1" s="1"/>
  <c r="B1620" i="1" s="1"/>
  <c r="C1621" i="1"/>
  <c r="H1624" i="1"/>
  <c r="L1624" i="1"/>
  <c r="M1624" i="1" s="1"/>
  <c r="S1625" i="1"/>
  <c r="E1625" i="1"/>
  <c r="D1625" i="1" s="1"/>
  <c r="I1627" i="1"/>
  <c r="A1627" i="1"/>
  <c r="O1626" i="1"/>
  <c r="R1627" i="1"/>
  <c r="U1625" i="1"/>
  <c r="J1626" i="1"/>
  <c r="K1626" i="1" s="1"/>
  <c r="U1626" i="1" s="1"/>
  <c r="G1626" i="1"/>
  <c r="F1626" i="1" s="1"/>
  <c r="C1622" i="1" l="1"/>
  <c r="N1621" i="1"/>
  <c r="V1621" i="1" s="1"/>
  <c r="B1621" i="1" s="1"/>
  <c r="H1625" i="1"/>
  <c r="L1625" i="1"/>
  <c r="M1625" i="1" s="1"/>
  <c r="P1626" i="1"/>
  <c r="Q1626" i="1" s="1"/>
  <c r="W1626" i="1"/>
  <c r="I1628" i="1"/>
  <c r="A1628" i="1"/>
  <c r="O1627" i="1"/>
  <c r="J1627" i="1"/>
  <c r="K1627" i="1" s="1"/>
  <c r="G1627" i="1"/>
  <c r="F1627" i="1" s="1"/>
  <c r="R1628" i="1"/>
  <c r="E1626" i="1"/>
  <c r="D1626" i="1" s="1"/>
  <c r="S1626" i="1"/>
  <c r="N1622" i="1" l="1"/>
  <c r="C1623" i="1"/>
  <c r="E1627" i="1"/>
  <c r="D1627" i="1" s="1"/>
  <c r="S1627" i="1"/>
  <c r="P1627" i="1"/>
  <c r="Q1627" i="1" s="1"/>
  <c r="W1627" i="1"/>
  <c r="R1629" i="1"/>
  <c r="I1629" i="1"/>
  <c r="A1629" i="1"/>
  <c r="O1628" i="1"/>
  <c r="L1626" i="1"/>
  <c r="M1626" i="1" s="1"/>
  <c r="G1628" i="1"/>
  <c r="F1628" i="1" s="1"/>
  <c r="J1628" i="1"/>
  <c r="K1628" i="1" s="1"/>
  <c r="U1628" i="1" s="1"/>
  <c r="H1626" i="1"/>
  <c r="U1627" i="1"/>
  <c r="V1622" i="1" l="1"/>
  <c r="H1627" i="1"/>
  <c r="L1627" i="1"/>
  <c r="M1627" i="1" s="1"/>
  <c r="C1624" i="1"/>
  <c r="N1623" i="1"/>
  <c r="V1623" i="1" s="1"/>
  <c r="B1623" i="1" s="1"/>
  <c r="J1629" i="1"/>
  <c r="K1629" i="1" s="1"/>
  <c r="U1629" i="1" s="1"/>
  <c r="G1629" i="1"/>
  <c r="F1629" i="1" s="1"/>
  <c r="R1630" i="1"/>
  <c r="I1630" i="1"/>
  <c r="A1630" i="1"/>
  <c r="O1629" i="1"/>
  <c r="S1628" i="1"/>
  <c r="E1628" i="1"/>
  <c r="D1628" i="1" s="1"/>
  <c r="W1628" i="1"/>
  <c r="P1628" i="1"/>
  <c r="Q1628" i="1" s="1"/>
  <c r="B1622" i="1" l="1"/>
  <c r="C1625" i="1"/>
  <c r="N1625" i="1" s="1"/>
  <c r="N1624" i="1"/>
  <c r="V1624" i="1" s="1"/>
  <c r="B1624" i="1" s="1"/>
  <c r="H1628" i="1"/>
  <c r="L1628" i="1"/>
  <c r="M1628" i="1" s="1"/>
  <c r="W1629" i="1"/>
  <c r="P1629" i="1"/>
  <c r="Q1629" i="1" s="1"/>
  <c r="I1631" i="1"/>
  <c r="A1631" i="1"/>
  <c r="O1630" i="1"/>
  <c r="G1630" i="1"/>
  <c r="F1630" i="1" s="1"/>
  <c r="J1630" i="1"/>
  <c r="K1630" i="1" s="1"/>
  <c r="R1631" i="1"/>
  <c r="E1629" i="1"/>
  <c r="D1629" i="1" s="1"/>
  <c r="S1629" i="1"/>
  <c r="Q1625" i="1" l="1"/>
  <c r="C1626" i="1" s="1"/>
  <c r="V1625" i="1"/>
  <c r="L1629" i="1"/>
  <c r="M1629" i="1" s="1"/>
  <c r="H1629" i="1"/>
  <c r="E1630" i="1"/>
  <c r="D1630" i="1" s="1"/>
  <c r="H1630" i="1" s="1"/>
  <c r="S1630" i="1"/>
  <c r="R1632" i="1"/>
  <c r="J1631" i="1"/>
  <c r="K1631" i="1" s="1"/>
  <c r="G1631" i="1"/>
  <c r="F1631" i="1" s="1"/>
  <c r="P1630" i="1"/>
  <c r="Q1630" i="1" s="1"/>
  <c r="W1630" i="1"/>
  <c r="I1632" i="1"/>
  <c r="A1632" i="1"/>
  <c r="O1631" i="1"/>
  <c r="U1630" i="1"/>
  <c r="N1626" i="1" l="1"/>
  <c r="C1627" i="1"/>
  <c r="B1625" i="1"/>
  <c r="W1625" i="1"/>
  <c r="L1630" i="1"/>
  <c r="M1630" i="1" s="1"/>
  <c r="E1631" i="1"/>
  <c r="D1631" i="1" s="1"/>
  <c r="H1631" i="1" s="1"/>
  <c r="S1631" i="1"/>
  <c r="U1631" i="1"/>
  <c r="W1631" i="1"/>
  <c r="P1631" i="1"/>
  <c r="Q1631" i="1" s="1"/>
  <c r="R1633" i="1"/>
  <c r="I1633" i="1"/>
  <c r="A1633" i="1"/>
  <c r="O1632" i="1"/>
  <c r="G1632" i="1"/>
  <c r="F1632" i="1" s="1"/>
  <c r="J1632" i="1"/>
  <c r="K1632" i="1" s="1"/>
  <c r="U1632" i="1" s="1"/>
  <c r="V1626" i="1" l="1"/>
  <c r="N1627" i="1"/>
  <c r="V1627" i="1" s="1"/>
  <c r="B1627" i="1" s="1"/>
  <c r="C1628" i="1"/>
  <c r="L1631" i="1"/>
  <c r="M1631" i="1" s="1"/>
  <c r="R1634" i="1"/>
  <c r="J1633" i="1"/>
  <c r="K1633" i="1" s="1"/>
  <c r="G1633" i="1"/>
  <c r="F1633" i="1" s="1"/>
  <c r="E1632" i="1"/>
  <c r="D1632" i="1" s="1"/>
  <c r="S1632" i="1"/>
  <c r="P1632" i="1"/>
  <c r="Q1632" i="1" s="1"/>
  <c r="W1632" i="1"/>
  <c r="I1634" i="1"/>
  <c r="A1634" i="1"/>
  <c r="O1633" i="1"/>
  <c r="B1626" i="1" l="1"/>
  <c r="C1629" i="1"/>
  <c r="N1628" i="1"/>
  <c r="V1628" i="1" s="1"/>
  <c r="B1628" i="1" s="1"/>
  <c r="H1632" i="1"/>
  <c r="L1632" i="1"/>
  <c r="M1632" i="1" s="1"/>
  <c r="P1633" i="1"/>
  <c r="Q1633" i="1" s="1"/>
  <c r="W1633" i="1"/>
  <c r="E1633" i="1"/>
  <c r="D1633" i="1" s="1"/>
  <c r="S1633" i="1"/>
  <c r="A1635" i="1"/>
  <c r="I1635" i="1"/>
  <c r="O1634" i="1"/>
  <c r="U1633" i="1"/>
  <c r="J1634" i="1"/>
  <c r="K1634" i="1" s="1"/>
  <c r="U1634" i="1" s="1"/>
  <c r="G1634" i="1"/>
  <c r="F1634" i="1" s="1"/>
  <c r="R1635" i="1"/>
  <c r="N1629" i="1" l="1"/>
  <c r="C1630" i="1"/>
  <c r="H1633" i="1"/>
  <c r="L1633" i="1"/>
  <c r="M1633" i="1" s="1"/>
  <c r="P1634" i="1"/>
  <c r="Q1634" i="1" s="1"/>
  <c r="W1634" i="1"/>
  <c r="J1635" i="1"/>
  <c r="K1635" i="1" s="1"/>
  <c r="G1635" i="1"/>
  <c r="F1635" i="1" s="1"/>
  <c r="I1636" i="1"/>
  <c r="A1636" i="1"/>
  <c r="O1635" i="1"/>
  <c r="R1636" i="1"/>
  <c r="S1634" i="1"/>
  <c r="E1634" i="1"/>
  <c r="D1634" i="1" s="1"/>
  <c r="V1629" i="1" l="1"/>
  <c r="N1630" i="1"/>
  <c r="V1630" i="1" s="1"/>
  <c r="B1630" i="1" s="1"/>
  <c r="C1631" i="1"/>
  <c r="H1634" i="1"/>
  <c r="P1635" i="1"/>
  <c r="Q1635" i="1" s="1"/>
  <c r="W1635" i="1"/>
  <c r="I1637" i="1"/>
  <c r="A1637" i="1"/>
  <c r="O1636" i="1"/>
  <c r="G1636" i="1"/>
  <c r="F1636" i="1" s="1"/>
  <c r="J1636" i="1"/>
  <c r="K1636" i="1" s="1"/>
  <c r="E1635" i="1"/>
  <c r="D1635" i="1" s="1"/>
  <c r="S1635" i="1"/>
  <c r="R1637" i="1"/>
  <c r="L1634" i="1"/>
  <c r="M1634" i="1" s="1"/>
  <c r="U1635" i="1"/>
  <c r="B1629" i="1" l="1"/>
  <c r="C1632" i="1"/>
  <c r="N1631" i="1"/>
  <c r="E1636" i="1"/>
  <c r="D1636" i="1" s="1"/>
  <c r="H1636" i="1" s="1"/>
  <c r="S1636" i="1"/>
  <c r="A1638" i="1"/>
  <c r="O1637" i="1"/>
  <c r="I1638" i="1"/>
  <c r="G1637" i="1"/>
  <c r="F1637" i="1" s="1"/>
  <c r="J1637" i="1"/>
  <c r="K1637" i="1" s="1"/>
  <c r="L1635" i="1"/>
  <c r="M1635" i="1" s="1"/>
  <c r="H1635" i="1"/>
  <c r="R1638" i="1"/>
  <c r="P1636" i="1"/>
  <c r="Q1636" i="1" s="1"/>
  <c r="W1636" i="1"/>
  <c r="U1636" i="1"/>
  <c r="V1631" i="1" l="1"/>
  <c r="N1632" i="1"/>
  <c r="V1632" i="1" s="1"/>
  <c r="B1632" i="1" s="1"/>
  <c r="C1633" i="1"/>
  <c r="L1636" i="1"/>
  <c r="M1636" i="1" s="1"/>
  <c r="E1637" i="1"/>
  <c r="D1637" i="1" s="1"/>
  <c r="S1637" i="1"/>
  <c r="J1638" i="1"/>
  <c r="K1638" i="1" s="1"/>
  <c r="U1638" i="1" s="1"/>
  <c r="G1638" i="1"/>
  <c r="F1638" i="1" s="1"/>
  <c r="W1637" i="1"/>
  <c r="P1637" i="1"/>
  <c r="Q1637" i="1" s="1"/>
  <c r="U1637" i="1"/>
  <c r="A1639" i="1"/>
  <c r="O1638" i="1"/>
  <c r="I1639" i="1"/>
  <c r="R1639" i="1"/>
  <c r="B1631" i="1" l="1"/>
  <c r="C1634" i="1"/>
  <c r="N1633" i="1"/>
  <c r="V1633" i="1" s="1"/>
  <c r="B1633" i="1" s="1"/>
  <c r="L1637" i="1"/>
  <c r="M1637" i="1" s="1"/>
  <c r="H1637" i="1"/>
  <c r="O1639" i="1"/>
  <c r="I1640" i="1"/>
  <c r="A1640" i="1"/>
  <c r="R1640" i="1"/>
  <c r="S1638" i="1"/>
  <c r="E1638" i="1"/>
  <c r="D1638" i="1" s="1"/>
  <c r="J1639" i="1"/>
  <c r="K1639" i="1" s="1"/>
  <c r="G1639" i="1"/>
  <c r="F1639" i="1" s="1"/>
  <c r="P1638" i="1"/>
  <c r="Q1638" i="1" s="1"/>
  <c r="W1638" i="1"/>
  <c r="N1634" i="1" l="1"/>
  <c r="V1634" i="1" s="1"/>
  <c r="B1634" i="1" s="1"/>
  <c r="C1635" i="1"/>
  <c r="E1639" i="1"/>
  <c r="D1639" i="1" s="1"/>
  <c r="S1639" i="1"/>
  <c r="U1639" i="1"/>
  <c r="H1638" i="1"/>
  <c r="R1641" i="1"/>
  <c r="L1638" i="1"/>
  <c r="M1638" i="1" s="1"/>
  <c r="I1641" i="1"/>
  <c r="A1641" i="1"/>
  <c r="O1640" i="1"/>
  <c r="G1640" i="1"/>
  <c r="F1640" i="1" s="1"/>
  <c r="J1640" i="1"/>
  <c r="K1640" i="1" s="1"/>
  <c r="U1640" i="1" s="1"/>
  <c r="P1639" i="1"/>
  <c r="Q1639" i="1" s="1"/>
  <c r="W1639" i="1"/>
  <c r="H1639" i="1" l="1"/>
  <c r="L1639" i="1"/>
  <c r="M1639" i="1" s="1"/>
  <c r="N1635" i="1"/>
  <c r="V1635" i="1" s="1"/>
  <c r="B1635" i="1" s="1"/>
  <c r="C1636" i="1"/>
  <c r="R1642" i="1"/>
  <c r="E1640" i="1"/>
  <c r="D1640" i="1" s="1"/>
  <c r="S1640" i="1"/>
  <c r="G1641" i="1"/>
  <c r="F1641" i="1" s="1"/>
  <c r="J1641" i="1"/>
  <c r="K1641" i="1" s="1"/>
  <c r="W1640" i="1"/>
  <c r="P1640" i="1"/>
  <c r="Q1640" i="1" s="1"/>
  <c r="I1642" i="1"/>
  <c r="A1642" i="1"/>
  <c r="O1641" i="1"/>
  <c r="N1636" i="1" l="1"/>
  <c r="C1637" i="1"/>
  <c r="H1640" i="1"/>
  <c r="L1640" i="1"/>
  <c r="M1640" i="1" s="1"/>
  <c r="E1641" i="1"/>
  <c r="D1641" i="1" s="1"/>
  <c r="H1641" i="1" s="1"/>
  <c r="S1641" i="1"/>
  <c r="P1641" i="1"/>
  <c r="Q1641" i="1" s="1"/>
  <c r="W1641" i="1"/>
  <c r="I1643" i="1"/>
  <c r="A1643" i="1"/>
  <c r="O1642" i="1"/>
  <c r="U1641" i="1"/>
  <c r="J1642" i="1"/>
  <c r="K1642" i="1" s="1"/>
  <c r="U1642" i="1" s="1"/>
  <c r="G1642" i="1"/>
  <c r="F1642" i="1" s="1"/>
  <c r="R1643" i="1"/>
  <c r="V1636" i="1" l="1"/>
  <c r="C1638" i="1"/>
  <c r="N1637" i="1"/>
  <c r="V1637" i="1" s="1"/>
  <c r="B1637" i="1" s="1"/>
  <c r="L1641" i="1"/>
  <c r="M1641" i="1" s="1"/>
  <c r="P1642" i="1"/>
  <c r="Q1642" i="1" s="1"/>
  <c r="W1642" i="1"/>
  <c r="I1644" i="1"/>
  <c r="A1644" i="1"/>
  <c r="O1643" i="1"/>
  <c r="J1643" i="1"/>
  <c r="K1643" i="1" s="1"/>
  <c r="G1643" i="1"/>
  <c r="F1643" i="1" s="1"/>
  <c r="R1644" i="1"/>
  <c r="S1642" i="1"/>
  <c r="E1642" i="1"/>
  <c r="D1642" i="1" s="1"/>
  <c r="B1636" i="1" l="1"/>
  <c r="N1638" i="1"/>
  <c r="V1638" i="1" s="1"/>
  <c r="B1638" i="1" s="1"/>
  <c r="C1639" i="1"/>
  <c r="L1642" i="1"/>
  <c r="M1642" i="1" s="1"/>
  <c r="H1642" i="1"/>
  <c r="P1643" i="1"/>
  <c r="Q1643" i="1" s="1"/>
  <c r="W1643" i="1"/>
  <c r="E1643" i="1"/>
  <c r="D1643" i="1" s="1"/>
  <c r="S1643" i="1"/>
  <c r="I1645" i="1"/>
  <c r="A1645" i="1"/>
  <c r="O1644" i="1"/>
  <c r="J1644" i="1"/>
  <c r="K1644" i="1" s="1"/>
  <c r="G1644" i="1"/>
  <c r="F1644" i="1" s="1"/>
  <c r="R1645" i="1"/>
  <c r="U1643" i="1"/>
  <c r="C1640" i="1" l="1"/>
  <c r="N1639" i="1"/>
  <c r="V1639" i="1" s="1"/>
  <c r="B1639" i="1" s="1"/>
  <c r="H1643" i="1"/>
  <c r="L1643" i="1"/>
  <c r="M1643" i="1" s="1"/>
  <c r="W1644" i="1"/>
  <c r="P1644" i="1"/>
  <c r="Q1644" i="1" s="1"/>
  <c r="I1646" i="1"/>
  <c r="A1646" i="1"/>
  <c r="O1645" i="1"/>
  <c r="G1645" i="1"/>
  <c r="F1645" i="1" s="1"/>
  <c r="J1645" i="1"/>
  <c r="K1645" i="1" s="1"/>
  <c r="E1644" i="1"/>
  <c r="D1644" i="1" s="1"/>
  <c r="S1644" i="1"/>
  <c r="U1644" i="1"/>
  <c r="R1646" i="1"/>
  <c r="C1641" i="1" l="1"/>
  <c r="N1640" i="1"/>
  <c r="V1640" i="1" s="1"/>
  <c r="B1640" i="1" s="1"/>
  <c r="E1645" i="1"/>
  <c r="D1645" i="1" s="1"/>
  <c r="H1645" i="1" s="1"/>
  <c r="S1645" i="1"/>
  <c r="H1644" i="1"/>
  <c r="P1645" i="1"/>
  <c r="Q1645" i="1" s="1"/>
  <c r="W1645" i="1"/>
  <c r="I1647" i="1"/>
  <c r="A1647" i="1"/>
  <c r="O1646" i="1"/>
  <c r="J1646" i="1"/>
  <c r="K1646" i="1" s="1"/>
  <c r="U1646" i="1" s="1"/>
  <c r="G1646" i="1"/>
  <c r="F1646" i="1" s="1"/>
  <c r="L1644" i="1"/>
  <c r="M1644" i="1" s="1"/>
  <c r="U1645" i="1"/>
  <c r="R1647" i="1"/>
  <c r="N1641" i="1" l="1"/>
  <c r="V1641" i="1" s="1"/>
  <c r="B1641" i="1" s="1"/>
  <c r="C1642" i="1"/>
  <c r="L1645" i="1"/>
  <c r="M1645" i="1" s="1"/>
  <c r="I1648" i="1"/>
  <c r="A1648" i="1"/>
  <c r="O1647" i="1"/>
  <c r="J1647" i="1"/>
  <c r="K1647" i="1" s="1"/>
  <c r="U1647" i="1" s="1"/>
  <c r="G1647" i="1"/>
  <c r="F1647" i="1" s="1"/>
  <c r="R1648" i="1"/>
  <c r="P1646" i="1"/>
  <c r="Q1646" i="1" s="1"/>
  <c r="W1646" i="1"/>
  <c r="S1646" i="1"/>
  <c r="E1646" i="1"/>
  <c r="D1646" i="1" s="1"/>
  <c r="C1643" i="1" l="1"/>
  <c r="N1642" i="1"/>
  <c r="V1642" i="1" s="1"/>
  <c r="B1642" i="1" s="1"/>
  <c r="L1646" i="1"/>
  <c r="M1646" i="1" s="1"/>
  <c r="H1646" i="1"/>
  <c r="R1649" i="1"/>
  <c r="E1647" i="1"/>
  <c r="D1647" i="1" s="1"/>
  <c r="S1647" i="1"/>
  <c r="P1647" i="1"/>
  <c r="Q1647" i="1" s="1"/>
  <c r="W1647" i="1"/>
  <c r="O1648" i="1"/>
  <c r="I1649" i="1"/>
  <c r="A1649" i="1"/>
  <c r="G1648" i="1"/>
  <c r="F1648" i="1" s="1"/>
  <c r="J1648" i="1"/>
  <c r="K1648" i="1" s="1"/>
  <c r="C1644" i="1" l="1"/>
  <c r="N1643" i="1"/>
  <c r="L1647" i="1"/>
  <c r="M1647" i="1" s="1"/>
  <c r="H1647" i="1"/>
  <c r="G1649" i="1"/>
  <c r="F1649" i="1" s="1"/>
  <c r="J1649" i="1"/>
  <c r="K1649" i="1" s="1"/>
  <c r="U1649" i="1" s="1"/>
  <c r="W1648" i="1"/>
  <c r="P1648" i="1"/>
  <c r="Q1648" i="1" s="1"/>
  <c r="E1648" i="1"/>
  <c r="D1648" i="1" s="1"/>
  <c r="S1648" i="1"/>
  <c r="U1648" i="1"/>
  <c r="O1649" i="1"/>
  <c r="I1650" i="1"/>
  <c r="A1650" i="1"/>
  <c r="R1650" i="1"/>
  <c r="V1643" i="1" l="1"/>
  <c r="C1645" i="1"/>
  <c r="N1644" i="1"/>
  <c r="V1644" i="1" s="1"/>
  <c r="B1644" i="1" s="1"/>
  <c r="H1648" i="1"/>
  <c r="W1649" i="1"/>
  <c r="P1649" i="1"/>
  <c r="Q1649" i="1" s="1"/>
  <c r="R1651" i="1"/>
  <c r="L1648" i="1"/>
  <c r="M1648" i="1" s="1"/>
  <c r="A1651" i="1"/>
  <c r="O1650" i="1"/>
  <c r="I1651" i="1"/>
  <c r="E1649" i="1"/>
  <c r="D1649" i="1" s="1"/>
  <c r="S1649" i="1"/>
  <c r="J1650" i="1"/>
  <c r="K1650" i="1" s="1"/>
  <c r="U1650" i="1" s="1"/>
  <c r="G1650" i="1"/>
  <c r="F1650" i="1" s="1"/>
  <c r="B1643" i="1" l="1"/>
  <c r="C1646" i="1"/>
  <c r="N1645" i="1"/>
  <c r="V1645" i="1" s="1"/>
  <c r="B1645" i="1" s="1"/>
  <c r="L1649" i="1"/>
  <c r="M1649" i="1" s="1"/>
  <c r="H1649" i="1"/>
  <c r="G1651" i="1"/>
  <c r="F1651" i="1" s="1"/>
  <c r="J1651" i="1"/>
  <c r="K1651" i="1" s="1"/>
  <c r="U1651" i="1" s="1"/>
  <c r="P1650" i="1"/>
  <c r="Q1650" i="1" s="1"/>
  <c r="W1650" i="1"/>
  <c r="S1650" i="1"/>
  <c r="E1650" i="1"/>
  <c r="D1650" i="1" s="1"/>
  <c r="R1652" i="1"/>
  <c r="A1652" i="1"/>
  <c r="O1651" i="1"/>
  <c r="I1652" i="1"/>
  <c r="N1646" i="1" l="1"/>
  <c r="V1646" i="1" s="1"/>
  <c r="B1646" i="1" s="1"/>
  <c r="C1647" i="1"/>
  <c r="R1653" i="1"/>
  <c r="L1650" i="1"/>
  <c r="M1650" i="1" s="1"/>
  <c r="H1650" i="1"/>
  <c r="G1652" i="1"/>
  <c r="F1652" i="1" s="1"/>
  <c r="J1652" i="1"/>
  <c r="K1652" i="1" s="1"/>
  <c r="P1651" i="1"/>
  <c r="Q1651" i="1" s="1"/>
  <c r="W1651" i="1"/>
  <c r="S1651" i="1"/>
  <c r="E1651" i="1"/>
  <c r="D1651" i="1" s="1"/>
  <c r="I1653" i="1"/>
  <c r="A1653" i="1"/>
  <c r="O1652" i="1"/>
  <c r="N1647" i="1" l="1"/>
  <c r="C1648" i="1"/>
  <c r="L1651" i="1"/>
  <c r="M1651" i="1" s="1"/>
  <c r="H1651" i="1"/>
  <c r="S1652" i="1"/>
  <c r="E1652" i="1"/>
  <c r="D1652" i="1" s="1"/>
  <c r="I1654" i="1"/>
  <c r="A1654" i="1"/>
  <c r="O1653" i="1"/>
  <c r="W1652" i="1"/>
  <c r="P1652" i="1"/>
  <c r="Q1652" i="1" s="1"/>
  <c r="U1652" i="1"/>
  <c r="G1653" i="1"/>
  <c r="F1653" i="1" s="1"/>
  <c r="J1653" i="1"/>
  <c r="K1653" i="1" s="1"/>
  <c r="U1653" i="1" s="1"/>
  <c r="R1654" i="1"/>
  <c r="V1647" i="1" l="1"/>
  <c r="C1649" i="1"/>
  <c r="N1648" i="1"/>
  <c r="V1648" i="1" s="1"/>
  <c r="B1648" i="1" s="1"/>
  <c r="H1652" i="1"/>
  <c r="L1652" i="1"/>
  <c r="M1652" i="1" s="1"/>
  <c r="P1653" i="1"/>
  <c r="Q1653" i="1" s="1"/>
  <c r="W1653" i="1"/>
  <c r="I1655" i="1"/>
  <c r="A1655" i="1"/>
  <c r="O1654" i="1"/>
  <c r="J1654" i="1"/>
  <c r="K1654" i="1" s="1"/>
  <c r="G1654" i="1"/>
  <c r="F1654" i="1" s="1"/>
  <c r="E1653" i="1"/>
  <c r="D1653" i="1" s="1"/>
  <c r="S1653" i="1"/>
  <c r="R1655" i="1"/>
  <c r="B1647" i="1" l="1"/>
  <c r="N1649" i="1"/>
  <c r="V1649" i="1" s="1"/>
  <c r="B1649" i="1" s="1"/>
  <c r="C1650" i="1"/>
  <c r="S1654" i="1"/>
  <c r="E1654" i="1"/>
  <c r="D1654" i="1" s="1"/>
  <c r="H1654" i="1" s="1"/>
  <c r="H1653" i="1"/>
  <c r="I1656" i="1"/>
  <c r="A1656" i="1"/>
  <c r="O1655" i="1"/>
  <c r="J1655" i="1"/>
  <c r="K1655" i="1" s="1"/>
  <c r="G1655" i="1"/>
  <c r="F1655" i="1" s="1"/>
  <c r="L1653" i="1"/>
  <c r="M1653" i="1" s="1"/>
  <c r="R1656" i="1"/>
  <c r="P1654" i="1"/>
  <c r="Q1654" i="1" s="1"/>
  <c r="W1654" i="1"/>
  <c r="U1654" i="1"/>
  <c r="C1651" i="1" l="1"/>
  <c r="N1650" i="1"/>
  <c r="L1654" i="1"/>
  <c r="M1654" i="1" s="1"/>
  <c r="E1655" i="1"/>
  <c r="D1655" i="1" s="1"/>
  <c r="L1655" i="1" s="1"/>
  <c r="M1655" i="1" s="1"/>
  <c r="S1655" i="1"/>
  <c r="P1655" i="1"/>
  <c r="Q1655" i="1" s="1"/>
  <c r="W1655" i="1"/>
  <c r="I1657" i="1"/>
  <c r="A1657" i="1"/>
  <c r="O1656" i="1"/>
  <c r="P1656" i="1" s="1"/>
  <c r="G1656" i="1"/>
  <c r="F1656" i="1" s="1"/>
  <c r="J1656" i="1"/>
  <c r="K1656" i="1" s="1"/>
  <c r="U1656" i="1" s="1"/>
  <c r="U1655" i="1"/>
  <c r="R1657" i="1"/>
  <c r="V1650" i="1" l="1"/>
  <c r="N1651" i="1"/>
  <c r="V1651" i="1" s="1"/>
  <c r="B1651" i="1" s="1"/>
  <c r="C1652" i="1"/>
  <c r="H1655" i="1"/>
  <c r="G1657" i="1"/>
  <c r="F1657" i="1" s="1"/>
  <c r="J1657" i="1"/>
  <c r="K1657" i="1" s="1"/>
  <c r="U1657" i="1" s="1"/>
  <c r="R1658" i="1"/>
  <c r="O1657" i="1"/>
  <c r="I1658" i="1"/>
  <c r="A1658" i="1"/>
  <c r="E1656" i="1"/>
  <c r="D1656" i="1" s="1"/>
  <c r="S1656" i="1"/>
  <c r="B1650" i="1" l="1"/>
  <c r="C1653" i="1"/>
  <c r="N1652" i="1"/>
  <c r="I1659" i="1"/>
  <c r="A1659" i="1"/>
  <c r="O1658" i="1"/>
  <c r="J1658" i="1"/>
  <c r="K1658" i="1" s="1"/>
  <c r="G1658" i="1"/>
  <c r="F1658" i="1" s="1"/>
  <c r="P1657" i="1"/>
  <c r="Q1657" i="1" s="1"/>
  <c r="W1657" i="1"/>
  <c r="H1656" i="1"/>
  <c r="R1659" i="1"/>
  <c r="L1656" i="1"/>
  <c r="M1656" i="1" s="1"/>
  <c r="E1657" i="1"/>
  <c r="D1657" i="1" s="1"/>
  <c r="S1657" i="1"/>
  <c r="V1652" i="1" l="1"/>
  <c r="C1654" i="1"/>
  <c r="N1653" i="1"/>
  <c r="V1653" i="1" s="1"/>
  <c r="B1653" i="1" s="1"/>
  <c r="S1658" i="1"/>
  <c r="E1658" i="1"/>
  <c r="D1658" i="1" s="1"/>
  <c r="H1658" i="1" s="1"/>
  <c r="P1658" i="1"/>
  <c r="Q1658" i="1" s="1"/>
  <c r="W1658" i="1"/>
  <c r="L1657" i="1"/>
  <c r="M1657" i="1" s="1"/>
  <c r="U1658" i="1"/>
  <c r="I1660" i="1"/>
  <c r="A1660" i="1"/>
  <c r="O1659" i="1"/>
  <c r="H1657" i="1"/>
  <c r="R1660" i="1"/>
  <c r="J1659" i="1"/>
  <c r="K1659" i="1" s="1"/>
  <c r="U1659" i="1" s="1"/>
  <c r="G1659" i="1"/>
  <c r="F1659" i="1" s="1"/>
  <c r="B1652" i="1" l="1"/>
  <c r="N1654" i="1"/>
  <c r="C1655" i="1"/>
  <c r="L1658" i="1"/>
  <c r="M1658" i="1" s="1"/>
  <c r="G1660" i="1"/>
  <c r="F1660" i="1" s="1"/>
  <c r="J1660" i="1"/>
  <c r="K1660" i="1" s="1"/>
  <c r="U1660" i="1" s="1"/>
  <c r="E1659" i="1"/>
  <c r="D1659" i="1" s="1"/>
  <c r="S1659" i="1"/>
  <c r="R1661" i="1"/>
  <c r="I1661" i="1"/>
  <c r="A1661" i="1"/>
  <c r="O1660" i="1"/>
  <c r="W1659" i="1"/>
  <c r="P1659" i="1"/>
  <c r="Q1659" i="1" s="1"/>
  <c r="V1654" i="1" l="1"/>
  <c r="N1655" i="1"/>
  <c r="V1655" i="1" s="1"/>
  <c r="B1655" i="1" s="1"/>
  <c r="C1656" i="1"/>
  <c r="N1656" i="1" s="1"/>
  <c r="H1659" i="1"/>
  <c r="L1659" i="1"/>
  <c r="M1659" i="1" s="1"/>
  <c r="G1661" i="1"/>
  <c r="F1661" i="1" s="1"/>
  <c r="J1661" i="1"/>
  <c r="K1661" i="1" s="1"/>
  <c r="U1661" i="1" s="1"/>
  <c r="R1662" i="1"/>
  <c r="I1662" i="1"/>
  <c r="A1662" i="1"/>
  <c r="O1661" i="1"/>
  <c r="E1660" i="1"/>
  <c r="D1660" i="1" s="1"/>
  <c r="S1660" i="1"/>
  <c r="W1660" i="1"/>
  <c r="P1660" i="1"/>
  <c r="Q1660" i="1" s="1"/>
  <c r="B1654" i="1" l="1"/>
  <c r="Q1656" i="1"/>
  <c r="C1657" i="1" s="1"/>
  <c r="V1656" i="1"/>
  <c r="H1660" i="1"/>
  <c r="L1660" i="1"/>
  <c r="M1660" i="1" s="1"/>
  <c r="J1662" i="1"/>
  <c r="K1662" i="1" s="1"/>
  <c r="U1662" i="1" s="1"/>
  <c r="G1662" i="1"/>
  <c r="F1662" i="1" s="1"/>
  <c r="W1661" i="1"/>
  <c r="P1661" i="1"/>
  <c r="Q1661" i="1" s="1"/>
  <c r="R1663" i="1"/>
  <c r="E1661" i="1"/>
  <c r="D1661" i="1" s="1"/>
  <c r="S1661" i="1"/>
  <c r="I1663" i="1"/>
  <c r="A1663" i="1"/>
  <c r="O1662" i="1"/>
  <c r="B1656" i="1" l="1"/>
  <c r="C1658" i="1"/>
  <c r="N1657" i="1"/>
  <c r="W1656" i="1"/>
  <c r="L1661" i="1"/>
  <c r="M1661" i="1" s="1"/>
  <c r="H1661" i="1"/>
  <c r="R1664" i="1"/>
  <c r="W1662" i="1"/>
  <c r="P1662" i="1"/>
  <c r="Q1662" i="1" s="1"/>
  <c r="J1663" i="1"/>
  <c r="K1663" i="1" s="1"/>
  <c r="G1663" i="1"/>
  <c r="F1663" i="1" s="1"/>
  <c r="S1662" i="1"/>
  <c r="E1662" i="1"/>
  <c r="D1662" i="1" s="1"/>
  <c r="I1664" i="1"/>
  <c r="A1664" i="1"/>
  <c r="O1663" i="1"/>
  <c r="V1657" i="1" l="1"/>
  <c r="N1658" i="1"/>
  <c r="V1658" i="1" s="1"/>
  <c r="B1658" i="1" s="1"/>
  <c r="C1659" i="1"/>
  <c r="L1662" i="1"/>
  <c r="M1662" i="1" s="1"/>
  <c r="E1663" i="1"/>
  <c r="D1663" i="1" s="1"/>
  <c r="H1663" i="1" s="1"/>
  <c r="S1663" i="1"/>
  <c r="P1663" i="1"/>
  <c r="Q1663" i="1" s="1"/>
  <c r="W1663" i="1"/>
  <c r="I1665" i="1"/>
  <c r="A1665" i="1"/>
  <c r="O1664" i="1"/>
  <c r="U1663" i="1"/>
  <c r="H1662" i="1"/>
  <c r="G1664" i="1"/>
  <c r="F1664" i="1" s="1"/>
  <c r="J1664" i="1"/>
  <c r="K1664" i="1" s="1"/>
  <c r="U1664" i="1" s="1"/>
  <c r="R1665" i="1"/>
  <c r="B1657" i="1" l="1"/>
  <c r="N1659" i="1"/>
  <c r="C1660" i="1"/>
  <c r="L1663" i="1"/>
  <c r="M1663" i="1" s="1"/>
  <c r="I1666" i="1"/>
  <c r="A1666" i="1"/>
  <c r="O1665" i="1"/>
  <c r="G1665" i="1"/>
  <c r="F1665" i="1" s="1"/>
  <c r="J1665" i="1"/>
  <c r="K1665" i="1" s="1"/>
  <c r="U1665" i="1" s="1"/>
  <c r="R1666" i="1"/>
  <c r="E1664" i="1"/>
  <c r="D1664" i="1" s="1"/>
  <c r="S1664" i="1"/>
  <c r="P1664" i="1"/>
  <c r="Q1664" i="1" s="1"/>
  <c r="W1664" i="1"/>
  <c r="V1659" i="1" l="1"/>
  <c r="N1660" i="1"/>
  <c r="V1660" i="1" s="1"/>
  <c r="B1660" i="1" s="1"/>
  <c r="C1661" i="1"/>
  <c r="R1667" i="1"/>
  <c r="E1665" i="1"/>
  <c r="D1665" i="1" s="1"/>
  <c r="S1665" i="1"/>
  <c r="P1665" i="1"/>
  <c r="Q1665" i="1" s="1"/>
  <c r="W1665" i="1"/>
  <c r="H1664" i="1"/>
  <c r="L1664" i="1"/>
  <c r="M1664" i="1" s="1"/>
  <c r="O1666" i="1"/>
  <c r="I1667" i="1"/>
  <c r="A1667" i="1"/>
  <c r="J1666" i="1"/>
  <c r="K1666" i="1" s="1"/>
  <c r="G1666" i="1"/>
  <c r="F1666" i="1" s="1"/>
  <c r="B1659" i="1" l="1"/>
  <c r="H1665" i="1"/>
  <c r="C1662" i="1"/>
  <c r="N1661" i="1"/>
  <c r="V1661" i="1" s="1"/>
  <c r="B1661" i="1" s="1"/>
  <c r="L1665" i="1"/>
  <c r="M1665" i="1" s="1"/>
  <c r="S1666" i="1"/>
  <c r="E1666" i="1"/>
  <c r="D1666" i="1" s="1"/>
  <c r="I1668" i="1"/>
  <c r="A1668" i="1"/>
  <c r="O1667" i="1"/>
  <c r="J1667" i="1"/>
  <c r="K1667" i="1" s="1"/>
  <c r="U1667" i="1" s="1"/>
  <c r="G1667" i="1"/>
  <c r="F1667" i="1" s="1"/>
  <c r="U1666" i="1"/>
  <c r="W1666" i="1"/>
  <c r="P1666" i="1"/>
  <c r="Q1666" i="1" s="1"/>
  <c r="R1668" i="1"/>
  <c r="N1662" i="1" l="1"/>
  <c r="V1662" i="1" s="1"/>
  <c r="B1662" i="1" s="1"/>
  <c r="C1663" i="1"/>
  <c r="H1666" i="1"/>
  <c r="L1666" i="1"/>
  <c r="M1666" i="1" s="1"/>
  <c r="W1667" i="1"/>
  <c r="P1667" i="1"/>
  <c r="Q1667" i="1" s="1"/>
  <c r="A1669" i="1"/>
  <c r="O1668" i="1"/>
  <c r="I1669" i="1"/>
  <c r="G1668" i="1"/>
  <c r="F1668" i="1" s="1"/>
  <c r="J1668" i="1"/>
  <c r="K1668" i="1" s="1"/>
  <c r="R1669" i="1"/>
  <c r="E1667" i="1"/>
  <c r="D1667" i="1" s="1"/>
  <c r="S1667" i="1"/>
  <c r="N1663" i="1" l="1"/>
  <c r="V1663" i="1" s="1"/>
  <c r="B1663" i="1" s="1"/>
  <c r="C1664" i="1"/>
  <c r="L1667" i="1"/>
  <c r="M1667" i="1" s="1"/>
  <c r="H1667" i="1"/>
  <c r="S1668" i="1"/>
  <c r="E1668" i="1"/>
  <c r="D1668" i="1" s="1"/>
  <c r="R1670" i="1"/>
  <c r="G1669" i="1"/>
  <c r="F1669" i="1" s="1"/>
  <c r="J1669" i="1"/>
  <c r="K1669" i="1" s="1"/>
  <c r="W1668" i="1"/>
  <c r="P1668" i="1"/>
  <c r="Q1668" i="1" s="1"/>
  <c r="I1670" i="1"/>
  <c r="A1670" i="1"/>
  <c r="O1669" i="1"/>
  <c r="U1668" i="1"/>
  <c r="C1665" i="1" l="1"/>
  <c r="N1664" i="1"/>
  <c r="L1668" i="1"/>
  <c r="M1668" i="1" s="1"/>
  <c r="H1668" i="1"/>
  <c r="E1669" i="1"/>
  <c r="D1669" i="1" s="1"/>
  <c r="S1669" i="1"/>
  <c r="U1669" i="1"/>
  <c r="P1669" i="1"/>
  <c r="Q1669" i="1" s="1"/>
  <c r="W1669" i="1"/>
  <c r="R1671" i="1"/>
  <c r="A1671" i="1"/>
  <c r="O1670" i="1"/>
  <c r="I1671" i="1"/>
  <c r="J1670" i="1"/>
  <c r="K1670" i="1" s="1"/>
  <c r="U1670" i="1" s="1"/>
  <c r="G1670" i="1"/>
  <c r="F1670" i="1" s="1"/>
  <c r="V1664" i="1" l="1"/>
  <c r="H1669" i="1"/>
  <c r="N1665" i="1"/>
  <c r="V1665" i="1" s="1"/>
  <c r="B1665" i="1" s="1"/>
  <c r="C1666" i="1"/>
  <c r="L1669" i="1"/>
  <c r="M1669" i="1" s="1"/>
  <c r="R1672" i="1"/>
  <c r="I1672" i="1"/>
  <c r="A1672" i="1"/>
  <c r="O1671" i="1"/>
  <c r="S1670" i="1"/>
  <c r="E1670" i="1"/>
  <c r="D1670" i="1" s="1"/>
  <c r="J1671" i="1"/>
  <c r="K1671" i="1" s="1"/>
  <c r="U1671" i="1" s="1"/>
  <c r="G1671" i="1"/>
  <c r="F1671" i="1" s="1"/>
  <c r="P1670" i="1"/>
  <c r="Q1670" i="1" s="1"/>
  <c r="W1670" i="1"/>
  <c r="B1664" i="1" l="1"/>
  <c r="C1667" i="1"/>
  <c r="N1666" i="1"/>
  <c r="V1666" i="1" s="1"/>
  <c r="B1666" i="1" s="1"/>
  <c r="P1671" i="1"/>
  <c r="Q1671" i="1" s="1"/>
  <c r="W1671" i="1"/>
  <c r="H1670" i="1"/>
  <c r="I1673" i="1"/>
  <c r="A1673" i="1"/>
  <c r="O1672" i="1"/>
  <c r="J1672" i="1"/>
  <c r="K1672" i="1" s="1"/>
  <c r="G1672" i="1"/>
  <c r="F1672" i="1" s="1"/>
  <c r="L1670" i="1"/>
  <c r="M1670" i="1" s="1"/>
  <c r="E1671" i="1"/>
  <c r="D1671" i="1" s="1"/>
  <c r="S1671" i="1"/>
  <c r="R1673" i="1"/>
  <c r="C1668" i="1" l="1"/>
  <c r="N1667" i="1"/>
  <c r="V1667" i="1" s="1"/>
  <c r="B1667" i="1" s="1"/>
  <c r="H1671" i="1"/>
  <c r="L1671" i="1"/>
  <c r="M1671" i="1" s="1"/>
  <c r="E1672" i="1"/>
  <c r="D1672" i="1" s="1"/>
  <c r="S1672" i="1"/>
  <c r="O1673" i="1"/>
  <c r="I1674" i="1"/>
  <c r="A1674" i="1"/>
  <c r="G1673" i="1"/>
  <c r="F1673" i="1" s="1"/>
  <c r="J1673" i="1"/>
  <c r="K1673" i="1" s="1"/>
  <c r="P1672" i="1"/>
  <c r="Q1672" i="1" s="1"/>
  <c r="W1672" i="1"/>
  <c r="R1674" i="1"/>
  <c r="U1672" i="1"/>
  <c r="N1668" i="1" l="1"/>
  <c r="C1669" i="1"/>
  <c r="H1672" i="1"/>
  <c r="L1672" i="1"/>
  <c r="M1672" i="1" s="1"/>
  <c r="E1673" i="1"/>
  <c r="D1673" i="1" s="1"/>
  <c r="H1673" i="1" s="1"/>
  <c r="S1673" i="1"/>
  <c r="I1675" i="1"/>
  <c r="A1675" i="1"/>
  <c r="O1674" i="1"/>
  <c r="J1674" i="1"/>
  <c r="K1674" i="1" s="1"/>
  <c r="G1674" i="1"/>
  <c r="F1674" i="1" s="1"/>
  <c r="P1673" i="1"/>
  <c r="Q1673" i="1" s="1"/>
  <c r="W1673" i="1"/>
  <c r="R1675" i="1"/>
  <c r="U1673" i="1"/>
  <c r="V1668" i="1" l="1"/>
  <c r="N1669" i="1"/>
  <c r="V1669" i="1" s="1"/>
  <c r="B1669" i="1" s="1"/>
  <c r="C1670" i="1"/>
  <c r="L1673" i="1"/>
  <c r="M1673" i="1" s="1"/>
  <c r="P1674" i="1"/>
  <c r="Q1674" i="1" s="1"/>
  <c r="W1674" i="1"/>
  <c r="I1676" i="1"/>
  <c r="A1676" i="1"/>
  <c r="O1675" i="1"/>
  <c r="J1675" i="1"/>
  <c r="K1675" i="1" s="1"/>
  <c r="G1675" i="1"/>
  <c r="F1675" i="1" s="1"/>
  <c r="E1674" i="1"/>
  <c r="D1674" i="1" s="1"/>
  <c r="S1674" i="1"/>
  <c r="U1674" i="1"/>
  <c r="R1676" i="1"/>
  <c r="B1668" i="1" l="1"/>
  <c r="C1671" i="1"/>
  <c r="N1670" i="1"/>
  <c r="V1670" i="1" s="1"/>
  <c r="B1670" i="1" s="1"/>
  <c r="P1675" i="1"/>
  <c r="Q1675" i="1" s="1"/>
  <c r="W1675" i="1"/>
  <c r="H1674" i="1"/>
  <c r="I1677" i="1"/>
  <c r="A1677" i="1"/>
  <c r="O1676" i="1"/>
  <c r="G1676" i="1"/>
  <c r="F1676" i="1" s="1"/>
  <c r="J1676" i="1"/>
  <c r="K1676" i="1" s="1"/>
  <c r="L1674" i="1"/>
  <c r="M1674" i="1" s="1"/>
  <c r="E1675" i="1"/>
  <c r="D1675" i="1" s="1"/>
  <c r="S1675" i="1"/>
  <c r="U1675" i="1"/>
  <c r="R1677" i="1"/>
  <c r="C1672" i="1" l="1"/>
  <c r="N1671" i="1"/>
  <c r="L1675" i="1"/>
  <c r="M1675" i="1" s="1"/>
  <c r="H1675" i="1"/>
  <c r="W1676" i="1"/>
  <c r="P1676" i="1"/>
  <c r="Q1676" i="1" s="1"/>
  <c r="R1678" i="1"/>
  <c r="I1678" i="1"/>
  <c r="A1678" i="1"/>
  <c r="O1677" i="1"/>
  <c r="G1677" i="1"/>
  <c r="F1677" i="1" s="1"/>
  <c r="J1677" i="1"/>
  <c r="K1677" i="1" s="1"/>
  <c r="U1677" i="1" s="1"/>
  <c r="E1676" i="1"/>
  <c r="D1676" i="1" s="1"/>
  <c r="S1676" i="1"/>
  <c r="U1676" i="1"/>
  <c r="V1671" i="1" l="1"/>
  <c r="N1672" i="1"/>
  <c r="V1672" i="1" s="1"/>
  <c r="B1672" i="1" s="1"/>
  <c r="C1673" i="1"/>
  <c r="L1676" i="1"/>
  <c r="M1676" i="1" s="1"/>
  <c r="P1677" i="1"/>
  <c r="Q1677" i="1" s="1"/>
  <c r="W1677" i="1"/>
  <c r="J1678" i="1"/>
  <c r="K1678" i="1" s="1"/>
  <c r="G1678" i="1"/>
  <c r="F1678" i="1" s="1"/>
  <c r="I1679" i="1"/>
  <c r="A1679" i="1"/>
  <c r="O1678" i="1"/>
  <c r="R1679" i="1"/>
  <c r="H1676" i="1"/>
  <c r="E1677" i="1"/>
  <c r="D1677" i="1" s="1"/>
  <c r="S1677" i="1"/>
  <c r="B1671" i="1" l="1"/>
  <c r="N1673" i="1"/>
  <c r="C1674" i="1"/>
  <c r="L1677" i="1"/>
  <c r="M1677" i="1" s="1"/>
  <c r="H1677" i="1"/>
  <c r="P1678" i="1"/>
  <c r="Q1678" i="1" s="1"/>
  <c r="W1678" i="1"/>
  <c r="I1680" i="1"/>
  <c r="A1680" i="1"/>
  <c r="O1679" i="1"/>
  <c r="J1679" i="1"/>
  <c r="K1679" i="1" s="1"/>
  <c r="G1679" i="1"/>
  <c r="F1679" i="1" s="1"/>
  <c r="R1680" i="1"/>
  <c r="S1678" i="1"/>
  <c r="E1678" i="1"/>
  <c r="D1678" i="1" s="1"/>
  <c r="U1678" i="1"/>
  <c r="V1673" i="1" l="1"/>
  <c r="C1675" i="1"/>
  <c r="N1674" i="1"/>
  <c r="V1674" i="1" s="1"/>
  <c r="B1674" i="1" s="1"/>
  <c r="H1678" i="1"/>
  <c r="E1679" i="1"/>
  <c r="D1679" i="1" s="1"/>
  <c r="S1679" i="1"/>
  <c r="P1679" i="1"/>
  <c r="Q1679" i="1" s="1"/>
  <c r="W1679" i="1"/>
  <c r="A1681" i="1"/>
  <c r="I1681" i="1"/>
  <c r="O1680" i="1"/>
  <c r="G1680" i="1"/>
  <c r="F1680" i="1" s="1"/>
  <c r="J1680" i="1"/>
  <c r="K1680" i="1" s="1"/>
  <c r="U1680" i="1" s="1"/>
  <c r="R1681" i="1"/>
  <c r="L1678" i="1"/>
  <c r="M1678" i="1" s="1"/>
  <c r="U1679" i="1"/>
  <c r="B1673" i="1" l="1"/>
  <c r="N1675" i="1"/>
  <c r="V1675" i="1" s="1"/>
  <c r="B1675" i="1" s="1"/>
  <c r="C1676" i="1"/>
  <c r="H1679" i="1"/>
  <c r="L1679" i="1"/>
  <c r="M1679" i="1" s="1"/>
  <c r="G1681" i="1"/>
  <c r="F1681" i="1" s="1"/>
  <c r="J1681" i="1"/>
  <c r="K1681" i="1" s="1"/>
  <c r="U1681" i="1" s="1"/>
  <c r="I1682" i="1"/>
  <c r="O1681" i="1"/>
  <c r="A1682" i="1"/>
  <c r="W1680" i="1"/>
  <c r="P1680" i="1"/>
  <c r="Q1680" i="1" s="1"/>
  <c r="R1682" i="1"/>
  <c r="E1680" i="1"/>
  <c r="D1680" i="1" s="1"/>
  <c r="S1680" i="1"/>
  <c r="C1677" i="1" l="1"/>
  <c r="N1676" i="1"/>
  <c r="V1676" i="1" s="1"/>
  <c r="B1676" i="1" s="1"/>
  <c r="H1680" i="1"/>
  <c r="L1680" i="1"/>
  <c r="M1680" i="1" s="1"/>
  <c r="I1683" i="1"/>
  <c r="A1683" i="1"/>
  <c r="O1682" i="1"/>
  <c r="P1681" i="1"/>
  <c r="Q1681" i="1" s="1"/>
  <c r="W1681" i="1"/>
  <c r="R1683" i="1"/>
  <c r="J1682" i="1"/>
  <c r="K1682" i="1" s="1"/>
  <c r="U1682" i="1" s="1"/>
  <c r="G1682" i="1"/>
  <c r="F1682" i="1" s="1"/>
  <c r="S1681" i="1"/>
  <c r="E1681" i="1"/>
  <c r="D1681" i="1" s="1"/>
  <c r="C1678" i="1" l="1"/>
  <c r="N1677" i="1"/>
  <c r="V1677" i="1" s="1"/>
  <c r="B1677" i="1" s="1"/>
  <c r="L1681" i="1"/>
  <c r="M1681" i="1" s="1"/>
  <c r="R1684" i="1"/>
  <c r="E1682" i="1"/>
  <c r="D1682" i="1" s="1"/>
  <c r="H1682" i="1" s="1"/>
  <c r="S1682" i="1"/>
  <c r="H1681" i="1"/>
  <c r="P1682" i="1"/>
  <c r="Q1682" i="1" s="1"/>
  <c r="W1682" i="1"/>
  <c r="A1684" i="1"/>
  <c r="I1684" i="1"/>
  <c r="O1683" i="1"/>
  <c r="J1683" i="1"/>
  <c r="K1683" i="1" s="1"/>
  <c r="G1683" i="1"/>
  <c r="F1683" i="1" s="1"/>
  <c r="N1678" i="1" l="1"/>
  <c r="C1679" i="1"/>
  <c r="L1682" i="1"/>
  <c r="M1682" i="1" s="1"/>
  <c r="I1685" i="1"/>
  <c r="A1685" i="1"/>
  <c r="O1684" i="1"/>
  <c r="S1683" i="1"/>
  <c r="E1683" i="1"/>
  <c r="D1683" i="1" s="1"/>
  <c r="L1683" i="1" s="1"/>
  <c r="M1683" i="1" s="1"/>
  <c r="P1683" i="1"/>
  <c r="Q1683" i="1" s="1"/>
  <c r="W1683" i="1"/>
  <c r="U1683" i="1"/>
  <c r="G1684" i="1"/>
  <c r="F1684" i="1" s="1"/>
  <c r="J1684" i="1"/>
  <c r="K1684" i="1" s="1"/>
  <c r="U1684" i="1" s="1"/>
  <c r="R1685" i="1"/>
  <c r="V1678" i="1" l="1"/>
  <c r="N1679" i="1"/>
  <c r="V1679" i="1" s="1"/>
  <c r="B1679" i="1" s="1"/>
  <c r="C1680" i="1"/>
  <c r="H1683" i="1"/>
  <c r="W1684" i="1"/>
  <c r="P1684" i="1"/>
  <c r="Q1684" i="1" s="1"/>
  <c r="R1686" i="1"/>
  <c r="E1684" i="1"/>
  <c r="D1684" i="1" s="1"/>
  <c r="L1684" i="1" s="1"/>
  <c r="M1684" i="1" s="1"/>
  <c r="S1684" i="1"/>
  <c r="I1686" i="1"/>
  <c r="A1686" i="1"/>
  <c r="O1685" i="1"/>
  <c r="P1685" i="1" s="1"/>
  <c r="G1685" i="1"/>
  <c r="F1685" i="1" s="1"/>
  <c r="J1685" i="1"/>
  <c r="K1685" i="1" s="1"/>
  <c r="U1685" i="1" s="1"/>
  <c r="B1678" i="1" l="1"/>
  <c r="N1680" i="1"/>
  <c r="C1681" i="1"/>
  <c r="H1684" i="1"/>
  <c r="J1686" i="1"/>
  <c r="K1686" i="1" s="1"/>
  <c r="U1686" i="1" s="1"/>
  <c r="G1686" i="1"/>
  <c r="F1686" i="1" s="1"/>
  <c r="S1685" i="1"/>
  <c r="E1685" i="1"/>
  <c r="D1685" i="1" s="1"/>
  <c r="R1687" i="1"/>
  <c r="I1687" i="1"/>
  <c r="A1687" i="1"/>
  <c r="O1686" i="1"/>
  <c r="V1680" i="1" l="1"/>
  <c r="N1681" i="1"/>
  <c r="V1681" i="1" s="1"/>
  <c r="B1681" i="1" s="1"/>
  <c r="C1682" i="1"/>
  <c r="L1685" i="1"/>
  <c r="M1685" i="1" s="1"/>
  <c r="J1687" i="1"/>
  <c r="K1687" i="1" s="1"/>
  <c r="U1687" i="1" s="1"/>
  <c r="G1687" i="1"/>
  <c r="F1687" i="1" s="1"/>
  <c r="R1688" i="1"/>
  <c r="H1685" i="1"/>
  <c r="I1688" i="1"/>
  <c r="A1688" i="1"/>
  <c r="O1687" i="1"/>
  <c r="W1686" i="1"/>
  <c r="P1686" i="1"/>
  <c r="Q1686" i="1" s="1"/>
  <c r="E1686" i="1"/>
  <c r="D1686" i="1" s="1"/>
  <c r="S1686" i="1"/>
  <c r="B1680" i="1" l="1"/>
  <c r="N1682" i="1"/>
  <c r="V1682" i="1" s="1"/>
  <c r="B1682" i="1" s="1"/>
  <c r="C1683" i="1"/>
  <c r="I1689" i="1"/>
  <c r="A1689" i="1"/>
  <c r="O1688" i="1"/>
  <c r="G1688" i="1"/>
  <c r="F1688" i="1" s="1"/>
  <c r="J1688" i="1"/>
  <c r="K1688" i="1" s="1"/>
  <c r="P1687" i="1"/>
  <c r="Q1687" i="1" s="1"/>
  <c r="W1687" i="1"/>
  <c r="L1686" i="1"/>
  <c r="M1686" i="1" s="1"/>
  <c r="H1686" i="1"/>
  <c r="R1689" i="1"/>
  <c r="S1687" i="1"/>
  <c r="E1687" i="1"/>
  <c r="D1687" i="1" s="1"/>
  <c r="N1683" i="1" l="1"/>
  <c r="V1683" i="1" s="1"/>
  <c r="B1683" i="1" s="1"/>
  <c r="C1684" i="1"/>
  <c r="E1688" i="1"/>
  <c r="D1688" i="1" s="1"/>
  <c r="H1688" i="1" s="1"/>
  <c r="S1688" i="1"/>
  <c r="P1688" i="1"/>
  <c r="Q1688" i="1" s="1"/>
  <c r="W1688" i="1"/>
  <c r="H1687" i="1"/>
  <c r="U1688" i="1"/>
  <c r="L1687" i="1"/>
  <c r="M1687" i="1" s="1"/>
  <c r="R1690" i="1"/>
  <c r="O1689" i="1"/>
  <c r="I1690" i="1"/>
  <c r="A1690" i="1"/>
  <c r="J1689" i="1"/>
  <c r="K1689" i="1" s="1"/>
  <c r="G1689" i="1"/>
  <c r="F1689" i="1" s="1"/>
  <c r="N1684" i="1" l="1"/>
  <c r="V1684" i="1" s="1"/>
  <c r="B1684" i="1" s="1"/>
  <c r="C1685" i="1"/>
  <c r="N1685" i="1" s="1"/>
  <c r="L1688" i="1"/>
  <c r="M1688" i="1" s="1"/>
  <c r="E1689" i="1"/>
  <c r="D1689" i="1" s="1"/>
  <c r="H1689" i="1" s="1"/>
  <c r="S1689" i="1"/>
  <c r="I1691" i="1"/>
  <c r="A1691" i="1"/>
  <c r="O1690" i="1"/>
  <c r="R1691" i="1"/>
  <c r="G1690" i="1"/>
  <c r="F1690" i="1" s="1"/>
  <c r="J1690" i="1"/>
  <c r="K1690" i="1" s="1"/>
  <c r="U1690" i="1" s="1"/>
  <c r="P1689" i="1"/>
  <c r="Q1689" i="1" s="1"/>
  <c r="W1689" i="1"/>
  <c r="U1689" i="1"/>
  <c r="Q1685" i="1" l="1"/>
  <c r="C1686" i="1" s="1"/>
  <c r="V1685" i="1"/>
  <c r="L1689" i="1"/>
  <c r="M1689" i="1" s="1"/>
  <c r="R1692" i="1"/>
  <c r="P1690" i="1"/>
  <c r="Q1690" i="1" s="1"/>
  <c r="W1690" i="1"/>
  <c r="I1692" i="1"/>
  <c r="A1692" i="1"/>
  <c r="O1691" i="1"/>
  <c r="J1691" i="1"/>
  <c r="K1691" i="1" s="1"/>
  <c r="G1691" i="1"/>
  <c r="F1691" i="1" s="1"/>
  <c r="E1690" i="1"/>
  <c r="D1690" i="1" s="1"/>
  <c r="S1690" i="1"/>
  <c r="N1686" i="1" l="1"/>
  <c r="V1686" i="1" s="1"/>
  <c r="B1686" i="1" s="1"/>
  <c r="C1687" i="1"/>
  <c r="B1685" i="1"/>
  <c r="W1685" i="1"/>
  <c r="H1690" i="1"/>
  <c r="L1690" i="1"/>
  <c r="M1690" i="1" s="1"/>
  <c r="G1692" i="1"/>
  <c r="F1692" i="1" s="1"/>
  <c r="J1692" i="1"/>
  <c r="K1692" i="1" s="1"/>
  <c r="U1692" i="1" s="1"/>
  <c r="E1691" i="1"/>
  <c r="D1691" i="1" s="1"/>
  <c r="S1691" i="1"/>
  <c r="I1693" i="1"/>
  <c r="A1693" i="1"/>
  <c r="O1692" i="1"/>
  <c r="P1691" i="1"/>
  <c r="Q1691" i="1" s="1"/>
  <c r="W1691" i="1"/>
  <c r="U1691" i="1"/>
  <c r="R1693" i="1"/>
  <c r="N1687" i="1" l="1"/>
  <c r="C1688" i="1"/>
  <c r="L1691" i="1"/>
  <c r="M1691" i="1" s="1"/>
  <c r="W1692" i="1"/>
  <c r="P1692" i="1"/>
  <c r="Q1692" i="1" s="1"/>
  <c r="I1694" i="1"/>
  <c r="A1694" i="1"/>
  <c r="O1693" i="1"/>
  <c r="G1693" i="1"/>
  <c r="F1693" i="1" s="1"/>
  <c r="J1693" i="1"/>
  <c r="K1693" i="1" s="1"/>
  <c r="R1694" i="1"/>
  <c r="E1692" i="1"/>
  <c r="D1692" i="1" s="1"/>
  <c r="S1692" i="1"/>
  <c r="H1691" i="1"/>
  <c r="V1687" i="1" l="1"/>
  <c r="C1689" i="1"/>
  <c r="N1688" i="1"/>
  <c r="V1688" i="1" s="1"/>
  <c r="B1688" i="1" s="1"/>
  <c r="L1692" i="1"/>
  <c r="M1692" i="1" s="1"/>
  <c r="H1692" i="1"/>
  <c r="E1693" i="1"/>
  <c r="D1693" i="1" s="1"/>
  <c r="H1693" i="1" s="1"/>
  <c r="S1693" i="1"/>
  <c r="P1693" i="1"/>
  <c r="Q1693" i="1" s="1"/>
  <c r="W1693" i="1"/>
  <c r="I1695" i="1"/>
  <c r="A1695" i="1"/>
  <c r="O1694" i="1"/>
  <c r="R1695" i="1"/>
  <c r="J1694" i="1"/>
  <c r="K1694" i="1" s="1"/>
  <c r="U1694" i="1" s="1"/>
  <c r="G1694" i="1"/>
  <c r="F1694" i="1" s="1"/>
  <c r="U1693" i="1"/>
  <c r="B1687" i="1" l="1"/>
  <c r="N1689" i="1"/>
  <c r="V1689" i="1" s="1"/>
  <c r="B1689" i="1" s="1"/>
  <c r="C1690" i="1"/>
  <c r="L1693" i="1"/>
  <c r="M1693" i="1" s="1"/>
  <c r="P1694" i="1"/>
  <c r="Q1694" i="1" s="1"/>
  <c r="W1694" i="1"/>
  <c r="O1695" i="1"/>
  <c r="I1696" i="1"/>
  <c r="A1696" i="1"/>
  <c r="J1695" i="1"/>
  <c r="K1695" i="1" s="1"/>
  <c r="G1695" i="1"/>
  <c r="F1695" i="1" s="1"/>
  <c r="S1694" i="1"/>
  <c r="E1694" i="1"/>
  <c r="D1694" i="1" s="1"/>
  <c r="R1696" i="1"/>
  <c r="N1690" i="1" l="1"/>
  <c r="V1690" i="1" s="1"/>
  <c r="B1690" i="1" s="1"/>
  <c r="C1691" i="1"/>
  <c r="L1694" i="1"/>
  <c r="M1694" i="1" s="1"/>
  <c r="H1694" i="1"/>
  <c r="E1695" i="1"/>
  <c r="D1695" i="1" s="1"/>
  <c r="L1695" i="1" s="1"/>
  <c r="M1695" i="1" s="1"/>
  <c r="S1695" i="1"/>
  <c r="I1697" i="1"/>
  <c r="A1697" i="1"/>
  <c r="O1696" i="1"/>
  <c r="G1696" i="1"/>
  <c r="F1696" i="1" s="1"/>
  <c r="J1696" i="1"/>
  <c r="K1696" i="1" s="1"/>
  <c r="W1695" i="1"/>
  <c r="P1695" i="1"/>
  <c r="Q1695" i="1" s="1"/>
  <c r="U1695" i="1"/>
  <c r="R1697" i="1"/>
  <c r="N1691" i="1" l="1"/>
  <c r="V1691" i="1" s="1"/>
  <c r="B1691" i="1" s="1"/>
  <c r="C1692" i="1"/>
  <c r="H1695" i="1"/>
  <c r="E1696" i="1"/>
  <c r="D1696" i="1" s="1"/>
  <c r="L1696" i="1" s="1"/>
  <c r="M1696" i="1" s="1"/>
  <c r="S1696" i="1"/>
  <c r="W1696" i="1"/>
  <c r="P1696" i="1"/>
  <c r="Q1696" i="1" s="1"/>
  <c r="U1696" i="1"/>
  <c r="I1698" i="1"/>
  <c r="A1698" i="1"/>
  <c r="O1697" i="1"/>
  <c r="G1697" i="1"/>
  <c r="F1697" i="1" s="1"/>
  <c r="J1697" i="1"/>
  <c r="K1697" i="1" s="1"/>
  <c r="U1697" i="1" s="1"/>
  <c r="R1698" i="1"/>
  <c r="N1692" i="1" l="1"/>
  <c r="C1693" i="1"/>
  <c r="H1696" i="1"/>
  <c r="I1699" i="1"/>
  <c r="O1698" i="1"/>
  <c r="A1699" i="1"/>
  <c r="P1697" i="1"/>
  <c r="Q1697" i="1" s="1"/>
  <c r="W1697" i="1"/>
  <c r="R1699" i="1"/>
  <c r="S1697" i="1"/>
  <c r="E1697" i="1"/>
  <c r="D1697" i="1" s="1"/>
  <c r="G1698" i="1"/>
  <c r="F1698" i="1" s="1"/>
  <c r="J1698" i="1"/>
  <c r="K1698" i="1" s="1"/>
  <c r="U1698" i="1" s="1"/>
  <c r="V1692" i="1" l="1"/>
  <c r="N1693" i="1"/>
  <c r="V1693" i="1" s="1"/>
  <c r="B1693" i="1" s="1"/>
  <c r="C1694" i="1"/>
  <c r="L1697" i="1"/>
  <c r="M1697" i="1" s="1"/>
  <c r="H1697" i="1"/>
  <c r="R1700" i="1"/>
  <c r="E1698" i="1"/>
  <c r="D1698" i="1" s="1"/>
  <c r="S1698" i="1"/>
  <c r="I1700" i="1"/>
  <c r="A1700" i="1"/>
  <c r="O1699" i="1"/>
  <c r="P1698" i="1"/>
  <c r="Q1698" i="1" s="1"/>
  <c r="W1698" i="1"/>
  <c r="J1699" i="1"/>
  <c r="K1699" i="1" s="1"/>
  <c r="U1699" i="1" s="1"/>
  <c r="G1699" i="1"/>
  <c r="F1699" i="1" s="1"/>
  <c r="B1692" i="1" l="1"/>
  <c r="C1695" i="1"/>
  <c r="N1694" i="1"/>
  <c r="L1698" i="1"/>
  <c r="M1698" i="1" s="1"/>
  <c r="H1698" i="1"/>
  <c r="W1699" i="1"/>
  <c r="P1699" i="1"/>
  <c r="Q1699" i="1" s="1"/>
  <c r="I1701" i="1"/>
  <c r="A1701" i="1"/>
  <c r="O1700" i="1"/>
  <c r="J1700" i="1"/>
  <c r="K1700" i="1" s="1"/>
  <c r="G1700" i="1"/>
  <c r="F1700" i="1" s="1"/>
  <c r="E1699" i="1"/>
  <c r="D1699" i="1" s="1"/>
  <c r="S1699" i="1"/>
  <c r="R1701" i="1"/>
  <c r="V1694" i="1" l="1"/>
  <c r="N1695" i="1"/>
  <c r="V1695" i="1" s="1"/>
  <c r="B1695" i="1" s="1"/>
  <c r="C1696" i="1"/>
  <c r="E1700" i="1"/>
  <c r="D1700" i="1" s="1"/>
  <c r="H1700" i="1" s="1"/>
  <c r="S1700" i="1"/>
  <c r="W1700" i="1"/>
  <c r="P1700" i="1"/>
  <c r="Q1700" i="1" s="1"/>
  <c r="H1699" i="1"/>
  <c r="I1702" i="1"/>
  <c r="A1702" i="1"/>
  <c r="O1701" i="1"/>
  <c r="J1701" i="1"/>
  <c r="K1701" i="1" s="1"/>
  <c r="U1701" i="1" s="1"/>
  <c r="G1701" i="1"/>
  <c r="F1701" i="1" s="1"/>
  <c r="R1702" i="1"/>
  <c r="L1699" i="1"/>
  <c r="M1699" i="1" s="1"/>
  <c r="U1700" i="1"/>
  <c r="B1694" i="1" l="1"/>
  <c r="L1700" i="1"/>
  <c r="M1700" i="1" s="1"/>
  <c r="C1697" i="1"/>
  <c r="N1696" i="1"/>
  <c r="I1703" i="1"/>
  <c r="A1703" i="1"/>
  <c r="O1702" i="1"/>
  <c r="J1702" i="1"/>
  <c r="K1702" i="1" s="1"/>
  <c r="U1702" i="1" s="1"/>
  <c r="G1702" i="1"/>
  <c r="F1702" i="1" s="1"/>
  <c r="R1703" i="1"/>
  <c r="P1701" i="1"/>
  <c r="Q1701" i="1" s="1"/>
  <c r="W1701" i="1"/>
  <c r="E1701" i="1"/>
  <c r="D1701" i="1" s="1"/>
  <c r="S1701" i="1"/>
  <c r="V1696" i="1" l="1"/>
  <c r="C1698" i="1"/>
  <c r="N1697" i="1"/>
  <c r="V1697" i="1" s="1"/>
  <c r="B1697" i="1" s="1"/>
  <c r="L1701" i="1"/>
  <c r="M1701" i="1" s="1"/>
  <c r="H1701" i="1"/>
  <c r="R1704" i="1"/>
  <c r="S1702" i="1"/>
  <c r="E1702" i="1"/>
  <c r="D1702" i="1" s="1"/>
  <c r="H1702" i="1" s="1"/>
  <c r="P1702" i="1"/>
  <c r="Q1702" i="1" s="1"/>
  <c r="W1702" i="1"/>
  <c r="I1704" i="1"/>
  <c r="A1704" i="1"/>
  <c r="O1703" i="1"/>
  <c r="J1703" i="1"/>
  <c r="K1703" i="1" s="1"/>
  <c r="G1703" i="1"/>
  <c r="F1703" i="1" s="1"/>
  <c r="B1696" i="1" l="1"/>
  <c r="C1699" i="1"/>
  <c r="N1698" i="1"/>
  <c r="V1698" i="1" s="1"/>
  <c r="B1698" i="1" s="1"/>
  <c r="L1702" i="1"/>
  <c r="M1702" i="1" s="1"/>
  <c r="G1704" i="1"/>
  <c r="F1704" i="1" s="1"/>
  <c r="J1704" i="1"/>
  <c r="K1704" i="1" s="1"/>
  <c r="U1704" i="1" s="1"/>
  <c r="S1703" i="1"/>
  <c r="E1703" i="1"/>
  <c r="D1703" i="1" s="1"/>
  <c r="U1703" i="1"/>
  <c r="I1705" i="1"/>
  <c r="O1704" i="1"/>
  <c r="A1705" i="1"/>
  <c r="P1703" i="1"/>
  <c r="Q1703" i="1" s="1"/>
  <c r="W1703" i="1"/>
  <c r="R1705" i="1"/>
  <c r="N1699" i="1" l="1"/>
  <c r="C1700" i="1"/>
  <c r="L1703" i="1"/>
  <c r="M1703" i="1" s="1"/>
  <c r="H1703" i="1"/>
  <c r="W1704" i="1"/>
  <c r="P1704" i="1"/>
  <c r="Q1704" i="1" s="1"/>
  <c r="J1705" i="1"/>
  <c r="K1705" i="1" s="1"/>
  <c r="U1705" i="1" s="1"/>
  <c r="G1705" i="1"/>
  <c r="F1705" i="1" s="1"/>
  <c r="R1706" i="1"/>
  <c r="I1706" i="1"/>
  <c r="O1705" i="1"/>
  <c r="A1706" i="1"/>
  <c r="E1704" i="1"/>
  <c r="D1704" i="1" s="1"/>
  <c r="S1704" i="1"/>
  <c r="V1699" i="1" l="1"/>
  <c r="N1700" i="1"/>
  <c r="V1700" i="1" s="1"/>
  <c r="B1700" i="1" s="1"/>
  <c r="C1701" i="1"/>
  <c r="H1704" i="1"/>
  <c r="L1704" i="1"/>
  <c r="M1704" i="1" s="1"/>
  <c r="P1705" i="1"/>
  <c r="Q1705" i="1" s="1"/>
  <c r="W1705" i="1"/>
  <c r="R1707" i="1"/>
  <c r="E1705" i="1"/>
  <c r="D1705" i="1" s="1"/>
  <c r="S1705" i="1"/>
  <c r="J1706" i="1"/>
  <c r="K1706" i="1" s="1"/>
  <c r="G1706" i="1"/>
  <c r="F1706" i="1" s="1"/>
  <c r="I1707" i="1"/>
  <c r="A1707" i="1"/>
  <c r="O1706" i="1"/>
  <c r="B1699" i="1" l="1"/>
  <c r="N1701" i="1"/>
  <c r="C1702" i="1"/>
  <c r="S1706" i="1"/>
  <c r="E1706" i="1"/>
  <c r="D1706" i="1" s="1"/>
  <c r="L1705" i="1"/>
  <c r="M1705" i="1" s="1"/>
  <c r="U1706" i="1"/>
  <c r="P1706" i="1"/>
  <c r="Q1706" i="1" s="1"/>
  <c r="W1706" i="1"/>
  <c r="R1708" i="1"/>
  <c r="H1705" i="1"/>
  <c r="O1707" i="1"/>
  <c r="I1708" i="1"/>
  <c r="A1708" i="1"/>
  <c r="J1707" i="1"/>
  <c r="K1707" i="1" s="1"/>
  <c r="U1707" i="1" s="1"/>
  <c r="G1707" i="1"/>
  <c r="F1707" i="1" s="1"/>
  <c r="V1701" i="1" l="1"/>
  <c r="N1702" i="1"/>
  <c r="V1702" i="1" s="1"/>
  <c r="B1702" i="1" s="1"/>
  <c r="C1703" i="1"/>
  <c r="L1706" i="1"/>
  <c r="M1706" i="1" s="1"/>
  <c r="R1709" i="1"/>
  <c r="E1707" i="1"/>
  <c r="D1707" i="1" s="1"/>
  <c r="S1707" i="1"/>
  <c r="I1709" i="1"/>
  <c r="A1709" i="1"/>
  <c r="O1708" i="1"/>
  <c r="W1707" i="1"/>
  <c r="P1707" i="1"/>
  <c r="Q1707" i="1" s="1"/>
  <c r="G1708" i="1"/>
  <c r="F1708" i="1" s="1"/>
  <c r="J1708" i="1"/>
  <c r="K1708" i="1" s="1"/>
  <c r="U1708" i="1" s="1"/>
  <c r="H1706" i="1"/>
  <c r="B1701" i="1" l="1"/>
  <c r="N1703" i="1"/>
  <c r="C1704" i="1"/>
  <c r="H1707" i="1"/>
  <c r="L1707" i="1"/>
  <c r="M1707" i="1" s="1"/>
  <c r="W1708" i="1"/>
  <c r="P1708" i="1"/>
  <c r="Q1708" i="1" s="1"/>
  <c r="G1709" i="1"/>
  <c r="F1709" i="1" s="1"/>
  <c r="J1709" i="1"/>
  <c r="K1709" i="1" s="1"/>
  <c r="I1710" i="1"/>
  <c r="O1709" i="1"/>
  <c r="A1710" i="1"/>
  <c r="E1708" i="1"/>
  <c r="D1708" i="1" s="1"/>
  <c r="S1708" i="1"/>
  <c r="R1710" i="1"/>
  <c r="V1703" i="1" l="1"/>
  <c r="C1705" i="1"/>
  <c r="N1704" i="1"/>
  <c r="V1704" i="1" s="1"/>
  <c r="B1704" i="1" s="1"/>
  <c r="I1711" i="1"/>
  <c r="A1711" i="1"/>
  <c r="O1710" i="1"/>
  <c r="P1709" i="1"/>
  <c r="Q1709" i="1" s="1"/>
  <c r="W1709" i="1"/>
  <c r="J1710" i="1"/>
  <c r="K1710" i="1" s="1"/>
  <c r="G1710" i="1"/>
  <c r="F1710" i="1" s="1"/>
  <c r="L1708" i="1"/>
  <c r="M1708" i="1" s="1"/>
  <c r="S1709" i="1"/>
  <c r="E1709" i="1"/>
  <c r="D1709" i="1" s="1"/>
  <c r="R1711" i="1"/>
  <c r="H1708" i="1"/>
  <c r="U1709" i="1"/>
  <c r="B1703" i="1" l="1"/>
  <c r="C1706" i="1"/>
  <c r="N1705" i="1"/>
  <c r="V1705" i="1" s="1"/>
  <c r="B1705" i="1" s="1"/>
  <c r="L1709" i="1"/>
  <c r="M1709" i="1" s="1"/>
  <c r="H1709" i="1"/>
  <c r="S1710" i="1"/>
  <c r="E1710" i="1"/>
  <c r="D1710" i="1" s="1"/>
  <c r="H1710" i="1" s="1"/>
  <c r="U1710" i="1"/>
  <c r="P1710" i="1"/>
  <c r="Q1710" i="1" s="1"/>
  <c r="W1710" i="1"/>
  <c r="R1712" i="1"/>
  <c r="I1712" i="1"/>
  <c r="A1712" i="1"/>
  <c r="O1711" i="1"/>
  <c r="G1711" i="1"/>
  <c r="F1711" i="1" s="1"/>
  <c r="J1711" i="1"/>
  <c r="K1711" i="1" s="1"/>
  <c r="U1711" i="1" s="1"/>
  <c r="N1706" i="1" l="1"/>
  <c r="C1707" i="1"/>
  <c r="R1713" i="1"/>
  <c r="G1712" i="1"/>
  <c r="F1712" i="1" s="1"/>
  <c r="J1712" i="1"/>
  <c r="K1712" i="1" s="1"/>
  <c r="S1711" i="1"/>
  <c r="E1711" i="1"/>
  <c r="D1711" i="1" s="1"/>
  <c r="P1711" i="1"/>
  <c r="Q1711" i="1" s="1"/>
  <c r="W1711" i="1"/>
  <c r="L1710" i="1"/>
  <c r="M1710" i="1" s="1"/>
  <c r="A1713" i="1"/>
  <c r="O1712" i="1"/>
  <c r="I1713" i="1"/>
  <c r="V1706" i="1" l="1"/>
  <c r="N1707" i="1"/>
  <c r="V1707" i="1" s="1"/>
  <c r="B1707" i="1" s="1"/>
  <c r="C1708" i="1"/>
  <c r="H1711" i="1"/>
  <c r="J1713" i="1"/>
  <c r="K1713" i="1" s="1"/>
  <c r="U1713" i="1" s="1"/>
  <c r="G1713" i="1"/>
  <c r="F1713" i="1" s="1"/>
  <c r="E1712" i="1"/>
  <c r="D1712" i="1" s="1"/>
  <c r="S1712" i="1"/>
  <c r="L1711" i="1"/>
  <c r="M1711" i="1" s="1"/>
  <c r="W1712" i="1"/>
  <c r="P1712" i="1"/>
  <c r="Q1712" i="1" s="1"/>
  <c r="A1714" i="1"/>
  <c r="I1714" i="1"/>
  <c r="O1713" i="1"/>
  <c r="U1712" i="1"/>
  <c r="R1714" i="1"/>
  <c r="B1706" i="1" l="1"/>
  <c r="N1708" i="1"/>
  <c r="C1709" i="1"/>
  <c r="H1712" i="1"/>
  <c r="R1715" i="1"/>
  <c r="J1714" i="1"/>
  <c r="K1714" i="1" s="1"/>
  <c r="G1714" i="1"/>
  <c r="F1714" i="1" s="1"/>
  <c r="E1713" i="1"/>
  <c r="D1713" i="1" s="1"/>
  <c r="H1713" i="1" s="1"/>
  <c r="S1713" i="1"/>
  <c r="W1713" i="1"/>
  <c r="P1713" i="1"/>
  <c r="Q1713" i="1" s="1"/>
  <c r="L1712" i="1"/>
  <c r="M1712" i="1" s="1"/>
  <c r="I1715" i="1"/>
  <c r="A1715" i="1"/>
  <c r="O1714" i="1"/>
  <c r="V1708" i="1" l="1"/>
  <c r="C1710" i="1"/>
  <c r="N1709" i="1"/>
  <c r="V1709" i="1" s="1"/>
  <c r="B1709" i="1" s="1"/>
  <c r="P1714" i="1"/>
  <c r="Q1714" i="1" s="1"/>
  <c r="W1714" i="1"/>
  <c r="O1715" i="1"/>
  <c r="P1715" i="1" s="1"/>
  <c r="I1716" i="1"/>
  <c r="A1716" i="1"/>
  <c r="E1714" i="1"/>
  <c r="D1714" i="1" s="1"/>
  <c r="H1714" i="1" s="1"/>
  <c r="S1714" i="1"/>
  <c r="J1715" i="1"/>
  <c r="K1715" i="1" s="1"/>
  <c r="U1715" i="1" s="1"/>
  <c r="G1715" i="1"/>
  <c r="F1715" i="1" s="1"/>
  <c r="U1714" i="1"/>
  <c r="L1713" i="1"/>
  <c r="M1713" i="1" s="1"/>
  <c r="R1716" i="1"/>
  <c r="B1708" i="1" l="1"/>
  <c r="N1710" i="1"/>
  <c r="V1710" i="1" s="1"/>
  <c r="B1710" i="1" s="1"/>
  <c r="C1711" i="1"/>
  <c r="O1716" i="1"/>
  <c r="I1717" i="1"/>
  <c r="A1717" i="1"/>
  <c r="J1716" i="1"/>
  <c r="K1716" i="1" s="1"/>
  <c r="U1716" i="1" s="1"/>
  <c r="G1716" i="1"/>
  <c r="F1716" i="1" s="1"/>
  <c r="R1717" i="1"/>
  <c r="L1714" i="1"/>
  <c r="M1714" i="1" s="1"/>
  <c r="S1715" i="1"/>
  <c r="E1715" i="1"/>
  <c r="D1715" i="1" s="1"/>
  <c r="N1711" i="1" l="1"/>
  <c r="V1711" i="1" s="1"/>
  <c r="B1711" i="1" s="1"/>
  <c r="C1712" i="1"/>
  <c r="E1716" i="1"/>
  <c r="D1716" i="1" s="1"/>
  <c r="S1716" i="1"/>
  <c r="R1718" i="1"/>
  <c r="L1715" i="1"/>
  <c r="M1715" i="1" s="1"/>
  <c r="H1715" i="1"/>
  <c r="I1718" i="1"/>
  <c r="A1718" i="1"/>
  <c r="O1717" i="1"/>
  <c r="G1717" i="1"/>
  <c r="F1717" i="1" s="1"/>
  <c r="J1717" i="1"/>
  <c r="K1717" i="1" s="1"/>
  <c r="U1717" i="1" s="1"/>
  <c r="P1716" i="1"/>
  <c r="Q1716" i="1" s="1"/>
  <c r="W1716" i="1"/>
  <c r="C1713" i="1" l="1"/>
  <c r="N1712" i="1"/>
  <c r="V1712" i="1" s="1"/>
  <c r="B1712" i="1" s="1"/>
  <c r="L1716" i="1"/>
  <c r="M1716" i="1" s="1"/>
  <c r="J1718" i="1"/>
  <c r="K1718" i="1" s="1"/>
  <c r="U1718" i="1" s="1"/>
  <c r="G1718" i="1"/>
  <c r="F1718" i="1" s="1"/>
  <c r="I1719" i="1"/>
  <c r="A1719" i="1"/>
  <c r="O1718" i="1"/>
  <c r="E1717" i="1"/>
  <c r="D1717" i="1" s="1"/>
  <c r="S1717" i="1"/>
  <c r="R1719" i="1"/>
  <c r="H1716" i="1"/>
  <c r="P1717" i="1"/>
  <c r="Q1717" i="1" s="1"/>
  <c r="W1717" i="1"/>
  <c r="N1713" i="1" l="1"/>
  <c r="C1714" i="1"/>
  <c r="P1718" i="1"/>
  <c r="Q1718" i="1" s="1"/>
  <c r="W1718" i="1"/>
  <c r="H1717" i="1"/>
  <c r="L1717" i="1"/>
  <c r="M1717" i="1" s="1"/>
  <c r="I1720" i="1"/>
  <c r="A1720" i="1"/>
  <c r="O1719" i="1"/>
  <c r="J1719" i="1"/>
  <c r="K1719" i="1" s="1"/>
  <c r="U1719" i="1" s="1"/>
  <c r="G1719" i="1"/>
  <c r="F1719" i="1" s="1"/>
  <c r="R1720" i="1"/>
  <c r="E1718" i="1"/>
  <c r="D1718" i="1" s="1"/>
  <c r="S1718" i="1"/>
  <c r="V1713" i="1" l="1"/>
  <c r="N1714" i="1"/>
  <c r="V1714" i="1" s="1"/>
  <c r="B1714" i="1" s="1"/>
  <c r="C1715" i="1"/>
  <c r="N1715" i="1" s="1"/>
  <c r="H1718" i="1"/>
  <c r="P1719" i="1"/>
  <c r="Q1719" i="1" s="1"/>
  <c r="W1719" i="1"/>
  <c r="I1721" i="1"/>
  <c r="A1721" i="1"/>
  <c r="O1720" i="1"/>
  <c r="J1720" i="1"/>
  <c r="K1720" i="1" s="1"/>
  <c r="G1720" i="1"/>
  <c r="F1720" i="1" s="1"/>
  <c r="S1719" i="1"/>
  <c r="E1719" i="1"/>
  <c r="D1719" i="1" s="1"/>
  <c r="L1718" i="1"/>
  <c r="M1718" i="1" s="1"/>
  <c r="R1721" i="1"/>
  <c r="B1713" i="1" l="1"/>
  <c r="Q1715" i="1"/>
  <c r="V1715" i="1"/>
  <c r="H1719" i="1"/>
  <c r="L1719" i="1"/>
  <c r="M1719" i="1" s="1"/>
  <c r="P1720" i="1"/>
  <c r="Q1720" i="1" s="1"/>
  <c r="W1720" i="1"/>
  <c r="E1720" i="1"/>
  <c r="D1720" i="1" s="1"/>
  <c r="S1720" i="1"/>
  <c r="U1720" i="1"/>
  <c r="I1722" i="1"/>
  <c r="O1721" i="1"/>
  <c r="A1722" i="1"/>
  <c r="G1721" i="1"/>
  <c r="F1721" i="1" s="1"/>
  <c r="J1721" i="1"/>
  <c r="K1721" i="1" s="1"/>
  <c r="U1721" i="1" s="1"/>
  <c r="R1722" i="1"/>
  <c r="C1716" i="1" l="1"/>
  <c r="W1715" i="1"/>
  <c r="B1715" i="1"/>
  <c r="L1720" i="1"/>
  <c r="M1720" i="1" s="1"/>
  <c r="H1720" i="1"/>
  <c r="G1722" i="1"/>
  <c r="F1722" i="1" s="1"/>
  <c r="J1722" i="1"/>
  <c r="K1722" i="1" s="1"/>
  <c r="U1722" i="1" s="1"/>
  <c r="I1723" i="1"/>
  <c r="A1723" i="1"/>
  <c r="O1722" i="1"/>
  <c r="R1723" i="1"/>
  <c r="E1721" i="1"/>
  <c r="D1721" i="1" s="1"/>
  <c r="S1721" i="1"/>
  <c r="W1721" i="1"/>
  <c r="P1721" i="1"/>
  <c r="Q1721" i="1" s="1"/>
  <c r="N1716" i="1" l="1"/>
  <c r="C1717" i="1"/>
  <c r="P1722" i="1"/>
  <c r="Q1722" i="1" s="1"/>
  <c r="W1722" i="1"/>
  <c r="L1721" i="1"/>
  <c r="M1721" i="1" s="1"/>
  <c r="I1724" i="1"/>
  <c r="A1724" i="1"/>
  <c r="O1723" i="1"/>
  <c r="J1723" i="1"/>
  <c r="K1723" i="1" s="1"/>
  <c r="G1723" i="1"/>
  <c r="F1723" i="1" s="1"/>
  <c r="H1721" i="1"/>
  <c r="E1722" i="1"/>
  <c r="D1722" i="1" s="1"/>
  <c r="S1722" i="1"/>
  <c r="R1724" i="1"/>
  <c r="V1716" i="1" l="1"/>
  <c r="N1717" i="1"/>
  <c r="V1717" i="1" s="1"/>
  <c r="B1717" i="1" s="1"/>
  <c r="C1718" i="1"/>
  <c r="H1722" i="1"/>
  <c r="S1723" i="1"/>
  <c r="E1723" i="1"/>
  <c r="D1723" i="1" s="1"/>
  <c r="P1723" i="1"/>
  <c r="Q1723" i="1" s="1"/>
  <c r="W1723" i="1"/>
  <c r="O1724" i="1"/>
  <c r="I1725" i="1"/>
  <c r="A1725" i="1"/>
  <c r="J1724" i="1"/>
  <c r="K1724" i="1" s="1"/>
  <c r="G1724" i="1"/>
  <c r="F1724" i="1" s="1"/>
  <c r="U1723" i="1"/>
  <c r="R1725" i="1"/>
  <c r="L1722" i="1"/>
  <c r="M1722" i="1" s="1"/>
  <c r="B1716" i="1" l="1"/>
  <c r="N1718" i="1"/>
  <c r="V1718" i="1" s="1"/>
  <c r="B1718" i="1" s="1"/>
  <c r="C1719" i="1"/>
  <c r="L1723" i="1"/>
  <c r="M1723" i="1" s="1"/>
  <c r="H1723" i="1"/>
  <c r="A1726" i="1"/>
  <c r="I1726" i="1"/>
  <c r="O1725" i="1"/>
  <c r="J1725" i="1"/>
  <c r="K1725" i="1" s="1"/>
  <c r="U1725" i="1" s="1"/>
  <c r="G1725" i="1"/>
  <c r="F1725" i="1" s="1"/>
  <c r="P1724" i="1"/>
  <c r="Q1724" i="1" s="1"/>
  <c r="W1724" i="1"/>
  <c r="E1724" i="1"/>
  <c r="D1724" i="1" s="1"/>
  <c r="S1724" i="1"/>
  <c r="U1724" i="1"/>
  <c r="R1726" i="1"/>
  <c r="C1720" i="1" l="1"/>
  <c r="N1719" i="1"/>
  <c r="V1719" i="1" s="1"/>
  <c r="B1719" i="1" s="1"/>
  <c r="E1725" i="1"/>
  <c r="D1725" i="1" s="1"/>
  <c r="H1725" i="1" s="1"/>
  <c r="S1725" i="1"/>
  <c r="W1725" i="1"/>
  <c r="P1725" i="1"/>
  <c r="Q1725" i="1" s="1"/>
  <c r="L1724" i="1"/>
  <c r="M1724" i="1" s="1"/>
  <c r="J1726" i="1"/>
  <c r="K1726" i="1" s="1"/>
  <c r="G1726" i="1"/>
  <c r="F1726" i="1" s="1"/>
  <c r="R1727" i="1"/>
  <c r="H1724" i="1"/>
  <c r="I1727" i="1"/>
  <c r="A1727" i="1"/>
  <c r="O1726" i="1"/>
  <c r="L1725" i="1" l="1"/>
  <c r="M1725" i="1" s="1"/>
  <c r="N1720" i="1"/>
  <c r="C1721" i="1"/>
  <c r="P1726" i="1"/>
  <c r="Q1726" i="1" s="1"/>
  <c r="W1726" i="1"/>
  <c r="R1728" i="1"/>
  <c r="E1726" i="1"/>
  <c r="D1726" i="1" s="1"/>
  <c r="H1726" i="1" s="1"/>
  <c r="S1726" i="1"/>
  <c r="I1728" i="1"/>
  <c r="O1727" i="1"/>
  <c r="A1728" i="1"/>
  <c r="G1727" i="1"/>
  <c r="F1727" i="1" s="1"/>
  <c r="J1727" i="1"/>
  <c r="K1727" i="1" s="1"/>
  <c r="U1727" i="1" s="1"/>
  <c r="U1726" i="1"/>
  <c r="V1720" i="1" l="1"/>
  <c r="C1722" i="1"/>
  <c r="N1721" i="1"/>
  <c r="V1721" i="1" s="1"/>
  <c r="B1721" i="1" s="1"/>
  <c r="J1728" i="1"/>
  <c r="K1728" i="1" s="1"/>
  <c r="U1728" i="1" s="1"/>
  <c r="G1728" i="1"/>
  <c r="F1728" i="1" s="1"/>
  <c r="P1727" i="1"/>
  <c r="Q1727" i="1" s="1"/>
  <c r="W1727" i="1"/>
  <c r="S1727" i="1"/>
  <c r="E1727" i="1"/>
  <c r="D1727" i="1" s="1"/>
  <c r="R1729" i="1"/>
  <c r="L1726" i="1"/>
  <c r="M1726" i="1" s="1"/>
  <c r="A1729" i="1"/>
  <c r="I1729" i="1"/>
  <c r="O1728" i="1"/>
  <c r="B1720" i="1" l="1"/>
  <c r="C1723" i="1"/>
  <c r="N1722" i="1"/>
  <c r="V1722" i="1" s="1"/>
  <c r="B1722" i="1" s="1"/>
  <c r="L1727" i="1"/>
  <c r="M1727" i="1" s="1"/>
  <c r="H1727" i="1"/>
  <c r="R1730" i="1"/>
  <c r="P1728" i="1"/>
  <c r="Q1728" i="1" s="1"/>
  <c r="W1728" i="1"/>
  <c r="G1729" i="1"/>
  <c r="F1729" i="1" s="1"/>
  <c r="J1729" i="1"/>
  <c r="K1729" i="1" s="1"/>
  <c r="I1730" i="1"/>
  <c r="A1730" i="1"/>
  <c r="O1729" i="1"/>
  <c r="E1728" i="1"/>
  <c r="D1728" i="1" s="1"/>
  <c r="S1728" i="1"/>
  <c r="N1723" i="1" l="1"/>
  <c r="V1723" i="1" s="1"/>
  <c r="B1723" i="1" s="1"/>
  <c r="C1724" i="1"/>
  <c r="L1728" i="1"/>
  <c r="M1728" i="1" s="1"/>
  <c r="H1728" i="1"/>
  <c r="E1729" i="1"/>
  <c r="D1729" i="1" s="1"/>
  <c r="H1729" i="1" s="1"/>
  <c r="S1729" i="1"/>
  <c r="G1730" i="1"/>
  <c r="F1730" i="1" s="1"/>
  <c r="J1730" i="1"/>
  <c r="K1730" i="1" s="1"/>
  <c r="U1729" i="1"/>
  <c r="W1729" i="1"/>
  <c r="P1729" i="1"/>
  <c r="Q1729" i="1" s="1"/>
  <c r="R1731" i="1"/>
  <c r="I1731" i="1"/>
  <c r="A1731" i="1"/>
  <c r="O1730" i="1"/>
  <c r="N1724" i="1" l="1"/>
  <c r="V1724" i="1" s="1"/>
  <c r="B1724" i="1" s="1"/>
  <c r="C1725" i="1"/>
  <c r="L1729" i="1"/>
  <c r="M1729" i="1" s="1"/>
  <c r="R1732" i="1"/>
  <c r="P1730" i="1"/>
  <c r="Q1730" i="1" s="1"/>
  <c r="W1730" i="1"/>
  <c r="E1730" i="1"/>
  <c r="D1730" i="1" s="1"/>
  <c r="S1730" i="1"/>
  <c r="G1731" i="1"/>
  <c r="F1731" i="1" s="1"/>
  <c r="J1731" i="1"/>
  <c r="K1731" i="1" s="1"/>
  <c r="U1731" i="1" s="1"/>
  <c r="A1732" i="1"/>
  <c r="O1731" i="1"/>
  <c r="I1732" i="1"/>
  <c r="U1730" i="1"/>
  <c r="N1725" i="1" l="1"/>
  <c r="V1725" i="1" s="1"/>
  <c r="B1725" i="1" s="1"/>
  <c r="C1726" i="1"/>
  <c r="L1730" i="1"/>
  <c r="M1730" i="1" s="1"/>
  <c r="H1730" i="1"/>
  <c r="G1732" i="1"/>
  <c r="F1732" i="1" s="1"/>
  <c r="J1732" i="1"/>
  <c r="K1732" i="1" s="1"/>
  <c r="U1732" i="1" s="1"/>
  <c r="W1731" i="1"/>
  <c r="P1731" i="1"/>
  <c r="Q1731" i="1" s="1"/>
  <c r="S1731" i="1"/>
  <c r="E1731" i="1"/>
  <c r="D1731" i="1" s="1"/>
  <c r="L1731" i="1" s="1"/>
  <c r="M1731" i="1" s="1"/>
  <c r="I1733" i="1"/>
  <c r="A1733" i="1"/>
  <c r="O1732" i="1"/>
  <c r="R1733" i="1"/>
  <c r="N1726" i="1" l="1"/>
  <c r="V1726" i="1" s="1"/>
  <c r="B1726" i="1" s="1"/>
  <c r="C1727" i="1"/>
  <c r="R1734" i="1"/>
  <c r="E1732" i="1"/>
  <c r="D1732" i="1" s="1"/>
  <c r="H1732" i="1" s="1"/>
  <c r="S1732" i="1"/>
  <c r="G1733" i="1"/>
  <c r="F1733" i="1" s="1"/>
  <c r="J1733" i="1"/>
  <c r="K1733" i="1" s="1"/>
  <c r="H1731" i="1"/>
  <c r="P1732" i="1"/>
  <c r="Q1732" i="1" s="1"/>
  <c r="W1732" i="1"/>
  <c r="I1734" i="1"/>
  <c r="A1734" i="1"/>
  <c r="O1733" i="1"/>
  <c r="C1728" i="1" l="1"/>
  <c r="N1727" i="1"/>
  <c r="L1732" i="1"/>
  <c r="M1732" i="1" s="1"/>
  <c r="E1733" i="1"/>
  <c r="D1733" i="1" s="1"/>
  <c r="S1733" i="1"/>
  <c r="G1734" i="1"/>
  <c r="F1734" i="1" s="1"/>
  <c r="J1734" i="1"/>
  <c r="K1734" i="1" s="1"/>
  <c r="U1734" i="1" s="1"/>
  <c r="U1733" i="1"/>
  <c r="W1733" i="1"/>
  <c r="P1733" i="1"/>
  <c r="Q1733" i="1" s="1"/>
  <c r="A1735" i="1"/>
  <c r="O1734" i="1"/>
  <c r="I1735" i="1"/>
  <c r="R1735" i="1"/>
  <c r="V1727" i="1" l="1"/>
  <c r="L1733" i="1"/>
  <c r="M1733" i="1" s="1"/>
  <c r="N1728" i="1"/>
  <c r="V1728" i="1" s="1"/>
  <c r="B1728" i="1" s="1"/>
  <c r="C1729" i="1"/>
  <c r="H1733" i="1"/>
  <c r="I1736" i="1"/>
  <c r="A1736" i="1"/>
  <c r="O1735" i="1"/>
  <c r="S1734" i="1"/>
  <c r="E1734" i="1"/>
  <c r="D1734" i="1" s="1"/>
  <c r="R1736" i="1"/>
  <c r="J1735" i="1"/>
  <c r="K1735" i="1" s="1"/>
  <c r="U1735" i="1" s="1"/>
  <c r="G1735" i="1"/>
  <c r="F1735" i="1" s="1"/>
  <c r="P1734" i="1"/>
  <c r="Q1734" i="1" s="1"/>
  <c r="W1734" i="1"/>
  <c r="B1727" i="1" l="1"/>
  <c r="C1730" i="1"/>
  <c r="N1729" i="1"/>
  <c r="V1729" i="1" s="1"/>
  <c r="B1729" i="1" s="1"/>
  <c r="R1737" i="1"/>
  <c r="L1734" i="1"/>
  <c r="M1734" i="1" s="1"/>
  <c r="P1735" i="1"/>
  <c r="Q1735" i="1" s="1"/>
  <c r="W1735" i="1"/>
  <c r="S1735" i="1"/>
  <c r="E1735" i="1"/>
  <c r="D1735" i="1" s="1"/>
  <c r="H1734" i="1"/>
  <c r="I1737" i="1"/>
  <c r="A1737" i="1"/>
  <c r="O1736" i="1"/>
  <c r="J1736" i="1"/>
  <c r="K1736" i="1" s="1"/>
  <c r="G1736" i="1"/>
  <c r="F1736" i="1" s="1"/>
  <c r="C1731" i="1" l="1"/>
  <c r="N1730" i="1"/>
  <c r="V1730" i="1" s="1"/>
  <c r="B1730" i="1" s="1"/>
  <c r="H1735" i="1"/>
  <c r="E1736" i="1"/>
  <c r="D1736" i="1" s="1"/>
  <c r="S1736" i="1"/>
  <c r="W1736" i="1"/>
  <c r="P1736" i="1"/>
  <c r="Q1736" i="1" s="1"/>
  <c r="A1738" i="1"/>
  <c r="O1737" i="1"/>
  <c r="I1738" i="1"/>
  <c r="U1736" i="1"/>
  <c r="L1735" i="1"/>
  <c r="M1735" i="1" s="1"/>
  <c r="G1737" i="1"/>
  <c r="F1737" i="1" s="1"/>
  <c r="J1737" i="1"/>
  <c r="K1737" i="1" s="1"/>
  <c r="U1737" i="1" s="1"/>
  <c r="R1738" i="1"/>
  <c r="N1731" i="1" l="1"/>
  <c r="V1731" i="1" s="1"/>
  <c r="B1731" i="1" s="1"/>
  <c r="C1732" i="1"/>
  <c r="H1736" i="1"/>
  <c r="L1736" i="1"/>
  <c r="M1736" i="1" s="1"/>
  <c r="G1738" i="1"/>
  <c r="F1738" i="1" s="1"/>
  <c r="J1738" i="1"/>
  <c r="K1738" i="1" s="1"/>
  <c r="U1738" i="1" s="1"/>
  <c r="P1737" i="1"/>
  <c r="Q1737" i="1" s="1"/>
  <c r="W1737" i="1"/>
  <c r="I1739" i="1"/>
  <c r="A1739" i="1"/>
  <c r="O1738" i="1"/>
  <c r="R1739" i="1"/>
  <c r="E1737" i="1"/>
  <c r="D1737" i="1" s="1"/>
  <c r="S1737" i="1"/>
  <c r="N1732" i="1" l="1"/>
  <c r="V1732" i="1" s="1"/>
  <c r="B1732" i="1" s="1"/>
  <c r="C1733" i="1"/>
  <c r="L1737" i="1"/>
  <c r="M1737" i="1" s="1"/>
  <c r="H1737" i="1"/>
  <c r="P1738" i="1"/>
  <c r="Q1738" i="1" s="1"/>
  <c r="W1738" i="1"/>
  <c r="R1740" i="1"/>
  <c r="J1739" i="1"/>
  <c r="K1739" i="1" s="1"/>
  <c r="G1739" i="1"/>
  <c r="F1739" i="1" s="1"/>
  <c r="O1739" i="1"/>
  <c r="I1740" i="1"/>
  <c r="A1740" i="1"/>
  <c r="E1738" i="1"/>
  <c r="D1738" i="1" s="1"/>
  <c r="S1738" i="1"/>
  <c r="N1733" i="1" l="1"/>
  <c r="V1733" i="1" s="1"/>
  <c r="B1733" i="1" s="1"/>
  <c r="C1734" i="1"/>
  <c r="L1738" i="1"/>
  <c r="M1738" i="1" s="1"/>
  <c r="H1738" i="1"/>
  <c r="P1739" i="1"/>
  <c r="Q1739" i="1" s="1"/>
  <c r="W1739" i="1"/>
  <c r="S1739" i="1"/>
  <c r="E1739" i="1"/>
  <c r="D1739" i="1" s="1"/>
  <c r="R1741" i="1"/>
  <c r="J1740" i="1"/>
  <c r="K1740" i="1" s="1"/>
  <c r="G1740" i="1"/>
  <c r="F1740" i="1" s="1"/>
  <c r="U1739" i="1"/>
  <c r="A1741" i="1"/>
  <c r="I1741" i="1"/>
  <c r="O1740" i="1"/>
  <c r="N1734" i="1" l="1"/>
  <c r="C1735" i="1"/>
  <c r="L1739" i="1"/>
  <c r="M1739" i="1" s="1"/>
  <c r="H1739" i="1"/>
  <c r="E1740" i="1"/>
  <c r="D1740" i="1" s="1"/>
  <c r="S1740" i="1"/>
  <c r="U1740" i="1"/>
  <c r="R1742" i="1"/>
  <c r="J1741" i="1"/>
  <c r="K1741" i="1" s="1"/>
  <c r="G1741" i="1"/>
  <c r="F1741" i="1" s="1"/>
  <c r="P1740" i="1"/>
  <c r="Q1740" i="1" s="1"/>
  <c r="W1740" i="1"/>
  <c r="O1741" i="1"/>
  <c r="I1742" i="1"/>
  <c r="A1742" i="1"/>
  <c r="V1734" i="1" l="1"/>
  <c r="C1736" i="1"/>
  <c r="N1735" i="1"/>
  <c r="V1735" i="1" s="1"/>
  <c r="B1735" i="1" s="1"/>
  <c r="H1740" i="1"/>
  <c r="L1740" i="1"/>
  <c r="M1740" i="1" s="1"/>
  <c r="E1741" i="1"/>
  <c r="D1741" i="1" s="1"/>
  <c r="S1741" i="1"/>
  <c r="U1741" i="1"/>
  <c r="I1743" i="1"/>
  <c r="A1743" i="1"/>
  <c r="O1742" i="1"/>
  <c r="R1743" i="1"/>
  <c r="G1742" i="1"/>
  <c r="F1742" i="1" s="1"/>
  <c r="J1742" i="1"/>
  <c r="K1742" i="1" s="1"/>
  <c r="U1742" i="1" s="1"/>
  <c r="P1741" i="1"/>
  <c r="Q1741" i="1" s="1"/>
  <c r="W1741" i="1"/>
  <c r="B1734" i="1" l="1"/>
  <c r="N1736" i="1"/>
  <c r="V1736" i="1" s="1"/>
  <c r="B1736" i="1" s="1"/>
  <c r="C1737" i="1"/>
  <c r="H1741" i="1"/>
  <c r="L1741" i="1"/>
  <c r="M1741" i="1" s="1"/>
  <c r="R1744" i="1"/>
  <c r="P1742" i="1"/>
  <c r="Q1742" i="1" s="1"/>
  <c r="W1742" i="1"/>
  <c r="O1743" i="1"/>
  <c r="I1744" i="1"/>
  <c r="A1744" i="1"/>
  <c r="G1743" i="1"/>
  <c r="F1743" i="1" s="1"/>
  <c r="J1743" i="1"/>
  <c r="K1743" i="1" s="1"/>
  <c r="U1743" i="1" s="1"/>
  <c r="E1742" i="1"/>
  <c r="D1742" i="1" s="1"/>
  <c r="H1742" i="1" s="1"/>
  <c r="S1742" i="1"/>
  <c r="N1737" i="1" l="1"/>
  <c r="V1737" i="1" s="1"/>
  <c r="B1737" i="1" s="1"/>
  <c r="C1738" i="1"/>
  <c r="L1742" i="1"/>
  <c r="M1742" i="1" s="1"/>
  <c r="W1743" i="1"/>
  <c r="P1743" i="1"/>
  <c r="Q1743" i="1" s="1"/>
  <c r="A1745" i="1"/>
  <c r="O1744" i="1"/>
  <c r="I1745" i="1"/>
  <c r="J1744" i="1"/>
  <c r="K1744" i="1" s="1"/>
  <c r="G1744" i="1"/>
  <c r="F1744" i="1" s="1"/>
  <c r="E1743" i="1"/>
  <c r="D1743" i="1" s="1"/>
  <c r="S1743" i="1"/>
  <c r="R1745" i="1"/>
  <c r="N1738" i="1" l="1"/>
  <c r="C1739" i="1"/>
  <c r="P1744" i="1"/>
  <c r="Q1744" i="1" s="1"/>
  <c r="W1744" i="1"/>
  <c r="E1744" i="1"/>
  <c r="D1744" i="1" s="1"/>
  <c r="S1744" i="1"/>
  <c r="U1744" i="1"/>
  <c r="I1746" i="1"/>
  <c r="A1746" i="1"/>
  <c r="O1745" i="1"/>
  <c r="G1745" i="1"/>
  <c r="F1745" i="1" s="1"/>
  <c r="J1745" i="1"/>
  <c r="K1745" i="1" s="1"/>
  <c r="U1745" i="1" s="1"/>
  <c r="R1746" i="1"/>
  <c r="L1743" i="1"/>
  <c r="M1743" i="1" s="1"/>
  <c r="H1743" i="1"/>
  <c r="V1738" i="1" l="1"/>
  <c r="C1740" i="1"/>
  <c r="N1739" i="1"/>
  <c r="V1739" i="1" s="1"/>
  <c r="B1739" i="1" s="1"/>
  <c r="A1747" i="1"/>
  <c r="I1747" i="1"/>
  <c r="O1746" i="1"/>
  <c r="P1746" i="1" s="1"/>
  <c r="G1746" i="1"/>
  <c r="F1746" i="1" s="1"/>
  <c r="J1746" i="1"/>
  <c r="K1746" i="1" s="1"/>
  <c r="U1746" i="1" s="1"/>
  <c r="R1747" i="1"/>
  <c r="W1745" i="1"/>
  <c r="P1745" i="1"/>
  <c r="Q1745" i="1" s="1"/>
  <c r="L1744" i="1"/>
  <c r="M1744" i="1" s="1"/>
  <c r="E1745" i="1"/>
  <c r="D1745" i="1" s="1"/>
  <c r="S1745" i="1"/>
  <c r="H1744" i="1"/>
  <c r="B1738" i="1" l="1"/>
  <c r="N1740" i="1"/>
  <c r="V1740" i="1" s="1"/>
  <c r="B1740" i="1" s="1"/>
  <c r="C1741" i="1"/>
  <c r="H1745" i="1"/>
  <c r="L1745" i="1"/>
  <c r="M1745" i="1" s="1"/>
  <c r="R1748" i="1"/>
  <c r="E1746" i="1"/>
  <c r="D1746" i="1" s="1"/>
  <c r="S1746" i="1"/>
  <c r="J1747" i="1"/>
  <c r="K1747" i="1" s="1"/>
  <c r="G1747" i="1"/>
  <c r="F1747" i="1" s="1"/>
  <c r="O1747" i="1"/>
  <c r="I1748" i="1"/>
  <c r="A1748" i="1"/>
  <c r="C1742" i="1" l="1"/>
  <c r="N1741" i="1"/>
  <c r="L1746" i="1"/>
  <c r="M1746" i="1" s="1"/>
  <c r="H1746" i="1"/>
  <c r="P1747" i="1"/>
  <c r="Q1747" i="1" s="1"/>
  <c r="W1747" i="1"/>
  <c r="S1747" i="1"/>
  <c r="E1747" i="1"/>
  <c r="D1747" i="1" s="1"/>
  <c r="U1747" i="1"/>
  <c r="I1749" i="1"/>
  <c r="A1749" i="1"/>
  <c r="O1748" i="1"/>
  <c r="R1749" i="1"/>
  <c r="J1748" i="1"/>
  <c r="K1748" i="1" s="1"/>
  <c r="G1748" i="1"/>
  <c r="F1748" i="1" s="1"/>
  <c r="V1741" i="1" l="1"/>
  <c r="N1742" i="1"/>
  <c r="V1742" i="1" s="1"/>
  <c r="B1742" i="1" s="1"/>
  <c r="C1743" i="1"/>
  <c r="I1750" i="1"/>
  <c r="A1750" i="1"/>
  <c r="O1749" i="1"/>
  <c r="P1748" i="1"/>
  <c r="Q1748" i="1" s="1"/>
  <c r="W1748" i="1"/>
  <c r="L1747" i="1"/>
  <c r="M1747" i="1" s="1"/>
  <c r="H1747" i="1"/>
  <c r="E1748" i="1"/>
  <c r="D1748" i="1" s="1"/>
  <c r="S1748" i="1"/>
  <c r="G1749" i="1"/>
  <c r="F1749" i="1" s="1"/>
  <c r="J1749" i="1"/>
  <c r="K1749" i="1" s="1"/>
  <c r="U1749" i="1" s="1"/>
  <c r="U1748" i="1"/>
  <c r="R1750" i="1"/>
  <c r="B1741" i="1" l="1"/>
  <c r="C1744" i="1"/>
  <c r="N1743" i="1"/>
  <c r="R1751" i="1"/>
  <c r="W1749" i="1"/>
  <c r="P1749" i="1"/>
  <c r="Q1749" i="1" s="1"/>
  <c r="E1749" i="1"/>
  <c r="D1749" i="1" s="1"/>
  <c r="H1749" i="1" s="1"/>
  <c r="S1749" i="1"/>
  <c r="H1748" i="1"/>
  <c r="I1751" i="1"/>
  <c r="A1751" i="1"/>
  <c r="O1750" i="1"/>
  <c r="L1748" i="1"/>
  <c r="M1748" i="1" s="1"/>
  <c r="J1750" i="1"/>
  <c r="K1750" i="1" s="1"/>
  <c r="G1750" i="1"/>
  <c r="F1750" i="1" s="1"/>
  <c r="V1743" i="1" l="1"/>
  <c r="N1744" i="1"/>
  <c r="V1744" i="1" s="1"/>
  <c r="B1744" i="1" s="1"/>
  <c r="C1745" i="1"/>
  <c r="L1749" i="1"/>
  <c r="M1749" i="1" s="1"/>
  <c r="E1750" i="1"/>
  <c r="D1750" i="1" s="1"/>
  <c r="H1750" i="1" s="1"/>
  <c r="S1750" i="1"/>
  <c r="J1751" i="1"/>
  <c r="K1751" i="1" s="1"/>
  <c r="U1751" i="1" s="1"/>
  <c r="G1751" i="1"/>
  <c r="F1751" i="1" s="1"/>
  <c r="P1750" i="1"/>
  <c r="Q1750" i="1" s="1"/>
  <c r="W1750" i="1"/>
  <c r="U1750" i="1"/>
  <c r="O1751" i="1"/>
  <c r="I1752" i="1"/>
  <c r="A1752" i="1"/>
  <c r="R1752" i="1"/>
  <c r="B1743" i="1" l="1"/>
  <c r="C1746" i="1"/>
  <c r="N1746" i="1" s="1"/>
  <c r="N1745" i="1"/>
  <c r="L1750" i="1"/>
  <c r="M1750" i="1" s="1"/>
  <c r="R1753" i="1"/>
  <c r="S1751" i="1"/>
  <c r="E1751" i="1"/>
  <c r="D1751" i="1" s="1"/>
  <c r="P1751" i="1"/>
  <c r="Q1751" i="1" s="1"/>
  <c r="W1751" i="1"/>
  <c r="I1753" i="1"/>
  <c r="A1753" i="1"/>
  <c r="O1752" i="1"/>
  <c r="J1752" i="1"/>
  <c r="K1752" i="1" s="1"/>
  <c r="G1752" i="1"/>
  <c r="F1752" i="1" s="1"/>
  <c r="V1745" i="1" l="1"/>
  <c r="Q1746" i="1"/>
  <c r="C1747" i="1" s="1"/>
  <c r="V1746" i="1"/>
  <c r="L1751" i="1"/>
  <c r="M1751" i="1" s="1"/>
  <c r="H1751" i="1"/>
  <c r="G1753" i="1"/>
  <c r="F1753" i="1" s="1"/>
  <c r="J1753" i="1"/>
  <c r="K1753" i="1" s="1"/>
  <c r="U1753" i="1" s="1"/>
  <c r="O1753" i="1"/>
  <c r="I1754" i="1"/>
  <c r="A1754" i="1"/>
  <c r="E1752" i="1"/>
  <c r="D1752" i="1" s="1"/>
  <c r="S1752" i="1"/>
  <c r="U1752" i="1"/>
  <c r="P1752" i="1"/>
  <c r="Q1752" i="1" s="1"/>
  <c r="W1752" i="1"/>
  <c r="R1754" i="1"/>
  <c r="B1745" i="1" l="1"/>
  <c r="B1746" i="1"/>
  <c r="N1747" i="1"/>
  <c r="V1747" i="1" s="1"/>
  <c r="B1747" i="1" s="1"/>
  <c r="C1748" i="1"/>
  <c r="W1746" i="1"/>
  <c r="I1755" i="1"/>
  <c r="A1755" i="1"/>
  <c r="O1754" i="1"/>
  <c r="G1754" i="1"/>
  <c r="F1754" i="1" s="1"/>
  <c r="J1754" i="1"/>
  <c r="K1754" i="1" s="1"/>
  <c r="W1753" i="1"/>
  <c r="P1753" i="1"/>
  <c r="Q1753" i="1" s="1"/>
  <c r="R1755" i="1"/>
  <c r="L1752" i="1"/>
  <c r="M1752" i="1" s="1"/>
  <c r="E1753" i="1"/>
  <c r="D1753" i="1" s="1"/>
  <c r="S1753" i="1"/>
  <c r="H1752" i="1"/>
  <c r="C1749" i="1" l="1"/>
  <c r="N1748" i="1"/>
  <c r="H1753" i="1"/>
  <c r="L1753" i="1"/>
  <c r="M1753" i="1" s="1"/>
  <c r="E1754" i="1"/>
  <c r="D1754" i="1" s="1"/>
  <c r="S1754" i="1"/>
  <c r="R1756" i="1"/>
  <c r="P1754" i="1"/>
  <c r="Q1754" i="1" s="1"/>
  <c r="W1754" i="1"/>
  <c r="I1756" i="1"/>
  <c r="A1756" i="1"/>
  <c r="O1755" i="1"/>
  <c r="U1754" i="1"/>
  <c r="G1755" i="1"/>
  <c r="F1755" i="1" s="1"/>
  <c r="J1755" i="1"/>
  <c r="K1755" i="1" s="1"/>
  <c r="V1748" i="1" l="1"/>
  <c r="C1750" i="1"/>
  <c r="N1749" i="1"/>
  <c r="V1749" i="1" s="1"/>
  <c r="B1749" i="1" s="1"/>
  <c r="H1754" i="1"/>
  <c r="L1754" i="1"/>
  <c r="M1754" i="1" s="1"/>
  <c r="S1755" i="1"/>
  <c r="E1755" i="1"/>
  <c r="D1755" i="1" s="1"/>
  <c r="U1755" i="1"/>
  <c r="R1757" i="1"/>
  <c r="P1755" i="1"/>
  <c r="Q1755" i="1" s="1"/>
  <c r="W1755" i="1"/>
  <c r="I1757" i="1"/>
  <c r="A1757" i="1"/>
  <c r="O1756" i="1"/>
  <c r="J1756" i="1"/>
  <c r="K1756" i="1" s="1"/>
  <c r="U1756" i="1" s="1"/>
  <c r="G1756" i="1"/>
  <c r="F1756" i="1" s="1"/>
  <c r="B1748" i="1" l="1"/>
  <c r="N1750" i="1"/>
  <c r="V1750" i="1" s="1"/>
  <c r="B1750" i="1" s="1"/>
  <c r="C1751" i="1"/>
  <c r="H1755" i="1"/>
  <c r="L1755" i="1"/>
  <c r="M1755" i="1" s="1"/>
  <c r="R1758" i="1"/>
  <c r="S1756" i="1"/>
  <c r="E1756" i="1"/>
  <c r="D1756" i="1" s="1"/>
  <c r="G1757" i="1"/>
  <c r="F1757" i="1" s="1"/>
  <c r="J1757" i="1"/>
  <c r="K1757" i="1" s="1"/>
  <c r="P1756" i="1"/>
  <c r="Q1756" i="1" s="1"/>
  <c r="W1756" i="1"/>
  <c r="I1758" i="1"/>
  <c r="A1758" i="1"/>
  <c r="O1757" i="1"/>
  <c r="C1752" i="1" l="1"/>
  <c r="N1751" i="1"/>
  <c r="V1751" i="1" s="1"/>
  <c r="B1751" i="1" s="1"/>
  <c r="L1756" i="1"/>
  <c r="M1756" i="1" s="1"/>
  <c r="H1756" i="1"/>
  <c r="E1757" i="1"/>
  <c r="D1757" i="1" s="1"/>
  <c r="H1757" i="1" s="1"/>
  <c r="S1757" i="1"/>
  <c r="P1757" i="1"/>
  <c r="Q1757" i="1" s="1"/>
  <c r="W1757" i="1"/>
  <c r="I1759" i="1"/>
  <c r="A1759" i="1"/>
  <c r="O1758" i="1"/>
  <c r="U1757" i="1"/>
  <c r="G1758" i="1"/>
  <c r="F1758" i="1" s="1"/>
  <c r="J1758" i="1"/>
  <c r="K1758" i="1" s="1"/>
  <c r="U1758" i="1" s="1"/>
  <c r="R1759" i="1"/>
  <c r="C1753" i="1" l="1"/>
  <c r="N1752" i="1"/>
  <c r="V1752" i="1" s="1"/>
  <c r="B1752" i="1" s="1"/>
  <c r="L1757" i="1"/>
  <c r="M1757" i="1" s="1"/>
  <c r="W1758" i="1"/>
  <c r="P1758" i="1"/>
  <c r="Q1758" i="1" s="1"/>
  <c r="I1760" i="1"/>
  <c r="O1759" i="1"/>
  <c r="A1760" i="1"/>
  <c r="G1759" i="1"/>
  <c r="F1759" i="1" s="1"/>
  <c r="J1759" i="1"/>
  <c r="K1759" i="1" s="1"/>
  <c r="R1760" i="1"/>
  <c r="E1758" i="1"/>
  <c r="D1758" i="1" s="1"/>
  <c r="S1758" i="1"/>
  <c r="C1754" i="1" l="1"/>
  <c r="N1753" i="1"/>
  <c r="V1753" i="1" s="1"/>
  <c r="B1753" i="1" s="1"/>
  <c r="L1758" i="1"/>
  <c r="M1758" i="1" s="1"/>
  <c r="H1758" i="1"/>
  <c r="S1759" i="1"/>
  <c r="E1759" i="1"/>
  <c r="D1759" i="1" s="1"/>
  <c r="I1761" i="1"/>
  <c r="O1760" i="1"/>
  <c r="A1761" i="1"/>
  <c r="W1759" i="1"/>
  <c r="P1759" i="1"/>
  <c r="Q1759" i="1" s="1"/>
  <c r="G1760" i="1"/>
  <c r="F1760" i="1" s="1"/>
  <c r="J1760" i="1"/>
  <c r="K1760" i="1" s="1"/>
  <c r="U1760" i="1" s="1"/>
  <c r="R1761" i="1"/>
  <c r="U1759" i="1"/>
  <c r="N1754" i="1" l="1"/>
  <c r="V1754" i="1" s="1"/>
  <c r="B1754" i="1" s="1"/>
  <c r="C1755" i="1"/>
  <c r="L1759" i="1"/>
  <c r="M1759" i="1" s="1"/>
  <c r="H1759" i="1"/>
  <c r="I1762" i="1"/>
  <c r="A1762" i="1"/>
  <c r="O1761" i="1"/>
  <c r="P1760" i="1"/>
  <c r="Q1760" i="1" s="1"/>
  <c r="W1760" i="1"/>
  <c r="G1761" i="1"/>
  <c r="F1761" i="1" s="1"/>
  <c r="J1761" i="1"/>
  <c r="K1761" i="1" s="1"/>
  <c r="R1762" i="1"/>
  <c r="E1760" i="1"/>
  <c r="D1760" i="1" s="1"/>
  <c r="H1760" i="1" s="1"/>
  <c r="S1760" i="1"/>
  <c r="C1756" i="1" l="1"/>
  <c r="N1755" i="1"/>
  <c r="L1760" i="1"/>
  <c r="M1760" i="1" s="1"/>
  <c r="E1761" i="1"/>
  <c r="D1761" i="1" s="1"/>
  <c r="L1761" i="1" s="1"/>
  <c r="M1761" i="1" s="1"/>
  <c r="S1761" i="1"/>
  <c r="W1761" i="1"/>
  <c r="P1761" i="1"/>
  <c r="Q1761" i="1" s="1"/>
  <c r="R1763" i="1"/>
  <c r="I1763" i="1"/>
  <c r="A1763" i="1"/>
  <c r="O1762" i="1"/>
  <c r="U1761" i="1"/>
  <c r="G1762" i="1"/>
  <c r="F1762" i="1" s="1"/>
  <c r="J1762" i="1"/>
  <c r="K1762" i="1" s="1"/>
  <c r="U1762" i="1" s="1"/>
  <c r="V1755" i="1" l="1"/>
  <c r="H1761" i="1"/>
  <c r="C1757" i="1"/>
  <c r="N1756" i="1"/>
  <c r="V1756" i="1" s="1"/>
  <c r="B1756" i="1" s="1"/>
  <c r="J1763" i="1"/>
  <c r="K1763" i="1" s="1"/>
  <c r="U1763" i="1" s="1"/>
  <c r="G1763" i="1"/>
  <c r="F1763" i="1" s="1"/>
  <c r="R1764" i="1"/>
  <c r="I1764" i="1"/>
  <c r="A1764" i="1"/>
  <c r="O1763" i="1"/>
  <c r="E1762" i="1"/>
  <c r="D1762" i="1" s="1"/>
  <c r="S1762" i="1"/>
  <c r="P1762" i="1"/>
  <c r="Q1762" i="1" s="1"/>
  <c r="W1762" i="1"/>
  <c r="B1755" i="1" l="1"/>
  <c r="C1758" i="1"/>
  <c r="N1757" i="1"/>
  <c r="V1757" i="1" s="1"/>
  <c r="B1757" i="1" s="1"/>
  <c r="I1765" i="1"/>
  <c r="A1765" i="1"/>
  <c r="O1764" i="1"/>
  <c r="J1764" i="1"/>
  <c r="K1764" i="1" s="1"/>
  <c r="U1764" i="1" s="1"/>
  <c r="G1764" i="1"/>
  <c r="F1764" i="1" s="1"/>
  <c r="W1763" i="1"/>
  <c r="P1763" i="1"/>
  <c r="Q1763" i="1" s="1"/>
  <c r="R1765" i="1"/>
  <c r="L1762" i="1"/>
  <c r="M1762" i="1" s="1"/>
  <c r="H1762" i="1"/>
  <c r="S1763" i="1"/>
  <c r="E1763" i="1"/>
  <c r="D1763" i="1" s="1"/>
  <c r="N1758" i="1" l="1"/>
  <c r="V1758" i="1" s="1"/>
  <c r="B1758" i="1" s="1"/>
  <c r="C1759" i="1"/>
  <c r="L1763" i="1"/>
  <c r="M1763" i="1" s="1"/>
  <c r="E1764" i="1"/>
  <c r="D1764" i="1" s="1"/>
  <c r="S1764" i="1"/>
  <c r="R1766" i="1"/>
  <c r="W1764" i="1"/>
  <c r="P1764" i="1"/>
  <c r="Q1764" i="1" s="1"/>
  <c r="H1763" i="1"/>
  <c r="A1766" i="1"/>
  <c r="O1765" i="1"/>
  <c r="I1766" i="1"/>
  <c r="G1765" i="1"/>
  <c r="F1765" i="1" s="1"/>
  <c r="J1765" i="1"/>
  <c r="K1765" i="1" s="1"/>
  <c r="N1759" i="1" l="1"/>
  <c r="C1760" i="1"/>
  <c r="H1764" i="1"/>
  <c r="L1764" i="1"/>
  <c r="M1764" i="1" s="1"/>
  <c r="E1765" i="1"/>
  <c r="D1765" i="1" s="1"/>
  <c r="L1765" i="1" s="1"/>
  <c r="M1765" i="1" s="1"/>
  <c r="S1765" i="1"/>
  <c r="U1765" i="1"/>
  <c r="R1767" i="1"/>
  <c r="G1766" i="1"/>
  <c r="F1766" i="1" s="1"/>
  <c r="J1766" i="1"/>
  <c r="K1766" i="1" s="1"/>
  <c r="W1765" i="1"/>
  <c r="P1765" i="1"/>
  <c r="Q1765" i="1" s="1"/>
  <c r="I1767" i="1"/>
  <c r="A1767" i="1"/>
  <c r="O1766" i="1"/>
  <c r="V1759" i="1" l="1"/>
  <c r="C1761" i="1"/>
  <c r="N1760" i="1"/>
  <c r="V1760" i="1" s="1"/>
  <c r="B1760" i="1" s="1"/>
  <c r="H1765" i="1"/>
  <c r="S1766" i="1"/>
  <c r="E1766" i="1"/>
  <c r="D1766" i="1" s="1"/>
  <c r="U1766" i="1"/>
  <c r="P1766" i="1"/>
  <c r="Q1766" i="1" s="1"/>
  <c r="W1766" i="1"/>
  <c r="R1768" i="1"/>
  <c r="I1768" i="1"/>
  <c r="A1768" i="1"/>
  <c r="O1767" i="1"/>
  <c r="J1767" i="1"/>
  <c r="K1767" i="1" s="1"/>
  <c r="U1767" i="1" s="1"/>
  <c r="G1767" i="1"/>
  <c r="F1767" i="1" s="1"/>
  <c r="B1759" i="1" l="1"/>
  <c r="C1762" i="1"/>
  <c r="N1761" i="1"/>
  <c r="V1761" i="1" s="1"/>
  <c r="B1761" i="1" s="1"/>
  <c r="L1766" i="1"/>
  <c r="M1766" i="1" s="1"/>
  <c r="H1766" i="1"/>
  <c r="R1769" i="1"/>
  <c r="J1768" i="1"/>
  <c r="K1768" i="1" s="1"/>
  <c r="G1768" i="1"/>
  <c r="F1768" i="1" s="1"/>
  <c r="P1767" i="1"/>
  <c r="Q1767" i="1" s="1"/>
  <c r="W1767" i="1"/>
  <c r="S1767" i="1"/>
  <c r="E1767" i="1"/>
  <c r="D1767" i="1" s="1"/>
  <c r="I1769" i="1"/>
  <c r="A1769" i="1"/>
  <c r="O1768" i="1"/>
  <c r="C1763" i="1" l="1"/>
  <c r="N1762" i="1"/>
  <c r="H1767" i="1"/>
  <c r="P1768" i="1"/>
  <c r="Q1768" i="1" s="1"/>
  <c r="W1768" i="1"/>
  <c r="S1768" i="1"/>
  <c r="E1768" i="1"/>
  <c r="D1768" i="1" s="1"/>
  <c r="I1770" i="1"/>
  <c r="A1770" i="1"/>
  <c r="O1769" i="1"/>
  <c r="U1768" i="1"/>
  <c r="L1767" i="1"/>
  <c r="M1767" i="1" s="1"/>
  <c r="G1769" i="1"/>
  <c r="F1769" i="1" s="1"/>
  <c r="J1769" i="1"/>
  <c r="K1769" i="1" s="1"/>
  <c r="U1769" i="1" s="1"/>
  <c r="R1770" i="1"/>
  <c r="V1762" i="1" l="1"/>
  <c r="N1763" i="1"/>
  <c r="V1763" i="1" s="1"/>
  <c r="B1763" i="1" s="1"/>
  <c r="C1764" i="1"/>
  <c r="L1768" i="1"/>
  <c r="M1768" i="1" s="1"/>
  <c r="H1768" i="1"/>
  <c r="O1770" i="1"/>
  <c r="I1771" i="1"/>
  <c r="A1771" i="1"/>
  <c r="J1770" i="1"/>
  <c r="K1770" i="1" s="1"/>
  <c r="G1770" i="1"/>
  <c r="F1770" i="1" s="1"/>
  <c r="E1769" i="1"/>
  <c r="D1769" i="1" s="1"/>
  <c r="S1769" i="1"/>
  <c r="W1769" i="1"/>
  <c r="P1769" i="1"/>
  <c r="Q1769" i="1" s="1"/>
  <c r="R1771" i="1"/>
  <c r="B1762" i="1" l="1"/>
  <c r="N1764" i="1"/>
  <c r="C1765" i="1"/>
  <c r="H1769" i="1"/>
  <c r="L1769" i="1"/>
  <c r="M1769" i="1" s="1"/>
  <c r="E1770" i="1"/>
  <c r="D1770" i="1" s="1"/>
  <c r="S1770" i="1"/>
  <c r="U1770" i="1"/>
  <c r="O1771" i="1"/>
  <c r="I1772" i="1"/>
  <c r="A1772" i="1"/>
  <c r="R1772" i="1"/>
  <c r="G1771" i="1"/>
  <c r="F1771" i="1" s="1"/>
  <c r="J1771" i="1"/>
  <c r="K1771" i="1" s="1"/>
  <c r="P1770" i="1"/>
  <c r="Q1770" i="1" s="1"/>
  <c r="W1770" i="1"/>
  <c r="V1764" i="1" l="1"/>
  <c r="N1765" i="1"/>
  <c r="V1765" i="1" s="1"/>
  <c r="B1765" i="1" s="1"/>
  <c r="C1766" i="1"/>
  <c r="L1770" i="1"/>
  <c r="M1770" i="1" s="1"/>
  <c r="H1770" i="1"/>
  <c r="J1772" i="1"/>
  <c r="K1772" i="1" s="1"/>
  <c r="U1772" i="1" s="1"/>
  <c r="G1772" i="1"/>
  <c r="F1772" i="1" s="1"/>
  <c r="P1771" i="1"/>
  <c r="Q1771" i="1" s="1"/>
  <c r="W1771" i="1"/>
  <c r="S1771" i="1"/>
  <c r="E1771" i="1"/>
  <c r="D1771" i="1" s="1"/>
  <c r="I1773" i="1"/>
  <c r="A1773" i="1"/>
  <c r="O1772" i="1"/>
  <c r="U1771" i="1"/>
  <c r="R1773" i="1"/>
  <c r="B1764" i="1" l="1"/>
  <c r="C1767" i="1"/>
  <c r="N1766" i="1"/>
  <c r="G1773" i="1"/>
  <c r="F1773" i="1" s="1"/>
  <c r="J1773" i="1"/>
  <c r="K1773" i="1" s="1"/>
  <c r="U1773" i="1" s="1"/>
  <c r="I1774" i="1"/>
  <c r="A1774" i="1"/>
  <c r="O1773" i="1"/>
  <c r="L1771" i="1"/>
  <c r="M1771" i="1" s="1"/>
  <c r="H1771" i="1"/>
  <c r="R1774" i="1"/>
  <c r="W1772" i="1"/>
  <c r="P1772" i="1"/>
  <c r="Q1772" i="1" s="1"/>
  <c r="E1772" i="1"/>
  <c r="D1772" i="1" s="1"/>
  <c r="S1772" i="1"/>
  <c r="V1766" i="1" l="1"/>
  <c r="C1768" i="1"/>
  <c r="N1767" i="1"/>
  <c r="V1767" i="1" s="1"/>
  <c r="B1767" i="1" s="1"/>
  <c r="W1773" i="1"/>
  <c r="P1773" i="1"/>
  <c r="Q1773" i="1" s="1"/>
  <c r="O1774" i="1"/>
  <c r="I1775" i="1"/>
  <c r="A1775" i="1"/>
  <c r="G1774" i="1"/>
  <c r="F1774" i="1" s="1"/>
  <c r="J1774" i="1"/>
  <c r="K1774" i="1" s="1"/>
  <c r="R1775" i="1"/>
  <c r="H1772" i="1"/>
  <c r="S1773" i="1"/>
  <c r="E1773" i="1"/>
  <c r="D1773" i="1" s="1"/>
  <c r="L1772" i="1"/>
  <c r="M1772" i="1" s="1"/>
  <c r="B1766" i="1" l="1"/>
  <c r="C1769" i="1"/>
  <c r="N1768" i="1"/>
  <c r="V1768" i="1" s="1"/>
  <c r="B1768" i="1" s="1"/>
  <c r="H1773" i="1"/>
  <c r="S1774" i="1"/>
  <c r="E1774" i="1"/>
  <c r="D1774" i="1" s="1"/>
  <c r="H1774" i="1" s="1"/>
  <c r="I1776" i="1"/>
  <c r="O1775" i="1"/>
  <c r="A1776" i="1"/>
  <c r="J1775" i="1"/>
  <c r="K1775" i="1" s="1"/>
  <c r="G1775" i="1"/>
  <c r="F1775" i="1" s="1"/>
  <c r="P1774" i="1"/>
  <c r="Q1774" i="1" s="1"/>
  <c r="W1774" i="1"/>
  <c r="R1776" i="1"/>
  <c r="L1773" i="1"/>
  <c r="M1773" i="1" s="1"/>
  <c r="U1774" i="1"/>
  <c r="N1769" i="1" l="1"/>
  <c r="C1770" i="1"/>
  <c r="S1775" i="1"/>
  <c r="E1775" i="1"/>
  <c r="D1775" i="1" s="1"/>
  <c r="I1777" i="1"/>
  <c r="A1777" i="1"/>
  <c r="O1776" i="1"/>
  <c r="P1776" i="1" s="1"/>
  <c r="W1775" i="1"/>
  <c r="P1775" i="1"/>
  <c r="Q1775" i="1" s="1"/>
  <c r="J1776" i="1"/>
  <c r="K1776" i="1" s="1"/>
  <c r="U1776" i="1" s="1"/>
  <c r="G1776" i="1"/>
  <c r="F1776" i="1" s="1"/>
  <c r="U1775" i="1"/>
  <c r="R1777" i="1"/>
  <c r="L1774" i="1"/>
  <c r="M1774" i="1" s="1"/>
  <c r="V1769" i="1" l="1"/>
  <c r="N1770" i="1"/>
  <c r="V1770" i="1" s="1"/>
  <c r="B1770" i="1" s="1"/>
  <c r="C1771" i="1"/>
  <c r="L1775" i="1"/>
  <c r="M1775" i="1" s="1"/>
  <c r="H1775" i="1"/>
  <c r="A1778" i="1"/>
  <c r="I1778" i="1"/>
  <c r="O1777" i="1"/>
  <c r="E1776" i="1"/>
  <c r="D1776" i="1" s="1"/>
  <c r="L1776" i="1" s="1"/>
  <c r="M1776" i="1" s="1"/>
  <c r="S1776" i="1"/>
  <c r="G1777" i="1"/>
  <c r="F1777" i="1" s="1"/>
  <c r="J1777" i="1"/>
  <c r="K1777" i="1" s="1"/>
  <c r="R1778" i="1"/>
  <c r="B1769" i="1" l="1"/>
  <c r="C1772" i="1"/>
  <c r="N1771" i="1"/>
  <c r="H1776" i="1"/>
  <c r="E1777" i="1"/>
  <c r="D1777" i="1" s="1"/>
  <c r="H1777" i="1" s="1"/>
  <c r="S1777" i="1"/>
  <c r="W1777" i="1"/>
  <c r="P1777" i="1"/>
  <c r="Q1777" i="1" s="1"/>
  <c r="J1778" i="1"/>
  <c r="K1778" i="1" s="1"/>
  <c r="U1778" i="1" s="1"/>
  <c r="G1778" i="1"/>
  <c r="F1778" i="1" s="1"/>
  <c r="R1779" i="1"/>
  <c r="U1777" i="1"/>
  <c r="O1778" i="1"/>
  <c r="I1779" i="1"/>
  <c r="A1779" i="1"/>
  <c r="V1771" i="1" l="1"/>
  <c r="N1772" i="1"/>
  <c r="V1772" i="1" s="1"/>
  <c r="B1772" i="1" s="1"/>
  <c r="C1773" i="1"/>
  <c r="R1780" i="1"/>
  <c r="E1778" i="1"/>
  <c r="D1778" i="1" s="1"/>
  <c r="L1778" i="1" s="1"/>
  <c r="M1778" i="1" s="1"/>
  <c r="S1778" i="1"/>
  <c r="L1777" i="1"/>
  <c r="M1777" i="1" s="1"/>
  <c r="O1779" i="1"/>
  <c r="I1780" i="1"/>
  <c r="A1780" i="1"/>
  <c r="J1779" i="1"/>
  <c r="K1779" i="1" s="1"/>
  <c r="U1779" i="1" s="1"/>
  <c r="G1779" i="1"/>
  <c r="F1779" i="1" s="1"/>
  <c r="P1778" i="1"/>
  <c r="Q1778" i="1" s="1"/>
  <c r="W1778" i="1"/>
  <c r="B1771" i="1" l="1"/>
  <c r="N1773" i="1"/>
  <c r="C1774" i="1"/>
  <c r="H1778" i="1"/>
  <c r="J1780" i="1"/>
  <c r="K1780" i="1" s="1"/>
  <c r="U1780" i="1" s="1"/>
  <c r="G1780" i="1"/>
  <c r="F1780" i="1" s="1"/>
  <c r="P1779" i="1"/>
  <c r="Q1779" i="1" s="1"/>
  <c r="W1779" i="1"/>
  <c r="O1780" i="1"/>
  <c r="I1781" i="1"/>
  <c r="A1781" i="1"/>
  <c r="S1779" i="1"/>
  <c r="E1779" i="1"/>
  <c r="D1779" i="1" s="1"/>
  <c r="R1781" i="1"/>
  <c r="V1773" i="1" l="1"/>
  <c r="C1775" i="1"/>
  <c r="N1774" i="1"/>
  <c r="V1774" i="1" s="1"/>
  <c r="B1774" i="1" s="1"/>
  <c r="H1779" i="1"/>
  <c r="L1779" i="1"/>
  <c r="M1779" i="1" s="1"/>
  <c r="I1782" i="1"/>
  <c r="A1782" i="1"/>
  <c r="O1781" i="1"/>
  <c r="G1781" i="1"/>
  <c r="F1781" i="1" s="1"/>
  <c r="J1781" i="1"/>
  <c r="K1781" i="1" s="1"/>
  <c r="P1780" i="1"/>
  <c r="Q1780" i="1" s="1"/>
  <c r="W1780" i="1"/>
  <c r="R1782" i="1"/>
  <c r="E1780" i="1"/>
  <c r="D1780" i="1" s="1"/>
  <c r="S1780" i="1"/>
  <c r="B1773" i="1" l="1"/>
  <c r="C1776" i="1"/>
  <c r="N1776" i="1" s="1"/>
  <c r="N1775" i="1"/>
  <c r="V1775" i="1" s="1"/>
  <c r="B1775" i="1" s="1"/>
  <c r="L1780" i="1"/>
  <c r="M1780" i="1" s="1"/>
  <c r="H1780" i="1"/>
  <c r="E1781" i="1"/>
  <c r="D1781" i="1" s="1"/>
  <c r="S1781" i="1"/>
  <c r="W1781" i="1"/>
  <c r="P1781" i="1"/>
  <c r="Q1781" i="1" s="1"/>
  <c r="R1783" i="1"/>
  <c r="I1783" i="1"/>
  <c r="O1782" i="1"/>
  <c r="A1783" i="1"/>
  <c r="U1781" i="1"/>
  <c r="G1782" i="1"/>
  <c r="F1782" i="1" s="1"/>
  <c r="J1782" i="1"/>
  <c r="K1782" i="1" s="1"/>
  <c r="U1782" i="1" s="1"/>
  <c r="Q1776" i="1" l="1"/>
  <c r="C1777" i="1" s="1"/>
  <c r="V1776" i="1"/>
  <c r="H1781" i="1"/>
  <c r="L1781" i="1"/>
  <c r="M1781" i="1" s="1"/>
  <c r="J1783" i="1"/>
  <c r="K1783" i="1" s="1"/>
  <c r="U1783" i="1" s="1"/>
  <c r="G1783" i="1"/>
  <c r="F1783" i="1" s="1"/>
  <c r="P1782" i="1"/>
  <c r="Q1782" i="1" s="1"/>
  <c r="W1782" i="1"/>
  <c r="R1784" i="1"/>
  <c r="E1782" i="1"/>
  <c r="D1782" i="1" s="1"/>
  <c r="S1782" i="1"/>
  <c r="I1784" i="1"/>
  <c r="A1784" i="1"/>
  <c r="O1783" i="1"/>
  <c r="N1777" i="1" l="1"/>
  <c r="C1778" i="1"/>
  <c r="B1776" i="1"/>
  <c r="W1776" i="1"/>
  <c r="R1785" i="1"/>
  <c r="L1782" i="1"/>
  <c r="M1782" i="1" s="1"/>
  <c r="H1782" i="1"/>
  <c r="P1783" i="1"/>
  <c r="Q1783" i="1" s="1"/>
  <c r="W1783" i="1"/>
  <c r="I1785" i="1"/>
  <c r="A1785" i="1"/>
  <c r="O1784" i="1"/>
  <c r="J1784" i="1"/>
  <c r="K1784" i="1" s="1"/>
  <c r="G1784" i="1"/>
  <c r="F1784" i="1" s="1"/>
  <c r="E1783" i="1"/>
  <c r="D1783" i="1" s="1"/>
  <c r="S1783" i="1"/>
  <c r="V1777" i="1" l="1"/>
  <c r="N1778" i="1"/>
  <c r="V1778" i="1" s="1"/>
  <c r="B1778" i="1" s="1"/>
  <c r="C1779" i="1"/>
  <c r="H1783" i="1"/>
  <c r="J1785" i="1"/>
  <c r="K1785" i="1" s="1"/>
  <c r="U1785" i="1" s="1"/>
  <c r="G1785" i="1"/>
  <c r="F1785" i="1" s="1"/>
  <c r="L1783" i="1"/>
  <c r="M1783" i="1" s="1"/>
  <c r="E1784" i="1"/>
  <c r="D1784" i="1" s="1"/>
  <c r="S1784" i="1"/>
  <c r="U1784" i="1"/>
  <c r="O1785" i="1"/>
  <c r="I1786" i="1"/>
  <c r="A1786" i="1"/>
  <c r="P1784" i="1"/>
  <c r="Q1784" i="1" s="1"/>
  <c r="W1784" i="1"/>
  <c r="R1786" i="1"/>
  <c r="B1777" i="1" l="1"/>
  <c r="N1779" i="1"/>
  <c r="C1780" i="1"/>
  <c r="H1784" i="1"/>
  <c r="L1784" i="1"/>
  <c r="M1784" i="1" s="1"/>
  <c r="W1785" i="1"/>
  <c r="P1785" i="1"/>
  <c r="Q1785" i="1" s="1"/>
  <c r="G1786" i="1"/>
  <c r="F1786" i="1" s="1"/>
  <c r="J1786" i="1"/>
  <c r="K1786" i="1" s="1"/>
  <c r="U1786" i="1" s="1"/>
  <c r="R1787" i="1"/>
  <c r="I1787" i="1"/>
  <c r="A1787" i="1"/>
  <c r="O1786" i="1"/>
  <c r="S1785" i="1"/>
  <c r="E1785" i="1"/>
  <c r="D1785" i="1" s="1"/>
  <c r="V1779" i="1" l="1"/>
  <c r="N1780" i="1"/>
  <c r="V1780" i="1" s="1"/>
  <c r="B1780" i="1" s="1"/>
  <c r="C1781" i="1"/>
  <c r="H1785" i="1"/>
  <c r="L1785" i="1"/>
  <c r="M1785" i="1" s="1"/>
  <c r="G1787" i="1"/>
  <c r="F1787" i="1" s="1"/>
  <c r="J1787" i="1"/>
  <c r="K1787" i="1" s="1"/>
  <c r="U1787" i="1" s="1"/>
  <c r="R1788" i="1"/>
  <c r="E1786" i="1"/>
  <c r="D1786" i="1" s="1"/>
  <c r="L1786" i="1" s="1"/>
  <c r="M1786" i="1" s="1"/>
  <c r="S1786" i="1"/>
  <c r="I1788" i="1"/>
  <c r="A1788" i="1"/>
  <c r="O1787" i="1"/>
  <c r="P1786" i="1"/>
  <c r="Q1786" i="1" s="1"/>
  <c r="W1786" i="1"/>
  <c r="B1779" i="1" l="1"/>
  <c r="C1782" i="1"/>
  <c r="N1781" i="1"/>
  <c r="V1781" i="1" s="1"/>
  <c r="B1781" i="1" s="1"/>
  <c r="H1786" i="1"/>
  <c r="J1788" i="1"/>
  <c r="K1788" i="1" s="1"/>
  <c r="U1788" i="1" s="1"/>
  <c r="G1788" i="1"/>
  <c r="F1788" i="1" s="1"/>
  <c r="I1789" i="1"/>
  <c r="A1789" i="1"/>
  <c r="O1788" i="1"/>
  <c r="R1789" i="1"/>
  <c r="E1787" i="1"/>
  <c r="D1787" i="1" s="1"/>
  <c r="S1787" i="1"/>
  <c r="P1787" i="1"/>
  <c r="Q1787" i="1" s="1"/>
  <c r="W1787" i="1"/>
  <c r="C1783" i="1" l="1"/>
  <c r="N1782" i="1"/>
  <c r="V1782" i="1" s="1"/>
  <c r="B1782" i="1" s="1"/>
  <c r="R1790" i="1"/>
  <c r="P1788" i="1"/>
  <c r="Q1788" i="1" s="1"/>
  <c r="W1788" i="1"/>
  <c r="H1787" i="1"/>
  <c r="I1790" i="1"/>
  <c r="A1790" i="1"/>
  <c r="O1789" i="1"/>
  <c r="J1789" i="1"/>
  <c r="K1789" i="1" s="1"/>
  <c r="U1789" i="1" s="1"/>
  <c r="G1789" i="1"/>
  <c r="F1789" i="1" s="1"/>
  <c r="L1787" i="1"/>
  <c r="M1787" i="1" s="1"/>
  <c r="E1788" i="1"/>
  <c r="D1788" i="1" s="1"/>
  <c r="S1788" i="1"/>
  <c r="C1784" i="1" l="1"/>
  <c r="N1783" i="1"/>
  <c r="L1788" i="1"/>
  <c r="M1788" i="1" s="1"/>
  <c r="A1791" i="1"/>
  <c r="I1791" i="1"/>
  <c r="O1790" i="1"/>
  <c r="G1790" i="1"/>
  <c r="F1790" i="1" s="1"/>
  <c r="J1790" i="1"/>
  <c r="K1790" i="1" s="1"/>
  <c r="U1790" i="1" s="1"/>
  <c r="W1789" i="1"/>
  <c r="P1789" i="1"/>
  <c r="Q1789" i="1" s="1"/>
  <c r="H1788" i="1"/>
  <c r="E1789" i="1"/>
  <c r="D1789" i="1" s="1"/>
  <c r="S1789" i="1"/>
  <c r="R1791" i="1"/>
  <c r="V1783" i="1" l="1"/>
  <c r="C1785" i="1"/>
  <c r="N1784" i="1"/>
  <c r="V1784" i="1" s="1"/>
  <c r="B1784" i="1" s="1"/>
  <c r="H1789" i="1"/>
  <c r="L1789" i="1"/>
  <c r="M1789" i="1" s="1"/>
  <c r="S1790" i="1"/>
  <c r="E1790" i="1"/>
  <c r="D1790" i="1" s="1"/>
  <c r="W1790" i="1"/>
  <c r="P1790" i="1"/>
  <c r="Q1790" i="1" s="1"/>
  <c r="J1791" i="1"/>
  <c r="K1791" i="1" s="1"/>
  <c r="U1791" i="1" s="1"/>
  <c r="G1791" i="1"/>
  <c r="F1791" i="1" s="1"/>
  <c r="R1792" i="1"/>
  <c r="O1791" i="1"/>
  <c r="I1792" i="1"/>
  <c r="A1792" i="1"/>
  <c r="B1783" i="1" l="1"/>
  <c r="C1786" i="1"/>
  <c r="N1785" i="1"/>
  <c r="L1790" i="1"/>
  <c r="M1790" i="1" s="1"/>
  <c r="H1790" i="1"/>
  <c r="R1793" i="1"/>
  <c r="S1791" i="1"/>
  <c r="E1791" i="1"/>
  <c r="D1791" i="1" s="1"/>
  <c r="L1791" i="1" s="1"/>
  <c r="M1791" i="1" s="1"/>
  <c r="I1793" i="1"/>
  <c r="A1793" i="1"/>
  <c r="O1792" i="1"/>
  <c r="G1792" i="1"/>
  <c r="F1792" i="1" s="1"/>
  <c r="J1792" i="1"/>
  <c r="K1792" i="1" s="1"/>
  <c r="U1792" i="1" s="1"/>
  <c r="P1791" i="1"/>
  <c r="Q1791" i="1" s="1"/>
  <c r="W1791" i="1"/>
  <c r="V1785" i="1" l="1"/>
  <c r="C1787" i="1"/>
  <c r="N1786" i="1"/>
  <c r="V1786" i="1" s="1"/>
  <c r="B1786" i="1" s="1"/>
  <c r="G1793" i="1"/>
  <c r="F1793" i="1" s="1"/>
  <c r="J1793" i="1"/>
  <c r="K1793" i="1" s="1"/>
  <c r="U1793" i="1" s="1"/>
  <c r="P1792" i="1"/>
  <c r="Q1792" i="1" s="1"/>
  <c r="W1792" i="1"/>
  <c r="I1794" i="1"/>
  <c r="A1794" i="1"/>
  <c r="O1793" i="1"/>
  <c r="H1791" i="1"/>
  <c r="E1792" i="1"/>
  <c r="D1792" i="1" s="1"/>
  <c r="S1792" i="1"/>
  <c r="R1794" i="1"/>
  <c r="B1785" i="1" l="1"/>
  <c r="C1788" i="1"/>
  <c r="N1787" i="1"/>
  <c r="V1787" i="1" s="1"/>
  <c r="B1787" i="1" s="1"/>
  <c r="H1792" i="1"/>
  <c r="P1793" i="1"/>
  <c r="Q1793" i="1" s="1"/>
  <c r="W1793" i="1"/>
  <c r="J1794" i="1"/>
  <c r="K1794" i="1" s="1"/>
  <c r="G1794" i="1"/>
  <c r="F1794" i="1" s="1"/>
  <c r="O1794" i="1"/>
  <c r="I1795" i="1"/>
  <c r="A1795" i="1"/>
  <c r="R1795" i="1"/>
  <c r="L1792" i="1"/>
  <c r="M1792" i="1" s="1"/>
  <c r="E1793" i="1"/>
  <c r="D1793" i="1" s="1"/>
  <c r="S1793" i="1"/>
  <c r="C1789" i="1" l="1"/>
  <c r="N1788" i="1"/>
  <c r="V1788" i="1" s="1"/>
  <c r="B1788" i="1" s="1"/>
  <c r="H1793" i="1"/>
  <c r="L1793" i="1"/>
  <c r="M1793" i="1" s="1"/>
  <c r="I1796" i="1"/>
  <c r="A1796" i="1"/>
  <c r="O1795" i="1"/>
  <c r="J1795" i="1"/>
  <c r="K1795" i="1" s="1"/>
  <c r="G1795" i="1"/>
  <c r="F1795" i="1" s="1"/>
  <c r="P1794" i="1"/>
  <c r="Q1794" i="1" s="1"/>
  <c r="W1794" i="1"/>
  <c r="E1794" i="1"/>
  <c r="D1794" i="1" s="1"/>
  <c r="S1794" i="1"/>
  <c r="R1796" i="1"/>
  <c r="U1794" i="1"/>
  <c r="N1789" i="1" l="1"/>
  <c r="V1789" i="1" s="1"/>
  <c r="B1789" i="1" s="1"/>
  <c r="C1790" i="1"/>
  <c r="S1795" i="1"/>
  <c r="E1795" i="1"/>
  <c r="D1795" i="1" s="1"/>
  <c r="P1795" i="1"/>
  <c r="Q1795" i="1" s="1"/>
  <c r="W1795" i="1"/>
  <c r="H1794" i="1"/>
  <c r="U1795" i="1"/>
  <c r="R1797" i="1"/>
  <c r="A1797" i="1"/>
  <c r="I1797" i="1"/>
  <c r="O1796" i="1"/>
  <c r="L1794" i="1"/>
  <c r="M1794" i="1" s="1"/>
  <c r="J1796" i="1"/>
  <c r="K1796" i="1" s="1"/>
  <c r="U1796" i="1" s="1"/>
  <c r="G1796" i="1"/>
  <c r="F1796" i="1" s="1"/>
  <c r="C1791" i="1" l="1"/>
  <c r="N1790" i="1"/>
  <c r="H1795" i="1"/>
  <c r="L1795" i="1"/>
  <c r="M1795" i="1" s="1"/>
  <c r="R1798" i="1"/>
  <c r="E1796" i="1"/>
  <c r="D1796" i="1" s="1"/>
  <c r="S1796" i="1"/>
  <c r="P1796" i="1"/>
  <c r="Q1796" i="1" s="1"/>
  <c r="W1796" i="1"/>
  <c r="G1797" i="1"/>
  <c r="F1797" i="1" s="1"/>
  <c r="J1797" i="1"/>
  <c r="K1797" i="1" s="1"/>
  <c r="I1798" i="1"/>
  <c r="A1798" i="1"/>
  <c r="O1797" i="1"/>
  <c r="V1790" i="1" l="1"/>
  <c r="N1791" i="1"/>
  <c r="V1791" i="1" s="1"/>
  <c r="B1791" i="1" s="1"/>
  <c r="C1792" i="1"/>
  <c r="H1796" i="1"/>
  <c r="L1796" i="1"/>
  <c r="M1796" i="1" s="1"/>
  <c r="S1797" i="1"/>
  <c r="E1797" i="1"/>
  <c r="D1797" i="1" s="1"/>
  <c r="H1797" i="1" s="1"/>
  <c r="W1797" i="1"/>
  <c r="P1797" i="1"/>
  <c r="Q1797" i="1" s="1"/>
  <c r="O1798" i="1"/>
  <c r="I1799" i="1"/>
  <c r="A1799" i="1"/>
  <c r="U1797" i="1"/>
  <c r="G1798" i="1"/>
  <c r="F1798" i="1" s="1"/>
  <c r="J1798" i="1"/>
  <c r="K1798" i="1" s="1"/>
  <c r="U1798" i="1" s="1"/>
  <c r="R1799" i="1"/>
  <c r="B1790" i="1" l="1"/>
  <c r="C1793" i="1"/>
  <c r="N1792" i="1"/>
  <c r="L1797" i="1"/>
  <c r="M1797" i="1" s="1"/>
  <c r="A1800" i="1"/>
  <c r="O1799" i="1"/>
  <c r="I1800" i="1"/>
  <c r="P1798" i="1"/>
  <c r="Q1798" i="1" s="1"/>
  <c r="W1798" i="1"/>
  <c r="J1799" i="1"/>
  <c r="K1799" i="1" s="1"/>
  <c r="G1799" i="1"/>
  <c r="F1799" i="1" s="1"/>
  <c r="R1800" i="1"/>
  <c r="E1798" i="1"/>
  <c r="D1798" i="1" s="1"/>
  <c r="S1798" i="1"/>
  <c r="V1792" i="1" l="1"/>
  <c r="N1793" i="1"/>
  <c r="V1793" i="1" s="1"/>
  <c r="B1793" i="1" s="1"/>
  <c r="C1794" i="1"/>
  <c r="L1798" i="1"/>
  <c r="M1798" i="1" s="1"/>
  <c r="H1798" i="1"/>
  <c r="S1799" i="1"/>
  <c r="E1799" i="1"/>
  <c r="D1799" i="1" s="1"/>
  <c r="R1801" i="1"/>
  <c r="J1800" i="1"/>
  <c r="K1800" i="1" s="1"/>
  <c r="G1800" i="1"/>
  <c r="F1800" i="1" s="1"/>
  <c r="P1799" i="1"/>
  <c r="Q1799" i="1" s="1"/>
  <c r="W1799" i="1"/>
  <c r="U1799" i="1"/>
  <c r="I1801" i="1"/>
  <c r="A1801" i="1"/>
  <c r="O1800" i="1"/>
  <c r="B1792" i="1" l="1"/>
  <c r="C1795" i="1"/>
  <c r="N1794" i="1"/>
  <c r="L1799" i="1"/>
  <c r="M1799" i="1" s="1"/>
  <c r="H1799" i="1"/>
  <c r="S1800" i="1"/>
  <c r="E1800" i="1"/>
  <c r="D1800" i="1" s="1"/>
  <c r="U1800" i="1"/>
  <c r="P1800" i="1"/>
  <c r="Q1800" i="1" s="1"/>
  <c r="W1800" i="1"/>
  <c r="I1802" i="1"/>
  <c r="A1802" i="1"/>
  <c r="O1801" i="1"/>
  <c r="R1802" i="1"/>
  <c r="G1801" i="1"/>
  <c r="F1801" i="1" s="1"/>
  <c r="J1801" i="1"/>
  <c r="K1801" i="1" s="1"/>
  <c r="V1794" i="1" l="1"/>
  <c r="C1796" i="1"/>
  <c r="N1795" i="1"/>
  <c r="V1795" i="1" s="1"/>
  <c r="B1795" i="1" s="1"/>
  <c r="L1800" i="1"/>
  <c r="M1800" i="1" s="1"/>
  <c r="H1800" i="1"/>
  <c r="I1803" i="1"/>
  <c r="A1803" i="1"/>
  <c r="O1802" i="1"/>
  <c r="G1802" i="1"/>
  <c r="F1802" i="1" s="1"/>
  <c r="J1802" i="1"/>
  <c r="K1802" i="1" s="1"/>
  <c r="U1802" i="1" s="1"/>
  <c r="E1801" i="1"/>
  <c r="D1801" i="1" s="1"/>
  <c r="S1801" i="1"/>
  <c r="W1801" i="1"/>
  <c r="P1801" i="1"/>
  <c r="Q1801" i="1" s="1"/>
  <c r="U1801" i="1"/>
  <c r="R1803" i="1"/>
  <c r="B1794" i="1" l="1"/>
  <c r="N1796" i="1"/>
  <c r="V1796" i="1" s="1"/>
  <c r="B1796" i="1" s="1"/>
  <c r="C1797" i="1"/>
  <c r="H1801" i="1"/>
  <c r="L1801" i="1"/>
  <c r="M1801" i="1" s="1"/>
  <c r="E1802" i="1"/>
  <c r="D1802" i="1" s="1"/>
  <c r="S1802" i="1"/>
  <c r="W1802" i="1"/>
  <c r="P1802" i="1"/>
  <c r="Q1802" i="1" s="1"/>
  <c r="R1804" i="1"/>
  <c r="A1804" i="1"/>
  <c r="O1803" i="1"/>
  <c r="I1804" i="1"/>
  <c r="G1803" i="1"/>
  <c r="F1803" i="1" s="1"/>
  <c r="J1803" i="1"/>
  <c r="K1803" i="1" s="1"/>
  <c r="U1803" i="1" s="1"/>
  <c r="C1798" i="1" l="1"/>
  <c r="N1797" i="1"/>
  <c r="H1802" i="1"/>
  <c r="L1802" i="1"/>
  <c r="M1802" i="1" s="1"/>
  <c r="R1805" i="1"/>
  <c r="S1803" i="1"/>
  <c r="E1803" i="1"/>
  <c r="D1803" i="1" s="1"/>
  <c r="I1805" i="1"/>
  <c r="A1805" i="1"/>
  <c r="O1804" i="1"/>
  <c r="J1804" i="1"/>
  <c r="K1804" i="1" s="1"/>
  <c r="U1804" i="1" s="1"/>
  <c r="G1804" i="1"/>
  <c r="F1804" i="1" s="1"/>
  <c r="P1803" i="1"/>
  <c r="Q1803" i="1" s="1"/>
  <c r="W1803" i="1"/>
  <c r="V1797" i="1" l="1"/>
  <c r="C1799" i="1"/>
  <c r="N1798" i="1"/>
  <c r="V1798" i="1" s="1"/>
  <c r="B1798" i="1" s="1"/>
  <c r="H1803" i="1"/>
  <c r="L1803" i="1"/>
  <c r="M1803" i="1" s="1"/>
  <c r="P1804" i="1"/>
  <c r="Q1804" i="1" s="1"/>
  <c r="W1804" i="1"/>
  <c r="I1806" i="1"/>
  <c r="A1806" i="1"/>
  <c r="O1805" i="1"/>
  <c r="G1805" i="1"/>
  <c r="F1805" i="1" s="1"/>
  <c r="J1805" i="1"/>
  <c r="K1805" i="1" s="1"/>
  <c r="S1804" i="1"/>
  <c r="E1804" i="1"/>
  <c r="D1804" i="1" s="1"/>
  <c r="R1806" i="1"/>
  <c r="B1797" i="1" l="1"/>
  <c r="C1800" i="1"/>
  <c r="N1799" i="1"/>
  <c r="H1804" i="1"/>
  <c r="L1804" i="1"/>
  <c r="M1804" i="1" s="1"/>
  <c r="E1805" i="1"/>
  <c r="D1805" i="1" s="1"/>
  <c r="L1805" i="1" s="1"/>
  <c r="M1805" i="1" s="1"/>
  <c r="S1805" i="1"/>
  <c r="W1805" i="1"/>
  <c r="P1805" i="1"/>
  <c r="Q1805" i="1" s="1"/>
  <c r="I1807" i="1"/>
  <c r="A1807" i="1"/>
  <c r="O1806" i="1"/>
  <c r="G1806" i="1"/>
  <c r="F1806" i="1" s="1"/>
  <c r="J1806" i="1"/>
  <c r="K1806" i="1" s="1"/>
  <c r="U1806" i="1" s="1"/>
  <c r="U1805" i="1"/>
  <c r="R1807" i="1"/>
  <c r="V1799" i="1" l="1"/>
  <c r="C1801" i="1"/>
  <c r="N1800" i="1"/>
  <c r="V1800" i="1" s="1"/>
  <c r="B1800" i="1" s="1"/>
  <c r="H1805" i="1"/>
  <c r="W1806" i="1"/>
  <c r="P1806" i="1"/>
  <c r="Q1806" i="1" s="1"/>
  <c r="J1807" i="1"/>
  <c r="K1807" i="1" s="1"/>
  <c r="U1807" i="1" s="1"/>
  <c r="G1807" i="1"/>
  <c r="F1807" i="1" s="1"/>
  <c r="R1808" i="1"/>
  <c r="I1808" i="1"/>
  <c r="A1808" i="1"/>
  <c r="O1807" i="1"/>
  <c r="P1807" i="1" s="1"/>
  <c r="E1806" i="1"/>
  <c r="D1806" i="1" s="1"/>
  <c r="S1806" i="1"/>
  <c r="B1799" i="1" l="1"/>
  <c r="N1801" i="1"/>
  <c r="V1801" i="1" s="1"/>
  <c r="B1801" i="1" s="1"/>
  <c r="C1802" i="1"/>
  <c r="H1806" i="1"/>
  <c r="L1806" i="1"/>
  <c r="M1806" i="1" s="1"/>
  <c r="J1808" i="1"/>
  <c r="K1808" i="1" s="1"/>
  <c r="U1808" i="1" s="1"/>
  <c r="G1808" i="1"/>
  <c r="F1808" i="1" s="1"/>
  <c r="A1809" i="1"/>
  <c r="I1809" i="1"/>
  <c r="O1808" i="1"/>
  <c r="R1809" i="1"/>
  <c r="S1807" i="1"/>
  <c r="E1807" i="1"/>
  <c r="D1807" i="1" s="1"/>
  <c r="N1802" i="1" l="1"/>
  <c r="V1802" i="1" s="1"/>
  <c r="B1802" i="1" s="1"/>
  <c r="C1803" i="1"/>
  <c r="L1807" i="1"/>
  <c r="M1807" i="1" s="1"/>
  <c r="H1807" i="1"/>
  <c r="R1810" i="1"/>
  <c r="P1808" i="1"/>
  <c r="Q1808" i="1" s="1"/>
  <c r="W1808" i="1"/>
  <c r="G1809" i="1"/>
  <c r="F1809" i="1" s="1"/>
  <c r="J1809" i="1"/>
  <c r="K1809" i="1" s="1"/>
  <c r="I1810" i="1"/>
  <c r="A1810" i="1"/>
  <c r="O1809" i="1"/>
  <c r="E1808" i="1"/>
  <c r="D1808" i="1" s="1"/>
  <c r="S1808" i="1"/>
  <c r="C1804" i="1" l="1"/>
  <c r="N1803" i="1"/>
  <c r="V1803" i="1" s="1"/>
  <c r="B1803" i="1" s="1"/>
  <c r="G1810" i="1"/>
  <c r="F1810" i="1" s="1"/>
  <c r="J1810" i="1"/>
  <c r="K1810" i="1" s="1"/>
  <c r="U1810" i="1" s="1"/>
  <c r="E1809" i="1"/>
  <c r="D1809" i="1" s="1"/>
  <c r="L1809" i="1" s="1"/>
  <c r="M1809" i="1" s="1"/>
  <c r="S1809" i="1"/>
  <c r="L1808" i="1"/>
  <c r="M1808" i="1" s="1"/>
  <c r="I1811" i="1"/>
  <c r="A1811" i="1"/>
  <c r="O1810" i="1"/>
  <c r="H1808" i="1"/>
  <c r="U1809" i="1"/>
  <c r="W1809" i="1"/>
  <c r="P1809" i="1"/>
  <c r="Q1809" i="1" s="1"/>
  <c r="R1811" i="1"/>
  <c r="N1804" i="1" l="1"/>
  <c r="C1805" i="1"/>
  <c r="H1809" i="1"/>
  <c r="I1812" i="1"/>
  <c r="A1812" i="1"/>
  <c r="O1811" i="1"/>
  <c r="J1811" i="1"/>
  <c r="K1811" i="1" s="1"/>
  <c r="G1811" i="1"/>
  <c r="F1811" i="1" s="1"/>
  <c r="W1810" i="1"/>
  <c r="P1810" i="1"/>
  <c r="Q1810" i="1" s="1"/>
  <c r="E1810" i="1"/>
  <c r="D1810" i="1" s="1"/>
  <c r="S1810" i="1"/>
  <c r="R1812" i="1"/>
  <c r="V1804" i="1" l="1"/>
  <c r="N1805" i="1"/>
  <c r="V1805" i="1" s="1"/>
  <c r="B1805" i="1" s="1"/>
  <c r="C1806" i="1"/>
  <c r="H1810" i="1"/>
  <c r="S1811" i="1"/>
  <c r="E1811" i="1"/>
  <c r="D1811" i="1" s="1"/>
  <c r="P1811" i="1"/>
  <c r="Q1811" i="1" s="1"/>
  <c r="W1811" i="1"/>
  <c r="U1811" i="1"/>
  <c r="R1813" i="1"/>
  <c r="I1813" i="1"/>
  <c r="A1813" i="1"/>
  <c r="O1812" i="1"/>
  <c r="L1810" i="1"/>
  <c r="M1810" i="1" s="1"/>
  <c r="J1812" i="1"/>
  <c r="K1812" i="1" s="1"/>
  <c r="U1812" i="1" s="1"/>
  <c r="G1812" i="1"/>
  <c r="F1812" i="1" s="1"/>
  <c r="B1804" i="1" l="1"/>
  <c r="N1806" i="1"/>
  <c r="V1806" i="1" s="1"/>
  <c r="B1806" i="1" s="1"/>
  <c r="C1807" i="1"/>
  <c r="N1807" i="1" s="1"/>
  <c r="L1811" i="1"/>
  <c r="M1811" i="1" s="1"/>
  <c r="H1811" i="1"/>
  <c r="R1814" i="1"/>
  <c r="E1812" i="1"/>
  <c r="D1812" i="1" s="1"/>
  <c r="S1812" i="1"/>
  <c r="P1812" i="1"/>
  <c r="Q1812" i="1" s="1"/>
  <c r="W1812" i="1"/>
  <c r="I1814" i="1"/>
  <c r="A1814" i="1"/>
  <c r="O1813" i="1"/>
  <c r="J1813" i="1"/>
  <c r="K1813" i="1" s="1"/>
  <c r="G1813" i="1"/>
  <c r="F1813" i="1" s="1"/>
  <c r="Q1807" i="1" l="1"/>
  <c r="C1808" i="1" s="1"/>
  <c r="V1807" i="1"/>
  <c r="H1812" i="1"/>
  <c r="L1812" i="1"/>
  <c r="M1812" i="1" s="1"/>
  <c r="G1814" i="1"/>
  <c r="F1814" i="1" s="1"/>
  <c r="J1814" i="1"/>
  <c r="K1814" i="1" s="1"/>
  <c r="U1814" i="1" s="1"/>
  <c r="A1815" i="1"/>
  <c r="I1815" i="1"/>
  <c r="O1814" i="1"/>
  <c r="E1813" i="1"/>
  <c r="D1813" i="1" s="1"/>
  <c r="S1813" i="1"/>
  <c r="U1813" i="1"/>
  <c r="W1813" i="1"/>
  <c r="P1813" i="1"/>
  <c r="Q1813" i="1" s="1"/>
  <c r="R1815" i="1"/>
  <c r="B1807" i="1" l="1"/>
  <c r="C1809" i="1"/>
  <c r="N1808" i="1"/>
  <c r="W1807" i="1"/>
  <c r="P1814" i="1"/>
  <c r="Q1814" i="1" s="1"/>
  <c r="W1814" i="1"/>
  <c r="J1815" i="1"/>
  <c r="K1815" i="1" s="1"/>
  <c r="U1815" i="1" s="1"/>
  <c r="G1815" i="1"/>
  <c r="F1815" i="1" s="1"/>
  <c r="R1816" i="1"/>
  <c r="I1816" i="1"/>
  <c r="A1816" i="1"/>
  <c r="O1815" i="1"/>
  <c r="L1813" i="1"/>
  <c r="M1813" i="1" s="1"/>
  <c r="E1814" i="1"/>
  <c r="D1814" i="1" s="1"/>
  <c r="S1814" i="1"/>
  <c r="H1813" i="1"/>
  <c r="V1808" i="1" l="1"/>
  <c r="C1810" i="1"/>
  <c r="N1809" i="1"/>
  <c r="V1809" i="1" s="1"/>
  <c r="B1809" i="1" s="1"/>
  <c r="L1814" i="1"/>
  <c r="M1814" i="1" s="1"/>
  <c r="J1816" i="1"/>
  <c r="K1816" i="1" s="1"/>
  <c r="U1816" i="1" s="1"/>
  <c r="G1816" i="1"/>
  <c r="F1816" i="1" s="1"/>
  <c r="R1817" i="1"/>
  <c r="E1815" i="1"/>
  <c r="D1815" i="1" s="1"/>
  <c r="H1815" i="1" s="1"/>
  <c r="S1815" i="1"/>
  <c r="H1814" i="1"/>
  <c r="I1817" i="1"/>
  <c r="A1817" i="1"/>
  <c r="O1816" i="1"/>
  <c r="P1815" i="1"/>
  <c r="Q1815" i="1" s="1"/>
  <c r="W1815" i="1"/>
  <c r="B1808" i="1" l="1"/>
  <c r="N1810" i="1"/>
  <c r="V1810" i="1" s="1"/>
  <c r="B1810" i="1" s="1"/>
  <c r="C1811" i="1"/>
  <c r="L1815" i="1"/>
  <c r="M1815" i="1" s="1"/>
  <c r="G1817" i="1"/>
  <c r="F1817" i="1" s="1"/>
  <c r="J1817" i="1"/>
  <c r="K1817" i="1" s="1"/>
  <c r="U1817" i="1" s="1"/>
  <c r="R1818" i="1"/>
  <c r="P1816" i="1"/>
  <c r="Q1816" i="1" s="1"/>
  <c r="W1816" i="1"/>
  <c r="I1818" i="1"/>
  <c r="A1818" i="1"/>
  <c r="O1817" i="1"/>
  <c r="E1816" i="1"/>
  <c r="D1816" i="1" s="1"/>
  <c r="S1816" i="1"/>
  <c r="C1812" i="1" l="1"/>
  <c r="N1811" i="1"/>
  <c r="H1816" i="1"/>
  <c r="L1816" i="1"/>
  <c r="M1816" i="1" s="1"/>
  <c r="G1818" i="1"/>
  <c r="F1818" i="1" s="1"/>
  <c r="J1818" i="1"/>
  <c r="K1818" i="1" s="1"/>
  <c r="U1818" i="1" s="1"/>
  <c r="R1819" i="1"/>
  <c r="I1819" i="1"/>
  <c r="A1819" i="1"/>
  <c r="O1818" i="1"/>
  <c r="S1817" i="1"/>
  <c r="E1817" i="1"/>
  <c r="D1817" i="1" s="1"/>
  <c r="W1817" i="1"/>
  <c r="P1817" i="1"/>
  <c r="Q1817" i="1" s="1"/>
  <c r="V1811" i="1" l="1"/>
  <c r="N1812" i="1"/>
  <c r="V1812" i="1" s="1"/>
  <c r="B1812" i="1" s="1"/>
  <c r="C1813" i="1"/>
  <c r="L1817" i="1"/>
  <c r="M1817" i="1" s="1"/>
  <c r="H1817" i="1"/>
  <c r="P1818" i="1"/>
  <c r="Q1818" i="1" s="1"/>
  <c r="W1818" i="1"/>
  <c r="A1820" i="1"/>
  <c r="I1820" i="1"/>
  <c r="O1819" i="1"/>
  <c r="J1819" i="1"/>
  <c r="K1819" i="1" s="1"/>
  <c r="G1819" i="1"/>
  <c r="F1819" i="1" s="1"/>
  <c r="R1820" i="1"/>
  <c r="E1818" i="1"/>
  <c r="D1818" i="1" s="1"/>
  <c r="S1818" i="1"/>
  <c r="B1811" i="1" l="1"/>
  <c r="N1813" i="1"/>
  <c r="V1813" i="1" s="1"/>
  <c r="B1813" i="1" s="1"/>
  <c r="C1814" i="1"/>
  <c r="L1818" i="1"/>
  <c r="M1818" i="1" s="1"/>
  <c r="H1818" i="1"/>
  <c r="P1819" i="1"/>
  <c r="Q1819" i="1" s="1"/>
  <c r="W1819" i="1"/>
  <c r="J1820" i="1"/>
  <c r="K1820" i="1" s="1"/>
  <c r="G1820" i="1"/>
  <c r="F1820" i="1" s="1"/>
  <c r="I1821" i="1"/>
  <c r="A1821" i="1"/>
  <c r="O1820" i="1"/>
  <c r="R1821" i="1"/>
  <c r="S1819" i="1"/>
  <c r="E1819" i="1"/>
  <c r="D1819" i="1" s="1"/>
  <c r="U1819" i="1"/>
  <c r="N1814" i="1" l="1"/>
  <c r="V1814" i="1" s="1"/>
  <c r="B1814" i="1" s="1"/>
  <c r="C1815" i="1"/>
  <c r="H1819" i="1"/>
  <c r="L1819" i="1"/>
  <c r="M1819" i="1" s="1"/>
  <c r="P1820" i="1"/>
  <c r="Q1820" i="1" s="1"/>
  <c r="W1820" i="1"/>
  <c r="R1822" i="1"/>
  <c r="I1822" i="1"/>
  <c r="A1822" i="1"/>
  <c r="O1821" i="1"/>
  <c r="G1821" i="1"/>
  <c r="F1821" i="1" s="1"/>
  <c r="J1821" i="1"/>
  <c r="K1821" i="1" s="1"/>
  <c r="U1821" i="1" s="1"/>
  <c r="E1820" i="1"/>
  <c r="D1820" i="1" s="1"/>
  <c r="S1820" i="1"/>
  <c r="U1820" i="1"/>
  <c r="N1815" i="1" l="1"/>
  <c r="V1815" i="1" s="1"/>
  <c r="B1815" i="1" s="1"/>
  <c r="C1816" i="1"/>
  <c r="L1820" i="1"/>
  <c r="M1820" i="1" s="1"/>
  <c r="W1821" i="1"/>
  <c r="P1821" i="1"/>
  <c r="Q1821" i="1" s="1"/>
  <c r="I1823" i="1"/>
  <c r="A1823" i="1"/>
  <c r="O1822" i="1"/>
  <c r="G1822" i="1"/>
  <c r="F1822" i="1" s="1"/>
  <c r="J1822" i="1"/>
  <c r="K1822" i="1" s="1"/>
  <c r="R1823" i="1"/>
  <c r="H1820" i="1"/>
  <c r="E1821" i="1"/>
  <c r="D1821" i="1" s="1"/>
  <c r="S1821" i="1"/>
  <c r="C1817" i="1" l="1"/>
  <c r="N1816" i="1"/>
  <c r="V1816" i="1" s="1"/>
  <c r="B1816" i="1" s="1"/>
  <c r="H1821" i="1"/>
  <c r="L1821" i="1"/>
  <c r="M1821" i="1" s="1"/>
  <c r="P1822" i="1"/>
  <c r="Q1822" i="1" s="1"/>
  <c r="W1822" i="1"/>
  <c r="R1824" i="1"/>
  <c r="I1824" i="1"/>
  <c r="A1824" i="1"/>
  <c r="O1823" i="1"/>
  <c r="J1823" i="1"/>
  <c r="K1823" i="1" s="1"/>
  <c r="U1823" i="1" s="1"/>
  <c r="G1823" i="1"/>
  <c r="F1823" i="1" s="1"/>
  <c r="E1822" i="1"/>
  <c r="D1822" i="1" s="1"/>
  <c r="S1822" i="1"/>
  <c r="U1822" i="1"/>
  <c r="C1818" i="1" l="1"/>
  <c r="N1817" i="1"/>
  <c r="V1817" i="1" s="1"/>
  <c r="B1817" i="1" s="1"/>
  <c r="H1822" i="1"/>
  <c r="L1822" i="1"/>
  <c r="M1822" i="1" s="1"/>
  <c r="W1823" i="1"/>
  <c r="P1823" i="1"/>
  <c r="Q1823" i="1" s="1"/>
  <c r="I1825" i="1"/>
  <c r="A1825" i="1"/>
  <c r="O1824" i="1"/>
  <c r="G1824" i="1"/>
  <c r="F1824" i="1" s="1"/>
  <c r="J1824" i="1"/>
  <c r="K1824" i="1" s="1"/>
  <c r="R1825" i="1"/>
  <c r="S1823" i="1"/>
  <c r="E1823" i="1"/>
  <c r="D1823" i="1" s="1"/>
  <c r="C1819" i="1" l="1"/>
  <c r="N1818" i="1"/>
  <c r="L1823" i="1"/>
  <c r="M1823" i="1" s="1"/>
  <c r="E1824" i="1"/>
  <c r="D1824" i="1" s="1"/>
  <c r="L1824" i="1" s="1"/>
  <c r="M1824" i="1" s="1"/>
  <c r="S1824" i="1"/>
  <c r="P1824" i="1"/>
  <c r="Q1824" i="1" s="1"/>
  <c r="W1824" i="1"/>
  <c r="I1826" i="1"/>
  <c r="A1826" i="1"/>
  <c r="O1825" i="1"/>
  <c r="R1826" i="1"/>
  <c r="G1825" i="1"/>
  <c r="F1825" i="1" s="1"/>
  <c r="J1825" i="1"/>
  <c r="K1825" i="1" s="1"/>
  <c r="H1823" i="1"/>
  <c r="U1824" i="1"/>
  <c r="V1818" i="1" l="1"/>
  <c r="N1819" i="1"/>
  <c r="V1819" i="1" s="1"/>
  <c r="B1819" i="1" s="1"/>
  <c r="C1820" i="1"/>
  <c r="H1824" i="1"/>
  <c r="W1825" i="1"/>
  <c r="P1825" i="1"/>
  <c r="Q1825" i="1" s="1"/>
  <c r="O1826" i="1"/>
  <c r="A1827" i="1"/>
  <c r="I1827" i="1"/>
  <c r="G1826" i="1"/>
  <c r="F1826" i="1" s="1"/>
  <c r="J1826" i="1"/>
  <c r="K1826" i="1" s="1"/>
  <c r="S1825" i="1"/>
  <c r="E1825" i="1"/>
  <c r="D1825" i="1" s="1"/>
  <c r="R1827" i="1"/>
  <c r="U1825" i="1"/>
  <c r="B1818" i="1" l="1"/>
  <c r="C1821" i="1"/>
  <c r="N1820" i="1"/>
  <c r="L1825" i="1"/>
  <c r="M1825" i="1" s="1"/>
  <c r="H1825" i="1"/>
  <c r="S1826" i="1"/>
  <c r="E1826" i="1"/>
  <c r="D1826" i="1" s="1"/>
  <c r="G1827" i="1"/>
  <c r="F1827" i="1" s="1"/>
  <c r="J1827" i="1"/>
  <c r="K1827" i="1" s="1"/>
  <c r="U1827" i="1" s="1"/>
  <c r="I1828" i="1"/>
  <c r="A1828" i="1"/>
  <c r="O1827" i="1"/>
  <c r="W1826" i="1"/>
  <c r="P1826" i="1"/>
  <c r="Q1826" i="1" s="1"/>
  <c r="U1826" i="1"/>
  <c r="R1828" i="1"/>
  <c r="V1820" i="1" l="1"/>
  <c r="N1821" i="1"/>
  <c r="V1821" i="1" s="1"/>
  <c r="B1821" i="1" s="1"/>
  <c r="C1822" i="1"/>
  <c r="L1826" i="1"/>
  <c r="M1826" i="1" s="1"/>
  <c r="H1826" i="1"/>
  <c r="P1827" i="1"/>
  <c r="Q1827" i="1" s="1"/>
  <c r="W1827" i="1"/>
  <c r="I1829" i="1"/>
  <c r="A1829" i="1"/>
  <c r="O1828" i="1"/>
  <c r="G1828" i="1"/>
  <c r="F1828" i="1" s="1"/>
  <c r="J1828" i="1"/>
  <c r="K1828" i="1" s="1"/>
  <c r="E1827" i="1"/>
  <c r="D1827" i="1" s="1"/>
  <c r="S1827" i="1"/>
  <c r="R1829" i="1"/>
  <c r="B1820" i="1" l="1"/>
  <c r="N1822" i="1"/>
  <c r="C1823" i="1"/>
  <c r="P1828" i="1"/>
  <c r="Q1828" i="1" s="1"/>
  <c r="W1828" i="1"/>
  <c r="A1830" i="1"/>
  <c r="I1830" i="1"/>
  <c r="O1829" i="1"/>
  <c r="J1829" i="1"/>
  <c r="K1829" i="1" s="1"/>
  <c r="G1829" i="1"/>
  <c r="F1829" i="1" s="1"/>
  <c r="H1827" i="1"/>
  <c r="R1830" i="1"/>
  <c r="S1828" i="1"/>
  <c r="E1828" i="1"/>
  <c r="D1828" i="1" s="1"/>
  <c r="L1827" i="1"/>
  <c r="M1827" i="1" s="1"/>
  <c r="U1828" i="1"/>
  <c r="V1822" i="1" l="1"/>
  <c r="C1824" i="1"/>
  <c r="N1823" i="1"/>
  <c r="V1823" i="1" s="1"/>
  <c r="B1823" i="1" s="1"/>
  <c r="J1830" i="1"/>
  <c r="K1830" i="1" s="1"/>
  <c r="U1830" i="1" s="1"/>
  <c r="G1830" i="1"/>
  <c r="F1830" i="1" s="1"/>
  <c r="S1829" i="1"/>
  <c r="E1829" i="1"/>
  <c r="D1829" i="1" s="1"/>
  <c r="A1831" i="1"/>
  <c r="O1830" i="1"/>
  <c r="I1831" i="1"/>
  <c r="W1829" i="1"/>
  <c r="P1829" i="1"/>
  <c r="Q1829" i="1" s="1"/>
  <c r="U1829" i="1"/>
  <c r="H1828" i="1"/>
  <c r="L1828" i="1"/>
  <c r="M1828" i="1" s="1"/>
  <c r="R1831" i="1"/>
  <c r="B1822" i="1" l="1"/>
  <c r="C1825" i="1"/>
  <c r="N1824" i="1"/>
  <c r="V1824" i="1" s="1"/>
  <c r="B1824" i="1" s="1"/>
  <c r="H1829" i="1"/>
  <c r="L1829" i="1"/>
  <c r="M1829" i="1" s="1"/>
  <c r="G1831" i="1"/>
  <c r="F1831" i="1" s="1"/>
  <c r="J1831" i="1"/>
  <c r="K1831" i="1" s="1"/>
  <c r="U1831" i="1" s="1"/>
  <c r="P1830" i="1"/>
  <c r="Q1830" i="1" s="1"/>
  <c r="W1830" i="1"/>
  <c r="R1832" i="1"/>
  <c r="A1832" i="1"/>
  <c r="O1831" i="1"/>
  <c r="I1832" i="1"/>
  <c r="E1830" i="1"/>
  <c r="D1830" i="1" s="1"/>
  <c r="S1830" i="1"/>
  <c r="N1825" i="1" l="1"/>
  <c r="C1826" i="1"/>
  <c r="L1830" i="1"/>
  <c r="M1830" i="1" s="1"/>
  <c r="H1830" i="1"/>
  <c r="R1833" i="1"/>
  <c r="I1833" i="1"/>
  <c r="A1833" i="1"/>
  <c r="O1832" i="1"/>
  <c r="W1831" i="1"/>
  <c r="P1831" i="1"/>
  <c r="Q1831" i="1" s="1"/>
  <c r="E1831" i="1"/>
  <c r="D1831" i="1" s="1"/>
  <c r="S1831" i="1"/>
  <c r="J1832" i="1"/>
  <c r="K1832" i="1" s="1"/>
  <c r="U1832" i="1" s="1"/>
  <c r="G1832" i="1"/>
  <c r="F1832" i="1" s="1"/>
  <c r="V1825" i="1" l="1"/>
  <c r="N1826" i="1"/>
  <c r="V1826" i="1" s="1"/>
  <c r="B1826" i="1" s="1"/>
  <c r="C1827" i="1"/>
  <c r="L1831" i="1"/>
  <c r="M1831" i="1" s="1"/>
  <c r="H1831" i="1"/>
  <c r="A1834" i="1"/>
  <c r="I1834" i="1"/>
  <c r="O1833" i="1"/>
  <c r="J1833" i="1"/>
  <c r="K1833" i="1" s="1"/>
  <c r="U1833" i="1" s="1"/>
  <c r="G1833" i="1"/>
  <c r="F1833" i="1" s="1"/>
  <c r="P1832" i="1"/>
  <c r="Q1832" i="1" s="1"/>
  <c r="W1832" i="1"/>
  <c r="S1832" i="1"/>
  <c r="E1832" i="1"/>
  <c r="D1832" i="1" s="1"/>
  <c r="R1834" i="1"/>
  <c r="B1825" i="1" l="1"/>
  <c r="C1828" i="1"/>
  <c r="N1827" i="1"/>
  <c r="H1832" i="1"/>
  <c r="W1833" i="1"/>
  <c r="P1833" i="1"/>
  <c r="Q1833" i="1" s="1"/>
  <c r="G1834" i="1"/>
  <c r="F1834" i="1" s="1"/>
  <c r="J1834" i="1"/>
  <c r="K1834" i="1" s="1"/>
  <c r="A1835" i="1"/>
  <c r="I1835" i="1"/>
  <c r="O1834" i="1"/>
  <c r="S1833" i="1"/>
  <c r="E1833" i="1"/>
  <c r="D1833" i="1" s="1"/>
  <c r="R1835" i="1"/>
  <c r="L1832" i="1"/>
  <c r="M1832" i="1" s="1"/>
  <c r="V1827" i="1" l="1"/>
  <c r="N1828" i="1"/>
  <c r="V1828" i="1" s="1"/>
  <c r="B1828" i="1" s="1"/>
  <c r="C1829" i="1"/>
  <c r="H1833" i="1"/>
  <c r="L1833" i="1"/>
  <c r="M1833" i="1" s="1"/>
  <c r="W1834" i="1"/>
  <c r="P1834" i="1"/>
  <c r="Q1834" i="1" s="1"/>
  <c r="J1835" i="1"/>
  <c r="K1835" i="1" s="1"/>
  <c r="U1835" i="1" s="1"/>
  <c r="G1835" i="1"/>
  <c r="F1835" i="1" s="1"/>
  <c r="I1836" i="1"/>
  <c r="A1836" i="1"/>
  <c r="O1835" i="1"/>
  <c r="E1834" i="1"/>
  <c r="D1834" i="1" s="1"/>
  <c r="S1834" i="1"/>
  <c r="R1836" i="1"/>
  <c r="U1834" i="1"/>
  <c r="B1827" i="1" l="1"/>
  <c r="N1829" i="1"/>
  <c r="C1830" i="1"/>
  <c r="P1835" i="1"/>
  <c r="Q1835" i="1" s="1"/>
  <c r="W1835" i="1"/>
  <c r="J1836" i="1"/>
  <c r="K1836" i="1" s="1"/>
  <c r="G1836" i="1"/>
  <c r="F1836" i="1" s="1"/>
  <c r="H1834" i="1"/>
  <c r="L1834" i="1"/>
  <c r="M1834" i="1" s="1"/>
  <c r="E1835" i="1"/>
  <c r="D1835" i="1" s="1"/>
  <c r="L1835" i="1" s="1"/>
  <c r="M1835" i="1" s="1"/>
  <c r="S1835" i="1"/>
  <c r="O1836" i="1"/>
  <c r="I1837" i="1"/>
  <c r="A1837" i="1"/>
  <c r="R1837" i="1"/>
  <c r="V1829" i="1" l="1"/>
  <c r="C1831" i="1"/>
  <c r="N1830" i="1"/>
  <c r="V1830" i="1" s="1"/>
  <c r="B1830" i="1" s="1"/>
  <c r="S1836" i="1"/>
  <c r="E1836" i="1"/>
  <c r="D1836" i="1" s="1"/>
  <c r="H1835" i="1"/>
  <c r="U1836" i="1"/>
  <c r="R1838" i="1"/>
  <c r="J1837" i="1"/>
  <c r="K1837" i="1" s="1"/>
  <c r="U1837" i="1" s="1"/>
  <c r="G1837" i="1"/>
  <c r="F1837" i="1" s="1"/>
  <c r="O1837" i="1"/>
  <c r="P1837" i="1" s="1"/>
  <c r="I1838" i="1"/>
  <c r="A1838" i="1"/>
  <c r="P1836" i="1"/>
  <c r="Q1836" i="1" s="1"/>
  <c r="W1836" i="1"/>
  <c r="B1829" i="1" l="1"/>
  <c r="H1836" i="1"/>
  <c r="L1836" i="1"/>
  <c r="M1836" i="1" s="1"/>
  <c r="N1831" i="1"/>
  <c r="V1831" i="1" s="1"/>
  <c r="B1831" i="1" s="1"/>
  <c r="C1832" i="1"/>
  <c r="S1837" i="1"/>
  <c r="E1837" i="1"/>
  <c r="D1837" i="1" s="1"/>
  <c r="R1839" i="1"/>
  <c r="I1839" i="1"/>
  <c r="A1839" i="1"/>
  <c r="O1838" i="1"/>
  <c r="J1838" i="1"/>
  <c r="K1838" i="1" s="1"/>
  <c r="G1838" i="1"/>
  <c r="F1838" i="1" s="1"/>
  <c r="C1833" i="1" l="1"/>
  <c r="N1832" i="1"/>
  <c r="H1837" i="1"/>
  <c r="L1837" i="1"/>
  <c r="M1837" i="1" s="1"/>
  <c r="S1838" i="1"/>
  <c r="E1838" i="1"/>
  <c r="D1838" i="1" s="1"/>
  <c r="W1838" i="1"/>
  <c r="P1838" i="1"/>
  <c r="Q1838" i="1" s="1"/>
  <c r="I1840" i="1"/>
  <c r="A1840" i="1"/>
  <c r="O1839" i="1"/>
  <c r="U1838" i="1"/>
  <c r="G1839" i="1"/>
  <c r="F1839" i="1" s="1"/>
  <c r="J1839" i="1"/>
  <c r="K1839" i="1" s="1"/>
  <c r="U1839" i="1" s="1"/>
  <c r="R1840" i="1"/>
  <c r="V1832" i="1" l="1"/>
  <c r="N1833" i="1"/>
  <c r="V1833" i="1" s="1"/>
  <c r="B1833" i="1" s="1"/>
  <c r="C1834" i="1"/>
  <c r="H1838" i="1"/>
  <c r="L1838" i="1"/>
  <c r="M1838" i="1" s="1"/>
  <c r="P1839" i="1"/>
  <c r="Q1839" i="1" s="1"/>
  <c r="W1839" i="1"/>
  <c r="I1841" i="1"/>
  <c r="A1841" i="1"/>
  <c r="O1840" i="1"/>
  <c r="J1840" i="1"/>
  <c r="K1840" i="1" s="1"/>
  <c r="G1840" i="1"/>
  <c r="F1840" i="1" s="1"/>
  <c r="R1841" i="1"/>
  <c r="E1839" i="1"/>
  <c r="D1839" i="1" s="1"/>
  <c r="S1839" i="1"/>
  <c r="B1832" i="1" l="1"/>
  <c r="N1834" i="1"/>
  <c r="C1835" i="1"/>
  <c r="L1839" i="1"/>
  <c r="M1839" i="1" s="1"/>
  <c r="H1839" i="1"/>
  <c r="E1840" i="1"/>
  <c r="D1840" i="1" s="1"/>
  <c r="H1840" i="1" s="1"/>
  <c r="S1840" i="1"/>
  <c r="W1840" i="1"/>
  <c r="P1840" i="1"/>
  <c r="Q1840" i="1" s="1"/>
  <c r="J1841" i="1"/>
  <c r="K1841" i="1" s="1"/>
  <c r="U1841" i="1" s="1"/>
  <c r="G1841" i="1"/>
  <c r="F1841" i="1" s="1"/>
  <c r="R1842" i="1"/>
  <c r="I1842" i="1"/>
  <c r="A1842" i="1"/>
  <c r="O1841" i="1"/>
  <c r="U1840" i="1"/>
  <c r="V1834" i="1" l="1"/>
  <c r="C1836" i="1"/>
  <c r="N1835" i="1"/>
  <c r="V1835" i="1" s="1"/>
  <c r="B1835" i="1" s="1"/>
  <c r="L1840" i="1"/>
  <c r="M1840" i="1" s="1"/>
  <c r="R1843" i="1"/>
  <c r="E1841" i="1"/>
  <c r="D1841" i="1" s="1"/>
  <c r="S1841" i="1"/>
  <c r="P1841" i="1"/>
  <c r="Q1841" i="1" s="1"/>
  <c r="W1841" i="1"/>
  <c r="I1843" i="1"/>
  <c r="A1843" i="1"/>
  <c r="O1842" i="1"/>
  <c r="J1842" i="1"/>
  <c r="K1842" i="1" s="1"/>
  <c r="G1842" i="1"/>
  <c r="F1842" i="1" s="1"/>
  <c r="B1834" i="1" l="1"/>
  <c r="C1837" i="1"/>
  <c r="N1837" i="1" s="1"/>
  <c r="N1836" i="1"/>
  <c r="V1836" i="1" s="1"/>
  <c r="B1836" i="1" s="1"/>
  <c r="L1841" i="1"/>
  <c r="M1841" i="1" s="1"/>
  <c r="H1841" i="1"/>
  <c r="G1843" i="1"/>
  <c r="F1843" i="1" s="1"/>
  <c r="J1843" i="1"/>
  <c r="K1843" i="1" s="1"/>
  <c r="U1843" i="1" s="1"/>
  <c r="O1843" i="1"/>
  <c r="I1844" i="1"/>
  <c r="A1844" i="1"/>
  <c r="E1842" i="1"/>
  <c r="D1842" i="1" s="1"/>
  <c r="L1842" i="1" s="1"/>
  <c r="M1842" i="1" s="1"/>
  <c r="S1842" i="1"/>
  <c r="U1842" i="1"/>
  <c r="W1842" i="1"/>
  <c r="P1842" i="1"/>
  <c r="Q1842" i="1" s="1"/>
  <c r="R1844" i="1"/>
  <c r="Q1837" i="1" l="1"/>
  <c r="C1838" i="1" s="1"/>
  <c r="V1837" i="1"/>
  <c r="H1842" i="1"/>
  <c r="O1844" i="1"/>
  <c r="I1845" i="1"/>
  <c r="A1845" i="1"/>
  <c r="J1844" i="1"/>
  <c r="K1844" i="1" s="1"/>
  <c r="U1844" i="1" s="1"/>
  <c r="G1844" i="1"/>
  <c r="F1844" i="1" s="1"/>
  <c r="P1843" i="1"/>
  <c r="Q1843" i="1" s="1"/>
  <c r="W1843" i="1"/>
  <c r="R1845" i="1"/>
  <c r="S1843" i="1"/>
  <c r="E1843" i="1"/>
  <c r="D1843" i="1" s="1"/>
  <c r="C1839" i="1" l="1"/>
  <c r="N1838" i="1"/>
  <c r="V1838" i="1" s="1"/>
  <c r="B1838" i="1" s="1"/>
  <c r="B1837" i="1"/>
  <c r="W1837" i="1"/>
  <c r="L1843" i="1"/>
  <c r="M1843" i="1" s="1"/>
  <c r="H1843" i="1"/>
  <c r="E1844" i="1"/>
  <c r="D1844" i="1" s="1"/>
  <c r="S1844" i="1"/>
  <c r="R1846" i="1"/>
  <c r="I1846" i="1"/>
  <c r="A1846" i="1"/>
  <c r="O1845" i="1"/>
  <c r="J1845" i="1"/>
  <c r="K1845" i="1" s="1"/>
  <c r="U1845" i="1" s="1"/>
  <c r="G1845" i="1"/>
  <c r="F1845" i="1" s="1"/>
  <c r="P1844" i="1"/>
  <c r="Q1844" i="1" s="1"/>
  <c r="W1844" i="1"/>
  <c r="N1839" i="1" l="1"/>
  <c r="C1840" i="1"/>
  <c r="L1844" i="1"/>
  <c r="M1844" i="1" s="1"/>
  <c r="H1844" i="1"/>
  <c r="P1845" i="1"/>
  <c r="Q1845" i="1" s="1"/>
  <c r="W1845" i="1"/>
  <c r="J1846" i="1"/>
  <c r="K1846" i="1" s="1"/>
  <c r="U1846" i="1" s="1"/>
  <c r="G1846" i="1"/>
  <c r="F1846" i="1" s="1"/>
  <c r="R1847" i="1"/>
  <c r="S1845" i="1"/>
  <c r="E1845" i="1"/>
  <c r="D1845" i="1" s="1"/>
  <c r="I1847" i="1"/>
  <c r="A1847" i="1"/>
  <c r="O1846" i="1"/>
  <c r="V1839" i="1" l="1"/>
  <c r="N1840" i="1"/>
  <c r="V1840" i="1" s="1"/>
  <c r="B1840" i="1" s="1"/>
  <c r="C1841" i="1"/>
  <c r="L1845" i="1"/>
  <c r="M1845" i="1" s="1"/>
  <c r="R1848" i="1"/>
  <c r="W1846" i="1"/>
  <c r="P1846" i="1"/>
  <c r="Q1846" i="1" s="1"/>
  <c r="E1846" i="1"/>
  <c r="D1846" i="1" s="1"/>
  <c r="S1846" i="1"/>
  <c r="I1848" i="1"/>
  <c r="A1848" i="1"/>
  <c r="O1847" i="1"/>
  <c r="H1845" i="1"/>
  <c r="G1847" i="1"/>
  <c r="F1847" i="1" s="1"/>
  <c r="J1847" i="1"/>
  <c r="K1847" i="1" s="1"/>
  <c r="B1839" i="1" l="1"/>
  <c r="N1841" i="1"/>
  <c r="C1842" i="1"/>
  <c r="H1846" i="1"/>
  <c r="J1848" i="1"/>
  <c r="K1848" i="1" s="1"/>
  <c r="U1848" i="1" s="1"/>
  <c r="G1848" i="1"/>
  <c r="F1848" i="1" s="1"/>
  <c r="L1846" i="1"/>
  <c r="M1846" i="1" s="1"/>
  <c r="S1847" i="1"/>
  <c r="E1847" i="1"/>
  <c r="D1847" i="1" s="1"/>
  <c r="U1847" i="1"/>
  <c r="P1847" i="1"/>
  <c r="Q1847" i="1" s="1"/>
  <c r="W1847" i="1"/>
  <c r="R1849" i="1"/>
  <c r="I1849" i="1"/>
  <c r="A1849" i="1"/>
  <c r="O1848" i="1"/>
  <c r="V1841" i="1" l="1"/>
  <c r="N1842" i="1"/>
  <c r="V1842" i="1" s="1"/>
  <c r="B1842" i="1" s="1"/>
  <c r="C1843" i="1"/>
  <c r="L1847" i="1"/>
  <c r="M1847" i="1" s="1"/>
  <c r="P1848" i="1"/>
  <c r="Q1848" i="1" s="1"/>
  <c r="W1848" i="1"/>
  <c r="I1850" i="1"/>
  <c r="A1850" i="1"/>
  <c r="O1849" i="1"/>
  <c r="J1849" i="1"/>
  <c r="K1849" i="1" s="1"/>
  <c r="U1849" i="1" s="1"/>
  <c r="G1849" i="1"/>
  <c r="F1849" i="1" s="1"/>
  <c r="H1847" i="1"/>
  <c r="R1850" i="1"/>
  <c r="E1848" i="1"/>
  <c r="D1848" i="1" s="1"/>
  <c r="S1848" i="1"/>
  <c r="B1841" i="1" l="1"/>
  <c r="C1844" i="1"/>
  <c r="N1843" i="1"/>
  <c r="L1848" i="1"/>
  <c r="M1848" i="1" s="1"/>
  <c r="H1848" i="1"/>
  <c r="P1849" i="1"/>
  <c r="Q1849" i="1" s="1"/>
  <c r="W1849" i="1"/>
  <c r="J1850" i="1"/>
  <c r="K1850" i="1" s="1"/>
  <c r="U1850" i="1" s="1"/>
  <c r="G1850" i="1"/>
  <c r="F1850" i="1" s="1"/>
  <c r="I1851" i="1"/>
  <c r="A1851" i="1"/>
  <c r="O1850" i="1"/>
  <c r="S1849" i="1"/>
  <c r="E1849" i="1"/>
  <c r="D1849" i="1" s="1"/>
  <c r="R1851" i="1"/>
  <c r="V1843" i="1" l="1"/>
  <c r="N1844" i="1"/>
  <c r="V1844" i="1" s="1"/>
  <c r="B1844" i="1" s="1"/>
  <c r="C1845" i="1"/>
  <c r="H1849" i="1"/>
  <c r="L1849" i="1"/>
  <c r="M1849" i="1" s="1"/>
  <c r="W1850" i="1"/>
  <c r="P1850" i="1"/>
  <c r="Q1850" i="1" s="1"/>
  <c r="I1852" i="1"/>
  <c r="A1852" i="1"/>
  <c r="O1851" i="1"/>
  <c r="G1851" i="1"/>
  <c r="F1851" i="1" s="1"/>
  <c r="J1851" i="1"/>
  <c r="K1851" i="1" s="1"/>
  <c r="E1850" i="1"/>
  <c r="D1850" i="1" s="1"/>
  <c r="S1850" i="1"/>
  <c r="R1852" i="1"/>
  <c r="B1843" i="1" l="1"/>
  <c r="C1846" i="1"/>
  <c r="N1845" i="1"/>
  <c r="V1845" i="1" s="1"/>
  <c r="B1845" i="1" s="1"/>
  <c r="E1851" i="1"/>
  <c r="D1851" i="1" s="1"/>
  <c r="L1851" i="1" s="1"/>
  <c r="M1851" i="1" s="1"/>
  <c r="S1851" i="1"/>
  <c r="P1851" i="1"/>
  <c r="Q1851" i="1" s="1"/>
  <c r="W1851" i="1"/>
  <c r="J1852" i="1"/>
  <c r="K1852" i="1" s="1"/>
  <c r="U1852" i="1" s="1"/>
  <c r="G1852" i="1"/>
  <c r="F1852" i="1" s="1"/>
  <c r="L1850" i="1"/>
  <c r="M1850" i="1" s="1"/>
  <c r="A1853" i="1"/>
  <c r="I1853" i="1"/>
  <c r="O1852" i="1"/>
  <c r="R1853" i="1"/>
  <c r="H1850" i="1"/>
  <c r="U1851" i="1"/>
  <c r="H1851" i="1" l="1"/>
  <c r="N1846" i="1"/>
  <c r="C1847" i="1"/>
  <c r="E1852" i="1"/>
  <c r="D1852" i="1" s="1"/>
  <c r="L1852" i="1" s="1"/>
  <c r="M1852" i="1" s="1"/>
  <c r="S1852" i="1"/>
  <c r="A1854" i="1"/>
  <c r="O1853" i="1"/>
  <c r="I1854" i="1"/>
  <c r="R1854" i="1"/>
  <c r="P1852" i="1"/>
  <c r="Q1852" i="1" s="1"/>
  <c r="W1852" i="1"/>
  <c r="G1853" i="1"/>
  <c r="F1853" i="1" s="1"/>
  <c r="J1853" i="1"/>
  <c r="K1853" i="1" s="1"/>
  <c r="U1853" i="1" s="1"/>
  <c r="V1846" i="1" l="1"/>
  <c r="N1847" i="1"/>
  <c r="V1847" i="1" s="1"/>
  <c r="B1847" i="1" s="1"/>
  <c r="C1848" i="1"/>
  <c r="H1852" i="1"/>
  <c r="J1854" i="1"/>
  <c r="K1854" i="1" s="1"/>
  <c r="U1854" i="1" s="1"/>
  <c r="G1854" i="1"/>
  <c r="F1854" i="1" s="1"/>
  <c r="R1855" i="1"/>
  <c r="E1853" i="1"/>
  <c r="D1853" i="1" s="1"/>
  <c r="L1853" i="1" s="1"/>
  <c r="M1853" i="1" s="1"/>
  <c r="S1853" i="1"/>
  <c r="O1854" i="1"/>
  <c r="I1855" i="1"/>
  <c r="A1855" i="1"/>
  <c r="P1853" i="1"/>
  <c r="Q1853" i="1" s="1"/>
  <c r="W1853" i="1"/>
  <c r="B1846" i="1" l="1"/>
  <c r="N1848" i="1"/>
  <c r="C1849" i="1"/>
  <c r="H1853" i="1"/>
  <c r="W1854" i="1"/>
  <c r="P1854" i="1"/>
  <c r="Q1854" i="1" s="1"/>
  <c r="R1856" i="1"/>
  <c r="G1855" i="1"/>
  <c r="F1855" i="1" s="1"/>
  <c r="J1855" i="1"/>
  <c r="K1855" i="1" s="1"/>
  <c r="A1856" i="1"/>
  <c r="O1855" i="1"/>
  <c r="I1856" i="1"/>
  <c r="E1854" i="1"/>
  <c r="D1854" i="1" s="1"/>
  <c r="L1854" i="1" s="1"/>
  <c r="M1854" i="1" s="1"/>
  <c r="S1854" i="1"/>
  <c r="V1848" i="1" l="1"/>
  <c r="N1849" i="1"/>
  <c r="V1849" i="1" s="1"/>
  <c r="B1849" i="1" s="1"/>
  <c r="C1850" i="1"/>
  <c r="H1854" i="1"/>
  <c r="W1855" i="1"/>
  <c r="P1855" i="1"/>
  <c r="Q1855" i="1" s="1"/>
  <c r="E1855" i="1"/>
  <c r="D1855" i="1" s="1"/>
  <c r="S1855" i="1"/>
  <c r="U1855" i="1"/>
  <c r="R1857" i="1"/>
  <c r="I1857" i="1"/>
  <c r="A1857" i="1"/>
  <c r="O1856" i="1"/>
  <c r="J1856" i="1"/>
  <c r="K1856" i="1" s="1"/>
  <c r="U1856" i="1" s="1"/>
  <c r="G1856" i="1"/>
  <c r="F1856" i="1" s="1"/>
  <c r="B1848" i="1" l="1"/>
  <c r="C1851" i="1"/>
  <c r="N1850" i="1"/>
  <c r="H1855" i="1"/>
  <c r="L1855" i="1"/>
  <c r="M1855" i="1" s="1"/>
  <c r="R1858" i="1"/>
  <c r="J1857" i="1"/>
  <c r="K1857" i="1" s="1"/>
  <c r="G1857" i="1"/>
  <c r="F1857" i="1" s="1"/>
  <c r="P1856" i="1"/>
  <c r="Q1856" i="1" s="1"/>
  <c r="W1856" i="1"/>
  <c r="E1856" i="1"/>
  <c r="D1856" i="1" s="1"/>
  <c r="S1856" i="1"/>
  <c r="I1858" i="1"/>
  <c r="A1858" i="1"/>
  <c r="O1857" i="1"/>
  <c r="V1850" i="1" l="1"/>
  <c r="N1851" i="1"/>
  <c r="V1851" i="1" s="1"/>
  <c r="B1851" i="1" s="1"/>
  <c r="C1852" i="1"/>
  <c r="L1856" i="1"/>
  <c r="M1856" i="1" s="1"/>
  <c r="H1856" i="1"/>
  <c r="S1857" i="1"/>
  <c r="E1857" i="1"/>
  <c r="D1857" i="1" s="1"/>
  <c r="P1857" i="1"/>
  <c r="Q1857" i="1" s="1"/>
  <c r="W1857" i="1"/>
  <c r="I1859" i="1"/>
  <c r="A1859" i="1"/>
  <c r="O1858" i="1"/>
  <c r="U1857" i="1"/>
  <c r="J1858" i="1"/>
  <c r="K1858" i="1" s="1"/>
  <c r="U1858" i="1" s="1"/>
  <c r="G1858" i="1"/>
  <c r="F1858" i="1" s="1"/>
  <c r="R1859" i="1"/>
  <c r="B1850" i="1" l="1"/>
  <c r="C1853" i="1"/>
  <c r="N1852" i="1"/>
  <c r="V1852" i="1" s="1"/>
  <c r="B1852" i="1" s="1"/>
  <c r="G1859" i="1"/>
  <c r="F1859" i="1" s="1"/>
  <c r="J1859" i="1"/>
  <c r="K1859" i="1" s="1"/>
  <c r="U1859" i="1" s="1"/>
  <c r="I1860" i="1"/>
  <c r="A1860" i="1"/>
  <c r="O1859" i="1"/>
  <c r="R1860" i="1"/>
  <c r="H1857" i="1"/>
  <c r="E1858" i="1"/>
  <c r="D1858" i="1" s="1"/>
  <c r="S1858" i="1"/>
  <c r="L1857" i="1"/>
  <c r="M1857" i="1" s="1"/>
  <c r="W1858" i="1"/>
  <c r="P1858" i="1"/>
  <c r="Q1858" i="1" s="1"/>
  <c r="N1853" i="1" l="1"/>
  <c r="C1854" i="1"/>
  <c r="H1858" i="1"/>
  <c r="L1858" i="1"/>
  <c r="M1858" i="1" s="1"/>
  <c r="R1861" i="1"/>
  <c r="P1859" i="1"/>
  <c r="Q1859" i="1" s="1"/>
  <c r="W1859" i="1"/>
  <c r="O1860" i="1"/>
  <c r="I1861" i="1"/>
  <c r="A1861" i="1"/>
  <c r="J1860" i="1"/>
  <c r="K1860" i="1" s="1"/>
  <c r="G1860" i="1"/>
  <c r="F1860" i="1" s="1"/>
  <c r="E1859" i="1"/>
  <c r="D1859" i="1" s="1"/>
  <c r="S1859" i="1"/>
  <c r="V1853" i="1" l="1"/>
  <c r="N1854" i="1"/>
  <c r="V1854" i="1" s="1"/>
  <c r="B1854" i="1" s="1"/>
  <c r="C1855" i="1"/>
  <c r="L1859" i="1"/>
  <c r="M1859" i="1" s="1"/>
  <c r="H1859" i="1"/>
  <c r="W1860" i="1"/>
  <c r="P1860" i="1"/>
  <c r="Q1860" i="1" s="1"/>
  <c r="E1860" i="1"/>
  <c r="D1860" i="1" s="1"/>
  <c r="H1860" i="1" s="1"/>
  <c r="S1860" i="1"/>
  <c r="I1862" i="1"/>
  <c r="A1862" i="1"/>
  <c r="O1861" i="1"/>
  <c r="J1861" i="1"/>
  <c r="K1861" i="1" s="1"/>
  <c r="G1861" i="1"/>
  <c r="F1861" i="1" s="1"/>
  <c r="U1860" i="1"/>
  <c r="R1862" i="1"/>
  <c r="B1853" i="1" l="1"/>
  <c r="C1856" i="1"/>
  <c r="N1855" i="1"/>
  <c r="L1860" i="1"/>
  <c r="M1860" i="1" s="1"/>
  <c r="S1861" i="1"/>
  <c r="E1861" i="1"/>
  <c r="D1861" i="1" s="1"/>
  <c r="J1862" i="1"/>
  <c r="K1862" i="1" s="1"/>
  <c r="U1862" i="1" s="1"/>
  <c r="G1862" i="1"/>
  <c r="F1862" i="1" s="1"/>
  <c r="U1861" i="1"/>
  <c r="R1863" i="1"/>
  <c r="P1861" i="1"/>
  <c r="Q1861" i="1" s="1"/>
  <c r="W1861" i="1"/>
  <c r="A1863" i="1"/>
  <c r="O1862" i="1"/>
  <c r="I1863" i="1"/>
  <c r="V1855" i="1" l="1"/>
  <c r="C1857" i="1"/>
  <c r="N1856" i="1"/>
  <c r="V1856" i="1" s="1"/>
  <c r="B1856" i="1" s="1"/>
  <c r="L1861" i="1"/>
  <c r="M1861" i="1" s="1"/>
  <c r="H1861" i="1"/>
  <c r="R1864" i="1"/>
  <c r="G1863" i="1"/>
  <c r="F1863" i="1" s="1"/>
  <c r="J1863" i="1"/>
  <c r="K1863" i="1" s="1"/>
  <c r="E1862" i="1"/>
  <c r="D1862" i="1" s="1"/>
  <c r="L1862" i="1" s="1"/>
  <c r="M1862" i="1" s="1"/>
  <c r="S1862" i="1"/>
  <c r="W1862" i="1"/>
  <c r="P1862" i="1"/>
  <c r="Q1862" i="1" s="1"/>
  <c r="I1864" i="1"/>
  <c r="A1864" i="1"/>
  <c r="O1863" i="1"/>
  <c r="B1855" i="1" l="1"/>
  <c r="N1857" i="1"/>
  <c r="C1858" i="1"/>
  <c r="H1862" i="1"/>
  <c r="E1863" i="1"/>
  <c r="D1863" i="1" s="1"/>
  <c r="S1863" i="1"/>
  <c r="P1863" i="1"/>
  <c r="Q1863" i="1" s="1"/>
  <c r="W1863" i="1"/>
  <c r="I1865" i="1"/>
  <c r="A1865" i="1"/>
  <c r="O1864" i="1"/>
  <c r="U1863" i="1"/>
  <c r="J1864" i="1"/>
  <c r="K1864" i="1" s="1"/>
  <c r="U1864" i="1" s="1"/>
  <c r="G1864" i="1"/>
  <c r="F1864" i="1" s="1"/>
  <c r="R1865" i="1"/>
  <c r="V1857" i="1" l="1"/>
  <c r="C1859" i="1"/>
  <c r="N1858" i="1"/>
  <c r="V1858" i="1" s="1"/>
  <c r="B1858" i="1" s="1"/>
  <c r="L1863" i="1"/>
  <c r="M1863" i="1" s="1"/>
  <c r="H1863" i="1"/>
  <c r="O1865" i="1"/>
  <c r="I1866" i="1"/>
  <c r="A1866" i="1"/>
  <c r="J1865" i="1"/>
  <c r="K1865" i="1" s="1"/>
  <c r="U1865" i="1" s="1"/>
  <c r="G1865" i="1"/>
  <c r="F1865" i="1" s="1"/>
  <c r="R1866" i="1"/>
  <c r="W1864" i="1"/>
  <c r="P1864" i="1"/>
  <c r="Q1864" i="1" s="1"/>
  <c r="E1864" i="1"/>
  <c r="D1864" i="1" s="1"/>
  <c r="S1864" i="1"/>
  <c r="B1857" i="1" l="1"/>
  <c r="N1859" i="1"/>
  <c r="V1859" i="1" s="1"/>
  <c r="B1859" i="1" s="1"/>
  <c r="C1860" i="1"/>
  <c r="H1864" i="1"/>
  <c r="R1867" i="1"/>
  <c r="S1865" i="1"/>
  <c r="E1865" i="1"/>
  <c r="D1865" i="1" s="1"/>
  <c r="L1865" i="1" s="1"/>
  <c r="M1865" i="1" s="1"/>
  <c r="L1864" i="1"/>
  <c r="M1864" i="1" s="1"/>
  <c r="A1867" i="1"/>
  <c r="I1867" i="1"/>
  <c r="O1866" i="1"/>
  <c r="J1866" i="1"/>
  <c r="K1866" i="1" s="1"/>
  <c r="U1866" i="1" s="1"/>
  <c r="G1866" i="1"/>
  <c r="F1866" i="1" s="1"/>
  <c r="P1865" i="1"/>
  <c r="Q1865" i="1" s="1"/>
  <c r="W1865" i="1"/>
  <c r="C1861" i="1" l="1"/>
  <c r="N1860" i="1"/>
  <c r="H1865" i="1"/>
  <c r="G1867" i="1"/>
  <c r="F1867" i="1" s="1"/>
  <c r="J1867" i="1"/>
  <c r="K1867" i="1" s="1"/>
  <c r="U1867" i="1" s="1"/>
  <c r="I1868" i="1"/>
  <c r="A1868" i="1"/>
  <c r="O1867" i="1"/>
  <c r="W1866" i="1"/>
  <c r="P1866" i="1"/>
  <c r="Q1866" i="1" s="1"/>
  <c r="E1866" i="1"/>
  <c r="D1866" i="1" s="1"/>
  <c r="S1866" i="1"/>
  <c r="R1868" i="1"/>
  <c r="V1860" i="1" l="1"/>
  <c r="N1861" i="1"/>
  <c r="V1861" i="1" s="1"/>
  <c r="B1861" i="1" s="1"/>
  <c r="C1862" i="1"/>
  <c r="H1866" i="1"/>
  <c r="P1867" i="1"/>
  <c r="Q1867" i="1" s="1"/>
  <c r="W1867" i="1"/>
  <c r="O1868" i="1"/>
  <c r="P1868" i="1" s="1"/>
  <c r="I1869" i="1"/>
  <c r="A1869" i="1"/>
  <c r="J1868" i="1"/>
  <c r="K1868" i="1" s="1"/>
  <c r="G1868" i="1"/>
  <c r="F1868" i="1" s="1"/>
  <c r="R1869" i="1"/>
  <c r="E1867" i="1"/>
  <c r="D1867" i="1" s="1"/>
  <c r="S1867" i="1"/>
  <c r="L1866" i="1"/>
  <c r="M1866" i="1" s="1"/>
  <c r="B1860" i="1" l="1"/>
  <c r="C1863" i="1"/>
  <c r="N1862" i="1"/>
  <c r="V1862" i="1" s="1"/>
  <c r="B1862" i="1" s="1"/>
  <c r="L1867" i="1"/>
  <c r="M1867" i="1" s="1"/>
  <c r="H1867" i="1"/>
  <c r="J1869" i="1"/>
  <c r="K1869" i="1" s="1"/>
  <c r="U1869" i="1" s="1"/>
  <c r="G1869" i="1"/>
  <c r="F1869" i="1" s="1"/>
  <c r="I1870" i="1"/>
  <c r="A1870" i="1"/>
  <c r="O1869" i="1"/>
  <c r="E1868" i="1"/>
  <c r="D1868" i="1" s="1"/>
  <c r="S1868" i="1"/>
  <c r="U1868" i="1"/>
  <c r="R1870" i="1"/>
  <c r="C1864" i="1" l="1"/>
  <c r="N1863" i="1"/>
  <c r="V1863" i="1" s="1"/>
  <c r="B1863" i="1" s="1"/>
  <c r="L1868" i="1"/>
  <c r="M1868" i="1" s="1"/>
  <c r="H1868" i="1"/>
  <c r="P1869" i="1"/>
  <c r="Q1869" i="1" s="1"/>
  <c r="W1869" i="1"/>
  <c r="I1871" i="1"/>
  <c r="A1871" i="1"/>
  <c r="O1870" i="1"/>
  <c r="J1870" i="1"/>
  <c r="K1870" i="1" s="1"/>
  <c r="G1870" i="1"/>
  <c r="F1870" i="1" s="1"/>
  <c r="R1871" i="1"/>
  <c r="S1869" i="1"/>
  <c r="E1869" i="1"/>
  <c r="D1869" i="1" s="1"/>
  <c r="N1864" i="1" l="1"/>
  <c r="V1864" i="1" s="1"/>
  <c r="B1864" i="1" s="1"/>
  <c r="C1865" i="1"/>
  <c r="E1870" i="1"/>
  <c r="D1870" i="1" s="1"/>
  <c r="S1870" i="1"/>
  <c r="W1870" i="1"/>
  <c r="P1870" i="1"/>
  <c r="Q1870" i="1" s="1"/>
  <c r="H1869" i="1"/>
  <c r="L1869" i="1"/>
  <c r="M1869" i="1" s="1"/>
  <c r="A1872" i="1"/>
  <c r="O1871" i="1"/>
  <c r="I1872" i="1"/>
  <c r="R1872" i="1"/>
  <c r="G1871" i="1"/>
  <c r="F1871" i="1" s="1"/>
  <c r="J1871" i="1"/>
  <c r="K1871" i="1" s="1"/>
  <c r="U1870" i="1"/>
  <c r="N1865" i="1" l="1"/>
  <c r="V1865" i="1" s="1"/>
  <c r="B1865" i="1" s="1"/>
  <c r="C1866" i="1"/>
  <c r="H1870" i="1"/>
  <c r="L1870" i="1"/>
  <c r="M1870" i="1" s="1"/>
  <c r="I1873" i="1"/>
  <c r="A1873" i="1"/>
  <c r="O1872" i="1"/>
  <c r="S1871" i="1"/>
  <c r="E1871" i="1"/>
  <c r="D1871" i="1" s="1"/>
  <c r="L1871" i="1" s="1"/>
  <c r="M1871" i="1" s="1"/>
  <c r="P1871" i="1"/>
  <c r="Q1871" i="1" s="1"/>
  <c r="W1871" i="1"/>
  <c r="U1871" i="1"/>
  <c r="R1873" i="1"/>
  <c r="J1872" i="1"/>
  <c r="K1872" i="1" s="1"/>
  <c r="G1872" i="1"/>
  <c r="F1872" i="1" s="1"/>
  <c r="C1867" i="1" l="1"/>
  <c r="N1866" i="1"/>
  <c r="V1866" i="1" s="1"/>
  <c r="B1866" i="1" s="1"/>
  <c r="H1871" i="1"/>
  <c r="P1872" i="1"/>
  <c r="Q1872" i="1" s="1"/>
  <c r="W1872" i="1"/>
  <c r="E1872" i="1"/>
  <c r="D1872" i="1" s="1"/>
  <c r="S1872" i="1"/>
  <c r="U1872" i="1"/>
  <c r="I1874" i="1"/>
  <c r="A1874" i="1"/>
  <c r="O1873" i="1"/>
  <c r="R1874" i="1"/>
  <c r="J1873" i="1"/>
  <c r="K1873" i="1" s="1"/>
  <c r="U1873" i="1" s="1"/>
  <c r="G1873" i="1"/>
  <c r="F1873" i="1" s="1"/>
  <c r="C1868" i="1" l="1"/>
  <c r="N1868" i="1" s="1"/>
  <c r="N1867" i="1"/>
  <c r="L1872" i="1"/>
  <c r="M1872" i="1" s="1"/>
  <c r="H1872" i="1"/>
  <c r="A1875" i="1"/>
  <c r="O1874" i="1"/>
  <c r="I1875" i="1"/>
  <c r="G1874" i="1"/>
  <c r="F1874" i="1" s="1"/>
  <c r="J1874" i="1"/>
  <c r="K1874" i="1" s="1"/>
  <c r="P1873" i="1"/>
  <c r="Q1873" i="1" s="1"/>
  <c r="W1873" i="1"/>
  <c r="S1873" i="1"/>
  <c r="E1873" i="1"/>
  <c r="D1873" i="1" s="1"/>
  <c r="R1875" i="1"/>
  <c r="V1867" i="1" l="1"/>
  <c r="Q1868" i="1"/>
  <c r="C1869" i="1" s="1"/>
  <c r="V1868" i="1"/>
  <c r="L1873" i="1"/>
  <c r="M1873" i="1" s="1"/>
  <c r="H1873" i="1"/>
  <c r="E1874" i="1"/>
  <c r="D1874" i="1" s="1"/>
  <c r="S1874" i="1"/>
  <c r="G1875" i="1"/>
  <c r="F1875" i="1" s="1"/>
  <c r="J1875" i="1"/>
  <c r="K1875" i="1" s="1"/>
  <c r="W1874" i="1"/>
  <c r="P1874" i="1"/>
  <c r="Q1874" i="1" s="1"/>
  <c r="U1874" i="1"/>
  <c r="R1876" i="1"/>
  <c r="A1876" i="1"/>
  <c r="O1875" i="1"/>
  <c r="I1876" i="1"/>
  <c r="B1867" i="1" l="1"/>
  <c r="B1868" i="1"/>
  <c r="C1870" i="1"/>
  <c r="N1869" i="1"/>
  <c r="W1868" i="1"/>
  <c r="H1874" i="1"/>
  <c r="L1874" i="1"/>
  <c r="M1874" i="1" s="1"/>
  <c r="J1876" i="1"/>
  <c r="K1876" i="1" s="1"/>
  <c r="U1876" i="1" s="1"/>
  <c r="G1876" i="1"/>
  <c r="F1876" i="1" s="1"/>
  <c r="S1875" i="1"/>
  <c r="E1875" i="1"/>
  <c r="D1875" i="1" s="1"/>
  <c r="P1875" i="1"/>
  <c r="Q1875" i="1" s="1"/>
  <c r="W1875" i="1"/>
  <c r="R1877" i="1"/>
  <c r="I1877" i="1"/>
  <c r="A1877" i="1"/>
  <c r="O1876" i="1"/>
  <c r="U1875" i="1"/>
  <c r="V1869" i="1" l="1"/>
  <c r="N1870" i="1"/>
  <c r="V1870" i="1" s="1"/>
  <c r="B1870" i="1" s="1"/>
  <c r="C1871" i="1"/>
  <c r="H1875" i="1"/>
  <c r="L1875" i="1"/>
  <c r="M1875" i="1" s="1"/>
  <c r="R1878" i="1"/>
  <c r="P1876" i="1"/>
  <c r="Q1876" i="1" s="1"/>
  <c r="W1876" i="1"/>
  <c r="I1878" i="1"/>
  <c r="A1878" i="1"/>
  <c r="O1877" i="1"/>
  <c r="J1877" i="1"/>
  <c r="K1877" i="1" s="1"/>
  <c r="G1877" i="1"/>
  <c r="F1877" i="1" s="1"/>
  <c r="E1876" i="1"/>
  <c r="D1876" i="1" s="1"/>
  <c r="S1876" i="1"/>
  <c r="B1869" i="1" l="1"/>
  <c r="N1871" i="1"/>
  <c r="C1872" i="1"/>
  <c r="L1876" i="1"/>
  <c r="M1876" i="1" s="1"/>
  <c r="H1876" i="1"/>
  <c r="P1877" i="1"/>
  <c r="Q1877" i="1" s="1"/>
  <c r="W1877" i="1"/>
  <c r="J1878" i="1"/>
  <c r="K1878" i="1" s="1"/>
  <c r="U1878" i="1" s="1"/>
  <c r="G1878" i="1"/>
  <c r="F1878" i="1" s="1"/>
  <c r="S1877" i="1"/>
  <c r="E1877" i="1"/>
  <c r="D1877" i="1" s="1"/>
  <c r="L1877" i="1" s="1"/>
  <c r="M1877" i="1" s="1"/>
  <c r="U1877" i="1"/>
  <c r="I1879" i="1"/>
  <c r="A1879" i="1"/>
  <c r="O1878" i="1"/>
  <c r="R1879" i="1"/>
  <c r="V1871" i="1" l="1"/>
  <c r="N1872" i="1"/>
  <c r="V1872" i="1" s="1"/>
  <c r="B1872" i="1" s="1"/>
  <c r="C1873" i="1"/>
  <c r="G1879" i="1"/>
  <c r="F1879" i="1" s="1"/>
  <c r="J1879" i="1"/>
  <c r="K1879" i="1" s="1"/>
  <c r="U1879" i="1" s="1"/>
  <c r="R1880" i="1"/>
  <c r="E1878" i="1"/>
  <c r="D1878" i="1" s="1"/>
  <c r="L1878" i="1" s="1"/>
  <c r="M1878" i="1" s="1"/>
  <c r="S1878" i="1"/>
  <c r="W1878" i="1"/>
  <c r="P1878" i="1"/>
  <c r="Q1878" i="1" s="1"/>
  <c r="H1877" i="1"/>
  <c r="A1880" i="1"/>
  <c r="I1880" i="1"/>
  <c r="O1879" i="1"/>
  <c r="B1871" i="1" l="1"/>
  <c r="N1873" i="1"/>
  <c r="V1873" i="1" s="1"/>
  <c r="B1873" i="1" s="1"/>
  <c r="C1874" i="1"/>
  <c r="H1878" i="1"/>
  <c r="J1880" i="1"/>
  <c r="K1880" i="1" s="1"/>
  <c r="U1880" i="1" s="1"/>
  <c r="G1880" i="1"/>
  <c r="F1880" i="1" s="1"/>
  <c r="R1881" i="1"/>
  <c r="P1879" i="1"/>
  <c r="Q1879" i="1" s="1"/>
  <c r="W1879" i="1"/>
  <c r="O1880" i="1"/>
  <c r="I1881" i="1"/>
  <c r="A1881" i="1"/>
  <c r="E1879" i="1"/>
  <c r="D1879" i="1" s="1"/>
  <c r="S1879" i="1"/>
  <c r="N1874" i="1" l="1"/>
  <c r="C1875" i="1"/>
  <c r="L1879" i="1"/>
  <c r="M1879" i="1" s="1"/>
  <c r="H1879" i="1"/>
  <c r="J1881" i="1"/>
  <c r="K1881" i="1" s="1"/>
  <c r="U1881" i="1" s="1"/>
  <c r="G1881" i="1"/>
  <c r="F1881" i="1" s="1"/>
  <c r="R1882" i="1"/>
  <c r="W1880" i="1"/>
  <c r="P1880" i="1"/>
  <c r="Q1880" i="1" s="1"/>
  <c r="I1882" i="1"/>
  <c r="A1882" i="1"/>
  <c r="O1881" i="1"/>
  <c r="E1880" i="1"/>
  <c r="D1880" i="1" s="1"/>
  <c r="H1880" i="1" s="1"/>
  <c r="S1880" i="1"/>
  <c r="V1874" i="1" l="1"/>
  <c r="C1876" i="1"/>
  <c r="N1875" i="1"/>
  <c r="V1875" i="1" s="1"/>
  <c r="B1875" i="1" s="1"/>
  <c r="L1880" i="1"/>
  <c r="M1880" i="1" s="1"/>
  <c r="I1883" i="1"/>
  <c r="A1883" i="1"/>
  <c r="O1882" i="1"/>
  <c r="G1882" i="1"/>
  <c r="F1882" i="1" s="1"/>
  <c r="J1882" i="1"/>
  <c r="K1882" i="1" s="1"/>
  <c r="U1882" i="1" s="1"/>
  <c r="R1883" i="1"/>
  <c r="P1881" i="1"/>
  <c r="Q1881" i="1" s="1"/>
  <c r="W1881" i="1"/>
  <c r="S1881" i="1"/>
  <c r="E1881" i="1"/>
  <c r="D1881" i="1" s="1"/>
  <c r="B1874" i="1" l="1"/>
  <c r="N1876" i="1"/>
  <c r="V1876" i="1" s="1"/>
  <c r="B1876" i="1" s="1"/>
  <c r="C1877" i="1"/>
  <c r="H1881" i="1"/>
  <c r="L1881" i="1"/>
  <c r="M1881" i="1" s="1"/>
  <c r="R1884" i="1"/>
  <c r="S1882" i="1"/>
  <c r="E1882" i="1"/>
  <c r="D1882" i="1" s="1"/>
  <c r="L1882" i="1" s="1"/>
  <c r="M1882" i="1" s="1"/>
  <c r="P1882" i="1"/>
  <c r="Q1882" i="1" s="1"/>
  <c r="W1882" i="1"/>
  <c r="I1884" i="1"/>
  <c r="A1884" i="1"/>
  <c r="O1883" i="1"/>
  <c r="G1883" i="1"/>
  <c r="F1883" i="1" s="1"/>
  <c r="J1883" i="1"/>
  <c r="K1883" i="1" s="1"/>
  <c r="N1877" i="1" l="1"/>
  <c r="C1878" i="1"/>
  <c r="J1884" i="1"/>
  <c r="K1884" i="1" s="1"/>
  <c r="U1884" i="1" s="1"/>
  <c r="G1884" i="1"/>
  <c r="F1884" i="1" s="1"/>
  <c r="O1884" i="1"/>
  <c r="I1885" i="1"/>
  <c r="A1885" i="1"/>
  <c r="H1882" i="1"/>
  <c r="E1883" i="1"/>
  <c r="D1883" i="1" s="1"/>
  <c r="S1883" i="1"/>
  <c r="U1883" i="1"/>
  <c r="P1883" i="1"/>
  <c r="Q1883" i="1" s="1"/>
  <c r="W1883" i="1"/>
  <c r="R1885" i="1"/>
  <c r="V1877" i="1" l="1"/>
  <c r="N1878" i="1"/>
  <c r="V1878" i="1" s="1"/>
  <c r="B1878" i="1" s="1"/>
  <c r="C1879" i="1"/>
  <c r="I1886" i="1"/>
  <c r="A1886" i="1"/>
  <c r="O1885" i="1"/>
  <c r="J1885" i="1"/>
  <c r="K1885" i="1" s="1"/>
  <c r="G1885" i="1"/>
  <c r="F1885" i="1" s="1"/>
  <c r="H1883" i="1"/>
  <c r="P1884" i="1"/>
  <c r="Q1884" i="1" s="1"/>
  <c r="W1884" i="1"/>
  <c r="R1886" i="1"/>
  <c r="L1883" i="1"/>
  <c r="M1883" i="1" s="1"/>
  <c r="E1884" i="1"/>
  <c r="D1884" i="1" s="1"/>
  <c r="H1884" i="1" s="1"/>
  <c r="S1884" i="1"/>
  <c r="B1877" i="1" l="1"/>
  <c r="N1879" i="1"/>
  <c r="V1879" i="1" s="1"/>
  <c r="B1879" i="1" s="1"/>
  <c r="C1880" i="1"/>
  <c r="L1884" i="1"/>
  <c r="M1884" i="1" s="1"/>
  <c r="E1885" i="1"/>
  <c r="D1885" i="1" s="1"/>
  <c r="H1885" i="1" s="1"/>
  <c r="S1885" i="1"/>
  <c r="P1885" i="1"/>
  <c r="Q1885" i="1" s="1"/>
  <c r="W1885" i="1"/>
  <c r="U1885" i="1"/>
  <c r="I1887" i="1"/>
  <c r="A1887" i="1"/>
  <c r="O1886" i="1"/>
  <c r="R1887" i="1"/>
  <c r="J1886" i="1"/>
  <c r="K1886" i="1" s="1"/>
  <c r="G1886" i="1"/>
  <c r="F1886" i="1" s="1"/>
  <c r="N1880" i="1" l="1"/>
  <c r="V1880" i="1" s="1"/>
  <c r="B1880" i="1" s="1"/>
  <c r="C1881" i="1"/>
  <c r="L1885" i="1"/>
  <c r="M1885" i="1" s="1"/>
  <c r="G1887" i="1"/>
  <c r="F1887" i="1" s="1"/>
  <c r="J1887" i="1"/>
  <c r="K1887" i="1" s="1"/>
  <c r="U1887" i="1" s="1"/>
  <c r="I1888" i="1"/>
  <c r="A1888" i="1"/>
  <c r="O1887" i="1"/>
  <c r="S1886" i="1"/>
  <c r="E1886" i="1"/>
  <c r="D1886" i="1" s="1"/>
  <c r="W1886" i="1"/>
  <c r="P1886" i="1"/>
  <c r="Q1886" i="1" s="1"/>
  <c r="U1886" i="1"/>
  <c r="R1888" i="1"/>
  <c r="C1882" i="1" l="1"/>
  <c r="N1881" i="1"/>
  <c r="P1887" i="1"/>
  <c r="Q1887" i="1" s="1"/>
  <c r="W1887" i="1"/>
  <c r="I1889" i="1"/>
  <c r="A1889" i="1"/>
  <c r="O1888" i="1"/>
  <c r="J1888" i="1"/>
  <c r="K1888" i="1" s="1"/>
  <c r="U1888" i="1" s="1"/>
  <c r="G1888" i="1"/>
  <c r="F1888" i="1" s="1"/>
  <c r="L1886" i="1"/>
  <c r="M1886" i="1" s="1"/>
  <c r="E1887" i="1"/>
  <c r="D1887" i="1" s="1"/>
  <c r="S1887" i="1"/>
  <c r="H1886" i="1"/>
  <c r="R1889" i="1"/>
  <c r="V1881" i="1" l="1"/>
  <c r="N1882" i="1"/>
  <c r="V1882" i="1" s="1"/>
  <c r="B1882" i="1" s="1"/>
  <c r="C1883" i="1"/>
  <c r="H1887" i="1"/>
  <c r="L1887" i="1"/>
  <c r="M1887" i="1" s="1"/>
  <c r="P1888" i="1"/>
  <c r="Q1888" i="1" s="1"/>
  <c r="W1888" i="1"/>
  <c r="R1890" i="1"/>
  <c r="I1890" i="1"/>
  <c r="A1890" i="1"/>
  <c r="O1889" i="1"/>
  <c r="J1889" i="1"/>
  <c r="K1889" i="1" s="1"/>
  <c r="U1889" i="1" s="1"/>
  <c r="G1889" i="1"/>
  <c r="F1889" i="1" s="1"/>
  <c r="E1888" i="1"/>
  <c r="D1888" i="1" s="1"/>
  <c r="S1888" i="1"/>
  <c r="B1881" i="1" l="1"/>
  <c r="C1884" i="1"/>
  <c r="N1883" i="1"/>
  <c r="L1888" i="1"/>
  <c r="M1888" i="1" s="1"/>
  <c r="H1888" i="1"/>
  <c r="J1890" i="1"/>
  <c r="K1890" i="1" s="1"/>
  <c r="U1890" i="1" s="1"/>
  <c r="G1890" i="1"/>
  <c r="F1890" i="1" s="1"/>
  <c r="P1889" i="1"/>
  <c r="Q1889" i="1" s="1"/>
  <c r="W1889" i="1"/>
  <c r="O1890" i="1"/>
  <c r="I1891" i="1"/>
  <c r="A1891" i="1"/>
  <c r="R1891" i="1"/>
  <c r="S1889" i="1"/>
  <c r="E1889" i="1"/>
  <c r="D1889" i="1" s="1"/>
  <c r="L1889" i="1" s="1"/>
  <c r="M1889" i="1" s="1"/>
  <c r="V1883" i="1" l="1"/>
  <c r="N1884" i="1"/>
  <c r="V1884" i="1" s="1"/>
  <c r="B1884" i="1" s="1"/>
  <c r="C1885" i="1"/>
  <c r="H1889" i="1"/>
  <c r="G1891" i="1"/>
  <c r="F1891" i="1" s="1"/>
  <c r="J1891" i="1"/>
  <c r="K1891" i="1" s="1"/>
  <c r="U1891" i="1" s="1"/>
  <c r="W1890" i="1"/>
  <c r="P1890" i="1"/>
  <c r="Q1890" i="1" s="1"/>
  <c r="O1891" i="1"/>
  <c r="I1892" i="1"/>
  <c r="A1892" i="1"/>
  <c r="R1892" i="1"/>
  <c r="E1890" i="1"/>
  <c r="D1890" i="1" s="1"/>
  <c r="S1890" i="1"/>
  <c r="B1883" i="1" l="1"/>
  <c r="C1886" i="1"/>
  <c r="N1885" i="1"/>
  <c r="H1890" i="1"/>
  <c r="L1890" i="1"/>
  <c r="M1890" i="1" s="1"/>
  <c r="O1892" i="1"/>
  <c r="I1893" i="1"/>
  <c r="A1893" i="1"/>
  <c r="P1891" i="1"/>
  <c r="Q1891" i="1" s="1"/>
  <c r="W1891" i="1"/>
  <c r="J1892" i="1"/>
  <c r="K1892" i="1" s="1"/>
  <c r="G1892" i="1"/>
  <c r="F1892" i="1" s="1"/>
  <c r="E1891" i="1"/>
  <c r="D1891" i="1" s="1"/>
  <c r="S1891" i="1"/>
  <c r="R1893" i="1"/>
  <c r="V1885" i="1" l="1"/>
  <c r="N1886" i="1"/>
  <c r="V1886" i="1" s="1"/>
  <c r="B1886" i="1" s="1"/>
  <c r="C1887" i="1"/>
  <c r="E1892" i="1"/>
  <c r="D1892" i="1" s="1"/>
  <c r="H1892" i="1" s="1"/>
  <c r="S1892" i="1"/>
  <c r="L1891" i="1"/>
  <c r="M1891" i="1" s="1"/>
  <c r="U1892" i="1"/>
  <c r="A1894" i="1"/>
  <c r="O1893" i="1"/>
  <c r="I1894" i="1"/>
  <c r="R1894" i="1"/>
  <c r="J1893" i="1"/>
  <c r="K1893" i="1" s="1"/>
  <c r="G1893" i="1"/>
  <c r="F1893" i="1" s="1"/>
  <c r="H1891" i="1"/>
  <c r="P1892" i="1"/>
  <c r="Q1892" i="1" s="1"/>
  <c r="W1892" i="1"/>
  <c r="B1885" i="1" l="1"/>
  <c r="C1888" i="1"/>
  <c r="N1887" i="1"/>
  <c r="V1887" i="1" s="1"/>
  <c r="B1887" i="1" s="1"/>
  <c r="L1892" i="1"/>
  <c r="M1892" i="1" s="1"/>
  <c r="J1894" i="1"/>
  <c r="K1894" i="1" s="1"/>
  <c r="U1894" i="1" s="1"/>
  <c r="G1894" i="1"/>
  <c r="F1894" i="1" s="1"/>
  <c r="P1893" i="1"/>
  <c r="Q1893" i="1" s="1"/>
  <c r="W1893" i="1"/>
  <c r="I1895" i="1"/>
  <c r="A1895" i="1"/>
  <c r="O1894" i="1"/>
  <c r="R1895" i="1"/>
  <c r="S1893" i="1"/>
  <c r="E1893" i="1"/>
  <c r="D1893" i="1" s="1"/>
  <c r="U1893" i="1"/>
  <c r="N1888" i="1" l="1"/>
  <c r="C1889" i="1"/>
  <c r="L1893" i="1"/>
  <c r="M1893" i="1" s="1"/>
  <c r="W1894" i="1"/>
  <c r="P1894" i="1"/>
  <c r="Q1894" i="1" s="1"/>
  <c r="I1896" i="1"/>
  <c r="A1896" i="1"/>
  <c r="O1895" i="1"/>
  <c r="G1895" i="1"/>
  <c r="F1895" i="1" s="1"/>
  <c r="J1895" i="1"/>
  <c r="K1895" i="1" s="1"/>
  <c r="R1896" i="1"/>
  <c r="H1893" i="1"/>
  <c r="E1894" i="1"/>
  <c r="D1894" i="1" s="1"/>
  <c r="S1894" i="1"/>
  <c r="V1888" i="1" l="1"/>
  <c r="N1889" i="1"/>
  <c r="V1889" i="1" s="1"/>
  <c r="B1889" i="1" s="1"/>
  <c r="C1890" i="1"/>
  <c r="H1894" i="1"/>
  <c r="E1895" i="1"/>
  <c r="D1895" i="1" s="1"/>
  <c r="S1895" i="1"/>
  <c r="P1895" i="1"/>
  <c r="Q1895" i="1" s="1"/>
  <c r="W1895" i="1"/>
  <c r="I1897" i="1"/>
  <c r="A1897" i="1"/>
  <c r="O1896" i="1"/>
  <c r="J1896" i="1"/>
  <c r="K1896" i="1" s="1"/>
  <c r="U1896" i="1" s="1"/>
  <c r="G1896" i="1"/>
  <c r="F1896" i="1" s="1"/>
  <c r="R1897" i="1"/>
  <c r="L1894" i="1"/>
  <c r="M1894" i="1" s="1"/>
  <c r="U1895" i="1"/>
  <c r="B1888" i="1" l="1"/>
  <c r="H1895" i="1"/>
  <c r="C1891" i="1"/>
  <c r="N1890" i="1"/>
  <c r="L1895" i="1"/>
  <c r="M1895" i="1" s="1"/>
  <c r="P1896" i="1"/>
  <c r="Q1896" i="1" s="1"/>
  <c r="W1896" i="1"/>
  <c r="I1898" i="1"/>
  <c r="A1898" i="1"/>
  <c r="O1897" i="1"/>
  <c r="J1897" i="1"/>
  <c r="K1897" i="1" s="1"/>
  <c r="G1897" i="1"/>
  <c r="F1897" i="1" s="1"/>
  <c r="E1896" i="1"/>
  <c r="D1896" i="1" s="1"/>
  <c r="S1896" i="1"/>
  <c r="R1898" i="1"/>
  <c r="V1890" i="1" l="1"/>
  <c r="N1891" i="1"/>
  <c r="V1891" i="1" s="1"/>
  <c r="B1891" i="1" s="1"/>
  <c r="C1892" i="1"/>
  <c r="L1896" i="1"/>
  <c r="M1896" i="1" s="1"/>
  <c r="H1896" i="1"/>
  <c r="O1898" i="1"/>
  <c r="I1899" i="1"/>
  <c r="A1899" i="1"/>
  <c r="J1898" i="1"/>
  <c r="K1898" i="1" s="1"/>
  <c r="G1898" i="1"/>
  <c r="F1898" i="1" s="1"/>
  <c r="P1897" i="1"/>
  <c r="Q1897" i="1" s="1"/>
  <c r="W1897" i="1"/>
  <c r="R1899" i="1"/>
  <c r="S1897" i="1"/>
  <c r="E1897" i="1"/>
  <c r="D1897" i="1" s="1"/>
  <c r="U1897" i="1"/>
  <c r="B1890" i="1" l="1"/>
  <c r="C1893" i="1"/>
  <c r="N1892" i="1"/>
  <c r="E1898" i="1"/>
  <c r="D1898" i="1" s="1"/>
  <c r="S1898" i="1"/>
  <c r="I1900" i="1"/>
  <c r="A1900" i="1"/>
  <c r="O1899" i="1"/>
  <c r="P1899" i="1" s="1"/>
  <c r="G1899" i="1"/>
  <c r="F1899" i="1" s="1"/>
  <c r="J1899" i="1"/>
  <c r="K1899" i="1" s="1"/>
  <c r="W1898" i="1"/>
  <c r="P1898" i="1"/>
  <c r="Q1898" i="1" s="1"/>
  <c r="U1898" i="1"/>
  <c r="H1897" i="1"/>
  <c r="R1900" i="1"/>
  <c r="L1897" i="1"/>
  <c r="M1897" i="1" s="1"/>
  <c r="V1892" i="1" l="1"/>
  <c r="C1894" i="1"/>
  <c r="N1893" i="1"/>
  <c r="V1893" i="1" s="1"/>
  <c r="B1893" i="1" s="1"/>
  <c r="H1898" i="1"/>
  <c r="L1898" i="1"/>
  <c r="M1898" i="1" s="1"/>
  <c r="E1899" i="1"/>
  <c r="D1899" i="1" s="1"/>
  <c r="H1899" i="1" s="1"/>
  <c r="S1899" i="1"/>
  <c r="U1899" i="1"/>
  <c r="R1901" i="1"/>
  <c r="O1900" i="1"/>
  <c r="I1901" i="1"/>
  <c r="A1901" i="1"/>
  <c r="G1900" i="1"/>
  <c r="F1900" i="1" s="1"/>
  <c r="J1900" i="1"/>
  <c r="K1900" i="1" s="1"/>
  <c r="U1900" i="1" s="1"/>
  <c r="B1892" i="1" l="1"/>
  <c r="N1894" i="1"/>
  <c r="V1894" i="1" s="1"/>
  <c r="B1894" i="1" s="1"/>
  <c r="C1895" i="1"/>
  <c r="L1899" i="1"/>
  <c r="M1899" i="1" s="1"/>
  <c r="J1901" i="1"/>
  <c r="K1901" i="1" s="1"/>
  <c r="U1901" i="1" s="1"/>
  <c r="G1901" i="1"/>
  <c r="F1901" i="1" s="1"/>
  <c r="P1900" i="1"/>
  <c r="Q1900" i="1" s="1"/>
  <c r="W1900" i="1"/>
  <c r="R1902" i="1"/>
  <c r="I1902" i="1"/>
  <c r="O1901" i="1"/>
  <c r="A1902" i="1"/>
  <c r="E1900" i="1"/>
  <c r="D1900" i="1" s="1"/>
  <c r="S1900" i="1"/>
  <c r="C1896" i="1" l="1"/>
  <c r="N1895" i="1"/>
  <c r="J1902" i="1"/>
  <c r="K1902" i="1" s="1"/>
  <c r="U1902" i="1" s="1"/>
  <c r="G1902" i="1"/>
  <c r="F1902" i="1" s="1"/>
  <c r="P1901" i="1"/>
  <c r="Q1901" i="1" s="1"/>
  <c r="W1901" i="1"/>
  <c r="H1900" i="1"/>
  <c r="R1903" i="1"/>
  <c r="L1900" i="1"/>
  <c r="M1900" i="1" s="1"/>
  <c r="I1903" i="1"/>
  <c r="A1903" i="1"/>
  <c r="O1902" i="1"/>
  <c r="S1901" i="1"/>
  <c r="E1901" i="1"/>
  <c r="D1901" i="1" s="1"/>
  <c r="V1895" i="1" l="1"/>
  <c r="C1897" i="1"/>
  <c r="N1896" i="1"/>
  <c r="V1896" i="1" s="1"/>
  <c r="B1896" i="1" s="1"/>
  <c r="R1904" i="1"/>
  <c r="H1901" i="1"/>
  <c r="I1904" i="1"/>
  <c r="A1904" i="1"/>
  <c r="O1903" i="1"/>
  <c r="W1902" i="1"/>
  <c r="P1902" i="1"/>
  <c r="Q1902" i="1" s="1"/>
  <c r="L1901" i="1"/>
  <c r="M1901" i="1" s="1"/>
  <c r="G1903" i="1"/>
  <c r="F1903" i="1" s="1"/>
  <c r="J1903" i="1"/>
  <c r="K1903" i="1" s="1"/>
  <c r="S1902" i="1"/>
  <c r="E1902" i="1"/>
  <c r="D1902" i="1" s="1"/>
  <c r="B1895" i="1" l="1"/>
  <c r="C1898" i="1"/>
  <c r="N1897" i="1"/>
  <c r="P1903" i="1"/>
  <c r="Q1903" i="1" s="1"/>
  <c r="W1903" i="1"/>
  <c r="I1905" i="1"/>
  <c r="A1905" i="1"/>
  <c r="O1904" i="1"/>
  <c r="J1904" i="1"/>
  <c r="K1904" i="1" s="1"/>
  <c r="G1904" i="1"/>
  <c r="F1904" i="1" s="1"/>
  <c r="E1903" i="1"/>
  <c r="D1903" i="1" s="1"/>
  <c r="S1903" i="1"/>
  <c r="L1902" i="1"/>
  <c r="M1902" i="1" s="1"/>
  <c r="U1903" i="1"/>
  <c r="H1902" i="1"/>
  <c r="R1905" i="1"/>
  <c r="V1897" i="1" l="1"/>
  <c r="N1898" i="1"/>
  <c r="V1898" i="1" s="1"/>
  <c r="B1898" i="1" s="1"/>
  <c r="C1899" i="1"/>
  <c r="N1899" i="1" s="1"/>
  <c r="E1904" i="1"/>
  <c r="D1904" i="1" s="1"/>
  <c r="S1904" i="1"/>
  <c r="P1904" i="1"/>
  <c r="Q1904" i="1" s="1"/>
  <c r="W1904" i="1"/>
  <c r="I1906" i="1"/>
  <c r="A1906" i="1"/>
  <c r="O1905" i="1"/>
  <c r="J1905" i="1"/>
  <c r="K1905" i="1" s="1"/>
  <c r="G1905" i="1"/>
  <c r="F1905" i="1" s="1"/>
  <c r="U1904" i="1"/>
  <c r="R1906" i="1"/>
  <c r="L1903" i="1"/>
  <c r="M1903" i="1" s="1"/>
  <c r="H1903" i="1"/>
  <c r="B1897" i="1" l="1"/>
  <c r="Q1899" i="1"/>
  <c r="V1899" i="1"/>
  <c r="B1899" i="1" s="1"/>
  <c r="L1904" i="1"/>
  <c r="M1904" i="1" s="1"/>
  <c r="H1904" i="1"/>
  <c r="I1907" i="1"/>
  <c r="A1907" i="1"/>
  <c r="O1906" i="1"/>
  <c r="J1906" i="1"/>
  <c r="K1906" i="1" s="1"/>
  <c r="U1906" i="1" s="1"/>
  <c r="G1906" i="1"/>
  <c r="F1906" i="1" s="1"/>
  <c r="S1905" i="1"/>
  <c r="E1905" i="1"/>
  <c r="D1905" i="1" s="1"/>
  <c r="U1905" i="1"/>
  <c r="W1905" i="1"/>
  <c r="P1905" i="1"/>
  <c r="Q1905" i="1" s="1"/>
  <c r="R1907" i="1"/>
  <c r="W1899" i="1" l="1"/>
  <c r="C1900" i="1"/>
  <c r="E1906" i="1"/>
  <c r="D1906" i="1" s="1"/>
  <c r="H1906" i="1" s="1"/>
  <c r="S1906" i="1"/>
  <c r="W1906" i="1"/>
  <c r="P1906" i="1"/>
  <c r="Q1906" i="1" s="1"/>
  <c r="R1908" i="1"/>
  <c r="H1905" i="1"/>
  <c r="A1908" i="1"/>
  <c r="I1908" i="1"/>
  <c r="O1907" i="1"/>
  <c r="L1905" i="1"/>
  <c r="M1905" i="1" s="1"/>
  <c r="G1907" i="1"/>
  <c r="F1907" i="1" s="1"/>
  <c r="J1907" i="1"/>
  <c r="K1907" i="1" s="1"/>
  <c r="U1907" i="1" s="1"/>
  <c r="N1900" i="1" l="1"/>
  <c r="V1900" i="1" s="1"/>
  <c r="B1900" i="1" s="1"/>
  <c r="C1901" i="1"/>
  <c r="L1906" i="1"/>
  <c r="M1906" i="1" s="1"/>
  <c r="E1907" i="1"/>
  <c r="D1907" i="1" s="1"/>
  <c r="L1907" i="1" s="1"/>
  <c r="M1907" i="1" s="1"/>
  <c r="S1907" i="1"/>
  <c r="R1909" i="1"/>
  <c r="I1909" i="1"/>
  <c r="A1909" i="1"/>
  <c r="O1908" i="1"/>
  <c r="P1907" i="1"/>
  <c r="Q1907" i="1" s="1"/>
  <c r="W1907" i="1"/>
  <c r="J1908" i="1"/>
  <c r="K1908" i="1" s="1"/>
  <c r="U1908" i="1" s="1"/>
  <c r="G1908" i="1"/>
  <c r="F1908" i="1" s="1"/>
  <c r="H1907" i="1" l="1"/>
  <c r="N1901" i="1"/>
  <c r="V1901" i="1" s="1"/>
  <c r="B1901" i="1" s="1"/>
  <c r="C1902" i="1"/>
  <c r="P1908" i="1"/>
  <c r="Q1908" i="1" s="1"/>
  <c r="W1908" i="1"/>
  <c r="J1909" i="1"/>
  <c r="K1909" i="1" s="1"/>
  <c r="U1909" i="1" s="1"/>
  <c r="G1909" i="1"/>
  <c r="F1909" i="1" s="1"/>
  <c r="R1910" i="1"/>
  <c r="E1908" i="1"/>
  <c r="D1908" i="1" s="1"/>
  <c r="S1908" i="1"/>
  <c r="I1910" i="1"/>
  <c r="A1910" i="1"/>
  <c r="O1909" i="1"/>
  <c r="N1902" i="1" l="1"/>
  <c r="C1903" i="1"/>
  <c r="L1908" i="1"/>
  <c r="M1908" i="1" s="1"/>
  <c r="R1911" i="1"/>
  <c r="H1908" i="1"/>
  <c r="S1909" i="1"/>
  <c r="E1909" i="1"/>
  <c r="D1909" i="1" s="1"/>
  <c r="P1909" i="1"/>
  <c r="Q1909" i="1" s="1"/>
  <c r="W1909" i="1"/>
  <c r="A1911" i="1"/>
  <c r="O1910" i="1"/>
  <c r="I1911" i="1"/>
  <c r="J1910" i="1"/>
  <c r="K1910" i="1" s="1"/>
  <c r="G1910" i="1"/>
  <c r="F1910" i="1" s="1"/>
  <c r="V1902" i="1" l="1"/>
  <c r="C1904" i="1"/>
  <c r="N1903" i="1"/>
  <c r="V1903" i="1" s="1"/>
  <c r="B1903" i="1" s="1"/>
  <c r="E1910" i="1"/>
  <c r="D1910" i="1" s="1"/>
  <c r="L1910" i="1" s="1"/>
  <c r="M1910" i="1" s="1"/>
  <c r="S1910" i="1"/>
  <c r="G1911" i="1"/>
  <c r="F1911" i="1" s="1"/>
  <c r="J1911" i="1"/>
  <c r="K1911" i="1" s="1"/>
  <c r="U1910" i="1"/>
  <c r="W1910" i="1"/>
  <c r="P1910" i="1"/>
  <c r="Q1910" i="1" s="1"/>
  <c r="R1912" i="1"/>
  <c r="L1909" i="1"/>
  <c r="M1909" i="1" s="1"/>
  <c r="H1909" i="1"/>
  <c r="I1912" i="1"/>
  <c r="A1912" i="1"/>
  <c r="O1911" i="1"/>
  <c r="B1902" i="1" l="1"/>
  <c r="C1905" i="1"/>
  <c r="N1904" i="1"/>
  <c r="V1904" i="1" s="1"/>
  <c r="B1904" i="1" s="1"/>
  <c r="H1910" i="1"/>
  <c r="P1911" i="1"/>
  <c r="Q1911" i="1" s="1"/>
  <c r="W1911" i="1"/>
  <c r="A1913" i="1"/>
  <c r="I1913" i="1"/>
  <c r="O1912" i="1"/>
  <c r="J1912" i="1"/>
  <c r="K1912" i="1" s="1"/>
  <c r="G1912" i="1"/>
  <c r="F1912" i="1" s="1"/>
  <c r="E1911" i="1"/>
  <c r="D1911" i="1" s="1"/>
  <c r="S1911" i="1"/>
  <c r="R1913" i="1"/>
  <c r="U1911" i="1"/>
  <c r="N1905" i="1" l="1"/>
  <c r="V1905" i="1" s="1"/>
  <c r="B1905" i="1" s="1"/>
  <c r="C1906" i="1"/>
  <c r="L1911" i="1"/>
  <c r="M1911" i="1" s="1"/>
  <c r="J1913" i="1"/>
  <c r="K1913" i="1" s="1"/>
  <c r="U1913" i="1" s="1"/>
  <c r="G1913" i="1"/>
  <c r="F1913" i="1" s="1"/>
  <c r="P1912" i="1"/>
  <c r="Q1912" i="1" s="1"/>
  <c r="W1912" i="1"/>
  <c r="I1914" i="1"/>
  <c r="A1914" i="1"/>
  <c r="O1913" i="1"/>
  <c r="H1911" i="1"/>
  <c r="R1914" i="1"/>
  <c r="E1912" i="1"/>
  <c r="D1912" i="1" s="1"/>
  <c r="S1912" i="1"/>
  <c r="U1912" i="1"/>
  <c r="N1906" i="1" l="1"/>
  <c r="C1907" i="1"/>
  <c r="H1912" i="1"/>
  <c r="I1915" i="1"/>
  <c r="A1915" i="1"/>
  <c r="O1914" i="1"/>
  <c r="J1914" i="1"/>
  <c r="K1914" i="1" s="1"/>
  <c r="G1914" i="1"/>
  <c r="F1914" i="1" s="1"/>
  <c r="P1913" i="1"/>
  <c r="Q1913" i="1" s="1"/>
  <c r="W1913" i="1"/>
  <c r="R1915" i="1"/>
  <c r="S1913" i="1"/>
  <c r="E1913" i="1"/>
  <c r="D1913" i="1" s="1"/>
  <c r="L1912" i="1"/>
  <c r="M1912" i="1" s="1"/>
  <c r="V1906" i="1" l="1"/>
  <c r="C1908" i="1"/>
  <c r="N1907" i="1"/>
  <c r="V1907" i="1" s="1"/>
  <c r="B1907" i="1" s="1"/>
  <c r="E1914" i="1"/>
  <c r="D1914" i="1" s="1"/>
  <c r="S1914" i="1"/>
  <c r="W1914" i="1"/>
  <c r="P1914" i="1"/>
  <c r="Q1914" i="1" s="1"/>
  <c r="R1916" i="1"/>
  <c r="H1913" i="1"/>
  <c r="I1916" i="1"/>
  <c r="A1916" i="1"/>
  <c r="O1915" i="1"/>
  <c r="U1914" i="1"/>
  <c r="L1913" i="1"/>
  <c r="M1913" i="1" s="1"/>
  <c r="J1915" i="1"/>
  <c r="K1915" i="1" s="1"/>
  <c r="U1915" i="1" s="1"/>
  <c r="G1915" i="1"/>
  <c r="F1915" i="1" s="1"/>
  <c r="B1906" i="1" l="1"/>
  <c r="H1914" i="1"/>
  <c r="C1909" i="1"/>
  <c r="N1908" i="1"/>
  <c r="V1908" i="1" s="1"/>
  <c r="B1908" i="1" s="1"/>
  <c r="L1914" i="1"/>
  <c r="M1914" i="1" s="1"/>
  <c r="E1915" i="1"/>
  <c r="D1915" i="1" s="1"/>
  <c r="H1915" i="1" s="1"/>
  <c r="S1915" i="1"/>
  <c r="R1917" i="1"/>
  <c r="W1915" i="1"/>
  <c r="P1915" i="1"/>
  <c r="Q1915" i="1" s="1"/>
  <c r="G1916" i="1"/>
  <c r="F1916" i="1" s="1"/>
  <c r="J1916" i="1"/>
  <c r="K1916" i="1" s="1"/>
  <c r="U1916" i="1" s="1"/>
  <c r="I1917" i="1"/>
  <c r="A1917" i="1"/>
  <c r="O1916" i="1"/>
  <c r="C1910" i="1" l="1"/>
  <c r="N1909" i="1"/>
  <c r="L1915" i="1"/>
  <c r="M1915" i="1" s="1"/>
  <c r="P1916" i="1"/>
  <c r="Q1916" i="1" s="1"/>
  <c r="W1916" i="1"/>
  <c r="R1918" i="1"/>
  <c r="O1917" i="1"/>
  <c r="I1918" i="1"/>
  <c r="A1918" i="1"/>
  <c r="E1916" i="1"/>
  <c r="D1916" i="1" s="1"/>
  <c r="S1916" i="1"/>
  <c r="J1917" i="1"/>
  <c r="K1917" i="1" s="1"/>
  <c r="U1917" i="1" s="1"/>
  <c r="G1917" i="1"/>
  <c r="F1917" i="1" s="1"/>
  <c r="V1909" i="1" l="1"/>
  <c r="C1911" i="1"/>
  <c r="N1910" i="1"/>
  <c r="V1910" i="1" s="1"/>
  <c r="B1910" i="1" s="1"/>
  <c r="A1919" i="1"/>
  <c r="I1919" i="1"/>
  <c r="O1918" i="1"/>
  <c r="H1916" i="1"/>
  <c r="L1916" i="1"/>
  <c r="M1916" i="1" s="1"/>
  <c r="R1919" i="1"/>
  <c r="P1917" i="1"/>
  <c r="Q1917" i="1" s="1"/>
  <c r="W1917" i="1"/>
  <c r="S1917" i="1"/>
  <c r="E1917" i="1"/>
  <c r="D1917" i="1" s="1"/>
  <c r="J1918" i="1"/>
  <c r="K1918" i="1" s="1"/>
  <c r="U1918" i="1" s="1"/>
  <c r="G1918" i="1"/>
  <c r="F1918" i="1" s="1"/>
  <c r="B1909" i="1" l="1"/>
  <c r="C1912" i="1"/>
  <c r="N1911" i="1"/>
  <c r="V1911" i="1" s="1"/>
  <c r="B1911" i="1" s="1"/>
  <c r="H1917" i="1"/>
  <c r="L1917" i="1"/>
  <c r="M1917" i="1" s="1"/>
  <c r="R1920" i="1"/>
  <c r="S1918" i="1"/>
  <c r="E1918" i="1"/>
  <c r="D1918" i="1" s="1"/>
  <c r="W1918" i="1"/>
  <c r="P1918" i="1"/>
  <c r="Q1918" i="1" s="1"/>
  <c r="G1919" i="1"/>
  <c r="F1919" i="1" s="1"/>
  <c r="J1919" i="1"/>
  <c r="K1919" i="1" s="1"/>
  <c r="U1919" i="1" s="1"/>
  <c r="I1920" i="1"/>
  <c r="A1920" i="1"/>
  <c r="O1919" i="1"/>
  <c r="C1913" i="1" l="1"/>
  <c r="N1912" i="1"/>
  <c r="H1918" i="1"/>
  <c r="L1918" i="1"/>
  <c r="M1918" i="1" s="1"/>
  <c r="W1919" i="1"/>
  <c r="P1919" i="1"/>
  <c r="Q1919" i="1" s="1"/>
  <c r="O1920" i="1"/>
  <c r="I1921" i="1"/>
  <c r="A1921" i="1"/>
  <c r="E1919" i="1"/>
  <c r="D1919" i="1" s="1"/>
  <c r="S1919" i="1"/>
  <c r="J1920" i="1"/>
  <c r="K1920" i="1" s="1"/>
  <c r="G1920" i="1"/>
  <c r="F1920" i="1" s="1"/>
  <c r="R1921" i="1"/>
  <c r="V1912" i="1" l="1"/>
  <c r="C1914" i="1"/>
  <c r="N1913" i="1"/>
  <c r="V1913" i="1" s="1"/>
  <c r="B1913" i="1" s="1"/>
  <c r="O1921" i="1"/>
  <c r="I1922" i="1"/>
  <c r="A1922" i="1"/>
  <c r="G1921" i="1"/>
  <c r="F1921" i="1" s="1"/>
  <c r="J1921" i="1"/>
  <c r="K1921" i="1" s="1"/>
  <c r="U1921" i="1" s="1"/>
  <c r="P1920" i="1"/>
  <c r="Q1920" i="1" s="1"/>
  <c r="W1920" i="1"/>
  <c r="E1920" i="1"/>
  <c r="D1920" i="1" s="1"/>
  <c r="S1920" i="1"/>
  <c r="H1919" i="1"/>
  <c r="U1920" i="1"/>
  <c r="R1922" i="1"/>
  <c r="L1919" i="1"/>
  <c r="M1919" i="1" s="1"/>
  <c r="B1912" i="1" l="1"/>
  <c r="N1914" i="1"/>
  <c r="V1914" i="1" s="1"/>
  <c r="B1914" i="1" s="1"/>
  <c r="C1915" i="1"/>
  <c r="E1921" i="1"/>
  <c r="D1921" i="1" s="1"/>
  <c r="H1921" i="1" s="1"/>
  <c r="S1921" i="1"/>
  <c r="R1923" i="1"/>
  <c r="L1920" i="1"/>
  <c r="M1920" i="1" s="1"/>
  <c r="I1923" i="1"/>
  <c r="A1923" i="1"/>
  <c r="O1922" i="1"/>
  <c r="G1922" i="1"/>
  <c r="F1922" i="1" s="1"/>
  <c r="J1922" i="1"/>
  <c r="K1922" i="1" s="1"/>
  <c r="U1922" i="1" s="1"/>
  <c r="H1920" i="1"/>
  <c r="P1921" i="1"/>
  <c r="Q1921" i="1" s="1"/>
  <c r="W1921" i="1"/>
  <c r="C1916" i="1" l="1"/>
  <c r="N1915" i="1"/>
  <c r="V1915" i="1" s="1"/>
  <c r="B1915" i="1" s="1"/>
  <c r="L1921" i="1"/>
  <c r="M1921" i="1" s="1"/>
  <c r="I1924" i="1"/>
  <c r="A1924" i="1"/>
  <c r="O1923" i="1"/>
  <c r="G1923" i="1"/>
  <c r="F1923" i="1" s="1"/>
  <c r="J1923" i="1"/>
  <c r="K1923" i="1" s="1"/>
  <c r="W1922" i="1"/>
  <c r="P1922" i="1"/>
  <c r="Q1922" i="1" s="1"/>
  <c r="R1924" i="1"/>
  <c r="E1922" i="1"/>
  <c r="D1922" i="1" s="1"/>
  <c r="S1922" i="1"/>
  <c r="N1916" i="1" l="1"/>
  <c r="C1917" i="1"/>
  <c r="H1922" i="1"/>
  <c r="L1922" i="1"/>
  <c r="M1922" i="1" s="1"/>
  <c r="E1923" i="1"/>
  <c r="D1923" i="1" s="1"/>
  <c r="L1923" i="1" s="1"/>
  <c r="M1923" i="1" s="1"/>
  <c r="S1923" i="1"/>
  <c r="P1923" i="1"/>
  <c r="Q1923" i="1" s="1"/>
  <c r="W1923" i="1"/>
  <c r="I1925" i="1"/>
  <c r="A1925" i="1"/>
  <c r="O1924" i="1"/>
  <c r="R1925" i="1"/>
  <c r="U1923" i="1"/>
  <c r="J1924" i="1"/>
  <c r="K1924" i="1" s="1"/>
  <c r="G1924" i="1"/>
  <c r="F1924" i="1" s="1"/>
  <c r="V1916" i="1" l="1"/>
  <c r="N1917" i="1"/>
  <c r="V1917" i="1" s="1"/>
  <c r="B1917" i="1" s="1"/>
  <c r="C1918" i="1"/>
  <c r="H1923" i="1"/>
  <c r="P1924" i="1"/>
  <c r="Q1924" i="1" s="1"/>
  <c r="W1924" i="1"/>
  <c r="J1925" i="1"/>
  <c r="K1925" i="1" s="1"/>
  <c r="U1925" i="1" s="1"/>
  <c r="G1925" i="1"/>
  <c r="F1925" i="1" s="1"/>
  <c r="O1925" i="1"/>
  <c r="I1926" i="1"/>
  <c r="A1926" i="1"/>
  <c r="E1924" i="1"/>
  <c r="D1924" i="1" s="1"/>
  <c r="S1924" i="1"/>
  <c r="R1926" i="1"/>
  <c r="U1924" i="1"/>
  <c r="B1916" i="1" l="1"/>
  <c r="C1919" i="1"/>
  <c r="N1918" i="1"/>
  <c r="H1924" i="1"/>
  <c r="I1927" i="1"/>
  <c r="A1927" i="1"/>
  <c r="O1926" i="1"/>
  <c r="G1926" i="1"/>
  <c r="F1926" i="1" s="1"/>
  <c r="J1926" i="1"/>
  <c r="K1926" i="1" s="1"/>
  <c r="P1925" i="1"/>
  <c r="Q1925" i="1" s="1"/>
  <c r="W1925" i="1"/>
  <c r="S1925" i="1"/>
  <c r="E1925" i="1"/>
  <c r="D1925" i="1" s="1"/>
  <c r="R1927" i="1"/>
  <c r="L1924" i="1"/>
  <c r="M1924" i="1" s="1"/>
  <c r="V1918" i="1" l="1"/>
  <c r="C1920" i="1"/>
  <c r="N1919" i="1"/>
  <c r="V1919" i="1" s="1"/>
  <c r="B1919" i="1" s="1"/>
  <c r="H1925" i="1"/>
  <c r="L1925" i="1"/>
  <c r="M1925" i="1" s="1"/>
  <c r="E1926" i="1"/>
  <c r="D1926" i="1" s="1"/>
  <c r="L1926" i="1" s="1"/>
  <c r="M1926" i="1" s="1"/>
  <c r="S1926" i="1"/>
  <c r="W1926" i="1"/>
  <c r="P1926" i="1"/>
  <c r="Q1926" i="1" s="1"/>
  <c r="U1926" i="1"/>
  <c r="R1928" i="1"/>
  <c r="I1928" i="1"/>
  <c r="A1928" i="1"/>
  <c r="O1927" i="1"/>
  <c r="G1927" i="1"/>
  <c r="F1927" i="1" s="1"/>
  <c r="J1927" i="1"/>
  <c r="K1927" i="1" s="1"/>
  <c r="U1927" i="1" s="1"/>
  <c r="B1918" i="1" l="1"/>
  <c r="N1920" i="1"/>
  <c r="V1920" i="1" s="1"/>
  <c r="B1920" i="1" s="1"/>
  <c r="C1921" i="1"/>
  <c r="H1926" i="1"/>
  <c r="J1928" i="1"/>
  <c r="K1928" i="1" s="1"/>
  <c r="U1928" i="1" s="1"/>
  <c r="G1928" i="1"/>
  <c r="F1928" i="1" s="1"/>
  <c r="R1929" i="1"/>
  <c r="P1927" i="1"/>
  <c r="Q1927" i="1" s="1"/>
  <c r="W1927" i="1"/>
  <c r="S1927" i="1"/>
  <c r="E1927" i="1"/>
  <c r="D1927" i="1" s="1"/>
  <c r="I1929" i="1"/>
  <c r="A1929" i="1"/>
  <c r="O1928" i="1"/>
  <c r="C1922" i="1" l="1"/>
  <c r="N1921" i="1"/>
  <c r="V1921" i="1" s="1"/>
  <c r="B1921" i="1" s="1"/>
  <c r="L1927" i="1"/>
  <c r="M1927" i="1" s="1"/>
  <c r="H1927" i="1"/>
  <c r="P1928" i="1"/>
  <c r="Q1928" i="1" s="1"/>
  <c r="W1928" i="1"/>
  <c r="R1930" i="1"/>
  <c r="I1930" i="1"/>
  <c r="A1930" i="1"/>
  <c r="O1929" i="1"/>
  <c r="P1929" i="1" s="1"/>
  <c r="J1929" i="1"/>
  <c r="K1929" i="1" s="1"/>
  <c r="U1929" i="1" s="1"/>
  <c r="G1929" i="1"/>
  <c r="F1929" i="1" s="1"/>
  <c r="E1928" i="1"/>
  <c r="D1928" i="1" s="1"/>
  <c r="S1928" i="1"/>
  <c r="C1923" i="1" l="1"/>
  <c r="N1922" i="1"/>
  <c r="V1922" i="1" s="1"/>
  <c r="B1922" i="1" s="1"/>
  <c r="H1928" i="1"/>
  <c r="L1928" i="1"/>
  <c r="M1928" i="1" s="1"/>
  <c r="J1930" i="1"/>
  <c r="K1930" i="1" s="1"/>
  <c r="U1930" i="1" s="1"/>
  <c r="G1930" i="1"/>
  <c r="F1930" i="1" s="1"/>
  <c r="R1931" i="1"/>
  <c r="I1931" i="1"/>
  <c r="A1931" i="1"/>
  <c r="O1930" i="1"/>
  <c r="S1929" i="1"/>
  <c r="E1929" i="1"/>
  <c r="D1929" i="1" s="1"/>
  <c r="N1923" i="1" l="1"/>
  <c r="C1924" i="1"/>
  <c r="H1929" i="1"/>
  <c r="L1929" i="1"/>
  <c r="M1929" i="1" s="1"/>
  <c r="W1930" i="1"/>
  <c r="P1930" i="1"/>
  <c r="Q1930" i="1" s="1"/>
  <c r="I1932" i="1"/>
  <c r="A1932" i="1"/>
  <c r="O1931" i="1"/>
  <c r="G1931" i="1"/>
  <c r="F1931" i="1" s="1"/>
  <c r="J1931" i="1"/>
  <c r="K1931" i="1" s="1"/>
  <c r="R1932" i="1"/>
  <c r="E1930" i="1"/>
  <c r="D1930" i="1" s="1"/>
  <c r="S1930" i="1"/>
  <c r="V1923" i="1" l="1"/>
  <c r="C1925" i="1"/>
  <c r="N1924" i="1"/>
  <c r="V1924" i="1" s="1"/>
  <c r="B1924" i="1" s="1"/>
  <c r="E1931" i="1"/>
  <c r="D1931" i="1" s="1"/>
  <c r="S1931" i="1"/>
  <c r="P1931" i="1"/>
  <c r="Q1931" i="1" s="1"/>
  <c r="W1931" i="1"/>
  <c r="I1933" i="1"/>
  <c r="A1933" i="1"/>
  <c r="O1932" i="1"/>
  <c r="L1930" i="1"/>
  <c r="M1930" i="1" s="1"/>
  <c r="J1932" i="1"/>
  <c r="K1932" i="1" s="1"/>
  <c r="U1932" i="1" s="1"/>
  <c r="G1932" i="1"/>
  <c r="F1932" i="1" s="1"/>
  <c r="R1933" i="1"/>
  <c r="H1930" i="1"/>
  <c r="U1931" i="1"/>
  <c r="B1923" i="1" l="1"/>
  <c r="L1931" i="1"/>
  <c r="M1931" i="1" s="1"/>
  <c r="H1931" i="1"/>
  <c r="N1925" i="1"/>
  <c r="V1925" i="1" s="1"/>
  <c r="B1925" i="1" s="1"/>
  <c r="C1926" i="1"/>
  <c r="P1932" i="1"/>
  <c r="Q1932" i="1" s="1"/>
  <c r="W1932" i="1"/>
  <c r="O1933" i="1"/>
  <c r="I1934" i="1"/>
  <c r="A1934" i="1"/>
  <c r="J1933" i="1"/>
  <c r="K1933" i="1" s="1"/>
  <c r="G1933" i="1"/>
  <c r="F1933" i="1" s="1"/>
  <c r="R1934" i="1"/>
  <c r="S1932" i="1"/>
  <c r="E1932" i="1"/>
  <c r="D1932" i="1" s="1"/>
  <c r="N1926" i="1" l="1"/>
  <c r="V1926" i="1" s="1"/>
  <c r="B1926" i="1" s="1"/>
  <c r="C1927" i="1"/>
  <c r="L1932" i="1"/>
  <c r="M1932" i="1" s="1"/>
  <c r="H1932" i="1"/>
  <c r="E1933" i="1"/>
  <c r="D1933" i="1" s="1"/>
  <c r="S1933" i="1"/>
  <c r="I1935" i="1"/>
  <c r="A1935" i="1"/>
  <c r="O1934" i="1"/>
  <c r="J1934" i="1"/>
  <c r="K1934" i="1" s="1"/>
  <c r="G1934" i="1"/>
  <c r="F1934" i="1" s="1"/>
  <c r="P1933" i="1"/>
  <c r="Q1933" i="1" s="1"/>
  <c r="W1933" i="1"/>
  <c r="R1935" i="1"/>
  <c r="U1933" i="1"/>
  <c r="C1928" i="1" l="1"/>
  <c r="N1927" i="1"/>
  <c r="L1933" i="1"/>
  <c r="M1933" i="1" s="1"/>
  <c r="H1933" i="1"/>
  <c r="E1934" i="1"/>
  <c r="D1934" i="1" s="1"/>
  <c r="H1934" i="1" s="1"/>
  <c r="S1934" i="1"/>
  <c r="W1934" i="1"/>
  <c r="P1934" i="1"/>
  <c r="Q1934" i="1" s="1"/>
  <c r="I1936" i="1"/>
  <c r="A1936" i="1"/>
  <c r="O1935" i="1"/>
  <c r="J1935" i="1"/>
  <c r="K1935" i="1" s="1"/>
  <c r="G1935" i="1"/>
  <c r="F1935" i="1" s="1"/>
  <c r="R1936" i="1"/>
  <c r="U1934" i="1"/>
  <c r="V1927" i="1" l="1"/>
  <c r="N1928" i="1"/>
  <c r="V1928" i="1" s="1"/>
  <c r="B1928" i="1" s="1"/>
  <c r="C1929" i="1"/>
  <c r="N1929" i="1" s="1"/>
  <c r="L1934" i="1"/>
  <c r="M1934" i="1" s="1"/>
  <c r="P1935" i="1"/>
  <c r="Q1935" i="1" s="1"/>
  <c r="W1935" i="1"/>
  <c r="J1936" i="1"/>
  <c r="K1936" i="1" s="1"/>
  <c r="U1936" i="1" s="1"/>
  <c r="G1936" i="1"/>
  <c r="F1936" i="1" s="1"/>
  <c r="I1937" i="1"/>
  <c r="A1937" i="1"/>
  <c r="O1936" i="1"/>
  <c r="E1935" i="1"/>
  <c r="D1935" i="1" s="1"/>
  <c r="S1935" i="1"/>
  <c r="U1935" i="1"/>
  <c r="R1937" i="1"/>
  <c r="B1927" i="1" l="1"/>
  <c r="Q1929" i="1"/>
  <c r="C1930" i="1" s="1"/>
  <c r="V1929" i="1"/>
  <c r="L1935" i="1"/>
  <c r="M1935" i="1" s="1"/>
  <c r="J1937" i="1"/>
  <c r="K1937" i="1" s="1"/>
  <c r="U1937" i="1" s="1"/>
  <c r="G1937" i="1"/>
  <c r="F1937" i="1" s="1"/>
  <c r="S1936" i="1"/>
  <c r="E1936" i="1"/>
  <c r="D1936" i="1" s="1"/>
  <c r="P1936" i="1"/>
  <c r="Q1936" i="1" s="1"/>
  <c r="W1936" i="1"/>
  <c r="A1938" i="1"/>
  <c r="O1937" i="1"/>
  <c r="I1938" i="1"/>
  <c r="H1935" i="1"/>
  <c r="R1938" i="1"/>
  <c r="N1930" i="1" l="1"/>
  <c r="C1931" i="1"/>
  <c r="B1929" i="1"/>
  <c r="W1929" i="1"/>
  <c r="H1936" i="1"/>
  <c r="I1939" i="1"/>
  <c r="A1939" i="1"/>
  <c r="O1938" i="1"/>
  <c r="R1939" i="1"/>
  <c r="L1936" i="1"/>
  <c r="M1936" i="1" s="1"/>
  <c r="J1938" i="1"/>
  <c r="K1938" i="1" s="1"/>
  <c r="U1938" i="1" s="1"/>
  <c r="G1938" i="1"/>
  <c r="F1938" i="1" s="1"/>
  <c r="E1937" i="1"/>
  <c r="D1937" i="1" s="1"/>
  <c r="S1937" i="1"/>
  <c r="P1937" i="1"/>
  <c r="Q1937" i="1" s="1"/>
  <c r="W1937" i="1"/>
  <c r="V1930" i="1" l="1"/>
  <c r="C1932" i="1"/>
  <c r="N1931" i="1"/>
  <c r="V1931" i="1" s="1"/>
  <c r="B1931" i="1" s="1"/>
  <c r="H1937" i="1"/>
  <c r="R1940" i="1"/>
  <c r="W1938" i="1"/>
  <c r="P1938" i="1"/>
  <c r="Q1938" i="1" s="1"/>
  <c r="I1940" i="1"/>
  <c r="A1940" i="1"/>
  <c r="O1939" i="1"/>
  <c r="E1938" i="1"/>
  <c r="D1938" i="1" s="1"/>
  <c r="S1938" i="1"/>
  <c r="G1939" i="1"/>
  <c r="F1939" i="1" s="1"/>
  <c r="J1939" i="1"/>
  <c r="K1939" i="1" s="1"/>
  <c r="L1937" i="1"/>
  <c r="M1937" i="1" s="1"/>
  <c r="B1930" i="1" l="1"/>
  <c r="N1932" i="1"/>
  <c r="V1932" i="1" s="1"/>
  <c r="B1932" i="1" s="1"/>
  <c r="C1933" i="1"/>
  <c r="L1938" i="1"/>
  <c r="M1938" i="1" s="1"/>
  <c r="H1938" i="1"/>
  <c r="I1941" i="1"/>
  <c r="A1941" i="1"/>
  <c r="O1940" i="1"/>
  <c r="E1939" i="1"/>
  <c r="D1939" i="1" s="1"/>
  <c r="S1939" i="1"/>
  <c r="W1939" i="1"/>
  <c r="P1939" i="1"/>
  <c r="Q1939" i="1" s="1"/>
  <c r="U1939" i="1"/>
  <c r="J1940" i="1"/>
  <c r="K1940" i="1" s="1"/>
  <c r="U1940" i="1" s="1"/>
  <c r="G1940" i="1"/>
  <c r="F1940" i="1" s="1"/>
  <c r="R1941" i="1"/>
  <c r="N1933" i="1" l="1"/>
  <c r="C1934" i="1"/>
  <c r="P1940" i="1"/>
  <c r="Q1940" i="1" s="1"/>
  <c r="W1940" i="1"/>
  <c r="A1942" i="1"/>
  <c r="I1942" i="1"/>
  <c r="O1941" i="1"/>
  <c r="J1941" i="1"/>
  <c r="K1941" i="1" s="1"/>
  <c r="G1941" i="1"/>
  <c r="F1941" i="1" s="1"/>
  <c r="R1942" i="1"/>
  <c r="L1939" i="1"/>
  <c r="M1939" i="1" s="1"/>
  <c r="S1940" i="1"/>
  <c r="E1940" i="1"/>
  <c r="D1940" i="1" s="1"/>
  <c r="H1939" i="1"/>
  <c r="V1933" i="1" l="1"/>
  <c r="C1935" i="1"/>
  <c r="N1934" i="1"/>
  <c r="V1934" i="1" s="1"/>
  <c r="B1934" i="1" s="1"/>
  <c r="L1940" i="1"/>
  <c r="M1940" i="1" s="1"/>
  <c r="H1940" i="1"/>
  <c r="P1941" i="1"/>
  <c r="Q1941" i="1" s="1"/>
  <c r="W1941" i="1"/>
  <c r="J1942" i="1"/>
  <c r="K1942" i="1" s="1"/>
  <c r="U1942" i="1" s="1"/>
  <c r="G1942" i="1"/>
  <c r="F1942" i="1" s="1"/>
  <c r="R1943" i="1"/>
  <c r="I1943" i="1"/>
  <c r="A1943" i="1"/>
  <c r="O1942" i="1"/>
  <c r="S1941" i="1"/>
  <c r="E1941" i="1"/>
  <c r="D1941" i="1" s="1"/>
  <c r="U1941" i="1"/>
  <c r="B1933" i="1" l="1"/>
  <c r="N1935" i="1"/>
  <c r="V1935" i="1" s="1"/>
  <c r="B1935" i="1" s="1"/>
  <c r="C1936" i="1"/>
  <c r="L1941" i="1"/>
  <c r="M1941" i="1" s="1"/>
  <c r="H1941" i="1"/>
  <c r="G1943" i="1"/>
  <c r="F1943" i="1" s="1"/>
  <c r="J1943" i="1"/>
  <c r="K1943" i="1" s="1"/>
  <c r="U1943" i="1" s="1"/>
  <c r="R1944" i="1"/>
  <c r="E1942" i="1"/>
  <c r="D1942" i="1" s="1"/>
  <c r="S1942" i="1"/>
  <c r="I1944" i="1"/>
  <c r="A1944" i="1"/>
  <c r="O1943" i="1"/>
  <c r="W1942" i="1"/>
  <c r="P1942" i="1"/>
  <c r="Q1942" i="1" s="1"/>
  <c r="N1936" i="1" l="1"/>
  <c r="V1936" i="1" s="1"/>
  <c r="B1936" i="1" s="1"/>
  <c r="C1937" i="1"/>
  <c r="O1944" i="1"/>
  <c r="A1945" i="1"/>
  <c r="I1945" i="1"/>
  <c r="J1944" i="1"/>
  <c r="K1944" i="1" s="1"/>
  <c r="U1944" i="1" s="1"/>
  <c r="G1944" i="1"/>
  <c r="F1944" i="1" s="1"/>
  <c r="H1942" i="1"/>
  <c r="R1945" i="1"/>
  <c r="L1942" i="1"/>
  <c r="M1942" i="1" s="1"/>
  <c r="E1943" i="1"/>
  <c r="D1943" i="1" s="1"/>
  <c r="S1943" i="1"/>
  <c r="P1943" i="1"/>
  <c r="Q1943" i="1" s="1"/>
  <c r="W1943" i="1"/>
  <c r="C1938" i="1" l="1"/>
  <c r="N1937" i="1"/>
  <c r="L1943" i="1"/>
  <c r="M1943" i="1" s="1"/>
  <c r="H1943" i="1"/>
  <c r="R1946" i="1"/>
  <c r="E1944" i="1"/>
  <c r="D1944" i="1" s="1"/>
  <c r="S1944" i="1"/>
  <c r="J1945" i="1"/>
  <c r="K1945" i="1" s="1"/>
  <c r="G1945" i="1"/>
  <c r="F1945" i="1" s="1"/>
  <c r="I1946" i="1"/>
  <c r="A1946" i="1"/>
  <c r="O1945" i="1"/>
  <c r="W1944" i="1"/>
  <c r="P1944" i="1"/>
  <c r="Q1944" i="1" s="1"/>
  <c r="V1937" i="1" l="1"/>
  <c r="N1938" i="1"/>
  <c r="V1938" i="1" s="1"/>
  <c r="B1938" i="1" s="1"/>
  <c r="C1939" i="1"/>
  <c r="L1944" i="1"/>
  <c r="M1944" i="1" s="1"/>
  <c r="H1944" i="1"/>
  <c r="S1945" i="1"/>
  <c r="E1945" i="1"/>
  <c r="D1945" i="1" s="1"/>
  <c r="L1945" i="1" s="1"/>
  <c r="M1945" i="1" s="1"/>
  <c r="J1946" i="1"/>
  <c r="K1946" i="1" s="1"/>
  <c r="U1946" i="1" s="1"/>
  <c r="G1946" i="1"/>
  <c r="F1946" i="1" s="1"/>
  <c r="A1947" i="1"/>
  <c r="I1947" i="1"/>
  <c r="O1946" i="1"/>
  <c r="U1945" i="1"/>
  <c r="P1945" i="1"/>
  <c r="Q1945" i="1" s="1"/>
  <c r="W1945" i="1"/>
  <c r="R1947" i="1"/>
  <c r="B1937" i="1" l="1"/>
  <c r="C1940" i="1"/>
  <c r="N1939" i="1"/>
  <c r="H1945" i="1"/>
  <c r="W1946" i="1"/>
  <c r="P1946" i="1"/>
  <c r="Q1946" i="1" s="1"/>
  <c r="O1947" i="1"/>
  <c r="A1948" i="1"/>
  <c r="I1948" i="1"/>
  <c r="J1947" i="1"/>
  <c r="K1947" i="1" s="1"/>
  <c r="G1947" i="1"/>
  <c r="F1947" i="1" s="1"/>
  <c r="R1948" i="1"/>
  <c r="E1946" i="1"/>
  <c r="D1946" i="1" s="1"/>
  <c r="S1946" i="1"/>
  <c r="V1939" i="1" l="1"/>
  <c r="N1940" i="1"/>
  <c r="V1940" i="1" s="1"/>
  <c r="B1940" i="1" s="1"/>
  <c r="C1941" i="1"/>
  <c r="H1946" i="1"/>
  <c r="L1946" i="1"/>
  <c r="M1946" i="1" s="1"/>
  <c r="S1947" i="1"/>
  <c r="E1947" i="1"/>
  <c r="D1947" i="1" s="1"/>
  <c r="O1948" i="1"/>
  <c r="A1949" i="1"/>
  <c r="I1949" i="1"/>
  <c r="P1947" i="1"/>
  <c r="Q1947" i="1" s="1"/>
  <c r="W1947" i="1"/>
  <c r="R1949" i="1"/>
  <c r="G1948" i="1"/>
  <c r="F1948" i="1" s="1"/>
  <c r="J1948" i="1"/>
  <c r="K1948" i="1" s="1"/>
  <c r="U1947" i="1"/>
  <c r="B1939" i="1" l="1"/>
  <c r="N1941" i="1"/>
  <c r="C1942" i="1"/>
  <c r="H1947" i="1"/>
  <c r="L1947" i="1"/>
  <c r="M1947" i="1" s="1"/>
  <c r="G1949" i="1"/>
  <c r="F1949" i="1" s="1"/>
  <c r="J1949" i="1"/>
  <c r="K1949" i="1" s="1"/>
  <c r="U1949" i="1" s="1"/>
  <c r="I1950" i="1"/>
  <c r="A1950" i="1"/>
  <c r="O1949" i="1"/>
  <c r="R1950" i="1"/>
  <c r="P1948" i="1"/>
  <c r="Q1948" i="1" s="1"/>
  <c r="W1948" i="1"/>
  <c r="E1948" i="1"/>
  <c r="D1948" i="1" s="1"/>
  <c r="S1948" i="1"/>
  <c r="U1948" i="1"/>
  <c r="V1941" i="1" l="1"/>
  <c r="N1942" i="1"/>
  <c r="V1942" i="1" s="1"/>
  <c r="B1942" i="1" s="1"/>
  <c r="C1943" i="1"/>
  <c r="H1948" i="1"/>
  <c r="L1948" i="1"/>
  <c r="M1948" i="1" s="1"/>
  <c r="W1949" i="1"/>
  <c r="P1949" i="1"/>
  <c r="Q1949" i="1" s="1"/>
  <c r="O1950" i="1"/>
  <c r="I1951" i="1"/>
  <c r="A1951" i="1"/>
  <c r="G1950" i="1"/>
  <c r="F1950" i="1" s="1"/>
  <c r="J1950" i="1"/>
  <c r="K1950" i="1" s="1"/>
  <c r="E1949" i="1"/>
  <c r="D1949" i="1" s="1"/>
  <c r="S1949" i="1"/>
  <c r="R1951" i="1"/>
  <c r="B1941" i="1" l="1"/>
  <c r="N1943" i="1"/>
  <c r="V1943" i="1" s="1"/>
  <c r="B1943" i="1" s="1"/>
  <c r="C1944" i="1"/>
  <c r="J1951" i="1"/>
  <c r="K1951" i="1" s="1"/>
  <c r="U1951" i="1" s="1"/>
  <c r="G1951" i="1"/>
  <c r="F1951" i="1" s="1"/>
  <c r="P1950" i="1"/>
  <c r="Q1950" i="1" s="1"/>
  <c r="W1950" i="1"/>
  <c r="L1949" i="1"/>
  <c r="M1949" i="1" s="1"/>
  <c r="H1949" i="1"/>
  <c r="R1952" i="1"/>
  <c r="E1950" i="1"/>
  <c r="D1950" i="1" s="1"/>
  <c r="S1950" i="1"/>
  <c r="I1952" i="1"/>
  <c r="A1952" i="1"/>
  <c r="O1951" i="1"/>
  <c r="U1950" i="1"/>
  <c r="C1945" i="1" l="1"/>
  <c r="N1944" i="1"/>
  <c r="H1950" i="1"/>
  <c r="L1950" i="1"/>
  <c r="M1950" i="1" s="1"/>
  <c r="R1953" i="1"/>
  <c r="W1951" i="1"/>
  <c r="P1951" i="1"/>
  <c r="Q1951" i="1" s="1"/>
  <c r="I1953" i="1"/>
  <c r="A1953" i="1"/>
  <c r="O1952" i="1"/>
  <c r="G1952" i="1"/>
  <c r="F1952" i="1" s="1"/>
  <c r="J1952" i="1"/>
  <c r="K1952" i="1" s="1"/>
  <c r="U1952" i="1" s="1"/>
  <c r="S1951" i="1"/>
  <c r="E1951" i="1"/>
  <c r="D1951" i="1" s="1"/>
  <c r="V1944" i="1" l="1"/>
  <c r="N1945" i="1"/>
  <c r="V1945" i="1" s="1"/>
  <c r="B1945" i="1" s="1"/>
  <c r="C1946" i="1"/>
  <c r="L1951" i="1"/>
  <c r="M1951" i="1" s="1"/>
  <c r="H1951" i="1"/>
  <c r="P1952" i="1"/>
  <c r="Q1952" i="1" s="1"/>
  <c r="W1952" i="1"/>
  <c r="A1954" i="1"/>
  <c r="I1954" i="1"/>
  <c r="O1953" i="1"/>
  <c r="J1953" i="1"/>
  <c r="K1953" i="1" s="1"/>
  <c r="G1953" i="1"/>
  <c r="F1953" i="1" s="1"/>
  <c r="S1952" i="1"/>
  <c r="E1952" i="1"/>
  <c r="D1952" i="1" s="1"/>
  <c r="R1954" i="1"/>
  <c r="B1944" i="1" l="1"/>
  <c r="N1946" i="1"/>
  <c r="C1947" i="1"/>
  <c r="H1952" i="1"/>
  <c r="L1952" i="1"/>
  <c r="M1952" i="1" s="1"/>
  <c r="G1954" i="1"/>
  <c r="F1954" i="1" s="1"/>
  <c r="J1954" i="1"/>
  <c r="K1954" i="1" s="1"/>
  <c r="U1954" i="1" s="1"/>
  <c r="E1953" i="1"/>
  <c r="D1953" i="1" s="1"/>
  <c r="S1953" i="1"/>
  <c r="U1953" i="1"/>
  <c r="I1955" i="1"/>
  <c r="A1955" i="1"/>
  <c r="O1954" i="1"/>
  <c r="P1953" i="1"/>
  <c r="Q1953" i="1" s="1"/>
  <c r="W1953" i="1"/>
  <c r="R1955" i="1"/>
  <c r="V1946" i="1" l="1"/>
  <c r="C1948" i="1"/>
  <c r="N1947" i="1"/>
  <c r="V1947" i="1" s="1"/>
  <c r="B1947" i="1" s="1"/>
  <c r="H1953" i="1"/>
  <c r="L1953" i="1"/>
  <c r="M1953" i="1" s="1"/>
  <c r="I1956" i="1"/>
  <c r="A1956" i="1"/>
  <c r="O1955" i="1"/>
  <c r="P1954" i="1"/>
  <c r="Q1954" i="1" s="1"/>
  <c r="W1954" i="1"/>
  <c r="J1955" i="1"/>
  <c r="K1955" i="1" s="1"/>
  <c r="G1955" i="1"/>
  <c r="F1955" i="1" s="1"/>
  <c r="R1956" i="1"/>
  <c r="E1954" i="1"/>
  <c r="D1954" i="1" s="1"/>
  <c r="S1954" i="1"/>
  <c r="B1946" i="1" l="1"/>
  <c r="N1948" i="1"/>
  <c r="C1949" i="1"/>
  <c r="L1954" i="1"/>
  <c r="M1954" i="1" s="1"/>
  <c r="H1954" i="1"/>
  <c r="E1955" i="1"/>
  <c r="D1955" i="1" s="1"/>
  <c r="L1955" i="1" s="1"/>
  <c r="M1955" i="1" s="1"/>
  <c r="S1955" i="1"/>
  <c r="R1957" i="1"/>
  <c r="P1955" i="1"/>
  <c r="Q1955" i="1" s="1"/>
  <c r="W1955" i="1"/>
  <c r="A1957" i="1"/>
  <c r="O1956" i="1"/>
  <c r="I1957" i="1"/>
  <c r="U1955" i="1"/>
  <c r="J1956" i="1"/>
  <c r="K1956" i="1" s="1"/>
  <c r="U1956" i="1" s="1"/>
  <c r="G1956" i="1"/>
  <c r="F1956" i="1" s="1"/>
  <c r="V1948" i="1" l="1"/>
  <c r="N1949" i="1"/>
  <c r="V1949" i="1" s="1"/>
  <c r="B1949" i="1" s="1"/>
  <c r="C1950" i="1"/>
  <c r="H1955" i="1"/>
  <c r="I1958" i="1"/>
  <c r="A1958" i="1"/>
  <c r="O1957" i="1"/>
  <c r="P1956" i="1"/>
  <c r="Q1956" i="1" s="1"/>
  <c r="W1956" i="1"/>
  <c r="S1956" i="1"/>
  <c r="E1956" i="1"/>
  <c r="D1956" i="1" s="1"/>
  <c r="R1958" i="1"/>
  <c r="J1957" i="1"/>
  <c r="K1957" i="1" s="1"/>
  <c r="U1957" i="1" s="1"/>
  <c r="G1957" i="1"/>
  <c r="F1957" i="1" s="1"/>
  <c r="B1948" i="1" l="1"/>
  <c r="N1950" i="1"/>
  <c r="V1950" i="1" s="1"/>
  <c r="B1950" i="1" s="1"/>
  <c r="C1951" i="1"/>
  <c r="H1956" i="1"/>
  <c r="L1956" i="1"/>
  <c r="M1956" i="1" s="1"/>
  <c r="W1957" i="1"/>
  <c r="P1957" i="1"/>
  <c r="Q1957" i="1" s="1"/>
  <c r="E1957" i="1"/>
  <c r="D1957" i="1" s="1"/>
  <c r="L1957" i="1" s="1"/>
  <c r="M1957" i="1" s="1"/>
  <c r="S1957" i="1"/>
  <c r="I1959" i="1"/>
  <c r="A1959" i="1"/>
  <c r="O1958" i="1"/>
  <c r="R1959" i="1"/>
  <c r="G1958" i="1"/>
  <c r="F1958" i="1" s="1"/>
  <c r="J1958" i="1"/>
  <c r="K1958" i="1" s="1"/>
  <c r="N1951" i="1" l="1"/>
  <c r="C1952" i="1"/>
  <c r="H1957" i="1"/>
  <c r="J1959" i="1"/>
  <c r="K1959" i="1" s="1"/>
  <c r="U1959" i="1" s="1"/>
  <c r="G1959" i="1"/>
  <c r="F1959" i="1" s="1"/>
  <c r="E1958" i="1"/>
  <c r="D1958" i="1" s="1"/>
  <c r="H1958" i="1" s="1"/>
  <c r="S1958" i="1"/>
  <c r="U1958" i="1"/>
  <c r="I1960" i="1"/>
  <c r="A1960" i="1"/>
  <c r="O1959" i="1"/>
  <c r="R1960" i="1"/>
  <c r="P1958" i="1"/>
  <c r="Q1958" i="1" s="1"/>
  <c r="W1958" i="1"/>
  <c r="V1951" i="1" l="1"/>
  <c r="N1952" i="1"/>
  <c r="V1952" i="1" s="1"/>
  <c r="B1952" i="1" s="1"/>
  <c r="C1953" i="1"/>
  <c r="L1958" i="1"/>
  <c r="M1958" i="1" s="1"/>
  <c r="I1961" i="1"/>
  <c r="A1961" i="1"/>
  <c r="O1960" i="1"/>
  <c r="P1960" i="1" s="1"/>
  <c r="G1960" i="1"/>
  <c r="F1960" i="1" s="1"/>
  <c r="J1960" i="1"/>
  <c r="K1960" i="1" s="1"/>
  <c r="P1959" i="1"/>
  <c r="Q1959" i="1" s="1"/>
  <c r="W1959" i="1"/>
  <c r="R1961" i="1"/>
  <c r="E1959" i="1"/>
  <c r="D1959" i="1" s="1"/>
  <c r="L1959" i="1" s="1"/>
  <c r="M1959" i="1" s="1"/>
  <c r="S1959" i="1"/>
  <c r="B1951" i="1" l="1"/>
  <c r="N1953" i="1"/>
  <c r="C1954" i="1"/>
  <c r="H1959" i="1"/>
  <c r="E1960" i="1"/>
  <c r="D1960" i="1" s="1"/>
  <c r="S1960" i="1"/>
  <c r="I1962" i="1"/>
  <c r="O1961" i="1"/>
  <c r="A1962" i="1"/>
  <c r="R1962" i="1"/>
  <c r="U1960" i="1"/>
  <c r="J1961" i="1"/>
  <c r="K1961" i="1" s="1"/>
  <c r="U1961" i="1" s="1"/>
  <c r="G1961" i="1"/>
  <c r="F1961" i="1" s="1"/>
  <c r="V1953" i="1" l="1"/>
  <c r="C1955" i="1"/>
  <c r="N1954" i="1"/>
  <c r="V1954" i="1" s="1"/>
  <c r="B1954" i="1" s="1"/>
  <c r="L1960" i="1"/>
  <c r="M1960" i="1" s="1"/>
  <c r="H1960" i="1"/>
  <c r="R1963" i="1"/>
  <c r="I1963" i="1"/>
  <c r="A1963" i="1"/>
  <c r="O1962" i="1"/>
  <c r="W1961" i="1"/>
  <c r="P1961" i="1"/>
  <c r="Q1961" i="1" s="1"/>
  <c r="G1962" i="1"/>
  <c r="F1962" i="1" s="1"/>
  <c r="J1962" i="1"/>
  <c r="K1962" i="1" s="1"/>
  <c r="U1962" i="1" s="1"/>
  <c r="E1961" i="1"/>
  <c r="D1961" i="1" s="1"/>
  <c r="S1961" i="1"/>
  <c r="B1953" i="1" l="1"/>
  <c r="N1955" i="1"/>
  <c r="C1956" i="1"/>
  <c r="P1962" i="1"/>
  <c r="Q1962" i="1" s="1"/>
  <c r="W1962" i="1"/>
  <c r="L1961" i="1"/>
  <c r="M1961" i="1" s="1"/>
  <c r="I1964" i="1"/>
  <c r="A1964" i="1"/>
  <c r="O1963" i="1"/>
  <c r="J1963" i="1"/>
  <c r="K1963" i="1" s="1"/>
  <c r="G1963" i="1"/>
  <c r="F1963" i="1" s="1"/>
  <c r="H1961" i="1"/>
  <c r="E1962" i="1"/>
  <c r="D1962" i="1" s="1"/>
  <c r="S1962" i="1"/>
  <c r="R1964" i="1"/>
  <c r="V1955" i="1" l="1"/>
  <c r="N1956" i="1"/>
  <c r="V1956" i="1" s="1"/>
  <c r="B1956" i="1" s="1"/>
  <c r="C1957" i="1"/>
  <c r="L1962" i="1"/>
  <c r="M1962" i="1" s="1"/>
  <c r="E1963" i="1"/>
  <c r="D1963" i="1" s="1"/>
  <c r="L1963" i="1" s="1"/>
  <c r="M1963" i="1" s="1"/>
  <c r="S1963" i="1"/>
  <c r="P1963" i="1"/>
  <c r="Q1963" i="1" s="1"/>
  <c r="W1963" i="1"/>
  <c r="U1963" i="1"/>
  <c r="O1964" i="1"/>
  <c r="I1965" i="1"/>
  <c r="A1965" i="1"/>
  <c r="J1964" i="1"/>
  <c r="K1964" i="1" s="1"/>
  <c r="U1964" i="1" s="1"/>
  <c r="G1964" i="1"/>
  <c r="F1964" i="1" s="1"/>
  <c r="R1965" i="1"/>
  <c r="H1962" i="1"/>
  <c r="B1955" i="1" l="1"/>
  <c r="C1958" i="1"/>
  <c r="N1957" i="1"/>
  <c r="V1957" i="1" s="1"/>
  <c r="B1957" i="1" s="1"/>
  <c r="H1963" i="1"/>
  <c r="G1965" i="1"/>
  <c r="F1965" i="1" s="1"/>
  <c r="J1965" i="1"/>
  <c r="K1965" i="1" s="1"/>
  <c r="U1965" i="1" s="1"/>
  <c r="P1964" i="1"/>
  <c r="Q1964" i="1" s="1"/>
  <c r="W1964" i="1"/>
  <c r="R1966" i="1"/>
  <c r="S1964" i="1"/>
  <c r="E1964" i="1"/>
  <c r="D1964" i="1" s="1"/>
  <c r="I1966" i="1"/>
  <c r="A1966" i="1"/>
  <c r="O1965" i="1"/>
  <c r="C1959" i="1" l="1"/>
  <c r="N1958" i="1"/>
  <c r="R1967" i="1"/>
  <c r="H1964" i="1"/>
  <c r="W1965" i="1"/>
  <c r="P1965" i="1"/>
  <c r="Q1965" i="1" s="1"/>
  <c r="L1964" i="1"/>
  <c r="M1964" i="1" s="1"/>
  <c r="I1967" i="1"/>
  <c r="A1967" i="1"/>
  <c r="O1966" i="1"/>
  <c r="E1965" i="1"/>
  <c r="D1965" i="1" s="1"/>
  <c r="S1965" i="1"/>
  <c r="G1966" i="1"/>
  <c r="F1966" i="1" s="1"/>
  <c r="J1966" i="1"/>
  <c r="K1966" i="1" s="1"/>
  <c r="V1958" i="1" l="1"/>
  <c r="N1959" i="1"/>
  <c r="V1959" i="1" s="1"/>
  <c r="B1959" i="1" s="1"/>
  <c r="C1960" i="1"/>
  <c r="N1960" i="1" s="1"/>
  <c r="H1965" i="1"/>
  <c r="L1965" i="1"/>
  <c r="M1965" i="1" s="1"/>
  <c r="J1967" i="1"/>
  <c r="K1967" i="1" s="1"/>
  <c r="U1967" i="1" s="1"/>
  <c r="G1967" i="1"/>
  <c r="F1967" i="1" s="1"/>
  <c r="E1966" i="1"/>
  <c r="D1966" i="1" s="1"/>
  <c r="S1966" i="1"/>
  <c r="O1967" i="1"/>
  <c r="I1968" i="1"/>
  <c r="A1968" i="1"/>
  <c r="U1966" i="1"/>
  <c r="P1966" i="1"/>
  <c r="Q1966" i="1" s="1"/>
  <c r="W1966" i="1"/>
  <c r="R1968" i="1"/>
  <c r="B1958" i="1" l="1"/>
  <c r="Q1960" i="1"/>
  <c r="C1961" i="1" s="1"/>
  <c r="V1960" i="1"/>
  <c r="L1966" i="1"/>
  <c r="M1966" i="1" s="1"/>
  <c r="H1966" i="1"/>
  <c r="I1969" i="1"/>
  <c r="A1969" i="1"/>
  <c r="O1968" i="1"/>
  <c r="J1968" i="1"/>
  <c r="K1968" i="1" s="1"/>
  <c r="G1968" i="1"/>
  <c r="F1968" i="1" s="1"/>
  <c r="P1967" i="1"/>
  <c r="Q1967" i="1" s="1"/>
  <c r="W1967" i="1"/>
  <c r="R1969" i="1"/>
  <c r="S1967" i="1"/>
  <c r="E1967" i="1"/>
  <c r="D1967" i="1" s="1"/>
  <c r="N1961" i="1" l="1"/>
  <c r="C1962" i="1"/>
  <c r="B1960" i="1"/>
  <c r="W1960" i="1"/>
  <c r="L1967" i="1"/>
  <c r="M1967" i="1" s="1"/>
  <c r="H1967" i="1"/>
  <c r="E1968" i="1"/>
  <c r="D1968" i="1" s="1"/>
  <c r="S1968" i="1"/>
  <c r="P1968" i="1"/>
  <c r="Q1968" i="1" s="1"/>
  <c r="W1968" i="1"/>
  <c r="R1970" i="1"/>
  <c r="I1970" i="1"/>
  <c r="A1970" i="1"/>
  <c r="O1969" i="1"/>
  <c r="U1968" i="1"/>
  <c r="G1969" i="1"/>
  <c r="F1969" i="1" s="1"/>
  <c r="J1969" i="1"/>
  <c r="K1969" i="1" s="1"/>
  <c r="U1969" i="1" s="1"/>
  <c r="V1961" i="1" l="1"/>
  <c r="N1962" i="1"/>
  <c r="V1962" i="1" s="1"/>
  <c r="B1962" i="1" s="1"/>
  <c r="C1963" i="1"/>
  <c r="L1968" i="1"/>
  <c r="M1968" i="1" s="1"/>
  <c r="H1968" i="1"/>
  <c r="G1970" i="1"/>
  <c r="F1970" i="1" s="1"/>
  <c r="J1970" i="1"/>
  <c r="K1970" i="1" s="1"/>
  <c r="U1970" i="1" s="1"/>
  <c r="R1971" i="1"/>
  <c r="E1969" i="1"/>
  <c r="D1969" i="1" s="1"/>
  <c r="L1969" i="1" s="1"/>
  <c r="M1969" i="1" s="1"/>
  <c r="S1969" i="1"/>
  <c r="I1971" i="1"/>
  <c r="A1971" i="1"/>
  <c r="O1970" i="1"/>
  <c r="P1969" i="1"/>
  <c r="Q1969" i="1" s="1"/>
  <c r="W1969" i="1"/>
  <c r="B1961" i="1" l="1"/>
  <c r="N1963" i="1"/>
  <c r="V1963" i="1" s="1"/>
  <c r="B1963" i="1" s="1"/>
  <c r="C1964" i="1"/>
  <c r="H1969" i="1"/>
  <c r="J1971" i="1"/>
  <c r="K1971" i="1" s="1"/>
  <c r="U1971" i="1" s="1"/>
  <c r="G1971" i="1"/>
  <c r="F1971" i="1" s="1"/>
  <c r="I1972" i="1"/>
  <c r="A1972" i="1"/>
  <c r="O1971" i="1"/>
  <c r="R1972" i="1"/>
  <c r="E1970" i="1"/>
  <c r="D1970" i="1" s="1"/>
  <c r="S1970" i="1"/>
  <c r="P1970" i="1"/>
  <c r="Q1970" i="1" s="1"/>
  <c r="W1970" i="1"/>
  <c r="N1964" i="1" l="1"/>
  <c r="V1964" i="1" s="1"/>
  <c r="B1964" i="1" s="1"/>
  <c r="C1965" i="1"/>
  <c r="L1970" i="1"/>
  <c r="M1970" i="1" s="1"/>
  <c r="R1973" i="1"/>
  <c r="P1971" i="1"/>
  <c r="Q1971" i="1" s="1"/>
  <c r="W1971" i="1"/>
  <c r="H1970" i="1"/>
  <c r="I1973" i="1"/>
  <c r="A1973" i="1"/>
  <c r="O1972" i="1"/>
  <c r="J1972" i="1"/>
  <c r="K1972" i="1" s="1"/>
  <c r="U1972" i="1" s="1"/>
  <c r="G1972" i="1"/>
  <c r="F1972" i="1" s="1"/>
  <c r="E1971" i="1"/>
  <c r="D1971" i="1" s="1"/>
  <c r="H1971" i="1" s="1"/>
  <c r="S1971" i="1"/>
  <c r="N1965" i="1" l="1"/>
  <c r="C1966" i="1"/>
  <c r="J1973" i="1"/>
  <c r="K1973" i="1" s="1"/>
  <c r="U1973" i="1" s="1"/>
  <c r="G1973" i="1"/>
  <c r="F1973" i="1" s="1"/>
  <c r="I1974" i="1"/>
  <c r="A1974" i="1"/>
  <c r="O1973" i="1"/>
  <c r="L1971" i="1"/>
  <c r="M1971" i="1" s="1"/>
  <c r="S1972" i="1"/>
  <c r="E1972" i="1"/>
  <c r="D1972" i="1" s="1"/>
  <c r="R1974" i="1"/>
  <c r="P1972" i="1"/>
  <c r="Q1972" i="1" s="1"/>
  <c r="W1972" i="1"/>
  <c r="V1965" i="1" l="1"/>
  <c r="N1966" i="1"/>
  <c r="V1966" i="1" s="1"/>
  <c r="B1966" i="1" s="1"/>
  <c r="C1967" i="1"/>
  <c r="W1973" i="1"/>
  <c r="P1973" i="1"/>
  <c r="Q1973" i="1" s="1"/>
  <c r="L1972" i="1"/>
  <c r="M1972" i="1" s="1"/>
  <c r="I1975" i="1"/>
  <c r="A1975" i="1"/>
  <c r="O1974" i="1"/>
  <c r="G1974" i="1"/>
  <c r="F1974" i="1" s="1"/>
  <c r="J1974" i="1"/>
  <c r="K1974" i="1" s="1"/>
  <c r="H1972" i="1"/>
  <c r="R1975" i="1"/>
  <c r="E1973" i="1"/>
  <c r="D1973" i="1" s="1"/>
  <c r="S1973" i="1"/>
  <c r="B1965" i="1" l="1"/>
  <c r="N1967" i="1"/>
  <c r="C1968" i="1"/>
  <c r="H1973" i="1"/>
  <c r="P1974" i="1"/>
  <c r="Q1974" i="1" s="1"/>
  <c r="W1974" i="1"/>
  <c r="I1976" i="1"/>
  <c r="A1976" i="1"/>
  <c r="O1975" i="1"/>
  <c r="J1975" i="1"/>
  <c r="K1975" i="1" s="1"/>
  <c r="G1975" i="1"/>
  <c r="F1975" i="1" s="1"/>
  <c r="E1974" i="1"/>
  <c r="D1974" i="1" s="1"/>
  <c r="S1974" i="1"/>
  <c r="L1973" i="1"/>
  <c r="M1973" i="1" s="1"/>
  <c r="R1976" i="1"/>
  <c r="U1974" i="1"/>
  <c r="V1967" i="1" l="1"/>
  <c r="C1969" i="1"/>
  <c r="N1968" i="1"/>
  <c r="V1968" i="1" s="1"/>
  <c r="B1968" i="1" s="1"/>
  <c r="E1975" i="1"/>
  <c r="D1975" i="1" s="1"/>
  <c r="S1975" i="1"/>
  <c r="P1975" i="1"/>
  <c r="Q1975" i="1" s="1"/>
  <c r="W1975" i="1"/>
  <c r="U1975" i="1"/>
  <c r="I1977" i="1"/>
  <c r="A1977" i="1"/>
  <c r="O1976" i="1"/>
  <c r="J1976" i="1"/>
  <c r="K1976" i="1" s="1"/>
  <c r="U1976" i="1" s="1"/>
  <c r="G1976" i="1"/>
  <c r="F1976" i="1" s="1"/>
  <c r="H1974" i="1"/>
  <c r="L1974" i="1"/>
  <c r="M1974" i="1" s="1"/>
  <c r="R1977" i="1"/>
  <c r="B1967" i="1" l="1"/>
  <c r="L1975" i="1"/>
  <c r="M1975" i="1" s="1"/>
  <c r="H1975" i="1"/>
  <c r="C1970" i="1"/>
  <c r="N1969" i="1"/>
  <c r="P1976" i="1"/>
  <c r="Q1976" i="1" s="1"/>
  <c r="W1976" i="1"/>
  <c r="I1978" i="1"/>
  <c r="A1978" i="1"/>
  <c r="O1977" i="1"/>
  <c r="J1977" i="1"/>
  <c r="K1977" i="1" s="1"/>
  <c r="G1977" i="1"/>
  <c r="F1977" i="1" s="1"/>
  <c r="R1978" i="1"/>
  <c r="S1976" i="1"/>
  <c r="E1976" i="1"/>
  <c r="D1976" i="1" s="1"/>
  <c r="V1969" i="1" l="1"/>
  <c r="C1971" i="1"/>
  <c r="N1970" i="1"/>
  <c r="V1970" i="1" s="1"/>
  <c r="B1970" i="1" s="1"/>
  <c r="E1977" i="1"/>
  <c r="D1977" i="1" s="1"/>
  <c r="L1977" i="1" s="1"/>
  <c r="M1977" i="1" s="1"/>
  <c r="S1977" i="1"/>
  <c r="W1977" i="1"/>
  <c r="P1977" i="1"/>
  <c r="Q1977" i="1" s="1"/>
  <c r="H1976" i="1"/>
  <c r="L1976" i="1"/>
  <c r="M1976" i="1" s="1"/>
  <c r="A1979" i="1"/>
  <c r="I1979" i="1"/>
  <c r="O1978" i="1"/>
  <c r="G1978" i="1"/>
  <c r="F1978" i="1" s="1"/>
  <c r="J1978" i="1"/>
  <c r="K1978" i="1" s="1"/>
  <c r="U1978" i="1" s="1"/>
  <c r="R1979" i="1"/>
  <c r="U1977" i="1"/>
  <c r="B1969" i="1" l="1"/>
  <c r="H1977" i="1"/>
  <c r="N1971" i="1"/>
  <c r="V1971" i="1" s="1"/>
  <c r="B1971" i="1" s="1"/>
  <c r="C1972" i="1"/>
  <c r="I1980" i="1"/>
  <c r="A1980" i="1"/>
  <c r="O1979" i="1"/>
  <c r="R1980" i="1"/>
  <c r="E1978" i="1"/>
  <c r="D1978" i="1" s="1"/>
  <c r="S1978" i="1"/>
  <c r="J1979" i="1"/>
  <c r="K1979" i="1" s="1"/>
  <c r="G1979" i="1"/>
  <c r="F1979" i="1" s="1"/>
  <c r="P1978" i="1"/>
  <c r="Q1978" i="1" s="1"/>
  <c r="W1978" i="1"/>
  <c r="C1973" i="1" l="1"/>
  <c r="N1972" i="1"/>
  <c r="L1978" i="1"/>
  <c r="M1978" i="1" s="1"/>
  <c r="H1978" i="1"/>
  <c r="R1981" i="1"/>
  <c r="W1979" i="1"/>
  <c r="P1979" i="1"/>
  <c r="Q1979" i="1" s="1"/>
  <c r="E1979" i="1"/>
  <c r="D1979" i="1" s="1"/>
  <c r="S1979" i="1"/>
  <c r="U1979" i="1"/>
  <c r="I1981" i="1"/>
  <c r="A1981" i="1"/>
  <c r="O1980" i="1"/>
  <c r="J1980" i="1"/>
  <c r="K1980" i="1" s="1"/>
  <c r="G1980" i="1"/>
  <c r="F1980" i="1" s="1"/>
  <c r="V1972" i="1" l="1"/>
  <c r="C1974" i="1"/>
  <c r="N1973" i="1"/>
  <c r="V1973" i="1" s="1"/>
  <c r="B1973" i="1" s="1"/>
  <c r="S1980" i="1"/>
  <c r="E1980" i="1"/>
  <c r="D1980" i="1" s="1"/>
  <c r="U1980" i="1"/>
  <c r="P1980" i="1"/>
  <c r="Q1980" i="1" s="1"/>
  <c r="W1980" i="1"/>
  <c r="L1979" i="1"/>
  <c r="M1979" i="1" s="1"/>
  <c r="I1982" i="1"/>
  <c r="A1982" i="1"/>
  <c r="O1981" i="1"/>
  <c r="R1982" i="1"/>
  <c r="J1981" i="1"/>
  <c r="K1981" i="1" s="1"/>
  <c r="U1981" i="1" s="1"/>
  <c r="G1981" i="1"/>
  <c r="F1981" i="1" s="1"/>
  <c r="H1979" i="1"/>
  <c r="B1972" i="1" l="1"/>
  <c r="N1974" i="1"/>
  <c r="C1975" i="1"/>
  <c r="H1980" i="1"/>
  <c r="L1980" i="1"/>
  <c r="M1980" i="1" s="1"/>
  <c r="G1982" i="1"/>
  <c r="F1982" i="1" s="1"/>
  <c r="J1982" i="1"/>
  <c r="K1982" i="1" s="1"/>
  <c r="U1982" i="1" s="1"/>
  <c r="E1981" i="1"/>
  <c r="D1981" i="1" s="1"/>
  <c r="S1981" i="1"/>
  <c r="A1983" i="1"/>
  <c r="I1983" i="1"/>
  <c r="O1982" i="1"/>
  <c r="R1983" i="1"/>
  <c r="W1981" i="1"/>
  <c r="P1981" i="1"/>
  <c r="Q1981" i="1" s="1"/>
  <c r="V1974" i="1" l="1"/>
  <c r="C1976" i="1"/>
  <c r="N1975" i="1"/>
  <c r="V1975" i="1" s="1"/>
  <c r="B1975" i="1" s="1"/>
  <c r="H1981" i="1"/>
  <c r="L1981" i="1"/>
  <c r="M1981" i="1" s="1"/>
  <c r="P1982" i="1"/>
  <c r="Q1982" i="1" s="1"/>
  <c r="W1982" i="1"/>
  <c r="I1984" i="1"/>
  <c r="A1984" i="1"/>
  <c r="O1983" i="1"/>
  <c r="R1984" i="1"/>
  <c r="J1983" i="1"/>
  <c r="K1983" i="1" s="1"/>
  <c r="G1983" i="1"/>
  <c r="F1983" i="1" s="1"/>
  <c r="E1982" i="1"/>
  <c r="D1982" i="1" s="1"/>
  <c r="S1982" i="1"/>
  <c r="B1974" i="1" l="1"/>
  <c r="C1977" i="1"/>
  <c r="N1976" i="1"/>
  <c r="L1982" i="1"/>
  <c r="M1982" i="1" s="1"/>
  <c r="H1982" i="1"/>
  <c r="P1983" i="1"/>
  <c r="Q1983" i="1" s="1"/>
  <c r="W1983" i="1"/>
  <c r="I1985" i="1"/>
  <c r="A1985" i="1"/>
  <c r="O1984" i="1"/>
  <c r="J1984" i="1"/>
  <c r="K1984" i="1" s="1"/>
  <c r="G1984" i="1"/>
  <c r="F1984" i="1" s="1"/>
  <c r="S1983" i="1"/>
  <c r="E1983" i="1"/>
  <c r="D1983" i="1" s="1"/>
  <c r="U1983" i="1"/>
  <c r="R1985" i="1"/>
  <c r="V1976" i="1" l="1"/>
  <c r="C1978" i="1"/>
  <c r="N1977" i="1"/>
  <c r="V1977" i="1" s="1"/>
  <c r="B1977" i="1" s="1"/>
  <c r="H1983" i="1"/>
  <c r="L1983" i="1"/>
  <c r="M1983" i="1" s="1"/>
  <c r="S1984" i="1"/>
  <c r="E1984" i="1"/>
  <c r="D1984" i="1" s="1"/>
  <c r="P1984" i="1"/>
  <c r="Q1984" i="1" s="1"/>
  <c r="W1984" i="1"/>
  <c r="I1986" i="1"/>
  <c r="A1986" i="1"/>
  <c r="O1985" i="1"/>
  <c r="J1985" i="1"/>
  <c r="K1985" i="1" s="1"/>
  <c r="G1985" i="1"/>
  <c r="F1985" i="1" s="1"/>
  <c r="R1986" i="1"/>
  <c r="U1984" i="1"/>
  <c r="B1976" i="1" l="1"/>
  <c r="C1979" i="1"/>
  <c r="N1978" i="1"/>
  <c r="V1978" i="1" s="1"/>
  <c r="B1978" i="1" s="1"/>
  <c r="H1984" i="1"/>
  <c r="L1984" i="1"/>
  <c r="M1984" i="1" s="1"/>
  <c r="W1985" i="1"/>
  <c r="P1985" i="1"/>
  <c r="Q1985" i="1" s="1"/>
  <c r="I1987" i="1"/>
  <c r="A1987" i="1"/>
  <c r="O1986" i="1"/>
  <c r="J1986" i="1"/>
  <c r="K1986" i="1" s="1"/>
  <c r="G1986" i="1"/>
  <c r="F1986" i="1" s="1"/>
  <c r="E1985" i="1"/>
  <c r="D1985" i="1" s="1"/>
  <c r="S1985" i="1"/>
  <c r="U1985" i="1"/>
  <c r="R1987" i="1"/>
  <c r="C1980" i="1" l="1"/>
  <c r="N1979" i="1"/>
  <c r="P1986" i="1"/>
  <c r="Q1986" i="1" s="1"/>
  <c r="W1986" i="1"/>
  <c r="O1987" i="1"/>
  <c r="A1988" i="1"/>
  <c r="I1988" i="1"/>
  <c r="J1987" i="1"/>
  <c r="K1987" i="1" s="1"/>
  <c r="G1987" i="1"/>
  <c r="F1987" i="1" s="1"/>
  <c r="L1985" i="1"/>
  <c r="M1985" i="1" s="1"/>
  <c r="S1986" i="1"/>
  <c r="E1986" i="1"/>
  <c r="D1986" i="1" s="1"/>
  <c r="U1986" i="1"/>
  <c r="R1988" i="1"/>
  <c r="H1985" i="1"/>
  <c r="V1979" i="1" l="1"/>
  <c r="N1980" i="1"/>
  <c r="V1980" i="1" s="1"/>
  <c r="B1980" i="1" s="1"/>
  <c r="C1981" i="1"/>
  <c r="H1986" i="1"/>
  <c r="L1986" i="1"/>
  <c r="M1986" i="1" s="1"/>
  <c r="E1987" i="1"/>
  <c r="D1987" i="1" s="1"/>
  <c r="S1987" i="1"/>
  <c r="J1988" i="1"/>
  <c r="K1988" i="1" s="1"/>
  <c r="U1988" i="1" s="1"/>
  <c r="G1988" i="1"/>
  <c r="F1988" i="1" s="1"/>
  <c r="R1989" i="1"/>
  <c r="O1988" i="1"/>
  <c r="I1989" i="1"/>
  <c r="A1989" i="1"/>
  <c r="P1987" i="1"/>
  <c r="Q1987" i="1" s="1"/>
  <c r="W1987" i="1"/>
  <c r="U1987" i="1"/>
  <c r="B1979" i="1" l="1"/>
  <c r="C1982" i="1"/>
  <c r="N1981" i="1"/>
  <c r="V1981" i="1" s="1"/>
  <c r="B1981" i="1" s="1"/>
  <c r="H1987" i="1"/>
  <c r="L1987" i="1"/>
  <c r="M1987" i="1" s="1"/>
  <c r="J1989" i="1"/>
  <c r="K1989" i="1" s="1"/>
  <c r="U1989" i="1" s="1"/>
  <c r="G1989" i="1"/>
  <c r="F1989" i="1" s="1"/>
  <c r="P1988" i="1"/>
  <c r="Q1988" i="1" s="1"/>
  <c r="W1988" i="1"/>
  <c r="R1990" i="1"/>
  <c r="S1988" i="1"/>
  <c r="E1988" i="1"/>
  <c r="D1988" i="1" s="1"/>
  <c r="I1990" i="1"/>
  <c r="A1990" i="1"/>
  <c r="O1989" i="1"/>
  <c r="C1983" i="1" l="1"/>
  <c r="N1982" i="1"/>
  <c r="V1982" i="1" s="1"/>
  <c r="H1988" i="1"/>
  <c r="R1991" i="1"/>
  <c r="L1988" i="1"/>
  <c r="M1988" i="1" s="1"/>
  <c r="W1989" i="1"/>
  <c r="P1989" i="1"/>
  <c r="Q1989" i="1" s="1"/>
  <c r="A1991" i="1"/>
  <c r="I1991" i="1"/>
  <c r="O1990" i="1"/>
  <c r="P1990" i="1" s="1"/>
  <c r="G1990" i="1"/>
  <c r="F1990" i="1" s="1"/>
  <c r="J1990" i="1"/>
  <c r="K1990" i="1" s="1"/>
  <c r="E1989" i="1"/>
  <c r="D1989" i="1" s="1"/>
  <c r="S1989" i="1"/>
  <c r="B1982" i="1" l="1"/>
  <c r="C1984" i="1"/>
  <c r="N1983" i="1"/>
  <c r="V1983" i="1" s="1"/>
  <c r="B1983" i="1" s="1"/>
  <c r="L1989" i="1"/>
  <c r="M1989" i="1" s="1"/>
  <c r="O1991" i="1"/>
  <c r="I1992" i="1"/>
  <c r="A1992" i="1"/>
  <c r="E1990" i="1"/>
  <c r="D1990" i="1" s="1"/>
  <c r="H1990" i="1" s="1"/>
  <c r="S1990" i="1"/>
  <c r="U1990" i="1"/>
  <c r="J1991" i="1"/>
  <c r="K1991" i="1" s="1"/>
  <c r="G1991" i="1"/>
  <c r="F1991" i="1" s="1"/>
  <c r="H1989" i="1"/>
  <c r="R1992" i="1"/>
  <c r="N1984" i="1" l="1"/>
  <c r="V1984" i="1" s="1"/>
  <c r="B1984" i="1" s="1"/>
  <c r="C1985" i="1"/>
  <c r="L1990" i="1"/>
  <c r="M1990" i="1" s="1"/>
  <c r="E1991" i="1"/>
  <c r="D1991" i="1" s="1"/>
  <c r="S1991" i="1"/>
  <c r="U1991" i="1"/>
  <c r="I1993" i="1"/>
  <c r="A1993" i="1"/>
  <c r="O1992" i="1"/>
  <c r="R1993" i="1"/>
  <c r="J1992" i="1"/>
  <c r="K1992" i="1" s="1"/>
  <c r="U1992" i="1" s="1"/>
  <c r="G1992" i="1"/>
  <c r="F1992" i="1" s="1"/>
  <c r="W1991" i="1"/>
  <c r="P1991" i="1"/>
  <c r="Q1991" i="1" s="1"/>
  <c r="C1986" i="1" l="1"/>
  <c r="N1985" i="1"/>
  <c r="V1985" i="1" s="1"/>
  <c r="B1985" i="1" s="1"/>
  <c r="P1992" i="1"/>
  <c r="Q1992" i="1" s="1"/>
  <c r="W1992" i="1"/>
  <c r="L1991" i="1"/>
  <c r="M1991" i="1" s="1"/>
  <c r="H1991" i="1"/>
  <c r="I1994" i="1"/>
  <c r="A1994" i="1"/>
  <c r="O1993" i="1"/>
  <c r="J1993" i="1"/>
  <c r="K1993" i="1" s="1"/>
  <c r="U1993" i="1" s="1"/>
  <c r="G1993" i="1"/>
  <c r="F1993" i="1" s="1"/>
  <c r="E1992" i="1"/>
  <c r="D1992" i="1" s="1"/>
  <c r="S1992" i="1"/>
  <c r="R1994" i="1"/>
  <c r="C1987" i="1" l="1"/>
  <c r="N1986" i="1"/>
  <c r="L1992" i="1"/>
  <c r="M1992" i="1" s="1"/>
  <c r="H1992" i="1"/>
  <c r="I1995" i="1"/>
  <c r="A1995" i="1"/>
  <c r="O1994" i="1"/>
  <c r="G1994" i="1"/>
  <c r="F1994" i="1" s="1"/>
  <c r="J1994" i="1"/>
  <c r="K1994" i="1" s="1"/>
  <c r="U1994" i="1" s="1"/>
  <c r="R1995" i="1"/>
  <c r="W1993" i="1"/>
  <c r="P1993" i="1"/>
  <c r="Q1993" i="1" s="1"/>
  <c r="E1993" i="1"/>
  <c r="D1993" i="1" s="1"/>
  <c r="L1993" i="1" s="1"/>
  <c r="M1993" i="1" s="1"/>
  <c r="S1993" i="1"/>
  <c r="V1986" i="1" l="1"/>
  <c r="C1988" i="1"/>
  <c r="N1987" i="1"/>
  <c r="V1987" i="1" s="1"/>
  <c r="B1987" i="1" s="1"/>
  <c r="H1993" i="1"/>
  <c r="E1994" i="1"/>
  <c r="D1994" i="1" s="1"/>
  <c r="H1994" i="1" s="1"/>
  <c r="S1994" i="1"/>
  <c r="P1994" i="1"/>
  <c r="Q1994" i="1" s="1"/>
  <c r="W1994" i="1"/>
  <c r="O1995" i="1"/>
  <c r="I1996" i="1"/>
  <c r="A1996" i="1"/>
  <c r="R1996" i="1"/>
  <c r="J1995" i="1"/>
  <c r="K1995" i="1" s="1"/>
  <c r="U1995" i="1" s="1"/>
  <c r="G1995" i="1"/>
  <c r="F1995" i="1" s="1"/>
  <c r="B1986" i="1" l="1"/>
  <c r="N1988" i="1"/>
  <c r="V1988" i="1" s="1"/>
  <c r="B1988" i="1" s="1"/>
  <c r="C1989" i="1"/>
  <c r="L1994" i="1"/>
  <c r="M1994" i="1" s="1"/>
  <c r="I1997" i="1"/>
  <c r="A1997" i="1"/>
  <c r="O1996" i="1"/>
  <c r="G1996" i="1"/>
  <c r="F1996" i="1" s="1"/>
  <c r="J1996" i="1"/>
  <c r="K1996" i="1" s="1"/>
  <c r="P1995" i="1"/>
  <c r="Q1995" i="1" s="1"/>
  <c r="W1995" i="1"/>
  <c r="R1997" i="1"/>
  <c r="E1995" i="1"/>
  <c r="D1995" i="1" s="1"/>
  <c r="S1995" i="1"/>
  <c r="C1990" i="1" l="1"/>
  <c r="N1990" i="1" s="1"/>
  <c r="N1989" i="1"/>
  <c r="V1989" i="1" s="1"/>
  <c r="B1989" i="1" s="1"/>
  <c r="L1995" i="1"/>
  <c r="M1995" i="1" s="1"/>
  <c r="H1995" i="1"/>
  <c r="S1996" i="1"/>
  <c r="E1996" i="1"/>
  <c r="D1996" i="1" s="1"/>
  <c r="H1996" i="1" s="1"/>
  <c r="P1996" i="1"/>
  <c r="Q1996" i="1" s="1"/>
  <c r="W1996" i="1"/>
  <c r="I1998" i="1"/>
  <c r="A1998" i="1"/>
  <c r="O1997" i="1"/>
  <c r="R1998" i="1"/>
  <c r="U1996" i="1"/>
  <c r="J1997" i="1"/>
  <c r="K1997" i="1" s="1"/>
  <c r="G1997" i="1"/>
  <c r="F1997" i="1" s="1"/>
  <c r="Q1990" i="1" l="1"/>
  <c r="C1991" i="1" s="1"/>
  <c r="V1990" i="1"/>
  <c r="W1997" i="1"/>
  <c r="P1997" i="1"/>
  <c r="Q1997" i="1" s="1"/>
  <c r="I1999" i="1"/>
  <c r="A1999" i="1"/>
  <c r="O1998" i="1"/>
  <c r="G1998" i="1"/>
  <c r="F1998" i="1" s="1"/>
  <c r="J1998" i="1"/>
  <c r="K1998" i="1" s="1"/>
  <c r="R1999" i="1"/>
  <c r="E1997" i="1"/>
  <c r="D1997" i="1" s="1"/>
  <c r="S1997" i="1"/>
  <c r="L1996" i="1"/>
  <c r="M1996" i="1" s="1"/>
  <c r="U1997" i="1"/>
  <c r="B1990" i="1" l="1"/>
  <c r="N1991" i="1"/>
  <c r="V1991" i="1" s="1"/>
  <c r="B1991" i="1" s="1"/>
  <c r="C1992" i="1"/>
  <c r="W1990" i="1"/>
  <c r="H1997" i="1"/>
  <c r="L1997" i="1"/>
  <c r="M1997" i="1" s="1"/>
  <c r="E1998" i="1"/>
  <c r="D1998" i="1" s="1"/>
  <c r="S1998" i="1"/>
  <c r="P1998" i="1"/>
  <c r="Q1998" i="1" s="1"/>
  <c r="W1998" i="1"/>
  <c r="I2000" i="1"/>
  <c r="A2000" i="1"/>
  <c r="O1999" i="1"/>
  <c r="R2000" i="1"/>
  <c r="J1999" i="1"/>
  <c r="K1999" i="1" s="1"/>
  <c r="G1999" i="1"/>
  <c r="F1999" i="1" s="1"/>
  <c r="U1998" i="1"/>
  <c r="C1993" i="1" l="1"/>
  <c r="N1992" i="1"/>
  <c r="V1992" i="1" s="1"/>
  <c r="B1992" i="1" s="1"/>
  <c r="L1998" i="1"/>
  <c r="M1998" i="1" s="1"/>
  <c r="H1998" i="1"/>
  <c r="P1999" i="1"/>
  <c r="Q1999" i="1" s="1"/>
  <c r="W1999" i="1"/>
  <c r="R2001" i="1"/>
  <c r="J2000" i="1"/>
  <c r="K2000" i="1" s="1"/>
  <c r="G2000" i="1"/>
  <c r="F2000" i="1" s="1"/>
  <c r="I2001" i="1"/>
  <c r="A2001" i="1"/>
  <c r="O2000" i="1"/>
  <c r="E1999" i="1"/>
  <c r="D1999" i="1" s="1"/>
  <c r="S1999" i="1"/>
  <c r="U1999" i="1"/>
  <c r="N1993" i="1" l="1"/>
  <c r="C1994" i="1"/>
  <c r="L1999" i="1"/>
  <c r="M1999" i="1" s="1"/>
  <c r="H1999" i="1"/>
  <c r="J2001" i="1"/>
  <c r="K2001" i="1" s="1"/>
  <c r="U2001" i="1" s="1"/>
  <c r="G2001" i="1"/>
  <c r="F2001" i="1" s="1"/>
  <c r="S2000" i="1"/>
  <c r="E2000" i="1"/>
  <c r="D2000" i="1" s="1"/>
  <c r="U2000" i="1"/>
  <c r="R2002" i="1"/>
  <c r="I2002" i="1"/>
  <c r="A2002" i="1"/>
  <c r="O2001" i="1"/>
  <c r="P2000" i="1"/>
  <c r="Q2000" i="1" s="1"/>
  <c r="W2000" i="1"/>
  <c r="V1993" i="1" l="1"/>
  <c r="N1994" i="1"/>
  <c r="V1994" i="1" s="1"/>
  <c r="B1994" i="1" s="1"/>
  <c r="C1995" i="1"/>
  <c r="H2000" i="1"/>
  <c r="R2003" i="1"/>
  <c r="G2002" i="1"/>
  <c r="F2002" i="1" s="1"/>
  <c r="J2002" i="1"/>
  <c r="K2002" i="1" s="1"/>
  <c r="L2000" i="1"/>
  <c r="M2000" i="1" s="1"/>
  <c r="W2001" i="1"/>
  <c r="P2001" i="1"/>
  <c r="Q2001" i="1" s="1"/>
  <c r="I2003" i="1"/>
  <c r="A2003" i="1"/>
  <c r="O2002" i="1"/>
  <c r="E2001" i="1"/>
  <c r="D2001" i="1" s="1"/>
  <c r="S2001" i="1"/>
  <c r="B1993" i="1" l="1"/>
  <c r="N1995" i="1"/>
  <c r="V1995" i="1" s="1"/>
  <c r="B1995" i="1" s="1"/>
  <c r="C1996" i="1"/>
  <c r="L2001" i="1"/>
  <c r="M2001" i="1" s="1"/>
  <c r="H2001" i="1"/>
  <c r="E2002" i="1"/>
  <c r="D2002" i="1" s="1"/>
  <c r="S2002" i="1"/>
  <c r="P2002" i="1"/>
  <c r="Q2002" i="1" s="1"/>
  <c r="W2002" i="1"/>
  <c r="U2002" i="1"/>
  <c r="J2003" i="1"/>
  <c r="K2003" i="1" s="1"/>
  <c r="U2003" i="1" s="1"/>
  <c r="G2003" i="1"/>
  <c r="F2003" i="1" s="1"/>
  <c r="I2004" i="1"/>
  <c r="O2003" i="1"/>
  <c r="A2004" i="1"/>
  <c r="R2004" i="1"/>
  <c r="N1996" i="1" l="1"/>
  <c r="V1996" i="1" s="1"/>
  <c r="C1997" i="1"/>
  <c r="L2002" i="1"/>
  <c r="M2002" i="1" s="1"/>
  <c r="H2002" i="1"/>
  <c r="E2003" i="1"/>
  <c r="D2003" i="1" s="1"/>
  <c r="S2003" i="1"/>
  <c r="R2005" i="1"/>
  <c r="J2004" i="1"/>
  <c r="K2004" i="1" s="1"/>
  <c r="U2004" i="1" s="1"/>
  <c r="G2004" i="1"/>
  <c r="F2004" i="1" s="1"/>
  <c r="I2005" i="1"/>
  <c r="A2005" i="1"/>
  <c r="O2004" i="1"/>
  <c r="P2003" i="1"/>
  <c r="Q2003" i="1" s="1"/>
  <c r="W2003" i="1"/>
  <c r="B1996" i="1" l="1"/>
  <c r="C1998" i="1"/>
  <c r="N1997" i="1"/>
  <c r="V1997" i="1" s="1"/>
  <c r="B1997" i="1" s="1"/>
  <c r="L2003" i="1"/>
  <c r="M2003" i="1" s="1"/>
  <c r="H2003" i="1"/>
  <c r="I2006" i="1"/>
  <c r="A2006" i="1"/>
  <c r="O2005" i="1"/>
  <c r="J2005" i="1"/>
  <c r="K2005" i="1" s="1"/>
  <c r="G2005" i="1"/>
  <c r="F2005" i="1" s="1"/>
  <c r="S2004" i="1"/>
  <c r="E2004" i="1"/>
  <c r="D2004" i="1" s="1"/>
  <c r="R2006" i="1"/>
  <c r="P2004" i="1"/>
  <c r="Q2004" i="1" s="1"/>
  <c r="W2004" i="1"/>
  <c r="C1999" i="1" l="1"/>
  <c r="N1998" i="1"/>
  <c r="V1998" i="1" s="1"/>
  <c r="B1998" i="1" s="1"/>
  <c r="S2005" i="1"/>
  <c r="E2005" i="1"/>
  <c r="D2005" i="1" s="1"/>
  <c r="H2005" i="1" s="1"/>
  <c r="W2005" i="1"/>
  <c r="P2005" i="1"/>
  <c r="Q2005" i="1" s="1"/>
  <c r="R2007" i="1"/>
  <c r="H2004" i="1"/>
  <c r="L2004" i="1"/>
  <c r="M2004" i="1" s="1"/>
  <c r="I2007" i="1"/>
  <c r="A2007" i="1"/>
  <c r="O2006" i="1"/>
  <c r="U2005" i="1"/>
  <c r="G2006" i="1"/>
  <c r="F2006" i="1" s="1"/>
  <c r="J2006" i="1"/>
  <c r="K2006" i="1" s="1"/>
  <c r="N1999" i="1" l="1"/>
  <c r="V1999" i="1" s="1"/>
  <c r="B1999" i="1" s="1"/>
  <c r="C2000" i="1"/>
  <c r="L2005" i="1"/>
  <c r="M2005" i="1" s="1"/>
  <c r="S2006" i="1"/>
  <c r="E2006" i="1"/>
  <c r="D2006" i="1" s="1"/>
  <c r="H2006" i="1" s="1"/>
  <c r="U2006" i="1"/>
  <c r="R2008" i="1"/>
  <c r="P2006" i="1"/>
  <c r="Q2006" i="1" s="1"/>
  <c r="W2006" i="1"/>
  <c r="I2008" i="1"/>
  <c r="A2008" i="1"/>
  <c r="O2007" i="1"/>
  <c r="G2007" i="1"/>
  <c r="F2007" i="1" s="1"/>
  <c r="J2007" i="1"/>
  <c r="K2007" i="1" s="1"/>
  <c r="U2007" i="1" s="1"/>
  <c r="N2000" i="1" l="1"/>
  <c r="C2001" i="1"/>
  <c r="L2006" i="1"/>
  <c r="M2006" i="1" s="1"/>
  <c r="J2008" i="1"/>
  <c r="K2008" i="1" s="1"/>
  <c r="U2008" i="1" s="1"/>
  <c r="G2008" i="1"/>
  <c r="F2008" i="1" s="1"/>
  <c r="E2007" i="1"/>
  <c r="D2007" i="1" s="1"/>
  <c r="H2007" i="1" s="1"/>
  <c r="S2007" i="1"/>
  <c r="R2009" i="1"/>
  <c r="W2007" i="1"/>
  <c r="P2007" i="1"/>
  <c r="Q2007" i="1" s="1"/>
  <c r="A2009" i="1"/>
  <c r="O2008" i="1"/>
  <c r="I2009" i="1"/>
  <c r="V2000" i="1" l="1"/>
  <c r="N2001" i="1"/>
  <c r="V2001" i="1" s="1"/>
  <c r="B2001" i="1" s="1"/>
  <c r="C2002" i="1"/>
  <c r="L2007" i="1"/>
  <c r="M2007" i="1" s="1"/>
  <c r="R2010" i="1"/>
  <c r="J2009" i="1"/>
  <c r="K2009" i="1" s="1"/>
  <c r="G2009" i="1"/>
  <c r="F2009" i="1" s="1"/>
  <c r="W2008" i="1"/>
  <c r="P2008" i="1"/>
  <c r="Q2008" i="1" s="1"/>
  <c r="O2009" i="1"/>
  <c r="I2010" i="1"/>
  <c r="A2010" i="1"/>
  <c r="S2008" i="1"/>
  <c r="E2008" i="1"/>
  <c r="D2008" i="1" s="1"/>
  <c r="B2000" i="1" l="1"/>
  <c r="C2003" i="1"/>
  <c r="N2002" i="1"/>
  <c r="V2002" i="1" s="1"/>
  <c r="B2002" i="1" s="1"/>
  <c r="H2008" i="1"/>
  <c r="P2009" i="1"/>
  <c r="Q2009" i="1" s="1"/>
  <c r="W2009" i="1"/>
  <c r="E2009" i="1"/>
  <c r="D2009" i="1" s="1"/>
  <c r="S2009" i="1"/>
  <c r="U2009" i="1"/>
  <c r="G2010" i="1"/>
  <c r="F2010" i="1" s="1"/>
  <c r="J2010" i="1"/>
  <c r="K2010" i="1" s="1"/>
  <c r="L2008" i="1"/>
  <c r="M2008" i="1" s="1"/>
  <c r="O2010" i="1"/>
  <c r="I2011" i="1"/>
  <c r="A2011" i="1"/>
  <c r="R2011" i="1"/>
  <c r="C2004" i="1" l="1"/>
  <c r="N2003" i="1"/>
  <c r="V2003" i="1" s="1"/>
  <c r="B2003" i="1" s="1"/>
  <c r="H2009" i="1"/>
  <c r="L2009" i="1"/>
  <c r="M2009" i="1" s="1"/>
  <c r="E2010" i="1"/>
  <c r="D2010" i="1" s="1"/>
  <c r="S2010" i="1"/>
  <c r="U2010" i="1"/>
  <c r="R2012" i="1"/>
  <c r="I2012" i="1"/>
  <c r="A2012" i="1"/>
  <c r="O2011" i="1"/>
  <c r="J2011" i="1"/>
  <c r="K2011" i="1" s="1"/>
  <c r="U2011" i="1" s="1"/>
  <c r="G2011" i="1"/>
  <c r="F2011" i="1" s="1"/>
  <c r="W2010" i="1"/>
  <c r="P2010" i="1"/>
  <c r="Q2010" i="1" s="1"/>
  <c r="N2004" i="1" l="1"/>
  <c r="V2004" i="1" s="1"/>
  <c r="B2004" i="1" s="1"/>
  <c r="C2005" i="1"/>
  <c r="L2010" i="1"/>
  <c r="M2010" i="1" s="1"/>
  <c r="H2010" i="1"/>
  <c r="I2013" i="1"/>
  <c r="A2013" i="1"/>
  <c r="O2012" i="1"/>
  <c r="J2012" i="1"/>
  <c r="K2012" i="1" s="1"/>
  <c r="U2012" i="1" s="1"/>
  <c r="G2012" i="1"/>
  <c r="F2012" i="1" s="1"/>
  <c r="R2013" i="1"/>
  <c r="P2011" i="1"/>
  <c r="Q2011" i="1" s="1"/>
  <c r="W2011" i="1"/>
  <c r="S2011" i="1"/>
  <c r="E2011" i="1"/>
  <c r="D2011" i="1" s="1"/>
  <c r="N2005" i="1" l="1"/>
  <c r="V2005" i="1" s="1"/>
  <c r="B2005" i="1" s="1"/>
  <c r="C2006" i="1"/>
  <c r="H2011" i="1"/>
  <c r="R2014" i="1"/>
  <c r="S2012" i="1"/>
  <c r="E2012" i="1"/>
  <c r="D2012" i="1" s="1"/>
  <c r="P2012" i="1"/>
  <c r="Q2012" i="1" s="1"/>
  <c r="W2012" i="1"/>
  <c r="L2011" i="1"/>
  <c r="M2011" i="1" s="1"/>
  <c r="I2014" i="1"/>
  <c r="A2014" i="1"/>
  <c r="O2013" i="1"/>
  <c r="J2013" i="1"/>
  <c r="K2013" i="1" s="1"/>
  <c r="G2013" i="1"/>
  <c r="F2013" i="1" s="1"/>
  <c r="C2007" i="1" l="1"/>
  <c r="N2006" i="1"/>
  <c r="V2006" i="1" s="1"/>
  <c r="B2006" i="1" s="1"/>
  <c r="E2013" i="1"/>
  <c r="D2013" i="1" s="1"/>
  <c r="H2013" i="1" s="1"/>
  <c r="S2013" i="1"/>
  <c r="W2013" i="1"/>
  <c r="P2013" i="1"/>
  <c r="Q2013" i="1" s="1"/>
  <c r="U2013" i="1"/>
  <c r="G2014" i="1"/>
  <c r="F2014" i="1" s="1"/>
  <c r="J2014" i="1"/>
  <c r="K2014" i="1" s="1"/>
  <c r="U2014" i="1" s="1"/>
  <c r="H2012" i="1"/>
  <c r="L2012" i="1"/>
  <c r="M2012" i="1" s="1"/>
  <c r="O2014" i="1"/>
  <c r="I2015" i="1"/>
  <c r="A2015" i="1"/>
  <c r="R2015" i="1"/>
  <c r="L2013" i="1" l="1"/>
  <c r="M2013" i="1" s="1"/>
  <c r="N2007" i="1"/>
  <c r="C2008" i="1"/>
  <c r="E2014" i="1"/>
  <c r="D2014" i="1" s="1"/>
  <c r="H2014" i="1" s="1"/>
  <c r="S2014" i="1"/>
  <c r="R2016" i="1"/>
  <c r="I2016" i="1"/>
  <c r="A2016" i="1"/>
  <c r="O2015" i="1"/>
  <c r="J2015" i="1"/>
  <c r="K2015" i="1" s="1"/>
  <c r="U2015" i="1" s="1"/>
  <c r="G2015" i="1"/>
  <c r="F2015" i="1" s="1"/>
  <c r="P2014" i="1"/>
  <c r="Q2014" i="1" s="1"/>
  <c r="W2014" i="1"/>
  <c r="V2007" i="1" l="1"/>
  <c r="N2008" i="1"/>
  <c r="V2008" i="1" s="1"/>
  <c r="B2008" i="1" s="1"/>
  <c r="C2009" i="1"/>
  <c r="L2014" i="1"/>
  <c r="M2014" i="1" s="1"/>
  <c r="P2015" i="1"/>
  <c r="Q2015" i="1" s="1"/>
  <c r="W2015" i="1"/>
  <c r="J2016" i="1"/>
  <c r="K2016" i="1" s="1"/>
  <c r="U2016" i="1" s="1"/>
  <c r="G2016" i="1"/>
  <c r="F2016" i="1" s="1"/>
  <c r="R2017" i="1"/>
  <c r="E2015" i="1"/>
  <c r="D2015" i="1" s="1"/>
  <c r="S2015" i="1"/>
  <c r="I2017" i="1"/>
  <c r="A2017" i="1"/>
  <c r="O2016" i="1"/>
  <c r="B2007" i="1" l="1"/>
  <c r="C2010" i="1"/>
  <c r="N2009" i="1"/>
  <c r="L2015" i="1"/>
  <c r="M2015" i="1" s="1"/>
  <c r="R2018" i="1"/>
  <c r="P2016" i="1"/>
  <c r="Q2016" i="1" s="1"/>
  <c r="W2016" i="1"/>
  <c r="S2016" i="1"/>
  <c r="E2016" i="1"/>
  <c r="D2016" i="1" s="1"/>
  <c r="I2018" i="1"/>
  <c r="A2018" i="1"/>
  <c r="O2017" i="1"/>
  <c r="H2015" i="1"/>
  <c r="J2017" i="1"/>
  <c r="K2017" i="1" s="1"/>
  <c r="G2017" i="1"/>
  <c r="F2017" i="1" s="1"/>
  <c r="V2009" i="1" l="1"/>
  <c r="N2010" i="1"/>
  <c r="V2010" i="1" s="1"/>
  <c r="B2010" i="1" s="1"/>
  <c r="C2011" i="1"/>
  <c r="L2016" i="1"/>
  <c r="M2016" i="1" s="1"/>
  <c r="H2016" i="1"/>
  <c r="E2017" i="1"/>
  <c r="D2017" i="1" s="1"/>
  <c r="L2017" i="1" s="1"/>
  <c r="M2017" i="1" s="1"/>
  <c r="S2017" i="1"/>
  <c r="U2017" i="1"/>
  <c r="P2017" i="1"/>
  <c r="Q2017" i="1" s="1"/>
  <c r="W2017" i="1"/>
  <c r="R2019" i="1"/>
  <c r="G2018" i="1"/>
  <c r="F2018" i="1" s="1"/>
  <c r="J2018" i="1"/>
  <c r="K2018" i="1" s="1"/>
  <c r="O2018" i="1"/>
  <c r="I2019" i="1"/>
  <c r="A2019" i="1"/>
  <c r="B2009" i="1" l="1"/>
  <c r="N2011" i="1"/>
  <c r="C2012" i="1"/>
  <c r="H2017" i="1"/>
  <c r="P2018" i="1"/>
  <c r="Q2018" i="1" s="1"/>
  <c r="W2018" i="1"/>
  <c r="E2018" i="1"/>
  <c r="D2018" i="1" s="1"/>
  <c r="S2018" i="1"/>
  <c r="R2020" i="1"/>
  <c r="I2020" i="1"/>
  <c r="A2020" i="1"/>
  <c r="O2019" i="1"/>
  <c r="J2019" i="1"/>
  <c r="K2019" i="1" s="1"/>
  <c r="U2019" i="1" s="1"/>
  <c r="G2019" i="1"/>
  <c r="F2019" i="1" s="1"/>
  <c r="U2018" i="1"/>
  <c r="V2011" i="1" l="1"/>
  <c r="C2013" i="1"/>
  <c r="N2012" i="1"/>
  <c r="V2012" i="1" s="1"/>
  <c r="B2012" i="1" s="1"/>
  <c r="L2018" i="1"/>
  <c r="M2018" i="1" s="1"/>
  <c r="H2018" i="1"/>
  <c r="J2020" i="1"/>
  <c r="K2020" i="1" s="1"/>
  <c r="U2020" i="1" s="1"/>
  <c r="G2020" i="1"/>
  <c r="F2020" i="1" s="1"/>
  <c r="R2021" i="1"/>
  <c r="I2021" i="1"/>
  <c r="A2021" i="1"/>
  <c r="O2020" i="1"/>
  <c r="E2019" i="1"/>
  <c r="D2019" i="1" s="1"/>
  <c r="S2019" i="1"/>
  <c r="P2019" i="1"/>
  <c r="Q2019" i="1" s="1"/>
  <c r="W2019" i="1"/>
  <c r="B2011" i="1" l="1"/>
  <c r="N2013" i="1"/>
  <c r="V2013" i="1" s="1"/>
  <c r="B2013" i="1" s="1"/>
  <c r="C2014" i="1"/>
  <c r="H2019" i="1"/>
  <c r="P2020" i="1"/>
  <c r="Q2020" i="1" s="1"/>
  <c r="W2020" i="1"/>
  <c r="J2021" i="1"/>
  <c r="K2021" i="1" s="1"/>
  <c r="U2021" i="1" s="1"/>
  <c r="G2021" i="1"/>
  <c r="F2021" i="1" s="1"/>
  <c r="R2022" i="1"/>
  <c r="I2022" i="1"/>
  <c r="A2022" i="1"/>
  <c r="O2021" i="1"/>
  <c r="P2021" i="1" s="1"/>
  <c r="L2019" i="1"/>
  <c r="M2019" i="1" s="1"/>
  <c r="S2020" i="1"/>
  <c r="E2020" i="1"/>
  <c r="D2020" i="1" s="1"/>
  <c r="L2020" i="1" s="1"/>
  <c r="M2020" i="1" s="1"/>
  <c r="N2014" i="1" l="1"/>
  <c r="C2015" i="1"/>
  <c r="H2020" i="1"/>
  <c r="R2023" i="1"/>
  <c r="E2021" i="1"/>
  <c r="D2021" i="1" s="1"/>
  <c r="L2021" i="1" s="1"/>
  <c r="M2021" i="1" s="1"/>
  <c r="S2021" i="1"/>
  <c r="G2022" i="1"/>
  <c r="F2022" i="1" s="1"/>
  <c r="J2022" i="1"/>
  <c r="K2022" i="1" s="1"/>
  <c r="A2023" i="1"/>
  <c r="I2023" i="1"/>
  <c r="O2022" i="1"/>
  <c r="V2014" i="1" l="1"/>
  <c r="N2015" i="1"/>
  <c r="V2015" i="1" s="1"/>
  <c r="B2015" i="1" s="1"/>
  <c r="C2016" i="1"/>
  <c r="H2021" i="1"/>
  <c r="I2024" i="1"/>
  <c r="A2024" i="1"/>
  <c r="O2023" i="1"/>
  <c r="E2022" i="1"/>
  <c r="D2022" i="1" s="1"/>
  <c r="S2022" i="1"/>
  <c r="G2023" i="1"/>
  <c r="F2023" i="1" s="1"/>
  <c r="J2023" i="1"/>
  <c r="K2023" i="1" s="1"/>
  <c r="U2022" i="1"/>
  <c r="P2022" i="1"/>
  <c r="Q2022" i="1" s="1"/>
  <c r="W2022" i="1"/>
  <c r="R2024" i="1"/>
  <c r="B2014" i="1" l="1"/>
  <c r="N2016" i="1"/>
  <c r="V2016" i="1" s="1"/>
  <c r="B2016" i="1" s="1"/>
  <c r="C2017" i="1"/>
  <c r="E2023" i="1"/>
  <c r="D2023" i="1" s="1"/>
  <c r="H2023" i="1" s="1"/>
  <c r="S2023" i="1"/>
  <c r="H2022" i="1"/>
  <c r="P2023" i="1"/>
  <c r="Q2023" i="1" s="1"/>
  <c r="W2023" i="1"/>
  <c r="U2023" i="1"/>
  <c r="R2025" i="1"/>
  <c r="O2024" i="1"/>
  <c r="I2025" i="1"/>
  <c r="A2025" i="1"/>
  <c r="L2022" i="1"/>
  <c r="M2022" i="1" s="1"/>
  <c r="J2024" i="1"/>
  <c r="K2024" i="1" s="1"/>
  <c r="U2024" i="1" s="1"/>
  <c r="G2024" i="1"/>
  <c r="F2024" i="1" s="1"/>
  <c r="C2018" i="1" l="1"/>
  <c r="N2017" i="1"/>
  <c r="V2017" i="1" s="1"/>
  <c r="L2023" i="1"/>
  <c r="M2023" i="1" s="1"/>
  <c r="R2026" i="1"/>
  <c r="E2024" i="1"/>
  <c r="D2024" i="1" s="1"/>
  <c r="S2024" i="1"/>
  <c r="I2026" i="1"/>
  <c r="A2026" i="1"/>
  <c r="O2025" i="1"/>
  <c r="J2025" i="1"/>
  <c r="K2025" i="1" s="1"/>
  <c r="U2025" i="1" s="1"/>
  <c r="G2025" i="1"/>
  <c r="F2025" i="1" s="1"/>
  <c r="P2024" i="1"/>
  <c r="Q2024" i="1" s="1"/>
  <c r="W2024" i="1"/>
  <c r="B2017" i="1" l="1"/>
  <c r="N2018" i="1"/>
  <c r="V2018" i="1" s="1"/>
  <c r="B2018" i="1" s="1"/>
  <c r="C2019" i="1"/>
  <c r="H2024" i="1"/>
  <c r="L2024" i="1"/>
  <c r="M2024" i="1" s="1"/>
  <c r="W2025" i="1"/>
  <c r="P2025" i="1"/>
  <c r="Q2025" i="1" s="1"/>
  <c r="I2027" i="1"/>
  <c r="A2027" i="1"/>
  <c r="O2026" i="1"/>
  <c r="G2026" i="1"/>
  <c r="F2026" i="1" s="1"/>
  <c r="J2026" i="1"/>
  <c r="K2026" i="1" s="1"/>
  <c r="E2025" i="1"/>
  <c r="D2025" i="1" s="1"/>
  <c r="S2025" i="1"/>
  <c r="R2027" i="1"/>
  <c r="C2020" i="1" l="1"/>
  <c r="N2019" i="1"/>
  <c r="V2019" i="1" s="1"/>
  <c r="B2019" i="1" s="1"/>
  <c r="E2026" i="1"/>
  <c r="D2026" i="1" s="1"/>
  <c r="H2026" i="1" s="1"/>
  <c r="S2026" i="1"/>
  <c r="H2025" i="1"/>
  <c r="A2028" i="1"/>
  <c r="I2028" i="1"/>
  <c r="O2027" i="1"/>
  <c r="J2027" i="1"/>
  <c r="K2027" i="1" s="1"/>
  <c r="G2027" i="1"/>
  <c r="F2027" i="1" s="1"/>
  <c r="L2025" i="1"/>
  <c r="M2025" i="1" s="1"/>
  <c r="R2028" i="1"/>
  <c r="P2026" i="1"/>
  <c r="Q2026" i="1" s="1"/>
  <c r="W2026" i="1"/>
  <c r="U2026" i="1"/>
  <c r="C2021" i="1" l="1"/>
  <c r="N2021" i="1" s="1"/>
  <c r="N2020" i="1"/>
  <c r="V2020" i="1" s="1"/>
  <c r="B2020" i="1" s="1"/>
  <c r="L2026" i="1"/>
  <c r="M2026" i="1" s="1"/>
  <c r="E2027" i="1"/>
  <c r="D2027" i="1" s="1"/>
  <c r="H2027" i="1" s="1"/>
  <c r="S2027" i="1"/>
  <c r="P2027" i="1"/>
  <c r="Q2027" i="1" s="1"/>
  <c r="W2027" i="1"/>
  <c r="J2028" i="1"/>
  <c r="K2028" i="1" s="1"/>
  <c r="G2028" i="1"/>
  <c r="F2028" i="1" s="1"/>
  <c r="A2029" i="1"/>
  <c r="I2029" i="1"/>
  <c r="O2028" i="1"/>
  <c r="U2027" i="1"/>
  <c r="R2029" i="1"/>
  <c r="Q2021" i="1" l="1"/>
  <c r="C2022" i="1" s="1"/>
  <c r="V2021" i="1"/>
  <c r="L2027" i="1"/>
  <c r="M2027" i="1" s="1"/>
  <c r="J2029" i="1"/>
  <c r="K2029" i="1" s="1"/>
  <c r="U2029" i="1" s="1"/>
  <c r="G2029" i="1"/>
  <c r="F2029" i="1" s="1"/>
  <c r="S2028" i="1"/>
  <c r="E2028" i="1"/>
  <c r="D2028" i="1" s="1"/>
  <c r="L2028" i="1" s="1"/>
  <c r="M2028" i="1" s="1"/>
  <c r="U2028" i="1"/>
  <c r="O2029" i="1"/>
  <c r="I2030" i="1"/>
  <c r="A2030" i="1"/>
  <c r="R2030" i="1"/>
  <c r="P2028" i="1"/>
  <c r="Q2028" i="1" s="1"/>
  <c r="W2028" i="1"/>
  <c r="C2023" i="1" l="1"/>
  <c r="N2022" i="1"/>
  <c r="B2021" i="1"/>
  <c r="W2021" i="1"/>
  <c r="H2028" i="1"/>
  <c r="G2030" i="1"/>
  <c r="F2030" i="1" s="1"/>
  <c r="J2030" i="1"/>
  <c r="K2030" i="1" s="1"/>
  <c r="U2030" i="1" s="1"/>
  <c r="W2029" i="1"/>
  <c r="P2029" i="1"/>
  <c r="Q2029" i="1" s="1"/>
  <c r="A2031" i="1"/>
  <c r="O2030" i="1"/>
  <c r="I2031" i="1"/>
  <c r="R2031" i="1"/>
  <c r="E2029" i="1"/>
  <c r="D2029" i="1" s="1"/>
  <c r="S2029" i="1"/>
  <c r="V2022" i="1" l="1"/>
  <c r="N2023" i="1"/>
  <c r="V2023" i="1" s="1"/>
  <c r="B2023" i="1" s="1"/>
  <c r="C2024" i="1"/>
  <c r="H2029" i="1"/>
  <c r="L2029" i="1"/>
  <c r="M2029" i="1" s="1"/>
  <c r="J2031" i="1"/>
  <c r="K2031" i="1" s="1"/>
  <c r="U2031" i="1" s="1"/>
  <c r="G2031" i="1"/>
  <c r="F2031" i="1" s="1"/>
  <c r="W2030" i="1"/>
  <c r="P2030" i="1"/>
  <c r="Q2030" i="1" s="1"/>
  <c r="A2032" i="1"/>
  <c r="I2032" i="1"/>
  <c r="O2031" i="1"/>
  <c r="S2030" i="1"/>
  <c r="E2030" i="1"/>
  <c r="D2030" i="1" s="1"/>
  <c r="R2032" i="1"/>
  <c r="B2022" i="1" l="1"/>
  <c r="N2024" i="1"/>
  <c r="V2024" i="1" s="1"/>
  <c r="B2024" i="1" s="1"/>
  <c r="C2025" i="1"/>
  <c r="L2030" i="1"/>
  <c r="M2030" i="1" s="1"/>
  <c r="H2030" i="1"/>
  <c r="P2031" i="1"/>
  <c r="Q2031" i="1" s="1"/>
  <c r="W2031" i="1"/>
  <c r="I2033" i="1"/>
  <c r="A2033" i="1"/>
  <c r="O2032" i="1"/>
  <c r="G2032" i="1"/>
  <c r="F2032" i="1" s="1"/>
  <c r="J2032" i="1"/>
  <c r="K2032" i="1" s="1"/>
  <c r="R2033" i="1"/>
  <c r="E2031" i="1"/>
  <c r="D2031" i="1" s="1"/>
  <c r="S2031" i="1"/>
  <c r="N2025" i="1" l="1"/>
  <c r="V2025" i="1" s="1"/>
  <c r="C2026" i="1"/>
  <c r="L2031" i="1"/>
  <c r="M2031" i="1" s="1"/>
  <c r="H2031" i="1"/>
  <c r="S2032" i="1"/>
  <c r="E2032" i="1"/>
  <c r="D2032" i="1" s="1"/>
  <c r="W2032" i="1"/>
  <c r="P2032" i="1"/>
  <c r="Q2032" i="1" s="1"/>
  <c r="A2034" i="1"/>
  <c r="I2034" i="1"/>
  <c r="O2033" i="1"/>
  <c r="G2033" i="1"/>
  <c r="F2033" i="1" s="1"/>
  <c r="J2033" i="1"/>
  <c r="K2033" i="1" s="1"/>
  <c r="U2033" i="1" s="1"/>
  <c r="R2034" i="1"/>
  <c r="U2032" i="1"/>
  <c r="B2025" i="1" l="1"/>
  <c r="N2026" i="1"/>
  <c r="V2026" i="1" s="1"/>
  <c r="B2026" i="1" s="1"/>
  <c r="C2027" i="1"/>
  <c r="L2032" i="1"/>
  <c r="M2032" i="1" s="1"/>
  <c r="H2032" i="1"/>
  <c r="W2033" i="1"/>
  <c r="P2033" i="1"/>
  <c r="Q2033" i="1" s="1"/>
  <c r="J2034" i="1"/>
  <c r="K2034" i="1" s="1"/>
  <c r="G2034" i="1"/>
  <c r="F2034" i="1" s="1"/>
  <c r="A2035" i="1"/>
  <c r="I2035" i="1"/>
  <c r="O2034" i="1"/>
  <c r="R2035" i="1"/>
  <c r="S2033" i="1"/>
  <c r="E2033" i="1"/>
  <c r="D2033" i="1" s="1"/>
  <c r="N2027" i="1" l="1"/>
  <c r="V2027" i="1" s="1"/>
  <c r="B2027" i="1" s="1"/>
  <c r="C2028" i="1"/>
  <c r="L2033" i="1"/>
  <c r="M2033" i="1" s="1"/>
  <c r="P2034" i="1"/>
  <c r="Q2034" i="1" s="1"/>
  <c r="W2034" i="1"/>
  <c r="J2035" i="1"/>
  <c r="K2035" i="1" s="1"/>
  <c r="U2035" i="1" s="1"/>
  <c r="G2035" i="1"/>
  <c r="F2035" i="1" s="1"/>
  <c r="I2036" i="1"/>
  <c r="O2035" i="1"/>
  <c r="A2036" i="1"/>
  <c r="S2034" i="1"/>
  <c r="E2034" i="1"/>
  <c r="D2034" i="1" s="1"/>
  <c r="R2036" i="1"/>
  <c r="H2033" i="1"/>
  <c r="U2034" i="1"/>
  <c r="N2028" i="1" l="1"/>
  <c r="C2029" i="1"/>
  <c r="H2034" i="1"/>
  <c r="L2034" i="1"/>
  <c r="M2034" i="1" s="1"/>
  <c r="A2037" i="1"/>
  <c r="O2036" i="1"/>
  <c r="I2037" i="1"/>
  <c r="W2035" i="1"/>
  <c r="P2035" i="1"/>
  <c r="Q2035" i="1" s="1"/>
  <c r="G2036" i="1"/>
  <c r="F2036" i="1" s="1"/>
  <c r="J2036" i="1"/>
  <c r="K2036" i="1" s="1"/>
  <c r="E2035" i="1"/>
  <c r="D2035" i="1" s="1"/>
  <c r="S2035" i="1"/>
  <c r="R2037" i="1"/>
  <c r="V2028" i="1" l="1"/>
  <c r="N2029" i="1"/>
  <c r="V2029" i="1" s="1"/>
  <c r="B2029" i="1" s="1"/>
  <c r="C2030" i="1"/>
  <c r="L2035" i="1"/>
  <c r="M2035" i="1" s="1"/>
  <c r="S2036" i="1"/>
  <c r="E2036" i="1"/>
  <c r="D2036" i="1" s="1"/>
  <c r="H2035" i="1"/>
  <c r="J2037" i="1"/>
  <c r="K2037" i="1" s="1"/>
  <c r="G2037" i="1"/>
  <c r="F2037" i="1" s="1"/>
  <c r="P2036" i="1"/>
  <c r="Q2036" i="1" s="1"/>
  <c r="W2036" i="1"/>
  <c r="U2036" i="1"/>
  <c r="R2038" i="1"/>
  <c r="I2038" i="1"/>
  <c r="O2037" i="1"/>
  <c r="A2038" i="1"/>
  <c r="B2028" i="1" l="1"/>
  <c r="C2031" i="1"/>
  <c r="N2030" i="1"/>
  <c r="V2030" i="1" s="1"/>
  <c r="B2030" i="1" s="1"/>
  <c r="H2036" i="1"/>
  <c r="L2036" i="1"/>
  <c r="M2036" i="1" s="1"/>
  <c r="S2037" i="1"/>
  <c r="E2037" i="1"/>
  <c r="D2037" i="1" s="1"/>
  <c r="G2038" i="1"/>
  <c r="F2038" i="1" s="1"/>
  <c r="J2038" i="1"/>
  <c r="K2038" i="1" s="1"/>
  <c r="U2037" i="1"/>
  <c r="P2037" i="1"/>
  <c r="Q2037" i="1" s="1"/>
  <c r="W2037" i="1"/>
  <c r="R2039" i="1"/>
  <c r="I2039" i="1"/>
  <c r="O2038" i="1"/>
  <c r="A2039" i="1"/>
  <c r="C2032" i="1" l="1"/>
  <c r="N2031" i="1"/>
  <c r="V2031" i="1" s="1"/>
  <c r="B2031" i="1" s="1"/>
  <c r="H2037" i="1"/>
  <c r="L2037" i="1"/>
  <c r="M2037" i="1" s="1"/>
  <c r="I2040" i="1"/>
  <c r="O2039" i="1"/>
  <c r="A2040" i="1"/>
  <c r="S2038" i="1"/>
  <c r="E2038" i="1"/>
  <c r="D2038" i="1" s="1"/>
  <c r="H2038" i="1" s="1"/>
  <c r="P2038" i="1"/>
  <c r="Q2038" i="1" s="1"/>
  <c r="W2038" i="1"/>
  <c r="G2039" i="1"/>
  <c r="F2039" i="1" s="1"/>
  <c r="J2039" i="1"/>
  <c r="K2039" i="1" s="1"/>
  <c r="U2039" i="1" s="1"/>
  <c r="R2040" i="1"/>
  <c r="U2038" i="1"/>
  <c r="C2033" i="1" l="1"/>
  <c r="N2032" i="1"/>
  <c r="V2032" i="1" s="1"/>
  <c r="B2032" i="1" s="1"/>
  <c r="L2038" i="1"/>
  <c r="M2038" i="1" s="1"/>
  <c r="I2041" i="1"/>
  <c r="A2041" i="1"/>
  <c r="O2040" i="1"/>
  <c r="R2041" i="1"/>
  <c r="P2039" i="1"/>
  <c r="Q2039" i="1" s="1"/>
  <c r="W2039" i="1"/>
  <c r="E2039" i="1"/>
  <c r="D2039" i="1" s="1"/>
  <c r="S2039" i="1"/>
  <c r="G2040" i="1"/>
  <c r="F2040" i="1" s="1"/>
  <c r="J2040" i="1"/>
  <c r="K2040" i="1" s="1"/>
  <c r="U2040" i="1" s="1"/>
  <c r="N2033" i="1" l="1"/>
  <c r="V2033" i="1" s="1"/>
  <c r="B2033" i="1" s="1"/>
  <c r="C2034" i="1"/>
  <c r="L2039" i="1"/>
  <c r="M2039" i="1" s="1"/>
  <c r="H2039" i="1"/>
  <c r="R2042" i="1"/>
  <c r="P2040" i="1"/>
  <c r="Q2040" i="1" s="1"/>
  <c r="W2040" i="1"/>
  <c r="S2040" i="1"/>
  <c r="E2040" i="1"/>
  <c r="D2040" i="1" s="1"/>
  <c r="I2042" i="1"/>
  <c r="O2041" i="1"/>
  <c r="A2042" i="1"/>
  <c r="G2041" i="1"/>
  <c r="F2041" i="1" s="1"/>
  <c r="J2041" i="1"/>
  <c r="K2041" i="1" s="1"/>
  <c r="C2035" i="1" l="1"/>
  <c r="N2034" i="1"/>
  <c r="V2034" i="1" s="1"/>
  <c r="B2034" i="1" s="1"/>
  <c r="H2040" i="1"/>
  <c r="E2041" i="1"/>
  <c r="D2041" i="1" s="1"/>
  <c r="L2041" i="1" s="1"/>
  <c r="M2041" i="1" s="1"/>
  <c r="S2041" i="1"/>
  <c r="U2041" i="1"/>
  <c r="O2042" i="1"/>
  <c r="A2043" i="1"/>
  <c r="I2043" i="1"/>
  <c r="R2043" i="1"/>
  <c r="W2041" i="1"/>
  <c r="P2041" i="1"/>
  <c r="Q2041" i="1" s="1"/>
  <c r="L2040" i="1"/>
  <c r="M2040" i="1" s="1"/>
  <c r="G2042" i="1"/>
  <c r="F2042" i="1" s="1"/>
  <c r="J2042" i="1"/>
  <c r="K2042" i="1" s="1"/>
  <c r="C2036" i="1" l="1"/>
  <c r="N2035" i="1"/>
  <c r="H2041" i="1"/>
  <c r="J2043" i="1"/>
  <c r="K2043" i="1" s="1"/>
  <c r="U2043" i="1" s="1"/>
  <c r="G2043" i="1"/>
  <c r="F2043" i="1" s="1"/>
  <c r="O2043" i="1"/>
  <c r="A2044" i="1"/>
  <c r="I2044" i="1"/>
  <c r="W2042" i="1"/>
  <c r="P2042" i="1"/>
  <c r="Q2042" i="1" s="1"/>
  <c r="S2042" i="1"/>
  <c r="E2042" i="1"/>
  <c r="D2042" i="1" s="1"/>
  <c r="R2044" i="1"/>
  <c r="U2042" i="1"/>
  <c r="V2035" i="1" l="1"/>
  <c r="C2037" i="1"/>
  <c r="N2036" i="1"/>
  <c r="V2036" i="1" s="1"/>
  <c r="B2036" i="1" s="1"/>
  <c r="H2042" i="1"/>
  <c r="L2042" i="1"/>
  <c r="M2042" i="1" s="1"/>
  <c r="J2044" i="1"/>
  <c r="K2044" i="1" s="1"/>
  <c r="U2044" i="1" s="1"/>
  <c r="G2044" i="1"/>
  <c r="F2044" i="1" s="1"/>
  <c r="A2045" i="1"/>
  <c r="O2044" i="1"/>
  <c r="I2045" i="1"/>
  <c r="P2043" i="1"/>
  <c r="Q2043" i="1" s="1"/>
  <c r="W2043" i="1"/>
  <c r="R2045" i="1"/>
  <c r="E2043" i="1"/>
  <c r="D2043" i="1" s="1"/>
  <c r="L2043" i="1" s="1"/>
  <c r="M2043" i="1" s="1"/>
  <c r="S2043" i="1"/>
  <c r="B2035" i="1" l="1"/>
  <c r="C2038" i="1"/>
  <c r="N2037" i="1"/>
  <c r="V2037" i="1" s="1"/>
  <c r="B2037" i="1" s="1"/>
  <c r="R2046" i="1"/>
  <c r="P2044" i="1"/>
  <c r="Q2044" i="1" s="1"/>
  <c r="W2044" i="1"/>
  <c r="H2043" i="1"/>
  <c r="O2045" i="1"/>
  <c r="A2046" i="1"/>
  <c r="I2046" i="1"/>
  <c r="J2045" i="1"/>
  <c r="K2045" i="1" s="1"/>
  <c r="U2045" i="1" s="1"/>
  <c r="G2045" i="1"/>
  <c r="F2045" i="1" s="1"/>
  <c r="E2044" i="1"/>
  <c r="D2044" i="1" s="1"/>
  <c r="S2044" i="1"/>
  <c r="C2039" i="1" l="1"/>
  <c r="N2038" i="1"/>
  <c r="H2044" i="1"/>
  <c r="L2044" i="1"/>
  <c r="M2044" i="1" s="1"/>
  <c r="I2047" i="1"/>
  <c r="O2046" i="1"/>
  <c r="A2047" i="1"/>
  <c r="W2045" i="1"/>
  <c r="P2045" i="1"/>
  <c r="Q2045" i="1" s="1"/>
  <c r="J2046" i="1"/>
  <c r="K2046" i="1" s="1"/>
  <c r="G2046" i="1"/>
  <c r="F2046" i="1" s="1"/>
  <c r="E2045" i="1"/>
  <c r="D2045" i="1" s="1"/>
  <c r="S2045" i="1"/>
  <c r="R2047" i="1"/>
  <c r="V2038" i="1" l="1"/>
  <c r="C2040" i="1"/>
  <c r="N2039" i="1"/>
  <c r="V2039" i="1" s="1"/>
  <c r="B2039" i="1" s="1"/>
  <c r="S2046" i="1"/>
  <c r="E2046" i="1"/>
  <c r="D2046" i="1" s="1"/>
  <c r="L2045" i="1"/>
  <c r="M2045" i="1" s="1"/>
  <c r="H2045" i="1"/>
  <c r="U2046" i="1"/>
  <c r="I2048" i="1"/>
  <c r="A2048" i="1"/>
  <c r="O2047" i="1"/>
  <c r="W2046" i="1"/>
  <c r="P2046" i="1"/>
  <c r="Q2046" i="1" s="1"/>
  <c r="R2048" i="1"/>
  <c r="J2047" i="1"/>
  <c r="K2047" i="1" s="1"/>
  <c r="U2047" i="1" s="1"/>
  <c r="G2047" i="1"/>
  <c r="F2047" i="1" s="1"/>
  <c r="B2038" i="1" l="1"/>
  <c r="L2046" i="1"/>
  <c r="M2046" i="1" s="1"/>
  <c r="C2041" i="1"/>
  <c r="N2040" i="1"/>
  <c r="V2040" i="1" s="1"/>
  <c r="B2040" i="1" s="1"/>
  <c r="A2049" i="1"/>
  <c r="O2048" i="1"/>
  <c r="I2049" i="1"/>
  <c r="G2048" i="1"/>
  <c r="F2048" i="1" s="1"/>
  <c r="J2048" i="1"/>
  <c r="K2048" i="1" s="1"/>
  <c r="P2047" i="1"/>
  <c r="Q2047" i="1" s="1"/>
  <c r="W2047" i="1"/>
  <c r="E2047" i="1"/>
  <c r="D2047" i="1" s="1"/>
  <c r="S2047" i="1"/>
  <c r="R2049" i="1"/>
  <c r="H2046" i="1"/>
  <c r="C2042" i="1" l="1"/>
  <c r="N2041" i="1"/>
  <c r="V2041" i="1" s="1"/>
  <c r="B2041" i="1" s="1"/>
  <c r="L2047" i="1"/>
  <c r="M2047" i="1" s="1"/>
  <c r="H2047" i="1"/>
  <c r="S2048" i="1"/>
  <c r="E2048" i="1"/>
  <c r="D2048" i="1" s="1"/>
  <c r="J2049" i="1"/>
  <c r="K2049" i="1" s="1"/>
  <c r="G2049" i="1"/>
  <c r="F2049" i="1" s="1"/>
  <c r="P2048" i="1"/>
  <c r="Q2048" i="1" s="1"/>
  <c r="W2048" i="1"/>
  <c r="U2048" i="1"/>
  <c r="R2050" i="1"/>
  <c r="A2050" i="1"/>
  <c r="I2050" i="1"/>
  <c r="O2049" i="1"/>
  <c r="N2042" i="1" l="1"/>
  <c r="V2042" i="1" s="1"/>
  <c r="B2042" i="1" s="1"/>
  <c r="C2043" i="1"/>
  <c r="L2048" i="1"/>
  <c r="M2048" i="1" s="1"/>
  <c r="S2049" i="1"/>
  <c r="E2049" i="1"/>
  <c r="D2049" i="1" s="1"/>
  <c r="W2049" i="1"/>
  <c r="P2049" i="1"/>
  <c r="Q2049" i="1" s="1"/>
  <c r="U2049" i="1"/>
  <c r="J2050" i="1"/>
  <c r="K2050" i="1" s="1"/>
  <c r="U2050" i="1" s="1"/>
  <c r="G2050" i="1"/>
  <c r="F2050" i="1" s="1"/>
  <c r="A2051" i="1"/>
  <c r="I2051" i="1"/>
  <c r="O2050" i="1"/>
  <c r="P2050" i="1" s="1"/>
  <c r="R2051" i="1"/>
  <c r="H2048" i="1"/>
  <c r="C2044" i="1" l="1"/>
  <c r="N2043" i="1"/>
  <c r="V2043" i="1" s="1"/>
  <c r="B2043" i="1" s="1"/>
  <c r="L2049" i="1"/>
  <c r="M2049" i="1" s="1"/>
  <c r="H2049" i="1"/>
  <c r="S2050" i="1"/>
  <c r="E2050" i="1"/>
  <c r="D2050" i="1" s="1"/>
  <c r="R2052" i="1"/>
  <c r="A2052" i="1"/>
  <c r="I2052" i="1"/>
  <c r="O2051" i="1"/>
  <c r="G2051" i="1"/>
  <c r="F2051" i="1" s="1"/>
  <c r="J2051" i="1"/>
  <c r="K2051" i="1" s="1"/>
  <c r="U2051" i="1" s="1"/>
  <c r="C2045" i="1" l="1"/>
  <c r="N2044" i="1"/>
  <c r="H2050" i="1"/>
  <c r="L2050" i="1"/>
  <c r="M2050" i="1" s="1"/>
  <c r="P2051" i="1"/>
  <c r="Q2051" i="1" s="1"/>
  <c r="W2051" i="1"/>
  <c r="R2053" i="1"/>
  <c r="G2052" i="1"/>
  <c r="F2052" i="1" s="1"/>
  <c r="J2052" i="1"/>
  <c r="K2052" i="1" s="1"/>
  <c r="I2053" i="1"/>
  <c r="A2053" i="1"/>
  <c r="O2052" i="1"/>
  <c r="S2051" i="1"/>
  <c r="E2051" i="1"/>
  <c r="D2051" i="1" s="1"/>
  <c r="V2044" i="1" l="1"/>
  <c r="N2045" i="1"/>
  <c r="V2045" i="1" s="1"/>
  <c r="B2045" i="1" s="1"/>
  <c r="C2046" i="1"/>
  <c r="J2053" i="1"/>
  <c r="K2053" i="1" s="1"/>
  <c r="U2053" i="1" s="1"/>
  <c r="G2053" i="1"/>
  <c r="F2053" i="1" s="1"/>
  <c r="S2052" i="1"/>
  <c r="E2052" i="1"/>
  <c r="D2052" i="1" s="1"/>
  <c r="H2051" i="1"/>
  <c r="U2052" i="1"/>
  <c r="R2054" i="1"/>
  <c r="L2051" i="1"/>
  <c r="M2051" i="1" s="1"/>
  <c r="I2054" i="1"/>
  <c r="O2053" i="1"/>
  <c r="A2054" i="1"/>
  <c r="P2052" i="1"/>
  <c r="Q2052" i="1" s="1"/>
  <c r="W2052" i="1"/>
  <c r="B2044" i="1" l="1"/>
  <c r="N2046" i="1"/>
  <c r="C2047" i="1"/>
  <c r="L2052" i="1"/>
  <c r="M2052" i="1" s="1"/>
  <c r="H2052" i="1"/>
  <c r="R2055" i="1"/>
  <c r="A2055" i="1"/>
  <c r="I2055" i="1"/>
  <c r="O2054" i="1"/>
  <c r="W2053" i="1"/>
  <c r="P2053" i="1"/>
  <c r="Q2053" i="1" s="1"/>
  <c r="G2054" i="1"/>
  <c r="F2054" i="1" s="1"/>
  <c r="J2054" i="1"/>
  <c r="K2054" i="1" s="1"/>
  <c r="U2054" i="1" s="1"/>
  <c r="S2053" i="1"/>
  <c r="E2053" i="1"/>
  <c r="D2053" i="1" s="1"/>
  <c r="V2046" i="1" l="1"/>
  <c r="C2048" i="1"/>
  <c r="N2047" i="1"/>
  <c r="V2047" i="1" s="1"/>
  <c r="B2047" i="1" s="1"/>
  <c r="H2053" i="1"/>
  <c r="L2053" i="1"/>
  <c r="M2053" i="1" s="1"/>
  <c r="W2054" i="1"/>
  <c r="P2054" i="1"/>
  <c r="Q2054" i="1" s="1"/>
  <c r="G2055" i="1"/>
  <c r="F2055" i="1" s="1"/>
  <c r="J2055" i="1"/>
  <c r="K2055" i="1" s="1"/>
  <c r="O2055" i="1"/>
  <c r="A2056" i="1"/>
  <c r="I2056" i="1"/>
  <c r="E2054" i="1"/>
  <c r="D2054" i="1" s="1"/>
  <c r="S2054" i="1"/>
  <c r="R2056" i="1"/>
  <c r="B2046" i="1" l="1"/>
  <c r="N2048" i="1"/>
  <c r="V2048" i="1" s="1"/>
  <c r="B2048" i="1" s="1"/>
  <c r="C2049" i="1"/>
  <c r="J2056" i="1"/>
  <c r="K2056" i="1" s="1"/>
  <c r="U2056" i="1" s="1"/>
  <c r="G2056" i="1"/>
  <c r="F2056" i="1" s="1"/>
  <c r="E2055" i="1"/>
  <c r="D2055" i="1" s="1"/>
  <c r="S2055" i="1"/>
  <c r="I2057" i="1"/>
  <c r="A2057" i="1"/>
  <c r="O2056" i="1"/>
  <c r="L2054" i="1"/>
  <c r="M2054" i="1" s="1"/>
  <c r="H2054" i="1"/>
  <c r="R2057" i="1"/>
  <c r="P2055" i="1"/>
  <c r="Q2055" i="1" s="1"/>
  <c r="W2055" i="1"/>
  <c r="U2055" i="1"/>
  <c r="N2049" i="1" l="1"/>
  <c r="C2050" i="1"/>
  <c r="N2050" i="1" s="1"/>
  <c r="L2055" i="1"/>
  <c r="M2055" i="1" s="1"/>
  <c r="P2056" i="1"/>
  <c r="Q2056" i="1" s="1"/>
  <c r="W2056" i="1"/>
  <c r="I2058" i="1"/>
  <c r="O2057" i="1"/>
  <c r="A2058" i="1"/>
  <c r="G2057" i="1"/>
  <c r="F2057" i="1" s="1"/>
  <c r="J2057" i="1"/>
  <c r="K2057" i="1" s="1"/>
  <c r="R2058" i="1"/>
  <c r="H2055" i="1"/>
  <c r="S2056" i="1"/>
  <c r="E2056" i="1"/>
  <c r="D2056" i="1" s="1"/>
  <c r="V2049" i="1" l="1"/>
  <c r="Q2050" i="1"/>
  <c r="C2051" i="1" s="1"/>
  <c r="V2050" i="1"/>
  <c r="L2056" i="1"/>
  <c r="M2056" i="1" s="1"/>
  <c r="E2057" i="1"/>
  <c r="D2057" i="1" s="1"/>
  <c r="H2057" i="1" s="1"/>
  <c r="S2057" i="1"/>
  <c r="O2058" i="1"/>
  <c r="A2059" i="1"/>
  <c r="I2059" i="1"/>
  <c r="W2057" i="1"/>
  <c r="P2057" i="1"/>
  <c r="Q2057" i="1" s="1"/>
  <c r="G2058" i="1"/>
  <c r="F2058" i="1" s="1"/>
  <c r="J2058" i="1"/>
  <c r="K2058" i="1" s="1"/>
  <c r="U2058" i="1" s="1"/>
  <c r="R2059" i="1"/>
  <c r="H2056" i="1"/>
  <c r="U2057" i="1"/>
  <c r="B2049" i="1" l="1"/>
  <c r="N2051" i="1"/>
  <c r="C2052" i="1"/>
  <c r="L2057" i="1"/>
  <c r="M2057" i="1" s="1"/>
  <c r="B2050" i="1"/>
  <c r="W2050" i="1"/>
  <c r="J2059" i="1"/>
  <c r="K2059" i="1" s="1"/>
  <c r="U2059" i="1" s="1"/>
  <c r="G2059" i="1"/>
  <c r="F2059" i="1" s="1"/>
  <c r="I2060" i="1"/>
  <c r="A2060" i="1"/>
  <c r="O2059" i="1"/>
  <c r="W2058" i="1"/>
  <c r="P2058" i="1"/>
  <c r="Q2058" i="1" s="1"/>
  <c r="R2060" i="1"/>
  <c r="S2058" i="1"/>
  <c r="E2058" i="1"/>
  <c r="D2058" i="1" s="1"/>
  <c r="V2051" i="1" l="1"/>
  <c r="N2052" i="1"/>
  <c r="V2052" i="1" s="1"/>
  <c r="B2052" i="1" s="1"/>
  <c r="C2053" i="1"/>
  <c r="H2058" i="1"/>
  <c r="P2059" i="1"/>
  <c r="Q2059" i="1" s="1"/>
  <c r="W2059" i="1"/>
  <c r="L2058" i="1"/>
  <c r="M2058" i="1" s="1"/>
  <c r="O2060" i="1"/>
  <c r="I2061" i="1"/>
  <c r="A2061" i="1"/>
  <c r="G2060" i="1"/>
  <c r="F2060" i="1" s="1"/>
  <c r="J2060" i="1"/>
  <c r="K2060" i="1" s="1"/>
  <c r="U2060" i="1" s="1"/>
  <c r="R2061" i="1"/>
  <c r="E2059" i="1"/>
  <c r="D2059" i="1" s="1"/>
  <c r="S2059" i="1"/>
  <c r="B2051" i="1" l="1"/>
  <c r="N2053" i="1"/>
  <c r="V2053" i="1" s="1"/>
  <c r="B2053" i="1" s="1"/>
  <c r="C2054" i="1"/>
  <c r="L2059" i="1"/>
  <c r="M2059" i="1" s="1"/>
  <c r="H2059" i="1"/>
  <c r="J2061" i="1"/>
  <c r="K2061" i="1" s="1"/>
  <c r="U2061" i="1" s="1"/>
  <c r="G2061" i="1"/>
  <c r="F2061" i="1" s="1"/>
  <c r="P2060" i="1"/>
  <c r="Q2060" i="1" s="1"/>
  <c r="W2060" i="1"/>
  <c r="S2060" i="1"/>
  <c r="E2060" i="1"/>
  <c r="D2060" i="1" s="1"/>
  <c r="A2062" i="1"/>
  <c r="I2062" i="1"/>
  <c r="O2061" i="1"/>
  <c r="R2062" i="1"/>
  <c r="C2055" i="1" l="1"/>
  <c r="N2054" i="1"/>
  <c r="V2054" i="1" s="1"/>
  <c r="B2054" i="1" s="1"/>
  <c r="O2062" i="1"/>
  <c r="A2063" i="1"/>
  <c r="I2063" i="1"/>
  <c r="H2060" i="1"/>
  <c r="J2062" i="1"/>
  <c r="K2062" i="1" s="1"/>
  <c r="U2062" i="1" s="1"/>
  <c r="G2062" i="1"/>
  <c r="F2062" i="1" s="1"/>
  <c r="R2063" i="1"/>
  <c r="L2060" i="1"/>
  <c r="M2060" i="1" s="1"/>
  <c r="W2061" i="1"/>
  <c r="P2061" i="1"/>
  <c r="Q2061" i="1" s="1"/>
  <c r="E2061" i="1"/>
  <c r="D2061" i="1" s="1"/>
  <c r="S2061" i="1"/>
  <c r="C2056" i="1" l="1"/>
  <c r="N2055" i="1"/>
  <c r="V2055" i="1" s="1"/>
  <c r="B2055" i="1" s="1"/>
  <c r="H2061" i="1"/>
  <c r="L2061" i="1"/>
  <c r="M2061" i="1" s="1"/>
  <c r="R2064" i="1"/>
  <c r="E2062" i="1"/>
  <c r="D2062" i="1" s="1"/>
  <c r="S2062" i="1"/>
  <c r="G2063" i="1"/>
  <c r="F2063" i="1" s="1"/>
  <c r="J2063" i="1"/>
  <c r="K2063" i="1" s="1"/>
  <c r="I2064" i="1"/>
  <c r="A2064" i="1"/>
  <c r="O2063" i="1"/>
  <c r="W2062" i="1"/>
  <c r="P2062" i="1"/>
  <c r="Q2062" i="1" s="1"/>
  <c r="C2057" i="1" l="1"/>
  <c r="N2056" i="1"/>
  <c r="H2062" i="1"/>
  <c r="L2062" i="1"/>
  <c r="M2062" i="1" s="1"/>
  <c r="J2064" i="1"/>
  <c r="K2064" i="1" s="1"/>
  <c r="U2064" i="1" s="1"/>
  <c r="G2064" i="1"/>
  <c r="F2064" i="1" s="1"/>
  <c r="I2065" i="1"/>
  <c r="A2065" i="1"/>
  <c r="O2064" i="1"/>
  <c r="E2063" i="1"/>
  <c r="D2063" i="1" s="1"/>
  <c r="S2063" i="1"/>
  <c r="U2063" i="1"/>
  <c r="W2063" i="1"/>
  <c r="P2063" i="1"/>
  <c r="Q2063" i="1" s="1"/>
  <c r="R2065" i="1"/>
  <c r="V2056" i="1" l="1"/>
  <c r="N2057" i="1"/>
  <c r="V2057" i="1" s="1"/>
  <c r="B2057" i="1" s="1"/>
  <c r="C2058" i="1"/>
  <c r="L2063" i="1"/>
  <c r="M2063" i="1" s="1"/>
  <c r="W2064" i="1"/>
  <c r="P2064" i="1"/>
  <c r="Q2064" i="1" s="1"/>
  <c r="A2066" i="1"/>
  <c r="I2066" i="1"/>
  <c r="O2065" i="1"/>
  <c r="G2065" i="1"/>
  <c r="F2065" i="1" s="1"/>
  <c r="J2065" i="1"/>
  <c r="K2065" i="1" s="1"/>
  <c r="U2065" i="1" s="1"/>
  <c r="H2063" i="1"/>
  <c r="R2066" i="1"/>
  <c r="S2064" i="1"/>
  <c r="E2064" i="1"/>
  <c r="D2064" i="1" s="1"/>
  <c r="H2064" i="1" s="1"/>
  <c r="B2056" i="1" l="1"/>
  <c r="C2059" i="1"/>
  <c r="N2058" i="1"/>
  <c r="J2066" i="1"/>
  <c r="K2066" i="1" s="1"/>
  <c r="U2066" i="1" s="1"/>
  <c r="G2066" i="1"/>
  <c r="F2066" i="1" s="1"/>
  <c r="A2067" i="1"/>
  <c r="I2067" i="1"/>
  <c r="O2066" i="1"/>
  <c r="S2065" i="1"/>
  <c r="E2065" i="1"/>
  <c r="D2065" i="1" s="1"/>
  <c r="R2067" i="1"/>
  <c r="W2065" i="1"/>
  <c r="P2065" i="1"/>
  <c r="Q2065" i="1" s="1"/>
  <c r="L2064" i="1"/>
  <c r="M2064" i="1" s="1"/>
  <c r="V2058" i="1" l="1"/>
  <c r="C2060" i="1"/>
  <c r="N2059" i="1"/>
  <c r="V2059" i="1" s="1"/>
  <c r="B2059" i="1" s="1"/>
  <c r="W2066" i="1"/>
  <c r="P2066" i="1"/>
  <c r="Q2066" i="1" s="1"/>
  <c r="G2067" i="1"/>
  <c r="F2067" i="1" s="1"/>
  <c r="J2067" i="1"/>
  <c r="K2067" i="1" s="1"/>
  <c r="O2067" i="1"/>
  <c r="I2068" i="1"/>
  <c r="A2068" i="1"/>
  <c r="R2068" i="1"/>
  <c r="L2065" i="1"/>
  <c r="M2065" i="1" s="1"/>
  <c r="H2065" i="1"/>
  <c r="S2066" i="1"/>
  <c r="E2066" i="1"/>
  <c r="D2066" i="1" s="1"/>
  <c r="B2058" i="1" l="1"/>
  <c r="N2060" i="1"/>
  <c r="V2060" i="1" s="1"/>
  <c r="B2060" i="1" s="1"/>
  <c r="C2061" i="1"/>
  <c r="I2069" i="1"/>
  <c r="A2069" i="1"/>
  <c r="O2068" i="1"/>
  <c r="G2068" i="1"/>
  <c r="F2068" i="1" s="1"/>
  <c r="J2068" i="1"/>
  <c r="K2068" i="1" s="1"/>
  <c r="U2068" i="1" s="1"/>
  <c r="W2067" i="1"/>
  <c r="P2067" i="1"/>
  <c r="Q2067" i="1" s="1"/>
  <c r="H2066" i="1"/>
  <c r="E2067" i="1"/>
  <c r="D2067" i="1" s="1"/>
  <c r="S2067" i="1"/>
  <c r="R2069" i="1"/>
  <c r="L2066" i="1"/>
  <c r="M2066" i="1" s="1"/>
  <c r="U2067" i="1"/>
  <c r="C2062" i="1" l="1"/>
  <c r="N2061" i="1"/>
  <c r="V2061" i="1" s="1"/>
  <c r="B2061" i="1" s="1"/>
  <c r="L2067" i="1"/>
  <c r="M2067" i="1" s="1"/>
  <c r="H2067" i="1"/>
  <c r="S2068" i="1"/>
  <c r="E2068" i="1"/>
  <c r="D2068" i="1" s="1"/>
  <c r="H2068" i="1" s="1"/>
  <c r="P2068" i="1"/>
  <c r="Q2068" i="1" s="1"/>
  <c r="W2068" i="1"/>
  <c r="R2070" i="1"/>
  <c r="I2070" i="1"/>
  <c r="O2069" i="1"/>
  <c r="A2070" i="1"/>
  <c r="J2069" i="1"/>
  <c r="K2069" i="1" s="1"/>
  <c r="U2069" i="1" s="1"/>
  <c r="G2069" i="1"/>
  <c r="F2069" i="1" s="1"/>
  <c r="C2063" i="1" l="1"/>
  <c r="N2062" i="1"/>
  <c r="L2068" i="1"/>
  <c r="M2068" i="1" s="1"/>
  <c r="G2070" i="1"/>
  <c r="F2070" i="1" s="1"/>
  <c r="J2070" i="1"/>
  <c r="K2070" i="1" s="1"/>
  <c r="U2070" i="1" s="1"/>
  <c r="W2069" i="1"/>
  <c r="P2069" i="1"/>
  <c r="Q2069" i="1" s="1"/>
  <c r="R2071" i="1"/>
  <c r="S2069" i="1"/>
  <c r="E2069" i="1"/>
  <c r="D2069" i="1" s="1"/>
  <c r="O2070" i="1"/>
  <c r="I2071" i="1"/>
  <c r="A2071" i="1"/>
  <c r="V2062" i="1" l="1"/>
  <c r="N2063" i="1"/>
  <c r="V2063" i="1" s="1"/>
  <c r="B2063" i="1" s="1"/>
  <c r="C2064" i="1"/>
  <c r="R2072" i="1"/>
  <c r="H2069" i="1"/>
  <c r="L2069" i="1"/>
  <c r="M2069" i="1" s="1"/>
  <c r="I2072" i="1"/>
  <c r="A2072" i="1"/>
  <c r="O2071" i="1"/>
  <c r="J2071" i="1"/>
  <c r="K2071" i="1" s="1"/>
  <c r="G2071" i="1"/>
  <c r="F2071" i="1" s="1"/>
  <c r="E2070" i="1"/>
  <c r="D2070" i="1" s="1"/>
  <c r="L2070" i="1" s="1"/>
  <c r="M2070" i="1" s="1"/>
  <c r="S2070" i="1"/>
  <c r="W2070" i="1"/>
  <c r="P2070" i="1"/>
  <c r="Q2070" i="1" s="1"/>
  <c r="B2062" i="1" l="1"/>
  <c r="N2064" i="1"/>
  <c r="V2064" i="1" s="1"/>
  <c r="B2064" i="1" s="1"/>
  <c r="C2065" i="1"/>
  <c r="H2070" i="1"/>
  <c r="P2071" i="1"/>
  <c r="Q2071" i="1" s="1"/>
  <c r="W2071" i="1"/>
  <c r="A2073" i="1"/>
  <c r="O2072" i="1"/>
  <c r="I2073" i="1"/>
  <c r="G2072" i="1"/>
  <c r="F2072" i="1" s="1"/>
  <c r="J2072" i="1"/>
  <c r="K2072" i="1" s="1"/>
  <c r="S2071" i="1"/>
  <c r="E2071" i="1"/>
  <c r="D2071" i="1" s="1"/>
  <c r="U2071" i="1"/>
  <c r="R2073" i="1"/>
  <c r="C2066" i="1" l="1"/>
  <c r="N2065" i="1"/>
  <c r="V2065" i="1" s="1"/>
  <c r="B2065" i="1" s="1"/>
  <c r="L2071" i="1"/>
  <c r="M2071" i="1" s="1"/>
  <c r="H2071" i="1"/>
  <c r="J2073" i="1"/>
  <c r="K2073" i="1" s="1"/>
  <c r="U2073" i="1" s="1"/>
  <c r="G2073" i="1"/>
  <c r="F2073" i="1" s="1"/>
  <c r="W2072" i="1"/>
  <c r="P2072" i="1"/>
  <c r="Q2072" i="1" s="1"/>
  <c r="S2072" i="1"/>
  <c r="E2072" i="1"/>
  <c r="D2072" i="1" s="1"/>
  <c r="U2072" i="1"/>
  <c r="R2074" i="1"/>
  <c r="A2074" i="1"/>
  <c r="O2073" i="1"/>
  <c r="I2074" i="1"/>
  <c r="C2067" i="1" l="1"/>
  <c r="N2066" i="1"/>
  <c r="L2072" i="1"/>
  <c r="M2072" i="1" s="1"/>
  <c r="G2074" i="1"/>
  <c r="F2074" i="1" s="1"/>
  <c r="J2074" i="1"/>
  <c r="K2074" i="1" s="1"/>
  <c r="U2074" i="1" s="1"/>
  <c r="W2073" i="1"/>
  <c r="P2073" i="1"/>
  <c r="Q2073" i="1" s="1"/>
  <c r="R2075" i="1"/>
  <c r="I2075" i="1"/>
  <c r="O2074" i="1"/>
  <c r="A2075" i="1"/>
  <c r="H2072" i="1"/>
  <c r="S2073" i="1"/>
  <c r="E2073" i="1"/>
  <c r="D2073" i="1" s="1"/>
  <c r="H2073" i="1" s="1"/>
  <c r="V2066" i="1" l="1"/>
  <c r="N2067" i="1"/>
  <c r="V2067" i="1" s="1"/>
  <c r="B2067" i="1" s="1"/>
  <c r="C2068" i="1"/>
  <c r="W2074" i="1"/>
  <c r="P2074" i="1"/>
  <c r="Q2074" i="1" s="1"/>
  <c r="R2076" i="1"/>
  <c r="G2075" i="1"/>
  <c r="F2075" i="1" s="1"/>
  <c r="J2075" i="1"/>
  <c r="K2075" i="1" s="1"/>
  <c r="U2075" i="1" s="1"/>
  <c r="L2073" i="1"/>
  <c r="M2073" i="1" s="1"/>
  <c r="E2074" i="1"/>
  <c r="D2074" i="1" s="1"/>
  <c r="S2074" i="1"/>
  <c r="A2076" i="1"/>
  <c r="I2076" i="1"/>
  <c r="O2075" i="1"/>
  <c r="B2066" i="1" l="1"/>
  <c r="N2068" i="1"/>
  <c r="V2068" i="1" s="1"/>
  <c r="B2068" i="1" s="1"/>
  <c r="C2069" i="1"/>
  <c r="H2074" i="1"/>
  <c r="L2074" i="1"/>
  <c r="M2074" i="1" s="1"/>
  <c r="P2075" i="1"/>
  <c r="Q2075" i="1" s="1"/>
  <c r="W2075" i="1"/>
  <c r="R2077" i="1"/>
  <c r="E2075" i="1"/>
  <c r="D2075" i="1" s="1"/>
  <c r="S2075" i="1"/>
  <c r="I2077" i="1"/>
  <c r="A2077" i="1"/>
  <c r="O2076" i="1"/>
  <c r="G2076" i="1"/>
  <c r="F2076" i="1" s="1"/>
  <c r="J2076" i="1"/>
  <c r="K2076" i="1" s="1"/>
  <c r="U2076" i="1" s="1"/>
  <c r="N2069" i="1" l="1"/>
  <c r="V2069" i="1" s="1"/>
  <c r="B2069" i="1" s="1"/>
  <c r="C2070" i="1"/>
  <c r="H2075" i="1"/>
  <c r="S2076" i="1"/>
  <c r="E2076" i="1"/>
  <c r="D2076" i="1" s="1"/>
  <c r="R2078" i="1"/>
  <c r="W2076" i="1"/>
  <c r="P2076" i="1"/>
  <c r="Q2076" i="1" s="1"/>
  <c r="L2075" i="1"/>
  <c r="M2075" i="1" s="1"/>
  <c r="O2077" i="1"/>
  <c r="A2078" i="1"/>
  <c r="I2078" i="1"/>
  <c r="J2077" i="1"/>
  <c r="K2077" i="1" s="1"/>
  <c r="U2077" i="1" s="1"/>
  <c r="G2077" i="1"/>
  <c r="F2077" i="1" s="1"/>
  <c r="N2070" i="1" l="1"/>
  <c r="C2071" i="1"/>
  <c r="H2076" i="1"/>
  <c r="L2076" i="1"/>
  <c r="M2076" i="1" s="1"/>
  <c r="S2077" i="1"/>
  <c r="E2077" i="1"/>
  <c r="D2077" i="1" s="1"/>
  <c r="R2079" i="1"/>
  <c r="W2077" i="1"/>
  <c r="P2077" i="1"/>
  <c r="Q2077" i="1" s="1"/>
  <c r="G2078" i="1"/>
  <c r="F2078" i="1" s="1"/>
  <c r="J2078" i="1"/>
  <c r="K2078" i="1" s="1"/>
  <c r="A2079" i="1"/>
  <c r="I2079" i="1"/>
  <c r="O2078" i="1"/>
  <c r="V2070" i="1" l="1"/>
  <c r="C2072" i="1"/>
  <c r="N2071" i="1"/>
  <c r="V2071" i="1" s="1"/>
  <c r="B2071" i="1" s="1"/>
  <c r="H2077" i="1"/>
  <c r="L2077" i="1"/>
  <c r="M2077" i="1" s="1"/>
  <c r="E2078" i="1"/>
  <c r="D2078" i="1" s="1"/>
  <c r="S2078" i="1"/>
  <c r="U2078" i="1"/>
  <c r="W2078" i="1"/>
  <c r="P2078" i="1"/>
  <c r="Q2078" i="1" s="1"/>
  <c r="R2080" i="1"/>
  <c r="J2079" i="1"/>
  <c r="K2079" i="1" s="1"/>
  <c r="U2079" i="1" s="1"/>
  <c r="G2079" i="1"/>
  <c r="F2079" i="1" s="1"/>
  <c r="I2080" i="1"/>
  <c r="A2080" i="1"/>
  <c r="O2079" i="1"/>
  <c r="B2070" i="1" l="1"/>
  <c r="C2073" i="1"/>
  <c r="N2072" i="1"/>
  <c r="L2078" i="1"/>
  <c r="M2078" i="1" s="1"/>
  <c r="H2078" i="1"/>
  <c r="R2081" i="1"/>
  <c r="S2079" i="1"/>
  <c r="E2079" i="1"/>
  <c r="D2079" i="1" s="1"/>
  <c r="P2079" i="1"/>
  <c r="Q2079" i="1" s="1"/>
  <c r="W2079" i="1"/>
  <c r="I2081" i="1"/>
  <c r="A2081" i="1"/>
  <c r="O2080" i="1"/>
  <c r="P2080" i="1" s="1"/>
  <c r="G2080" i="1"/>
  <c r="F2080" i="1" s="1"/>
  <c r="J2080" i="1"/>
  <c r="K2080" i="1" s="1"/>
  <c r="V2072" i="1" l="1"/>
  <c r="N2073" i="1"/>
  <c r="V2073" i="1" s="1"/>
  <c r="B2073" i="1" s="1"/>
  <c r="C2074" i="1"/>
  <c r="L2079" i="1"/>
  <c r="M2079" i="1" s="1"/>
  <c r="H2079" i="1"/>
  <c r="G2081" i="1"/>
  <c r="F2081" i="1" s="1"/>
  <c r="J2081" i="1"/>
  <c r="K2081" i="1" s="1"/>
  <c r="U2081" i="1" s="1"/>
  <c r="S2080" i="1"/>
  <c r="E2080" i="1"/>
  <c r="D2080" i="1" s="1"/>
  <c r="I2082" i="1"/>
  <c r="O2081" i="1"/>
  <c r="A2082" i="1"/>
  <c r="U2080" i="1"/>
  <c r="R2082" i="1"/>
  <c r="B2072" i="1" l="1"/>
  <c r="C2075" i="1"/>
  <c r="N2074" i="1"/>
  <c r="V2074" i="1" s="1"/>
  <c r="B2074" i="1" s="1"/>
  <c r="A2083" i="1"/>
  <c r="I2083" i="1"/>
  <c r="O2082" i="1"/>
  <c r="P2081" i="1"/>
  <c r="Q2081" i="1" s="1"/>
  <c r="W2081" i="1"/>
  <c r="J2082" i="1"/>
  <c r="K2082" i="1" s="1"/>
  <c r="G2082" i="1"/>
  <c r="F2082" i="1" s="1"/>
  <c r="H2080" i="1"/>
  <c r="L2080" i="1"/>
  <c r="M2080" i="1" s="1"/>
  <c r="S2081" i="1"/>
  <c r="E2081" i="1"/>
  <c r="D2081" i="1" s="1"/>
  <c r="R2083" i="1"/>
  <c r="N2075" i="1" l="1"/>
  <c r="V2075" i="1" s="1"/>
  <c r="B2075" i="1" s="1"/>
  <c r="C2076" i="1"/>
  <c r="E2082" i="1"/>
  <c r="D2082" i="1" s="1"/>
  <c r="S2082" i="1"/>
  <c r="U2082" i="1"/>
  <c r="R2084" i="1"/>
  <c r="L2081" i="1"/>
  <c r="M2081" i="1" s="1"/>
  <c r="W2082" i="1"/>
  <c r="P2082" i="1"/>
  <c r="Q2082" i="1" s="1"/>
  <c r="G2083" i="1"/>
  <c r="F2083" i="1" s="1"/>
  <c r="J2083" i="1"/>
  <c r="K2083" i="1" s="1"/>
  <c r="U2083" i="1" s="1"/>
  <c r="H2081" i="1"/>
  <c r="I2084" i="1"/>
  <c r="A2084" i="1"/>
  <c r="O2083" i="1"/>
  <c r="C2077" i="1" l="1"/>
  <c r="N2076" i="1"/>
  <c r="V2076" i="1" s="1"/>
  <c r="B2076" i="1" s="1"/>
  <c r="L2082" i="1"/>
  <c r="M2082" i="1" s="1"/>
  <c r="H2082" i="1"/>
  <c r="G2084" i="1"/>
  <c r="F2084" i="1" s="1"/>
  <c r="J2084" i="1"/>
  <c r="K2084" i="1" s="1"/>
  <c r="U2084" i="1" s="1"/>
  <c r="R2085" i="1"/>
  <c r="P2083" i="1"/>
  <c r="Q2083" i="1" s="1"/>
  <c r="W2083" i="1"/>
  <c r="E2083" i="1"/>
  <c r="D2083" i="1" s="1"/>
  <c r="S2083" i="1"/>
  <c r="I2085" i="1"/>
  <c r="A2085" i="1"/>
  <c r="O2084" i="1"/>
  <c r="C2078" i="1" l="1"/>
  <c r="N2077" i="1"/>
  <c r="L2083" i="1"/>
  <c r="M2083" i="1" s="1"/>
  <c r="W2084" i="1"/>
  <c r="P2084" i="1"/>
  <c r="Q2084" i="1" s="1"/>
  <c r="R2086" i="1"/>
  <c r="H2083" i="1"/>
  <c r="O2085" i="1"/>
  <c r="A2086" i="1"/>
  <c r="I2086" i="1"/>
  <c r="E2084" i="1"/>
  <c r="D2084" i="1" s="1"/>
  <c r="S2084" i="1"/>
  <c r="G2085" i="1"/>
  <c r="F2085" i="1" s="1"/>
  <c r="J2085" i="1"/>
  <c r="K2085" i="1" s="1"/>
  <c r="U2085" i="1" s="1"/>
  <c r="V2077" i="1" l="1"/>
  <c r="C2079" i="1"/>
  <c r="N2078" i="1"/>
  <c r="V2078" i="1" s="1"/>
  <c r="B2078" i="1" s="1"/>
  <c r="L2084" i="1"/>
  <c r="M2084" i="1" s="1"/>
  <c r="H2084" i="1"/>
  <c r="W2085" i="1"/>
  <c r="P2085" i="1"/>
  <c r="Q2085" i="1" s="1"/>
  <c r="R2087" i="1"/>
  <c r="S2085" i="1"/>
  <c r="E2085" i="1"/>
  <c r="D2085" i="1" s="1"/>
  <c r="A2087" i="1"/>
  <c r="I2087" i="1"/>
  <c r="O2086" i="1"/>
  <c r="J2086" i="1"/>
  <c r="K2086" i="1" s="1"/>
  <c r="U2086" i="1" s="1"/>
  <c r="G2086" i="1"/>
  <c r="F2086" i="1" s="1"/>
  <c r="B2077" i="1" l="1"/>
  <c r="N2079" i="1"/>
  <c r="V2079" i="1" s="1"/>
  <c r="B2079" i="1" s="1"/>
  <c r="C2080" i="1"/>
  <c r="N2080" i="1" s="1"/>
  <c r="I2088" i="1"/>
  <c r="A2088" i="1"/>
  <c r="O2087" i="1"/>
  <c r="H2085" i="1"/>
  <c r="R2088" i="1"/>
  <c r="J2087" i="1"/>
  <c r="K2087" i="1" s="1"/>
  <c r="G2087" i="1"/>
  <c r="F2087" i="1" s="1"/>
  <c r="L2085" i="1"/>
  <c r="M2085" i="1" s="1"/>
  <c r="E2086" i="1"/>
  <c r="D2086" i="1" s="1"/>
  <c r="L2086" i="1" s="1"/>
  <c r="M2086" i="1" s="1"/>
  <c r="S2086" i="1"/>
  <c r="W2086" i="1"/>
  <c r="P2086" i="1"/>
  <c r="Q2086" i="1" s="1"/>
  <c r="Q2080" i="1" l="1"/>
  <c r="C2081" i="1" s="1"/>
  <c r="V2080" i="1"/>
  <c r="H2086" i="1"/>
  <c r="E2087" i="1"/>
  <c r="D2087" i="1" s="1"/>
  <c r="L2087" i="1" s="1"/>
  <c r="M2087" i="1" s="1"/>
  <c r="S2087" i="1"/>
  <c r="U2087" i="1"/>
  <c r="R2089" i="1"/>
  <c r="W2087" i="1"/>
  <c r="P2087" i="1"/>
  <c r="Q2087" i="1" s="1"/>
  <c r="I2089" i="1"/>
  <c r="A2089" i="1"/>
  <c r="O2088" i="1"/>
  <c r="G2088" i="1"/>
  <c r="F2088" i="1" s="1"/>
  <c r="J2088" i="1"/>
  <c r="K2088" i="1" s="1"/>
  <c r="U2088" i="1" s="1"/>
  <c r="N2081" i="1" l="1"/>
  <c r="C2082" i="1"/>
  <c r="H2087" i="1"/>
  <c r="B2080" i="1"/>
  <c r="W2080" i="1"/>
  <c r="G2089" i="1"/>
  <c r="F2089" i="1" s="1"/>
  <c r="J2089" i="1"/>
  <c r="K2089" i="1" s="1"/>
  <c r="U2089" i="1" s="1"/>
  <c r="E2088" i="1"/>
  <c r="D2088" i="1" s="1"/>
  <c r="H2088" i="1" s="1"/>
  <c r="S2088" i="1"/>
  <c r="R2090" i="1"/>
  <c r="P2088" i="1"/>
  <c r="Q2088" i="1" s="1"/>
  <c r="W2088" i="1"/>
  <c r="I2090" i="1"/>
  <c r="A2090" i="1"/>
  <c r="O2089" i="1"/>
  <c r="V2081" i="1" l="1"/>
  <c r="N2082" i="1"/>
  <c r="V2082" i="1" s="1"/>
  <c r="B2082" i="1" s="1"/>
  <c r="C2083" i="1"/>
  <c r="L2088" i="1"/>
  <c r="M2088" i="1" s="1"/>
  <c r="R2091" i="1"/>
  <c r="W2089" i="1"/>
  <c r="P2089" i="1"/>
  <c r="Q2089" i="1" s="1"/>
  <c r="O2090" i="1"/>
  <c r="I2091" i="1"/>
  <c r="A2091" i="1"/>
  <c r="S2089" i="1"/>
  <c r="E2089" i="1"/>
  <c r="D2089" i="1" s="1"/>
  <c r="J2090" i="1"/>
  <c r="K2090" i="1" s="1"/>
  <c r="G2090" i="1"/>
  <c r="F2090" i="1" s="1"/>
  <c r="B2081" i="1" l="1"/>
  <c r="N2083" i="1"/>
  <c r="V2083" i="1" s="1"/>
  <c r="B2083" i="1" s="1"/>
  <c r="C2084" i="1"/>
  <c r="H2089" i="1"/>
  <c r="L2089" i="1"/>
  <c r="M2089" i="1" s="1"/>
  <c r="I2092" i="1"/>
  <c r="A2092" i="1"/>
  <c r="O2091" i="1"/>
  <c r="P2090" i="1"/>
  <c r="Q2090" i="1" s="1"/>
  <c r="W2090" i="1"/>
  <c r="G2091" i="1"/>
  <c r="F2091" i="1" s="1"/>
  <c r="J2091" i="1"/>
  <c r="K2091" i="1" s="1"/>
  <c r="E2090" i="1"/>
  <c r="D2090" i="1" s="1"/>
  <c r="S2090" i="1"/>
  <c r="U2090" i="1"/>
  <c r="R2092" i="1"/>
  <c r="N2084" i="1" l="1"/>
  <c r="C2085" i="1"/>
  <c r="E2091" i="1"/>
  <c r="D2091" i="1" s="1"/>
  <c r="L2091" i="1" s="1"/>
  <c r="M2091" i="1" s="1"/>
  <c r="S2091" i="1"/>
  <c r="H2090" i="1"/>
  <c r="L2090" i="1"/>
  <c r="M2090" i="1" s="1"/>
  <c r="U2091" i="1"/>
  <c r="W2091" i="1"/>
  <c r="P2091" i="1"/>
  <c r="Q2091" i="1" s="1"/>
  <c r="R2093" i="1"/>
  <c r="O2092" i="1"/>
  <c r="A2093" i="1"/>
  <c r="I2093" i="1"/>
  <c r="G2092" i="1"/>
  <c r="F2092" i="1" s="1"/>
  <c r="J2092" i="1"/>
  <c r="K2092" i="1" s="1"/>
  <c r="V2084" i="1" l="1"/>
  <c r="H2091" i="1"/>
  <c r="N2085" i="1"/>
  <c r="V2085" i="1" s="1"/>
  <c r="B2085" i="1" s="1"/>
  <c r="C2086" i="1"/>
  <c r="E2092" i="1"/>
  <c r="D2092" i="1" s="1"/>
  <c r="H2092" i="1" s="1"/>
  <c r="S2092" i="1"/>
  <c r="R2094" i="1"/>
  <c r="J2093" i="1"/>
  <c r="K2093" i="1" s="1"/>
  <c r="G2093" i="1"/>
  <c r="F2093" i="1" s="1"/>
  <c r="I2094" i="1"/>
  <c r="A2094" i="1"/>
  <c r="O2093" i="1"/>
  <c r="P2092" i="1"/>
  <c r="Q2092" i="1" s="1"/>
  <c r="W2092" i="1"/>
  <c r="U2092" i="1"/>
  <c r="B2084" i="1" l="1"/>
  <c r="C2087" i="1"/>
  <c r="N2086" i="1"/>
  <c r="L2092" i="1"/>
  <c r="M2092" i="1" s="1"/>
  <c r="J2094" i="1"/>
  <c r="K2094" i="1" s="1"/>
  <c r="U2094" i="1" s="1"/>
  <c r="G2094" i="1"/>
  <c r="F2094" i="1" s="1"/>
  <c r="S2093" i="1"/>
  <c r="E2093" i="1"/>
  <c r="D2093" i="1" s="1"/>
  <c r="I2095" i="1"/>
  <c r="A2095" i="1"/>
  <c r="O2094" i="1"/>
  <c r="U2093" i="1"/>
  <c r="R2095" i="1"/>
  <c r="P2093" i="1"/>
  <c r="Q2093" i="1" s="1"/>
  <c r="W2093" i="1"/>
  <c r="V2086" i="1" l="1"/>
  <c r="C2088" i="1"/>
  <c r="N2087" i="1"/>
  <c r="V2087" i="1" s="1"/>
  <c r="B2087" i="1" s="1"/>
  <c r="W2094" i="1"/>
  <c r="P2094" i="1"/>
  <c r="Q2094" i="1" s="1"/>
  <c r="O2095" i="1"/>
  <c r="I2096" i="1"/>
  <c r="A2096" i="1"/>
  <c r="G2095" i="1"/>
  <c r="F2095" i="1" s="1"/>
  <c r="J2095" i="1"/>
  <c r="K2095" i="1" s="1"/>
  <c r="L2093" i="1"/>
  <c r="M2093" i="1" s="1"/>
  <c r="H2093" i="1"/>
  <c r="R2096" i="1"/>
  <c r="E2094" i="1"/>
  <c r="D2094" i="1" s="1"/>
  <c r="S2094" i="1"/>
  <c r="B2086" i="1" l="1"/>
  <c r="C2089" i="1"/>
  <c r="N2088" i="1"/>
  <c r="V2088" i="1" s="1"/>
  <c r="B2088" i="1" s="1"/>
  <c r="H2094" i="1"/>
  <c r="L2094" i="1"/>
  <c r="M2094" i="1" s="1"/>
  <c r="E2095" i="1"/>
  <c r="D2095" i="1" s="1"/>
  <c r="H2095" i="1" s="1"/>
  <c r="S2095" i="1"/>
  <c r="I2097" i="1"/>
  <c r="O2096" i="1"/>
  <c r="A2097" i="1"/>
  <c r="G2096" i="1"/>
  <c r="F2096" i="1" s="1"/>
  <c r="J2096" i="1"/>
  <c r="K2096" i="1" s="1"/>
  <c r="W2095" i="1"/>
  <c r="P2095" i="1"/>
  <c r="Q2095" i="1" s="1"/>
  <c r="R2097" i="1"/>
  <c r="U2095" i="1"/>
  <c r="C2090" i="1" l="1"/>
  <c r="N2089" i="1"/>
  <c r="V2089" i="1" s="1"/>
  <c r="B2089" i="1" s="1"/>
  <c r="L2095" i="1"/>
  <c r="M2095" i="1" s="1"/>
  <c r="E2096" i="1"/>
  <c r="D2096" i="1" s="1"/>
  <c r="L2096" i="1" s="1"/>
  <c r="M2096" i="1" s="1"/>
  <c r="S2096" i="1"/>
  <c r="A2098" i="1"/>
  <c r="O2097" i="1"/>
  <c r="I2098" i="1"/>
  <c r="P2096" i="1"/>
  <c r="Q2096" i="1" s="1"/>
  <c r="W2096" i="1"/>
  <c r="J2097" i="1"/>
  <c r="K2097" i="1" s="1"/>
  <c r="G2097" i="1"/>
  <c r="F2097" i="1" s="1"/>
  <c r="U2096" i="1"/>
  <c r="R2098" i="1"/>
  <c r="C2091" i="1" l="1"/>
  <c r="N2090" i="1"/>
  <c r="V2090" i="1" s="1"/>
  <c r="B2090" i="1" s="1"/>
  <c r="H2096" i="1"/>
  <c r="G2098" i="1"/>
  <c r="F2098" i="1" s="1"/>
  <c r="J2098" i="1"/>
  <c r="K2098" i="1" s="1"/>
  <c r="U2098" i="1" s="1"/>
  <c r="P2097" i="1"/>
  <c r="Q2097" i="1" s="1"/>
  <c r="W2097" i="1"/>
  <c r="S2097" i="1"/>
  <c r="E2097" i="1"/>
  <c r="D2097" i="1" s="1"/>
  <c r="U2097" i="1"/>
  <c r="R2099" i="1"/>
  <c r="I2099" i="1"/>
  <c r="A2099" i="1"/>
  <c r="O2098" i="1"/>
  <c r="C2092" i="1" l="1"/>
  <c r="N2091" i="1"/>
  <c r="H2097" i="1"/>
  <c r="P2098" i="1"/>
  <c r="Q2098" i="1" s="1"/>
  <c r="W2098" i="1"/>
  <c r="I2100" i="1"/>
  <c r="A2100" i="1"/>
  <c r="O2099" i="1"/>
  <c r="R2100" i="1"/>
  <c r="G2099" i="1"/>
  <c r="F2099" i="1" s="1"/>
  <c r="J2099" i="1"/>
  <c r="K2099" i="1" s="1"/>
  <c r="U2099" i="1" s="1"/>
  <c r="E2098" i="1"/>
  <c r="D2098" i="1" s="1"/>
  <c r="S2098" i="1"/>
  <c r="L2097" i="1"/>
  <c r="M2097" i="1" s="1"/>
  <c r="V2091" i="1" l="1"/>
  <c r="N2092" i="1"/>
  <c r="V2092" i="1" s="1"/>
  <c r="B2092" i="1" s="1"/>
  <c r="C2093" i="1"/>
  <c r="L2098" i="1"/>
  <c r="M2098" i="1" s="1"/>
  <c r="H2098" i="1"/>
  <c r="W2099" i="1"/>
  <c r="P2099" i="1"/>
  <c r="Q2099" i="1" s="1"/>
  <c r="A2101" i="1"/>
  <c r="O2100" i="1"/>
  <c r="I2101" i="1"/>
  <c r="G2100" i="1"/>
  <c r="F2100" i="1" s="1"/>
  <c r="J2100" i="1"/>
  <c r="K2100" i="1" s="1"/>
  <c r="R2101" i="1"/>
  <c r="E2099" i="1"/>
  <c r="D2099" i="1" s="1"/>
  <c r="S2099" i="1"/>
  <c r="B2091" i="1" l="1"/>
  <c r="C2094" i="1"/>
  <c r="N2093" i="1"/>
  <c r="V2093" i="1" s="1"/>
  <c r="B2093" i="1" s="1"/>
  <c r="H2099" i="1"/>
  <c r="L2099" i="1"/>
  <c r="M2099" i="1" s="1"/>
  <c r="R2102" i="1"/>
  <c r="E2100" i="1"/>
  <c r="D2100" i="1" s="1"/>
  <c r="S2100" i="1"/>
  <c r="P2100" i="1"/>
  <c r="Q2100" i="1" s="1"/>
  <c r="W2100" i="1"/>
  <c r="J2101" i="1"/>
  <c r="K2101" i="1" s="1"/>
  <c r="G2101" i="1"/>
  <c r="F2101" i="1" s="1"/>
  <c r="O2101" i="1"/>
  <c r="A2102" i="1"/>
  <c r="I2102" i="1"/>
  <c r="U2100" i="1"/>
  <c r="N2094" i="1" l="1"/>
  <c r="V2094" i="1" s="1"/>
  <c r="C2095" i="1"/>
  <c r="H2100" i="1"/>
  <c r="L2100" i="1"/>
  <c r="M2100" i="1" s="1"/>
  <c r="S2101" i="1"/>
  <c r="E2101" i="1"/>
  <c r="D2101" i="1" s="1"/>
  <c r="H2101" i="1" s="1"/>
  <c r="J2102" i="1"/>
  <c r="K2102" i="1" s="1"/>
  <c r="U2102" i="1" s="1"/>
  <c r="G2102" i="1"/>
  <c r="F2102" i="1" s="1"/>
  <c r="I2103" i="1"/>
  <c r="A2103" i="1"/>
  <c r="O2102" i="1"/>
  <c r="U2101" i="1"/>
  <c r="P2101" i="1"/>
  <c r="Q2101" i="1" s="1"/>
  <c r="W2101" i="1"/>
  <c r="R2103" i="1"/>
  <c r="B2094" i="1" l="1"/>
  <c r="C2096" i="1"/>
  <c r="N2095" i="1"/>
  <c r="W2102" i="1"/>
  <c r="P2102" i="1"/>
  <c r="Q2102" i="1" s="1"/>
  <c r="I2104" i="1"/>
  <c r="A2104" i="1"/>
  <c r="O2103" i="1"/>
  <c r="E2102" i="1"/>
  <c r="D2102" i="1" s="1"/>
  <c r="S2102" i="1"/>
  <c r="G2103" i="1"/>
  <c r="F2103" i="1" s="1"/>
  <c r="J2103" i="1"/>
  <c r="K2103" i="1" s="1"/>
  <c r="U2103" i="1" s="1"/>
  <c r="R2104" i="1"/>
  <c r="L2101" i="1"/>
  <c r="M2101" i="1" s="1"/>
  <c r="V2095" i="1" l="1"/>
  <c r="N2096" i="1"/>
  <c r="V2096" i="1" s="1"/>
  <c r="B2096" i="1" s="1"/>
  <c r="C2097" i="1"/>
  <c r="L2102" i="1"/>
  <c r="M2102" i="1" s="1"/>
  <c r="O2104" i="1"/>
  <c r="I2105" i="1"/>
  <c r="A2105" i="1"/>
  <c r="G2104" i="1"/>
  <c r="F2104" i="1" s="1"/>
  <c r="J2104" i="1"/>
  <c r="K2104" i="1" s="1"/>
  <c r="H2102" i="1"/>
  <c r="R2105" i="1"/>
  <c r="W2103" i="1"/>
  <c r="P2103" i="1"/>
  <c r="Q2103" i="1" s="1"/>
  <c r="S2103" i="1"/>
  <c r="E2103" i="1"/>
  <c r="D2103" i="1" s="1"/>
  <c r="B2095" i="1" l="1"/>
  <c r="N2097" i="1"/>
  <c r="V2097" i="1" s="1"/>
  <c r="B2097" i="1" s="1"/>
  <c r="C2098" i="1"/>
  <c r="S2104" i="1"/>
  <c r="E2104" i="1"/>
  <c r="D2104" i="1" s="1"/>
  <c r="H2104" i="1" s="1"/>
  <c r="I2106" i="1"/>
  <c r="A2106" i="1"/>
  <c r="O2105" i="1"/>
  <c r="H2103" i="1"/>
  <c r="J2105" i="1"/>
  <c r="K2105" i="1" s="1"/>
  <c r="U2105" i="1" s="1"/>
  <c r="G2105" i="1"/>
  <c r="F2105" i="1" s="1"/>
  <c r="P2104" i="1"/>
  <c r="Q2104" i="1" s="1"/>
  <c r="W2104" i="1"/>
  <c r="R2106" i="1"/>
  <c r="L2103" i="1"/>
  <c r="M2103" i="1" s="1"/>
  <c r="U2104" i="1"/>
  <c r="N2098" i="1" l="1"/>
  <c r="C2099" i="1"/>
  <c r="L2104" i="1"/>
  <c r="M2104" i="1" s="1"/>
  <c r="P2105" i="1"/>
  <c r="Q2105" i="1" s="1"/>
  <c r="W2105" i="1"/>
  <c r="I2107" i="1"/>
  <c r="A2107" i="1"/>
  <c r="O2106" i="1"/>
  <c r="J2106" i="1"/>
  <c r="K2106" i="1" s="1"/>
  <c r="G2106" i="1"/>
  <c r="F2106" i="1" s="1"/>
  <c r="E2105" i="1"/>
  <c r="D2105" i="1" s="1"/>
  <c r="S2105" i="1"/>
  <c r="R2107" i="1"/>
  <c r="V2098" i="1" l="1"/>
  <c r="N2099" i="1"/>
  <c r="V2099" i="1" s="1"/>
  <c r="B2099" i="1" s="1"/>
  <c r="C2100" i="1"/>
  <c r="L2105" i="1"/>
  <c r="M2105" i="1" s="1"/>
  <c r="S2106" i="1"/>
  <c r="E2106" i="1"/>
  <c r="D2106" i="1" s="1"/>
  <c r="A2108" i="1"/>
  <c r="O2107" i="1"/>
  <c r="I2108" i="1"/>
  <c r="H2105" i="1"/>
  <c r="G2107" i="1"/>
  <c r="F2107" i="1" s="1"/>
  <c r="J2107" i="1"/>
  <c r="K2107" i="1" s="1"/>
  <c r="U2107" i="1" s="1"/>
  <c r="R2108" i="1"/>
  <c r="P2106" i="1"/>
  <c r="Q2106" i="1" s="1"/>
  <c r="W2106" i="1"/>
  <c r="U2106" i="1"/>
  <c r="B2098" i="1" l="1"/>
  <c r="C2101" i="1"/>
  <c r="N2100" i="1"/>
  <c r="H2106" i="1"/>
  <c r="L2106" i="1"/>
  <c r="M2106" i="1" s="1"/>
  <c r="J2108" i="1"/>
  <c r="K2108" i="1" s="1"/>
  <c r="U2108" i="1" s="1"/>
  <c r="G2108" i="1"/>
  <c r="F2108" i="1" s="1"/>
  <c r="W2107" i="1"/>
  <c r="P2107" i="1"/>
  <c r="Q2107" i="1" s="1"/>
  <c r="I2109" i="1"/>
  <c r="A2109" i="1"/>
  <c r="O2108" i="1"/>
  <c r="R2109" i="1"/>
  <c r="E2107" i="1"/>
  <c r="D2107" i="1" s="1"/>
  <c r="S2107" i="1"/>
  <c r="V2100" i="1" l="1"/>
  <c r="N2101" i="1"/>
  <c r="V2101" i="1" s="1"/>
  <c r="B2101" i="1" s="1"/>
  <c r="C2102" i="1"/>
  <c r="L2107" i="1"/>
  <c r="M2107" i="1" s="1"/>
  <c r="H2107" i="1"/>
  <c r="P2108" i="1"/>
  <c r="Q2108" i="1" s="1"/>
  <c r="W2108" i="1"/>
  <c r="R2110" i="1"/>
  <c r="J2109" i="1"/>
  <c r="K2109" i="1" s="1"/>
  <c r="G2109" i="1"/>
  <c r="F2109" i="1" s="1"/>
  <c r="A2110" i="1"/>
  <c r="I2110" i="1"/>
  <c r="O2109" i="1"/>
  <c r="S2108" i="1"/>
  <c r="E2108" i="1"/>
  <c r="D2108" i="1" s="1"/>
  <c r="H2108" i="1" s="1"/>
  <c r="B2100" i="1" l="1"/>
  <c r="N2102" i="1"/>
  <c r="V2102" i="1" s="1"/>
  <c r="B2102" i="1" s="1"/>
  <c r="C2103" i="1"/>
  <c r="L2108" i="1"/>
  <c r="M2108" i="1" s="1"/>
  <c r="J2110" i="1"/>
  <c r="K2110" i="1" s="1"/>
  <c r="U2110" i="1" s="1"/>
  <c r="G2110" i="1"/>
  <c r="F2110" i="1" s="1"/>
  <c r="E2109" i="1"/>
  <c r="D2109" i="1" s="1"/>
  <c r="S2109" i="1"/>
  <c r="U2109" i="1"/>
  <c r="R2111" i="1"/>
  <c r="O2110" i="1"/>
  <c r="A2111" i="1"/>
  <c r="I2111" i="1"/>
  <c r="W2109" i="1"/>
  <c r="P2109" i="1"/>
  <c r="Q2109" i="1" s="1"/>
  <c r="N2103" i="1" l="1"/>
  <c r="V2103" i="1" s="1"/>
  <c r="B2103" i="1" s="1"/>
  <c r="C2104" i="1"/>
  <c r="H2109" i="1"/>
  <c r="L2109" i="1"/>
  <c r="M2109" i="1" s="1"/>
  <c r="R2112" i="1"/>
  <c r="P2110" i="1"/>
  <c r="Q2110" i="1" s="1"/>
  <c r="W2110" i="1"/>
  <c r="G2111" i="1"/>
  <c r="F2111" i="1" s="1"/>
  <c r="J2111" i="1"/>
  <c r="K2111" i="1" s="1"/>
  <c r="O2111" i="1"/>
  <c r="P2111" i="1" s="1"/>
  <c r="A2112" i="1"/>
  <c r="I2112" i="1"/>
  <c r="S2110" i="1"/>
  <c r="E2110" i="1"/>
  <c r="D2110" i="1" s="1"/>
  <c r="N2104" i="1" l="1"/>
  <c r="V2104" i="1" s="1"/>
  <c r="B2104" i="1" s="1"/>
  <c r="C2105" i="1"/>
  <c r="H2110" i="1"/>
  <c r="L2110" i="1"/>
  <c r="M2110" i="1" s="1"/>
  <c r="E2111" i="1"/>
  <c r="D2111" i="1" s="1"/>
  <c r="S2111" i="1"/>
  <c r="O2112" i="1"/>
  <c r="I2113" i="1"/>
  <c r="A2113" i="1"/>
  <c r="U2111" i="1"/>
  <c r="G2112" i="1"/>
  <c r="F2112" i="1" s="1"/>
  <c r="J2112" i="1"/>
  <c r="K2112" i="1" s="1"/>
  <c r="R2113" i="1"/>
  <c r="C2106" i="1" l="1"/>
  <c r="N2105" i="1"/>
  <c r="H2111" i="1"/>
  <c r="L2111" i="1"/>
  <c r="M2111" i="1" s="1"/>
  <c r="S2112" i="1"/>
  <c r="E2112" i="1"/>
  <c r="D2112" i="1" s="1"/>
  <c r="I2114" i="1"/>
  <c r="O2113" i="1"/>
  <c r="A2114" i="1"/>
  <c r="J2113" i="1"/>
  <c r="K2113" i="1" s="1"/>
  <c r="U2113" i="1" s="1"/>
  <c r="G2113" i="1"/>
  <c r="F2113" i="1" s="1"/>
  <c r="W2112" i="1"/>
  <c r="P2112" i="1"/>
  <c r="Q2112" i="1" s="1"/>
  <c r="U2112" i="1"/>
  <c r="R2114" i="1"/>
  <c r="V2105" i="1" l="1"/>
  <c r="N2106" i="1"/>
  <c r="V2106" i="1" s="1"/>
  <c r="B2106" i="1" s="1"/>
  <c r="C2107" i="1"/>
  <c r="S2113" i="1"/>
  <c r="E2113" i="1"/>
  <c r="D2113" i="1" s="1"/>
  <c r="O2114" i="1"/>
  <c r="A2115" i="1"/>
  <c r="I2115" i="1"/>
  <c r="P2113" i="1"/>
  <c r="Q2113" i="1" s="1"/>
  <c r="W2113" i="1"/>
  <c r="J2114" i="1"/>
  <c r="K2114" i="1" s="1"/>
  <c r="G2114" i="1"/>
  <c r="F2114" i="1" s="1"/>
  <c r="R2115" i="1"/>
  <c r="L2112" i="1"/>
  <c r="M2112" i="1" s="1"/>
  <c r="H2112" i="1"/>
  <c r="B2105" i="1" l="1"/>
  <c r="N2107" i="1"/>
  <c r="V2107" i="1" s="1"/>
  <c r="B2107" i="1" s="1"/>
  <c r="C2108" i="1"/>
  <c r="H2113" i="1"/>
  <c r="L2113" i="1"/>
  <c r="M2113" i="1" s="1"/>
  <c r="S2114" i="1"/>
  <c r="E2114" i="1"/>
  <c r="D2114" i="1" s="1"/>
  <c r="J2115" i="1"/>
  <c r="K2115" i="1" s="1"/>
  <c r="U2115" i="1" s="1"/>
  <c r="G2115" i="1"/>
  <c r="F2115" i="1" s="1"/>
  <c r="I2116" i="1"/>
  <c r="O2115" i="1"/>
  <c r="A2116" i="1"/>
  <c r="W2114" i="1"/>
  <c r="P2114" i="1"/>
  <c r="Q2114" i="1" s="1"/>
  <c r="U2114" i="1"/>
  <c r="R2116" i="1"/>
  <c r="C2109" i="1" l="1"/>
  <c r="N2108" i="1"/>
  <c r="V2108" i="1" s="1"/>
  <c r="B2108" i="1" s="1"/>
  <c r="H2114" i="1"/>
  <c r="L2114" i="1"/>
  <c r="M2114" i="1" s="1"/>
  <c r="I2117" i="1"/>
  <c r="A2117" i="1"/>
  <c r="O2116" i="1"/>
  <c r="G2116" i="1"/>
  <c r="F2116" i="1" s="1"/>
  <c r="J2116" i="1"/>
  <c r="K2116" i="1" s="1"/>
  <c r="U2116" i="1" s="1"/>
  <c r="R2117" i="1"/>
  <c r="E2115" i="1"/>
  <c r="D2115" i="1" s="1"/>
  <c r="S2115" i="1"/>
  <c r="P2115" i="1"/>
  <c r="Q2115" i="1" s="1"/>
  <c r="W2115" i="1"/>
  <c r="N2109" i="1" l="1"/>
  <c r="V2109" i="1" s="1"/>
  <c r="B2109" i="1" s="1"/>
  <c r="C2110" i="1"/>
  <c r="R2118" i="1"/>
  <c r="E2116" i="1"/>
  <c r="D2116" i="1" s="1"/>
  <c r="H2116" i="1" s="1"/>
  <c r="S2116" i="1"/>
  <c r="P2116" i="1"/>
  <c r="Q2116" i="1" s="1"/>
  <c r="W2116" i="1"/>
  <c r="H2115" i="1"/>
  <c r="L2115" i="1"/>
  <c r="M2115" i="1" s="1"/>
  <c r="A2118" i="1"/>
  <c r="I2118" i="1"/>
  <c r="O2117" i="1"/>
  <c r="J2117" i="1"/>
  <c r="K2117" i="1" s="1"/>
  <c r="G2117" i="1"/>
  <c r="F2117" i="1" s="1"/>
  <c r="C2111" i="1" l="1"/>
  <c r="N2111" i="1" s="1"/>
  <c r="N2110" i="1"/>
  <c r="V2110" i="1" s="1"/>
  <c r="B2110" i="1" s="1"/>
  <c r="S2117" i="1"/>
  <c r="E2117" i="1"/>
  <c r="D2117" i="1" s="1"/>
  <c r="G2118" i="1"/>
  <c r="F2118" i="1" s="1"/>
  <c r="J2118" i="1"/>
  <c r="K2118" i="1" s="1"/>
  <c r="U2117" i="1"/>
  <c r="W2117" i="1"/>
  <c r="P2117" i="1"/>
  <c r="Q2117" i="1" s="1"/>
  <c r="L2116" i="1"/>
  <c r="M2116" i="1" s="1"/>
  <c r="O2118" i="1"/>
  <c r="A2119" i="1"/>
  <c r="I2119" i="1"/>
  <c r="R2119" i="1"/>
  <c r="Q2111" i="1" l="1"/>
  <c r="C2112" i="1" s="1"/>
  <c r="V2111" i="1"/>
  <c r="H2117" i="1"/>
  <c r="L2117" i="1"/>
  <c r="M2117" i="1" s="1"/>
  <c r="E2118" i="1"/>
  <c r="D2118" i="1" s="1"/>
  <c r="H2118" i="1" s="1"/>
  <c r="S2118" i="1"/>
  <c r="J2119" i="1"/>
  <c r="K2119" i="1" s="1"/>
  <c r="G2119" i="1"/>
  <c r="F2119" i="1" s="1"/>
  <c r="U2118" i="1"/>
  <c r="O2119" i="1"/>
  <c r="A2120" i="1"/>
  <c r="I2120" i="1"/>
  <c r="R2120" i="1"/>
  <c r="P2118" i="1"/>
  <c r="Q2118" i="1" s="1"/>
  <c r="W2118" i="1"/>
  <c r="B2111" i="1" l="1"/>
  <c r="N2112" i="1"/>
  <c r="V2112" i="1" s="1"/>
  <c r="B2112" i="1" s="1"/>
  <c r="C2113" i="1"/>
  <c r="W2111" i="1"/>
  <c r="L2118" i="1"/>
  <c r="M2118" i="1" s="1"/>
  <c r="I2121" i="1"/>
  <c r="A2121" i="1"/>
  <c r="O2120" i="1"/>
  <c r="W2119" i="1"/>
  <c r="P2119" i="1"/>
  <c r="Q2119" i="1" s="1"/>
  <c r="E2119" i="1"/>
  <c r="D2119" i="1" s="1"/>
  <c r="H2119" i="1" s="1"/>
  <c r="S2119" i="1"/>
  <c r="U2119" i="1"/>
  <c r="G2120" i="1"/>
  <c r="F2120" i="1" s="1"/>
  <c r="J2120" i="1"/>
  <c r="K2120" i="1" s="1"/>
  <c r="U2120" i="1" s="1"/>
  <c r="R2121" i="1"/>
  <c r="N2113" i="1" l="1"/>
  <c r="C2114" i="1"/>
  <c r="L2119" i="1"/>
  <c r="M2119" i="1" s="1"/>
  <c r="P2120" i="1"/>
  <c r="Q2120" i="1" s="1"/>
  <c r="W2120" i="1"/>
  <c r="R2122" i="1"/>
  <c r="S2120" i="1"/>
  <c r="E2120" i="1"/>
  <c r="D2120" i="1" s="1"/>
  <c r="A2122" i="1"/>
  <c r="O2121" i="1"/>
  <c r="I2122" i="1"/>
  <c r="G2121" i="1"/>
  <c r="F2121" i="1" s="1"/>
  <c r="J2121" i="1"/>
  <c r="K2121" i="1" s="1"/>
  <c r="U2121" i="1" s="1"/>
  <c r="V2113" i="1" l="1"/>
  <c r="N2114" i="1"/>
  <c r="V2114" i="1" s="1"/>
  <c r="B2114" i="1" s="1"/>
  <c r="C2115" i="1"/>
  <c r="L2120" i="1"/>
  <c r="M2120" i="1" s="1"/>
  <c r="I2123" i="1"/>
  <c r="O2122" i="1"/>
  <c r="A2123" i="1"/>
  <c r="H2120" i="1"/>
  <c r="E2121" i="1"/>
  <c r="D2121" i="1" s="1"/>
  <c r="S2121" i="1"/>
  <c r="R2123" i="1"/>
  <c r="J2122" i="1"/>
  <c r="K2122" i="1" s="1"/>
  <c r="G2122" i="1"/>
  <c r="F2122" i="1" s="1"/>
  <c r="P2121" i="1"/>
  <c r="Q2121" i="1" s="1"/>
  <c r="W2121" i="1"/>
  <c r="B2113" i="1" l="1"/>
  <c r="N2115" i="1"/>
  <c r="C2116" i="1"/>
  <c r="H2121" i="1"/>
  <c r="R2124" i="1"/>
  <c r="O2123" i="1"/>
  <c r="A2124" i="1"/>
  <c r="I2124" i="1"/>
  <c r="P2122" i="1"/>
  <c r="Q2122" i="1" s="1"/>
  <c r="W2122" i="1"/>
  <c r="S2122" i="1"/>
  <c r="E2122" i="1"/>
  <c r="D2122" i="1" s="1"/>
  <c r="G2123" i="1"/>
  <c r="F2123" i="1" s="1"/>
  <c r="J2123" i="1"/>
  <c r="K2123" i="1" s="1"/>
  <c r="U2123" i="1" s="1"/>
  <c r="L2121" i="1"/>
  <c r="M2121" i="1" s="1"/>
  <c r="U2122" i="1"/>
  <c r="V2115" i="1" l="1"/>
  <c r="C2117" i="1"/>
  <c r="N2116" i="1"/>
  <c r="V2116" i="1" s="1"/>
  <c r="B2116" i="1" s="1"/>
  <c r="H2122" i="1"/>
  <c r="L2122" i="1"/>
  <c r="M2122" i="1" s="1"/>
  <c r="G2124" i="1"/>
  <c r="F2124" i="1" s="1"/>
  <c r="J2124" i="1"/>
  <c r="K2124" i="1" s="1"/>
  <c r="U2124" i="1" s="1"/>
  <c r="O2124" i="1"/>
  <c r="I2125" i="1"/>
  <c r="A2125" i="1"/>
  <c r="P2123" i="1"/>
  <c r="Q2123" i="1" s="1"/>
  <c r="W2123" i="1"/>
  <c r="E2123" i="1"/>
  <c r="D2123" i="1" s="1"/>
  <c r="S2123" i="1"/>
  <c r="R2125" i="1"/>
  <c r="B2115" i="1" l="1"/>
  <c r="N2117" i="1"/>
  <c r="V2117" i="1" s="1"/>
  <c r="B2117" i="1" s="1"/>
  <c r="C2118" i="1"/>
  <c r="L2123" i="1"/>
  <c r="M2123" i="1" s="1"/>
  <c r="A2126" i="1"/>
  <c r="O2125" i="1"/>
  <c r="I2126" i="1"/>
  <c r="J2125" i="1"/>
  <c r="K2125" i="1" s="1"/>
  <c r="G2125" i="1"/>
  <c r="F2125" i="1" s="1"/>
  <c r="W2124" i="1"/>
  <c r="P2124" i="1"/>
  <c r="Q2124" i="1" s="1"/>
  <c r="H2123" i="1"/>
  <c r="R2126" i="1"/>
  <c r="E2124" i="1"/>
  <c r="D2124" i="1" s="1"/>
  <c r="S2124" i="1"/>
  <c r="N2118" i="1" l="1"/>
  <c r="V2118" i="1" s="1"/>
  <c r="B2118" i="1" s="1"/>
  <c r="C2119" i="1"/>
  <c r="L2124" i="1"/>
  <c r="M2124" i="1" s="1"/>
  <c r="H2124" i="1"/>
  <c r="E2125" i="1"/>
  <c r="D2125" i="1" s="1"/>
  <c r="S2125" i="1"/>
  <c r="G2126" i="1"/>
  <c r="F2126" i="1" s="1"/>
  <c r="J2126" i="1"/>
  <c r="K2126" i="1" s="1"/>
  <c r="P2125" i="1"/>
  <c r="Q2125" i="1" s="1"/>
  <c r="W2125" i="1"/>
  <c r="U2125" i="1"/>
  <c r="R2127" i="1"/>
  <c r="O2126" i="1"/>
  <c r="A2127" i="1"/>
  <c r="I2127" i="1"/>
  <c r="C2120" i="1" l="1"/>
  <c r="N2119" i="1"/>
  <c r="H2125" i="1"/>
  <c r="L2125" i="1"/>
  <c r="M2125" i="1" s="1"/>
  <c r="J2127" i="1"/>
  <c r="K2127" i="1" s="1"/>
  <c r="U2127" i="1" s="1"/>
  <c r="G2127" i="1"/>
  <c r="F2127" i="1" s="1"/>
  <c r="S2126" i="1"/>
  <c r="E2126" i="1"/>
  <c r="D2126" i="1" s="1"/>
  <c r="R2128" i="1"/>
  <c r="I2128" i="1"/>
  <c r="O2127" i="1"/>
  <c r="A2128" i="1"/>
  <c r="P2126" i="1"/>
  <c r="Q2126" i="1" s="1"/>
  <c r="W2126" i="1"/>
  <c r="U2126" i="1"/>
  <c r="V2119" i="1" l="1"/>
  <c r="N2120" i="1"/>
  <c r="V2120" i="1" s="1"/>
  <c r="B2120" i="1" s="1"/>
  <c r="C2121" i="1"/>
  <c r="L2126" i="1"/>
  <c r="M2126" i="1" s="1"/>
  <c r="H2126" i="1"/>
  <c r="G2128" i="1"/>
  <c r="F2128" i="1" s="1"/>
  <c r="J2128" i="1"/>
  <c r="K2128" i="1" s="1"/>
  <c r="U2128" i="1" s="1"/>
  <c r="R2129" i="1"/>
  <c r="W2127" i="1"/>
  <c r="P2127" i="1"/>
  <c r="Q2127" i="1" s="1"/>
  <c r="O2128" i="1"/>
  <c r="I2129" i="1"/>
  <c r="A2129" i="1"/>
  <c r="E2127" i="1"/>
  <c r="D2127" i="1" s="1"/>
  <c r="H2127" i="1" s="1"/>
  <c r="S2127" i="1"/>
  <c r="B2119" i="1" l="1"/>
  <c r="C2122" i="1"/>
  <c r="N2121" i="1"/>
  <c r="L2127" i="1"/>
  <c r="M2127" i="1" s="1"/>
  <c r="P2128" i="1"/>
  <c r="Q2128" i="1" s="1"/>
  <c r="W2128" i="1"/>
  <c r="R2130" i="1"/>
  <c r="E2128" i="1"/>
  <c r="D2128" i="1" s="1"/>
  <c r="S2128" i="1"/>
  <c r="J2129" i="1"/>
  <c r="K2129" i="1" s="1"/>
  <c r="G2129" i="1"/>
  <c r="F2129" i="1" s="1"/>
  <c r="A2130" i="1"/>
  <c r="I2130" i="1"/>
  <c r="O2129" i="1"/>
  <c r="V2121" i="1" l="1"/>
  <c r="C2123" i="1"/>
  <c r="N2122" i="1"/>
  <c r="V2122" i="1" s="1"/>
  <c r="B2122" i="1" s="1"/>
  <c r="E2129" i="1"/>
  <c r="D2129" i="1" s="1"/>
  <c r="S2129" i="1"/>
  <c r="L2128" i="1"/>
  <c r="M2128" i="1" s="1"/>
  <c r="H2128" i="1"/>
  <c r="W2129" i="1"/>
  <c r="P2129" i="1"/>
  <c r="Q2129" i="1" s="1"/>
  <c r="R2131" i="1"/>
  <c r="J2130" i="1"/>
  <c r="K2130" i="1" s="1"/>
  <c r="U2130" i="1" s="1"/>
  <c r="G2130" i="1"/>
  <c r="F2130" i="1" s="1"/>
  <c r="U2129" i="1"/>
  <c r="O2130" i="1"/>
  <c r="A2131" i="1"/>
  <c r="I2131" i="1"/>
  <c r="B2121" i="1" l="1"/>
  <c r="H2129" i="1"/>
  <c r="L2129" i="1"/>
  <c r="M2129" i="1" s="1"/>
  <c r="N2123" i="1"/>
  <c r="C2124" i="1"/>
  <c r="R2132" i="1"/>
  <c r="G2131" i="1"/>
  <c r="F2131" i="1" s="1"/>
  <c r="J2131" i="1"/>
  <c r="K2131" i="1" s="1"/>
  <c r="O2131" i="1"/>
  <c r="A2132" i="1"/>
  <c r="I2132" i="1"/>
  <c r="P2130" i="1"/>
  <c r="Q2130" i="1" s="1"/>
  <c r="W2130" i="1"/>
  <c r="S2130" i="1"/>
  <c r="E2130" i="1"/>
  <c r="D2130" i="1" s="1"/>
  <c r="V2123" i="1" l="1"/>
  <c r="N2124" i="1"/>
  <c r="V2124" i="1" s="1"/>
  <c r="B2124" i="1" s="1"/>
  <c r="C2125" i="1"/>
  <c r="H2130" i="1"/>
  <c r="G2132" i="1"/>
  <c r="F2132" i="1" s="1"/>
  <c r="J2132" i="1"/>
  <c r="K2132" i="1" s="1"/>
  <c r="U2132" i="1" s="1"/>
  <c r="P2131" i="1"/>
  <c r="Q2131" i="1" s="1"/>
  <c r="W2131" i="1"/>
  <c r="E2131" i="1"/>
  <c r="D2131" i="1" s="1"/>
  <c r="S2131" i="1"/>
  <c r="A2133" i="1"/>
  <c r="I2133" i="1"/>
  <c r="O2132" i="1"/>
  <c r="U2131" i="1"/>
  <c r="L2130" i="1"/>
  <c r="M2130" i="1" s="1"/>
  <c r="R2133" i="1"/>
  <c r="B2123" i="1" l="1"/>
  <c r="C2126" i="1"/>
  <c r="N2125" i="1"/>
  <c r="V2125" i="1" s="1"/>
  <c r="B2125" i="1" s="1"/>
  <c r="O2133" i="1"/>
  <c r="A2134" i="1"/>
  <c r="I2134" i="1"/>
  <c r="R2134" i="1"/>
  <c r="H2131" i="1"/>
  <c r="G2133" i="1"/>
  <c r="F2133" i="1" s="1"/>
  <c r="J2133" i="1"/>
  <c r="K2133" i="1" s="1"/>
  <c r="U2133" i="1" s="1"/>
  <c r="L2131" i="1"/>
  <c r="M2131" i="1" s="1"/>
  <c r="S2132" i="1"/>
  <c r="E2132" i="1"/>
  <c r="D2132" i="1" s="1"/>
  <c r="P2132" i="1"/>
  <c r="Q2132" i="1" s="1"/>
  <c r="W2132" i="1"/>
  <c r="N2126" i="1" l="1"/>
  <c r="C2127" i="1"/>
  <c r="H2132" i="1"/>
  <c r="L2132" i="1"/>
  <c r="M2132" i="1" s="1"/>
  <c r="R2135" i="1"/>
  <c r="J2134" i="1"/>
  <c r="K2134" i="1" s="1"/>
  <c r="G2134" i="1"/>
  <c r="F2134" i="1" s="1"/>
  <c r="E2133" i="1"/>
  <c r="D2133" i="1" s="1"/>
  <c r="S2133" i="1"/>
  <c r="O2134" i="1"/>
  <c r="A2135" i="1"/>
  <c r="I2135" i="1"/>
  <c r="P2133" i="1"/>
  <c r="Q2133" i="1" s="1"/>
  <c r="W2133" i="1"/>
  <c r="V2126" i="1" l="1"/>
  <c r="C2128" i="1"/>
  <c r="N2127" i="1"/>
  <c r="V2127" i="1" s="1"/>
  <c r="B2127" i="1" s="1"/>
  <c r="L2133" i="1"/>
  <c r="M2133" i="1" s="1"/>
  <c r="H2133" i="1"/>
  <c r="W2134" i="1"/>
  <c r="P2134" i="1"/>
  <c r="Q2134" i="1" s="1"/>
  <c r="A2136" i="1"/>
  <c r="I2136" i="1"/>
  <c r="O2135" i="1"/>
  <c r="S2134" i="1"/>
  <c r="E2134" i="1"/>
  <c r="D2134" i="1" s="1"/>
  <c r="L2134" i="1" s="1"/>
  <c r="M2134" i="1" s="1"/>
  <c r="U2134" i="1"/>
  <c r="G2135" i="1"/>
  <c r="F2135" i="1" s="1"/>
  <c r="J2135" i="1"/>
  <c r="K2135" i="1" s="1"/>
  <c r="U2135" i="1" s="1"/>
  <c r="R2136" i="1"/>
  <c r="B2126" i="1" l="1"/>
  <c r="N2128" i="1"/>
  <c r="V2128" i="1" s="1"/>
  <c r="B2128" i="1" s="1"/>
  <c r="C2129" i="1"/>
  <c r="W2135" i="1"/>
  <c r="P2135" i="1"/>
  <c r="Q2135" i="1" s="1"/>
  <c r="G2136" i="1"/>
  <c r="F2136" i="1" s="1"/>
  <c r="J2136" i="1"/>
  <c r="K2136" i="1" s="1"/>
  <c r="U2136" i="1" s="1"/>
  <c r="R2137" i="1"/>
  <c r="I2137" i="1"/>
  <c r="A2137" i="1"/>
  <c r="O2136" i="1"/>
  <c r="E2135" i="1"/>
  <c r="D2135" i="1" s="1"/>
  <c r="S2135" i="1"/>
  <c r="H2134" i="1"/>
  <c r="C2130" i="1" l="1"/>
  <c r="N2129" i="1"/>
  <c r="H2135" i="1"/>
  <c r="L2135" i="1"/>
  <c r="M2135" i="1" s="1"/>
  <c r="J2137" i="1"/>
  <c r="K2137" i="1" s="1"/>
  <c r="U2137" i="1" s="1"/>
  <c r="G2137" i="1"/>
  <c r="F2137" i="1" s="1"/>
  <c r="I2138" i="1"/>
  <c r="O2137" i="1"/>
  <c r="A2138" i="1"/>
  <c r="R2138" i="1"/>
  <c r="E2136" i="1"/>
  <c r="D2136" i="1" s="1"/>
  <c r="S2136" i="1"/>
  <c r="P2136" i="1"/>
  <c r="Q2136" i="1" s="1"/>
  <c r="W2136" i="1"/>
  <c r="V2129" i="1" l="1"/>
  <c r="C2131" i="1"/>
  <c r="N2130" i="1"/>
  <c r="V2130" i="1" s="1"/>
  <c r="B2130" i="1" s="1"/>
  <c r="R2139" i="1"/>
  <c r="H2136" i="1"/>
  <c r="O2138" i="1"/>
  <c r="A2139" i="1"/>
  <c r="I2139" i="1"/>
  <c r="W2137" i="1"/>
  <c r="P2137" i="1"/>
  <c r="Q2137" i="1" s="1"/>
  <c r="G2138" i="1"/>
  <c r="F2138" i="1" s="1"/>
  <c r="J2138" i="1"/>
  <c r="K2138" i="1" s="1"/>
  <c r="L2136" i="1"/>
  <c r="M2136" i="1" s="1"/>
  <c r="E2137" i="1"/>
  <c r="D2137" i="1" s="1"/>
  <c r="S2137" i="1"/>
  <c r="B2129" i="1" l="1"/>
  <c r="N2131" i="1"/>
  <c r="V2131" i="1" s="1"/>
  <c r="B2131" i="1" s="1"/>
  <c r="C2132" i="1"/>
  <c r="L2137" i="1"/>
  <c r="M2137" i="1" s="1"/>
  <c r="J2139" i="1"/>
  <c r="K2139" i="1" s="1"/>
  <c r="U2139" i="1" s="1"/>
  <c r="G2139" i="1"/>
  <c r="F2139" i="1" s="1"/>
  <c r="A2140" i="1"/>
  <c r="I2140" i="1"/>
  <c r="O2139" i="1"/>
  <c r="P2138" i="1"/>
  <c r="Q2138" i="1" s="1"/>
  <c r="W2138" i="1"/>
  <c r="S2138" i="1"/>
  <c r="E2138" i="1"/>
  <c r="D2138" i="1" s="1"/>
  <c r="U2138" i="1"/>
  <c r="H2137" i="1"/>
  <c r="R2140" i="1"/>
  <c r="N2132" i="1" l="1"/>
  <c r="V2132" i="1" s="1"/>
  <c r="B2132" i="1" s="1"/>
  <c r="C2133" i="1"/>
  <c r="L2138" i="1"/>
  <c r="M2138" i="1" s="1"/>
  <c r="H2138" i="1"/>
  <c r="W2139" i="1"/>
  <c r="P2139" i="1"/>
  <c r="Q2139" i="1" s="1"/>
  <c r="G2140" i="1"/>
  <c r="F2140" i="1" s="1"/>
  <c r="J2140" i="1"/>
  <c r="K2140" i="1" s="1"/>
  <c r="U2140" i="1" s="1"/>
  <c r="R2141" i="1"/>
  <c r="I2141" i="1"/>
  <c r="A2141" i="1"/>
  <c r="O2140" i="1"/>
  <c r="E2139" i="1"/>
  <c r="D2139" i="1" s="1"/>
  <c r="S2139" i="1"/>
  <c r="C2134" i="1" l="1"/>
  <c r="N2133" i="1"/>
  <c r="H2139" i="1"/>
  <c r="L2139" i="1"/>
  <c r="M2139" i="1" s="1"/>
  <c r="G2141" i="1"/>
  <c r="F2141" i="1" s="1"/>
  <c r="J2141" i="1"/>
  <c r="K2141" i="1" s="1"/>
  <c r="U2141" i="1" s="1"/>
  <c r="R2142" i="1"/>
  <c r="O2141" i="1"/>
  <c r="P2141" i="1" s="1"/>
  <c r="A2142" i="1"/>
  <c r="I2142" i="1"/>
  <c r="S2140" i="1"/>
  <c r="E2140" i="1"/>
  <c r="D2140" i="1" s="1"/>
  <c r="P2140" i="1"/>
  <c r="Q2140" i="1" s="1"/>
  <c r="W2140" i="1"/>
  <c r="V2133" i="1" l="1"/>
  <c r="N2134" i="1"/>
  <c r="V2134" i="1" s="1"/>
  <c r="B2134" i="1" s="1"/>
  <c r="C2135" i="1"/>
  <c r="H2140" i="1"/>
  <c r="L2140" i="1"/>
  <c r="M2140" i="1" s="1"/>
  <c r="G2142" i="1"/>
  <c r="F2142" i="1" s="1"/>
  <c r="J2142" i="1"/>
  <c r="K2142" i="1" s="1"/>
  <c r="U2142" i="1" s="1"/>
  <c r="O2142" i="1"/>
  <c r="A2143" i="1"/>
  <c r="I2143" i="1"/>
  <c r="R2143" i="1"/>
  <c r="S2141" i="1"/>
  <c r="E2141" i="1"/>
  <c r="D2141" i="1" s="1"/>
  <c r="B2133" i="1" l="1"/>
  <c r="N2135" i="1"/>
  <c r="C2136" i="1"/>
  <c r="H2141" i="1"/>
  <c r="R2144" i="1"/>
  <c r="G2143" i="1"/>
  <c r="F2143" i="1" s="1"/>
  <c r="J2143" i="1"/>
  <c r="K2143" i="1" s="1"/>
  <c r="L2141" i="1"/>
  <c r="M2141" i="1" s="1"/>
  <c r="O2143" i="1"/>
  <c r="A2144" i="1"/>
  <c r="I2144" i="1"/>
  <c r="W2142" i="1"/>
  <c r="P2142" i="1"/>
  <c r="Q2142" i="1" s="1"/>
  <c r="E2142" i="1"/>
  <c r="D2142" i="1" s="1"/>
  <c r="S2142" i="1"/>
  <c r="V2135" i="1" l="1"/>
  <c r="N2136" i="1"/>
  <c r="V2136" i="1" s="1"/>
  <c r="B2136" i="1" s="1"/>
  <c r="C2137" i="1"/>
  <c r="I2145" i="1"/>
  <c r="A2145" i="1"/>
  <c r="O2144" i="1"/>
  <c r="W2143" i="1"/>
  <c r="P2143" i="1"/>
  <c r="Q2143" i="1" s="1"/>
  <c r="H2142" i="1"/>
  <c r="S2143" i="1"/>
  <c r="E2143" i="1"/>
  <c r="D2143" i="1" s="1"/>
  <c r="G2144" i="1"/>
  <c r="F2144" i="1" s="1"/>
  <c r="J2144" i="1"/>
  <c r="K2144" i="1" s="1"/>
  <c r="U2144" i="1" s="1"/>
  <c r="L2142" i="1"/>
  <c r="M2142" i="1" s="1"/>
  <c r="U2143" i="1"/>
  <c r="R2145" i="1"/>
  <c r="B2135" i="1" l="1"/>
  <c r="C2138" i="1"/>
  <c r="N2137" i="1"/>
  <c r="R2146" i="1"/>
  <c r="H2143" i="1"/>
  <c r="L2143" i="1"/>
  <c r="M2143" i="1" s="1"/>
  <c r="W2144" i="1"/>
  <c r="P2144" i="1"/>
  <c r="Q2144" i="1" s="1"/>
  <c r="E2144" i="1"/>
  <c r="D2144" i="1" s="1"/>
  <c r="S2144" i="1"/>
  <c r="O2145" i="1"/>
  <c r="A2146" i="1"/>
  <c r="I2146" i="1"/>
  <c r="J2145" i="1"/>
  <c r="K2145" i="1" s="1"/>
  <c r="G2145" i="1"/>
  <c r="F2145" i="1" s="1"/>
  <c r="V2137" i="1" l="1"/>
  <c r="C2139" i="1"/>
  <c r="N2138" i="1"/>
  <c r="V2138" i="1" s="1"/>
  <c r="B2138" i="1" s="1"/>
  <c r="S2145" i="1"/>
  <c r="E2145" i="1"/>
  <c r="D2145" i="1" s="1"/>
  <c r="A2147" i="1"/>
  <c r="I2147" i="1"/>
  <c r="O2146" i="1"/>
  <c r="P2145" i="1"/>
  <c r="Q2145" i="1" s="1"/>
  <c r="W2145" i="1"/>
  <c r="U2145" i="1"/>
  <c r="J2146" i="1"/>
  <c r="K2146" i="1" s="1"/>
  <c r="U2146" i="1" s="1"/>
  <c r="G2146" i="1"/>
  <c r="F2146" i="1" s="1"/>
  <c r="H2144" i="1"/>
  <c r="L2144" i="1"/>
  <c r="M2144" i="1" s="1"/>
  <c r="R2147" i="1"/>
  <c r="B2137" i="1" l="1"/>
  <c r="C2140" i="1"/>
  <c r="N2139" i="1"/>
  <c r="V2139" i="1" s="1"/>
  <c r="B2139" i="1" s="1"/>
  <c r="H2145" i="1"/>
  <c r="P2146" i="1"/>
  <c r="Q2146" i="1" s="1"/>
  <c r="W2146" i="1"/>
  <c r="J2147" i="1"/>
  <c r="K2147" i="1" s="1"/>
  <c r="U2147" i="1" s="1"/>
  <c r="G2147" i="1"/>
  <c r="F2147" i="1" s="1"/>
  <c r="R2148" i="1"/>
  <c r="O2147" i="1"/>
  <c r="A2148" i="1"/>
  <c r="I2148" i="1"/>
  <c r="L2145" i="1"/>
  <c r="M2145" i="1" s="1"/>
  <c r="S2146" i="1"/>
  <c r="E2146" i="1"/>
  <c r="D2146" i="1" s="1"/>
  <c r="L2146" i="1" s="1"/>
  <c r="M2146" i="1" s="1"/>
  <c r="C2141" i="1" l="1"/>
  <c r="N2141" i="1" s="1"/>
  <c r="N2140" i="1"/>
  <c r="V2140" i="1" s="1"/>
  <c r="B2140" i="1" s="1"/>
  <c r="H2146" i="1"/>
  <c r="P2147" i="1"/>
  <c r="Q2147" i="1" s="1"/>
  <c r="W2147" i="1"/>
  <c r="R2149" i="1"/>
  <c r="O2148" i="1"/>
  <c r="I2149" i="1"/>
  <c r="A2149" i="1"/>
  <c r="E2147" i="1"/>
  <c r="D2147" i="1" s="1"/>
  <c r="S2147" i="1"/>
  <c r="G2148" i="1"/>
  <c r="F2148" i="1" s="1"/>
  <c r="J2148" i="1"/>
  <c r="K2148" i="1" s="1"/>
  <c r="U2148" i="1" s="1"/>
  <c r="Q2141" i="1" l="1"/>
  <c r="C2142" i="1" s="1"/>
  <c r="V2141" i="1"/>
  <c r="I2150" i="1"/>
  <c r="O2149" i="1"/>
  <c r="A2150" i="1"/>
  <c r="P2148" i="1"/>
  <c r="Q2148" i="1" s="1"/>
  <c r="W2148" i="1"/>
  <c r="L2147" i="1"/>
  <c r="M2147" i="1" s="1"/>
  <c r="H2147" i="1"/>
  <c r="R2150" i="1"/>
  <c r="J2149" i="1"/>
  <c r="K2149" i="1" s="1"/>
  <c r="G2149" i="1"/>
  <c r="F2149" i="1" s="1"/>
  <c r="E2148" i="1"/>
  <c r="D2148" i="1" s="1"/>
  <c r="S2148" i="1"/>
  <c r="B2141" i="1" l="1"/>
  <c r="N2142" i="1"/>
  <c r="C2143" i="1"/>
  <c r="W2141" i="1"/>
  <c r="L2148" i="1"/>
  <c r="M2148" i="1" s="1"/>
  <c r="H2148" i="1"/>
  <c r="R2151" i="1"/>
  <c r="I2151" i="1"/>
  <c r="O2150" i="1"/>
  <c r="A2151" i="1"/>
  <c r="S2149" i="1"/>
  <c r="E2149" i="1"/>
  <c r="D2149" i="1" s="1"/>
  <c r="W2149" i="1"/>
  <c r="P2149" i="1"/>
  <c r="Q2149" i="1" s="1"/>
  <c r="U2149" i="1"/>
  <c r="G2150" i="1"/>
  <c r="F2150" i="1" s="1"/>
  <c r="J2150" i="1"/>
  <c r="K2150" i="1" s="1"/>
  <c r="U2150" i="1" s="1"/>
  <c r="V2142" i="1" l="1"/>
  <c r="C2144" i="1"/>
  <c r="N2143" i="1"/>
  <c r="V2143" i="1" s="1"/>
  <c r="B2143" i="1" s="1"/>
  <c r="L2149" i="1"/>
  <c r="M2149" i="1" s="1"/>
  <c r="H2149" i="1"/>
  <c r="O2151" i="1"/>
  <c r="A2152" i="1"/>
  <c r="I2152" i="1"/>
  <c r="P2150" i="1"/>
  <c r="Q2150" i="1" s="1"/>
  <c r="W2150" i="1"/>
  <c r="J2151" i="1"/>
  <c r="K2151" i="1" s="1"/>
  <c r="G2151" i="1"/>
  <c r="F2151" i="1" s="1"/>
  <c r="S2150" i="1"/>
  <c r="E2150" i="1"/>
  <c r="D2150" i="1" s="1"/>
  <c r="R2152" i="1"/>
  <c r="B2142" i="1" l="1"/>
  <c r="N2144" i="1"/>
  <c r="C2145" i="1"/>
  <c r="H2150" i="1"/>
  <c r="L2150" i="1"/>
  <c r="M2150" i="1" s="1"/>
  <c r="J2152" i="1"/>
  <c r="K2152" i="1" s="1"/>
  <c r="U2152" i="1" s="1"/>
  <c r="G2152" i="1"/>
  <c r="F2152" i="1" s="1"/>
  <c r="E2151" i="1"/>
  <c r="D2151" i="1" s="1"/>
  <c r="S2151" i="1"/>
  <c r="U2151" i="1"/>
  <c r="R2153" i="1"/>
  <c r="I2153" i="1"/>
  <c r="A2153" i="1"/>
  <c r="O2152" i="1"/>
  <c r="W2151" i="1"/>
  <c r="P2151" i="1"/>
  <c r="Q2151" i="1" s="1"/>
  <c r="V2144" i="1" l="1"/>
  <c r="C2146" i="1"/>
  <c r="N2145" i="1"/>
  <c r="V2145" i="1" s="1"/>
  <c r="B2145" i="1" s="1"/>
  <c r="H2151" i="1"/>
  <c r="L2151" i="1"/>
  <c r="M2151" i="1" s="1"/>
  <c r="J2153" i="1"/>
  <c r="K2153" i="1" s="1"/>
  <c r="U2153" i="1" s="1"/>
  <c r="G2153" i="1"/>
  <c r="F2153" i="1" s="1"/>
  <c r="R2154" i="1"/>
  <c r="W2152" i="1"/>
  <c r="P2152" i="1"/>
  <c r="Q2152" i="1" s="1"/>
  <c r="O2153" i="1"/>
  <c r="A2154" i="1"/>
  <c r="I2154" i="1"/>
  <c r="S2152" i="1"/>
  <c r="E2152" i="1"/>
  <c r="D2152" i="1" s="1"/>
  <c r="H2152" i="1" s="1"/>
  <c r="B2144" i="1" l="1"/>
  <c r="N2146" i="1"/>
  <c r="V2146" i="1" s="1"/>
  <c r="B2146" i="1" s="1"/>
  <c r="C2147" i="1"/>
  <c r="L2152" i="1"/>
  <c r="M2152" i="1" s="1"/>
  <c r="P2153" i="1"/>
  <c r="Q2153" i="1" s="1"/>
  <c r="W2153" i="1"/>
  <c r="R2155" i="1"/>
  <c r="I2155" i="1"/>
  <c r="A2155" i="1"/>
  <c r="O2154" i="1"/>
  <c r="J2154" i="1"/>
  <c r="K2154" i="1" s="1"/>
  <c r="U2154" i="1" s="1"/>
  <c r="G2154" i="1"/>
  <c r="F2154" i="1" s="1"/>
  <c r="S2153" i="1"/>
  <c r="E2153" i="1"/>
  <c r="D2153" i="1" s="1"/>
  <c r="C2148" i="1" l="1"/>
  <c r="N2147" i="1"/>
  <c r="L2153" i="1"/>
  <c r="M2153" i="1" s="1"/>
  <c r="H2153" i="1"/>
  <c r="P2154" i="1"/>
  <c r="Q2154" i="1" s="1"/>
  <c r="W2154" i="1"/>
  <c r="I2156" i="1"/>
  <c r="A2156" i="1"/>
  <c r="O2155" i="1"/>
  <c r="G2155" i="1"/>
  <c r="F2155" i="1" s="1"/>
  <c r="J2155" i="1"/>
  <c r="K2155" i="1" s="1"/>
  <c r="R2156" i="1"/>
  <c r="S2154" i="1"/>
  <c r="E2154" i="1"/>
  <c r="D2154" i="1" s="1"/>
  <c r="V2147" i="1" l="1"/>
  <c r="N2148" i="1"/>
  <c r="V2148" i="1" s="1"/>
  <c r="B2148" i="1" s="1"/>
  <c r="C2149" i="1"/>
  <c r="H2154" i="1"/>
  <c r="L2154" i="1"/>
  <c r="M2154" i="1" s="1"/>
  <c r="E2155" i="1"/>
  <c r="D2155" i="1" s="1"/>
  <c r="S2155" i="1"/>
  <c r="P2155" i="1"/>
  <c r="Q2155" i="1" s="1"/>
  <c r="W2155" i="1"/>
  <c r="R2157" i="1"/>
  <c r="J2156" i="1"/>
  <c r="K2156" i="1" s="1"/>
  <c r="G2156" i="1"/>
  <c r="F2156" i="1" s="1"/>
  <c r="I2157" i="1"/>
  <c r="A2157" i="1"/>
  <c r="O2156" i="1"/>
  <c r="U2155" i="1"/>
  <c r="B2147" i="1" l="1"/>
  <c r="C2150" i="1"/>
  <c r="N2149" i="1"/>
  <c r="H2155" i="1"/>
  <c r="L2155" i="1"/>
  <c r="M2155" i="1" s="1"/>
  <c r="S2156" i="1"/>
  <c r="E2156" i="1"/>
  <c r="D2156" i="1" s="1"/>
  <c r="L2156" i="1" s="1"/>
  <c r="M2156" i="1" s="1"/>
  <c r="U2156" i="1"/>
  <c r="R2158" i="1"/>
  <c r="W2156" i="1"/>
  <c r="P2156" i="1"/>
  <c r="Q2156" i="1" s="1"/>
  <c r="A2158" i="1"/>
  <c r="I2158" i="1"/>
  <c r="O2157" i="1"/>
  <c r="J2157" i="1"/>
  <c r="K2157" i="1" s="1"/>
  <c r="U2157" i="1" s="1"/>
  <c r="G2157" i="1"/>
  <c r="F2157" i="1" s="1"/>
  <c r="V2149" i="1" l="1"/>
  <c r="C2151" i="1"/>
  <c r="N2150" i="1"/>
  <c r="V2150" i="1" s="1"/>
  <c r="B2150" i="1" s="1"/>
  <c r="H2156" i="1"/>
  <c r="I2159" i="1"/>
  <c r="A2159" i="1"/>
  <c r="O2158" i="1"/>
  <c r="R2159" i="1"/>
  <c r="E2157" i="1"/>
  <c r="D2157" i="1" s="1"/>
  <c r="L2157" i="1" s="1"/>
  <c r="M2157" i="1" s="1"/>
  <c r="S2157" i="1"/>
  <c r="P2157" i="1"/>
  <c r="Q2157" i="1" s="1"/>
  <c r="W2157" i="1"/>
  <c r="J2158" i="1"/>
  <c r="K2158" i="1" s="1"/>
  <c r="U2158" i="1" s="1"/>
  <c r="G2158" i="1"/>
  <c r="F2158" i="1" s="1"/>
  <c r="B2149" i="1" l="1"/>
  <c r="C2152" i="1"/>
  <c r="N2151" i="1"/>
  <c r="V2151" i="1" s="1"/>
  <c r="B2151" i="1" s="1"/>
  <c r="W2158" i="1"/>
  <c r="P2158" i="1"/>
  <c r="Q2158" i="1" s="1"/>
  <c r="S2158" i="1"/>
  <c r="E2158" i="1"/>
  <c r="D2158" i="1" s="1"/>
  <c r="O2159" i="1"/>
  <c r="I2160" i="1"/>
  <c r="A2160" i="1"/>
  <c r="H2157" i="1"/>
  <c r="R2160" i="1"/>
  <c r="J2159" i="1"/>
  <c r="K2159" i="1" s="1"/>
  <c r="G2159" i="1"/>
  <c r="F2159" i="1" s="1"/>
  <c r="N2152" i="1" l="1"/>
  <c r="V2152" i="1" s="1"/>
  <c r="B2152" i="1" s="1"/>
  <c r="C2153" i="1"/>
  <c r="L2158" i="1"/>
  <c r="M2158" i="1" s="1"/>
  <c r="H2158" i="1"/>
  <c r="I2161" i="1"/>
  <c r="A2161" i="1"/>
  <c r="O2160" i="1"/>
  <c r="J2160" i="1"/>
  <c r="K2160" i="1" s="1"/>
  <c r="U2160" i="1" s="1"/>
  <c r="G2160" i="1"/>
  <c r="F2160" i="1" s="1"/>
  <c r="P2159" i="1"/>
  <c r="Q2159" i="1" s="1"/>
  <c r="W2159" i="1"/>
  <c r="E2159" i="1"/>
  <c r="D2159" i="1" s="1"/>
  <c r="S2159" i="1"/>
  <c r="U2159" i="1"/>
  <c r="R2161" i="1"/>
  <c r="C2154" i="1" l="1"/>
  <c r="N2153" i="1"/>
  <c r="V2153" i="1" s="1"/>
  <c r="B2153" i="1" s="1"/>
  <c r="H2159" i="1"/>
  <c r="L2159" i="1"/>
  <c r="M2159" i="1" s="1"/>
  <c r="W2160" i="1"/>
  <c r="P2160" i="1"/>
  <c r="Q2160" i="1" s="1"/>
  <c r="R2162" i="1"/>
  <c r="I2162" i="1"/>
  <c r="O2161" i="1"/>
  <c r="A2162" i="1"/>
  <c r="S2160" i="1"/>
  <c r="E2160" i="1"/>
  <c r="D2160" i="1" s="1"/>
  <c r="J2161" i="1"/>
  <c r="K2161" i="1" s="1"/>
  <c r="U2161" i="1" s="1"/>
  <c r="G2161" i="1"/>
  <c r="F2161" i="1" s="1"/>
  <c r="N2154" i="1" l="1"/>
  <c r="C2155" i="1"/>
  <c r="H2160" i="1"/>
  <c r="J2162" i="1"/>
  <c r="K2162" i="1" s="1"/>
  <c r="U2162" i="1" s="1"/>
  <c r="G2162" i="1"/>
  <c r="F2162" i="1" s="1"/>
  <c r="P2161" i="1"/>
  <c r="Q2161" i="1" s="1"/>
  <c r="W2161" i="1"/>
  <c r="R2163" i="1"/>
  <c r="E2161" i="1"/>
  <c r="D2161" i="1" s="1"/>
  <c r="S2161" i="1"/>
  <c r="L2160" i="1"/>
  <c r="M2160" i="1" s="1"/>
  <c r="I2163" i="1"/>
  <c r="A2163" i="1"/>
  <c r="O2162" i="1"/>
  <c r="V2154" i="1" l="1"/>
  <c r="N2155" i="1"/>
  <c r="V2155" i="1" s="1"/>
  <c r="B2155" i="1" s="1"/>
  <c r="C2156" i="1"/>
  <c r="L2161" i="1"/>
  <c r="M2161" i="1" s="1"/>
  <c r="H2161" i="1"/>
  <c r="R2164" i="1"/>
  <c r="I2164" i="1"/>
  <c r="O2163" i="1"/>
  <c r="A2164" i="1"/>
  <c r="G2163" i="1"/>
  <c r="F2163" i="1" s="1"/>
  <c r="J2163" i="1"/>
  <c r="K2163" i="1" s="1"/>
  <c r="U2163" i="1" s="1"/>
  <c r="W2162" i="1"/>
  <c r="P2162" i="1"/>
  <c r="Q2162" i="1" s="1"/>
  <c r="S2162" i="1"/>
  <c r="E2162" i="1"/>
  <c r="D2162" i="1" s="1"/>
  <c r="H2162" i="1" s="1"/>
  <c r="B2154" i="1" l="1"/>
  <c r="C2157" i="1"/>
  <c r="N2156" i="1"/>
  <c r="V2156" i="1" s="1"/>
  <c r="B2156" i="1" s="1"/>
  <c r="I2165" i="1"/>
  <c r="A2165" i="1"/>
  <c r="O2164" i="1"/>
  <c r="P2163" i="1"/>
  <c r="Q2163" i="1" s="1"/>
  <c r="W2163" i="1"/>
  <c r="J2164" i="1"/>
  <c r="K2164" i="1" s="1"/>
  <c r="G2164" i="1"/>
  <c r="F2164" i="1" s="1"/>
  <c r="R2165" i="1"/>
  <c r="L2162" i="1"/>
  <c r="M2162" i="1" s="1"/>
  <c r="E2163" i="1"/>
  <c r="D2163" i="1" s="1"/>
  <c r="S2163" i="1"/>
  <c r="N2157" i="1" l="1"/>
  <c r="V2157" i="1" s="1"/>
  <c r="B2157" i="1" s="1"/>
  <c r="C2158" i="1"/>
  <c r="S2164" i="1"/>
  <c r="E2164" i="1"/>
  <c r="D2164" i="1" s="1"/>
  <c r="H2164" i="1" s="1"/>
  <c r="H2163" i="1"/>
  <c r="L2163" i="1"/>
  <c r="M2163" i="1" s="1"/>
  <c r="R2166" i="1"/>
  <c r="W2164" i="1"/>
  <c r="P2164" i="1"/>
  <c r="Q2164" i="1" s="1"/>
  <c r="A2166" i="1"/>
  <c r="I2166" i="1"/>
  <c r="O2165" i="1"/>
  <c r="U2164" i="1"/>
  <c r="J2165" i="1"/>
  <c r="K2165" i="1" s="1"/>
  <c r="U2165" i="1" s="1"/>
  <c r="G2165" i="1"/>
  <c r="F2165" i="1" s="1"/>
  <c r="N2158" i="1" l="1"/>
  <c r="C2159" i="1"/>
  <c r="L2164" i="1"/>
  <c r="M2164" i="1" s="1"/>
  <c r="E2165" i="1"/>
  <c r="D2165" i="1" s="1"/>
  <c r="H2165" i="1" s="1"/>
  <c r="S2165" i="1"/>
  <c r="R2167" i="1"/>
  <c r="P2165" i="1"/>
  <c r="Q2165" i="1" s="1"/>
  <c r="W2165" i="1"/>
  <c r="J2166" i="1"/>
  <c r="K2166" i="1" s="1"/>
  <c r="G2166" i="1"/>
  <c r="F2166" i="1" s="1"/>
  <c r="I2167" i="1"/>
  <c r="A2167" i="1"/>
  <c r="O2166" i="1"/>
  <c r="V2158" i="1" l="1"/>
  <c r="C2160" i="1"/>
  <c r="N2159" i="1"/>
  <c r="V2159" i="1" s="1"/>
  <c r="B2159" i="1" s="1"/>
  <c r="L2165" i="1"/>
  <c r="M2165" i="1" s="1"/>
  <c r="S2166" i="1"/>
  <c r="E2166" i="1"/>
  <c r="D2166" i="1" s="1"/>
  <c r="H2166" i="1" s="1"/>
  <c r="U2166" i="1"/>
  <c r="P2166" i="1"/>
  <c r="Q2166" i="1" s="1"/>
  <c r="W2166" i="1"/>
  <c r="R2168" i="1"/>
  <c r="I2168" i="1"/>
  <c r="A2168" i="1"/>
  <c r="O2167" i="1"/>
  <c r="G2167" i="1"/>
  <c r="F2167" i="1" s="1"/>
  <c r="J2167" i="1"/>
  <c r="K2167" i="1" s="1"/>
  <c r="U2167" i="1" s="1"/>
  <c r="B2158" i="1" l="1"/>
  <c r="C2161" i="1"/>
  <c r="N2160" i="1"/>
  <c r="V2160" i="1" s="1"/>
  <c r="B2160" i="1" s="1"/>
  <c r="J2168" i="1"/>
  <c r="K2168" i="1" s="1"/>
  <c r="U2168" i="1" s="1"/>
  <c r="G2168" i="1"/>
  <c r="F2168" i="1" s="1"/>
  <c r="E2167" i="1"/>
  <c r="D2167" i="1" s="1"/>
  <c r="S2167" i="1"/>
  <c r="R2169" i="1"/>
  <c r="P2167" i="1"/>
  <c r="Q2167" i="1" s="1"/>
  <c r="W2167" i="1"/>
  <c r="L2166" i="1"/>
  <c r="M2166" i="1" s="1"/>
  <c r="I2169" i="1"/>
  <c r="A2169" i="1"/>
  <c r="O2168" i="1"/>
  <c r="C2162" i="1" l="1"/>
  <c r="N2161" i="1"/>
  <c r="H2167" i="1"/>
  <c r="L2167" i="1"/>
  <c r="M2167" i="1" s="1"/>
  <c r="R2170" i="1"/>
  <c r="P2168" i="1"/>
  <c r="Q2168" i="1" s="1"/>
  <c r="W2168" i="1"/>
  <c r="I2170" i="1"/>
  <c r="A2170" i="1"/>
  <c r="O2169" i="1"/>
  <c r="G2169" i="1"/>
  <c r="F2169" i="1" s="1"/>
  <c r="J2169" i="1"/>
  <c r="K2169" i="1" s="1"/>
  <c r="U2169" i="1" s="1"/>
  <c r="S2168" i="1"/>
  <c r="E2168" i="1"/>
  <c r="D2168" i="1" s="1"/>
  <c r="V2161" i="1" l="1"/>
  <c r="C2163" i="1"/>
  <c r="N2162" i="1"/>
  <c r="V2162" i="1" s="1"/>
  <c r="B2162" i="1" s="1"/>
  <c r="H2168" i="1"/>
  <c r="L2168" i="1"/>
  <c r="M2168" i="1" s="1"/>
  <c r="J2170" i="1"/>
  <c r="K2170" i="1" s="1"/>
  <c r="U2170" i="1" s="1"/>
  <c r="G2170" i="1"/>
  <c r="F2170" i="1" s="1"/>
  <c r="A2171" i="1"/>
  <c r="O2170" i="1"/>
  <c r="I2171" i="1"/>
  <c r="P2169" i="1"/>
  <c r="Q2169" i="1" s="1"/>
  <c r="W2169" i="1"/>
  <c r="E2169" i="1"/>
  <c r="D2169" i="1" s="1"/>
  <c r="S2169" i="1"/>
  <c r="R2171" i="1"/>
  <c r="B2161" i="1" l="1"/>
  <c r="N2163" i="1"/>
  <c r="V2163" i="1" s="1"/>
  <c r="B2163" i="1" s="1"/>
  <c r="C2164" i="1"/>
  <c r="P2170" i="1"/>
  <c r="Q2170" i="1" s="1"/>
  <c r="W2170" i="1"/>
  <c r="O2171" i="1"/>
  <c r="I2172" i="1"/>
  <c r="A2172" i="1"/>
  <c r="L2169" i="1"/>
  <c r="M2169" i="1" s="1"/>
  <c r="J2171" i="1"/>
  <c r="K2171" i="1" s="1"/>
  <c r="G2171" i="1"/>
  <c r="F2171" i="1" s="1"/>
  <c r="H2169" i="1"/>
  <c r="R2172" i="1"/>
  <c r="E2170" i="1"/>
  <c r="D2170" i="1" s="1"/>
  <c r="S2170" i="1"/>
  <c r="C2165" i="1" l="1"/>
  <c r="N2164" i="1"/>
  <c r="V2164" i="1" s="1"/>
  <c r="B2164" i="1" s="1"/>
  <c r="S2171" i="1"/>
  <c r="E2171" i="1"/>
  <c r="D2171" i="1" s="1"/>
  <c r="A2173" i="1"/>
  <c r="O2172" i="1"/>
  <c r="P2172" i="1" s="1"/>
  <c r="I2173" i="1"/>
  <c r="J2172" i="1"/>
  <c r="K2172" i="1" s="1"/>
  <c r="G2172" i="1"/>
  <c r="F2172" i="1" s="1"/>
  <c r="W2171" i="1"/>
  <c r="P2171" i="1"/>
  <c r="Q2171" i="1" s="1"/>
  <c r="H2170" i="1"/>
  <c r="R2173" i="1"/>
  <c r="U2171" i="1"/>
  <c r="L2170" i="1"/>
  <c r="M2170" i="1" s="1"/>
  <c r="H2171" i="1" l="1"/>
  <c r="C2166" i="1"/>
  <c r="N2165" i="1"/>
  <c r="V2165" i="1" s="1"/>
  <c r="B2165" i="1" s="1"/>
  <c r="G2173" i="1"/>
  <c r="F2173" i="1" s="1"/>
  <c r="J2173" i="1"/>
  <c r="K2173" i="1" s="1"/>
  <c r="U2173" i="1" s="1"/>
  <c r="R2174" i="1"/>
  <c r="O2173" i="1"/>
  <c r="A2174" i="1"/>
  <c r="I2174" i="1"/>
  <c r="S2172" i="1"/>
  <c r="E2172" i="1"/>
  <c r="D2172" i="1" s="1"/>
  <c r="U2172" i="1"/>
  <c r="L2171" i="1"/>
  <c r="M2171" i="1" s="1"/>
  <c r="C2167" i="1" l="1"/>
  <c r="N2166" i="1"/>
  <c r="V2166" i="1" s="1"/>
  <c r="B2166" i="1" s="1"/>
  <c r="H2172" i="1"/>
  <c r="L2172" i="1"/>
  <c r="M2172" i="1" s="1"/>
  <c r="J2174" i="1"/>
  <c r="K2174" i="1" s="1"/>
  <c r="U2174" i="1" s="1"/>
  <c r="G2174" i="1"/>
  <c r="F2174" i="1" s="1"/>
  <c r="O2174" i="1"/>
  <c r="A2175" i="1"/>
  <c r="I2175" i="1"/>
  <c r="P2173" i="1"/>
  <c r="Q2173" i="1" s="1"/>
  <c r="W2173" i="1"/>
  <c r="R2175" i="1"/>
  <c r="E2173" i="1"/>
  <c r="D2173" i="1" s="1"/>
  <c r="S2173" i="1"/>
  <c r="N2167" i="1" l="1"/>
  <c r="V2167" i="1" s="1"/>
  <c r="B2167" i="1" s="1"/>
  <c r="C2168" i="1"/>
  <c r="J2175" i="1"/>
  <c r="K2175" i="1" s="1"/>
  <c r="U2175" i="1" s="1"/>
  <c r="G2175" i="1"/>
  <c r="F2175" i="1" s="1"/>
  <c r="L2173" i="1"/>
  <c r="M2173" i="1" s="1"/>
  <c r="I2176" i="1"/>
  <c r="O2175" i="1"/>
  <c r="A2176" i="1"/>
  <c r="W2174" i="1"/>
  <c r="P2174" i="1"/>
  <c r="Q2174" i="1" s="1"/>
  <c r="R2176" i="1"/>
  <c r="H2173" i="1"/>
  <c r="E2174" i="1"/>
  <c r="D2174" i="1" s="1"/>
  <c r="S2174" i="1"/>
  <c r="C2169" i="1" l="1"/>
  <c r="N2168" i="1"/>
  <c r="L2174" i="1"/>
  <c r="M2174" i="1" s="1"/>
  <c r="I2177" i="1"/>
  <c r="O2176" i="1"/>
  <c r="A2177" i="1"/>
  <c r="P2175" i="1"/>
  <c r="Q2175" i="1" s="1"/>
  <c r="W2175" i="1"/>
  <c r="J2176" i="1"/>
  <c r="K2176" i="1" s="1"/>
  <c r="U2176" i="1" s="1"/>
  <c r="G2176" i="1"/>
  <c r="F2176" i="1" s="1"/>
  <c r="H2174" i="1"/>
  <c r="R2177" i="1"/>
  <c r="S2175" i="1"/>
  <c r="E2175" i="1"/>
  <c r="D2175" i="1" s="1"/>
  <c r="V2168" i="1" l="1"/>
  <c r="N2169" i="1"/>
  <c r="V2169" i="1" s="1"/>
  <c r="B2169" i="1" s="1"/>
  <c r="C2170" i="1"/>
  <c r="L2175" i="1"/>
  <c r="M2175" i="1" s="1"/>
  <c r="E2176" i="1"/>
  <c r="D2176" i="1" s="1"/>
  <c r="L2176" i="1" s="1"/>
  <c r="M2176" i="1" s="1"/>
  <c r="S2176" i="1"/>
  <c r="H2175" i="1"/>
  <c r="A2178" i="1"/>
  <c r="I2178" i="1"/>
  <c r="O2177" i="1"/>
  <c r="W2176" i="1"/>
  <c r="P2176" i="1"/>
  <c r="Q2176" i="1" s="1"/>
  <c r="R2178" i="1"/>
  <c r="G2177" i="1"/>
  <c r="F2177" i="1" s="1"/>
  <c r="J2177" i="1"/>
  <c r="K2177" i="1" s="1"/>
  <c r="B2168" i="1" l="1"/>
  <c r="N2170" i="1"/>
  <c r="V2170" i="1" s="1"/>
  <c r="B2170" i="1" s="1"/>
  <c r="C2171" i="1"/>
  <c r="H2176" i="1"/>
  <c r="P2177" i="1"/>
  <c r="Q2177" i="1" s="1"/>
  <c r="W2177" i="1"/>
  <c r="J2178" i="1"/>
  <c r="K2178" i="1" s="1"/>
  <c r="U2178" i="1" s="1"/>
  <c r="G2178" i="1"/>
  <c r="F2178" i="1" s="1"/>
  <c r="S2177" i="1"/>
  <c r="E2177" i="1"/>
  <c r="D2177" i="1" s="1"/>
  <c r="O2178" i="1"/>
  <c r="A2179" i="1"/>
  <c r="I2179" i="1"/>
  <c r="U2177" i="1"/>
  <c r="R2179" i="1"/>
  <c r="N2171" i="1" l="1"/>
  <c r="C2172" i="1"/>
  <c r="N2172" i="1" s="1"/>
  <c r="L2177" i="1"/>
  <c r="M2177" i="1" s="1"/>
  <c r="W2178" i="1"/>
  <c r="P2178" i="1"/>
  <c r="Q2178" i="1" s="1"/>
  <c r="R2180" i="1"/>
  <c r="S2178" i="1"/>
  <c r="E2178" i="1"/>
  <c r="D2178" i="1" s="1"/>
  <c r="A2180" i="1"/>
  <c r="I2180" i="1"/>
  <c r="O2179" i="1"/>
  <c r="H2177" i="1"/>
  <c r="J2179" i="1"/>
  <c r="K2179" i="1" s="1"/>
  <c r="U2179" i="1" s="1"/>
  <c r="G2179" i="1"/>
  <c r="F2179" i="1" s="1"/>
  <c r="V2171" i="1" l="1"/>
  <c r="Q2172" i="1"/>
  <c r="C2173" i="1" s="1"/>
  <c r="V2172" i="1"/>
  <c r="O2180" i="1"/>
  <c r="A2181" i="1"/>
  <c r="I2181" i="1"/>
  <c r="L2178" i="1"/>
  <c r="M2178" i="1" s="1"/>
  <c r="H2178" i="1"/>
  <c r="E2179" i="1"/>
  <c r="D2179" i="1" s="1"/>
  <c r="H2179" i="1" s="1"/>
  <c r="S2179" i="1"/>
  <c r="R2181" i="1"/>
  <c r="J2180" i="1"/>
  <c r="K2180" i="1" s="1"/>
  <c r="U2180" i="1" s="1"/>
  <c r="G2180" i="1"/>
  <c r="F2180" i="1" s="1"/>
  <c r="P2179" i="1"/>
  <c r="Q2179" i="1" s="1"/>
  <c r="W2179" i="1"/>
  <c r="B2171" i="1" l="1"/>
  <c r="B2172" i="1"/>
  <c r="C2174" i="1"/>
  <c r="N2173" i="1"/>
  <c r="V2173" i="1" s="1"/>
  <c r="B2173" i="1" s="1"/>
  <c r="W2172" i="1"/>
  <c r="R2182" i="1"/>
  <c r="G2181" i="1"/>
  <c r="F2181" i="1" s="1"/>
  <c r="J2181" i="1"/>
  <c r="K2181" i="1" s="1"/>
  <c r="S2180" i="1"/>
  <c r="E2180" i="1"/>
  <c r="D2180" i="1" s="1"/>
  <c r="O2181" i="1"/>
  <c r="A2182" i="1"/>
  <c r="I2182" i="1"/>
  <c r="L2179" i="1"/>
  <c r="M2179" i="1" s="1"/>
  <c r="P2180" i="1"/>
  <c r="Q2180" i="1" s="1"/>
  <c r="W2180" i="1"/>
  <c r="N2174" i="1" l="1"/>
  <c r="V2174" i="1" s="1"/>
  <c r="B2174" i="1" s="1"/>
  <c r="C2175" i="1"/>
  <c r="P2181" i="1"/>
  <c r="Q2181" i="1" s="1"/>
  <c r="W2181" i="1"/>
  <c r="I2183" i="1"/>
  <c r="O2182" i="1"/>
  <c r="A2183" i="1"/>
  <c r="H2180" i="1"/>
  <c r="E2181" i="1"/>
  <c r="D2181" i="1" s="1"/>
  <c r="S2181" i="1"/>
  <c r="U2181" i="1"/>
  <c r="L2180" i="1"/>
  <c r="M2180" i="1" s="1"/>
  <c r="J2182" i="1"/>
  <c r="K2182" i="1" s="1"/>
  <c r="U2182" i="1" s="1"/>
  <c r="G2182" i="1"/>
  <c r="F2182" i="1" s="1"/>
  <c r="R2183" i="1"/>
  <c r="C2176" i="1" l="1"/>
  <c r="N2175" i="1"/>
  <c r="R2184" i="1"/>
  <c r="O2183" i="1"/>
  <c r="A2184" i="1"/>
  <c r="I2184" i="1"/>
  <c r="P2182" i="1"/>
  <c r="Q2182" i="1" s="1"/>
  <c r="W2182" i="1"/>
  <c r="J2183" i="1"/>
  <c r="K2183" i="1" s="1"/>
  <c r="G2183" i="1"/>
  <c r="F2183" i="1" s="1"/>
  <c r="L2181" i="1"/>
  <c r="M2181" i="1" s="1"/>
  <c r="S2182" i="1"/>
  <c r="E2182" i="1"/>
  <c r="D2182" i="1" s="1"/>
  <c r="H2181" i="1"/>
  <c r="V2175" i="1" l="1"/>
  <c r="C2177" i="1"/>
  <c r="N2176" i="1"/>
  <c r="V2176" i="1" s="1"/>
  <c r="B2176" i="1" s="1"/>
  <c r="L2182" i="1"/>
  <c r="M2182" i="1" s="1"/>
  <c r="H2182" i="1"/>
  <c r="J2184" i="1"/>
  <c r="K2184" i="1" s="1"/>
  <c r="U2184" i="1" s="1"/>
  <c r="G2184" i="1"/>
  <c r="F2184" i="1" s="1"/>
  <c r="E2183" i="1"/>
  <c r="D2183" i="1" s="1"/>
  <c r="H2183" i="1" s="1"/>
  <c r="S2183" i="1"/>
  <c r="A2185" i="1"/>
  <c r="I2185" i="1"/>
  <c r="O2184" i="1"/>
  <c r="P2183" i="1"/>
  <c r="Q2183" i="1" s="1"/>
  <c r="W2183" i="1"/>
  <c r="U2183" i="1"/>
  <c r="R2185" i="1"/>
  <c r="B2175" i="1" l="1"/>
  <c r="N2177" i="1"/>
  <c r="V2177" i="1" s="1"/>
  <c r="B2177" i="1" s="1"/>
  <c r="C2178" i="1"/>
  <c r="L2183" i="1"/>
  <c r="M2183" i="1" s="1"/>
  <c r="W2184" i="1"/>
  <c r="P2184" i="1"/>
  <c r="Q2184" i="1" s="1"/>
  <c r="J2185" i="1"/>
  <c r="K2185" i="1" s="1"/>
  <c r="G2185" i="1"/>
  <c r="F2185" i="1" s="1"/>
  <c r="A2186" i="1"/>
  <c r="O2185" i="1"/>
  <c r="I2186" i="1"/>
  <c r="R2186" i="1"/>
  <c r="E2184" i="1"/>
  <c r="D2184" i="1" s="1"/>
  <c r="L2184" i="1" s="1"/>
  <c r="M2184" i="1" s="1"/>
  <c r="S2184" i="1"/>
  <c r="C2179" i="1" l="1"/>
  <c r="N2178" i="1"/>
  <c r="V2178" i="1" s="1"/>
  <c r="B2178" i="1" s="1"/>
  <c r="H2184" i="1"/>
  <c r="G2186" i="1"/>
  <c r="F2186" i="1" s="1"/>
  <c r="J2186" i="1"/>
  <c r="K2186" i="1" s="1"/>
  <c r="U2186" i="1" s="1"/>
  <c r="P2185" i="1"/>
  <c r="Q2185" i="1" s="1"/>
  <c r="W2185" i="1"/>
  <c r="O2186" i="1"/>
  <c r="A2187" i="1"/>
  <c r="I2187" i="1"/>
  <c r="S2185" i="1"/>
  <c r="E2185" i="1"/>
  <c r="D2185" i="1" s="1"/>
  <c r="R2187" i="1"/>
  <c r="U2185" i="1"/>
  <c r="C2180" i="1" l="1"/>
  <c r="N2179" i="1"/>
  <c r="V2179" i="1" s="1"/>
  <c r="B2179" i="1" s="1"/>
  <c r="H2185" i="1"/>
  <c r="L2185" i="1"/>
  <c r="M2185" i="1" s="1"/>
  <c r="J2187" i="1"/>
  <c r="K2187" i="1" s="1"/>
  <c r="U2187" i="1" s="1"/>
  <c r="G2187" i="1"/>
  <c r="F2187" i="1" s="1"/>
  <c r="O2187" i="1"/>
  <c r="A2188" i="1"/>
  <c r="I2188" i="1"/>
  <c r="W2186" i="1"/>
  <c r="P2186" i="1"/>
  <c r="Q2186" i="1" s="1"/>
  <c r="R2188" i="1"/>
  <c r="E2186" i="1"/>
  <c r="D2186" i="1" s="1"/>
  <c r="S2186" i="1"/>
  <c r="C2181" i="1" l="1"/>
  <c r="N2180" i="1"/>
  <c r="V2180" i="1" s="1"/>
  <c r="B2180" i="1" s="1"/>
  <c r="H2186" i="1"/>
  <c r="L2186" i="1"/>
  <c r="M2186" i="1" s="1"/>
  <c r="G2188" i="1"/>
  <c r="F2188" i="1" s="1"/>
  <c r="J2188" i="1"/>
  <c r="K2188" i="1" s="1"/>
  <c r="U2188" i="1" s="1"/>
  <c r="O2188" i="1"/>
  <c r="A2189" i="1"/>
  <c r="I2189" i="1"/>
  <c r="P2187" i="1"/>
  <c r="Q2187" i="1" s="1"/>
  <c r="W2187" i="1"/>
  <c r="R2189" i="1"/>
  <c r="S2187" i="1"/>
  <c r="E2187" i="1"/>
  <c r="D2187" i="1" s="1"/>
  <c r="L2187" i="1" s="1"/>
  <c r="M2187" i="1" s="1"/>
  <c r="C2182" i="1" l="1"/>
  <c r="N2181" i="1"/>
  <c r="V2181" i="1" s="1"/>
  <c r="B2181" i="1" s="1"/>
  <c r="H2187" i="1"/>
  <c r="J2189" i="1"/>
  <c r="K2189" i="1" s="1"/>
  <c r="U2189" i="1" s="1"/>
  <c r="G2189" i="1"/>
  <c r="F2189" i="1" s="1"/>
  <c r="O2189" i="1"/>
  <c r="A2190" i="1"/>
  <c r="I2190" i="1"/>
  <c r="P2188" i="1"/>
  <c r="Q2188" i="1" s="1"/>
  <c r="W2188" i="1"/>
  <c r="R2190" i="1"/>
  <c r="E2188" i="1"/>
  <c r="D2188" i="1" s="1"/>
  <c r="S2188" i="1"/>
  <c r="N2182" i="1" l="1"/>
  <c r="C2183" i="1"/>
  <c r="L2188" i="1"/>
  <c r="M2188" i="1" s="1"/>
  <c r="J2190" i="1"/>
  <c r="K2190" i="1" s="1"/>
  <c r="U2190" i="1" s="1"/>
  <c r="G2190" i="1"/>
  <c r="F2190" i="1" s="1"/>
  <c r="H2188" i="1"/>
  <c r="O2190" i="1"/>
  <c r="A2191" i="1"/>
  <c r="I2191" i="1"/>
  <c r="P2189" i="1"/>
  <c r="Q2189" i="1" s="1"/>
  <c r="W2189" i="1"/>
  <c r="R2191" i="1"/>
  <c r="E2189" i="1"/>
  <c r="D2189" i="1" s="1"/>
  <c r="S2189" i="1"/>
  <c r="V2182" i="1" l="1"/>
  <c r="C2184" i="1"/>
  <c r="N2183" i="1"/>
  <c r="V2183" i="1" s="1"/>
  <c r="B2183" i="1" s="1"/>
  <c r="L2189" i="1"/>
  <c r="M2189" i="1" s="1"/>
  <c r="P2190" i="1"/>
  <c r="Q2190" i="1" s="1"/>
  <c r="W2190" i="1"/>
  <c r="J2191" i="1"/>
  <c r="K2191" i="1" s="1"/>
  <c r="G2191" i="1"/>
  <c r="F2191" i="1" s="1"/>
  <c r="O2191" i="1"/>
  <c r="A2192" i="1"/>
  <c r="I2192" i="1"/>
  <c r="H2189" i="1"/>
  <c r="R2192" i="1"/>
  <c r="S2190" i="1"/>
  <c r="E2190" i="1"/>
  <c r="D2190" i="1" s="1"/>
  <c r="L2190" i="1" s="1"/>
  <c r="M2190" i="1" s="1"/>
  <c r="B2182" i="1" l="1"/>
  <c r="N2184" i="1"/>
  <c r="C2185" i="1"/>
  <c r="P2191" i="1"/>
  <c r="Q2191" i="1" s="1"/>
  <c r="W2191" i="1"/>
  <c r="J2192" i="1"/>
  <c r="K2192" i="1" s="1"/>
  <c r="U2192" i="1" s="1"/>
  <c r="G2192" i="1"/>
  <c r="F2192" i="1" s="1"/>
  <c r="H2190" i="1"/>
  <c r="E2191" i="1"/>
  <c r="D2191" i="1" s="1"/>
  <c r="S2191" i="1"/>
  <c r="U2191" i="1"/>
  <c r="A2193" i="1"/>
  <c r="O2192" i="1"/>
  <c r="I2193" i="1"/>
  <c r="R2193" i="1"/>
  <c r="V2184" i="1" l="1"/>
  <c r="N2185" i="1"/>
  <c r="V2185" i="1" s="1"/>
  <c r="B2185" i="1" s="1"/>
  <c r="C2186" i="1"/>
  <c r="H2191" i="1"/>
  <c r="R2194" i="1"/>
  <c r="G2193" i="1"/>
  <c r="F2193" i="1" s="1"/>
  <c r="J2193" i="1"/>
  <c r="K2193" i="1" s="1"/>
  <c r="S2192" i="1"/>
  <c r="E2192" i="1"/>
  <c r="D2192" i="1" s="1"/>
  <c r="P2192" i="1"/>
  <c r="Q2192" i="1" s="1"/>
  <c r="W2192" i="1"/>
  <c r="L2191" i="1"/>
  <c r="M2191" i="1" s="1"/>
  <c r="A2194" i="1"/>
  <c r="I2194" i="1"/>
  <c r="O2193" i="1"/>
  <c r="B2184" i="1" l="1"/>
  <c r="N2186" i="1"/>
  <c r="V2186" i="1" s="1"/>
  <c r="B2186" i="1" s="1"/>
  <c r="C2187" i="1"/>
  <c r="H2192" i="1"/>
  <c r="L2192" i="1"/>
  <c r="M2192" i="1" s="1"/>
  <c r="P2193" i="1"/>
  <c r="Q2193" i="1" s="1"/>
  <c r="W2193" i="1"/>
  <c r="S2193" i="1"/>
  <c r="E2193" i="1"/>
  <c r="D2193" i="1" s="1"/>
  <c r="A2195" i="1"/>
  <c r="I2195" i="1"/>
  <c r="O2194" i="1"/>
  <c r="U2193" i="1"/>
  <c r="G2194" i="1"/>
  <c r="F2194" i="1" s="1"/>
  <c r="J2194" i="1"/>
  <c r="K2194" i="1" s="1"/>
  <c r="U2194" i="1" s="1"/>
  <c r="R2195" i="1"/>
  <c r="N2187" i="1" l="1"/>
  <c r="V2187" i="1" s="1"/>
  <c r="B2187" i="1" s="1"/>
  <c r="C2188" i="1"/>
  <c r="I2196" i="1"/>
  <c r="O2195" i="1"/>
  <c r="A2196" i="1"/>
  <c r="R2196" i="1"/>
  <c r="H2193" i="1"/>
  <c r="S2194" i="1"/>
  <c r="E2194" i="1"/>
  <c r="D2194" i="1" s="1"/>
  <c r="L2193" i="1"/>
  <c r="M2193" i="1" s="1"/>
  <c r="J2195" i="1"/>
  <c r="K2195" i="1" s="1"/>
  <c r="U2195" i="1" s="1"/>
  <c r="G2195" i="1"/>
  <c r="F2195" i="1" s="1"/>
  <c r="W2194" i="1"/>
  <c r="P2194" i="1"/>
  <c r="Q2194" i="1" s="1"/>
  <c r="N2188" i="1" l="1"/>
  <c r="V2188" i="1" s="1"/>
  <c r="B2188" i="1" s="1"/>
  <c r="C2189" i="1"/>
  <c r="H2194" i="1"/>
  <c r="L2194" i="1"/>
  <c r="M2194" i="1" s="1"/>
  <c r="R2197" i="1"/>
  <c r="O2196" i="1"/>
  <c r="A2197" i="1"/>
  <c r="I2197" i="1"/>
  <c r="S2195" i="1"/>
  <c r="E2195" i="1"/>
  <c r="D2195" i="1" s="1"/>
  <c r="P2195" i="1"/>
  <c r="Q2195" i="1" s="1"/>
  <c r="W2195" i="1"/>
  <c r="J2196" i="1"/>
  <c r="K2196" i="1" s="1"/>
  <c r="U2196" i="1" s="1"/>
  <c r="G2196" i="1"/>
  <c r="F2196" i="1" s="1"/>
  <c r="N2189" i="1" l="1"/>
  <c r="C2190" i="1"/>
  <c r="L2195" i="1"/>
  <c r="M2195" i="1" s="1"/>
  <c r="H2195" i="1"/>
  <c r="J2197" i="1"/>
  <c r="K2197" i="1" s="1"/>
  <c r="U2197" i="1" s="1"/>
  <c r="G2197" i="1"/>
  <c r="F2197" i="1" s="1"/>
  <c r="O2197" i="1"/>
  <c r="A2198" i="1"/>
  <c r="I2198" i="1"/>
  <c r="P2196" i="1"/>
  <c r="Q2196" i="1" s="1"/>
  <c r="W2196" i="1"/>
  <c r="E2196" i="1"/>
  <c r="D2196" i="1" s="1"/>
  <c r="S2196" i="1"/>
  <c r="R2198" i="1"/>
  <c r="V2189" i="1" l="1"/>
  <c r="N2190" i="1"/>
  <c r="V2190" i="1" s="1"/>
  <c r="B2190" i="1" s="1"/>
  <c r="C2191" i="1"/>
  <c r="G2198" i="1"/>
  <c r="F2198" i="1" s="1"/>
  <c r="J2198" i="1"/>
  <c r="K2198" i="1" s="1"/>
  <c r="U2198" i="1" s="1"/>
  <c r="W2197" i="1"/>
  <c r="P2197" i="1"/>
  <c r="Q2197" i="1" s="1"/>
  <c r="L2196" i="1"/>
  <c r="M2196" i="1" s="1"/>
  <c r="H2196" i="1"/>
  <c r="O2198" i="1"/>
  <c r="A2199" i="1"/>
  <c r="I2199" i="1"/>
  <c r="R2199" i="1"/>
  <c r="S2197" i="1"/>
  <c r="E2197" i="1"/>
  <c r="D2197" i="1" s="1"/>
  <c r="B2189" i="1" l="1"/>
  <c r="C2192" i="1"/>
  <c r="N2191" i="1"/>
  <c r="W2198" i="1"/>
  <c r="P2198" i="1"/>
  <c r="Q2198" i="1" s="1"/>
  <c r="H2197" i="1"/>
  <c r="L2197" i="1"/>
  <c r="M2197" i="1" s="1"/>
  <c r="R2200" i="1"/>
  <c r="E2198" i="1"/>
  <c r="D2198" i="1" s="1"/>
  <c r="S2198" i="1"/>
  <c r="O2199" i="1"/>
  <c r="A2200" i="1"/>
  <c r="I2200" i="1"/>
  <c r="J2199" i="1"/>
  <c r="K2199" i="1" s="1"/>
  <c r="U2199" i="1" s="1"/>
  <c r="G2199" i="1"/>
  <c r="F2199" i="1" s="1"/>
  <c r="V2191" i="1" l="1"/>
  <c r="N2192" i="1"/>
  <c r="V2192" i="1" s="1"/>
  <c r="B2192" i="1" s="1"/>
  <c r="C2193" i="1"/>
  <c r="L2198" i="1"/>
  <c r="M2198" i="1" s="1"/>
  <c r="H2198" i="1"/>
  <c r="R2201" i="1"/>
  <c r="G2200" i="1"/>
  <c r="F2200" i="1" s="1"/>
  <c r="J2200" i="1"/>
  <c r="K2200" i="1" s="1"/>
  <c r="O2200" i="1"/>
  <c r="A2201" i="1"/>
  <c r="I2201" i="1"/>
  <c r="S2199" i="1"/>
  <c r="E2199" i="1"/>
  <c r="D2199" i="1" s="1"/>
  <c r="P2199" i="1"/>
  <c r="Q2199" i="1" s="1"/>
  <c r="W2199" i="1"/>
  <c r="B2191" i="1" l="1"/>
  <c r="C2194" i="1"/>
  <c r="N2193" i="1"/>
  <c r="H2199" i="1"/>
  <c r="L2199" i="1"/>
  <c r="M2199" i="1" s="1"/>
  <c r="P2200" i="1"/>
  <c r="Q2200" i="1" s="1"/>
  <c r="W2200" i="1"/>
  <c r="J2201" i="1"/>
  <c r="K2201" i="1" s="1"/>
  <c r="U2201" i="1" s="1"/>
  <c r="G2201" i="1"/>
  <c r="F2201" i="1" s="1"/>
  <c r="S2200" i="1"/>
  <c r="E2200" i="1"/>
  <c r="D2200" i="1" s="1"/>
  <c r="U2200" i="1"/>
  <c r="O2201" i="1"/>
  <c r="A2202" i="1"/>
  <c r="I2202" i="1"/>
  <c r="R2202" i="1"/>
  <c r="V2193" i="1" l="1"/>
  <c r="N2194" i="1"/>
  <c r="V2194" i="1" s="1"/>
  <c r="B2194" i="1" s="1"/>
  <c r="C2195" i="1"/>
  <c r="H2200" i="1"/>
  <c r="P2201" i="1"/>
  <c r="Q2201" i="1" s="1"/>
  <c r="W2201" i="1"/>
  <c r="L2200" i="1"/>
  <c r="M2200" i="1" s="1"/>
  <c r="R2203" i="1"/>
  <c r="E2201" i="1"/>
  <c r="D2201" i="1" s="1"/>
  <c r="S2201" i="1"/>
  <c r="G2202" i="1"/>
  <c r="F2202" i="1" s="1"/>
  <c r="J2202" i="1"/>
  <c r="K2202" i="1" s="1"/>
  <c r="U2202" i="1" s="1"/>
  <c r="O2202" i="1"/>
  <c r="P2202" i="1" s="1"/>
  <c r="A2203" i="1"/>
  <c r="I2203" i="1"/>
  <c r="B2193" i="1" l="1"/>
  <c r="C2196" i="1"/>
  <c r="N2195" i="1"/>
  <c r="V2195" i="1" s="1"/>
  <c r="B2195" i="1" s="1"/>
  <c r="J2203" i="1"/>
  <c r="K2203" i="1" s="1"/>
  <c r="U2203" i="1" s="1"/>
  <c r="G2203" i="1"/>
  <c r="F2203" i="1" s="1"/>
  <c r="R2204" i="1"/>
  <c r="L2201" i="1"/>
  <c r="M2201" i="1" s="1"/>
  <c r="A2204" i="1"/>
  <c r="I2204" i="1"/>
  <c r="O2203" i="1"/>
  <c r="S2202" i="1"/>
  <c r="E2202" i="1"/>
  <c r="D2202" i="1" s="1"/>
  <c r="H2201" i="1"/>
  <c r="C2197" i="1" l="1"/>
  <c r="N2196" i="1"/>
  <c r="H2202" i="1"/>
  <c r="J2204" i="1"/>
  <c r="K2204" i="1" s="1"/>
  <c r="U2204" i="1" s="1"/>
  <c r="G2204" i="1"/>
  <c r="F2204" i="1" s="1"/>
  <c r="I2205" i="1"/>
  <c r="O2204" i="1"/>
  <c r="A2205" i="1"/>
  <c r="L2202" i="1"/>
  <c r="M2202" i="1" s="1"/>
  <c r="R2205" i="1"/>
  <c r="P2203" i="1"/>
  <c r="Q2203" i="1" s="1"/>
  <c r="W2203" i="1"/>
  <c r="E2203" i="1"/>
  <c r="D2203" i="1" s="1"/>
  <c r="S2203" i="1"/>
  <c r="V2196" i="1" l="1"/>
  <c r="N2197" i="1"/>
  <c r="V2197" i="1" s="1"/>
  <c r="B2197" i="1" s="1"/>
  <c r="C2198" i="1"/>
  <c r="H2203" i="1"/>
  <c r="R2206" i="1"/>
  <c r="I2206" i="1"/>
  <c r="O2205" i="1"/>
  <c r="A2206" i="1"/>
  <c r="W2204" i="1"/>
  <c r="P2204" i="1"/>
  <c r="Q2204" i="1" s="1"/>
  <c r="G2205" i="1"/>
  <c r="F2205" i="1" s="1"/>
  <c r="J2205" i="1"/>
  <c r="K2205" i="1" s="1"/>
  <c r="U2205" i="1" s="1"/>
  <c r="L2203" i="1"/>
  <c r="M2203" i="1" s="1"/>
  <c r="E2204" i="1"/>
  <c r="D2204" i="1" s="1"/>
  <c r="S2204" i="1"/>
  <c r="B2196" i="1" l="1"/>
  <c r="C2199" i="1"/>
  <c r="N2198" i="1"/>
  <c r="L2204" i="1"/>
  <c r="M2204" i="1" s="1"/>
  <c r="O2206" i="1"/>
  <c r="A2207" i="1"/>
  <c r="I2207" i="1"/>
  <c r="P2205" i="1"/>
  <c r="Q2205" i="1" s="1"/>
  <c r="W2205" i="1"/>
  <c r="J2206" i="1"/>
  <c r="K2206" i="1" s="1"/>
  <c r="G2206" i="1"/>
  <c r="F2206" i="1" s="1"/>
  <c r="E2205" i="1"/>
  <c r="D2205" i="1" s="1"/>
  <c r="S2205" i="1"/>
  <c r="R2207" i="1"/>
  <c r="H2204" i="1"/>
  <c r="V2198" i="1" l="1"/>
  <c r="N2199" i="1"/>
  <c r="V2199" i="1" s="1"/>
  <c r="B2199" i="1" s="1"/>
  <c r="C2200" i="1"/>
  <c r="H2205" i="1"/>
  <c r="L2205" i="1"/>
  <c r="M2205" i="1" s="1"/>
  <c r="E2206" i="1"/>
  <c r="D2206" i="1" s="1"/>
  <c r="S2206" i="1"/>
  <c r="U2206" i="1"/>
  <c r="R2208" i="1"/>
  <c r="J2207" i="1"/>
  <c r="K2207" i="1" s="1"/>
  <c r="G2207" i="1"/>
  <c r="F2207" i="1" s="1"/>
  <c r="O2207" i="1"/>
  <c r="A2208" i="1"/>
  <c r="I2208" i="1"/>
  <c r="W2206" i="1"/>
  <c r="P2206" i="1"/>
  <c r="Q2206" i="1" s="1"/>
  <c r="B2198" i="1" l="1"/>
  <c r="N2200" i="1"/>
  <c r="C2201" i="1"/>
  <c r="H2206" i="1"/>
  <c r="L2206" i="1"/>
  <c r="M2206" i="1" s="1"/>
  <c r="S2207" i="1"/>
  <c r="E2207" i="1"/>
  <c r="D2207" i="1" s="1"/>
  <c r="W2207" i="1"/>
  <c r="P2207" i="1"/>
  <c r="Q2207" i="1" s="1"/>
  <c r="U2207" i="1"/>
  <c r="R2209" i="1"/>
  <c r="J2208" i="1"/>
  <c r="K2208" i="1" s="1"/>
  <c r="G2208" i="1"/>
  <c r="F2208" i="1" s="1"/>
  <c r="O2208" i="1"/>
  <c r="A2209" i="1"/>
  <c r="I2209" i="1"/>
  <c r="V2200" i="1" l="1"/>
  <c r="N2201" i="1"/>
  <c r="V2201" i="1" s="1"/>
  <c r="B2201" i="1" s="1"/>
  <c r="C2202" i="1"/>
  <c r="N2202" i="1" s="1"/>
  <c r="H2207" i="1"/>
  <c r="L2207" i="1"/>
  <c r="M2207" i="1" s="1"/>
  <c r="E2208" i="1"/>
  <c r="D2208" i="1" s="1"/>
  <c r="S2208" i="1"/>
  <c r="J2209" i="1"/>
  <c r="K2209" i="1" s="1"/>
  <c r="U2209" i="1" s="1"/>
  <c r="G2209" i="1"/>
  <c r="F2209" i="1" s="1"/>
  <c r="I2210" i="1"/>
  <c r="O2209" i="1"/>
  <c r="A2210" i="1"/>
  <c r="P2208" i="1"/>
  <c r="Q2208" i="1" s="1"/>
  <c r="W2208" i="1"/>
  <c r="U2208" i="1"/>
  <c r="R2210" i="1"/>
  <c r="B2200" i="1" l="1"/>
  <c r="V2202" i="1"/>
  <c r="Q2202" i="1"/>
  <c r="C2203" i="1" s="1"/>
  <c r="H2208" i="1"/>
  <c r="L2208" i="1"/>
  <c r="M2208" i="1" s="1"/>
  <c r="A2211" i="1"/>
  <c r="O2210" i="1"/>
  <c r="I2211" i="1"/>
  <c r="W2209" i="1"/>
  <c r="P2209" i="1"/>
  <c r="Q2209" i="1" s="1"/>
  <c r="J2210" i="1"/>
  <c r="K2210" i="1" s="1"/>
  <c r="G2210" i="1"/>
  <c r="F2210" i="1" s="1"/>
  <c r="R2211" i="1"/>
  <c r="S2209" i="1"/>
  <c r="E2209" i="1"/>
  <c r="D2209" i="1" s="1"/>
  <c r="N2203" i="1" l="1"/>
  <c r="C2204" i="1"/>
  <c r="W2202" i="1"/>
  <c r="B2202" i="1"/>
  <c r="H2209" i="1"/>
  <c r="L2209" i="1"/>
  <c r="M2209" i="1" s="1"/>
  <c r="E2210" i="1"/>
  <c r="D2210" i="1" s="1"/>
  <c r="H2210" i="1" s="1"/>
  <c r="S2210" i="1"/>
  <c r="J2211" i="1"/>
  <c r="K2211" i="1" s="1"/>
  <c r="U2211" i="1" s="1"/>
  <c r="G2211" i="1"/>
  <c r="F2211" i="1" s="1"/>
  <c r="R2212" i="1"/>
  <c r="W2210" i="1"/>
  <c r="P2210" i="1"/>
  <c r="Q2210" i="1" s="1"/>
  <c r="U2210" i="1"/>
  <c r="A2212" i="1"/>
  <c r="I2212" i="1"/>
  <c r="O2211" i="1"/>
  <c r="V2203" i="1" l="1"/>
  <c r="N2204" i="1"/>
  <c r="V2204" i="1" s="1"/>
  <c r="B2204" i="1" s="1"/>
  <c r="C2205" i="1"/>
  <c r="L2210" i="1"/>
  <c r="M2210" i="1" s="1"/>
  <c r="J2212" i="1"/>
  <c r="K2212" i="1" s="1"/>
  <c r="U2212" i="1" s="1"/>
  <c r="G2212" i="1"/>
  <c r="F2212" i="1" s="1"/>
  <c r="E2211" i="1"/>
  <c r="D2211" i="1" s="1"/>
  <c r="S2211" i="1"/>
  <c r="P2211" i="1"/>
  <c r="Q2211" i="1" s="1"/>
  <c r="W2211" i="1"/>
  <c r="O2212" i="1"/>
  <c r="A2213" i="1"/>
  <c r="I2213" i="1"/>
  <c r="R2213" i="1"/>
  <c r="B2203" i="1" l="1"/>
  <c r="N2205" i="1"/>
  <c r="V2205" i="1" s="1"/>
  <c r="B2205" i="1" s="1"/>
  <c r="C2206" i="1"/>
  <c r="L2211" i="1"/>
  <c r="M2211" i="1" s="1"/>
  <c r="H2211" i="1"/>
  <c r="P2212" i="1"/>
  <c r="Q2212" i="1" s="1"/>
  <c r="W2212" i="1"/>
  <c r="A2214" i="1"/>
  <c r="I2214" i="1"/>
  <c r="O2213" i="1"/>
  <c r="R2214" i="1"/>
  <c r="G2213" i="1"/>
  <c r="F2213" i="1" s="1"/>
  <c r="J2213" i="1"/>
  <c r="K2213" i="1" s="1"/>
  <c r="U2213" i="1" s="1"/>
  <c r="S2212" i="1"/>
  <c r="E2212" i="1"/>
  <c r="D2212" i="1" s="1"/>
  <c r="C2207" i="1" l="1"/>
  <c r="N2206" i="1"/>
  <c r="V2206" i="1" s="1"/>
  <c r="B2206" i="1" s="1"/>
  <c r="H2212" i="1"/>
  <c r="L2212" i="1"/>
  <c r="M2212" i="1" s="1"/>
  <c r="J2214" i="1"/>
  <c r="K2214" i="1" s="1"/>
  <c r="U2214" i="1" s="1"/>
  <c r="G2214" i="1"/>
  <c r="F2214" i="1" s="1"/>
  <c r="R2215" i="1"/>
  <c r="O2214" i="1"/>
  <c r="I2215" i="1"/>
  <c r="A2215" i="1"/>
  <c r="P2213" i="1"/>
  <c r="Q2213" i="1" s="1"/>
  <c r="W2213" i="1"/>
  <c r="E2213" i="1"/>
  <c r="D2213" i="1" s="1"/>
  <c r="L2213" i="1" s="1"/>
  <c r="M2213" i="1" s="1"/>
  <c r="S2213" i="1"/>
  <c r="N2207" i="1" l="1"/>
  <c r="V2207" i="1" s="1"/>
  <c r="B2207" i="1" s="1"/>
  <c r="C2208" i="1"/>
  <c r="H2213" i="1"/>
  <c r="O2215" i="1"/>
  <c r="A2216" i="1"/>
  <c r="I2216" i="1"/>
  <c r="R2216" i="1"/>
  <c r="W2214" i="1"/>
  <c r="P2214" i="1"/>
  <c r="Q2214" i="1" s="1"/>
  <c r="G2215" i="1"/>
  <c r="F2215" i="1" s="1"/>
  <c r="J2215" i="1"/>
  <c r="K2215" i="1" s="1"/>
  <c r="U2215" i="1" s="1"/>
  <c r="S2214" i="1"/>
  <c r="E2214" i="1"/>
  <c r="D2214" i="1" s="1"/>
  <c r="N2208" i="1" l="1"/>
  <c r="V2208" i="1" s="1"/>
  <c r="B2208" i="1" s="1"/>
  <c r="C2209" i="1"/>
  <c r="L2214" i="1"/>
  <c r="M2214" i="1" s="1"/>
  <c r="H2214" i="1"/>
  <c r="R2217" i="1"/>
  <c r="G2216" i="1"/>
  <c r="F2216" i="1" s="1"/>
  <c r="J2216" i="1"/>
  <c r="K2216" i="1" s="1"/>
  <c r="U2216" i="1" s="1"/>
  <c r="A2217" i="1"/>
  <c r="I2217" i="1"/>
  <c r="O2216" i="1"/>
  <c r="E2215" i="1"/>
  <c r="D2215" i="1" s="1"/>
  <c r="S2215" i="1"/>
  <c r="P2215" i="1"/>
  <c r="Q2215" i="1" s="1"/>
  <c r="W2215" i="1"/>
  <c r="C2210" i="1" l="1"/>
  <c r="N2209" i="1"/>
  <c r="V2209" i="1" s="1"/>
  <c r="B2209" i="1" s="1"/>
  <c r="H2215" i="1"/>
  <c r="P2216" i="1"/>
  <c r="Q2216" i="1" s="1"/>
  <c r="W2216" i="1"/>
  <c r="L2215" i="1"/>
  <c r="M2215" i="1" s="1"/>
  <c r="O2217" i="1"/>
  <c r="A2218" i="1"/>
  <c r="I2218" i="1"/>
  <c r="J2217" i="1"/>
  <c r="K2217" i="1" s="1"/>
  <c r="G2217" i="1"/>
  <c r="F2217" i="1" s="1"/>
  <c r="E2216" i="1"/>
  <c r="D2216" i="1" s="1"/>
  <c r="L2216" i="1" s="1"/>
  <c r="M2216" i="1" s="1"/>
  <c r="S2216" i="1"/>
  <c r="R2218" i="1"/>
  <c r="N2210" i="1" l="1"/>
  <c r="C2211" i="1"/>
  <c r="H2216" i="1"/>
  <c r="J2218" i="1"/>
  <c r="K2218" i="1" s="1"/>
  <c r="U2218" i="1" s="1"/>
  <c r="G2218" i="1"/>
  <c r="F2218" i="1" s="1"/>
  <c r="I2219" i="1"/>
  <c r="O2218" i="1"/>
  <c r="A2219" i="1"/>
  <c r="P2217" i="1"/>
  <c r="Q2217" i="1" s="1"/>
  <c r="W2217" i="1"/>
  <c r="R2219" i="1"/>
  <c r="S2217" i="1"/>
  <c r="E2217" i="1"/>
  <c r="D2217" i="1" s="1"/>
  <c r="U2217" i="1"/>
  <c r="V2210" i="1" l="1"/>
  <c r="C2212" i="1"/>
  <c r="N2211" i="1"/>
  <c r="V2211" i="1" s="1"/>
  <c r="B2211" i="1" s="1"/>
  <c r="L2217" i="1"/>
  <c r="M2217" i="1" s="1"/>
  <c r="A2220" i="1"/>
  <c r="O2219" i="1"/>
  <c r="I2220" i="1"/>
  <c r="W2218" i="1"/>
  <c r="P2218" i="1"/>
  <c r="Q2218" i="1" s="1"/>
  <c r="R2220" i="1"/>
  <c r="J2219" i="1"/>
  <c r="K2219" i="1" s="1"/>
  <c r="U2219" i="1" s="1"/>
  <c r="G2219" i="1"/>
  <c r="F2219" i="1" s="1"/>
  <c r="H2217" i="1"/>
  <c r="E2218" i="1"/>
  <c r="D2218" i="1" s="1"/>
  <c r="S2218" i="1"/>
  <c r="B2210" i="1" l="1"/>
  <c r="C2213" i="1"/>
  <c r="N2212" i="1"/>
  <c r="V2212" i="1" s="1"/>
  <c r="B2212" i="1" s="1"/>
  <c r="H2218" i="1"/>
  <c r="R2221" i="1"/>
  <c r="L2218" i="1"/>
  <c r="M2218" i="1" s="1"/>
  <c r="E2219" i="1"/>
  <c r="D2219" i="1" s="1"/>
  <c r="S2219" i="1"/>
  <c r="J2220" i="1"/>
  <c r="K2220" i="1" s="1"/>
  <c r="G2220" i="1"/>
  <c r="F2220" i="1" s="1"/>
  <c r="P2219" i="1"/>
  <c r="Q2219" i="1" s="1"/>
  <c r="W2219" i="1"/>
  <c r="O2220" i="1"/>
  <c r="A2221" i="1"/>
  <c r="I2221" i="1"/>
  <c r="N2213" i="1" l="1"/>
  <c r="V2213" i="1" s="1"/>
  <c r="B2213" i="1" s="1"/>
  <c r="C2214" i="1"/>
  <c r="H2219" i="1"/>
  <c r="E2220" i="1"/>
  <c r="D2220" i="1" s="1"/>
  <c r="S2220" i="1"/>
  <c r="P2220" i="1"/>
  <c r="Q2220" i="1" s="1"/>
  <c r="W2220" i="1"/>
  <c r="U2220" i="1"/>
  <c r="J2221" i="1"/>
  <c r="K2221" i="1" s="1"/>
  <c r="G2221" i="1"/>
  <c r="F2221" i="1" s="1"/>
  <c r="I2222" i="1"/>
  <c r="A2222" i="1"/>
  <c r="O2221" i="1"/>
  <c r="L2219" i="1"/>
  <c r="M2219" i="1" s="1"/>
  <c r="R2222" i="1"/>
  <c r="N2214" i="1" l="1"/>
  <c r="V2214" i="1" s="1"/>
  <c r="B2214" i="1" s="1"/>
  <c r="C2215" i="1"/>
  <c r="H2220" i="1"/>
  <c r="L2220" i="1"/>
  <c r="M2220" i="1" s="1"/>
  <c r="E2221" i="1"/>
  <c r="D2221" i="1" s="1"/>
  <c r="L2221" i="1" s="1"/>
  <c r="M2221" i="1" s="1"/>
  <c r="S2221" i="1"/>
  <c r="U2221" i="1"/>
  <c r="R2223" i="1"/>
  <c r="G2222" i="1"/>
  <c r="F2222" i="1" s="1"/>
  <c r="J2222" i="1"/>
  <c r="K2222" i="1" s="1"/>
  <c r="W2221" i="1"/>
  <c r="P2221" i="1"/>
  <c r="Q2221" i="1" s="1"/>
  <c r="O2222" i="1"/>
  <c r="A2223" i="1"/>
  <c r="I2223" i="1"/>
  <c r="C2216" i="1" l="1"/>
  <c r="N2215" i="1"/>
  <c r="V2215" i="1" s="1"/>
  <c r="B2215" i="1" s="1"/>
  <c r="H2221" i="1"/>
  <c r="S2222" i="1"/>
  <c r="E2222" i="1"/>
  <c r="D2222" i="1" s="1"/>
  <c r="U2222" i="1"/>
  <c r="J2223" i="1"/>
  <c r="K2223" i="1" s="1"/>
  <c r="U2223" i="1" s="1"/>
  <c r="G2223" i="1"/>
  <c r="F2223" i="1" s="1"/>
  <c r="R2224" i="1"/>
  <c r="I2224" i="1"/>
  <c r="O2223" i="1"/>
  <c r="A2224" i="1"/>
  <c r="W2222" i="1"/>
  <c r="P2222" i="1"/>
  <c r="Q2222" i="1" s="1"/>
  <c r="N2216" i="1" l="1"/>
  <c r="V2216" i="1" s="1"/>
  <c r="B2216" i="1" s="1"/>
  <c r="C2217" i="1"/>
  <c r="L2222" i="1"/>
  <c r="M2222" i="1" s="1"/>
  <c r="H2222" i="1"/>
  <c r="R2225" i="1"/>
  <c r="E2223" i="1"/>
  <c r="D2223" i="1" s="1"/>
  <c r="L2223" i="1" s="1"/>
  <c r="M2223" i="1" s="1"/>
  <c r="S2223" i="1"/>
  <c r="A2225" i="1"/>
  <c r="I2225" i="1"/>
  <c r="O2224" i="1"/>
  <c r="J2224" i="1"/>
  <c r="K2224" i="1" s="1"/>
  <c r="G2224" i="1"/>
  <c r="F2224" i="1" s="1"/>
  <c r="P2223" i="1"/>
  <c r="Q2223" i="1" s="1"/>
  <c r="W2223" i="1"/>
  <c r="N2217" i="1" l="1"/>
  <c r="C2218" i="1"/>
  <c r="H2223" i="1"/>
  <c r="S2224" i="1"/>
  <c r="E2224" i="1"/>
  <c r="D2224" i="1" s="1"/>
  <c r="O2225" i="1"/>
  <c r="I2226" i="1"/>
  <c r="A2226" i="1"/>
  <c r="G2225" i="1"/>
  <c r="F2225" i="1" s="1"/>
  <c r="J2225" i="1"/>
  <c r="K2225" i="1" s="1"/>
  <c r="U2224" i="1"/>
  <c r="P2224" i="1"/>
  <c r="Q2224" i="1" s="1"/>
  <c r="W2224" i="1"/>
  <c r="R2226" i="1"/>
  <c r="V2217" i="1" l="1"/>
  <c r="C2219" i="1"/>
  <c r="N2218" i="1"/>
  <c r="V2218" i="1" s="1"/>
  <c r="B2218" i="1" s="1"/>
  <c r="L2224" i="1"/>
  <c r="M2224" i="1" s="1"/>
  <c r="H2224" i="1"/>
  <c r="J2226" i="1"/>
  <c r="K2226" i="1" s="1"/>
  <c r="U2226" i="1" s="1"/>
  <c r="G2226" i="1"/>
  <c r="F2226" i="1" s="1"/>
  <c r="W2225" i="1"/>
  <c r="P2225" i="1"/>
  <c r="Q2225" i="1" s="1"/>
  <c r="A2227" i="1"/>
  <c r="I2227" i="1"/>
  <c r="O2226" i="1"/>
  <c r="E2225" i="1"/>
  <c r="D2225" i="1" s="1"/>
  <c r="S2225" i="1"/>
  <c r="U2225" i="1"/>
  <c r="R2227" i="1"/>
  <c r="B2217" i="1" l="1"/>
  <c r="C2220" i="1"/>
  <c r="N2219" i="1"/>
  <c r="L2225" i="1"/>
  <c r="M2225" i="1" s="1"/>
  <c r="H2225" i="1"/>
  <c r="J2227" i="1"/>
  <c r="K2227" i="1" s="1"/>
  <c r="G2227" i="1"/>
  <c r="F2227" i="1" s="1"/>
  <c r="O2227" i="1"/>
  <c r="A2228" i="1"/>
  <c r="I2228" i="1"/>
  <c r="R2228" i="1"/>
  <c r="W2226" i="1"/>
  <c r="P2226" i="1"/>
  <c r="Q2226" i="1" s="1"/>
  <c r="E2226" i="1"/>
  <c r="D2226" i="1" s="1"/>
  <c r="S2226" i="1"/>
  <c r="V2219" i="1" l="1"/>
  <c r="N2220" i="1"/>
  <c r="V2220" i="1" s="1"/>
  <c r="B2220" i="1" s="1"/>
  <c r="C2221" i="1"/>
  <c r="L2226" i="1"/>
  <c r="M2226" i="1" s="1"/>
  <c r="J2228" i="1"/>
  <c r="K2228" i="1" s="1"/>
  <c r="U2228" i="1" s="1"/>
  <c r="G2228" i="1"/>
  <c r="F2228" i="1" s="1"/>
  <c r="W2227" i="1"/>
  <c r="P2227" i="1"/>
  <c r="Q2227" i="1" s="1"/>
  <c r="S2227" i="1"/>
  <c r="E2227" i="1"/>
  <c r="D2227" i="1" s="1"/>
  <c r="L2227" i="1" s="1"/>
  <c r="M2227" i="1" s="1"/>
  <c r="O2228" i="1"/>
  <c r="A2229" i="1"/>
  <c r="I2229" i="1"/>
  <c r="R2229" i="1"/>
  <c r="H2226" i="1"/>
  <c r="U2227" i="1"/>
  <c r="B2219" i="1" l="1"/>
  <c r="N2221" i="1"/>
  <c r="C2222" i="1"/>
  <c r="W2228" i="1"/>
  <c r="P2228" i="1"/>
  <c r="Q2228" i="1" s="1"/>
  <c r="H2227" i="1"/>
  <c r="R2230" i="1"/>
  <c r="I2230" i="1"/>
  <c r="O2229" i="1"/>
  <c r="A2230" i="1"/>
  <c r="J2229" i="1"/>
  <c r="K2229" i="1" s="1"/>
  <c r="U2229" i="1" s="1"/>
  <c r="G2229" i="1"/>
  <c r="F2229" i="1" s="1"/>
  <c r="S2228" i="1"/>
  <c r="E2228" i="1"/>
  <c r="D2228" i="1" s="1"/>
  <c r="V2221" i="1" l="1"/>
  <c r="N2222" i="1"/>
  <c r="V2222" i="1" s="1"/>
  <c r="B2222" i="1" s="1"/>
  <c r="C2223" i="1"/>
  <c r="L2228" i="1"/>
  <c r="M2228" i="1" s="1"/>
  <c r="O2230" i="1"/>
  <c r="A2231" i="1"/>
  <c r="I2231" i="1"/>
  <c r="P2229" i="1"/>
  <c r="Q2229" i="1" s="1"/>
  <c r="W2229" i="1"/>
  <c r="G2230" i="1"/>
  <c r="F2230" i="1" s="1"/>
  <c r="J2230" i="1"/>
  <c r="K2230" i="1" s="1"/>
  <c r="R2231" i="1"/>
  <c r="H2228" i="1"/>
  <c r="S2229" i="1"/>
  <c r="E2229" i="1"/>
  <c r="D2229" i="1" s="1"/>
  <c r="B2221" i="1" l="1"/>
  <c r="C2224" i="1"/>
  <c r="N2223" i="1"/>
  <c r="V2223" i="1" s="1"/>
  <c r="B2223" i="1" s="1"/>
  <c r="H2229" i="1"/>
  <c r="L2229" i="1"/>
  <c r="M2229" i="1" s="1"/>
  <c r="S2230" i="1"/>
  <c r="E2230" i="1"/>
  <c r="D2230" i="1" s="1"/>
  <c r="R2232" i="1"/>
  <c r="J2231" i="1"/>
  <c r="K2231" i="1" s="1"/>
  <c r="U2231" i="1" s="1"/>
  <c r="G2231" i="1"/>
  <c r="F2231" i="1" s="1"/>
  <c r="I2232" i="1"/>
  <c r="O2231" i="1"/>
  <c r="A2232" i="1"/>
  <c r="U2230" i="1"/>
  <c r="P2230" i="1"/>
  <c r="Q2230" i="1" s="1"/>
  <c r="W2230" i="1"/>
  <c r="C2225" i="1" l="1"/>
  <c r="N2224" i="1"/>
  <c r="H2230" i="1"/>
  <c r="L2230" i="1"/>
  <c r="M2230" i="1" s="1"/>
  <c r="J2232" i="1"/>
  <c r="K2232" i="1" s="1"/>
  <c r="U2232" i="1" s="1"/>
  <c r="G2232" i="1"/>
  <c r="F2232" i="1" s="1"/>
  <c r="P2231" i="1"/>
  <c r="Q2231" i="1" s="1"/>
  <c r="W2231" i="1"/>
  <c r="R2233" i="1"/>
  <c r="E2231" i="1"/>
  <c r="D2231" i="1" s="1"/>
  <c r="S2231" i="1"/>
  <c r="O2232" i="1"/>
  <c r="A2233" i="1"/>
  <c r="I2233" i="1"/>
  <c r="V2224" i="1" l="1"/>
  <c r="N2225" i="1"/>
  <c r="V2225" i="1" s="1"/>
  <c r="B2225" i="1" s="1"/>
  <c r="C2226" i="1"/>
  <c r="R2234" i="1"/>
  <c r="J2233" i="1"/>
  <c r="K2233" i="1" s="1"/>
  <c r="G2233" i="1"/>
  <c r="F2233" i="1" s="1"/>
  <c r="H2231" i="1"/>
  <c r="I2234" i="1"/>
  <c r="O2233" i="1"/>
  <c r="P2233" i="1" s="1"/>
  <c r="A2234" i="1"/>
  <c r="L2231" i="1"/>
  <c r="M2231" i="1" s="1"/>
  <c r="P2232" i="1"/>
  <c r="Q2232" i="1" s="1"/>
  <c r="W2232" i="1"/>
  <c r="S2232" i="1"/>
  <c r="E2232" i="1"/>
  <c r="D2232" i="1" s="1"/>
  <c r="L2232" i="1" s="1"/>
  <c r="M2232" i="1" s="1"/>
  <c r="B2224" i="1" l="1"/>
  <c r="C2227" i="1"/>
  <c r="N2226" i="1"/>
  <c r="J2234" i="1"/>
  <c r="K2234" i="1" s="1"/>
  <c r="U2234" i="1" s="1"/>
  <c r="G2234" i="1"/>
  <c r="F2234" i="1" s="1"/>
  <c r="H2232" i="1"/>
  <c r="E2233" i="1"/>
  <c r="D2233" i="1" s="1"/>
  <c r="S2233" i="1"/>
  <c r="A2235" i="1"/>
  <c r="O2234" i="1"/>
  <c r="I2235" i="1"/>
  <c r="U2233" i="1"/>
  <c r="R2235" i="1"/>
  <c r="V2226" i="1" l="1"/>
  <c r="N2227" i="1"/>
  <c r="V2227" i="1" s="1"/>
  <c r="B2227" i="1" s="1"/>
  <c r="C2228" i="1"/>
  <c r="L2233" i="1"/>
  <c r="M2233" i="1" s="1"/>
  <c r="P2234" i="1"/>
  <c r="Q2234" i="1" s="1"/>
  <c r="W2234" i="1"/>
  <c r="A2236" i="1"/>
  <c r="I2236" i="1"/>
  <c r="O2235" i="1"/>
  <c r="G2235" i="1"/>
  <c r="F2235" i="1" s="1"/>
  <c r="J2235" i="1"/>
  <c r="K2235" i="1" s="1"/>
  <c r="R2236" i="1"/>
  <c r="H2233" i="1"/>
  <c r="S2234" i="1"/>
  <c r="E2234" i="1"/>
  <c r="D2234" i="1" s="1"/>
  <c r="B2226" i="1" l="1"/>
  <c r="C2229" i="1"/>
  <c r="N2228" i="1"/>
  <c r="R2237" i="1"/>
  <c r="E2235" i="1"/>
  <c r="D2235" i="1" s="1"/>
  <c r="H2235" i="1" s="1"/>
  <c r="S2235" i="1"/>
  <c r="H2234" i="1"/>
  <c r="G2236" i="1"/>
  <c r="F2236" i="1" s="1"/>
  <c r="J2236" i="1"/>
  <c r="K2236" i="1" s="1"/>
  <c r="A2237" i="1"/>
  <c r="I2237" i="1"/>
  <c r="O2236" i="1"/>
  <c r="P2235" i="1"/>
  <c r="Q2235" i="1" s="1"/>
  <c r="W2235" i="1"/>
  <c r="L2234" i="1"/>
  <c r="M2234" i="1" s="1"/>
  <c r="U2235" i="1"/>
  <c r="V2228" i="1" l="1"/>
  <c r="C2230" i="1"/>
  <c r="N2229" i="1"/>
  <c r="V2229" i="1" s="1"/>
  <c r="B2229" i="1" s="1"/>
  <c r="L2235" i="1"/>
  <c r="M2235" i="1" s="1"/>
  <c r="E2236" i="1"/>
  <c r="D2236" i="1" s="1"/>
  <c r="S2236" i="1"/>
  <c r="I2238" i="1"/>
  <c r="A2238" i="1"/>
  <c r="O2237" i="1"/>
  <c r="P2236" i="1"/>
  <c r="Q2236" i="1" s="1"/>
  <c r="W2236" i="1"/>
  <c r="U2236" i="1"/>
  <c r="G2237" i="1"/>
  <c r="F2237" i="1" s="1"/>
  <c r="J2237" i="1"/>
  <c r="K2237" i="1" s="1"/>
  <c r="U2237" i="1" s="1"/>
  <c r="R2238" i="1"/>
  <c r="B2228" i="1" l="1"/>
  <c r="N2230" i="1"/>
  <c r="V2230" i="1" s="1"/>
  <c r="B2230" i="1" s="1"/>
  <c r="C2231" i="1"/>
  <c r="H2236" i="1"/>
  <c r="L2236" i="1"/>
  <c r="M2236" i="1" s="1"/>
  <c r="P2237" i="1"/>
  <c r="Q2237" i="1" s="1"/>
  <c r="W2237" i="1"/>
  <c r="A2239" i="1"/>
  <c r="I2239" i="1"/>
  <c r="O2238" i="1"/>
  <c r="J2238" i="1"/>
  <c r="K2238" i="1" s="1"/>
  <c r="G2238" i="1"/>
  <c r="F2238" i="1" s="1"/>
  <c r="R2239" i="1"/>
  <c r="S2237" i="1"/>
  <c r="E2237" i="1"/>
  <c r="D2237" i="1" s="1"/>
  <c r="C2232" i="1" l="1"/>
  <c r="N2231" i="1"/>
  <c r="H2237" i="1"/>
  <c r="L2237" i="1"/>
  <c r="M2237" i="1" s="1"/>
  <c r="R2240" i="1"/>
  <c r="J2239" i="1"/>
  <c r="K2239" i="1" s="1"/>
  <c r="G2239" i="1"/>
  <c r="F2239" i="1" s="1"/>
  <c r="O2239" i="1"/>
  <c r="A2240" i="1"/>
  <c r="I2240" i="1"/>
  <c r="W2238" i="1"/>
  <c r="P2238" i="1"/>
  <c r="Q2238" i="1" s="1"/>
  <c r="S2238" i="1"/>
  <c r="E2238" i="1"/>
  <c r="D2238" i="1" s="1"/>
  <c r="U2238" i="1"/>
  <c r="V2231" i="1" l="1"/>
  <c r="N2232" i="1"/>
  <c r="V2232" i="1" s="1"/>
  <c r="B2232" i="1" s="1"/>
  <c r="C2233" i="1"/>
  <c r="N2233" i="1" s="1"/>
  <c r="H2238" i="1"/>
  <c r="L2238" i="1"/>
  <c r="M2238" i="1" s="1"/>
  <c r="G2240" i="1"/>
  <c r="F2240" i="1" s="1"/>
  <c r="J2240" i="1"/>
  <c r="K2240" i="1" s="1"/>
  <c r="U2240" i="1" s="1"/>
  <c r="A2241" i="1"/>
  <c r="O2240" i="1"/>
  <c r="I2241" i="1"/>
  <c r="E2239" i="1"/>
  <c r="D2239" i="1" s="1"/>
  <c r="S2239" i="1"/>
  <c r="U2239" i="1"/>
  <c r="P2239" i="1"/>
  <c r="Q2239" i="1" s="1"/>
  <c r="W2239" i="1"/>
  <c r="R2241" i="1"/>
  <c r="B2231" i="1" l="1"/>
  <c r="Q2233" i="1"/>
  <c r="C2234" i="1" s="1"/>
  <c r="V2233" i="1"/>
  <c r="L2239" i="1"/>
  <c r="M2239" i="1" s="1"/>
  <c r="G2241" i="1"/>
  <c r="F2241" i="1" s="1"/>
  <c r="J2241" i="1"/>
  <c r="K2241" i="1" s="1"/>
  <c r="U2241" i="1" s="1"/>
  <c r="W2240" i="1"/>
  <c r="P2240" i="1"/>
  <c r="Q2240" i="1" s="1"/>
  <c r="H2239" i="1"/>
  <c r="R2242" i="1"/>
  <c r="I2242" i="1"/>
  <c r="A2242" i="1"/>
  <c r="O2241" i="1"/>
  <c r="E2240" i="1"/>
  <c r="D2240" i="1" s="1"/>
  <c r="S2240" i="1"/>
  <c r="C2235" i="1" l="1"/>
  <c r="N2234" i="1"/>
  <c r="B2233" i="1"/>
  <c r="W2233" i="1"/>
  <c r="L2240" i="1"/>
  <c r="M2240" i="1" s="1"/>
  <c r="H2240" i="1"/>
  <c r="R2243" i="1"/>
  <c r="J2242" i="1"/>
  <c r="K2242" i="1" s="1"/>
  <c r="G2242" i="1"/>
  <c r="F2242" i="1" s="1"/>
  <c r="P2241" i="1"/>
  <c r="Q2241" i="1" s="1"/>
  <c r="W2241" i="1"/>
  <c r="S2241" i="1"/>
  <c r="E2241" i="1"/>
  <c r="D2241" i="1" s="1"/>
  <c r="I2243" i="1"/>
  <c r="A2243" i="1"/>
  <c r="O2242" i="1"/>
  <c r="V2234" i="1" l="1"/>
  <c r="C2236" i="1"/>
  <c r="N2235" i="1"/>
  <c r="V2235" i="1" s="1"/>
  <c r="B2235" i="1" s="1"/>
  <c r="P2242" i="1"/>
  <c r="Q2242" i="1" s="1"/>
  <c r="W2242" i="1"/>
  <c r="E2242" i="1"/>
  <c r="D2242" i="1" s="1"/>
  <c r="S2242" i="1"/>
  <c r="H2241" i="1"/>
  <c r="L2241" i="1"/>
  <c r="M2241" i="1" s="1"/>
  <c r="I2244" i="1"/>
  <c r="A2244" i="1"/>
  <c r="O2243" i="1"/>
  <c r="U2242" i="1"/>
  <c r="G2243" i="1"/>
  <c r="F2243" i="1" s="1"/>
  <c r="J2243" i="1"/>
  <c r="K2243" i="1" s="1"/>
  <c r="U2243" i="1" s="1"/>
  <c r="R2244" i="1"/>
  <c r="B2234" i="1" l="1"/>
  <c r="N2236" i="1"/>
  <c r="V2236" i="1" s="1"/>
  <c r="B2236" i="1" s="1"/>
  <c r="C2237" i="1"/>
  <c r="H2242" i="1"/>
  <c r="L2242" i="1"/>
  <c r="M2242" i="1" s="1"/>
  <c r="J2244" i="1"/>
  <c r="K2244" i="1" s="1"/>
  <c r="U2244" i="1" s="1"/>
  <c r="G2244" i="1"/>
  <c r="F2244" i="1" s="1"/>
  <c r="R2245" i="1"/>
  <c r="E2243" i="1"/>
  <c r="D2243" i="1" s="1"/>
  <c r="S2243" i="1"/>
  <c r="I2245" i="1"/>
  <c r="A2245" i="1"/>
  <c r="O2244" i="1"/>
  <c r="W2243" i="1"/>
  <c r="P2243" i="1"/>
  <c r="Q2243" i="1" s="1"/>
  <c r="C2238" i="1" l="1"/>
  <c r="N2237" i="1"/>
  <c r="V2237" i="1" s="1"/>
  <c r="B2237" i="1" s="1"/>
  <c r="L2243" i="1"/>
  <c r="M2243" i="1" s="1"/>
  <c r="H2243" i="1"/>
  <c r="J2245" i="1"/>
  <c r="K2245" i="1" s="1"/>
  <c r="U2245" i="1" s="1"/>
  <c r="G2245" i="1"/>
  <c r="F2245" i="1" s="1"/>
  <c r="R2246" i="1"/>
  <c r="I2246" i="1"/>
  <c r="A2246" i="1"/>
  <c r="O2245" i="1"/>
  <c r="P2244" i="1"/>
  <c r="Q2244" i="1" s="1"/>
  <c r="W2244" i="1"/>
  <c r="E2244" i="1"/>
  <c r="D2244" i="1" s="1"/>
  <c r="H2244" i="1" s="1"/>
  <c r="S2244" i="1"/>
  <c r="C2239" i="1" l="1"/>
  <c r="N2238" i="1"/>
  <c r="L2244" i="1"/>
  <c r="M2244" i="1" s="1"/>
  <c r="P2245" i="1"/>
  <c r="Q2245" i="1" s="1"/>
  <c r="W2245" i="1"/>
  <c r="I2247" i="1"/>
  <c r="A2247" i="1"/>
  <c r="O2246" i="1"/>
  <c r="R2247" i="1"/>
  <c r="G2246" i="1"/>
  <c r="F2246" i="1" s="1"/>
  <c r="J2246" i="1"/>
  <c r="K2246" i="1" s="1"/>
  <c r="U2246" i="1" s="1"/>
  <c r="S2245" i="1"/>
  <c r="E2245" i="1"/>
  <c r="D2245" i="1" s="1"/>
  <c r="V2238" i="1" l="1"/>
  <c r="C2240" i="1"/>
  <c r="N2239" i="1"/>
  <c r="V2239" i="1" s="1"/>
  <c r="B2239" i="1" s="1"/>
  <c r="L2245" i="1"/>
  <c r="M2245" i="1" s="1"/>
  <c r="H2245" i="1"/>
  <c r="R2248" i="1"/>
  <c r="P2246" i="1"/>
  <c r="Q2246" i="1" s="1"/>
  <c r="W2246" i="1"/>
  <c r="O2247" i="1"/>
  <c r="I2248" i="1"/>
  <c r="A2248" i="1"/>
  <c r="G2247" i="1"/>
  <c r="F2247" i="1" s="1"/>
  <c r="J2247" i="1"/>
  <c r="K2247" i="1" s="1"/>
  <c r="U2247" i="1" s="1"/>
  <c r="E2246" i="1"/>
  <c r="D2246" i="1" s="1"/>
  <c r="S2246" i="1"/>
  <c r="B2238" i="1" l="1"/>
  <c r="C2241" i="1"/>
  <c r="N2240" i="1"/>
  <c r="V2240" i="1" s="1"/>
  <c r="B2240" i="1" s="1"/>
  <c r="L2246" i="1"/>
  <c r="M2246" i="1" s="1"/>
  <c r="H2246" i="1"/>
  <c r="G2248" i="1"/>
  <c r="F2248" i="1" s="1"/>
  <c r="J2248" i="1"/>
  <c r="K2248" i="1" s="1"/>
  <c r="U2248" i="1" s="1"/>
  <c r="I2249" i="1"/>
  <c r="A2249" i="1"/>
  <c r="O2248" i="1"/>
  <c r="W2247" i="1"/>
  <c r="P2247" i="1"/>
  <c r="Q2247" i="1" s="1"/>
  <c r="E2247" i="1"/>
  <c r="D2247" i="1" s="1"/>
  <c r="S2247" i="1"/>
  <c r="R2249" i="1"/>
  <c r="N2241" i="1" l="1"/>
  <c r="V2241" i="1" s="1"/>
  <c r="B2241" i="1" s="1"/>
  <c r="C2242" i="1"/>
  <c r="L2247" i="1"/>
  <c r="M2247" i="1" s="1"/>
  <c r="P2248" i="1"/>
  <c r="Q2248" i="1" s="1"/>
  <c r="W2248" i="1"/>
  <c r="I2250" i="1"/>
  <c r="A2250" i="1"/>
  <c r="O2249" i="1"/>
  <c r="J2249" i="1"/>
  <c r="K2249" i="1" s="1"/>
  <c r="G2249" i="1"/>
  <c r="F2249" i="1" s="1"/>
  <c r="R2250" i="1"/>
  <c r="E2248" i="1"/>
  <c r="D2248" i="1" s="1"/>
  <c r="S2248" i="1"/>
  <c r="H2247" i="1"/>
  <c r="C2243" i="1" l="1"/>
  <c r="N2242" i="1"/>
  <c r="V2242" i="1" s="1"/>
  <c r="B2242" i="1" s="1"/>
  <c r="L2248" i="1"/>
  <c r="M2248" i="1" s="1"/>
  <c r="H2248" i="1"/>
  <c r="W2249" i="1"/>
  <c r="P2249" i="1"/>
  <c r="Q2249" i="1" s="1"/>
  <c r="A2251" i="1"/>
  <c r="I2251" i="1"/>
  <c r="O2250" i="1"/>
  <c r="J2250" i="1"/>
  <c r="K2250" i="1" s="1"/>
  <c r="U2250" i="1" s="1"/>
  <c r="G2250" i="1"/>
  <c r="F2250" i="1" s="1"/>
  <c r="S2249" i="1"/>
  <c r="E2249" i="1"/>
  <c r="D2249" i="1" s="1"/>
  <c r="U2249" i="1"/>
  <c r="R2251" i="1"/>
  <c r="N2243" i="1" l="1"/>
  <c r="V2243" i="1" s="1"/>
  <c r="B2243" i="1" s="1"/>
  <c r="C2244" i="1"/>
  <c r="H2249" i="1"/>
  <c r="L2249" i="1"/>
  <c r="M2249" i="1" s="1"/>
  <c r="W2250" i="1"/>
  <c r="P2250" i="1"/>
  <c r="Q2250" i="1" s="1"/>
  <c r="G2251" i="1"/>
  <c r="F2251" i="1" s="1"/>
  <c r="J2251" i="1"/>
  <c r="K2251" i="1" s="1"/>
  <c r="U2251" i="1" s="1"/>
  <c r="R2252" i="1"/>
  <c r="I2252" i="1"/>
  <c r="A2252" i="1"/>
  <c r="O2251" i="1"/>
  <c r="E2250" i="1"/>
  <c r="D2250" i="1" s="1"/>
  <c r="S2250" i="1"/>
  <c r="N2244" i="1" l="1"/>
  <c r="V2244" i="1" s="1"/>
  <c r="B2244" i="1" s="1"/>
  <c r="C2245" i="1"/>
  <c r="H2250" i="1"/>
  <c r="L2250" i="1"/>
  <c r="M2250" i="1" s="1"/>
  <c r="J2252" i="1"/>
  <c r="K2252" i="1" s="1"/>
  <c r="U2252" i="1" s="1"/>
  <c r="G2252" i="1"/>
  <c r="F2252" i="1" s="1"/>
  <c r="R2253" i="1"/>
  <c r="E2251" i="1"/>
  <c r="D2251" i="1" s="1"/>
  <c r="H2251" i="1" s="1"/>
  <c r="S2251" i="1"/>
  <c r="A2253" i="1"/>
  <c r="I2253" i="1"/>
  <c r="O2252" i="1"/>
  <c r="P2251" i="1"/>
  <c r="Q2251" i="1" s="1"/>
  <c r="W2251" i="1"/>
  <c r="N2245" i="1" l="1"/>
  <c r="V2245" i="1" s="1"/>
  <c r="B2245" i="1" s="1"/>
  <c r="C2246" i="1"/>
  <c r="L2251" i="1"/>
  <c r="M2251" i="1" s="1"/>
  <c r="A2254" i="1"/>
  <c r="I2254" i="1"/>
  <c r="O2253" i="1"/>
  <c r="R2254" i="1"/>
  <c r="J2253" i="1"/>
  <c r="K2253" i="1" s="1"/>
  <c r="G2253" i="1"/>
  <c r="F2253" i="1" s="1"/>
  <c r="W2252" i="1"/>
  <c r="P2252" i="1"/>
  <c r="Q2252" i="1" s="1"/>
  <c r="E2252" i="1"/>
  <c r="D2252" i="1" s="1"/>
  <c r="S2252" i="1"/>
  <c r="N2246" i="1" l="1"/>
  <c r="C2247" i="1"/>
  <c r="H2252" i="1"/>
  <c r="L2252" i="1"/>
  <c r="M2252" i="1" s="1"/>
  <c r="E2253" i="1"/>
  <c r="D2253" i="1" s="1"/>
  <c r="H2253" i="1" s="1"/>
  <c r="S2253" i="1"/>
  <c r="U2253" i="1"/>
  <c r="R2255" i="1"/>
  <c r="P2253" i="1"/>
  <c r="Q2253" i="1" s="1"/>
  <c r="W2253" i="1"/>
  <c r="J2254" i="1"/>
  <c r="K2254" i="1" s="1"/>
  <c r="U2254" i="1" s="1"/>
  <c r="G2254" i="1"/>
  <c r="F2254" i="1" s="1"/>
  <c r="O2254" i="1"/>
  <c r="A2255" i="1"/>
  <c r="I2255" i="1"/>
  <c r="V2246" i="1" l="1"/>
  <c r="C2248" i="1"/>
  <c r="N2247" i="1"/>
  <c r="V2247" i="1" s="1"/>
  <c r="B2247" i="1" s="1"/>
  <c r="L2253" i="1"/>
  <c r="M2253" i="1" s="1"/>
  <c r="J2255" i="1"/>
  <c r="K2255" i="1" s="1"/>
  <c r="U2255" i="1" s="1"/>
  <c r="G2255" i="1"/>
  <c r="F2255" i="1" s="1"/>
  <c r="R2256" i="1"/>
  <c r="O2255" i="1"/>
  <c r="A2256" i="1"/>
  <c r="I2256" i="1"/>
  <c r="E2254" i="1"/>
  <c r="D2254" i="1" s="1"/>
  <c r="S2254" i="1"/>
  <c r="P2254" i="1"/>
  <c r="Q2254" i="1" s="1"/>
  <c r="W2254" i="1"/>
  <c r="B2246" i="1" l="1"/>
  <c r="C2249" i="1"/>
  <c r="N2248" i="1"/>
  <c r="V2248" i="1" s="1"/>
  <c r="B2248" i="1" s="1"/>
  <c r="P2255" i="1"/>
  <c r="Q2255" i="1" s="1"/>
  <c r="W2255" i="1"/>
  <c r="J2256" i="1"/>
  <c r="K2256" i="1" s="1"/>
  <c r="U2256" i="1" s="1"/>
  <c r="G2256" i="1"/>
  <c r="F2256" i="1" s="1"/>
  <c r="H2254" i="1"/>
  <c r="L2254" i="1"/>
  <c r="M2254" i="1" s="1"/>
  <c r="R2257" i="1"/>
  <c r="O2256" i="1"/>
  <c r="A2257" i="1"/>
  <c r="I2257" i="1"/>
  <c r="E2255" i="1"/>
  <c r="D2255" i="1" s="1"/>
  <c r="H2255" i="1" s="1"/>
  <c r="S2255" i="1"/>
  <c r="C2250" i="1" l="1"/>
  <c r="N2249" i="1"/>
  <c r="V2249" i="1" s="1"/>
  <c r="B2249" i="1" s="1"/>
  <c r="L2255" i="1"/>
  <c r="M2255" i="1" s="1"/>
  <c r="R2258" i="1"/>
  <c r="G2257" i="1"/>
  <c r="F2257" i="1" s="1"/>
  <c r="J2257" i="1"/>
  <c r="K2257" i="1" s="1"/>
  <c r="S2256" i="1"/>
  <c r="E2256" i="1"/>
  <c r="D2256" i="1" s="1"/>
  <c r="A2258" i="1"/>
  <c r="I2258" i="1"/>
  <c r="O2257" i="1"/>
  <c r="P2256" i="1"/>
  <c r="Q2256" i="1" s="1"/>
  <c r="W2256" i="1"/>
  <c r="N2250" i="1" l="1"/>
  <c r="V2250" i="1" s="1"/>
  <c r="B2250" i="1" s="1"/>
  <c r="C2251" i="1"/>
  <c r="A2259" i="1"/>
  <c r="I2259" i="1"/>
  <c r="O2258" i="1"/>
  <c r="L2256" i="1"/>
  <c r="M2256" i="1" s="1"/>
  <c r="S2257" i="1"/>
  <c r="E2257" i="1"/>
  <c r="D2257" i="1" s="1"/>
  <c r="J2258" i="1"/>
  <c r="K2258" i="1" s="1"/>
  <c r="G2258" i="1"/>
  <c r="F2258" i="1" s="1"/>
  <c r="H2256" i="1"/>
  <c r="U2257" i="1"/>
  <c r="P2257" i="1"/>
  <c r="Q2257" i="1" s="1"/>
  <c r="W2257" i="1"/>
  <c r="R2259" i="1"/>
  <c r="C2252" i="1" l="1"/>
  <c r="N2251" i="1"/>
  <c r="V2251" i="1" s="1"/>
  <c r="B2251" i="1" s="1"/>
  <c r="S2258" i="1"/>
  <c r="E2258" i="1"/>
  <c r="D2258" i="1" s="1"/>
  <c r="L2258" i="1" s="1"/>
  <c r="M2258" i="1" s="1"/>
  <c r="U2258" i="1"/>
  <c r="R2260" i="1"/>
  <c r="W2258" i="1"/>
  <c r="P2258" i="1"/>
  <c r="Q2258" i="1" s="1"/>
  <c r="L2257" i="1"/>
  <c r="M2257" i="1" s="1"/>
  <c r="J2259" i="1"/>
  <c r="K2259" i="1" s="1"/>
  <c r="U2259" i="1" s="1"/>
  <c r="G2259" i="1"/>
  <c r="F2259" i="1" s="1"/>
  <c r="H2257" i="1"/>
  <c r="O2259" i="1"/>
  <c r="A2260" i="1"/>
  <c r="I2260" i="1"/>
  <c r="N2252" i="1" l="1"/>
  <c r="V2252" i="1" s="1"/>
  <c r="B2252" i="1" s="1"/>
  <c r="C2253" i="1"/>
  <c r="H2258" i="1"/>
  <c r="P2259" i="1"/>
  <c r="Q2259" i="1" s="1"/>
  <c r="W2259" i="1"/>
  <c r="R2261" i="1"/>
  <c r="J2260" i="1"/>
  <c r="K2260" i="1" s="1"/>
  <c r="U2260" i="1" s="1"/>
  <c r="G2260" i="1"/>
  <c r="F2260" i="1" s="1"/>
  <c r="I2261" i="1"/>
  <c r="O2260" i="1"/>
  <c r="A2261" i="1"/>
  <c r="S2259" i="1"/>
  <c r="E2259" i="1"/>
  <c r="D2259" i="1" s="1"/>
  <c r="L2259" i="1" s="1"/>
  <c r="M2259" i="1" s="1"/>
  <c r="C2254" i="1" l="1"/>
  <c r="N2253" i="1"/>
  <c r="V2253" i="1" s="1"/>
  <c r="B2253" i="1" s="1"/>
  <c r="H2259" i="1"/>
  <c r="J2261" i="1"/>
  <c r="K2261" i="1" s="1"/>
  <c r="U2261" i="1" s="1"/>
  <c r="G2261" i="1"/>
  <c r="F2261" i="1" s="1"/>
  <c r="W2260" i="1"/>
  <c r="P2260" i="1"/>
  <c r="Q2260" i="1" s="1"/>
  <c r="S2260" i="1"/>
  <c r="E2260" i="1"/>
  <c r="D2260" i="1" s="1"/>
  <c r="L2260" i="1" s="1"/>
  <c r="M2260" i="1" s="1"/>
  <c r="R2262" i="1"/>
  <c r="I2262" i="1"/>
  <c r="O2261" i="1"/>
  <c r="A2262" i="1"/>
  <c r="N2254" i="1" l="1"/>
  <c r="V2254" i="1" s="1"/>
  <c r="B2254" i="1" s="1"/>
  <c r="C2255" i="1"/>
  <c r="R2263" i="1"/>
  <c r="H2260" i="1"/>
  <c r="I2263" i="1"/>
  <c r="O2262" i="1"/>
  <c r="A2263" i="1"/>
  <c r="P2261" i="1"/>
  <c r="Q2261" i="1" s="1"/>
  <c r="W2261" i="1"/>
  <c r="J2262" i="1"/>
  <c r="K2262" i="1" s="1"/>
  <c r="U2262" i="1" s="1"/>
  <c r="G2262" i="1"/>
  <c r="F2262" i="1" s="1"/>
  <c r="S2261" i="1"/>
  <c r="E2261" i="1"/>
  <c r="D2261" i="1" s="1"/>
  <c r="H2261" i="1" s="1"/>
  <c r="N2255" i="1" l="1"/>
  <c r="C2256" i="1"/>
  <c r="L2261" i="1"/>
  <c r="M2261" i="1" s="1"/>
  <c r="A2264" i="1"/>
  <c r="I2264" i="1"/>
  <c r="O2263" i="1"/>
  <c r="W2262" i="1"/>
  <c r="P2262" i="1"/>
  <c r="Q2262" i="1" s="1"/>
  <c r="J2263" i="1"/>
  <c r="K2263" i="1" s="1"/>
  <c r="G2263" i="1"/>
  <c r="F2263" i="1" s="1"/>
  <c r="S2262" i="1"/>
  <c r="E2262" i="1"/>
  <c r="D2262" i="1" s="1"/>
  <c r="R2264" i="1"/>
  <c r="V2255" i="1" l="1"/>
  <c r="N2256" i="1"/>
  <c r="V2256" i="1" s="1"/>
  <c r="B2256" i="1" s="1"/>
  <c r="C2257" i="1"/>
  <c r="L2262" i="1"/>
  <c r="M2262" i="1" s="1"/>
  <c r="H2262" i="1"/>
  <c r="P2263" i="1"/>
  <c r="Q2263" i="1" s="1"/>
  <c r="W2263" i="1"/>
  <c r="J2264" i="1"/>
  <c r="K2264" i="1" s="1"/>
  <c r="G2264" i="1"/>
  <c r="F2264" i="1" s="1"/>
  <c r="S2263" i="1"/>
  <c r="E2263" i="1"/>
  <c r="D2263" i="1" s="1"/>
  <c r="U2263" i="1"/>
  <c r="R2265" i="1"/>
  <c r="I2265" i="1"/>
  <c r="O2264" i="1"/>
  <c r="P2264" i="1" s="1"/>
  <c r="A2265" i="1"/>
  <c r="B2255" i="1" l="1"/>
  <c r="N2257" i="1"/>
  <c r="V2257" i="1" s="1"/>
  <c r="B2257" i="1" s="1"/>
  <c r="C2258" i="1"/>
  <c r="H2263" i="1"/>
  <c r="L2263" i="1"/>
  <c r="M2263" i="1" s="1"/>
  <c r="O2265" i="1"/>
  <c r="A2266" i="1"/>
  <c r="I2266" i="1"/>
  <c r="E2264" i="1"/>
  <c r="D2264" i="1" s="1"/>
  <c r="S2264" i="1"/>
  <c r="R2266" i="1"/>
  <c r="J2265" i="1"/>
  <c r="K2265" i="1" s="1"/>
  <c r="G2265" i="1"/>
  <c r="F2265" i="1" s="1"/>
  <c r="U2264" i="1"/>
  <c r="N2258" i="1" l="1"/>
  <c r="V2258" i="1" s="1"/>
  <c r="B2258" i="1" s="1"/>
  <c r="C2259" i="1"/>
  <c r="L2264" i="1"/>
  <c r="M2264" i="1" s="1"/>
  <c r="H2264" i="1"/>
  <c r="J2266" i="1"/>
  <c r="K2266" i="1" s="1"/>
  <c r="U2266" i="1" s="1"/>
  <c r="G2266" i="1"/>
  <c r="F2266" i="1" s="1"/>
  <c r="O2266" i="1"/>
  <c r="A2267" i="1"/>
  <c r="I2267" i="1"/>
  <c r="P2265" i="1"/>
  <c r="Q2265" i="1" s="1"/>
  <c r="W2265" i="1"/>
  <c r="R2267" i="1"/>
  <c r="S2265" i="1"/>
  <c r="E2265" i="1"/>
  <c r="D2265" i="1" s="1"/>
  <c r="U2265" i="1"/>
  <c r="C2260" i="1" l="1"/>
  <c r="N2259" i="1"/>
  <c r="V2259" i="1" s="1"/>
  <c r="B2259" i="1" s="1"/>
  <c r="G2267" i="1"/>
  <c r="F2267" i="1" s="1"/>
  <c r="J2267" i="1"/>
  <c r="K2267" i="1" s="1"/>
  <c r="U2267" i="1" s="1"/>
  <c r="O2267" i="1"/>
  <c r="A2268" i="1"/>
  <c r="I2268" i="1"/>
  <c r="R2268" i="1"/>
  <c r="W2266" i="1"/>
  <c r="P2266" i="1"/>
  <c r="Q2266" i="1" s="1"/>
  <c r="L2265" i="1"/>
  <c r="M2265" i="1" s="1"/>
  <c r="H2265" i="1"/>
  <c r="S2266" i="1"/>
  <c r="E2266" i="1"/>
  <c r="D2266" i="1" s="1"/>
  <c r="C2261" i="1" l="1"/>
  <c r="N2260" i="1"/>
  <c r="R2269" i="1"/>
  <c r="J2268" i="1"/>
  <c r="K2268" i="1" s="1"/>
  <c r="G2268" i="1"/>
  <c r="F2268" i="1" s="1"/>
  <c r="A2269" i="1"/>
  <c r="I2269" i="1"/>
  <c r="O2268" i="1"/>
  <c r="P2267" i="1"/>
  <c r="Q2267" i="1" s="1"/>
  <c r="W2267" i="1"/>
  <c r="L2266" i="1"/>
  <c r="M2266" i="1" s="1"/>
  <c r="H2266" i="1"/>
  <c r="S2267" i="1"/>
  <c r="E2267" i="1"/>
  <c r="D2267" i="1" s="1"/>
  <c r="V2260" i="1" l="1"/>
  <c r="C2262" i="1"/>
  <c r="N2261" i="1"/>
  <c r="V2261" i="1" s="1"/>
  <c r="B2261" i="1" s="1"/>
  <c r="H2267" i="1"/>
  <c r="W2268" i="1"/>
  <c r="P2268" i="1"/>
  <c r="Q2268" i="1" s="1"/>
  <c r="J2269" i="1"/>
  <c r="K2269" i="1" s="1"/>
  <c r="U2269" i="1" s="1"/>
  <c r="G2269" i="1"/>
  <c r="F2269" i="1" s="1"/>
  <c r="O2269" i="1"/>
  <c r="A2270" i="1"/>
  <c r="I2270" i="1"/>
  <c r="E2268" i="1"/>
  <c r="D2268" i="1" s="1"/>
  <c r="S2268" i="1"/>
  <c r="L2267" i="1"/>
  <c r="M2267" i="1" s="1"/>
  <c r="U2268" i="1"/>
  <c r="R2270" i="1"/>
  <c r="B2260" i="1" l="1"/>
  <c r="C2263" i="1"/>
  <c r="N2262" i="1"/>
  <c r="V2262" i="1" s="1"/>
  <c r="B2262" i="1" s="1"/>
  <c r="J2270" i="1"/>
  <c r="K2270" i="1" s="1"/>
  <c r="U2270" i="1" s="1"/>
  <c r="G2270" i="1"/>
  <c r="F2270" i="1" s="1"/>
  <c r="L2268" i="1"/>
  <c r="M2268" i="1" s="1"/>
  <c r="P2269" i="1"/>
  <c r="Q2269" i="1" s="1"/>
  <c r="W2269" i="1"/>
  <c r="H2268" i="1"/>
  <c r="E2269" i="1"/>
  <c r="D2269" i="1" s="1"/>
  <c r="S2269" i="1"/>
  <c r="O2270" i="1"/>
  <c r="A2271" i="1"/>
  <c r="I2271" i="1"/>
  <c r="R2271" i="1"/>
  <c r="C2264" i="1" l="1"/>
  <c r="N2264" i="1" s="1"/>
  <c r="N2263" i="1"/>
  <c r="V2263" i="1" s="1"/>
  <c r="B2263" i="1" s="1"/>
  <c r="L2269" i="1"/>
  <c r="M2269" i="1" s="1"/>
  <c r="R2272" i="1"/>
  <c r="J2271" i="1"/>
  <c r="K2271" i="1" s="1"/>
  <c r="G2271" i="1"/>
  <c r="F2271" i="1" s="1"/>
  <c r="O2271" i="1"/>
  <c r="A2272" i="1"/>
  <c r="I2272" i="1"/>
  <c r="H2269" i="1"/>
  <c r="W2270" i="1"/>
  <c r="P2270" i="1"/>
  <c r="Q2270" i="1" s="1"/>
  <c r="S2270" i="1"/>
  <c r="E2270" i="1"/>
  <c r="D2270" i="1" s="1"/>
  <c r="Q2264" i="1" l="1"/>
  <c r="C2265" i="1" s="1"/>
  <c r="V2264" i="1"/>
  <c r="L2270" i="1"/>
  <c r="M2270" i="1" s="1"/>
  <c r="O2272" i="1"/>
  <c r="A2273" i="1"/>
  <c r="I2273" i="1"/>
  <c r="E2271" i="1"/>
  <c r="D2271" i="1" s="1"/>
  <c r="S2271" i="1"/>
  <c r="U2271" i="1"/>
  <c r="P2271" i="1"/>
  <c r="Q2271" i="1" s="1"/>
  <c r="W2271" i="1"/>
  <c r="R2273" i="1"/>
  <c r="J2272" i="1"/>
  <c r="K2272" i="1" s="1"/>
  <c r="G2272" i="1"/>
  <c r="F2272" i="1" s="1"/>
  <c r="H2270" i="1"/>
  <c r="C2266" i="1" l="1"/>
  <c r="N2265" i="1"/>
  <c r="V2265" i="1" s="1"/>
  <c r="B2265" i="1" s="1"/>
  <c r="B2264" i="1"/>
  <c r="W2264" i="1"/>
  <c r="H2271" i="1"/>
  <c r="L2271" i="1"/>
  <c r="M2271" i="1" s="1"/>
  <c r="J2273" i="1"/>
  <c r="K2273" i="1" s="1"/>
  <c r="U2273" i="1" s="1"/>
  <c r="G2273" i="1"/>
  <c r="F2273" i="1" s="1"/>
  <c r="S2272" i="1"/>
  <c r="E2272" i="1"/>
  <c r="D2272" i="1" s="1"/>
  <c r="U2272" i="1"/>
  <c r="I2274" i="1"/>
  <c r="O2273" i="1"/>
  <c r="A2274" i="1"/>
  <c r="R2274" i="1"/>
  <c r="W2272" i="1"/>
  <c r="P2272" i="1"/>
  <c r="Q2272" i="1" s="1"/>
  <c r="C2267" i="1" l="1"/>
  <c r="N2266" i="1"/>
  <c r="V2266" i="1" s="1"/>
  <c r="B2266" i="1" s="1"/>
  <c r="L2272" i="1"/>
  <c r="M2272" i="1" s="1"/>
  <c r="H2272" i="1"/>
  <c r="P2273" i="1"/>
  <c r="Q2273" i="1" s="1"/>
  <c r="W2273" i="1"/>
  <c r="A2275" i="1"/>
  <c r="I2275" i="1"/>
  <c r="O2274" i="1"/>
  <c r="J2274" i="1"/>
  <c r="K2274" i="1" s="1"/>
  <c r="G2274" i="1"/>
  <c r="F2274" i="1" s="1"/>
  <c r="R2275" i="1"/>
  <c r="S2273" i="1"/>
  <c r="E2273" i="1"/>
  <c r="D2273" i="1" s="1"/>
  <c r="L2273" i="1" s="1"/>
  <c r="M2273" i="1" s="1"/>
  <c r="N2267" i="1" l="1"/>
  <c r="V2267" i="1" s="1"/>
  <c r="B2267" i="1" s="1"/>
  <c r="C2268" i="1"/>
  <c r="R2276" i="1"/>
  <c r="J2275" i="1"/>
  <c r="K2275" i="1" s="1"/>
  <c r="G2275" i="1"/>
  <c r="F2275" i="1" s="1"/>
  <c r="A2276" i="1"/>
  <c r="I2276" i="1"/>
  <c r="O2275" i="1"/>
  <c r="E2274" i="1"/>
  <c r="D2274" i="1" s="1"/>
  <c r="S2274" i="1"/>
  <c r="H2273" i="1"/>
  <c r="W2274" i="1"/>
  <c r="P2274" i="1"/>
  <c r="Q2274" i="1" s="1"/>
  <c r="U2274" i="1"/>
  <c r="N2268" i="1" l="1"/>
  <c r="V2268" i="1" s="1"/>
  <c r="B2268" i="1" s="1"/>
  <c r="C2269" i="1"/>
  <c r="L2274" i="1"/>
  <c r="M2274" i="1" s="1"/>
  <c r="S2275" i="1"/>
  <c r="E2275" i="1"/>
  <c r="D2275" i="1" s="1"/>
  <c r="P2275" i="1"/>
  <c r="Q2275" i="1" s="1"/>
  <c r="W2275" i="1"/>
  <c r="A2277" i="1"/>
  <c r="I2277" i="1"/>
  <c r="O2276" i="1"/>
  <c r="H2274" i="1"/>
  <c r="U2275" i="1"/>
  <c r="J2276" i="1"/>
  <c r="K2276" i="1" s="1"/>
  <c r="U2276" i="1" s="1"/>
  <c r="G2276" i="1"/>
  <c r="F2276" i="1" s="1"/>
  <c r="R2277" i="1"/>
  <c r="C2270" i="1" l="1"/>
  <c r="N2269" i="1"/>
  <c r="V2269" i="1" s="1"/>
  <c r="B2269" i="1" s="1"/>
  <c r="H2275" i="1"/>
  <c r="J2277" i="1"/>
  <c r="K2277" i="1" s="1"/>
  <c r="U2277" i="1" s="1"/>
  <c r="G2277" i="1"/>
  <c r="F2277" i="1" s="1"/>
  <c r="O2277" i="1"/>
  <c r="I2278" i="1"/>
  <c r="A2278" i="1"/>
  <c r="S2276" i="1"/>
  <c r="E2276" i="1"/>
  <c r="D2276" i="1" s="1"/>
  <c r="W2276" i="1"/>
  <c r="P2276" i="1"/>
  <c r="Q2276" i="1" s="1"/>
  <c r="R2278" i="1"/>
  <c r="L2275" i="1"/>
  <c r="M2275" i="1" s="1"/>
  <c r="C2271" i="1" l="1"/>
  <c r="N2270" i="1"/>
  <c r="V2270" i="1" s="1"/>
  <c r="B2270" i="1" s="1"/>
  <c r="H2276" i="1"/>
  <c r="L2276" i="1"/>
  <c r="M2276" i="1" s="1"/>
  <c r="O2278" i="1"/>
  <c r="A2279" i="1"/>
  <c r="I2279" i="1"/>
  <c r="J2278" i="1"/>
  <c r="K2278" i="1" s="1"/>
  <c r="G2278" i="1"/>
  <c r="F2278" i="1" s="1"/>
  <c r="P2277" i="1"/>
  <c r="Q2277" i="1" s="1"/>
  <c r="W2277" i="1"/>
  <c r="R2279" i="1"/>
  <c r="S2277" i="1"/>
  <c r="E2277" i="1"/>
  <c r="D2277" i="1" s="1"/>
  <c r="C2272" i="1" l="1"/>
  <c r="N2271" i="1"/>
  <c r="V2271" i="1" s="1"/>
  <c r="B2271" i="1" s="1"/>
  <c r="H2277" i="1"/>
  <c r="J2279" i="1"/>
  <c r="K2279" i="1" s="1"/>
  <c r="U2279" i="1" s="1"/>
  <c r="G2279" i="1"/>
  <c r="F2279" i="1" s="1"/>
  <c r="O2279" i="1"/>
  <c r="I2280" i="1"/>
  <c r="A2280" i="1"/>
  <c r="W2278" i="1"/>
  <c r="P2278" i="1"/>
  <c r="Q2278" i="1" s="1"/>
  <c r="S2278" i="1"/>
  <c r="E2278" i="1"/>
  <c r="D2278" i="1" s="1"/>
  <c r="U2278" i="1"/>
  <c r="R2280" i="1"/>
  <c r="L2277" i="1"/>
  <c r="M2277" i="1" s="1"/>
  <c r="N2272" i="1" l="1"/>
  <c r="V2272" i="1" s="1"/>
  <c r="B2272" i="1" s="1"/>
  <c r="C2273" i="1"/>
  <c r="L2278" i="1"/>
  <c r="M2278" i="1" s="1"/>
  <c r="H2278" i="1"/>
  <c r="I2281" i="1"/>
  <c r="O2280" i="1"/>
  <c r="A2281" i="1"/>
  <c r="J2280" i="1"/>
  <c r="K2280" i="1" s="1"/>
  <c r="G2280" i="1"/>
  <c r="F2280" i="1" s="1"/>
  <c r="P2279" i="1"/>
  <c r="Q2279" i="1" s="1"/>
  <c r="W2279" i="1"/>
  <c r="R2281" i="1"/>
  <c r="S2279" i="1"/>
  <c r="E2279" i="1"/>
  <c r="D2279" i="1" s="1"/>
  <c r="C2274" i="1" l="1"/>
  <c r="N2273" i="1"/>
  <c r="V2273" i="1" s="1"/>
  <c r="B2273" i="1" s="1"/>
  <c r="L2279" i="1"/>
  <c r="M2279" i="1" s="1"/>
  <c r="H2279" i="1"/>
  <c r="S2280" i="1"/>
  <c r="E2280" i="1"/>
  <c r="D2280" i="1" s="1"/>
  <c r="R2282" i="1"/>
  <c r="O2281" i="1"/>
  <c r="A2282" i="1"/>
  <c r="I2282" i="1"/>
  <c r="W2280" i="1"/>
  <c r="P2280" i="1"/>
  <c r="Q2280" i="1" s="1"/>
  <c r="U2280" i="1"/>
  <c r="G2281" i="1"/>
  <c r="F2281" i="1" s="1"/>
  <c r="J2281" i="1"/>
  <c r="K2281" i="1" s="1"/>
  <c r="C2275" i="1" l="1"/>
  <c r="N2274" i="1"/>
  <c r="V2274" i="1" s="1"/>
  <c r="B2274" i="1" s="1"/>
  <c r="L2280" i="1"/>
  <c r="M2280" i="1" s="1"/>
  <c r="H2280" i="1"/>
  <c r="J2282" i="1"/>
  <c r="K2282" i="1" s="1"/>
  <c r="U2282" i="1" s="1"/>
  <c r="G2282" i="1"/>
  <c r="F2282" i="1" s="1"/>
  <c r="O2282" i="1"/>
  <c r="A2283" i="1"/>
  <c r="I2283" i="1"/>
  <c r="W2281" i="1"/>
  <c r="P2281" i="1"/>
  <c r="Q2281" i="1" s="1"/>
  <c r="S2281" i="1"/>
  <c r="E2281" i="1"/>
  <c r="D2281" i="1" s="1"/>
  <c r="U2281" i="1"/>
  <c r="R2283" i="1"/>
  <c r="N2275" i="1" l="1"/>
  <c r="C2276" i="1"/>
  <c r="L2281" i="1"/>
  <c r="M2281" i="1" s="1"/>
  <c r="H2281" i="1"/>
  <c r="G2283" i="1"/>
  <c r="F2283" i="1" s="1"/>
  <c r="J2283" i="1"/>
  <c r="K2283" i="1" s="1"/>
  <c r="U2283" i="1" s="1"/>
  <c r="O2283" i="1"/>
  <c r="A2284" i="1"/>
  <c r="I2284" i="1"/>
  <c r="W2282" i="1"/>
  <c r="P2282" i="1"/>
  <c r="Q2282" i="1" s="1"/>
  <c r="R2284" i="1"/>
  <c r="S2282" i="1"/>
  <c r="E2282" i="1"/>
  <c r="D2282" i="1" s="1"/>
  <c r="V2275" i="1" l="1"/>
  <c r="C2277" i="1"/>
  <c r="N2276" i="1"/>
  <c r="V2276" i="1" s="1"/>
  <c r="B2276" i="1" s="1"/>
  <c r="H2282" i="1"/>
  <c r="J2284" i="1"/>
  <c r="K2284" i="1" s="1"/>
  <c r="U2284" i="1" s="1"/>
  <c r="G2284" i="1"/>
  <c r="F2284" i="1" s="1"/>
  <c r="L2282" i="1"/>
  <c r="M2282" i="1" s="1"/>
  <c r="O2284" i="1"/>
  <c r="A2285" i="1"/>
  <c r="I2285" i="1"/>
  <c r="P2283" i="1"/>
  <c r="Q2283" i="1" s="1"/>
  <c r="W2283" i="1"/>
  <c r="R2285" i="1"/>
  <c r="E2283" i="1"/>
  <c r="D2283" i="1" s="1"/>
  <c r="S2283" i="1"/>
  <c r="B2275" i="1" l="1"/>
  <c r="C2278" i="1"/>
  <c r="N2277" i="1"/>
  <c r="L2283" i="1"/>
  <c r="M2283" i="1" s="1"/>
  <c r="H2283" i="1"/>
  <c r="J2285" i="1"/>
  <c r="K2285" i="1" s="1"/>
  <c r="U2285" i="1" s="1"/>
  <c r="G2285" i="1"/>
  <c r="F2285" i="1" s="1"/>
  <c r="A2286" i="1"/>
  <c r="O2285" i="1"/>
  <c r="I2286" i="1"/>
  <c r="W2284" i="1"/>
  <c r="P2284" i="1"/>
  <c r="Q2284" i="1" s="1"/>
  <c r="R2286" i="1"/>
  <c r="E2284" i="1"/>
  <c r="D2284" i="1" s="1"/>
  <c r="S2284" i="1"/>
  <c r="V2277" i="1" l="1"/>
  <c r="C2279" i="1"/>
  <c r="N2278" i="1"/>
  <c r="V2278" i="1" s="1"/>
  <c r="B2278" i="1" s="1"/>
  <c r="L2284" i="1"/>
  <c r="M2284" i="1" s="1"/>
  <c r="H2284" i="1"/>
  <c r="J2286" i="1"/>
  <c r="K2286" i="1" s="1"/>
  <c r="U2286" i="1" s="1"/>
  <c r="G2286" i="1"/>
  <c r="F2286" i="1" s="1"/>
  <c r="P2285" i="1"/>
  <c r="Q2285" i="1" s="1"/>
  <c r="W2285" i="1"/>
  <c r="R2287" i="1"/>
  <c r="O2286" i="1"/>
  <c r="A2287" i="1"/>
  <c r="I2287" i="1"/>
  <c r="E2285" i="1"/>
  <c r="D2285" i="1" s="1"/>
  <c r="S2285" i="1"/>
  <c r="B2277" i="1" l="1"/>
  <c r="C2280" i="1"/>
  <c r="N2279" i="1"/>
  <c r="V2279" i="1" s="1"/>
  <c r="B2279" i="1" s="1"/>
  <c r="L2285" i="1"/>
  <c r="M2285" i="1" s="1"/>
  <c r="H2285" i="1"/>
  <c r="R2288" i="1"/>
  <c r="W2286" i="1"/>
  <c r="P2286" i="1"/>
  <c r="Q2286" i="1" s="1"/>
  <c r="A2288" i="1"/>
  <c r="O2287" i="1"/>
  <c r="I2288" i="1"/>
  <c r="J2287" i="1"/>
  <c r="K2287" i="1" s="1"/>
  <c r="G2287" i="1"/>
  <c r="F2287" i="1" s="1"/>
  <c r="E2286" i="1"/>
  <c r="D2286" i="1" s="1"/>
  <c r="S2286" i="1"/>
  <c r="C2281" i="1" l="1"/>
  <c r="N2280" i="1"/>
  <c r="L2286" i="1"/>
  <c r="M2286" i="1" s="1"/>
  <c r="H2286" i="1"/>
  <c r="E2287" i="1"/>
  <c r="D2287" i="1" s="1"/>
  <c r="S2287" i="1"/>
  <c r="J2288" i="1"/>
  <c r="K2288" i="1" s="1"/>
  <c r="U2288" i="1" s="1"/>
  <c r="G2288" i="1"/>
  <c r="F2288" i="1" s="1"/>
  <c r="A2289" i="1"/>
  <c r="I2289" i="1"/>
  <c r="O2288" i="1"/>
  <c r="U2287" i="1"/>
  <c r="W2287" i="1"/>
  <c r="P2287" i="1"/>
  <c r="Q2287" i="1" s="1"/>
  <c r="R2289" i="1"/>
  <c r="V2280" i="1" l="1"/>
  <c r="N2281" i="1"/>
  <c r="V2281" i="1" s="1"/>
  <c r="B2281" i="1" s="1"/>
  <c r="C2282" i="1"/>
  <c r="L2287" i="1"/>
  <c r="M2287" i="1" s="1"/>
  <c r="H2287" i="1"/>
  <c r="W2288" i="1"/>
  <c r="P2288" i="1"/>
  <c r="Q2288" i="1" s="1"/>
  <c r="J2289" i="1"/>
  <c r="K2289" i="1" s="1"/>
  <c r="U2289" i="1" s="1"/>
  <c r="G2289" i="1"/>
  <c r="F2289" i="1" s="1"/>
  <c r="R2290" i="1"/>
  <c r="S2288" i="1"/>
  <c r="E2288" i="1"/>
  <c r="D2288" i="1" s="1"/>
  <c r="O2289" i="1"/>
  <c r="A2290" i="1"/>
  <c r="I2290" i="1"/>
  <c r="B2280" i="1" l="1"/>
  <c r="C2283" i="1"/>
  <c r="N2282" i="1"/>
  <c r="V2282" i="1" s="1"/>
  <c r="B2282" i="1" s="1"/>
  <c r="R2291" i="1"/>
  <c r="J2290" i="1"/>
  <c r="K2290" i="1" s="1"/>
  <c r="G2290" i="1"/>
  <c r="F2290" i="1" s="1"/>
  <c r="E2289" i="1"/>
  <c r="D2289" i="1" s="1"/>
  <c r="H2289" i="1" s="1"/>
  <c r="S2289" i="1"/>
  <c r="H2288" i="1"/>
  <c r="I2291" i="1"/>
  <c r="O2290" i="1"/>
  <c r="A2291" i="1"/>
  <c r="L2288" i="1"/>
  <c r="M2288" i="1" s="1"/>
  <c r="P2289" i="1"/>
  <c r="Q2289" i="1" s="1"/>
  <c r="W2289" i="1"/>
  <c r="C2284" i="1" l="1"/>
  <c r="N2283" i="1"/>
  <c r="V2283" i="1" s="1"/>
  <c r="B2283" i="1" s="1"/>
  <c r="L2289" i="1"/>
  <c r="M2289" i="1" s="1"/>
  <c r="E2290" i="1"/>
  <c r="D2290" i="1" s="1"/>
  <c r="L2290" i="1" s="1"/>
  <c r="M2290" i="1" s="1"/>
  <c r="S2290" i="1"/>
  <c r="I2292" i="1"/>
  <c r="A2292" i="1"/>
  <c r="O2291" i="1"/>
  <c r="U2290" i="1"/>
  <c r="G2291" i="1"/>
  <c r="F2291" i="1" s="1"/>
  <c r="J2291" i="1"/>
  <c r="K2291" i="1" s="1"/>
  <c r="W2290" i="1"/>
  <c r="P2290" i="1"/>
  <c r="Q2290" i="1" s="1"/>
  <c r="R2292" i="1"/>
  <c r="N2284" i="1" l="1"/>
  <c r="V2284" i="1" s="1"/>
  <c r="B2284" i="1" s="1"/>
  <c r="C2285" i="1"/>
  <c r="H2290" i="1"/>
  <c r="S2291" i="1"/>
  <c r="E2291" i="1"/>
  <c r="D2291" i="1" s="1"/>
  <c r="L2291" i="1" s="1"/>
  <c r="M2291" i="1" s="1"/>
  <c r="U2291" i="1"/>
  <c r="A2293" i="1"/>
  <c r="I2293" i="1"/>
  <c r="O2292" i="1"/>
  <c r="J2292" i="1"/>
  <c r="K2292" i="1" s="1"/>
  <c r="G2292" i="1"/>
  <c r="F2292" i="1" s="1"/>
  <c r="R2293" i="1"/>
  <c r="P2291" i="1"/>
  <c r="Q2291" i="1" s="1"/>
  <c r="W2291" i="1"/>
  <c r="C2286" i="1" l="1"/>
  <c r="N2285" i="1"/>
  <c r="V2285" i="1" s="1"/>
  <c r="B2285" i="1" s="1"/>
  <c r="H2291" i="1"/>
  <c r="S2292" i="1"/>
  <c r="E2292" i="1"/>
  <c r="D2292" i="1" s="1"/>
  <c r="I2294" i="1"/>
  <c r="A2294" i="1"/>
  <c r="O2293" i="1"/>
  <c r="W2292" i="1"/>
  <c r="P2292" i="1"/>
  <c r="Q2292" i="1" s="1"/>
  <c r="U2292" i="1"/>
  <c r="J2293" i="1"/>
  <c r="K2293" i="1" s="1"/>
  <c r="U2293" i="1" s="1"/>
  <c r="G2293" i="1"/>
  <c r="F2293" i="1" s="1"/>
  <c r="R2294" i="1"/>
  <c r="N2286" i="1" l="1"/>
  <c r="V2286" i="1" s="1"/>
  <c r="B2286" i="1" s="1"/>
  <c r="C2287" i="1"/>
  <c r="L2292" i="1"/>
  <c r="M2292" i="1" s="1"/>
  <c r="H2292" i="1"/>
  <c r="P2293" i="1"/>
  <c r="Q2293" i="1" s="1"/>
  <c r="W2293" i="1"/>
  <c r="O2294" i="1"/>
  <c r="P2294" i="1" s="1"/>
  <c r="I2295" i="1"/>
  <c r="A2295" i="1"/>
  <c r="J2294" i="1"/>
  <c r="K2294" i="1" s="1"/>
  <c r="G2294" i="1"/>
  <c r="F2294" i="1" s="1"/>
  <c r="R2295" i="1"/>
  <c r="S2293" i="1"/>
  <c r="E2293" i="1"/>
  <c r="D2293" i="1" s="1"/>
  <c r="L2293" i="1" s="1"/>
  <c r="M2293" i="1" s="1"/>
  <c r="C2288" i="1" l="1"/>
  <c r="N2287" i="1"/>
  <c r="V2287" i="1" s="1"/>
  <c r="B2287" i="1" s="1"/>
  <c r="G2295" i="1"/>
  <c r="F2295" i="1" s="1"/>
  <c r="J2295" i="1"/>
  <c r="K2295" i="1" s="1"/>
  <c r="U2295" i="1" s="1"/>
  <c r="R2296" i="1"/>
  <c r="S2294" i="1"/>
  <c r="E2294" i="1"/>
  <c r="D2294" i="1" s="1"/>
  <c r="I2296" i="1"/>
  <c r="A2296" i="1"/>
  <c r="O2295" i="1"/>
  <c r="H2293" i="1"/>
  <c r="U2294" i="1"/>
  <c r="C2289" i="1" l="1"/>
  <c r="N2288" i="1"/>
  <c r="V2288" i="1" s="1"/>
  <c r="B2288" i="1" s="1"/>
  <c r="L2294" i="1"/>
  <c r="M2294" i="1" s="1"/>
  <c r="A2297" i="1"/>
  <c r="O2296" i="1"/>
  <c r="I2297" i="1"/>
  <c r="R2297" i="1"/>
  <c r="G2296" i="1"/>
  <c r="F2296" i="1" s="1"/>
  <c r="J2296" i="1"/>
  <c r="K2296" i="1" s="1"/>
  <c r="U2296" i="1" s="1"/>
  <c r="H2294" i="1"/>
  <c r="S2295" i="1"/>
  <c r="E2295" i="1"/>
  <c r="D2295" i="1" s="1"/>
  <c r="W2295" i="1"/>
  <c r="P2295" i="1"/>
  <c r="Q2295" i="1" s="1"/>
  <c r="N2289" i="1" l="1"/>
  <c r="V2289" i="1" s="1"/>
  <c r="B2289" i="1" s="1"/>
  <c r="C2290" i="1"/>
  <c r="H2295" i="1"/>
  <c r="R2298" i="1"/>
  <c r="J2297" i="1"/>
  <c r="K2297" i="1" s="1"/>
  <c r="G2297" i="1"/>
  <c r="F2297" i="1" s="1"/>
  <c r="W2296" i="1"/>
  <c r="P2296" i="1"/>
  <c r="Q2296" i="1" s="1"/>
  <c r="I2298" i="1"/>
  <c r="A2298" i="1"/>
  <c r="O2297" i="1"/>
  <c r="E2296" i="1"/>
  <c r="D2296" i="1" s="1"/>
  <c r="S2296" i="1"/>
  <c r="L2295" i="1"/>
  <c r="M2295" i="1" s="1"/>
  <c r="N2290" i="1" l="1"/>
  <c r="C2291" i="1"/>
  <c r="H2296" i="1"/>
  <c r="L2296" i="1"/>
  <c r="M2296" i="1" s="1"/>
  <c r="S2297" i="1"/>
  <c r="E2297" i="1"/>
  <c r="D2297" i="1" s="1"/>
  <c r="U2297" i="1"/>
  <c r="G2298" i="1"/>
  <c r="F2298" i="1" s="1"/>
  <c r="J2298" i="1"/>
  <c r="K2298" i="1" s="1"/>
  <c r="P2297" i="1"/>
  <c r="Q2297" i="1" s="1"/>
  <c r="W2297" i="1"/>
  <c r="R2299" i="1"/>
  <c r="O2298" i="1"/>
  <c r="A2299" i="1"/>
  <c r="I2299" i="1"/>
  <c r="V2290" i="1" l="1"/>
  <c r="C2292" i="1"/>
  <c r="N2291" i="1"/>
  <c r="V2291" i="1" s="1"/>
  <c r="B2291" i="1" s="1"/>
  <c r="H2297" i="1"/>
  <c r="L2297" i="1"/>
  <c r="M2297" i="1" s="1"/>
  <c r="E2298" i="1"/>
  <c r="D2298" i="1" s="1"/>
  <c r="S2298" i="1"/>
  <c r="R2300" i="1"/>
  <c r="I2300" i="1"/>
  <c r="A2300" i="1"/>
  <c r="O2299" i="1"/>
  <c r="G2299" i="1"/>
  <c r="F2299" i="1" s="1"/>
  <c r="J2299" i="1"/>
  <c r="K2299" i="1" s="1"/>
  <c r="U2299" i="1" s="1"/>
  <c r="W2298" i="1"/>
  <c r="P2298" i="1"/>
  <c r="Q2298" i="1" s="1"/>
  <c r="U2298" i="1"/>
  <c r="B2290" i="1" l="1"/>
  <c r="N2292" i="1"/>
  <c r="V2292" i="1" s="1"/>
  <c r="B2292" i="1" s="1"/>
  <c r="C2293" i="1"/>
  <c r="L2298" i="1"/>
  <c r="M2298" i="1" s="1"/>
  <c r="H2298" i="1"/>
  <c r="P2299" i="1"/>
  <c r="Q2299" i="1" s="1"/>
  <c r="W2299" i="1"/>
  <c r="J2300" i="1"/>
  <c r="K2300" i="1" s="1"/>
  <c r="U2300" i="1" s="1"/>
  <c r="G2300" i="1"/>
  <c r="F2300" i="1" s="1"/>
  <c r="R2301" i="1"/>
  <c r="A2301" i="1"/>
  <c r="I2301" i="1"/>
  <c r="O2300" i="1"/>
  <c r="S2299" i="1"/>
  <c r="E2299" i="1"/>
  <c r="D2299" i="1" s="1"/>
  <c r="L2299" i="1" s="1"/>
  <c r="M2299" i="1" s="1"/>
  <c r="N2293" i="1" l="1"/>
  <c r="V2293" i="1" s="1"/>
  <c r="B2293" i="1" s="1"/>
  <c r="C2294" i="1"/>
  <c r="N2294" i="1" s="1"/>
  <c r="H2299" i="1"/>
  <c r="R2302" i="1"/>
  <c r="I2302" i="1"/>
  <c r="A2302" i="1"/>
  <c r="O2301" i="1"/>
  <c r="E2300" i="1"/>
  <c r="D2300" i="1" s="1"/>
  <c r="S2300" i="1"/>
  <c r="G2301" i="1"/>
  <c r="F2301" i="1" s="1"/>
  <c r="J2301" i="1"/>
  <c r="K2301" i="1" s="1"/>
  <c r="U2301" i="1" s="1"/>
  <c r="P2300" i="1"/>
  <c r="Q2300" i="1" s="1"/>
  <c r="W2300" i="1"/>
  <c r="Q2294" i="1" l="1"/>
  <c r="C2295" i="1" s="1"/>
  <c r="V2294" i="1"/>
  <c r="W2301" i="1"/>
  <c r="P2301" i="1"/>
  <c r="Q2301" i="1" s="1"/>
  <c r="A2303" i="1"/>
  <c r="I2303" i="1"/>
  <c r="O2302" i="1"/>
  <c r="J2302" i="1"/>
  <c r="K2302" i="1" s="1"/>
  <c r="G2302" i="1"/>
  <c r="F2302" i="1" s="1"/>
  <c r="H2300" i="1"/>
  <c r="L2300" i="1"/>
  <c r="M2300" i="1" s="1"/>
  <c r="S2301" i="1"/>
  <c r="E2301" i="1"/>
  <c r="D2301" i="1" s="1"/>
  <c r="R2303" i="1"/>
  <c r="N2295" i="1" l="1"/>
  <c r="V2295" i="1" s="1"/>
  <c r="B2295" i="1" s="1"/>
  <c r="C2296" i="1"/>
  <c r="B2294" i="1"/>
  <c r="W2294" i="1"/>
  <c r="E2302" i="1"/>
  <c r="D2302" i="1" s="1"/>
  <c r="L2302" i="1" s="1"/>
  <c r="M2302" i="1" s="1"/>
  <c r="S2302" i="1"/>
  <c r="W2302" i="1"/>
  <c r="P2302" i="1"/>
  <c r="Q2302" i="1" s="1"/>
  <c r="G2303" i="1"/>
  <c r="F2303" i="1" s="1"/>
  <c r="J2303" i="1"/>
  <c r="K2303" i="1" s="1"/>
  <c r="I2304" i="1"/>
  <c r="A2304" i="1"/>
  <c r="O2303" i="1"/>
  <c r="U2302" i="1"/>
  <c r="H2301" i="1"/>
  <c r="R2304" i="1"/>
  <c r="L2301" i="1"/>
  <c r="M2301" i="1" s="1"/>
  <c r="C2297" i="1" l="1"/>
  <c r="N2296" i="1"/>
  <c r="V2296" i="1" s="1"/>
  <c r="B2296" i="1" s="1"/>
  <c r="H2302" i="1"/>
  <c r="E2303" i="1"/>
  <c r="D2303" i="1" s="1"/>
  <c r="S2303" i="1"/>
  <c r="G2304" i="1"/>
  <c r="F2304" i="1" s="1"/>
  <c r="J2304" i="1"/>
  <c r="K2304" i="1" s="1"/>
  <c r="U2304" i="1" s="1"/>
  <c r="R2305" i="1"/>
  <c r="U2303" i="1"/>
  <c r="A2305" i="1"/>
  <c r="I2305" i="1"/>
  <c r="O2304" i="1"/>
  <c r="W2303" i="1"/>
  <c r="P2303" i="1"/>
  <c r="Q2303" i="1" s="1"/>
  <c r="L2303" i="1" l="1"/>
  <c r="M2303" i="1" s="1"/>
  <c r="C2298" i="1"/>
  <c r="N2297" i="1"/>
  <c r="V2297" i="1" s="1"/>
  <c r="B2297" i="1" s="1"/>
  <c r="H2303" i="1"/>
  <c r="R2306" i="1"/>
  <c r="E2304" i="1"/>
  <c r="D2304" i="1" s="1"/>
  <c r="L2304" i="1" s="1"/>
  <c r="M2304" i="1" s="1"/>
  <c r="S2304" i="1"/>
  <c r="W2304" i="1"/>
  <c r="P2304" i="1"/>
  <c r="Q2304" i="1" s="1"/>
  <c r="O2305" i="1"/>
  <c r="I2306" i="1"/>
  <c r="A2306" i="1"/>
  <c r="J2305" i="1"/>
  <c r="K2305" i="1" s="1"/>
  <c r="G2305" i="1"/>
  <c r="F2305" i="1" s="1"/>
  <c r="C2299" i="1" l="1"/>
  <c r="N2298" i="1"/>
  <c r="V2298" i="1" s="1"/>
  <c r="B2298" i="1" s="1"/>
  <c r="H2304" i="1"/>
  <c r="J2306" i="1"/>
  <c r="K2306" i="1" s="1"/>
  <c r="U2306" i="1" s="1"/>
  <c r="G2306" i="1"/>
  <c r="F2306" i="1" s="1"/>
  <c r="S2305" i="1"/>
  <c r="E2305" i="1"/>
  <c r="D2305" i="1" s="1"/>
  <c r="U2305" i="1"/>
  <c r="W2305" i="1"/>
  <c r="P2305" i="1"/>
  <c r="Q2305" i="1" s="1"/>
  <c r="I2307" i="1"/>
  <c r="O2306" i="1"/>
  <c r="A2307" i="1"/>
  <c r="R2307" i="1"/>
  <c r="N2299" i="1" l="1"/>
  <c r="V2299" i="1" s="1"/>
  <c r="B2299" i="1" s="1"/>
  <c r="C2300" i="1"/>
  <c r="L2305" i="1"/>
  <c r="M2305" i="1" s="1"/>
  <c r="H2305" i="1"/>
  <c r="G2307" i="1"/>
  <c r="F2307" i="1" s="1"/>
  <c r="J2307" i="1"/>
  <c r="K2307" i="1" s="1"/>
  <c r="U2307" i="1" s="1"/>
  <c r="R2308" i="1"/>
  <c r="I2308" i="1"/>
  <c r="A2308" i="1"/>
  <c r="O2307" i="1"/>
  <c r="P2306" i="1"/>
  <c r="Q2306" i="1" s="1"/>
  <c r="W2306" i="1"/>
  <c r="E2306" i="1"/>
  <c r="D2306" i="1" s="1"/>
  <c r="S2306" i="1"/>
  <c r="N2300" i="1" l="1"/>
  <c r="V2300" i="1" s="1"/>
  <c r="B2300" i="1" s="1"/>
  <c r="C2301" i="1"/>
  <c r="L2306" i="1"/>
  <c r="M2306" i="1" s="1"/>
  <c r="H2306" i="1"/>
  <c r="O2308" i="1"/>
  <c r="I2309" i="1"/>
  <c r="A2309" i="1"/>
  <c r="G2308" i="1"/>
  <c r="F2308" i="1" s="1"/>
  <c r="J2308" i="1"/>
  <c r="K2308" i="1" s="1"/>
  <c r="U2308" i="1" s="1"/>
  <c r="R2309" i="1"/>
  <c r="E2307" i="1"/>
  <c r="D2307" i="1" s="1"/>
  <c r="S2307" i="1"/>
  <c r="P2307" i="1"/>
  <c r="Q2307" i="1" s="1"/>
  <c r="W2307" i="1"/>
  <c r="C2302" i="1" l="1"/>
  <c r="N2301" i="1"/>
  <c r="V2301" i="1" s="1"/>
  <c r="B2301" i="1" s="1"/>
  <c r="R2310" i="1"/>
  <c r="E2308" i="1"/>
  <c r="D2308" i="1" s="1"/>
  <c r="H2308" i="1" s="1"/>
  <c r="S2308" i="1"/>
  <c r="L2307" i="1"/>
  <c r="M2307" i="1" s="1"/>
  <c r="I2310" i="1"/>
  <c r="A2310" i="1"/>
  <c r="O2309" i="1"/>
  <c r="G2309" i="1"/>
  <c r="F2309" i="1" s="1"/>
  <c r="J2309" i="1"/>
  <c r="K2309" i="1" s="1"/>
  <c r="H2307" i="1"/>
  <c r="W2308" i="1"/>
  <c r="P2308" i="1"/>
  <c r="Q2308" i="1" s="1"/>
  <c r="N2302" i="1" l="1"/>
  <c r="V2302" i="1" s="1"/>
  <c r="B2302" i="1" s="1"/>
  <c r="C2303" i="1"/>
  <c r="O2310" i="1"/>
  <c r="I2311" i="1"/>
  <c r="A2311" i="1"/>
  <c r="G2310" i="1"/>
  <c r="F2310" i="1" s="1"/>
  <c r="J2310" i="1"/>
  <c r="K2310" i="1" s="1"/>
  <c r="U2310" i="1" s="1"/>
  <c r="W2309" i="1"/>
  <c r="P2309" i="1"/>
  <c r="Q2309" i="1" s="1"/>
  <c r="S2309" i="1"/>
  <c r="E2309" i="1"/>
  <c r="D2309" i="1" s="1"/>
  <c r="U2309" i="1"/>
  <c r="L2308" i="1"/>
  <c r="M2308" i="1" s="1"/>
  <c r="R2311" i="1"/>
  <c r="N2303" i="1" l="1"/>
  <c r="V2303" i="1" s="1"/>
  <c r="B2303" i="1" s="1"/>
  <c r="C2304" i="1"/>
  <c r="L2309" i="1"/>
  <c r="M2309" i="1" s="1"/>
  <c r="H2309" i="1"/>
  <c r="E2310" i="1"/>
  <c r="D2310" i="1" s="1"/>
  <c r="L2310" i="1" s="1"/>
  <c r="M2310" i="1" s="1"/>
  <c r="S2310" i="1"/>
  <c r="R2312" i="1"/>
  <c r="I2312" i="1"/>
  <c r="A2312" i="1"/>
  <c r="O2311" i="1"/>
  <c r="G2311" i="1"/>
  <c r="F2311" i="1" s="1"/>
  <c r="J2311" i="1"/>
  <c r="K2311" i="1" s="1"/>
  <c r="U2311" i="1" s="1"/>
  <c r="P2310" i="1"/>
  <c r="Q2310" i="1" s="1"/>
  <c r="W2310" i="1"/>
  <c r="N2304" i="1" l="1"/>
  <c r="V2304" i="1" s="1"/>
  <c r="B2304" i="1" s="1"/>
  <c r="C2305" i="1"/>
  <c r="H2310" i="1"/>
  <c r="G2312" i="1"/>
  <c r="F2312" i="1" s="1"/>
  <c r="J2312" i="1"/>
  <c r="K2312" i="1" s="1"/>
  <c r="U2312" i="1" s="1"/>
  <c r="R2313" i="1"/>
  <c r="W2311" i="1"/>
  <c r="P2311" i="1"/>
  <c r="Q2311" i="1" s="1"/>
  <c r="S2311" i="1"/>
  <c r="E2311" i="1"/>
  <c r="D2311" i="1" s="1"/>
  <c r="A2313" i="1"/>
  <c r="O2312" i="1"/>
  <c r="I2313" i="1"/>
  <c r="N2305" i="1" l="1"/>
  <c r="C2306" i="1"/>
  <c r="L2311" i="1"/>
  <c r="M2311" i="1" s="1"/>
  <c r="H2311" i="1"/>
  <c r="G2313" i="1"/>
  <c r="F2313" i="1" s="1"/>
  <c r="J2313" i="1"/>
  <c r="K2313" i="1" s="1"/>
  <c r="U2313" i="1" s="1"/>
  <c r="R2314" i="1"/>
  <c r="W2312" i="1"/>
  <c r="P2312" i="1"/>
  <c r="Q2312" i="1" s="1"/>
  <c r="E2312" i="1"/>
  <c r="D2312" i="1" s="1"/>
  <c r="S2312" i="1"/>
  <c r="I2314" i="1"/>
  <c r="A2314" i="1"/>
  <c r="O2313" i="1"/>
  <c r="V2305" i="1" l="1"/>
  <c r="N2306" i="1"/>
  <c r="V2306" i="1" s="1"/>
  <c r="B2306" i="1" s="1"/>
  <c r="C2307" i="1"/>
  <c r="L2312" i="1"/>
  <c r="M2312" i="1" s="1"/>
  <c r="P2313" i="1"/>
  <c r="Q2313" i="1" s="1"/>
  <c r="W2313" i="1"/>
  <c r="R2315" i="1"/>
  <c r="O2314" i="1"/>
  <c r="I2315" i="1"/>
  <c r="A2315" i="1"/>
  <c r="S2313" i="1"/>
  <c r="E2313" i="1"/>
  <c r="D2313" i="1" s="1"/>
  <c r="J2314" i="1"/>
  <c r="K2314" i="1" s="1"/>
  <c r="U2314" i="1" s="1"/>
  <c r="G2314" i="1"/>
  <c r="F2314" i="1" s="1"/>
  <c r="H2312" i="1"/>
  <c r="B2305" i="1" l="1"/>
  <c r="C2308" i="1"/>
  <c r="N2307" i="1"/>
  <c r="V2307" i="1" s="1"/>
  <c r="B2307" i="1" s="1"/>
  <c r="L2313" i="1"/>
  <c r="M2313" i="1" s="1"/>
  <c r="H2313" i="1"/>
  <c r="I2316" i="1"/>
  <c r="A2316" i="1"/>
  <c r="O2315" i="1"/>
  <c r="G2315" i="1"/>
  <c r="F2315" i="1" s="1"/>
  <c r="J2315" i="1"/>
  <c r="K2315" i="1" s="1"/>
  <c r="U2315" i="1" s="1"/>
  <c r="W2314" i="1"/>
  <c r="P2314" i="1"/>
  <c r="Q2314" i="1" s="1"/>
  <c r="R2316" i="1"/>
  <c r="S2314" i="1"/>
  <c r="E2314" i="1"/>
  <c r="D2314" i="1" s="1"/>
  <c r="N2308" i="1" l="1"/>
  <c r="V2308" i="1" s="1"/>
  <c r="B2308" i="1" s="1"/>
  <c r="C2309" i="1"/>
  <c r="H2314" i="1"/>
  <c r="L2314" i="1"/>
  <c r="M2314" i="1" s="1"/>
  <c r="S2315" i="1"/>
  <c r="E2315" i="1"/>
  <c r="D2315" i="1" s="1"/>
  <c r="W2315" i="1"/>
  <c r="P2315" i="1"/>
  <c r="Q2315" i="1" s="1"/>
  <c r="R2317" i="1"/>
  <c r="A2317" i="1"/>
  <c r="I2317" i="1"/>
  <c r="O2316" i="1"/>
  <c r="J2316" i="1"/>
  <c r="K2316" i="1" s="1"/>
  <c r="U2316" i="1" s="1"/>
  <c r="G2316" i="1"/>
  <c r="F2316" i="1" s="1"/>
  <c r="C2310" i="1" l="1"/>
  <c r="N2309" i="1"/>
  <c r="V2309" i="1" s="1"/>
  <c r="B2309" i="1" s="1"/>
  <c r="H2315" i="1"/>
  <c r="L2315" i="1"/>
  <c r="M2315" i="1" s="1"/>
  <c r="O2317" i="1"/>
  <c r="I2318" i="1"/>
  <c r="A2318" i="1"/>
  <c r="G2317" i="1"/>
  <c r="F2317" i="1" s="1"/>
  <c r="J2317" i="1"/>
  <c r="K2317" i="1" s="1"/>
  <c r="U2317" i="1" s="1"/>
  <c r="R2318" i="1"/>
  <c r="E2316" i="1"/>
  <c r="D2316" i="1" s="1"/>
  <c r="S2316" i="1"/>
  <c r="W2316" i="1"/>
  <c r="P2316" i="1"/>
  <c r="Q2316" i="1" s="1"/>
  <c r="C2311" i="1" l="1"/>
  <c r="N2310" i="1"/>
  <c r="V2310" i="1" s="1"/>
  <c r="B2310" i="1" s="1"/>
  <c r="L2316" i="1"/>
  <c r="M2316" i="1" s="1"/>
  <c r="R2319" i="1"/>
  <c r="H2316" i="1"/>
  <c r="S2317" i="1"/>
  <c r="E2317" i="1"/>
  <c r="D2317" i="1" s="1"/>
  <c r="H2317" i="1" s="1"/>
  <c r="A2319" i="1"/>
  <c r="I2319" i="1"/>
  <c r="O2318" i="1"/>
  <c r="J2318" i="1"/>
  <c r="K2318" i="1" s="1"/>
  <c r="U2318" i="1" s="1"/>
  <c r="G2318" i="1"/>
  <c r="F2318" i="1" s="1"/>
  <c r="W2317" i="1"/>
  <c r="P2317" i="1"/>
  <c r="Q2317" i="1" s="1"/>
  <c r="N2311" i="1" l="1"/>
  <c r="V2311" i="1" s="1"/>
  <c r="B2311" i="1" s="1"/>
  <c r="C2312" i="1"/>
  <c r="L2317" i="1"/>
  <c r="M2317" i="1" s="1"/>
  <c r="I2320" i="1"/>
  <c r="A2320" i="1"/>
  <c r="O2319" i="1"/>
  <c r="G2319" i="1"/>
  <c r="F2319" i="1" s="1"/>
  <c r="J2319" i="1"/>
  <c r="K2319" i="1" s="1"/>
  <c r="E2318" i="1"/>
  <c r="D2318" i="1" s="1"/>
  <c r="S2318" i="1"/>
  <c r="R2320" i="1"/>
  <c r="W2318" i="1"/>
  <c r="P2318" i="1"/>
  <c r="Q2318" i="1" s="1"/>
  <c r="N2312" i="1" l="1"/>
  <c r="V2312" i="1" s="1"/>
  <c r="B2312" i="1" s="1"/>
  <c r="C2313" i="1"/>
  <c r="E2319" i="1"/>
  <c r="D2319" i="1" s="1"/>
  <c r="L2319" i="1" s="1"/>
  <c r="M2319" i="1" s="1"/>
  <c r="S2319" i="1"/>
  <c r="W2319" i="1"/>
  <c r="P2319" i="1"/>
  <c r="Q2319" i="1" s="1"/>
  <c r="R2321" i="1"/>
  <c r="H2318" i="1"/>
  <c r="L2318" i="1"/>
  <c r="M2318" i="1" s="1"/>
  <c r="A2321" i="1"/>
  <c r="I2321" i="1"/>
  <c r="O2320" i="1"/>
  <c r="U2319" i="1"/>
  <c r="J2320" i="1"/>
  <c r="K2320" i="1" s="1"/>
  <c r="U2320" i="1" s="1"/>
  <c r="G2320" i="1"/>
  <c r="F2320" i="1" s="1"/>
  <c r="H2319" i="1" l="1"/>
  <c r="C2314" i="1"/>
  <c r="N2313" i="1"/>
  <c r="V2313" i="1" s="1"/>
  <c r="B2313" i="1" s="1"/>
  <c r="E2320" i="1"/>
  <c r="D2320" i="1" s="1"/>
  <c r="L2320" i="1" s="1"/>
  <c r="M2320" i="1" s="1"/>
  <c r="S2320" i="1"/>
  <c r="R2322" i="1"/>
  <c r="P2320" i="1"/>
  <c r="Q2320" i="1" s="1"/>
  <c r="W2320" i="1"/>
  <c r="G2321" i="1"/>
  <c r="F2321" i="1" s="1"/>
  <c r="J2321" i="1"/>
  <c r="K2321" i="1" s="1"/>
  <c r="U2321" i="1" s="1"/>
  <c r="I2322" i="1"/>
  <c r="A2322" i="1"/>
  <c r="O2321" i="1"/>
  <c r="N2314" i="1" l="1"/>
  <c r="V2314" i="1" s="1"/>
  <c r="B2314" i="1" s="1"/>
  <c r="C2315" i="1"/>
  <c r="H2320" i="1"/>
  <c r="S2321" i="1"/>
  <c r="E2321" i="1"/>
  <c r="D2321" i="1" s="1"/>
  <c r="R2323" i="1"/>
  <c r="P2321" i="1"/>
  <c r="Q2321" i="1" s="1"/>
  <c r="W2321" i="1"/>
  <c r="O2322" i="1"/>
  <c r="A2323" i="1"/>
  <c r="I2323" i="1"/>
  <c r="J2322" i="1"/>
  <c r="K2322" i="1" s="1"/>
  <c r="U2322" i="1" s="1"/>
  <c r="G2322" i="1"/>
  <c r="F2322" i="1" s="1"/>
  <c r="N2315" i="1" l="1"/>
  <c r="V2315" i="1" s="1"/>
  <c r="B2315" i="1" s="1"/>
  <c r="C2316" i="1"/>
  <c r="L2321" i="1"/>
  <c r="M2321" i="1" s="1"/>
  <c r="H2321" i="1"/>
  <c r="R2324" i="1"/>
  <c r="P2322" i="1"/>
  <c r="Q2322" i="1" s="1"/>
  <c r="W2322" i="1"/>
  <c r="E2322" i="1"/>
  <c r="D2322" i="1" s="1"/>
  <c r="S2322" i="1"/>
  <c r="I2324" i="1"/>
  <c r="A2324" i="1"/>
  <c r="O2323" i="1"/>
  <c r="G2323" i="1"/>
  <c r="F2323" i="1" s="1"/>
  <c r="J2323" i="1"/>
  <c r="K2323" i="1" s="1"/>
  <c r="N2316" i="1" l="1"/>
  <c r="C2317" i="1"/>
  <c r="O2324" i="1"/>
  <c r="I2325" i="1"/>
  <c r="A2325" i="1"/>
  <c r="L2322" i="1"/>
  <c r="M2322" i="1" s="1"/>
  <c r="H2322" i="1"/>
  <c r="J2324" i="1"/>
  <c r="K2324" i="1" s="1"/>
  <c r="U2324" i="1" s="1"/>
  <c r="G2324" i="1"/>
  <c r="F2324" i="1" s="1"/>
  <c r="S2323" i="1"/>
  <c r="E2323" i="1"/>
  <c r="D2323" i="1" s="1"/>
  <c r="U2323" i="1"/>
  <c r="P2323" i="1"/>
  <c r="Q2323" i="1" s="1"/>
  <c r="W2323" i="1"/>
  <c r="R2325" i="1"/>
  <c r="V2316" i="1" l="1"/>
  <c r="C2318" i="1"/>
  <c r="N2317" i="1"/>
  <c r="V2317" i="1" s="1"/>
  <c r="B2317" i="1" s="1"/>
  <c r="H2323" i="1"/>
  <c r="L2323" i="1"/>
  <c r="M2323" i="1" s="1"/>
  <c r="E2324" i="1"/>
  <c r="D2324" i="1" s="1"/>
  <c r="S2324" i="1"/>
  <c r="R2326" i="1"/>
  <c r="A2326" i="1"/>
  <c r="O2325" i="1"/>
  <c r="P2325" i="1" s="1"/>
  <c r="I2326" i="1"/>
  <c r="G2325" i="1"/>
  <c r="F2325" i="1" s="1"/>
  <c r="J2325" i="1"/>
  <c r="K2325" i="1" s="1"/>
  <c r="U2325" i="1" s="1"/>
  <c r="P2324" i="1"/>
  <c r="Q2324" i="1" s="1"/>
  <c r="W2324" i="1"/>
  <c r="B2316" i="1" l="1"/>
  <c r="N2318" i="1"/>
  <c r="V2318" i="1" s="1"/>
  <c r="B2318" i="1" s="1"/>
  <c r="C2319" i="1"/>
  <c r="L2324" i="1"/>
  <c r="M2324" i="1" s="1"/>
  <c r="H2324" i="1"/>
  <c r="R2327" i="1"/>
  <c r="G2326" i="1"/>
  <c r="F2326" i="1" s="1"/>
  <c r="J2326" i="1"/>
  <c r="K2326" i="1" s="1"/>
  <c r="A2327" i="1"/>
  <c r="I2327" i="1"/>
  <c r="O2326" i="1"/>
  <c r="S2325" i="1"/>
  <c r="E2325" i="1"/>
  <c r="D2325" i="1" s="1"/>
  <c r="C2320" i="1" l="1"/>
  <c r="N2319" i="1"/>
  <c r="L2325" i="1"/>
  <c r="M2325" i="1" s="1"/>
  <c r="H2325" i="1"/>
  <c r="G2327" i="1"/>
  <c r="F2327" i="1" s="1"/>
  <c r="J2327" i="1"/>
  <c r="K2327" i="1" s="1"/>
  <c r="U2327" i="1" s="1"/>
  <c r="I2328" i="1"/>
  <c r="A2328" i="1"/>
  <c r="O2327" i="1"/>
  <c r="E2326" i="1"/>
  <c r="D2326" i="1" s="1"/>
  <c r="S2326" i="1"/>
  <c r="P2326" i="1"/>
  <c r="Q2326" i="1" s="1"/>
  <c r="W2326" i="1"/>
  <c r="U2326" i="1"/>
  <c r="R2328" i="1"/>
  <c r="V2319" i="1" l="1"/>
  <c r="N2320" i="1"/>
  <c r="V2320" i="1" s="1"/>
  <c r="B2320" i="1" s="1"/>
  <c r="C2321" i="1"/>
  <c r="P2327" i="1"/>
  <c r="Q2327" i="1" s="1"/>
  <c r="W2327" i="1"/>
  <c r="H2326" i="1"/>
  <c r="L2326" i="1"/>
  <c r="M2326" i="1" s="1"/>
  <c r="I2329" i="1"/>
  <c r="O2328" i="1"/>
  <c r="A2329" i="1"/>
  <c r="J2328" i="1"/>
  <c r="K2328" i="1" s="1"/>
  <c r="G2328" i="1"/>
  <c r="F2328" i="1" s="1"/>
  <c r="R2329" i="1"/>
  <c r="S2327" i="1"/>
  <c r="E2327" i="1"/>
  <c r="D2327" i="1" s="1"/>
  <c r="B2319" i="1" l="1"/>
  <c r="C2322" i="1"/>
  <c r="N2321" i="1"/>
  <c r="V2321" i="1" s="1"/>
  <c r="B2321" i="1" s="1"/>
  <c r="P2328" i="1"/>
  <c r="Q2328" i="1" s="1"/>
  <c r="W2328" i="1"/>
  <c r="G2329" i="1"/>
  <c r="F2329" i="1" s="1"/>
  <c r="J2329" i="1"/>
  <c r="K2329" i="1" s="1"/>
  <c r="U2329" i="1" s="1"/>
  <c r="E2328" i="1"/>
  <c r="D2328" i="1" s="1"/>
  <c r="S2328" i="1"/>
  <c r="I2330" i="1"/>
  <c r="A2330" i="1"/>
  <c r="O2329" i="1"/>
  <c r="U2328" i="1"/>
  <c r="L2327" i="1"/>
  <c r="M2327" i="1" s="1"/>
  <c r="R2330" i="1"/>
  <c r="H2327" i="1"/>
  <c r="N2322" i="1" l="1"/>
  <c r="C2323" i="1"/>
  <c r="H2328" i="1"/>
  <c r="L2328" i="1"/>
  <c r="M2328" i="1" s="1"/>
  <c r="J2330" i="1"/>
  <c r="K2330" i="1" s="1"/>
  <c r="U2330" i="1" s="1"/>
  <c r="G2330" i="1"/>
  <c r="F2330" i="1" s="1"/>
  <c r="R2331" i="1"/>
  <c r="S2329" i="1"/>
  <c r="E2329" i="1"/>
  <c r="D2329" i="1" s="1"/>
  <c r="O2330" i="1"/>
  <c r="A2331" i="1"/>
  <c r="I2331" i="1"/>
  <c r="P2329" i="1"/>
  <c r="Q2329" i="1" s="1"/>
  <c r="W2329" i="1"/>
  <c r="V2322" i="1" l="1"/>
  <c r="N2323" i="1"/>
  <c r="V2323" i="1" s="1"/>
  <c r="B2323" i="1" s="1"/>
  <c r="C2324" i="1"/>
  <c r="I2332" i="1"/>
  <c r="O2331" i="1"/>
  <c r="A2332" i="1"/>
  <c r="W2330" i="1"/>
  <c r="P2330" i="1"/>
  <c r="Q2330" i="1" s="1"/>
  <c r="R2332" i="1"/>
  <c r="L2329" i="1"/>
  <c r="M2329" i="1" s="1"/>
  <c r="H2329" i="1"/>
  <c r="G2331" i="1"/>
  <c r="F2331" i="1" s="1"/>
  <c r="J2331" i="1"/>
  <c r="K2331" i="1" s="1"/>
  <c r="U2331" i="1" s="1"/>
  <c r="E2330" i="1"/>
  <c r="D2330" i="1" s="1"/>
  <c r="H2330" i="1" s="1"/>
  <c r="S2330" i="1"/>
  <c r="B2322" i="1" l="1"/>
  <c r="N2324" i="1"/>
  <c r="V2324" i="1" s="1"/>
  <c r="B2324" i="1" s="1"/>
  <c r="C2325" i="1"/>
  <c r="N2325" i="1" s="1"/>
  <c r="L2330" i="1"/>
  <c r="M2330" i="1" s="1"/>
  <c r="R2333" i="1"/>
  <c r="S2331" i="1"/>
  <c r="E2331" i="1"/>
  <c r="D2331" i="1" s="1"/>
  <c r="O2332" i="1"/>
  <c r="A2333" i="1"/>
  <c r="I2333" i="1"/>
  <c r="W2331" i="1"/>
  <c r="P2331" i="1"/>
  <c r="Q2331" i="1" s="1"/>
  <c r="J2332" i="1"/>
  <c r="K2332" i="1" s="1"/>
  <c r="G2332" i="1"/>
  <c r="F2332" i="1" s="1"/>
  <c r="Q2325" i="1" l="1"/>
  <c r="C2326" i="1" s="1"/>
  <c r="V2325" i="1"/>
  <c r="L2331" i="1"/>
  <c r="M2331" i="1" s="1"/>
  <c r="H2331" i="1"/>
  <c r="O2333" i="1"/>
  <c r="I2334" i="1"/>
  <c r="A2334" i="1"/>
  <c r="W2332" i="1"/>
  <c r="P2332" i="1"/>
  <c r="Q2332" i="1" s="1"/>
  <c r="E2332" i="1"/>
  <c r="D2332" i="1" s="1"/>
  <c r="S2332" i="1"/>
  <c r="U2332" i="1"/>
  <c r="G2333" i="1"/>
  <c r="F2333" i="1" s="1"/>
  <c r="J2333" i="1"/>
  <c r="K2333" i="1" s="1"/>
  <c r="U2333" i="1" s="1"/>
  <c r="R2334" i="1"/>
  <c r="B2325" i="1" l="1"/>
  <c r="C2327" i="1"/>
  <c r="N2326" i="1"/>
  <c r="V2326" i="1" s="1"/>
  <c r="B2326" i="1" s="1"/>
  <c r="W2325" i="1"/>
  <c r="H2332" i="1"/>
  <c r="L2332" i="1"/>
  <c r="M2332" i="1" s="1"/>
  <c r="R2335" i="1"/>
  <c r="A2335" i="1"/>
  <c r="I2335" i="1"/>
  <c r="O2334" i="1"/>
  <c r="S2333" i="1"/>
  <c r="E2333" i="1"/>
  <c r="D2333" i="1" s="1"/>
  <c r="J2334" i="1"/>
  <c r="K2334" i="1" s="1"/>
  <c r="U2334" i="1" s="1"/>
  <c r="G2334" i="1"/>
  <c r="F2334" i="1" s="1"/>
  <c r="W2333" i="1"/>
  <c r="P2333" i="1"/>
  <c r="Q2333" i="1" s="1"/>
  <c r="C2328" i="1" l="1"/>
  <c r="N2327" i="1"/>
  <c r="V2327" i="1" s="1"/>
  <c r="B2327" i="1" s="1"/>
  <c r="L2333" i="1"/>
  <c r="M2333" i="1" s="1"/>
  <c r="H2333" i="1"/>
  <c r="G2335" i="1"/>
  <c r="F2335" i="1" s="1"/>
  <c r="J2335" i="1"/>
  <c r="K2335" i="1" s="1"/>
  <c r="U2335" i="1" s="1"/>
  <c r="I2336" i="1"/>
  <c r="A2336" i="1"/>
  <c r="O2335" i="1"/>
  <c r="R2336" i="1"/>
  <c r="W2334" i="1"/>
  <c r="P2334" i="1"/>
  <c r="Q2334" i="1" s="1"/>
  <c r="E2334" i="1"/>
  <c r="D2334" i="1" s="1"/>
  <c r="S2334" i="1"/>
  <c r="N2328" i="1" l="1"/>
  <c r="V2328" i="1" s="1"/>
  <c r="B2328" i="1" s="1"/>
  <c r="C2329" i="1"/>
  <c r="H2334" i="1"/>
  <c r="L2334" i="1"/>
  <c r="M2334" i="1" s="1"/>
  <c r="R2337" i="1"/>
  <c r="W2335" i="1"/>
  <c r="P2335" i="1"/>
  <c r="Q2335" i="1" s="1"/>
  <c r="I2337" i="1"/>
  <c r="O2336" i="1"/>
  <c r="A2337" i="1"/>
  <c r="G2336" i="1"/>
  <c r="F2336" i="1" s="1"/>
  <c r="J2336" i="1"/>
  <c r="K2336" i="1" s="1"/>
  <c r="U2336" i="1" s="1"/>
  <c r="S2335" i="1"/>
  <c r="E2335" i="1"/>
  <c r="D2335" i="1" s="1"/>
  <c r="C2330" i="1" l="1"/>
  <c r="N2329" i="1"/>
  <c r="V2329" i="1" s="1"/>
  <c r="B2329" i="1" s="1"/>
  <c r="L2335" i="1"/>
  <c r="M2335" i="1" s="1"/>
  <c r="P2336" i="1"/>
  <c r="Q2336" i="1" s="1"/>
  <c r="W2336" i="1"/>
  <c r="G2337" i="1"/>
  <c r="F2337" i="1" s="1"/>
  <c r="J2337" i="1"/>
  <c r="K2337" i="1" s="1"/>
  <c r="I2338" i="1"/>
  <c r="A2338" i="1"/>
  <c r="O2337" i="1"/>
  <c r="H2335" i="1"/>
  <c r="E2336" i="1"/>
  <c r="D2336" i="1" s="1"/>
  <c r="S2336" i="1"/>
  <c r="R2338" i="1"/>
  <c r="N2330" i="1" l="1"/>
  <c r="V2330" i="1" s="1"/>
  <c r="B2330" i="1" s="1"/>
  <c r="C2331" i="1"/>
  <c r="H2336" i="1"/>
  <c r="L2336" i="1"/>
  <c r="M2336" i="1" s="1"/>
  <c r="A2339" i="1"/>
  <c r="I2339" i="1"/>
  <c r="O2338" i="1"/>
  <c r="J2338" i="1"/>
  <c r="K2338" i="1" s="1"/>
  <c r="G2338" i="1"/>
  <c r="F2338" i="1" s="1"/>
  <c r="S2337" i="1"/>
  <c r="E2337" i="1"/>
  <c r="D2337" i="1" s="1"/>
  <c r="U2337" i="1"/>
  <c r="R2339" i="1"/>
  <c r="P2337" i="1"/>
  <c r="Q2337" i="1" s="1"/>
  <c r="W2337" i="1"/>
  <c r="N2331" i="1" l="1"/>
  <c r="V2331" i="1" s="1"/>
  <c r="B2331" i="1" s="1"/>
  <c r="C2332" i="1"/>
  <c r="L2337" i="1"/>
  <c r="M2337" i="1" s="1"/>
  <c r="E2338" i="1"/>
  <c r="D2338" i="1" s="1"/>
  <c r="H2338" i="1" s="1"/>
  <c r="S2338" i="1"/>
  <c r="P2338" i="1"/>
  <c r="Q2338" i="1" s="1"/>
  <c r="W2338" i="1"/>
  <c r="G2339" i="1"/>
  <c r="F2339" i="1" s="1"/>
  <c r="J2339" i="1"/>
  <c r="K2339" i="1" s="1"/>
  <c r="H2337" i="1"/>
  <c r="U2338" i="1"/>
  <c r="R2340" i="1"/>
  <c r="I2340" i="1"/>
  <c r="A2340" i="1"/>
  <c r="O2339" i="1"/>
  <c r="N2332" i="1" l="1"/>
  <c r="V2332" i="1" s="1"/>
  <c r="B2332" i="1" s="1"/>
  <c r="C2333" i="1"/>
  <c r="L2338" i="1"/>
  <c r="M2338" i="1" s="1"/>
  <c r="O2340" i="1"/>
  <c r="A2341" i="1"/>
  <c r="I2341" i="1"/>
  <c r="G2340" i="1"/>
  <c r="F2340" i="1" s="1"/>
  <c r="J2340" i="1"/>
  <c r="K2340" i="1" s="1"/>
  <c r="E2339" i="1"/>
  <c r="D2339" i="1" s="1"/>
  <c r="S2339" i="1"/>
  <c r="U2339" i="1"/>
  <c r="P2339" i="1"/>
  <c r="Q2339" i="1" s="1"/>
  <c r="W2339" i="1"/>
  <c r="R2341" i="1"/>
  <c r="N2333" i="1" l="1"/>
  <c r="V2333" i="1" s="1"/>
  <c r="B2333" i="1" s="1"/>
  <c r="C2334" i="1"/>
  <c r="H2339" i="1"/>
  <c r="E2340" i="1"/>
  <c r="D2340" i="1" s="1"/>
  <c r="S2340" i="1"/>
  <c r="G2341" i="1"/>
  <c r="F2341" i="1" s="1"/>
  <c r="J2341" i="1"/>
  <c r="K2341" i="1" s="1"/>
  <c r="L2339" i="1"/>
  <c r="M2339" i="1" s="1"/>
  <c r="U2340" i="1"/>
  <c r="R2342" i="1"/>
  <c r="A2342" i="1"/>
  <c r="I2342" i="1"/>
  <c r="O2341" i="1"/>
  <c r="P2340" i="1"/>
  <c r="Q2340" i="1" s="1"/>
  <c r="W2340" i="1"/>
  <c r="L2340" i="1" l="1"/>
  <c r="M2340" i="1" s="1"/>
  <c r="C2335" i="1"/>
  <c r="N2334" i="1"/>
  <c r="V2334" i="1" s="1"/>
  <c r="B2334" i="1" s="1"/>
  <c r="R2343" i="1"/>
  <c r="S2341" i="1"/>
  <c r="E2341" i="1"/>
  <c r="D2341" i="1" s="1"/>
  <c r="G2342" i="1"/>
  <c r="F2342" i="1" s="1"/>
  <c r="J2342" i="1"/>
  <c r="K2342" i="1" s="1"/>
  <c r="P2341" i="1"/>
  <c r="Q2341" i="1" s="1"/>
  <c r="W2341" i="1"/>
  <c r="O2342" i="1"/>
  <c r="A2343" i="1"/>
  <c r="I2343" i="1"/>
  <c r="H2340" i="1"/>
  <c r="U2341" i="1"/>
  <c r="C2336" i="1" l="1"/>
  <c r="N2335" i="1"/>
  <c r="V2335" i="1" s="1"/>
  <c r="B2335" i="1" s="1"/>
  <c r="L2341" i="1"/>
  <c r="M2341" i="1" s="1"/>
  <c r="H2341" i="1"/>
  <c r="E2342" i="1"/>
  <c r="D2342" i="1" s="1"/>
  <c r="S2342" i="1"/>
  <c r="G2343" i="1"/>
  <c r="F2343" i="1" s="1"/>
  <c r="J2343" i="1"/>
  <c r="K2343" i="1" s="1"/>
  <c r="U2343" i="1" s="1"/>
  <c r="I2344" i="1"/>
  <c r="A2344" i="1"/>
  <c r="O2343" i="1"/>
  <c r="U2342" i="1"/>
  <c r="P2342" i="1"/>
  <c r="Q2342" i="1" s="1"/>
  <c r="W2342" i="1"/>
  <c r="R2344" i="1"/>
  <c r="C2337" i="1" l="1"/>
  <c r="N2336" i="1"/>
  <c r="V2336" i="1" s="1"/>
  <c r="B2336" i="1" s="1"/>
  <c r="H2342" i="1"/>
  <c r="L2342" i="1"/>
  <c r="M2342" i="1" s="1"/>
  <c r="I2345" i="1"/>
  <c r="O2344" i="1"/>
  <c r="A2345" i="1"/>
  <c r="J2344" i="1"/>
  <c r="K2344" i="1" s="1"/>
  <c r="G2344" i="1"/>
  <c r="F2344" i="1" s="1"/>
  <c r="E2343" i="1"/>
  <c r="D2343" i="1" s="1"/>
  <c r="S2343" i="1"/>
  <c r="P2343" i="1"/>
  <c r="Q2343" i="1" s="1"/>
  <c r="W2343" i="1"/>
  <c r="R2345" i="1"/>
  <c r="N2337" i="1" l="1"/>
  <c r="C2338" i="1"/>
  <c r="E2344" i="1"/>
  <c r="D2344" i="1" s="1"/>
  <c r="S2344" i="1"/>
  <c r="H2343" i="1"/>
  <c r="U2344" i="1"/>
  <c r="I2346" i="1"/>
  <c r="A2346" i="1"/>
  <c r="O2345" i="1"/>
  <c r="R2346" i="1"/>
  <c r="P2344" i="1"/>
  <c r="Q2344" i="1" s="1"/>
  <c r="W2344" i="1"/>
  <c r="L2343" i="1"/>
  <c r="M2343" i="1" s="1"/>
  <c r="G2345" i="1"/>
  <c r="F2345" i="1" s="1"/>
  <c r="J2345" i="1"/>
  <c r="K2345" i="1" s="1"/>
  <c r="V2337" i="1" l="1"/>
  <c r="H2344" i="1"/>
  <c r="L2344" i="1"/>
  <c r="M2344" i="1" s="1"/>
  <c r="C2339" i="1"/>
  <c r="N2338" i="1"/>
  <c r="V2338" i="1" s="1"/>
  <c r="B2338" i="1" s="1"/>
  <c r="S2345" i="1"/>
  <c r="E2345" i="1"/>
  <c r="D2345" i="1" s="1"/>
  <c r="A2347" i="1"/>
  <c r="O2346" i="1"/>
  <c r="I2347" i="1"/>
  <c r="J2346" i="1"/>
  <c r="K2346" i="1" s="1"/>
  <c r="G2346" i="1"/>
  <c r="F2346" i="1" s="1"/>
  <c r="P2345" i="1"/>
  <c r="Q2345" i="1" s="1"/>
  <c r="W2345" i="1"/>
  <c r="R2347" i="1"/>
  <c r="U2345" i="1"/>
  <c r="B2337" i="1" l="1"/>
  <c r="N2339" i="1"/>
  <c r="V2339" i="1" s="1"/>
  <c r="B2339" i="1" s="1"/>
  <c r="C2340" i="1"/>
  <c r="L2345" i="1"/>
  <c r="M2345" i="1" s="1"/>
  <c r="H2345" i="1"/>
  <c r="E2346" i="1"/>
  <c r="D2346" i="1" s="1"/>
  <c r="S2346" i="1"/>
  <c r="W2346" i="1"/>
  <c r="P2346" i="1"/>
  <c r="Q2346" i="1" s="1"/>
  <c r="O2347" i="1"/>
  <c r="I2348" i="1"/>
  <c r="A2348" i="1"/>
  <c r="G2347" i="1"/>
  <c r="F2347" i="1" s="1"/>
  <c r="J2347" i="1"/>
  <c r="K2347" i="1" s="1"/>
  <c r="U2347" i="1" s="1"/>
  <c r="R2348" i="1"/>
  <c r="U2346" i="1"/>
  <c r="N2340" i="1" l="1"/>
  <c r="V2340" i="1" s="1"/>
  <c r="B2340" i="1" s="1"/>
  <c r="C2341" i="1"/>
  <c r="H2346" i="1"/>
  <c r="L2346" i="1"/>
  <c r="M2346" i="1" s="1"/>
  <c r="J2348" i="1"/>
  <c r="K2348" i="1" s="1"/>
  <c r="U2348" i="1" s="1"/>
  <c r="G2348" i="1"/>
  <c r="F2348" i="1" s="1"/>
  <c r="W2347" i="1"/>
  <c r="P2347" i="1"/>
  <c r="Q2347" i="1" s="1"/>
  <c r="R2349" i="1"/>
  <c r="O2348" i="1"/>
  <c r="A2349" i="1"/>
  <c r="I2349" i="1"/>
  <c r="S2347" i="1"/>
  <c r="E2347" i="1"/>
  <c r="D2347" i="1" s="1"/>
  <c r="C2342" i="1" l="1"/>
  <c r="N2341" i="1"/>
  <c r="V2341" i="1" s="1"/>
  <c r="B2341" i="1" s="1"/>
  <c r="L2347" i="1"/>
  <c r="M2347" i="1" s="1"/>
  <c r="R2350" i="1"/>
  <c r="H2347" i="1"/>
  <c r="I2350" i="1"/>
  <c r="A2350" i="1"/>
  <c r="O2349" i="1"/>
  <c r="P2348" i="1"/>
  <c r="Q2348" i="1" s="1"/>
  <c r="W2348" i="1"/>
  <c r="G2349" i="1"/>
  <c r="F2349" i="1" s="1"/>
  <c r="J2349" i="1"/>
  <c r="K2349" i="1" s="1"/>
  <c r="S2348" i="1"/>
  <c r="E2348" i="1"/>
  <c r="D2348" i="1" s="1"/>
  <c r="C2343" i="1" l="1"/>
  <c r="N2342" i="1"/>
  <c r="V2342" i="1" s="1"/>
  <c r="B2342" i="1" s="1"/>
  <c r="H2348" i="1"/>
  <c r="L2348" i="1"/>
  <c r="M2348" i="1" s="1"/>
  <c r="W2349" i="1"/>
  <c r="P2349" i="1"/>
  <c r="Q2349" i="1" s="1"/>
  <c r="O2350" i="1"/>
  <c r="A2351" i="1"/>
  <c r="I2351" i="1"/>
  <c r="J2350" i="1"/>
  <c r="K2350" i="1" s="1"/>
  <c r="G2350" i="1"/>
  <c r="F2350" i="1" s="1"/>
  <c r="S2349" i="1"/>
  <c r="E2349" i="1"/>
  <c r="D2349" i="1" s="1"/>
  <c r="U2349" i="1"/>
  <c r="R2351" i="1"/>
  <c r="C2344" i="1" l="1"/>
  <c r="N2343" i="1"/>
  <c r="H2349" i="1"/>
  <c r="L2349" i="1"/>
  <c r="M2349" i="1" s="1"/>
  <c r="E2350" i="1"/>
  <c r="D2350" i="1" s="1"/>
  <c r="H2350" i="1" s="1"/>
  <c r="S2350" i="1"/>
  <c r="G2351" i="1"/>
  <c r="F2351" i="1" s="1"/>
  <c r="J2351" i="1"/>
  <c r="K2351" i="1" s="1"/>
  <c r="U2351" i="1" s="1"/>
  <c r="U2350" i="1"/>
  <c r="A2352" i="1"/>
  <c r="I2352" i="1"/>
  <c r="O2351" i="1"/>
  <c r="W2350" i="1"/>
  <c r="P2350" i="1"/>
  <c r="Q2350" i="1" s="1"/>
  <c r="R2352" i="1"/>
  <c r="V2343" i="1" l="1"/>
  <c r="N2344" i="1"/>
  <c r="V2344" i="1" s="1"/>
  <c r="B2344" i="1" s="1"/>
  <c r="C2345" i="1"/>
  <c r="L2350" i="1"/>
  <c r="M2350" i="1" s="1"/>
  <c r="J2352" i="1"/>
  <c r="K2352" i="1" s="1"/>
  <c r="U2352" i="1" s="1"/>
  <c r="G2352" i="1"/>
  <c r="F2352" i="1" s="1"/>
  <c r="W2351" i="1"/>
  <c r="P2351" i="1"/>
  <c r="Q2351" i="1" s="1"/>
  <c r="I2353" i="1"/>
  <c r="O2352" i="1"/>
  <c r="A2353" i="1"/>
  <c r="S2351" i="1"/>
  <c r="E2351" i="1"/>
  <c r="D2351" i="1" s="1"/>
  <c r="R2353" i="1"/>
  <c r="B2343" i="1" l="1"/>
  <c r="N2345" i="1"/>
  <c r="C2346" i="1"/>
  <c r="L2351" i="1"/>
  <c r="M2351" i="1" s="1"/>
  <c r="H2351" i="1"/>
  <c r="A2354" i="1"/>
  <c r="I2354" i="1"/>
  <c r="O2353" i="1"/>
  <c r="J2353" i="1"/>
  <c r="K2353" i="1" s="1"/>
  <c r="G2353" i="1"/>
  <c r="F2353" i="1" s="1"/>
  <c r="W2352" i="1"/>
  <c r="P2352" i="1"/>
  <c r="Q2352" i="1" s="1"/>
  <c r="R2354" i="1"/>
  <c r="E2352" i="1"/>
  <c r="D2352" i="1" s="1"/>
  <c r="S2352" i="1"/>
  <c r="V2345" i="1" l="1"/>
  <c r="N2346" i="1"/>
  <c r="V2346" i="1" s="1"/>
  <c r="B2346" i="1" s="1"/>
  <c r="C2347" i="1"/>
  <c r="L2352" i="1"/>
  <c r="M2352" i="1" s="1"/>
  <c r="H2352" i="1"/>
  <c r="E2353" i="1"/>
  <c r="D2353" i="1" s="1"/>
  <c r="S2353" i="1"/>
  <c r="P2353" i="1"/>
  <c r="Q2353" i="1" s="1"/>
  <c r="W2353" i="1"/>
  <c r="J2354" i="1"/>
  <c r="K2354" i="1" s="1"/>
  <c r="U2354" i="1" s="1"/>
  <c r="G2354" i="1"/>
  <c r="F2354" i="1" s="1"/>
  <c r="R2355" i="1"/>
  <c r="U2353" i="1"/>
  <c r="I2355" i="1"/>
  <c r="O2354" i="1"/>
  <c r="A2355" i="1"/>
  <c r="B2345" i="1" l="1"/>
  <c r="N2347" i="1"/>
  <c r="V2347" i="1" s="1"/>
  <c r="B2347" i="1" s="1"/>
  <c r="C2348" i="1"/>
  <c r="L2353" i="1"/>
  <c r="M2353" i="1" s="1"/>
  <c r="H2353" i="1"/>
  <c r="R2356" i="1"/>
  <c r="E2354" i="1"/>
  <c r="D2354" i="1" s="1"/>
  <c r="S2354" i="1"/>
  <c r="I2356" i="1"/>
  <c r="A2356" i="1"/>
  <c r="O2355" i="1"/>
  <c r="P2355" i="1" s="1"/>
  <c r="W2354" i="1"/>
  <c r="P2354" i="1"/>
  <c r="Q2354" i="1" s="1"/>
  <c r="G2355" i="1"/>
  <c r="F2355" i="1" s="1"/>
  <c r="J2355" i="1"/>
  <c r="K2355" i="1" s="1"/>
  <c r="U2355" i="1" s="1"/>
  <c r="N2348" i="1" l="1"/>
  <c r="V2348" i="1" s="1"/>
  <c r="B2348" i="1" s="1"/>
  <c r="C2349" i="1"/>
  <c r="H2354" i="1"/>
  <c r="L2354" i="1"/>
  <c r="M2354" i="1" s="1"/>
  <c r="G2356" i="1"/>
  <c r="F2356" i="1" s="1"/>
  <c r="J2356" i="1"/>
  <c r="K2356" i="1" s="1"/>
  <c r="U2356" i="1" s="1"/>
  <c r="O2356" i="1"/>
  <c r="A2357" i="1"/>
  <c r="I2357" i="1"/>
  <c r="S2355" i="1"/>
  <c r="E2355" i="1"/>
  <c r="D2355" i="1" s="1"/>
  <c r="R2357" i="1"/>
  <c r="N2349" i="1" l="1"/>
  <c r="V2349" i="1" s="1"/>
  <c r="B2349" i="1" s="1"/>
  <c r="C2350" i="1"/>
  <c r="G2357" i="1"/>
  <c r="F2357" i="1" s="1"/>
  <c r="J2357" i="1"/>
  <c r="K2357" i="1" s="1"/>
  <c r="U2357" i="1" s="1"/>
  <c r="I2358" i="1"/>
  <c r="A2358" i="1"/>
  <c r="O2357" i="1"/>
  <c r="P2356" i="1"/>
  <c r="Q2356" i="1" s="1"/>
  <c r="W2356" i="1"/>
  <c r="R2358" i="1"/>
  <c r="L2355" i="1"/>
  <c r="M2355" i="1" s="1"/>
  <c r="H2355" i="1"/>
  <c r="E2356" i="1"/>
  <c r="D2356" i="1" s="1"/>
  <c r="S2356" i="1"/>
  <c r="C2351" i="1" l="1"/>
  <c r="N2350" i="1"/>
  <c r="V2350" i="1" s="1"/>
  <c r="B2350" i="1" s="1"/>
  <c r="W2357" i="1"/>
  <c r="P2357" i="1"/>
  <c r="Q2357" i="1" s="1"/>
  <c r="A2359" i="1"/>
  <c r="I2359" i="1"/>
  <c r="O2358" i="1"/>
  <c r="J2358" i="1"/>
  <c r="K2358" i="1" s="1"/>
  <c r="G2358" i="1"/>
  <c r="F2358" i="1" s="1"/>
  <c r="R2359" i="1"/>
  <c r="L2356" i="1"/>
  <c r="M2356" i="1" s="1"/>
  <c r="H2356" i="1"/>
  <c r="S2357" i="1"/>
  <c r="E2357" i="1"/>
  <c r="D2357" i="1" s="1"/>
  <c r="C2352" i="1" l="1"/>
  <c r="N2351" i="1"/>
  <c r="V2351" i="1" s="1"/>
  <c r="B2351" i="1" s="1"/>
  <c r="E2358" i="1"/>
  <c r="D2358" i="1" s="1"/>
  <c r="S2358" i="1"/>
  <c r="W2358" i="1"/>
  <c r="P2358" i="1"/>
  <c r="Q2358" i="1" s="1"/>
  <c r="G2359" i="1"/>
  <c r="F2359" i="1" s="1"/>
  <c r="J2359" i="1"/>
  <c r="K2359" i="1" s="1"/>
  <c r="U2359" i="1" s="1"/>
  <c r="R2360" i="1"/>
  <c r="L2357" i="1"/>
  <c r="M2357" i="1" s="1"/>
  <c r="I2360" i="1"/>
  <c r="A2360" i="1"/>
  <c r="O2359" i="1"/>
  <c r="H2357" i="1"/>
  <c r="U2358" i="1"/>
  <c r="N2352" i="1" l="1"/>
  <c r="C2353" i="1"/>
  <c r="H2358" i="1"/>
  <c r="L2358" i="1"/>
  <c r="M2358" i="1" s="1"/>
  <c r="R2361" i="1"/>
  <c r="S2359" i="1"/>
  <c r="E2359" i="1"/>
  <c r="D2359" i="1" s="1"/>
  <c r="L2359" i="1" s="1"/>
  <c r="M2359" i="1" s="1"/>
  <c r="P2359" i="1"/>
  <c r="Q2359" i="1" s="1"/>
  <c r="W2359" i="1"/>
  <c r="A2361" i="1"/>
  <c r="I2361" i="1"/>
  <c r="O2360" i="1"/>
  <c r="J2360" i="1"/>
  <c r="K2360" i="1" s="1"/>
  <c r="G2360" i="1"/>
  <c r="F2360" i="1" s="1"/>
  <c r="V2352" i="1" l="1"/>
  <c r="N2353" i="1"/>
  <c r="V2353" i="1" s="1"/>
  <c r="B2353" i="1" s="1"/>
  <c r="C2354" i="1"/>
  <c r="H2359" i="1"/>
  <c r="I2362" i="1"/>
  <c r="A2362" i="1"/>
  <c r="O2361" i="1"/>
  <c r="E2360" i="1"/>
  <c r="D2360" i="1" s="1"/>
  <c r="S2360" i="1"/>
  <c r="U2360" i="1"/>
  <c r="J2361" i="1"/>
  <c r="K2361" i="1" s="1"/>
  <c r="G2361" i="1"/>
  <c r="F2361" i="1" s="1"/>
  <c r="P2360" i="1"/>
  <c r="Q2360" i="1" s="1"/>
  <c r="W2360" i="1"/>
  <c r="R2362" i="1"/>
  <c r="B2352" i="1" l="1"/>
  <c r="N2354" i="1"/>
  <c r="V2354" i="1" s="1"/>
  <c r="B2354" i="1" s="1"/>
  <c r="C2355" i="1"/>
  <c r="N2355" i="1" s="1"/>
  <c r="L2360" i="1"/>
  <c r="M2360" i="1" s="1"/>
  <c r="H2360" i="1"/>
  <c r="E2361" i="1"/>
  <c r="D2361" i="1" s="1"/>
  <c r="S2361" i="1"/>
  <c r="U2361" i="1"/>
  <c r="P2361" i="1"/>
  <c r="Q2361" i="1" s="1"/>
  <c r="W2361" i="1"/>
  <c r="R2363" i="1"/>
  <c r="I2363" i="1"/>
  <c r="O2362" i="1"/>
  <c r="A2363" i="1"/>
  <c r="J2362" i="1"/>
  <c r="K2362" i="1" s="1"/>
  <c r="U2362" i="1" s="1"/>
  <c r="G2362" i="1"/>
  <c r="F2362" i="1" s="1"/>
  <c r="Q2355" i="1" l="1"/>
  <c r="V2355" i="1"/>
  <c r="H2361" i="1"/>
  <c r="L2361" i="1"/>
  <c r="M2361" i="1" s="1"/>
  <c r="R2364" i="1"/>
  <c r="G2363" i="1"/>
  <c r="F2363" i="1" s="1"/>
  <c r="J2363" i="1"/>
  <c r="K2363" i="1" s="1"/>
  <c r="E2362" i="1"/>
  <c r="D2362" i="1" s="1"/>
  <c r="L2362" i="1" s="1"/>
  <c r="M2362" i="1" s="1"/>
  <c r="S2362" i="1"/>
  <c r="O2363" i="1"/>
  <c r="I2364" i="1"/>
  <c r="A2364" i="1"/>
  <c r="W2362" i="1"/>
  <c r="P2362" i="1"/>
  <c r="Q2362" i="1" s="1"/>
  <c r="C2356" i="1" l="1"/>
  <c r="C2357" i="1" s="1"/>
  <c r="B2355" i="1"/>
  <c r="W2355" i="1"/>
  <c r="H2362" i="1"/>
  <c r="J2364" i="1"/>
  <c r="K2364" i="1" s="1"/>
  <c r="U2364" i="1" s="1"/>
  <c r="G2364" i="1"/>
  <c r="F2364" i="1" s="1"/>
  <c r="S2363" i="1"/>
  <c r="E2363" i="1"/>
  <c r="D2363" i="1" s="1"/>
  <c r="H2363" i="1" s="1"/>
  <c r="W2363" i="1"/>
  <c r="P2363" i="1"/>
  <c r="Q2363" i="1" s="1"/>
  <c r="U2363" i="1"/>
  <c r="A2365" i="1"/>
  <c r="I2365" i="1"/>
  <c r="O2364" i="1"/>
  <c r="R2365" i="1"/>
  <c r="N2356" i="1" l="1"/>
  <c r="V2356" i="1" s="1"/>
  <c r="B2356" i="1" s="1"/>
  <c r="N2357" i="1"/>
  <c r="V2357" i="1" s="1"/>
  <c r="B2357" i="1" s="1"/>
  <c r="C2358" i="1"/>
  <c r="L2363" i="1"/>
  <c r="M2363" i="1" s="1"/>
  <c r="R2366" i="1"/>
  <c r="P2364" i="1"/>
  <c r="Q2364" i="1" s="1"/>
  <c r="W2364" i="1"/>
  <c r="I2366" i="1"/>
  <c r="A2366" i="1"/>
  <c r="O2365" i="1"/>
  <c r="J2365" i="1"/>
  <c r="K2365" i="1" s="1"/>
  <c r="G2365" i="1"/>
  <c r="F2365" i="1" s="1"/>
  <c r="E2364" i="1"/>
  <c r="D2364" i="1" s="1"/>
  <c r="S2364" i="1"/>
  <c r="N2358" i="1" l="1"/>
  <c r="V2358" i="1" s="1"/>
  <c r="B2358" i="1" s="1"/>
  <c r="C2359" i="1"/>
  <c r="L2364" i="1"/>
  <c r="M2364" i="1" s="1"/>
  <c r="H2364" i="1"/>
  <c r="J2366" i="1"/>
  <c r="K2366" i="1" s="1"/>
  <c r="U2366" i="1" s="1"/>
  <c r="G2366" i="1"/>
  <c r="F2366" i="1" s="1"/>
  <c r="E2365" i="1"/>
  <c r="D2365" i="1" s="1"/>
  <c r="S2365" i="1"/>
  <c r="O2366" i="1"/>
  <c r="I2367" i="1"/>
  <c r="A2367" i="1"/>
  <c r="U2365" i="1"/>
  <c r="W2365" i="1"/>
  <c r="P2365" i="1"/>
  <c r="Q2365" i="1" s="1"/>
  <c r="R2367" i="1"/>
  <c r="N2359" i="1" l="1"/>
  <c r="V2359" i="1" s="1"/>
  <c r="B2359" i="1" s="1"/>
  <c r="C2360" i="1"/>
  <c r="H2365" i="1"/>
  <c r="L2365" i="1"/>
  <c r="M2365" i="1" s="1"/>
  <c r="A2368" i="1"/>
  <c r="I2368" i="1"/>
  <c r="O2367" i="1"/>
  <c r="W2366" i="1"/>
  <c r="P2366" i="1"/>
  <c r="Q2366" i="1" s="1"/>
  <c r="J2367" i="1"/>
  <c r="K2367" i="1" s="1"/>
  <c r="G2367" i="1"/>
  <c r="F2367" i="1" s="1"/>
  <c r="R2368" i="1"/>
  <c r="E2366" i="1"/>
  <c r="D2366" i="1" s="1"/>
  <c r="S2366" i="1"/>
  <c r="C2361" i="1" l="1"/>
  <c r="N2360" i="1"/>
  <c r="V2360" i="1" s="1"/>
  <c r="B2360" i="1" s="1"/>
  <c r="H2366" i="1"/>
  <c r="L2366" i="1"/>
  <c r="M2366" i="1" s="1"/>
  <c r="E2367" i="1"/>
  <c r="D2367" i="1" s="1"/>
  <c r="H2367" i="1" s="1"/>
  <c r="S2367" i="1"/>
  <c r="R2369" i="1"/>
  <c r="P2367" i="1"/>
  <c r="Q2367" i="1" s="1"/>
  <c r="W2367" i="1"/>
  <c r="J2368" i="1"/>
  <c r="K2368" i="1" s="1"/>
  <c r="G2368" i="1"/>
  <c r="F2368" i="1" s="1"/>
  <c r="U2367" i="1"/>
  <c r="A2369" i="1"/>
  <c r="I2369" i="1"/>
  <c r="O2368" i="1"/>
  <c r="N2361" i="1" l="1"/>
  <c r="V2361" i="1" s="1"/>
  <c r="B2361" i="1" s="1"/>
  <c r="C2362" i="1"/>
  <c r="L2367" i="1"/>
  <c r="M2367" i="1" s="1"/>
  <c r="S2368" i="1"/>
  <c r="E2368" i="1"/>
  <c r="D2368" i="1" s="1"/>
  <c r="U2368" i="1"/>
  <c r="J2369" i="1"/>
  <c r="K2369" i="1" s="1"/>
  <c r="U2369" i="1" s="1"/>
  <c r="G2369" i="1"/>
  <c r="F2369" i="1" s="1"/>
  <c r="R2370" i="1"/>
  <c r="P2368" i="1"/>
  <c r="Q2368" i="1" s="1"/>
  <c r="W2368" i="1"/>
  <c r="A2370" i="1"/>
  <c r="O2369" i="1"/>
  <c r="I2370" i="1"/>
  <c r="N2362" i="1" l="1"/>
  <c r="V2362" i="1" s="1"/>
  <c r="B2362" i="1" s="1"/>
  <c r="C2363" i="1"/>
  <c r="H2368" i="1"/>
  <c r="R2371" i="1"/>
  <c r="J2370" i="1"/>
  <c r="K2370" i="1" s="1"/>
  <c r="G2370" i="1"/>
  <c r="F2370" i="1" s="1"/>
  <c r="S2369" i="1"/>
  <c r="E2369" i="1"/>
  <c r="D2369" i="1" s="1"/>
  <c r="W2369" i="1"/>
  <c r="P2369" i="1"/>
  <c r="Q2369" i="1" s="1"/>
  <c r="O2370" i="1"/>
  <c r="I2371" i="1"/>
  <c r="A2371" i="1"/>
  <c r="L2368" i="1"/>
  <c r="M2368" i="1" s="1"/>
  <c r="C2364" i="1" l="1"/>
  <c r="N2363" i="1"/>
  <c r="V2363" i="1" s="1"/>
  <c r="B2363" i="1" s="1"/>
  <c r="H2369" i="1"/>
  <c r="L2369" i="1"/>
  <c r="M2369" i="1" s="1"/>
  <c r="A2372" i="1"/>
  <c r="I2372" i="1"/>
  <c r="O2371" i="1"/>
  <c r="E2370" i="1"/>
  <c r="D2370" i="1" s="1"/>
  <c r="S2370" i="1"/>
  <c r="J2371" i="1"/>
  <c r="K2371" i="1" s="1"/>
  <c r="U2371" i="1" s="1"/>
  <c r="G2371" i="1"/>
  <c r="F2371" i="1" s="1"/>
  <c r="U2370" i="1"/>
  <c r="W2370" i="1"/>
  <c r="P2370" i="1"/>
  <c r="Q2370" i="1" s="1"/>
  <c r="R2372" i="1"/>
  <c r="C2365" i="1" l="1"/>
  <c r="N2364" i="1"/>
  <c r="V2364" i="1" s="1"/>
  <c r="B2364" i="1" s="1"/>
  <c r="P2371" i="1"/>
  <c r="Q2371" i="1" s="1"/>
  <c r="W2371" i="1"/>
  <c r="J2372" i="1"/>
  <c r="K2372" i="1" s="1"/>
  <c r="U2372" i="1" s="1"/>
  <c r="G2372" i="1"/>
  <c r="F2372" i="1" s="1"/>
  <c r="L2370" i="1"/>
  <c r="M2370" i="1" s="1"/>
  <c r="I2373" i="1"/>
  <c r="A2373" i="1"/>
  <c r="O2372" i="1"/>
  <c r="E2371" i="1"/>
  <c r="D2371" i="1" s="1"/>
  <c r="S2371" i="1"/>
  <c r="R2373" i="1"/>
  <c r="H2370" i="1"/>
  <c r="N2365" i="1" l="1"/>
  <c r="C2366" i="1"/>
  <c r="P2372" i="1"/>
  <c r="Q2372" i="1" s="1"/>
  <c r="W2372" i="1"/>
  <c r="L2371" i="1"/>
  <c r="M2371" i="1" s="1"/>
  <c r="I2374" i="1"/>
  <c r="A2374" i="1"/>
  <c r="O2373" i="1"/>
  <c r="J2373" i="1"/>
  <c r="K2373" i="1" s="1"/>
  <c r="G2373" i="1"/>
  <c r="F2373" i="1" s="1"/>
  <c r="H2371" i="1"/>
  <c r="R2374" i="1"/>
  <c r="S2372" i="1"/>
  <c r="E2372" i="1"/>
  <c r="D2372" i="1" s="1"/>
  <c r="V2365" i="1" l="1"/>
  <c r="N2366" i="1"/>
  <c r="V2366" i="1" s="1"/>
  <c r="B2366" i="1" s="1"/>
  <c r="C2367" i="1"/>
  <c r="H2372" i="1"/>
  <c r="W2373" i="1"/>
  <c r="P2373" i="1"/>
  <c r="Q2373" i="1" s="1"/>
  <c r="S2373" i="1"/>
  <c r="E2373" i="1"/>
  <c r="D2373" i="1" s="1"/>
  <c r="O2374" i="1"/>
  <c r="I2375" i="1"/>
  <c r="A2375" i="1"/>
  <c r="J2374" i="1"/>
  <c r="K2374" i="1" s="1"/>
  <c r="G2374" i="1"/>
  <c r="F2374" i="1" s="1"/>
  <c r="R2375" i="1"/>
  <c r="U2373" i="1"/>
  <c r="L2372" i="1"/>
  <c r="M2372" i="1" s="1"/>
  <c r="B2365" i="1" l="1"/>
  <c r="N2367" i="1"/>
  <c r="C2368" i="1"/>
  <c r="H2373" i="1"/>
  <c r="L2373" i="1"/>
  <c r="M2373" i="1" s="1"/>
  <c r="G2375" i="1"/>
  <c r="F2375" i="1" s="1"/>
  <c r="J2375" i="1"/>
  <c r="K2375" i="1" s="1"/>
  <c r="U2375" i="1" s="1"/>
  <c r="W2374" i="1"/>
  <c r="P2374" i="1"/>
  <c r="Q2374" i="1" s="1"/>
  <c r="E2374" i="1"/>
  <c r="D2374" i="1" s="1"/>
  <c r="H2374" i="1" s="1"/>
  <c r="S2374" i="1"/>
  <c r="I2376" i="1"/>
  <c r="A2376" i="1"/>
  <c r="O2375" i="1"/>
  <c r="U2374" i="1"/>
  <c r="R2376" i="1"/>
  <c r="V2367" i="1" l="1"/>
  <c r="N2368" i="1"/>
  <c r="V2368" i="1" s="1"/>
  <c r="B2368" i="1" s="1"/>
  <c r="C2369" i="1"/>
  <c r="L2374" i="1"/>
  <c r="M2374" i="1" s="1"/>
  <c r="J2376" i="1"/>
  <c r="K2376" i="1" s="1"/>
  <c r="U2376" i="1" s="1"/>
  <c r="G2376" i="1"/>
  <c r="F2376" i="1" s="1"/>
  <c r="R2377" i="1"/>
  <c r="I2377" i="1"/>
  <c r="A2377" i="1"/>
  <c r="O2376" i="1"/>
  <c r="E2375" i="1"/>
  <c r="D2375" i="1" s="1"/>
  <c r="S2375" i="1"/>
  <c r="P2375" i="1"/>
  <c r="Q2375" i="1" s="1"/>
  <c r="W2375" i="1"/>
  <c r="B2367" i="1" l="1"/>
  <c r="C2370" i="1"/>
  <c r="N2369" i="1"/>
  <c r="V2369" i="1" s="1"/>
  <c r="B2369" i="1" s="1"/>
  <c r="P2376" i="1"/>
  <c r="Q2376" i="1" s="1"/>
  <c r="W2376" i="1"/>
  <c r="I2378" i="1"/>
  <c r="A2378" i="1"/>
  <c r="O2377" i="1"/>
  <c r="L2375" i="1"/>
  <c r="M2375" i="1" s="1"/>
  <c r="H2375" i="1"/>
  <c r="R2378" i="1"/>
  <c r="J2377" i="1"/>
  <c r="K2377" i="1" s="1"/>
  <c r="G2377" i="1"/>
  <c r="F2377" i="1" s="1"/>
  <c r="E2376" i="1"/>
  <c r="D2376" i="1" s="1"/>
  <c r="L2376" i="1" s="1"/>
  <c r="M2376" i="1" s="1"/>
  <c r="S2376" i="1"/>
  <c r="N2370" i="1" l="1"/>
  <c r="V2370" i="1" s="1"/>
  <c r="B2370" i="1" s="1"/>
  <c r="C2371" i="1"/>
  <c r="H2376" i="1"/>
  <c r="P2377" i="1"/>
  <c r="Q2377" i="1" s="1"/>
  <c r="W2377" i="1"/>
  <c r="I2379" i="1"/>
  <c r="A2379" i="1"/>
  <c r="O2378" i="1"/>
  <c r="J2378" i="1"/>
  <c r="K2378" i="1" s="1"/>
  <c r="G2378" i="1"/>
  <c r="F2378" i="1" s="1"/>
  <c r="R2379" i="1"/>
  <c r="S2377" i="1"/>
  <c r="E2377" i="1"/>
  <c r="D2377" i="1" s="1"/>
  <c r="U2377" i="1"/>
  <c r="C2372" i="1" l="1"/>
  <c r="N2371" i="1"/>
  <c r="V2371" i="1" s="1"/>
  <c r="B2371" i="1" s="1"/>
  <c r="H2377" i="1"/>
  <c r="L2377" i="1"/>
  <c r="M2377" i="1" s="1"/>
  <c r="R2380" i="1"/>
  <c r="A2380" i="1"/>
  <c r="I2380" i="1"/>
  <c r="O2379" i="1"/>
  <c r="W2378" i="1"/>
  <c r="P2378" i="1"/>
  <c r="Q2378" i="1" s="1"/>
  <c r="J2379" i="1"/>
  <c r="K2379" i="1" s="1"/>
  <c r="G2379" i="1"/>
  <c r="F2379" i="1" s="1"/>
  <c r="S2378" i="1"/>
  <c r="E2378" i="1"/>
  <c r="D2378" i="1" s="1"/>
  <c r="U2378" i="1"/>
  <c r="C2373" i="1" l="1"/>
  <c r="N2372" i="1"/>
  <c r="V2372" i="1" s="1"/>
  <c r="B2372" i="1" s="1"/>
  <c r="E2379" i="1"/>
  <c r="D2379" i="1" s="1"/>
  <c r="L2379" i="1" s="1"/>
  <c r="M2379" i="1" s="1"/>
  <c r="S2379" i="1"/>
  <c r="L2378" i="1"/>
  <c r="M2378" i="1" s="1"/>
  <c r="H2378" i="1"/>
  <c r="G2380" i="1"/>
  <c r="F2380" i="1" s="1"/>
  <c r="J2380" i="1"/>
  <c r="K2380" i="1" s="1"/>
  <c r="U2380" i="1" s="1"/>
  <c r="I2381" i="1"/>
  <c r="A2381" i="1"/>
  <c r="O2380" i="1"/>
  <c r="W2379" i="1"/>
  <c r="P2379" i="1"/>
  <c r="Q2379" i="1" s="1"/>
  <c r="U2379" i="1"/>
  <c r="R2381" i="1"/>
  <c r="C2374" i="1" l="1"/>
  <c r="N2373" i="1"/>
  <c r="V2373" i="1" s="1"/>
  <c r="B2373" i="1" s="1"/>
  <c r="H2379" i="1"/>
  <c r="J2381" i="1"/>
  <c r="K2381" i="1" s="1"/>
  <c r="U2381" i="1" s="1"/>
  <c r="G2381" i="1"/>
  <c r="F2381" i="1" s="1"/>
  <c r="S2380" i="1"/>
  <c r="E2380" i="1"/>
  <c r="D2380" i="1" s="1"/>
  <c r="A2382" i="1"/>
  <c r="I2382" i="1"/>
  <c r="O2381" i="1"/>
  <c r="R2382" i="1"/>
  <c r="W2380" i="1"/>
  <c r="P2380" i="1"/>
  <c r="Q2380" i="1" s="1"/>
  <c r="C2375" i="1" l="1"/>
  <c r="N2374" i="1"/>
  <c r="V2374" i="1" s="1"/>
  <c r="B2374" i="1" s="1"/>
  <c r="H2380" i="1"/>
  <c r="L2380" i="1"/>
  <c r="M2380" i="1" s="1"/>
  <c r="G2382" i="1"/>
  <c r="F2382" i="1" s="1"/>
  <c r="J2382" i="1"/>
  <c r="K2382" i="1" s="1"/>
  <c r="U2382" i="1" s="1"/>
  <c r="O2382" i="1"/>
  <c r="I2383" i="1"/>
  <c r="A2383" i="1"/>
  <c r="R2383" i="1"/>
  <c r="W2381" i="1"/>
  <c r="P2381" i="1"/>
  <c r="Q2381" i="1" s="1"/>
  <c r="E2381" i="1"/>
  <c r="D2381" i="1" s="1"/>
  <c r="S2381" i="1"/>
  <c r="C2376" i="1" l="1"/>
  <c r="N2375" i="1"/>
  <c r="V2375" i="1" s="1"/>
  <c r="B2375" i="1" s="1"/>
  <c r="L2381" i="1"/>
  <c r="M2381" i="1" s="1"/>
  <c r="H2381" i="1"/>
  <c r="R2384" i="1"/>
  <c r="A2384" i="1"/>
  <c r="I2384" i="1"/>
  <c r="O2383" i="1"/>
  <c r="J2383" i="1"/>
  <c r="K2383" i="1" s="1"/>
  <c r="G2383" i="1"/>
  <c r="F2383" i="1" s="1"/>
  <c r="W2382" i="1"/>
  <c r="P2382" i="1"/>
  <c r="Q2382" i="1" s="1"/>
  <c r="E2382" i="1"/>
  <c r="D2382" i="1" s="1"/>
  <c r="S2382" i="1"/>
  <c r="C2377" i="1" l="1"/>
  <c r="N2376" i="1"/>
  <c r="V2376" i="1" s="1"/>
  <c r="B2376" i="1" s="1"/>
  <c r="L2382" i="1"/>
  <c r="M2382" i="1" s="1"/>
  <c r="H2382" i="1"/>
  <c r="E2383" i="1"/>
  <c r="D2383" i="1" s="1"/>
  <c r="S2383" i="1"/>
  <c r="G2384" i="1"/>
  <c r="F2384" i="1" s="1"/>
  <c r="J2384" i="1"/>
  <c r="K2384" i="1" s="1"/>
  <c r="U2384" i="1" s="1"/>
  <c r="W2383" i="1"/>
  <c r="P2383" i="1"/>
  <c r="Q2383" i="1" s="1"/>
  <c r="U2383" i="1"/>
  <c r="I2385" i="1"/>
  <c r="A2385" i="1"/>
  <c r="O2384" i="1"/>
  <c r="R2385" i="1"/>
  <c r="N2377" i="1" l="1"/>
  <c r="V2377" i="1" s="1"/>
  <c r="B2377" i="1" s="1"/>
  <c r="C2378" i="1"/>
  <c r="L2383" i="1"/>
  <c r="M2383" i="1" s="1"/>
  <c r="H2383" i="1"/>
  <c r="J2385" i="1"/>
  <c r="K2385" i="1" s="1"/>
  <c r="U2385" i="1" s="1"/>
  <c r="G2385" i="1"/>
  <c r="F2385" i="1" s="1"/>
  <c r="S2384" i="1"/>
  <c r="E2384" i="1"/>
  <c r="D2384" i="1" s="1"/>
  <c r="W2384" i="1"/>
  <c r="P2384" i="1"/>
  <c r="Q2384" i="1" s="1"/>
  <c r="R2386" i="1"/>
  <c r="A2386" i="1"/>
  <c r="I2386" i="1"/>
  <c r="O2385" i="1"/>
  <c r="N2378" i="1" l="1"/>
  <c r="V2378" i="1" s="1"/>
  <c r="B2378" i="1" s="1"/>
  <c r="C2379" i="1"/>
  <c r="H2384" i="1"/>
  <c r="L2384" i="1"/>
  <c r="M2384" i="1" s="1"/>
  <c r="W2385" i="1"/>
  <c r="P2385" i="1"/>
  <c r="Q2385" i="1" s="1"/>
  <c r="R2387" i="1"/>
  <c r="G2386" i="1"/>
  <c r="F2386" i="1" s="1"/>
  <c r="J2386" i="1"/>
  <c r="K2386" i="1" s="1"/>
  <c r="I2387" i="1"/>
  <c r="A2387" i="1"/>
  <c r="O2386" i="1"/>
  <c r="P2386" i="1" s="1"/>
  <c r="E2385" i="1"/>
  <c r="D2385" i="1" s="1"/>
  <c r="S2385" i="1"/>
  <c r="N2379" i="1" l="1"/>
  <c r="V2379" i="1" s="1"/>
  <c r="B2379" i="1" s="1"/>
  <c r="C2380" i="1"/>
  <c r="L2385" i="1"/>
  <c r="M2385" i="1" s="1"/>
  <c r="H2385" i="1"/>
  <c r="J2387" i="1"/>
  <c r="K2387" i="1" s="1"/>
  <c r="U2387" i="1" s="1"/>
  <c r="G2387" i="1"/>
  <c r="F2387" i="1" s="1"/>
  <c r="E2386" i="1"/>
  <c r="D2386" i="1" s="1"/>
  <c r="S2386" i="1"/>
  <c r="U2386" i="1"/>
  <c r="R2388" i="1"/>
  <c r="I2388" i="1"/>
  <c r="O2387" i="1"/>
  <c r="A2388" i="1"/>
  <c r="N2380" i="1" l="1"/>
  <c r="C2381" i="1"/>
  <c r="L2386" i="1"/>
  <c r="M2386" i="1" s="1"/>
  <c r="R2389" i="1"/>
  <c r="H2386" i="1"/>
  <c r="I2389" i="1"/>
  <c r="A2389" i="1"/>
  <c r="O2388" i="1"/>
  <c r="G2388" i="1"/>
  <c r="F2388" i="1" s="1"/>
  <c r="J2388" i="1"/>
  <c r="K2388" i="1" s="1"/>
  <c r="W2387" i="1"/>
  <c r="P2387" i="1"/>
  <c r="Q2387" i="1" s="1"/>
  <c r="E2387" i="1"/>
  <c r="D2387" i="1" s="1"/>
  <c r="S2387" i="1"/>
  <c r="V2380" i="1" l="1"/>
  <c r="C2382" i="1"/>
  <c r="N2381" i="1"/>
  <c r="V2381" i="1" s="1"/>
  <c r="B2381" i="1" s="1"/>
  <c r="H2387" i="1"/>
  <c r="J2389" i="1"/>
  <c r="K2389" i="1" s="1"/>
  <c r="U2389" i="1" s="1"/>
  <c r="G2389" i="1"/>
  <c r="F2389" i="1" s="1"/>
  <c r="S2388" i="1"/>
  <c r="E2388" i="1"/>
  <c r="D2388" i="1" s="1"/>
  <c r="I2390" i="1"/>
  <c r="O2389" i="1"/>
  <c r="A2390" i="1"/>
  <c r="U2388" i="1"/>
  <c r="P2388" i="1"/>
  <c r="Q2388" i="1" s="1"/>
  <c r="W2388" i="1"/>
  <c r="L2387" i="1"/>
  <c r="M2387" i="1" s="1"/>
  <c r="R2390" i="1"/>
  <c r="B2380" i="1" l="1"/>
  <c r="C2383" i="1"/>
  <c r="N2382" i="1"/>
  <c r="H2388" i="1"/>
  <c r="L2388" i="1"/>
  <c r="M2388" i="1" s="1"/>
  <c r="P2389" i="1"/>
  <c r="Q2389" i="1" s="1"/>
  <c r="W2389" i="1"/>
  <c r="G2390" i="1"/>
  <c r="F2390" i="1" s="1"/>
  <c r="J2390" i="1"/>
  <c r="K2390" i="1" s="1"/>
  <c r="U2390" i="1" s="1"/>
  <c r="R2391" i="1"/>
  <c r="I2391" i="1"/>
  <c r="A2391" i="1"/>
  <c r="O2390" i="1"/>
  <c r="E2389" i="1"/>
  <c r="D2389" i="1" s="1"/>
  <c r="S2389" i="1"/>
  <c r="V2382" i="1" l="1"/>
  <c r="N2383" i="1"/>
  <c r="V2383" i="1" s="1"/>
  <c r="B2383" i="1" s="1"/>
  <c r="C2384" i="1"/>
  <c r="H2389" i="1"/>
  <c r="L2389" i="1"/>
  <c r="M2389" i="1" s="1"/>
  <c r="A2392" i="1"/>
  <c r="I2392" i="1"/>
  <c r="O2391" i="1"/>
  <c r="R2392" i="1"/>
  <c r="S2390" i="1"/>
  <c r="E2390" i="1"/>
  <c r="D2390" i="1" s="1"/>
  <c r="G2391" i="1"/>
  <c r="F2391" i="1" s="1"/>
  <c r="J2391" i="1"/>
  <c r="K2391" i="1" s="1"/>
  <c r="U2391" i="1" s="1"/>
  <c r="P2390" i="1"/>
  <c r="Q2390" i="1" s="1"/>
  <c r="W2390" i="1"/>
  <c r="B2382" i="1" l="1"/>
  <c r="C2385" i="1"/>
  <c r="N2384" i="1"/>
  <c r="V2384" i="1" s="1"/>
  <c r="B2384" i="1" s="1"/>
  <c r="L2390" i="1"/>
  <c r="M2390" i="1" s="1"/>
  <c r="H2390" i="1"/>
  <c r="R2393" i="1"/>
  <c r="P2391" i="1"/>
  <c r="Q2391" i="1" s="1"/>
  <c r="W2391" i="1"/>
  <c r="G2392" i="1"/>
  <c r="F2392" i="1" s="1"/>
  <c r="J2392" i="1"/>
  <c r="K2392" i="1" s="1"/>
  <c r="E2391" i="1"/>
  <c r="D2391" i="1" s="1"/>
  <c r="S2391" i="1"/>
  <c r="A2393" i="1"/>
  <c r="O2392" i="1"/>
  <c r="I2393" i="1"/>
  <c r="C2386" i="1" l="1"/>
  <c r="N2386" i="1" s="1"/>
  <c r="N2385" i="1"/>
  <c r="V2385" i="1" s="1"/>
  <c r="B2385" i="1" s="1"/>
  <c r="L2391" i="1"/>
  <c r="M2391" i="1" s="1"/>
  <c r="S2392" i="1"/>
  <c r="E2392" i="1"/>
  <c r="D2392" i="1" s="1"/>
  <c r="P2392" i="1"/>
  <c r="Q2392" i="1" s="1"/>
  <c r="W2392" i="1"/>
  <c r="U2392" i="1"/>
  <c r="R2394" i="1"/>
  <c r="G2393" i="1"/>
  <c r="F2393" i="1" s="1"/>
  <c r="J2393" i="1"/>
  <c r="K2393" i="1" s="1"/>
  <c r="U2393" i="1" s="1"/>
  <c r="O2393" i="1"/>
  <c r="A2394" i="1"/>
  <c r="I2394" i="1"/>
  <c r="H2391" i="1"/>
  <c r="Q2386" i="1" l="1"/>
  <c r="C2387" i="1" s="1"/>
  <c r="V2386" i="1"/>
  <c r="L2392" i="1"/>
  <c r="M2392" i="1" s="1"/>
  <c r="H2392" i="1"/>
  <c r="R2395" i="1"/>
  <c r="G2394" i="1"/>
  <c r="F2394" i="1" s="1"/>
  <c r="J2394" i="1"/>
  <c r="K2394" i="1" s="1"/>
  <c r="A2395" i="1"/>
  <c r="O2394" i="1"/>
  <c r="I2395" i="1"/>
  <c r="P2393" i="1"/>
  <c r="Q2393" i="1" s="1"/>
  <c r="W2393" i="1"/>
  <c r="E2393" i="1"/>
  <c r="D2393" i="1" s="1"/>
  <c r="S2393" i="1"/>
  <c r="C2388" i="1" l="1"/>
  <c r="N2387" i="1"/>
  <c r="V2387" i="1" s="1"/>
  <c r="B2387" i="1" s="1"/>
  <c r="B2386" i="1"/>
  <c r="W2386" i="1"/>
  <c r="H2393" i="1"/>
  <c r="L2393" i="1"/>
  <c r="M2393" i="1" s="1"/>
  <c r="J2395" i="1"/>
  <c r="K2395" i="1" s="1"/>
  <c r="U2395" i="1" s="1"/>
  <c r="G2395" i="1"/>
  <c r="F2395" i="1" s="1"/>
  <c r="P2394" i="1"/>
  <c r="Q2394" i="1" s="1"/>
  <c r="W2394" i="1"/>
  <c r="O2395" i="1"/>
  <c r="A2396" i="1"/>
  <c r="I2396" i="1"/>
  <c r="S2394" i="1"/>
  <c r="E2394" i="1"/>
  <c r="D2394" i="1" s="1"/>
  <c r="U2394" i="1"/>
  <c r="R2396" i="1"/>
  <c r="N2388" i="1" l="1"/>
  <c r="V2388" i="1" s="1"/>
  <c r="B2388" i="1" s="1"/>
  <c r="C2389" i="1"/>
  <c r="H2394" i="1"/>
  <c r="L2394" i="1"/>
  <c r="M2394" i="1" s="1"/>
  <c r="G2396" i="1"/>
  <c r="F2396" i="1" s="1"/>
  <c r="J2396" i="1"/>
  <c r="K2396" i="1" s="1"/>
  <c r="U2396" i="1" s="1"/>
  <c r="A2397" i="1"/>
  <c r="I2397" i="1"/>
  <c r="O2396" i="1"/>
  <c r="P2395" i="1"/>
  <c r="Q2395" i="1" s="1"/>
  <c r="W2395" i="1"/>
  <c r="R2397" i="1"/>
  <c r="E2395" i="1"/>
  <c r="D2395" i="1" s="1"/>
  <c r="S2395" i="1"/>
  <c r="C2390" i="1" l="1"/>
  <c r="N2389" i="1"/>
  <c r="V2389" i="1" s="1"/>
  <c r="B2389" i="1" s="1"/>
  <c r="L2395" i="1"/>
  <c r="M2395" i="1" s="1"/>
  <c r="H2395" i="1"/>
  <c r="R2398" i="1"/>
  <c r="P2396" i="1"/>
  <c r="Q2396" i="1" s="1"/>
  <c r="W2396" i="1"/>
  <c r="J2397" i="1"/>
  <c r="K2397" i="1" s="1"/>
  <c r="G2397" i="1"/>
  <c r="F2397" i="1" s="1"/>
  <c r="O2397" i="1"/>
  <c r="A2398" i="1"/>
  <c r="I2398" i="1"/>
  <c r="S2396" i="1"/>
  <c r="E2396" i="1"/>
  <c r="D2396" i="1" s="1"/>
  <c r="C2391" i="1" l="1"/>
  <c r="N2390" i="1"/>
  <c r="V2390" i="1" s="1"/>
  <c r="B2390" i="1" s="1"/>
  <c r="W2397" i="1"/>
  <c r="P2397" i="1"/>
  <c r="Q2397" i="1" s="1"/>
  <c r="L2396" i="1"/>
  <c r="M2396" i="1" s="1"/>
  <c r="E2397" i="1"/>
  <c r="D2397" i="1" s="1"/>
  <c r="S2397" i="1"/>
  <c r="O2398" i="1"/>
  <c r="I2399" i="1"/>
  <c r="A2399" i="1"/>
  <c r="H2396" i="1"/>
  <c r="U2397" i="1"/>
  <c r="G2398" i="1"/>
  <c r="F2398" i="1" s="1"/>
  <c r="J2398" i="1"/>
  <c r="K2398" i="1" s="1"/>
  <c r="U2398" i="1" s="1"/>
  <c r="R2399" i="1"/>
  <c r="C2392" i="1" l="1"/>
  <c r="N2391" i="1"/>
  <c r="V2391" i="1" s="1"/>
  <c r="B2391" i="1" s="1"/>
  <c r="H2397" i="1"/>
  <c r="J2399" i="1"/>
  <c r="K2399" i="1" s="1"/>
  <c r="U2399" i="1" s="1"/>
  <c r="G2399" i="1"/>
  <c r="F2399" i="1" s="1"/>
  <c r="P2398" i="1"/>
  <c r="Q2398" i="1" s="1"/>
  <c r="W2398" i="1"/>
  <c r="R2400" i="1"/>
  <c r="S2398" i="1"/>
  <c r="E2398" i="1"/>
  <c r="D2398" i="1" s="1"/>
  <c r="L2397" i="1"/>
  <c r="M2397" i="1" s="1"/>
  <c r="A2400" i="1"/>
  <c r="I2400" i="1"/>
  <c r="O2399" i="1"/>
  <c r="N2392" i="1" l="1"/>
  <c r="V2392" i="1" s="1"/>
  <c r="B2392" i="1" s="1"/>
  <c r="C2393" i="1"/>
  <c r="L2398" i="1"/>
  <c r="M2398" i="1" s="1"/>
  <c r="H2398" i="1"/>
  <c r="R2401" i="1"/>
  <c r="W2399" i="1"/>
  <c r="P2399" i="1"/>
  <c r="Q2399" i="1" s="1"/>
  <c r="G2400" i="1"/>
  <c r="F2400" i="1" s="1"/>
  <c r="J2400" i="1"/>
  <c r="K2400" i="1" s="1"/>
  <c r="U2400" i="1" s="1"/>
  <c r="I2401" i="1"/>
  <c r="A2401" i="1"/>
  <c r="O2400" i="1"/>
  <c r="E2399" i="1"/>
  <c r="D2399" i="1" s="1"/>
  <c r="S2399" i="1"/>
  <c r="N2393" i="1" l="1"/>
  <c r="V2393" i="1" s="1"/>
  <c r="B2393" i="1" s="1"/>
  <c r="C2394" i="1"/>
  <c r="L2399" i="1"/>
  <c r="M2399" i="1" s="1"/>
  <c r="W2400" i="1"/>
  <c r="P2400" i="1"/>
  <c r="Q2400" i="1" s="1"/>
  <c r="R2402" i="1"/>
  <c r="H2399" i="1"/>
  <c r="O2401" i="1"/>
  <c r="A2402" i="1"/>
  <c r="I2402" i="1"/>
  <c r="S2400" i="1"/>
  <c r="E2400" i="1"/>
  <c r="D2400" i="1" s="1"/>
  <c r="J2401" i="1"/>
  <c r="K2401" i="1" s="1"/>
  <c r="U2401" i="1" s="1"/>
  <c r="G2401" i="1"/>
  <c r="F2401" i="1" s="1"/>
  <c r="N2394" i="1" l="1"/>
  <c r="V2394" i="1" s="1"/>
  <c r="B2394" i="1" s="1"/>
  <c r="C2395" i="1"/>
  <c r="H2400" i="1"/>
  <c r="L2400" i="1"/>
  <c r="M2400" i="1" s="1"/>
  <c r="W2401" i="1"/>
  <c r="P2401" i="1"/>
  <c r="Q2401" i="1" s="1"/>
  <c r="R2403" i="1"/>
  <c r="O2402" i="1"/>
  <c r="I2403" i="1"/>
  <c r="A2403" i="1"/>
  <c r="G2402" i="1"/>
  <c r="F2402" i="1" s="1"/>
  <c r="J2402" i="1"/>
  <c r="K2402" i="1" s="1"/>
  <c r="U2402" i="1" s="1"/>
  <c r="E2401" i="1"/>
  <c r="D2401" i="1" s="1"/>
  <c r="S2401" i="1"/>
  <c r="C2396" i="1" l="1"/>
  <c r="N2395" i="1"/>
  <c r="H2401" i="1"/>
  <c r="L2401" i="1"/>
  <c r="M2401" i="1" s="1"/>
  <c r="G2403" i="1"/>
  <c r="F2403" i="1" s="1"/>
  <c r="J2403" i="1"/>
  <c r="K2403" i="1" s="1"/>
  <c r="U2403" i="1" s="1"/>
  <c r="W2402" i="1"/>
  <c r="P2402" i="1"/>
  <c r="Q2402" i="1" s="1"/>
  <c r="R2404" i="1"/>
  <c r="I2404" i="1"/>
  <c r="O2403" i="1"/>
  <c r="A2404" i="1"/>
  <c r="S2402" i="1"/>
  <c r="E2402" i="1"/>
  <c r="D2402" i="1" s="1"/>
  <c r="H2402" i="1" s="1"/>
  <c r="V2395" i="1" l="1"/>
  <c r="C2397" i="1"/>
  <c r="N2396" i="1"/>
  <c r="V2396" i="1" s="1"/>
  <c r="B2396" i="1" s="1"/>
  <c r="L2402" i="1"/>
  <c r="M2402" i="1" s="1"/>
  <c r="J2404" i="1"/>
  <c r="K2404" i="1" s="1"/>
  <c r="U2404" i="1" s="1"/>
  <c r="G2404" i="1"/>
  <c r="F2404" i="1" s="1"/>
  <c r="R2405" i="1"/>
  <c r="W2403" i="1"/>
  <c r="P2403" i="1"/>
  <c r="Q2403" i="1" s="1"/>
  <c r="E2403" i="1"/>
  <c r="D2403" i="1" s="1"/>
  <c r="S2403" i="1"/>
  <c r="I2405" i="1"/>
  <c r="A2405" i="1"/>
  <c r="O2404" i="1"/>
  <c r="B2395" i="1" l="1"/>
  <c r="N2397" i="1"/>
  <c r="V2397" i="1" s="1"/>
  <c r="B2397" i="1" s="1"/>
  <c r="C2398" i="1"/>
  <c r="L2403" i="1"/>
  <c r="M2403" i="1" s="1"/>
  <c r="W2404" i="1"/>
  <c r="P2404" i="1"/>
  <c r="Q2404" i="1" s="1"/>
  <c r="R2406" i="1"/>
  <c r="H2403" i="1"/>
  <c r="A2406" i="1"/>
  <c r="I2406" i="1"/>
  <c r="O2405" i="1"/>
  <c r="J2405" i="1"/>
  <c r="K2405" i="1" s="1"/>
  <c r="U2405" i="1" s="1"/>
  <c r="G2405" i="1"/>
  <c r="F2405" i="1" s="1"/>
  <c r="S2404" i="1"/>
  <c r="E2404" i="1"/>
  <c r="D2404" i="1" s="1"/>
  <c r="N2398" i="1" l="1"/>
  <c r="V2398" i="1" s="1"/>
  <c r="B2398" i="1" s="1"/>
  <c r="C2399" i="1"/>
  <c r="H2404" i="1"/>
  <c r="J2406" i="1"/>
  <c r="K2406" i="1" s="1"/>
  <c r="U2406" i="1" s="1"/>
  <c r="G2406" i="1"/>
  <c r="F2406" i="1" s="1"/>
  <c r="I2407" i="1"/>
  <c r="A2407" i="1"/>
  <c r="O2406" i="1"/>
  <c r="R2407" i="1"/>
  <c r="L2404" i="1"/>
  <c r="M2404" i="1" s="1"/>
  <c r="S2405" i="1"/>
  <c r="E2405" i="1"/>
  <c r="D2405" i="1" s="1"/>
  <c r="L2405" i="1" s="1"/>
  <c r="M2405" i="1" s="1"/>
  <c r="P2405" i="1"/>
  <c r="Q2405" i="1" s="1"/>
  <c r="W2405" i="1"/>
  <c r="C2400" i="1" l="1"/>
  <c r="N2399" i="1"/>
  <c r="V2399" i="1" s="1"/>
  <c r="B2399" i="1" s="1"/>
  <c r="R2408" i="1"/>
  <c r="W2406" i="1"/>
  <c r="P2406" i="1"/>
  <c r="Q2406" i="1" s="1"/>
  <c r="H2405" i="1"/>
  <c r="A2408" i="1"/>
  <c r="I2408" i="1"/>
  <c r="O2407" i="1"/>
  <c r="J2407" i="1"/>
  <c r="K2407" i="1" s="1"/>
  <c r="U2407" i="1" s="1"/>
  <c r="G2407" i="1"/>
  <c r="F2407" i="1" s="1"/>
  <c r="S2406" i="1"/>
  <c r="E2406" i="1"/>
  <c r="D2406" i="1" s="1"/>
  <c r="C2401" i="1" l="1"/>
  <c r="N2400" i="1"/>
  <c r="V2400" i="1" s="1"/>
  <c r="B2400" i="1" s="1"/>
  <c r="L2406" i="1"/>
  <c r="M2406" i="1" s="1"/>
  <c r="H2406" i="1"/>
  <c r="I2409" i="1"/>
  <c r="A2409" i="1"/>
  <c r="O2408" i="1"/>
  <c r="G2408" i="1"/>
  <c r="F2408" i="1" s="1"/>
  <c r="J2408" i="1"/>
  <c r="K2408" i="1" s="1"/>
  <c r="W2407" i="1"/>
  <c r="P2407" i="1"/>
  <c r="Q2407" i="1" s="1"/>
  <c r="S2407" i="1"/>
  <c r="E2407" i="1"/>
  <c r="D2407" i="1" s="1"/>
  <c r="L2407" i="1" s="1"/>
  <c r="M2407" i="1" s="1"/>
  <c r="R2409" i="1"/>
  <c r="N2401" i="1" l="1"/>
  <c r="V2401" i="1" s="1"/>
  <c r="B2401" i="1" s="1"/>
  <c r="C2402" i="1"/>
  <c r="H2407" i="1"/>
  <c r="S2408" i="1"/>
  <c r="E2408" i="1"/>
  <c r="D2408" i="1" s="1"/>
  <c r="H2408" i="1" s="1"/>
  <c r="W2408" i="1"/>
  <c r="P2408" i="1"/>
  <c r="Q2408" i="1" s="1"/>
  <c r="U2408" i="1"/>
  <c r="R2410" i="1"/>
  <c r="A2410" i="1"/>
  <c r="I2410" i="1"/>
  <c r="O2409" i="1"/>
  <c r="G2409" i="1"/>
  <c r="F2409" i="1" s="1"/>
  <c r="J2409" i="1"/>
  <c r="K2409" i="1" s="1"/>
  <c r="U2409" i="1" s="1"/>
  <c r="N2402" i="1" l="1"/>
  <c r="V2402" i="1" s="1"/>
  <c r="B2402" i="1" s="1"/>
  <c r="C2403" i="1"/>
  <c r="L2408" i="1"/>
  <c r="M2408" i="1" s="1"/>
  <c r="R2411" i="1"/>
  <c r="E2409" i="1"/>
  <c r="D2409" i="1" s="1"/>
  <c r="S2409" i="1"/>
  <c r="I2411" i="1"/>
  <c r="A2411" i="1"/>
  <c r="O2410" i="1"/>
  <c r="P2409" i="1"/>
  <c r="Q2409" i="1" s="1"/>
  <c r="W2409" i="1"/>
  <c r="J2410" i="1"/>
  <c r="K2410" i="1" s="1"/>
  <c r="G2410" i="1"/>
  <c r="F2410" i="1" s="1"/>
  <c r="C2404" i="1" l="1"/>
  <c r="N2403" i="1"/>
  <c r="V2403" i="1" s="1"/>
  <c r="B2403" i="1" s="1"/>
  <c r="L2409" i="1"/>
  <c r="M2409" i="1" s="1"/>
  <c r="W2410" i="1"/>
  <c r="P2410" i="1"/>
  <c r="Q2410" i="1" s="1"/>
  <c r="O2411" i="1"/>
  <c r="A2412" i="1"/>
  <c r="I2412" i="1"/>
  <c r="J2411" i="1"/>
  <c r="K2411" i="1" s="1"/>
  <c r="U2411" i="1" s="1"/>
  <c r="G2411" i="1"/>
  <c r="F2411" i="1" s="1"/>
  <c r="H2409" i="1"/>
  <c r="S2410" i="1"/>
  <c r="E2410" i="1"/>
  <c r="D2410" i="1" s="1"/>
  <c r="H2410" i="1" s="1"/>
  <c r="U2410" i="1"/>
  <c r="R2412" i="1"/>
  <c r="N2404" i="1" l="1"/>
  <c r="V2404" i="1" s="1"/>
  <c r="B2404" i="1" s="1"/>
  <c r="C2405" i="1"/>
  <c r="L2410" i="1"/>
  <c r="M2410" i="1" s="1"/>
  <c r="E2411" i="1"/>
  <c r="D2411" i="1" s="1"/>
  <c r="L2411" i="1" s="1"/>
  <c r="M2411" i="1" s="1"/>
  <c r="S2411" i="1"/>
  <c r="G2412" i="1"/>
  <c r="F2412" i="1" s="1"/>
  <c r="J2412" i="1"/>
  <c r="K2412" i="1" s="1"/>
  <c r="U2412" i="1" s="1"/>
  <c r="R2413" i="1"/>
  <c r="A2413" i="1"/>
  <c r="I2413" i="1"/>
  <c r="O2412" i="1"/>
  <c r="W2411" i="1"/>
  <c r="P2411" i="1"/>
  <c r="Q2411" i="1" s="1"/>
  <c r="N2405" i="1" l="1"/>
  <c r="V2405" i="1" s="1"/>
  <c r="B2405" i="1" s="1"/>
  <c r="C2406" i="1"/>
  <c r="H2411" i="1"/>
  <c r="J2413" i="1"/>
  <c r="K2413" i="1" s="1"/>
  <c r="U2413" i="1" s="1"/>
  <c r="G2413" i="1"/>
  <c r="F2413" i="1" s="1"/>
  <c r="R2414" i="1"/>
  <c r="O2413" i="1"/>
  <c r="I2414" i="1"/>
  <c r="A2414" i="1"/>
  <c r="S2412" i="1"/>
  <c r="E2412" i="1"/>
  <c r="D2412" i="1" s="1"/>
  <c r="W2412" i="1"/>
  <c r="P2412" i="1"/>
  <c r="Q2412" i="1" s="1"/>
  <c r="N2406" i="1" l="1"/>
  <c r="V2406" i="1" s="1"/>
  <c r="B2406" i="1" s="1"/>
  <c r="C2407" i="1"/>
  <c r="H2412" i="1"/>
  <c r="L2412" i="1"/>
  <c r="M2412" i="1" s="1"/>
  <c r="J2414" i="1"/>
  <c r="K2414" i="1" s="1"/>
  <c r="U2414" i="1" s="1"/>
  <c r="G2414" i="1"/>
  <c r="F2414" i="1" s="1"/>
  <c r="P2413" i="1"/>
  <c r="Q2413" i="1" s="1"/>
  <c r="W2413" i="1"/>
  <c r="R2415" i="1"/>
  <c r="I2415" i="1"/>
  <c r="A2415" i="1"/>
  <c r="O2414" i="1"/>
  <c r="E2413" i="1"/>
  <c r="D2413" i="1" s="1"/>
  <c r="S2413" i="1"/>
  <c r="N2407" i="1" l="1"/>
  <c r="V2407" i="1" s="1"/>
  <c r="B2407" i="1" s="1"/>
  <c r="C2408" i="1"/>
  <c r="L2413" i="1"/>
  <c r="M2413" i="1" s="1"/>
  <c r="J2415" i="1"/>
  <c r="K2415" i="1" s="1"/>
  <c r="U2415" i="1" s="1"/>
  <c r="G2415" i="1"/>
  <c r="F2415" i="1" s="1"/>
  <c r="R2416" i="1"/>
  <c r="H2413" i="1"/>
  <c r="O2415" i="1"/>
  <c r="A2416" i="1"/>
  <c r="I2416" i="1"/>
  <c r="W2414" i="1"/>
  <c r="P2414" i="1"/>
  <c r="Q2414" i="1" s="1"/>
  <c r="S2414" i="1"/>
  <c r="E2414" i="1"/>
  <c r="D2414" i="1" s="1"/>
  <c r="C2409" i="1" l="1"/>
  <c r="N2408" i="1"/>
  <c r="L2414" i="1"/>
  <c r="M2414" i="1" s="1"/>
  <c r="H2414" i="1"/>
  <c r="G2416" i="1"/>
  <c r="F2416" i="1" s="1"/>
  <c r="J2416" i="1"/>
  <c r="K2416" i="1" s="1"/>
  <c r="U2416" i="1" s="1"/>
  <c r="I2417" i="1"/>
  <c r="A2417" i="1"/>
  <c r="O2416" i="1"/>
  <c r="P2416" i="1" s="1"/>
  <c r="P2415" i="1"/>
  <c r="Q2415" i="1" s="1"/>
  <c r="W2415" i="1"/>
  <c r="R2417" i="1"/>
  <c r="E2415" i="1"/>
  <c r="D2415" i="1" s="1"/>
  <c r="S2415" i="1"/>
  <c r="V2408" i="1" l="1"/>
  <c r="C2410" i="1"/>
  <c r="N2409" i="1"/>
  <c r="V2409" i="1" s="1"/>
  <c r="B2409" i="1" s="1"/>
  <c r="H2415" i="1"/>
  <c r="L2415" i="1"/>
  <c r="M2415" i="1" s="1"/>
  <c r="R2418" i="1"/>
  <c r="I2418" i="1"/>
  <c r="A2418" i="1"/>
  <c r="O2417" i="1"/>
  <c r="J2417" i="1"/>
  <c r="K2417" i="1" s="1"/>
  <c r="G2417" i="1"/>
  <c r="F2417" i="1" s="1"/>
  <c r="S2416" i="1"/>
  <c r="E2416" i="1"/>
  <c r="D2416" i="1" s="1"/>
  <c r="B2408" i="1" l="1"/>
  <c r="C2411" i="1"/>
  <c r="N2410" i="1"/>
  <c r="V2410" i="1" s="1"/>
  <c r="B2410" i="1" s="1"/>
  <c r="H2416" i="1"/>
  <c r="L2416" i="1"/>
  <c r="M2416" i="1" s="1"/>
  <c r="E2417" i="1"/>
  <c r="D2417" i="1" s="1"/>
  <c r="S2417" i="1"/>
  <c r="P2417" i="1"/>
  <c r="Q2417" i="1" s="1"/>
  <c r="W2417" i="1"/>
  <c r="I2419" i="1"/>
  <c r="A2419" i="1"/>
  <c r="O2418" i="1"/>
  <c r="J2418" i="1"/>
  <c r="K2418" i="1" s="1"/>
  <c r="G2418" i="1"/>
  <c r="F2418" i="1" s="1"/>
  <c r="U2417" i="1"/>
  <c r="R2419" i="1"/>
  <c r="N2411" i="1" l="1"/>
  <c r="V2411" i="1" s="1"/>
  <c r="B2411" i="1" s="1"/>
  <c r="C2412" i="1"/>
  <c r="E2418" i="1"/>
  <c r="D2418" i="1" s="1"/>
  <c r="L2418" i="1" s="1"/>
  <c r="M2418" i="1" s="1"/>
  <c r="S2418" i="1"/>
  <c r="W2418" i="1"/>
  <c r="P2418" i="1"/>
  <c r="Q2418" i="1" s="1"/>
  <c r="L2417" i="1"/>
  <c r="M2417" i="1" s="1"/>
  <c r="I2420" i="1"/>
  <c r="O2419" i="1"/>
  <c r="A2420" i="1"/>
  <c r="J2419" i="1"/>
  <c r="K2419" i="1" s="1"/>
  <c r="U2419" i="1" s="1"/>
  <c r="G2419" i="1"/>
  <c r="F2419" i="1" s="1"/>
  <c r="U2418" i="1"/>
  <c r="H2417" i="1"/>
  <c r="R2420" i="1"/>
  <c r="H2418" i="1" l="1"/>
  <c r="C2413" i="1"/>
  <c r="N2412" i="1"/>
  <c r="V2412" i="1" s="1"/>
  <c r="B2412" i="1" s="1"/>
  <c r="P2419" i="1"/>
  <c r="Q2419" i="1" s="1"/>
  <c r="W2419" i="1"/>
  <c r="G2420" i="1"/>
  <c r="F2420" i="1" s="1"/>
  <c r="J2420" i="1"/>
  <c r="K2420" i="1" s="1"/>
  <c r="U2420" i="1" s="1"/>
  <c r="R2421" i="1"/>
  <c r="O2420" i="1"/>
  <c r="I2421" i="1"/>
  <c r="A2421" i="1"/>
  <c r="E2419" i="1"/>
  <c r="D2419" i="1" s="1"/>
  <c r="S2419" i="1"/>
  <c r="N2413" i="1" l="1"/>
  <c r="C2414" i="1"/>
  <c r="H2419" i="1"/>
  <c r="L2419" i="1"/>
  <c r="M2419" i="1" s="1"/>
  <c r="W2420" i="1"/>
  <c r="P2420" i="1"/>
  <c r="Q2420" i="1" s="1"/>
  <c r="R2422" i="1"/>
  <c r="J2421" i="1"/>
  <c r="K2421" i="1" s="1"/>
  <c r="G2421" i="1"/>
  <c r="F2421" i="1" s="1"/>
  <c r="S2420" i="1"/>
  <c r="E2420" i="1"/>
  <c r="D2420" i="1" s="1"/>
  <c r="A2422" i="1"/>
  <c r="I2422" i="1"/>
  <c r="O2421" i="1"/>
  <c r="V2413" i="1" l="1"/>
  <c r="N2414" i="1"/>
  <c r="V2414" i="1" s="1"/>
  <c r="B2414" i="1" s="1"/>
  <c r="C2415" i="1"/>
  <c r="E2421" i="1"/>
  <c r="D2421" i="1" s="1"/>
  <c r="H2421" i="1" s="1"/>
  <c r="S2421" i="1"/>
  <c r="H2420" i="1"/>
  <c r="U2421" i="1"/>
  <c r="P2421" i="1"/>
  <c r="Q2421" i="1" s="1"/>
  <c r="W2421" i="1"/>
  <c r="R2423" i="1"/>
  <c r="L2420" i="1"/>
  <c r="M2420" i="1" s="1"/>
  <c r="G2422" i="1"/>
  <c r="F2422" i="1" s="1"/>
  <c r="J2422" i="1"/>
  <c r="K2422" i="1" s="1"/>
  <c r="U2422" i="1" s="1"/>
  <c r="A2423" i="1"/>
  <c r="O2422" i="1"/>
  <c r="I2423" i="1"/>
  <c r="B2413" i="1" l="1"/>
  <c r="L2421" i="1"/>
  <c r="M2421" i="1" s="1"/>
  <c r="N2415" i="1"/>
  <c r="C2416" i="1"/>
  <c r="N2416" i="1" s="1"/>
  <c r="R2424" i="1"/>
  <c r="J2423" i="1"/>
  <c r="K2423" i="1" s="1"/>
  <c r="G2423" i="1"/>
  <c r="F2423" i="1" s="1"/>
  <c r="P2422" i="1"/>
  <c r="Q2422" i="1" s="1"/>
  <c r="W2422" i="1"/>
  <c r="A2424" i="1"/>
  <c r="I2424" i="1"/>
  <c r="O2423" i="1"/>
  <c r="S2422" i="1"/>
  <c r="E2422" i="1"/>
  <c r="D2422" i="1" s="1"/>
  <c r="V2415" i="1" l="1"/>
  <c r="Q2416" i="1"/>
  <c r="V2416" i="1"/>
  <c r="I2425" i="1"/>
  <c r="A2425" i="1"/>
  <c r="O2424" i="1"/>
  <c r="J2424" i="1"/>
  <c r="K2424" i="1" s="1"/>
  <c r="U2424" i="1" s="1"/>
  <c r="G2424" i="1"/>
  <c r="F2424" i="1" s="1"/>
  <c r="H2422" i="1"/>
  <c r="E2423" i="1"/>
  <c r="D2423" i="1" s="1"/>
  <c r="S2423" i="1"/>
  <c r="L2422" i="1"/>
  <c r="M2422" i="1" s="1"/>
  <c r="U2423" i="1"/>
  <c r="W2423" i="1"/>
  <c r="P2423" i="1"/>
  <c r="Q2423" i="1" s="1"/>
  <c r="R2425" i="1"/>
  <c r="C2417" i="1" l="1"/>
  <c r="N2417" i="1" s="1"/>
  <c r="V2417" i="1" s="1"/>
  <c r="B2417" i="1" s="1"/>
  <c r="B2415" i="1"/>
  <c r="C2418" i="1"/>
  <c r="B2416" i="1"/>
  <c r="W2416" i="1"/>
  <c r="R2426" i="1"/>
  <c r="S2424" i="1"/>
  <c r="E2424" i="1"/>
  <c r="D2424" i="1" s="1"/>
  <c r="W2424" i="1"/>
  <c r="P2424" i="1"/>
  <c r="Q2424" i="1" s="1"/>
  <c r="O2425" i="1"/>
  <c r="A2426" i="1"/>
  <c r="I2426" i="1"/>
  <c r="L2423" i="1"/>
  <c r="M2423" i="1" s="1"/>
  <c r="H2423" i="1"/>
  <c r="J2425" i="1"/>
  <c r="K2425" i="1" s="1"/>
  <c r="G2425" i="1"/>
  <c r="F2425" i="1" s="1"/>
  <c r="N2418" i="1" l="1"/>
  <c r="V2418" i="1" s="1"/>
  <c r="B2418" i="1" s="1"/>
  <c r="C2419" i="1"/>
  <c r="H2424" i="1"/>
  <c r="L2424" i="1"/>
  <c r="M2424" i="1" s="1"/>
  <c r="I2427" i="1"/>
  <c r="A2427" i="1"/>
  <c r="O2426" i="1"/>
  <c r="P2425" i="1"/>
  <c r="Q2425" i="1" s="1"/>
  <c r="W2425" i="1"/>
  <c r="E2425" i="1"/>
  <c r="D2425" i="1" s="1"/>
  <c r="S2425" i="1"/>
  <c r="U2425" i="1"/>
  <c r="J2426" i="1"/>
  <c r="K2426" i="1" s="1"/>
  <c r="U2426" i="1" s="1"/>
  <c r="G2426" i="1"/>
  <c r="F2426" i="1" s="1"/>
  <c r="R2427" i="1"/>
  <c r="C2420" i="1" l="1"/>
  <c r="N2419" i="1"/>
  <c r="V2419" i="1" s="1"/>
  <c r="B2419" i="1" s="1"/>
  <c r="H2425" i="1"/>
  <c r="P2426" i="1"/>
  <c r="Q2426" i="1" s="1"/>
  <c r="W2426" i="1"/>
  <c r="L2425" i="1"/>
  <c r="M2425" i="1" s="1"/>
  <c r="I2428" i="1"/>
  <c r="O2427" i="1"/>
  <c r="A2428" i="1"/>
  <c r="R2428" i="1"/>
  <c r="S2426" i="1"/>
  <c r="E2426" i="1"/>
  <c r="D2426" i="1" s="1"/>
  <c r="G2427" i="1"/>
  <c r="F2427" i="1" s="1"/>
  <c r="J2427" i="1"/>
  <c r="K2427" i="1" s="1"/>
  <c r="U2427" i="1" s="1"/>
  <c r="N2420" i="1" l="1"/>
  <c r="V2420" i="1" s="1"/>
  <c r="B2420" i="1" s="1"/>
  <c r="C2421" i="1"/>
  <c r="L2426" i="1"/>
  <c r="M2426" i="1" s="1"/>
  <c r="H2426" i="1"/>
  <c r="R2429" i="1"/>
  <c r="A2429" i="1"/>
  <c r="I2429" i="1"/>
  <c r="O2428" i="1"/>
  <c r="W2427" i="1"/>
  <c r="P2427" i="1"/>
  <c r="Q2427" i="1" s="1"/>
  <c r="G2428" i="1"/>
  <c r="F2428" i="1" s="1"/>
  <c r="J2428" i="1"/>
  <c r="K2428" i="1" s="1"/>
  <c r="U2428" i="1" s="1"/>
  <c r="E2427" i="1"/>
  <c r="D2427" i="1" s="1"/>
  <c r="S2427" i="1"/>
  <c r="N2421" i="1" l="1"/>
  <c r="V2421" i="1" s="1"/>
  <c r="B2421" i="1" s="1"/>
  <c r="C2422" i="1"/>
  <c r="H2427" i="1"/>
  <c r="L2427" i="1"/>
  <c r="M2427" i="1" s="1"/>
  <c r="W2428" i="1"/>
  <c r="P2428" i="1"/>
  <c r="Q2428" i="1" s="1"/>
  <c r="J2429" i="1"/>
  <c r="K2429" i="1" s="1"/>
  <c r="U2429" i="1" s="1"/>
  <c r="G2429" i="1"/>
  <c r="F2429" i="1" s="1"/>
  <c r="O2429" i="1"/>
  <c r="A2430" i="1"/>
  <c r="I2430" i="1"/>
  <c r="S2428" i="1"/>
  <c r="E2428" i="1"/>
  <c r="D2428" i="1" s="1"/>
  <c r="R2430" i="1"/>
  <c r="N2422" i="1" l="1"/>
  <c r="V2422" i="1" s="1"/>
  <c r="B2422" i="1" s="1"/>
  <c r="C2423" i="1"/>
  <c r="H2428" i="1"/>
  <c r="L2428" i="1"/>
  <c r="M2428" i="1" s="1"/>
  <c r="I2431" i="1"/>
  <c r="A2431" i="1"/>
  <c r="O2430" i="1"/>
  <c r="P2429" i="1"/>
  <c r="Q2429" i="1" s="1"/>
  <c r="W2429" i="1"/>
  <c r="E2429" i="1"/>
  <c r="D2429" i="1" s="1"/>
  <c r="H2429" i="1" s="1"/>
  <c r="S2429" i="1"/>
  <c r="J2430" i="1"/>
  <c r="K2430" i="1" s="1"/>
  <c r="G2430" i="1"/>
  <c r="F2430" i="1" s="1"/>
  <c r="R2431" i="1"/>
  <c r="C2424" i="1" l="1"/>
  <c r="N2423" i="1"/>
  <c r="V2423" i="1" s="1"/>
  <c r="B2423" i="1" s="1"/>
  <c r="L2429" i="1"/>
  <c r="M2429" i="1" s="1"/>
  <c r="S2430" i="1"/>
  <c r="E2430" i="1"/>
  <c r="D2430" i="1" s="1"/>
  <c r="P2430" i="1"/>
  <c r="Q2430" i="1" s="1"/>
  <c r="W2430" i="1"/>
  <c r="U2430" i="1"/>
  <c r="R2432" i="1"/>
  <c r="I2432" i="1"/>
  <c r="A2432" i="1"/>
  <c r="O2431" i="1"/>
  <c r="J2431" i="1"/>
  <c r="K2431" i="1" s="1"/>
  <c r="U2431" i="1" s="1"/>
  <c r="G2431" i="1"/>
  <c r="F2431" i="1" s="1"/>
  <c r="N2424" i="1" l="1"/>
  <c r="V2424" i="1" s="1"/>
  <c r="B2424" i="1" s="1"/>
  <c r="C2425" i="1"/>
  <c r="H2430" i="1"/>
  <c r="L2430" i="1"/>
  <c r="M2430" i="1" s="1"/>
  <c r="R2433" i="1"/>
  <c r="G2432" i="1"/>
  <c r="F2432" i="1" s="1"/>
  <c r="J2432" i="1"/>
  <c r="K2432" i="1" s="1"/>
  <c r="E2431" i="1"/>
  <c r="D2431" i="1" s="1"/>
  <c r="L2431" i="1" s="1"/>
  <c r="M2431" i="1" s="1"/>
  <c r="S2431" i="1"/>
  <c r="W2431" i="1"/>
  <c r="P2431" i="1"/>
  <c r="Q2431" i="1" s="1"/>
  <c r="A2433" i="1"/>
  <c r="O2432" i="1"/>
  <c r="I2433" i="1"/>
  <c r="C2426" i="1" l="1"/>
  <c r="N2425" i="1"/>
  <c r="V2425" i="1" s="1"/>
  <c r="B2425" i="1" s="1"/>
  <c r="H2431" i="1"/>
  <c r="E2432" i="1"/>
  <c r="D2432" i="1" s="1"/>
  <c r="S2432" i="1"/>
  <c r="G2433" i="1"/>
  <c r="F2433" i="1" s="1"/>
  <c r="J2433" i="1"/>
  <c r="K2433" i="1" s="1"/>
  <c r="U2433" i="1" s="1"/>
  <c r="U2432" i="1"/>
  <c r="P2432" i="1"/>
  <c r="Q2432" i="1" s="1"/>
  <c r="W2432" i="1"/>
  <c r="I2434" i="1"/>
  <c r="A2434" i="1"/>
  <c r="O2433" i="1"/>
  <c r="R2434" i="1"/>
  <c r="C2427" i="1" l="1"/>
  <c r="N2426" i="1"/>
  <c r="V2426" i="1" s="1"/>
  <c r="B2426" i="1" s="1"/>
  <c r="L2432" i="1"/>
  <c r="M2432" i="1" s="1"/>
  <c r="H2432" i="1"/>
  <c r="S2433" i="1"/>
  <c r="E2433" i="1"/>
  <c r="D2433" i="1" s="1"/>
  <c r="R2435" i="1"/>
  <c r="P2433" i="1"/>
  <c r="Q2433" i="1" s="1"/>
  <c r="W2433" i="1"/>
  <c r="O2434" i="1"/>
  <c r="I2435" i="1"/>
  <c r="A2435" i="1"/>
  <c r="G2434" i="1"/>
  <c r="F2434" i="1" s="1"/>
  <c r="J2434" i="1"/>
  <c r="K2434" i="1" s="1"/>
  <c r="U2434" i="1" s="1"/>
  <c r="N2427" i="1" l="1"/>
  <c r="V2427" i="1" s="1"/>
  <c r="B2427" i="1" s="1"/>
  <c r="C2428" i="1"/>
  <c r="L2433" i="1"/>
  <c r="M2433" i="1" s="1"/>
  <c r="H2433" i="1"/>
  <c r="W2434" i="1"/>
  <c r="P2434" i="1"/>
  <c r="Q2434" i="1" s="1"/>
  <c r="E2434" i="1"/>
  <c r="D2434" i="1" s="1"/>
  <c r="S2434" i="1"/>
  <c r="R2436" i="1"/>
  <c r="G2435" i="1"/>
  <c r="F2435" i="1" s="1"/>
  <c r="J2435" i="1"/>
  <c r="K2435" i="1" s="1"/>
  <c r="U2435" i="1" s="1"/>
  <c r="I2436" i="1"/>
  <c r="A2436" i="1"/>
  <c r="O2435" i="1"/>
  <c r="C2429" i="1" l="1"/>
  <c r="N2428" i="1"/>
  <c r="H2434" i="1"/>
  <c r="R2437" i="1"/>
  <c r="S2435" i="1"/>
  <c r="E2435" i="1"/>
  <c r="D2435" i="1" s="1"/>
  <c r="L2435" i="1" s="1"/>
  <c r="M2435" i="1" s="1"/>
  <c r="L2434" i="1"/>
  <c r="M2434" i="1" s="1"/>
  <c r="P2435" i="1"/>
  <c r="Q2435" i="1" s="1"/>
  <c r="W2435" i="1"/>
  <c r="A2437" i="1"/>
  <c r="I2437" i="1"/>
  <c r="O2436" i="1"/>
  <c r="G2436" i="1"/>
  <c r="F2436" i="1" s="1"/>
  <c r="J2436" i="1"/>
  <c r="K2436" i="1" s="1"/>
  <c r="V2428" i="1" l="1"/>
  <c r="C2430" i="1"/>
  <c r="N2429" i="1"/>
  <c r="V2429" i="1" s="1"/>
  <c r="B2429" i="1" s="1"/>
  <c r="S2436" i="1"/>
  <c r="E2436" i="1"/>
  <c r="D2436" i="1" s="1"/>
  <c r="W2436" i="1"/>
  <c r="P2436" i="1"/>
  <c r="Q2436" i="1" s="1"/>
  <c r="U2436" i="1"/>
  <c r="A2438" i="1"/>
  <c r="I2438" i="1"/>
  <c r="O2437" i="1"/>
  <c r="H2435" i="1"/>
  <c r="G2437" i="1"/>
  <c r="F2437" i="1" s="1"/>
  <c r="J2437" i="1"/>
  <c r="K2437" i="1" s="1"/>
  <c r="U2437" i="1" s="1"/>
  <c r="R2438" i="1"/>
  <c r="B2428" i="1" l="1"/>
  <c r="N2430" i="1"/>
  <c r="V2430" i="1" s="1"/>
  <c r="B2430" i="1" s="1"/>
  <c r="C2431" i="1"/>
  <c r="H2436" i="1"/>
  <c r="L2436" i="1"/>
  <c r="M2436" i="1" s="1"/>
  <c r="A2439" i="1"/>
  <c r="O2438" i="1"/>
  <c r="I2439" i="1"/>
  <c r="G2438" i="1"/>
  <c r="F2438" i="1" s="1"/>
  <c r="J2438" i="1"/>
  <c r="K2438" i="1" s="1"/>
  <c r="U2438" i="1" s="1"/>
  <c r="R2439" i="1"/>
  <c r="S2437" i="1"/>
  <c r="E2437" i="1"/>
  <c r="D2437" i="1" s="1"/>
  <c r="W2437" i="1"/>
  <c r="P2437" i="1"/>
  <c r="Q2437" i="1" s="1"/>
  <c r="C2432" i="1" l="1"/>
  <c r="N2431" i="1"/>
  <c r="H2437" i="1"/>
  <c r="L2437" i="1"/>
  <c r="M2437" i="1" s="1"/>
  <c r="R2440" i="1"/>
  <c r="E2438" i="1"/>
  <c r="D2438" i="1" s="1"/>
  <c r="S2438" i="1"/>
  <c r="G2439" i="1"/>
  <c r="F2439" i="1" s="1"/>
  <c r="J2439" i="1"/>
  <c r="K2439" i="1" s="1"/>
  <c r="P2438" i="1"/>
  <c r="Q2438" i="1" s="1"/>
  <c r="W2438" i="1"/>
  <c r="I2440" i="1"/>
  <c r="A2440" i="1"/>
  <c r="O2439" i="1"/>
  <c r="V2431" i="1" l="1"/>
  <c r="N2432" i="1"/>
  <c r="V2432" i="1" s="1"/>
  <c r="B2432" i="1" s="1"/>
  <c r="C2433" i="1"/>
  <c r="H2438" i="1"/>
  <c r="L2438" i="1"/>
  <c r="M2438" i="1" s="1"/>
  <c r="S2439" i="1"/>
  <c r="E2439" i="1"/>
  <c r="D2439" i="1" s="1"/>
  <c r="P2439" i="1"/>
  <c r="Q2439" i="1" s="1"/>
  <c r="W2439" i="1"/>
  <c r="O2440" i="1"/>
  <c r="A2441" i="1"/>
  <c r="I2441" i="1"/>
  <c r="U2439" i="1"/>
  <c r="G2440" i="1"/>
  <c r="F2440" i="1" s="1"/>
  <c r="J2440" i="1"/>
  <c r="K2440" i="1" s="1"/>
  <c r="U2440" i="1" s="1"/>
  <c r="R2441" i="1"/>
  <c r="B2431" i="1" l="1"/>
  <c r="C2434" i="1"/>
  <c r="N2433" i="1"/>
  <c r="V2433" i="1" s="1"/>
  <c r="B2433" i="1" s="1"/>
  <c r="L2439" i="1"/>
  <c r="M2439" i="1" s="1"/>
  <c r="H2439" i="1"/>
  <c r="I2442" i="1"/>
  <c r="A2442" i="1"/>
  <c r="O2441" i="1"/>
  <c r="W2440" i="1"/>
  <c r="P2440" i="1"/>
  <c r="Q2440" i="1" s="1"/>
  <c r="R2442" i="1"/>
  <c r="J2441" i="1"/>
  <c r="K2441" i="1" s="1"/>
  <c r="U2441" i="1" s="1"/>
  <c r="G2441" i="1"/>
  <c r="F2441" i="1" s="1"/>
  <c r="E2440" i="1"/>
  <c r="D2440" i="1" s="1"/>
  <c r="L2440" i="1" s="1"/>
  <c r="M2440" i="1" s="1"/>
  <c r="S2440" i="1"/>
  <c r="N2434" i="1" l="1"/>
  <c r="V2434" i="1" s="1"/>
  <c r="B2434" i="1" s="1"/>
  <c r="C2435" i="1"/>
  <c r="H2440" i="1"/>
  <c r="R2443" i="1"/>
  <c r="W2441" i="1"/>
  <c r="P2441" i="1"/>
  <c r="Q2441" i="1" s="1"/>
  <c r="A2443" i="1"/>
  <c r="I2443" i="1"/>
  <c r="O2442" i="1"/>
  <c r="E2441" i="1"/>
  <c r="D2441" i="1" s="1"/>
  <c r="S2441" i="1"/>
  <c r="G2442" i="1"/>
  <c r="F2442" i="1" s="1"/>
  <c r="J2442" i="1"/>
  <c r="K2442" i="1" s="1"/>
  <c r="C2436" i="1" l="1"/>
  <c r="N2435" i="1"/>
  <c r="V2435" i="1" s="1"/>
  <c r="B2435" i="1" s="1"/>
  <c r="G2443" i="1"/>
  <c r="F2443" i="1" s="1"/>
  <c r="J2443" i="1"/>
  <c r="K2443" i="1" s="1"/>
  <c r="U2443" i="1" s="1"/>
  <c r="I2444" i="1"/>
  <c r="A2444" i="1"/>
  <c r="O2443" i="1"/>
  <c r="W2442" i="1"/>
  <c r="P2442" i="1"/>
  <c r="Q2442" i="1" s="1"/>
  <c r="E2442" i="1"/>
  <c r="D2442" i="1" s="1"/>
  <c r="S2442" i="1"/>
  <c r="U2442" i="1"/>
  <c r="H2441" i="1"/>
  <c r="L2441" i="1"/>
  <c r="M2441" i="1" s="1"/>
  <c r="R2444" i="1"/>
  <c r="C2437" i="1" l="1"/>
  <c r="N2436" i="1"/>
  <c r="V2436" i="1" s="1"/>
  <c r="B2436" i="1" s="1"/>
  <c r="W2443" i="1"/>
  <c r="P2443" i="1"/>
  <c r="Q2443" i="1" s="1"/>
  <c r="A2445" i="1"/>
  <c r="I2445" i="1"/>
  <c r="O2444" i="1"/>
  <c r="J2444" i="1"/>
  <c r="K2444" i="1" s="1"/>
  <c r="G2444" i="1"/>
  <c r="F2444" i="1" s="1"/>
  <c r="R2445" i="1"/>
  <c r="E2443" i="1"/>
  <c r="D2443" i="1" s="1"/>
  <c r="S2443" i="1"/>
  <c r="H2442" i="1"/>
  <c r="L2442" i="1"/>
  <c r="M2442" i="1" s="1"/>
  <c r="C2438" i="1" l="1"/>
  <c r="N2437" i="1"/>
  <c r="V2437" i="1" s="1"/>
  <c r="B2437" i="1" s="1"/>
  <c r="H2443" i="1"/>
  <c r="L2443" i="1"/>
  <c r="M2443" i="1" s="1"/>
  <c r="E2444" i="1"/>
  <c r="D2444" i="1" s="1"/>
  <c r="L2444" i="1" s="1"/>
  <c r="M2444" i="1" s="1"/>
  <c r="S2444" i="1"/>
  <c r="W2444" i="1"/>
  <c r="P2444" i="1"/>
  <c r="Q2444" i="1" s="1"/>
  <c r="G2445" i="1"/>
  <c r="F2445" i="1" s="1"/>
  <c r="J2445" i="1"/>
  <c r="K2445" i="1" s="1"/>
  <c r="U2445" i="1" s="1"/>
  <c r="R2446" i="1"/>
  <c r="A2446" i="1"/>
  <c r="O2445" i="1"/>
  <c r="I2446" i="1"/>
  <c r="U2444" i="1"/>
  <c r="N2438" i="1" l="1"/>
  <c r="V2438" i="1" s="1"/>
  <c r="B2438" i="1" s="1"/>
  <c r="C2439" i="1"/>
  <c r="H2444" i="1"/>
  <c r="S2445" i="1"/>
  <c r="E2445" i="1"/>
  <c r="D2445" i="1" s="1"/>
  <c r="J2446" i="1"/>
  <c r="K2446" i="1" s="1"/>
  <c r="U2446" i="1" s="1"/>
  <c r="G2446" i="1"/>
  <c r="F2446" i="1" s="1"/>
  <c r="W2445" i="1"/>
  <c r="P2445" i="1"/>
  <c r="Q2445" i="1" s="1"/>
  <c r="R2447" i="1"/>
  <c r="I2447" i="1"/>
  <c r="O2446" i="1"/>
  <c r="P2446" i="1" s="1"/>
  <c r="A2447" i="1"/>
  <c r="C2440" i="1" l="1"/>
  <c r="N2439" i="1"/>
  <c r="V2439" i="1" s="1"/>
  <c r="B2439" i="1" s="1"/>
  <c r="H2445" i="1"/>
  <c r="L2445" i="1"/>
  <c r="M2445" i="1" s="1"/>
  <c r="R2448" i="1"/>
  <c r="A2448" i="1"/>
  <c r="O2447" i="1"/>
  <c r="I2448" i="1"/>
  <c r="E2446" i="1"/>
  <c r="D2446" i="1" s="1"/>
  <c r="S2446" i="1"/>
  <c r="G2447" i="1"/>
  <c r="F2447" i="1" s="1"/>
  <c r="J2447" i="1"/>
  <c r="K2447" i="1" s="1"/>
  <c r="U2447" i="1" s="1"/>
  <c r="N2440" i="1" l="1"/>
  <c r="V2440" i="1" s="1"/>
  <c r="B2440" i="1" s="1"/>
  <c r="C2441" i="1"/>
  <c r="W2447" i="1"/>
  <c r="P2447" i="1"/>
  <c r="Q2447" i="1" s="1"/>
  <c r="L2446" i="1"/>
  <c r="M2446" i="1" s="1"/>
  <c r="I2449" i="1"/>
  <c r="O2448" i="1"/>
  <c r="A2449" i="1"/>
  <c r="J2448" i="1"/>
  <c r="K2448" i="1" s="1"/>
  <c r="G2448" i="1"/>
  <c r="F2448" i="1" s="1"/>
  <c r="H2446" i="1"/>
  <c r="S2447" i="1"/>
  <c r="E2447" i="1"/>
  <c r="D2447" i="1" s="1"/>
  <c r="R2449" i="1"/>
  <c r="C2442" i="1" l="1"/>
  <c r="N2441" i="1"/>
  <c r="V2441" i="1" s="1"/>
  <c r="B2441" i="1" s="1"/>
  <c r="H2447" i="1"/>
  <c r="S2448" i="1"/>
  <c r="E2448" i="1"/>
  <c r="D2448" i="1" s="1"/>
  <c r="I2450" i="1"/>
  <c r="A2450" i="1"/>
  <c r="O2449" i="1"/>
  <c r="U2448" i="1"/>
  <c r="G2449" i="1"/>
  <c r="F2449" i="1" s="1"/>
  <c r="J2449" i="1"/>
  <c r="K2449" i="1" s="1"/>
  <c r="U2449" i="1" s="1"/>
  <c r="P2448" i="1"/>
  <c r="Q2448" i="1" s="1"/>
  <c r="W2448" i="1"/>
  <c r="R2450" i="1"/>
  <c r="L2447" i="1"/>
  <c r="M2447" i="1" s="1"/>
  <c r="C2443" i="1" l="1"/>
  <c r="N2442" i="1"/>
  <c r="L2448" i="1"/>
  <c r="M2448" i="1" s="1"/>
  <c r="H2448" i="1"/>
  <c r="P2449" i="1"/>
  <c r="Q2449" i="1" s="1"/>
  <c r="W2449" i="1"/>
  <c r="I2451" i="1"/>
  <c r="O2450" i="1"/>
  <c r="A2451" i="1"/>
  <c r="G2450" i="1"/>
  <c r="F2450" i="1" s="1"/>
  <c r="J2450" i="1"/>
  <c r="K2450" i="1" s="1"/>
  <c r="S2449" i="1"/>
  <c r="E2449" i="1"/>
  <c r="D2449" i="1" s="1"/>
  <c r="R2451" i="1"/>
  <c r="V2442" i="1" l="1"/>
  <c r="C2444" i="1"/>
  <c r="N2443" i="1"/>
  <c r="V2443" i="1" s="1"/>
  <c r="B2443" i="1" s="1"/>
  <c r="H2449" i="1"/>
  <c r="L2449" i="1"/>
  <c r="M2449" i="1" s="1"/>
  <c r="E2450" i="1"/>
  <c r="D2450" i="1" s="1"/>
  <c r="H2450" i="1" s="1"/>
  <c r="S2450" i="1"/>
  <c r="A2452" i="1"/>
  <c r="O2451" i="1"/>
  <c r="I2452" i="1"/>
  <c r="P2450" i="1"/>
  <c r="Q2450" i="1" s="1"/>
  <c r="W2450" i="1"/>
  <c r="G2451" i="1"/>
  <c r="F2451" i="1" s="1"/>
  <c r="J2451" i="1"/>
  <c r="K2451" i="1" s="1"/>
  <c r="U2451" i="1" s="1"/>
  <c r="R2452" i="1"/>
  <c r="U2450" i="1"/>
  <c r="B2442" i="1" l="1"/>
  <c r="N2444" i="1"/>
  <c r="V2444" i="1" s="1"/>
  <c r="B2444" i="1" s="1"/>
  <c r="C2445" i="1"/>
  <c r="L2450" i="1"/>
  <c r="M2450" i="1" s="1"/>
  <c r="G2452" i="1"/>
  <c r="F2452" i="1" s="1"/>
  <c r="J2452" i="1"/>
  <c r="K2452" i="1" s="1"/>
  <c r="U2452" i="1" s="1"/>
  <c r="P2451" i="1"/>
  <c r="Q2451" i="1" s="1"/>
  <c r="W2451" i="1"/>
  <c r="O2452" i="1"/>
  <c r="A2453" i="1"/>
  <c r="I2453" i="1"/>
  <c r="R2453" i="1"/>
  <c r="E2451" i="1"/>
  <c r="D2451" i="1" s="1"/>
  <c r="L2451" i="1" s="1"/>
  <c r="M2451" i="1" s="1"/>
  <c r="S2451" i="1"/>
  <c r="N2445" i="1" l="1"/>
  <c r="V2445" i="1" s="1"/>
  <c r="B2445" i="1" s="1"/>
  <c r="C2446" i="1"/>
  <c r="N2446" i="1" s="1"/>
  <c r="H2451" i="1"/>
  <c r="O2453" i="1"/>
  <c r="I2454" i="1"/>
  <c r="A2454" i="1"/>
  <c r="P2452" i="1"/>
  <c r="Q2452" i="1" s="1"/>
  <c r="W2452" i="1"/>
  <c r="G2453" i="1"/>
  <c r="F2453" i="1" s="1"/>
  <c r="J2453" i="1"/>
  <c r="K2453" i="1" s="1"/>
  <c r="U2453" i="1" s="1"/>
  <c r="R2454" i="1"/>
  <c r="E2452" i="1"/>
  <c r="D2452" i="1" s="1"/>
  <c r="S2452" i="1"/>
  <c r="Q2446" i="1" l="1"/>
  <c r="C2447" i="1" s="1"/>
  <c r="V2446" i="1"/>
  <c r="E2453" i="1"/>
  <c r="D2453" i="1" s="1"/>
  <c r="L2453" i="1" s="1"/>
  <c r="M2453" i="1" s="1"/>
  <c r="S2453" i="1"/>
  <c r="R2455" i="1"/>
  <c r="H2452" i="1"/>
  <c r="L2452" i="1"/>
  <c r="M2452" i="1" s="1"/>
  <c r="A2455" i="1"/>
  <c r="I2455" i="1"/>
  <c r="O2454" i="1"/>
  <c r="J2454" i="1"/>
  <c r="K2454" i="1" s="1"/>
  <c r="U2454" i="1" s="1"/>
  <c r="G2454" i="1"/>
  <c r="F2454" i="1" s="1"/>
  <c r="P2453" i="1"/>
  <c r="Q2453" i="1" s="1"/>
  <c r="W2453" i="1"/>
  <c r="B2446" i="1" l="1"/>
  <c r="H2453" i="1"/>
  <c r="N2447" i="1"/>
  <c r="V2447" i="1" s="1"/>
  <c r="B2447" i="1" s="1"/>
  <c r="C2448" i="1"/>
  <c r="W2446" i="1"/>
  <c r="A2456" i="1"/>
  <c r="I2456" i="1"/>
  <c r="O2455" i="1"/>
  <c r="R2456" i="1"/>
  <c r="E2454" i="1"/>
  <c r="D2454" i="1" s="1"/>
  <c r="S2454" i="1"/>
  <c r="J2455" i="1"/>
  <c r="K2455" i="1" s="1"/>
  <c r="G2455" i="1"/>
  <c r="F2455" i="1" s="1"/>
  <c r="P2454" i="1"/>
  <c r="Q2454" i="1" s="1"/>
  <c r="W2454" i="1"/>
  <c r="N2448" i="1" l="1"/>
  <c r="V2448" i="1" s="1"/>
  <c r="B2448" i="1" s="1"/>
  <c r="C2449" i="1"/>
  <c r="S2455" i="1"/>
  <c r="E2455" i="1"/>
  <c r="D2455" i="1" s="1"/>
  <c r="L2455" i="1" s="1"/>
  <c r="M2455" i="1" s="1"/>
  <c r="U2455" i="1"/>
  <c r="H2454" i="1"/>
  <c r="L2454" i="1"/>
  <c r="M2454" i="1" s="1"/>
  <c r="R2457" i="1"/>
  <c r="W2455" i="1"/>
  <c r="P2455" i="1"/>
  <c r="Q2455" i="1" s="1"/>
  <c r="J2456" i="1"/>
  <c r="K2456" i="1" s="1"/>
  <c r="U2456" i="1" s="1"/>
  <c r="G2456" i="1"/>
  <c r="F2456" i="1" s="1"/>
  <c r="O2456" i="1"/>
  <c r="A2457" i="1"/>
  <c r="I2457" i="1"/>
  <c r="N2449" i="1" l="1"/>
  <c r="V2449" i="1" s="1"/>
  <c r="B2449" i="1" s="1"/>
  <c r="C2450" i="1"/>
  <c r="H2455" i="1"/>
  <c r="J2457" i="1"/>
  <c r="K2457" i="1" s="1"/>
  <c r="U2457" i="1" s="1"/>
  <c r="G2457" i="1"/>
  <c r="F2457" i="1" s="1"/>
  <c r="R2458" i="1"/>
  <c r="P2456" i="1"/>
  <c r="Q2456" i="1" s="1"/>
  <c r="W2456" i="1"/>
  <c r="I2458" i="1"/>
  <c r="O2457" i="1"/>
  <c r="A2458" i="1"/>
  <c r="S2456" i="1"/>
  <c r="E2456" i="1"/>
  <c r="D2456" i="1" s="1"/>
  <c r="N2450" i="1" l="1"/>
  <c r="V2450" i="1" s="1"/>
  <c r="B2450" i="1" s="1"/>
  <c r="C2451" i="1"/>
  <c r="L2456" i="1"/>
  <c r="M2456" i="1" s="1"/>
  <c r="W2457" i="1"/>
  <c r="P2457" i="1"/>
  <c r="Q2457" i="1" s="1"/>
  <c r="J2458" i="1"/>
  <c r="K2458" i="1" s="1"/>
  <c r="U2458" i="1" s="1"/>
  <c r="G2458" i="1"/>
  <c r="F2458" i="1" s="1"/>
  <c r="R2459" i="1"/>
  <c r="H2456" i="1"/>
  <c r="A2459" i="1"/>
  <c r="I2459" i="1"/>
  <c r="O2458" i="1"/>
  <c r="S2457" i="1"/>
  <c r="E2457" i="1"/>
  <c r="D2457" i="1" s="1"/>
  <c r="N2451" i="1" l="1"/>
  <c r="V2451" i="1" s="1"/>
  <c r="B2451" i="1" s="1"/>
  <c r="C2452" i="1"/>
  <c r="H2457" i="1"/>
  <c r="L2457" i="1"/>
  <c r="M2457" i="1" s="1"/>
  <c r="R2460" i="1"/>
  <c r="I2460" i="1"/>
  <c r="O2459" i="1"/>
  <c r="A2460" i="1"/>
  <c r="E2458" i="1"/>
  <c r="D2458" i="1" s="1"/>
  <c r="S2458" i="1"/>
  <c r="W2458" i="1"/>
  <c r="P2458" i="1"/>
  <c r="Q2458" i="1" s="1"/>
  <c r="G2459" i="1"/>
  <c r="F2459" i="1" s="1"/>
  <c r="J2459" i="1"/>
  <c r="K2459" i="1" s="1"/>
  <c r="U2459" i="1" s="1"/>
  <c r="C2453" i="1" l="1"/>
  <c r="N2452" i="1"/>
  <c r="V2452" i="1" s="1"/>
  <c r="B2452" i="1" s="1"/>
  <c r="W2459" i="1"/>
  <c r="P2459" i="1"/>
  <c r="Q2459" i="1" s="1"/>
  <c r="G2460" i="1"/>
  <c r="F2460" i="1" s="1"/>
  <c r="J2460" i="1"/>
  <c r="K2460" i="1" s="1"/>
  <c r="O2460" i="1"/>
  <c r="A2461" i="1"/>
  <c r="I2461" i="1"/>
  <c r="S2459" i="1"/>
  <c r="E2459" i="1"/>
  <c r="D2459" i="1" s="1"/>
  <c r="R2461" i="1"/>
  <c r="H2458" i="1"/>
  <c r="L2458" i="1"/>
  <c r="M2458" i="1" s="1"/>
  <c r="C2454" i="1" l="1"/>
  <c r="N2453" i="1"/>
  <c r="V2453" i="1" s="1"/>
  <c r="B2453" i="1" s="1"/>
  <c r="H2459" i="1"/>
  <c r="L2459" i="1"/>
  <c r="M2459" i="1" s="1"/>
  <c r="O2461" i="1"/>
  <c r="I2462" i="1"/>
  <c r="A2462" i="1"/>
  <c r="W2460" i="1"/>
  <c r="P2460" i="1"/>
  <c r="Q2460" i="1" s="1"/>
  <c r="J2461" i="1"/>
  <c r="K2461" i="1" s="1"/>
  <c r="G2461" i="1"/>
  <c r="F2461" i="1" s="1"/>
  <c r="S2460" i="1"/>
  <c r="E2460" i="1"/>
  <c r="D2460" i="1" s="1"/>
  <c r="R2462" i="1"/>
  <c r="U2460" i="1"/>
  <c r="N2454" i="1" l="1"/>
  <c r="V2454" i="1" s="1"/>
  <c r="B2454" i="1" s="1"/>
  <c r="C2455" i="1"/>
  <c r="L2460" i="1"/>
  <c r="M2460" i="1" s="1"/>
  <c r="H2460" i="1"/>
  <c r="S2461" i="1"/>
  <c r="E2461" i="1"/>
  <c r="D2461" i="1" s="1"/>
  <c r="U2461" i="1"/>
  <c r="I2463" i="1"/>
  <c r="O2462" i="1"/>
  <c r="A2463" i="1"/>
  <c r="R2463" i="1"/>
  <c r="J2462" i="1"/>
  <c r="K2462" i="1" s="1"/>
  <c r="U2462" i="1" s="1"/>
  <c r="G2462" i="1"/>
  <c r="F2462" i="1" s="1"/>
  <c r="W2461" i="1"/>
  <c r="P2461" i="1"/>
  <c r="Q2461" i="1" s="1"/>
  <c r="C2456" i="1" l="1"/>
  <c r="N2455" i="1"/>
  <c r="V2455" i="1" s="1"/>
  <c r="B2455" i="1" s="1"/>
  <c r="L2461" i="1"/>
  <c r="M2461" i="1" s="1"/>
  <c r="H2461" i="1"/>
  <c r="R2464" i="1"/>
  <c r="A2464" i="1"/>
  <c r="O2463" i="1"/>
  <c r="I2464" i="1"/>
  <c r="W2462" i="1"/>
  <c r="P2462" i="1"/>
  <c r="Q2462" i="1" s="1"/>
  <c r="G2463" i="1"/>
  <c r="F2463" i="1" s="1"/>
  <c r="J2463" i="1"/>
  <c r="K2463" i="1" s="1"/>
  <c r="U2463" i="1" s="1"/>
  <c r="E2462" i="1"/>
  <c r="D2462" i="1" s="1"/>
  <c r="S2462" i="1"/>
  <c r="C2457" i="1" l="1"/>
  <c r="N2456" i="1"/>
  <c r="V2456" i="1" s="1"/>
  <c r="B2456" i="1" s="1"/>
  <c r="H2462" i="1"/>
  <c r="L2462" i="1"/>
  <c r="M2462" i="1" s="1"/>
  <c r="J2464" i="1"/>
  <c r="K2464" i="1" s="1"/>
  <c r="U2464" i="1" s="1"/>
  <c r="G2464" i="1"/>
  <c r="F2464" i="1" s="1"/>
  <c r="P2463" i="1"/>
  <c r="Q2463" i="1" s="1"/>
  <c r="W2463" i="1"/>
  <c r="O2464" i="1"/>
  <c r="I2465" i="1"/>
  <c r="A2465" i="1"/>
  <c r="E2463" i="1"/>
  <c r="D2463" i="1" s="1"/>
  <c r="S2463" i="1"/>
  <c r="R2465" i="1"/>
  <c r="C2458" i="1" l="1"/>
  <c r="N2457" i="1"/>
  <c r="P2464" i="1"/>
  <c r="Q2464" i="1" s="1"/>
  <c r="W2464" i="1"/>
  <c r="A2466" i="1"/>
  <c r="I2466" i="1"/>
  <c r="O2465" i="1"/>
  <c r="H2463" i="1"/>
  <c r="L2463" i="1"/>
  <c r="M2463" i="1" s="1"/>
  <c r="G2465" i="1"/>
  <c r="F2465" i="1" s="1"/>
  <c r="J2465" i="1"/>
  <c r="K2465" i="1" s="1"/>
  <c r="U2465" i="1" s="1"/>
  <c r="R2466" i="1"/>
  <c r="S2464" i="1"/>
  <c r="E2464" i="1"/>
  <c r="D2464" i="1" s="1"/>
  <c r="V2457" i="1" l="1"/>
  <c r="C2459" i="1"/>
  <c r="N2458" i="1"/>
  <c r="V2458" i="1" s="1"/>
  <c r="B2458" i="1" s="1"/>
  <c r="L2464" i="1"/>
  <c r="M2464" i="1" s="1"/>
  <c r="P2465" i="1"/>
  <c r="Q2465" i="1" s="1"/>
  <c r="W2465" i="1"/>
  <c r="G2466" i="1"/>
  <c r="F2466" i="1" s="1"/>
  <c r="J2466" i="1"/>
  <c r="K2466" i="1" s="1"/>
  <c r="A2467" i="1"/>
  <c r="I2467" i="1"/>
  <c r="O2466" i="1"/>
  <c r="R2467" i="1"/>
  <c r="H2464" i="1"/>
  <c r="S2465" i="1"/>
  <c r="E2465" i="1"/>
  <c r="D2465" i="1" s="1"/>
  <c r="L2465" i="1" s="1"/>
  <c r="M2465" i="1" s="1"/>
  <c r="B2457" i="1" l="1"/>
  <c r="N2459" i="1"/>
  <c r="V2459" i="1" s="1"/>
  <c r="B2459" i="1" s="1"/>
  <c r="C2460" i="1"/>
  <c r="G2467" i="1"/>
  <c r="F2467" i="1" s="1"/>
  <c r="J2467" i="1"/>
  <c r="K2467" i="1" s="1"/>
  <c r="U2467" i="1" s="1"/>
  <c r="R2468" i="1"/>
  <c r="I2468" i="1"/>
  <c r="A2468" i="1"/>
  <c r="O2467" i="1"/>
  <c r="P2466" i="1"/>
  <c r="Q2466" i="1" s="1"/>
  <c r="W2466" i="1"/>
  <c r="E2466" i="1"/>
  <c r="D2466" i="1" s="1"/>
  <c r="S2466" i="1"/>
  <c r="H2465" i="1"/>
  <c r="U2466" i="1"/>
  <c r="C2461" i="1" l="1"/>
  <c r="N2460" i="1"/>
  <c r="V2460" i="1" s="1"/>
  <c r="B2460" i="1" s="1"/>
  <c r="H2466" i="1"/>
  <c r="I2469" i="1"/>
  <c r="O2468" i="1"/>
  <c r="A2469" i="1"/>
  <c r="J2468" i="1"/>
  <c r="K2468" i="1" s="1"/>
  <c r="G2468" i="1"/>
  <c r="F2468" i="1" s="1"/>
  <c r="P2467" i="1"/>
  <c r="Q2467" i="1" s="1"/>
  <c r="W2467" i="1"/>
  <c r="R2469" i="1"/>
  <c r="E2467" i="1"/>
  <c r="D2467" i="1" s="1"/>
  <c r="S2467" i="1"/>
  <c r="L2466" i="1"/>
  <c r="M2466" i="1" s="1"/>
  <c r="C2462" i="1" l="1"/>
  <c r="N2461" i="1"/>
  <c r="V2461" i="1" s="1"/>
  <c r="B2461" i="1" s="1"/>
  <c r="L2467" i="1"/>
  <c r="M2467" i="1" s="1"/>
  <c r="R2470" i="1"/>
  <c r="H2467" i="1"/>
  <c r="E2468" i="1"/>
  <c r="D2468" i="1" s="1"/>
  <c r="S2468" i="1"/>
  <c r="O2469" i="1"/>
  <c r="I2470" i="1"/>
  <c r="A2470" i="1"/>
  <c r="P2468" i="1"/>
  <c r="Q2468" i="1" s="1"/>
  <c r="W2468" i="1"/>
  <c r="U2468" i="1"/>
  <c r="G2469" i="1"/>
  <c r="F2469" i="1" s="1"/>
  <c r="J2469" i="1"/>
  <c r="K2469" i="1" s="1"/>
  <c r="N2462" i="1" l="1"/>
  <c r="V2462" i="1" s="1"/>
  <c r="B2462" i="1" s="1"/>
  <c r="C2463" i="1"/>
  <c r="L2468" i="1"/>
  <c r="M2468" i="1" s="1"/>
  <c r="H2468" i="1"/>
  <c r="J2470" i="1"/>
  <c r="K2470" i="1" s="1"/>
  <c r="U2470" i="1" s="1"/>
  <c r="G2470" i="1"/>
  <c r="F2470" i="1" s="1"/>
  <c r="E2469" i="1"/>
  <c r="D2469" i="1" s="1"/>
  <c r="S2469" i="1"/>
  <c r="U2469" i="1"/>
  <c r="R2471" i="1"/>
  <c r="P2469" i="1"/>
  <c r="Q2469" i="1" s="1"/>
  <c r="W2469" i="1"/>
  <c r="A2471" i="1"/>
  <c r="O2470" i="1"/>
  <c r="I2471" i="1"/>
  <c r="N2463" i="1" l="1"/>
  <c r="V2463" i="1" s="1"/>
  <c r="B2463" i="1" s="1"/>
  <c r="C2464" i="1"/>
  <c r="L2469" i="1"/>
  <c r="M2469" i="1" s="1"/>
  <c r="R2472" i="1"/>
  <c r="G2471" i="1"/>
  <c r="F2471" i="1" s="1"/>
  <c r="J2471" i="1"/>
  <c r="K2471" i="1" s="1"/>
  <c r="W2470" i="1"/>
  <c r="P2470" i="1"/>
  <c r="Q2470" i="1" s="1"/>
  <c r="I2472" i="1"/>
  <c r="A2472" i="1"/>
  <c r="O2471" i="1"/>
  <c r="H2469" i="1"/>
  <c r="E2470" i="1"/>
  <c r="D2470" i="1" s="1"/>
  <c r="S2470" i="1"/>
  <c r="C2465" i="1" l="1"/>
  <c r="N2464" i="1"/>
  <c r="V2464" i="1" s="1"/>
  <c r="B2464" i="1" s="1"/>
  <c r="H2470" i="1"/>
  <c r="G2472" i="1"/>
  <c r="F2472" i="1" s="1"/>
  <c r="J2472" i="1"/>
  <c r="K2472" i="1" s="1"/>
  <c r="U2472" i="1" s="1"/>
  <c r="L2470" i="1"/>
  <c r="M2470" i="1" s="1"/>
  <c r="E2471" i="1"/>
  <c r="D2471" i="1" s="1"/>
  <c r="S2471" i="1"/>
  <c r="I2473" i="1"/>
  <c r="O2472" i="1"/>
  <c r="A2473" i="1"/>
  <c r="U2471" i="1"/>
  <c r="P2471" i="1"/>
  <c r="Q2471" i="1" s="1"/>
  <c r="W2471" i="1"/>
  <c r="R2473" i="1"/>
  <c r="N2465" i="1" l="1"/>
  <c r="V2465" i="1" s="1"/>
  <c r="B2465" i="1" s="1"/>
  <c r="C2466" i="1"/>
  <c r="H2471" i="1"/>
  <c r="G2473" i="1"/>
  <c r="F2473" i="1" s="1"/>
  <c r="J2473" i="1"/>
  <c r="K2473" i="1" s="1"/>
  <c r="U2473" i="1" s="1"/>
  <c r="P2472" i="1"/>
  <c r="Q2472" i="1" s="1"/>
  <c r="W2472" i="1"/>
  <c r="R2474" i="1"/>
  <c r="E2472" i="1"/>
  <c r="D2472" i="1" s="1"/>
  <c r="L2472" i="1" s="1"/>
  <c r="M2472" i="1" s="1"/>
  <c r="S2472" i="1"/>
  <c r="I2474" i="1"/>
  <c r="A2474" i="1"/>
  <c r="O2473" i="1"/>
  <c r="L2471" i="1"/>
  <c r="M2471" i="1" s="1"/>
  <c r="C2467" i="1" l="1"/>
  <c r="N2466" i="1"/>
  <c r="V2466" i="1" s="1"/>
  <c r="B2466" i="1" s="1"/>
  <c r="H2472" i="1"/>
  <c r="R2475" i="1"/>
  <c r="W2473" i="1"/>
  <c r="P2473" i="1"/>
  <c r="Q2473" i="1" s="1"/>
  <c r="I2475" i="1"/>
  <c r="O2474" i="1"/>
  <c r="A2475" i="1"/>
  <c r="E2473" i="1"/>
  <c r="D2473" i="1" s="1"/>
  <c r="S2473" i="1"/>
  <c r="G2474" i="1"/>
  <c r="F2474" i="1" s="1"/>
  <c r="J2474" i="1"/>
  <c r="K2474" i="1" s="1"/>
  <c r="C2468" i="1" l="1"/>
  <c r="N2467" i="1"/>
  <c r="V2467" i="1" s="1"/>
  <c r="B2467" i="1" s="1"/>
  <c r="L2473" i="1"/>
  <c r="M2473" i="1" s="1"/>
  <c r="H2473" i="1"/>
  <c r="G2475" i="1"/>
  <c r="F2475" i="1" s="1"/>
  <c r="J2475" i="1"/>
  <c r="K2475" i="1" s="1"/>
  <c r="U2475" i="1" s="1"/>
  <c r="E2474" i="1"/>
  <c r="D2474" i="1" s="1"/>
  <c r="H2474" i="1" s="1"/>
  <c r="S2474" i="1"/>
  <c r="U2474" i="1"/>
  <c r="A2476" i="1"/>
  <c r="I2476" i="1"/>
  <c r="O2475" i="1"/>
  <c r="R2476" i="1"/>
  <c r="P2474" i="1"/>
  <c r="Q2474" i="1" s="1"/>
  <c r="W2474" i="1"/>
  <c r="C2469" i="1" l="1"/>
  <c r="N2468" i="1"/>
  <c r="V2468" i="1" s="1"/>
  <c r="B2468" i="1" s="1"/>
  <c r="L2474" i="1"/>
  <c r="M2474" i="1" s="1"/>
  <c r="A2477" i="1"/>
  <c r="O2476" i="1"/>
  <c r="I2477" i="1"/>
  <c r="P2475" i="1"/>
  <c r="Q2475" i="1" s="1"/>
  <c r="W2475" i="1"/>
  <c r="S2475" i="1"/>
  <c r="E2475" i="1"/>
  <c r="D2475" i="1" s="1"/>
  <c r="J2476" i="1"/>
  <c r="K2476" i="1" s="1"/>
  <c r="G2476" i="1"/>
  <c r="F2476" i="1" s="1"/>
  <c r="R2477" i="1"/>
  <c r="C2470" i="1" l="1"/>
  <c r="N2469" i="1"/>
  <c r="V2469" i="1" s="1"/>
  <c r="B2469" i="1" s="1"/>
  <c r="L2475" i="1"/>
  <c r="M2475" i="1" s="1"/>
  <c r="H2475" i="1"/>
  <c r="G2477" i="1"/>
  <c r="F2477" i="1" s="1"/>
  <c r="J2477" i="1"/>
  <c r="K2477" i="1" s="1"/>
  <c r="S2476" i="1"/>
  <c r="E2476" i="1"/>
  <c r="D2476" i="1" s="1"/>
  <c r="P2476" i="1"/>
  <c r="Q2476" i="1" s="1"/>
  <c r="W2476" i="1"/>
  <c r="U2476" i="1"/>
  <c r="R2478" i="1"/>
  <c r="A2478" i="1"/>
  <c r="O2477" i="1"/>
  <c r="I2478" i="1"/>
  <c r="C2471" i="1" l="1"/>
  <c r="N2470" i="1"/>
  <c r="V2470" i="1" s="1"/>
  <c r="B2470" i="1" s="1"/>
  <c r="E2477" i="1"/>
  <c r="D2477" i="1" s="1"/>
  <c r="L2477" i="1" s="1"/>
  <c r="M2477" i="1" s="1"/>
  <c r="S2477" i="1"/>
  <c r="J2478" i="1"/>
  <c r="K2478" i="1" s="1"/>
  <c r="G2478" i="1"/>
  <c r="F2478" i="1" s="1"/>
  <c r="O2478" i="1"/>
  <c r="I2479" i="1"/>
  <c r="A2479" i="1"/>
  <c r="U2477" i="1"/>
  <c r="L2476" i="1"/>
  <c r="M2476" i="1" s="1"/>
  <c r="R2479" i="1"/>
  <c r="P2477" i="1"/>
  <c r="H2476" i="1"/>
  <c r="N2471" i="1" l="1"/>
  <c r="V2471" i="1" s="1"/>
  <c r="B2471" i="1" s="1"/>
  <c r="C2472" i="1"/>
  <c r="H2477" i="1"/>
  <c r="I2480" i="1"/>
  <c r="A2480" i="1"/>
  <c r="O2479" i="1"/>
  <c r="W2478" i="1"/>
  <c r="P2478" i="1"/>
  <c r="Q2478" i="1" s="1"/>
  <c r="S2478" i="1"/>
  <c r="E2478" i="1"/>
  <c r="D2478" i="1" s="1"/>
  <c r="L2478" i="1" s="1"/>
  <c r="M2478" i="1" s="1"/>
  <c r="J2479" i="1"/>
  <c r="K2479" i="1" s="1"/>
  <c r="U2479" i="1" s="1"/>
  <c r="G2479" i="1"/>
  <c r="F2479" i="1" s="1"/>
  <c r="U2478" i="1"/>
  <c r="R2480" i="1"/>
  <c r="C2473" i="1" l="1"/>
  <c r="N2472" i="1"/>
  <c r="H2478" i="1"/>
  <c r="W2479" i="1"/>
  <c r="P2479" i="1"/>
  <c r="Q2479" i="1" s="1"/>
  <c r="R2481" i="1"/>
  <c r="O2480" i="1"/>
  <c r="I2481" i="1"/>
  <c r="A2481" i="1"/>
  <c r="E2479" i="1"/>
  <c r="D2479" i="1" s="1"/>
  <c r="S2479" i="1"/>
  <c r="G2480" i="1"/>
  <c r="F2480" i="1" s="1"/>
  <c r="J2480" i="1"/>
  <c r="K2480" i="1" s="1"/>
  <c r="U2480" i="1" s="1"/>
  <c r="V2472" i="1" l="1"/>
  <c r="N2473" i="1"/>
  <c r="V2473" i="1" s="1"/>
  <c r="B2473" i="1" s="1"/>
  <c r="C2474" i="1"/>
  <c r="L2479" i="1"/>
  <c r="M2479" i="1" s="1"/>
  <c r="H2479" i="1"/>
  <c r="P2480" i="1"/>
  <c r="Q2480" i="1" s="1"/>
  <c r="W2480" i="1"/>
  <c r="E2480" i="1"/>
  <c r="D2480" i="1" s="1"/>
  <c r="S2480" i="1"/>
  <c r="R2482" i="1"/>
  <c r="I2482" i="1"/>
  <c r="A2482" i="1"/>
  <c r="O2481" i="1"/>
  <c r="G2481" i="1"/>
  <c r="F2481" i="1" s="1"/>
  <c r="J2481" i="1"/>
  <c r="K2481" i="1" s="1"/>
  <c r="U2481" i="1" s="1"/>
  <c r="B2472" i="1" l="1"/>
  <c r="N2474" i="1"/>
  <c r="V2474" i="1" s="1"/>
  <c r="B2474" i="1" s="1"/>
  <c r="C2475" i="1"/>
  <c r="L2480" i="1"/>
  <c r="M2480" i="1" s="1"/>
  <c r="H2480" i="1"/>
  <c r="R2483" i="1"/>
  <c r="O2482" i="1"/>
  <c r="A2483" i="1"/>
  <c r="I2483" i="1"/>
  <c r="J2482" i="1"/>
  <c r="K2482" i="1" s="1"/>
  <c r="G2482" i="1"/>
  <c r="F2482" i="1" s="1"/>
  <c r="S2481" i="1"/>
  <c r="E2481" i="1"/>
  <c r="D2481" i="1" s="1"/>
  <c r="W2481" i="1"/>
  <c r="P2481" i="1"/>
  <c r="Q2481" i="1" s="1"/>
  <c r="N2475" i="1" l="1"/>
  <c r="V2475" i="1" s="1"/>
  <c r="B2475" i="1" s="1"/>
  <c r="C2476" i="1"/>
  <c r="H2481" i="1"/>
  <c r="L2481" i="1"/>
  <c r="M2481" i="1" s="1"/>
  <c r="E2482" i="1"/>
  <c r="D2482" i="1" s="1"/>
  <c r="S2482" i="1"/>
  <c r="J2483" i="1"/>
  <c r="K2483" i="1" s="1"/>
  <c r="U2483" i="1" s="1"/>
  <c r="G2483" i="1"/>
  <c r="F2483" i="1" s="1"/>
  <c r="O2483" i="1"/>
  <c r="I2484" i="1"/>
  <c r="A2484" i="1"/>
  <c r="W2482" i="1"/>
  <c r="P2482" i="1"/>
  <c r="Q2482" i="1" s="1"/>
  <c r="U2482" i="1"/>
  <c r="R2484" i="1"/>
  <c r="C2477" i="1" l="1"/>
  <c r="N2477" i="1" s="1"/>
  <c r="N2476" i="1"/>
  <c r="V2476" i="1" s="1"/>
  <c r="B2476" i="1" s="1"/>
  <c r="H2482" i="1"/>
  <c r="L2482" i="1"/>
  <c r="M2482" i="1" s="1"/>
  <c r="J2484" i="1"/>
  <c r="K2484" i="1" s="1"/>
  <c r="U2484" i="1" s="1"/>
  <c r="G2484" i="1"/>
  <c r="F2484" i="1" s="1"/>
  <c r="P2483" i="1"/>
  <c r="Q2483" i="1" s="1"/>
  <c r="W2483" i="1"/>
  <c r="O2484" i="1"/>
  <c r="A2485" i="1"/>
  <c r="I2485" i="1"/>
  <c r="S2483" i="1"/>
  <c r="E2483" i="1"/>
  <c r="D2483" i="1" s="1"/>
  <c r="R2485" i="1"/>
  <c r="Q2477" i="1" l="1"/>
  <c r="V2477" i="1"/>
  <c r="H2483" i="1"/>
  <c r="L2483" i="1"/>
  <c r="M2483" i="1" s="1"/>
  <c r="J2485" i="1"/>
  <c r="K2485" i="1" s="1"/>
  <c r="U2485" i="1" s="1"/>
  <c r="G2485" i="1"/>
  <c r="F2485" i="1" s="1"/>
  <c r="I2486" i="1"/>
  <c r="A2486" i="1"/>
  <c r="O2485" i="1"/>
  <c r="W2484" i="1"/>
  <c r="P2484" i="1"/>
  <c r="Q2484" i="1" s="1"/>
  <c r="R2486" i="1"/>
  <c r="E2484" i="1"/>
  <c r="D2484" i="1" s="1"/>
  <c r="S2484" i="1"/>
  <c r="C2478" i="1" l="1"/>
  <c r="C2479" i="1" s="1"/>
  <c r="B2477" i="1"/>
  <c r="W2477" i="1"/>
  <c r="L2484" i="1"/>
  <c r="M2484" i="1" s="1"/>
  <c r="H2484" i="1"/>
  <c r="P2485" i="1"/>
  <c r="Q2485" i="1" s="1"/>
  <c r="W2485" i="1"/>
  <c r="O2486" i="1"/>
  <c r="A2487" i="1"/>
  <c r="I2487" i="1"/>
  <c r="G2486" i="1"/>
  <c r="F2486" i="1" s="1"/>
  <c r="J2486" i="1"/>
  <c r="K2486" i="1" s="1"/>
  <c r="R2487" i="1"/>
  <c r="E2485" i="1"/>
  <c r="D2485" i="1" s="1"/>
  <c r="H2485" i="1" s="1"/>
  <c r="S2485" i="1"/>
  <c r="N2478" i="1" l="1"/>
  <c r="V2478" i="1" s="1"/>
  <c r="B2478" i="1" s="1"/>
  <c r="C2480" i="1"/>
  <c r="N2479" i="1"/>
  <c r="V2479" i="1" s="1"/>
  <c r="B2479" i="1" s="1"/>
  <c r="L2485" i="1"/>
  <c r="M2485" i="1" s="1"/>
  <c r="J2487" i="1"/>
  <c r="K2487" i="1" s="1"/>
  <c r="U2487" i="1" s="1"/>
  <c r="G2487" i="1"/>
  <c r="F2487" i="1" s="1"/>
  <c r="S2486" i="1"/>
  <c r="E2486" i="1"/>
  <c r="D2486" i="1" s="1"/>
  <c r="I2488" i="1"/>
  <c r="O2487" i="1"/>
  <c r="A2488" i="1"/>
  <c r="R2488" i="1"/>
  <c r="W2486" i="1"/>
  <c r="P2486" i="1"/>
  <c r="Q2486" i="1" s="1"/>
  <c r="U2486" i="1"/>
  <c r="C2481" i="1" l="1"/>
  <c r="N2480" i="1"/>
  <c r="V2480" i="1" s="1"/>
  <c r="B2480" i="1" s="1"/>
  <c r="L2486" i="1"/>
  <c r="M2486" i="1" s="1"/>
  <c r="P2487" i="1"/>
  <c r="Q2487" i="1" s="1"/>
  <c r="W2487" i="1"/>
  <c r="G2488" i="1"/>
  <c r="F2488" i="1" s="1"/>
  <c r="J2488" i="1"/>
  <c r="K2488" i="1" s="1"/>
  <c r="U2488" i="1" s="1"/>
  <c r="R2489" i="1"/>
  <c r="O2488" i="1"/>
  <c r="I2489" i="1"/>
  <c r="A2489" i="1"/>
  <c r="H2486" i="1"/>
  <c r="S2487" i="1"/>
  <c r="E2487" i="1"/>
  <c r="D2487" i="1" s="1"/>
  <c r="C2482" i="1" l="1"/>
  <c r="N2481" i="1"/>
  <c r="V2481" i="1" s="1"/>
  <c r="B2481" i="1" s="1"/>
  <c r="L2487" i="1"/>
  <c r="M2487" i="1" s="1"/>
  <c r="P2488" i="1"/>
  <c r="Q2488" i="1" s="1"/>
  <c r="W2488" i="1"/>
  <c r="E2488" i="1"/>
  <c r="D2488" i="1" s="1"/>
  <c r="S2488" i="1"/>
  <c r="H2487" i="1"/>
  <c r="R2490" i="1"/>
  <c r="J2489" i="1"/>
  <c r="K2489" i="1" s="1"/>
  <c r="U2489" i="1" s="1"/>
  <c r="G2489" i="1"/>
  <c r="F2489" i="1" s="1"/>
  <c r="A2490" i="1"/>
  <c r="O2489" i="1"/>
  <c r="I2490" i="1"/>
  <c r="C2483" i="1" l="1"/>
  <c r="N2482" i="1"/>
  <c r="V2482" i="1" s="1"/>
  <c r="B2482" i="1" s="1"/>
  <c r="L2488" i="1"/>
  <c r="M2488" i="1" s="1"/>
  <c r="H2488" i="1"/>
  <c r="R2491" i="1"/>
  <c r="E2489" i="1"/>
  <c r="D2489" i="1" s="1"/>
  <c r="H2489" i="1" s="1"/>
  <c r="S2489" i="1"/>
  <c r="G2490" i="1"/>
  <c r="F2490" i="1" s="1"/>
  <c r="J2490" i="1"/>
  <c r="K2490" i="1" s="1"/>
  <c r="P2489" i="1"/>
  <c r="Q2489" i="1" s="1"/>
  <c r="W2489" i="1"/>
  <c r="I2491" i="1"/>
  <c r="O2490" i="1"/>
  <c r="A2491" i="1"/>
  <c r="N2483" i="1" l="1"/>
  <c r="V2483" i="1" s="1"/>
  <c r="B2483" i="1" s="1"/>
  <c r="C2484" i="1"/>
  <c r="S2490" i="1"/>
  <c r="E2490" i="1"/>
  <c r="D2490" i="1" s="1"/>
  <c r="L2490" i="1" s="1"/>
  <c r="M2490" i="1" s="1"/>
  <c r="L2489" i="1"/>
  <c r="M2489" i="1" s="1"/>
  <c r="P2490" i="1"/>
  <c r="Q2490" i="1" s="1"/>
  <c r="W2490" i="1"/>
  <c r="U2490" i="1"/>
  <c r="O2491" i="1"/>
  <c r="A2492" i="1"/>
  <c r="I2492" i="1"/>
  <c r="G2491" i="1"/>
  <c r="F2491" i="1" s="1"/>
  <c r="J2491" i="1"/>
  <c r="K2491" i="1" s="1"/>
  <c r="U2491" i="1" s="1"/>
  <c r="R2492" i="1"/>
  <c r="C2485" i="1" l="1"/>
  <c r="N2484" i="1"/>
  <c r="V2484" i="1" s="1"/>
  <c r="B2484" i="1" s="1"/>
  <c r="H2490" i="1"/>
  <c r="P2491" i="1"/>
  <c r="Q2491" i="1" s="1"/>
  <c r="W2491" i="1"/>
  <c r="R2493" i="1"/>
  <c r="S2491" i="1"/>
  <c r="E2491" i="1"/>
  <c r="D2491" i="1" s="1"/>
  <c r="O2492" i="1"/>
  <c r="A2493" i="1"/>
  <c r="I2493" i="1"/>
  <c r="J2492" i="1"/>
  <c r="K2492" i="1" s="1"/>
  <c r="U2492" i="1" s="1"/>
  <c r="G2492" i="1"/>
  <c r="F2492" i="1" s="1"/>
  <c r="N2485" i="1" l="1"/>
  <c r="V2485" i="1" s="1"/>
  <c r="B2485" i="1" s="1"/>
  <c r="C2486" i="1"/>
  <c r="O2493" i="1"/>
  <c r="I2494" i="1"/>
  <c r="A2494" i="1"/>
  <c r="H2491" i="1"/>
  <c r="R2494" i="1"/>
  <c r="L2491" i="1"/>
  <c r="M2491" i="1" s="1"/>
  <c r="E2492" i="1"/>
  <c r="D2492" i="1" s="1"/>
  <c r="S2492" i="1"/>
  <c r="P2492" i="1"/>
  <c r="Q2492" i="1" s="1"/>
  <c r="W2492" i="1"/>
  <c r="G2493" i="1"/>
  <c r="F2493" i="1" s="1"/>
  <c r="J2493" i="1"/>
  <c r="K2493" i="1" s="1"/>
  <c r="U2493" i="1" s="1"/>
  <c r="N2486" i="1" l="1"/>
  <c r="V2486" i="1" s="1"/>
  <c r="B2486" i="1" s="1"/>
  <c r="C2487" i="1"/>
  <c r="L2492" i="1"/>
  <c r="M2492" i="1" s="1"/>
  <c r="R2495" i="1"/>
  <c r="S2493" i="1"/>
  <c r="E2493" i="1"/>
  <c r="D2493" i="1" s="1"/>
  <c r="H2493" i="1" s="1"/>
  <c r="O2494" i="1"/>
  <c r="I2495" i="1"/>
  <c r="A2495" i="1"/>
  <c r="G2494" i="1"/>
  <c r="F2494" i="1" s="1"/>
  <c r="J2494" i="1"/>
  <c r="K2494" i="1" s="1"/>
  <c r="U2494" i="1" s="1"/>
  <c r="H2492" i="1"/>
  <c r="P2493" i="1"/>
  <c r="Q2493" i="1" s="1"/>
  <c r="W2493" i="1"/>
  <c r="C2488" i="1" l="1"/>
  <c r="N2487" i="1"/>
  <c r="L2493" i="1"/>
  <c r="M2493" i="1" s="1"/>
  <c r="W2494" i="1"/>
  <c r="P2494" i="1"/>
  <c r="Q2494" i="1" s="1"/>
  <c r="O2495" i="1"/>
  <c r="I2496" i="1"/>
  <c r="A2496" i="1"/>
  <c r="J2495" i="1"/>
  <c r="K2495" i="1" s="1"/>
  <c r="U2495" i="1" s="1"/>
  <c r="G2495" i="1"/>
  <c r="F2495" i="1" s="1"/>
  <c r="E2494" i="1"/>
  <c r="D2494" i="1" s="1"/>
  <c r="S2494" i="1"/>
  <c r="R2496" i="1"/>
  <c r="V2487" i="1" l="1"/>
  <c r="C2489" i="1"/>
  <c r="N2488" i="1"/>
  <c r="V2488" i="1" s="1"/>
  <c r="B2488" i="1" s="1"/>
  <c r="I2497" i="1"/>
  <c r="A2497" i="1"/>
  <c r="O2496" i="1"/>
  <c r="J2496" i="1"/>
  <c r="K2496" i="1" s="1"/>
  <c r="U2496" i="1" s="1"/>
  <c r="G2496" i="1"/>
  <c r="F2496" i="1" s="1"/>
  <c r="L2494" i="1"/>
  <c r="M2494" i="1" s="1"/>
  <c r="H2494" i="1"/>
  <c r="S2495" i="1"/>
  <c r="E2495" i="1"/>
  <c r="D2495" i="1" s="1"/>
  <c r="R2497" i="1"/>
  <c r="W2495" i="1"/>
  <c r="P2495" i="1"/>
  <c r="Q2495" i="1" s="1"/>
  <c r="B2487" i="1" l="1"/>
  <c r="C2490" i="1"/>
  <c r="N2489" i="1"/>
  <c r="V2489" i="1" s="1"/>
  <c r="B2489" i="1" s="1"/>
  <c r="H2495" i="1"/>
  <c r="L2495" i="1"/>
  <c r="M2495" i="1" s="1"/>
  <c r="E2496" i="1"/>
  <c r="D2496" i="1" s="1"/>
  <c r="S2496" i="1"/>
  <c r="P2496" i="1"/>
  <c r="Q2496" i="1" s="1"/>
  <c r="W2496" i="1"/>
  <c r="R2498" i="1"/>
  <c r="I2498" i="1"/>
  <c r="O2497" i="1"/>
  <c r="A2498" i="1"/>
  <c r="J2497" i="1"/>
  <c r="K2497" i="1" s="1"/>
  <c r="U2497" i="1" s="1"/>
  <c r="G2497" i="1"/>
  <c r="F2497" i="1" s="1"/>
  <c r="C2491" i="1" l="1"/>
  <c r="N2490" i="1"/>
  <c r="V2490" i="1" s="1"/>
  <c r="B2490" i="1" s="1"/>
  <c r="H2496" i="1"/>
  <c r="L2496" i="1"/>
  <c r="M2496" i="1" s="1"/>
  <c r="P2497" i="1"/>
  <c r="Q2497" i="1" s="1"/>
  <c r="W2497" i="1"/>
  <c r="J2498" i="1"/>
  <c r="K2498" i="1" s="1"/>
  <c r="U2498" i="1" s="1"/>
  <c r="G2498" i="1"/>
  <c r="F2498" i="1" s="1"/>
  <c r="R2499" i="1"/>
  <c r="S2497" i="1"/>
  <c r="E2497" i="1"/>
  <c r="D2497" i="1" s="1"/>
  <c r="A2499" i="1"/>
  <c r="O2498" i="1"/>
  <c r="I2499" i="1"/>
  <c r="N2491" i="1" l="1"/>
  <c r="V2491" i="1" s="1"/>
  <c r="B2491" i="1" s="1"/>
  <c r="C2492" i="1"/>
  <c r="L2497" i="1"/>
  <c r="M2497" i="1" s="1"/>
  <c r="R2500" i="1"/>
  <c r="J2499" i="1"/>
  <c r="K2499" i="1" s="1"/>
  <c r="G2499" i="1"/>
  <c r="F2499" i="1" s="1"/>
  <c r="S2498" i="1"/>
  <c r="E2498" i="1"/>
  <c r="D2498" i="1" s="1"/>
  <c r="H2497" i="1"/>
  <c r="P2498" i="1"/>
  <c r="Q2498" i="1" s="1"/>
  <c r="W2498" i="1"/>
  <c r="O2499" i="1"/>
  <c r="A2500" i="1"/>
  <c r="I2500" i="1"/>
  <c r="C2493" i="1" l="1"/>
  <c r="N2492" i="1"/>
  <c r="V2492" i="1" s="1"/>
  <c r="B2492" i="1" s="1"/>
  <c r="L2498" i="1"/>
  <c r="M2498" i="1" s="1"/>
  <c r="G2500" i="1"/>
  <c r="F2500" i="1" s="1"/>
  <c r="J2500" i="1"/>
  <c r="K2500" i="1" s="1"/>
  <c r="U2500" i="1" s="1"/>
  <c r="H2498" i="1"/>
  <c r="O2500" i="1"/>
  <c r="I2501" i="1"/>
  <c r="A2501" i="1"/>
  <c r="E2499" i="1"/>
  <c r="D2499" i="1" s="1"/>
  <c r="S2499" i="1"/>
  <c r="P2499" i="1"/>
  <c r="Q2499" i="1" s="1"/>
  <c r="W2499" i="1"/>
  <c r="U2499" i="1"/>
  <c r="R2501" i="1"/>
  <c r="N2493" i="1" l="1"/>
  <c r="V2493" i="1" s="1"/>
  <c r="B2493" i="1" s="1"/>
  <c r="C2494" i="1"/>
  <c r="I2502" i="1"/>
  <c r="A2502" i="1"/>
  <c r="O2501" i="1"/>
  <c r="P2500" i="1"/>
  <c r="Q2500" i="1" s="1"/>
  <c r="W2500" i="1"/>
  <c r="J2501" i="1"/>
  <c r="K2501" i="1" s="1"/>
  <c r="G2501" i="1"/>
  <c r="F2501" i="1" s="1"/>
  <c r="L2499" i="1"/>
  <c r="M2499" i="1" s="1"/>
  <c r="E2500" i="1"/>
  <c r="D2500" i="1" s="1"/>
  <c r="S2500" i="1"/>
  <c r="R2502" i="1"/>
  <c r="H2499" i="1"/>
  <c r="N2494" i="1" l="1"/>
  <c r="V2494" i="1" s="1"/>
  <c r="B2494" i="1" s="1"/>
  <c r="C2495" i="1"/>
  <c r="L2500" i="1"/>
  <c r="M2500" i="1" s="1"/>
  <c r="H2500" i="1"/>
  <c r="E2501" i="1"/>
  <c r="D2501" i="1" s="1"/>
  <c r="S2501" i="1"/>
  <c r="U2501" i="1"/>
  <c r="P2501" i="1"/>
  <c r="Q2501" i="1" s="1"/>
  <c r="W2501" i="1"/>
  <c r="R2503" i="1"/>
  <c r="O2502" i="1"/>
  <c r="A2503" i="1"/>
  <c r="I2503" i="1"/>
  <c r="J2502" i="1"/>
  <c r="K2502" i="1" s="1"/>
  <c r="U2502" i="1" s="1"/>
  <c r="G2502" i="1"/>
  <c r="F2502" i="1" s="1"/>
  <c r="N2495" i="1" l="1"/>
  <c r="V2495" i="1" s="1"/>
  <c r="B2495" i="1" s="1"/>
  <c r="C2496" i="1"/>
  <c r="L2501" i="1"/>
  <c r="M2501" i="1" s="1"/>
  <c r="H2501" i="1"/>
  <c r="P2502" i="1"/>
  <c r="Q2502" i="1" s="1"/>
  <c r="W2502" i="1"/>
  <c r="G2503" i="1"/>
  <c r="F2503" i="1" s="1"/>
  <c r="J2503" i="1"/>
  <c r="K2503" i="1" s="1"/>
  <c r="U2503" i="1" s="1"/>
  <c r="R2504" i="1"/>
  <c r="E2502" i="1"/>
  <c r="D2502" i="1" s="1"/>
  <c r="S2502" i="1"/>
  <c r="I2504" i="1"/>
  <c r="A2504" i="1"/>
  <c r="O2503" i="1"/>
  <c r="C2497" i="1" l="1"/>
  <c r="N2496" i="1"/>
  <c r="V2496" i="1" s="1"/>
  <c r="B2496" i="1" s="1"/>
  <c r="R2505" i="1"/>
  <c r="S2503" i="1"/>
  <c r="E2503" i="1"/>
  <c r="D2503" i="1" s="1"/>
  <c r="P2503" i="1"/>
  <c r="Q2503" i="1" s="1"/>
  <c r="W2503" i="1"/>
  <c r="O2504" i="1"/>
  <c r="I2505" i="1"/>
  <c r="A2505" i="1"/>
  <c r="H2502" i="1"/>
  <c r="L2502" i="1"/>
  <c r="M2502" i="1" s="1"/>
  <c r="G2504" i="1"/>
  <c r="F2504" i="1" s="1"/>
  <c r="J2504" i="1"/>
  <c r="K2504" i="1" s="1"/>
  <c r="C2498" i="1" l="1"/>
  <c r="N2497" i="1"/>
  <c r="V2497" i="1" s="1"/>
  <c r="B2497" i="1" s="1"/>
  <c r="L2503" i="1"/>
  <c r="M2503" i="1" s="1"/>
  <c r="H2503" i="1"/>
  <c r="P2504" i="1"/>
  <c r="Q2504" i="1" s="1"/>
  <c r="W2504" i="1"/>
  <c r="J2505" i="1"/>
  <c r="K2505" i="1" s="1"/>
  <c r="U2505" i="1" s="1"/>
  <c r="G2505" i="1"/>
  <c r="F2505" i="1" s="1"/>
  <c r="S2504" i="1"/>
  <c r="E2504" i="1"/>
  <c r="D2504" i="1" s="1"/>
  <c r="L2504" i="1" s="1"/>
  <c r="M2504" i="1" s="1"/>
  <c r="U2504" i="1"/>
  <c r="I2506" i="1"/>
  <c r="A2506" i="1"/>
  <c r="O2505" i="1"/>
  <c r="R2506" i="1"/>
  <c r="N2498" i="1" l="1"/>
  <c r="C2499" i="1"/>
  <c r="H2504" i="1"/>
  <c r="G2506" i="1"/>
  <c r="F2506" i="1" s="1"/>
  <c r="J2506" i="1"/>
  <c r="K2506" i="1" s="1"/>
  <c r="U2506" i="1" s="1"/>
  <c r="S2505" i="1"/>
  <c r="E2505" i="1"/>
  <c r="D2505" i="1" s="1"/>
  <c r="L2505" i="1" s="1"/>
  <c r="M2505" i="1" s="1"/>
  <c r="P2505" i="1"/>
  <c r="Q2505" i="1" s="1"/>
  <c r="W2505" i="1"/>
  <c r="R2507" i="1"/>
  <c r="I2507" i="1"/>
  <c r="A2507" i="1"/>
  <c r="O2506" i="1"/>
  <c r="V2498" i="1" l="1"/>
  <c r="N2499" i="1"/>
  <c r="V2499" i="1" s="1"/>
  <c r="B2499" i="1" s="1"/>
  <c r="C2500" i="1"/>
  <c r="H2505" i="1"/>
  <c r="W2506" i="1"/>
  <c r="P2506" i="1"/>
  <c r="Q2506" i="1" s="1"/>
  <c r="R2508" i="1"/>
  <c r="O2507" i="1"/>
  <c r="A2508" i="1"/>
  <c r="I2508" i="1"/>
  <c r="E2506" i="1"/>
  <c r="D2506" i="1" s="1"/>
  <c r="S2506" i="1"/>
  <c r="G2507" i="1"/>
  <c r="F2507" i="1" s="1"/>
  <c r="J2507" i="1"/>
  <c r="K2507" i="1" s="1"/>
  <c r="U2507" i="1" s="1"/>
  <c r="B2498" i="1" l="1"/>
  <c r="N2500" i="1"/>
  <c r="V2500" i="1" s="1"/>
  <c r="B2500" i="1" s="1"/>
  <c r="C2501" i="1"/>
  <c r="J2508" i="1"/>
  <c r="K2508" i="1" s="1"/>
  <c r="U2508" i="1" s="1"/>
  <c r="G2508" i="1"/>
  <c r="F2508" i="1" s="1"/>
  <c r="L2506" i="1"/>
  <c r="M2506" i="1" s="1"/>
  <c r="O2508" i="1"/>
  <c r="I2509" i="1"/>
  <c r="A2509" i="1"/>
  <c r="P2507" i="1"/>
  <c r="H2506" i="1"/>
  <c r="R2509" i="1"/>
  <c r="S2507" i="1"/>
  <c r="E2507" i="1"/>
  <c r="D2507" i="1" s="1"/>
  <c r="N2501" i="1" l="1"/>
  <c r="V2501" i="1" s="1"/>
  <c r="B2501" i="1" s="1"/>
  <c r="C2502" i="1"/>
  <c r="H2507" i="1"/>
  <c r="L2507" i="1"/>
  <c r="M2507" i="1" s="1"/>
  <c r="O2509" i="1"/>
  <c r="I2510" i="1"/>
  <c r="A2510" i="1"/>
  <c r="G2509" i="1"/>
  <c r="F2509" i="1" s="1"/>
  <c r="J2509" i="1"/>
  <c r="K2509" i="1" s="1"/>
  <c r="P2508" i="1"/>
  <c r="Q2508" i="1" s="1"/>
  <c r="W2508" i="1"/>
  <c r="R2510" i="1"/>
  <c r="E2508" i="1"/>
  <c r="D2508" i="1" s="1"/>
  <c r="S2508" i="1"/>
  <c r="N2502" i="1" l="1"/>
  <c r="V2502" i="1" s="1"/>
  <c r="B2502" i="1" s="1"/>
  <c r="C2503" i="1"/>
  <c r="H2508" i="1"/>
  <c r="A2511" i="1"/>
  <c r="O2510" i="1"/>
  <c r="I2511" i="1"/>
  <c r="J2510" i="1"/>
  <c r="K2510" i="1" s="1"/>
  <c r="U2510" i="1" s="1"/>
  <c r="G2510" i="1"/>
  <c r="F2510" i="1" s="1"/>
  <c r="W2509" i="1"/>
  <c r="P2509" i="1"/>
  <c r="Q2509" i="1" s="1"/>
  <c r="S2509" i="1"/>
  <c r="E2509" i="1"/>
  <c r="D2509" i="1" s="1"/>
  <c r="U2509" i="1"/>
  <c r="R2511" i="1"/>
  <c r="L2508" i="1"/>
  <c r="M2508" i="1" s="1"/>
  <c r="C2504" i="1" l="1"/>
  <c r="N2503" i="1"/>
  <c r="V2503" i="1" s="1"/>
  <c r="B2503" i="1" s="1"/>
  <c r="H2509" i="1"/>
  <c r="L2509" i="1"/>
  <c r="M2509" i="1" s="1"/>
  <c r="S2510" i="1"/>
  <c r="E2510" i="1"/>
  <c r="D2510" i="1" s="1"/>
  <c r="J2511" i="1"/>
  <c r="K2511" i="1" s="1"/>
  <c r="U2511" i="1" s="1"/>
  <c r="G2511" i="1"/>
  <c r="F2511" i="1" s="1"/>
  <c r="W2510" i="1"/>
  <c r="P2510" i="1"/>
  <c r="Q2510" i="1" s="1"/>
  <c r="R2512" i="1"/>
  <c r="O2511" i="1"/>
  <c r="I2512" i="1"/>
  <c r="A2512" i="1"/>
  <c r="C2505" i="1" l="1"/>
  <c r="N2504" i="1"/>
  <c r="V2504" i="1" s="1"/>
  <c r="B2504" i="1" s="1"/>
  <c r="H2510" i="1"/>
  <c r="L2510" i="1"/>
  <c r="M2510" i="1" s="1"/>
  <c r="R2513" i="1"/>
  <c r="A2513" i="1"/>
  <c r="I2513" i="1"/>
  <c r="O2512" i="1"/>
  <c r="S2511" i="1"/>
  <c r="E2511" i="1"/>
  <c r="D2511" i="1" s="1"/>
  <c r="G2512" i="1"/>
  <c r="F2512" i="1" s="1"/>
  <c r="J2512" i="1"/>
  <c r="K2512" i="1" s="1"/>
  <c r="U2512" i="1" s="1"/>
  <c r="W2511" i="1"/>
  <c r="P2511" i="1"/>
  <c r="Q2511" i="1" s="1"/>
  <c r="C2506" i="1" l="1"/>
  <c r="N2505" i="1"/>
  <c r="H2511" i="1"/>
  <c r="J2513" i="1"/>
  <c r="K2513" i="1" s="1"/>
  <c r="U2513" i="1" s="1"/>
  <c r="G2513" i="1"/>
  <c r="F2513" i="1" s="1"/>
  <c r="I2514" i="1"/>
  <c r="O2513" i="1"/>
  <c r="A2514" i="1"/>
  <c r="P2512" i="1"/>
  <c r="Q2512" i="1" s="1"/>
  <c r="W2512" i="1"/>
  <c r="L2511" i="1"/>
  <c r="M2511" i="1" s="1"/>
  <c r="E2512" i="1"/>
  <c r="D2512" i="1" s="1"/>
  <c r="S2512" i="1"/>
  <c r="R2514" i="1"/>
  <c r="V2505" i="1" l="1"/>
  <c r="C2507" i="1"/>
  <c r="N2507" i="1" s="1"/>
  <c r="N2506" i="1"/>
  <c r="V2506" i="1" s="1"/>
  <c r="B2506" i="1" s="1"/>
  <c r="H2512" i="1"/>
  <c r="W2513" i="1"/>
  <c r="P2513" i="1"/>
  <c r="Q2513" i="1" s="1"/>
  <c r="J2514" i="1"/>
  <c r="K2514" i="1" s="1"/>
  <c r="G2514" i="1"/>
  <c r="F2514" i="1" s="1"/>
  <c r="A2515" i="1"/>
  <c r="I2515" i="1"/>
  <c r="O2514" i="1"/>
  <c r="R2515" i="1"/>
  <c r="E2513" i="1"/>
  <c r="D2513" i="1" s="1"/>
  <c r="S2513" i="1"/>
  <c r="L2512" i="1"/>
  <c r="M2512" i="1" s="1"/>
  <c r="B2505" i="1" l="1"/>
  <c r="V2507" i="1"/>
  <c r="Q2507" i="1"/>
  <c r="H2513" i="1"/>
  <c r="L2513" i="1"/>
  <c r="M2513" i="1" s="1"/>
  <c r="G2515" i="1"/>
  <c r="F2515" i="1" s="1"/>
  <c r="J2515" i="1"/>
  <c r="K2515" i="1" s="1"/>
  <c r="U2515" i="1" s="1"/>
  <c r="I2516" i="1"/>
  <c r="O2515" i="1"/>
  <c r="A2516" i="1"/>
  <c r="R2516" i="1"/>
  <c r="E2514" i="1"/>
  <c r="D2514" i="1" s="1"/>
  <c r="S2514" i="1"/>
  <c r="W2514" i="1"/>
  <c r="P2514" i="1"/>
  <c r="Q2514" i="1" s="1"/>
  <c r="U2514" i="1"/>
  <c r="B2507" i="1" l="1"/>
  <c r="C2508" i="1"/>
  <c r="W2507" i="1"/>
  <c r="R2517" i="1"/>
  <c r="H2514" i="1"/>
  <c r="L2514" i="1"/>
  <c r="M2514" i="1" s="1"/>
  <c r="O2516" i="1"/>
  <c r="A2517" i="1"/>
  <c r="I2517" i="1"/>
  <c r="P2515" i="1"/>
  <c r="Q2515" i="1" s="1"/>
  <c r="W2515" i="1"/>
  <c r="G2516" i="1"/>
  <c r="F2516" i="1" s="1"/>
  <c r="J2516" i="1"/>
  <c r="K2516" i="1" s="1"/>
  <c r="E2515" i="1"/>
  <c r="D2515" i="1" s="1"/>
  <c r="S2515" i="1"/>
  <c r="C2509" i="1" l="1"/>
  <c r="N2508" i="1"/>
  <c r="V2508" i="1" s="1"/>
  <c r="B2508" i="1" s="1"/>
  <c r="H2515" i="1"/>
  <c r="G2517" i="1"/>
  <c r="F2517" i="1" s="1"/>
  <c r="J2517" i="1"/>
  <c r="K2517" i="1" s="1"/>
  <c r="U2517" i="1" s="1"/>
  <c r="I2518" i="1"/>
  <c r="A2518" i="1"/>
  <c r="O2517" i="1"/>
  <c r="W2516" i="1"/>
  <c r="P2516" i="1"/>
  <c r="Q2516" i="1" s="1"/>
  <c r="S2516" i="1"/>
  <c r="E2516" i="1"/>
  <c r="D2516" i="1" s="1"/>
  <c r="U2516" i="1"/>
  <c r="L2515" i="1"/>
  <c r="M2515" i="1" s="1"/>
  <c r="R2518" i="1"/>
  <c r="N2509" i="1" l="1"/>
  <c r="V2509" i="1" s="1"/>
  <c r="B2509" i="1" s="1"/>
  <c r="C2510" i="1"/>
  <c r="H2516" i="1"/>
  <c r="L2516" i="1"/>
  <c r="M2516" i="1" s="1"/>
  <c r="P2517" i="1"/>
  <c r="Q2517" i="1" s="1"/>
  <c r="W2517" i="1"/>
  <c r="R2519" i="1"/>
  <c r="A2519" i="1"/>
  <c r="I2519" i="1"/>
  <c r="O2518" i="1"/>
  <c r="J2518" i="1"/>
  <c r="K2518" i="1" s="1"/>
  <c r="U2518" i="1" s="1"/>
  <c r="G2518" i="1"/>
  <c r="F2518" i="1" s="1"/>
  <c r="S2517" i="1"/>
  <c r="E2517" i="1"/>
  <c r="D2517" i="1" s="1"/>
  <c r="C2511" i="1" l="1"/>
  <c r="N2510" i="1"/>
  <c r="V2510" i="1" s="1"/>
  <c r="B2510" i="1" s="1"/>
  <c r="H2517" i="1"/>
  <c r="L2517" i="1"/>
  <c r="M2517" i="1" s="1"/>
  <c r="G2519" i="1"/>
  <c r="F2519" i="1" s="1"/>
  <c r="J2519" i="1"/>
  <c r="K2519" i="1" s="1"/>
  <c r="U2519" i="1" s="1"/>
  <c r="A2520" i="1"/>
  <c r="O2519" i="1"/>
  <c r="I2520" i="1"/>
  <c r="S2518" i="1"/>
  <c r="E2518" i="1"/>
  <c r="D2518" i="1" s="1"/>
  <c r="R2520" i="1"/>
  <c r="P2518" i="1"/>
  <c r="Q2518" i="1" s="1"/>
  <c r="W2518" i="1"/>
  <c r="C2512" i="1" l="1"/>
  <c r="N2511" i="1"/>
  <c r="V2511" i="1" s="1"/>
  <c r="B2511" i="1" s="1"/>
  <c r="J2520" i="1"/>
  <c r="K2520" i="1" s="1"/>
  <c r="U2520" i="1" s="1"/>
  <c r="G2520" i="1"/>
  <c r="F2520" i="1" s="1"/>
  <c r="W2519" i="1"/>
  <c r="P2519" i="1"/>
  <c r="Q2519" i="1" s="1"/>
  <c r="I2521" i="1"/>
  <c r="O2520" i="1"/>
  <c r="A2521" i="1"/>
  <c r="H2518" i="1"/>
  <c r="S2519" i="1"/>
  <c r="E2519" i="1"/>
  <c r="D2519" i="1" s="1"/>
  <c r="R2521" i="1"/>
  <c r="L2518" i="1"/>
  <c r="M2518" i="1" s="1"/>
  <c r="N2512" i="1" l="1"/>
  <c r="V2512" i="1" s="1"/>
  <c r="B2512" i="1" s="1"/>
  <c r="C2513" i="1"/>
  <c r="P2520" i="1"/>
  <c r="Q2520" i="1" s="1"/>
  <c r="W2520" i="1"/>
  <c r="J2521" i="1"/>
  <c r="K2521" i="1" s="1"/>
  <c r="G2521" i="1"/>
  <c r="F2521" i="1" s="1"/>
  <c r="O2521" i="1"/>
  <c r="I2522" i="1"/>
  <c r="A2522" i="1"/>
  <c r="R2522" i="1"/>
  <c r="H2519" i="1"/>
  <c r="L2519" i="1"/>
  <c r="M2519" i="1" s="1"/>
  <c r="S2520" i="1"/>
  <c r="E2520" i="1"/>
  <c r="D2520" i="1" s="1"/>
  <c r="N2513" i="1" l="1"/>
  <c r="V2513" i="1" s="1"/>
  <c r="B2513" i="1" s="1"/>
  <c r="C2514" i="1"/>
  <c r="L2520" i="1"/>
  <c r="M2520" i="1" s="1"/>
  <c r="G2522" i="1"/>
  <c r="F2522" i="1" s="1"/>
  <c r="J2522" i="1"/>
  <c r="K2522" i="1" s="1"/>
  <c r="U2522" i="1" s="1"/>
  <c r="P2521" i="1"/>
  <c r="Q2521" i="1" s="1"/>
  <c r="W2521" i="1"/>
  <c r="E2521" i="1"/>
  <c r="D2521" i="1" s="1"/>
  <c r="S2521" i="1"/>
  <c r="R2523" i="1"/>
  <c r="A2523" i="1"/>
  <c r="O2522" i="1"/>
  <c r="I2523" i="1"/>
  <c r="H2520" i="1"/>
  <c r="U2521" i="1"/>
  <c r="N2514" i="1" l="1"/>
  <c r="V2514" i="1" s="1"/>
  <c r="B2514" i="1" s="1"/>
  <c r="C2515" i="1"/>
  <c r="L2521" i="1"/>
  <c r="M2521" i="1" s="1"/>
  <c r="R2524" i="1"/>
  <c r="G2523" i="1"/>
  <c r="F2523" i="1" s="1"/>
  <c r="J2523" i="1"/>
  <c r="K2523" i="1" s="1"/>
  <c r="P2522" i="1"/>
  <c r="Q2522" i="1" s="1"/>
  <c r="W2522" i="1"/>
  <c r="E2522" i="1"/>
  <c r="D2522" i="1" s="1"/>
  <c r="S2522" i="1"/>
  <c r="H2521" i="1"/>
  <c r="A2524" i="1"/>
  <c r="I2524" i="1"/>
  <c r="O2523" i="1"/>
  <c r="N2515" i="1" l="1"/>
  <c r="V2515" i="1" s="1"/>
  <c r="B2515" i="1" s="1"/>
  <c r="C2516" i="1"/>
  <c r="H2522" i="1"/>
  <c r="L2522" i="1"/>
  <c r="M2522" i="1" s="1"/>
  <c r="S2523" i="1"/>
  <c r="E2523" i="1"/>
  <c r="D2523" i="1" s="1"/>
  <c r="P2523" i="1"/>
  <c r="Q2523" i="1" s="1"/>
  <c r="W2523" i="1"/>
  <c r="A2525" i="1"/>
  <c r="I2525" i="1"/>
  <c r="O2524" i="1"/>
  <c r="U2523" i="1"/>
  <c r="J2524" i="1"/>
  <c r="K2524" i="1" s="1"/>
  <c r="U2524" i="1" s="1"/>
  <c r="G2524" i="1"/>
  <c r="F2524" i="1" s="1"/>
  <c r="R2525" i="1"/>
  <c r="C2517" i="1" l="1"/>
  <c r="N2516" i="1"/>
  <c r="V2516" i="1" s="1"/>
  <c r="B2516" i="1" s="1"/>
  <c r="H2523" i="1"/>
  <c r="L2523" i="1"/>
  <c r="M2523" i="1" s="1"/>
  <c r="G2525" i="1"/>
  <c r="F2525" i="1" s="1"/>
  <c r="J2525" i="1"/>
  <c r="K2525" i="1" s="1"/>
  <c r="U2525" i="1" s="1"/>
  <c r="R2526" i="1"/>
  <c r="S2524" i="1"/>
  <c r="E2524" i="1"/>
  <c r="D2524" i="1" s="1"/>
  <c r="I2526" i="1"/>
  <c r="A2526" i="1"/>
  <c r="O2525" i="1"/>
  <c r="W2524" i="1"/>
  <c r="P2524" i="1"/>
  <c r="Q2524" i="1" s="1"/>
  <c r="N2517" i="1" l="1"/>
  <c r="V2517" i="1" s="1"/>
  <c r="B2517" i="1" s="1"/>
  <c r="C2518" i="1"/>
  <c r="O2526" i="1"/>
  <c r="A2527" i="1"/>
  <c r="I2527" i="1"/>
  <c r="H2524" i="1"/>
  <c r="L2524" i="1"/>
  <c r="M2524" i="1" s="1"/>
  <c r="R2527" i="1"/>
  <c r="J2526" i="1"/>
  <c r="K2526" i="1" s="1"/>
  <c r="U2526" i="1" s="1"/>
  <c r="G2526" i="1"/>
  <c r="F2526" i="1" s="1"/>
  <c r="S2525" i="1"/>
  <c r="E2525" i="1"/>
  <c r="D2525" i="1" s="1"/>
  <c r="P2525" i="1"/>
  <c r="Q2525" i="1" s="1"/>
  <c r="W2525" i="1"/>
  <c r="C2519" i="1" l="1"/>
  <c r="N2518" i="1"/>
  <c r="V2518" i="1" s="1"/>
  <c r="B2518" i="1" s="1"/>
  <c r="L2525" i="1"/>
  <c r="M2525" i="1" s="1"/>
  <c r="R2528" i="1"/>
  <c r="J2527" i="1"/>
  <c r="K2527" i="1" s="1"/>
  <c r="G2527" i="1"/>
  <c r="F2527" i="1" s="1"/>
  <c r="E2526" i="1"/>
  <c r="D2526" i="1" s="1"/>
  <c r="L2526" i="1" s="1"/>
  <c r="M2526" i="1" s="1"/>
  <c r="S2526" i="1"/>
  <c r="H2525" i="1"/>
  <c r="A2528" i="1"/>
  <c r="I2528" i="1"/>
  <c r="O2527" i="1"/>
  <c r="W2526" i="1"/>
  <c r="P2526" i="1"/>
  <c r="Q2526" i="1" s="1"/>
  <c r="C2520" i="1" l="1"/>
  <c r="N2519" i="1"/>
  <c r="I2529" i="1"/>
  <c r="O2528" i="1"/>
  <c r="A2529" i="1"/>
  <c r="H2526" i="1"/>
  <c r="E2527" i="1"/>
  <c r="D2527" i="1" s="1"/>
  <c r="S2527" i="1"/>
  <c r="P2527" i="1"/>
  <c r="Q2527" i="1" s="1"/>
  <c r="W2527" i="1"/>
  <c r="U2527" i="1"/>
  <c r="J2528" i="1"/>
  <c r="K2528" i="1" s="1"/>
  <c r="U2528" i="1" s="1"/>
  <c r="G2528" i="1"/>
  <c r="F2528" i="1" s="1"/>
  <c r="R2529" i="1"/>
  <c r="V2519" i="1" l="1"/>
  <c r="N2520" i="1"/>
  <c r="V2520" i="1" s="1"/>
  <c r="B2520" i="1" s="1"/>
  <c r="C2521" i="1"/>
  <c r="L2527" i="1"/>
  <c r="M2527" i="1" s="1"/>
  <c r="H2527" i="1"/>
  <c r="R2530" i="1"/>
  <c r="A2530" i="1"/>
  <c r="O2529" i="1"/>
  <c r="I2530" i="1"/>
  <c r="E2528" i="1"/>
  <c r="D2528" i="1" s="1"/>
  <c r="S2528" i="1"/>
  <c r="P2528" i="1"/>
  <c r="Q2528" i="1" s="1"/>
  <c r="W2528" i="1"/>
  <c r="J2529" i="1"/>
  <c r="K2529" i="1" s="1"/>
  <c r="U2529" i="1" s="1"/>
  <c r="G2529" i="1"/>
  <c r="F2529" i="1" s="1"/>
  <c r="B2519" i="1" l="1"/>
  <c r="N2521" i="1"/>
  <c r="V2521" i="1" s="1"/>
  <c r="B2521" i="1" s="1"/>
  <c r="C2522" i="1"/>
  <c r="P2529" i="1"/>
  <c r="Q2529" i="1" s="1"/>
  <c r="W2529" i="1"/>
  <c r="O2530" i="1"/>
  <c r="A2531" i="1"/>
  <c r="I2531" i="1"/>
  <c r="J2530" i="1"/>
  <c r="K2530" i="1" s="1"/>
  <c r="G2530" i="1"/>
  <c r="F2530" i="1" s="1"/>
  <c r="H2528" i="1"/>
  <c r="R2531" i="1"/>
  <c r="S2529" i="1"/>
  <c r="E2529" i="1"/>
  <c r="D2529" i="1" s="1"/>
  <c r="L2528" i="1"/>
  <c r="M2528" i="1" s="1"/>
  <c r="C2523" i="1" l="1"/>
  <c r="N2522" i="1"/>
  <c r="V2522" i="1" s="1"/>
  <c r="B2522" i="1" s="1"/>
  <c r="H2529" i="1"/>
  <c r="L2529" i="1"/>
  <c r="M2529" i="1" s="1"/>
  <c r="S2530" i="1"/>
  <c r="E2530" i="1"/>
  <c r="D2530" i="1" s="1"/>
  <c r="J2531" i="1"/>
  <c r="K2531" i="1" s="1"/>
  <c r="U2531" i="1" s="1"/>
  <c r="G2531" i="1"/>
  <c r="F2531" i="1" s="1"/>
  <c r="I2532" i="1"/>
  <c r="O2531" i="1"/>
  <c r="A2532" i="1"/>
  <c r="P2530" i="1"/>
  <c r="Q2530" i="1" s="1"/>
  <c r="W2530" i="1"/>
  <c r="U2530" i="1"/>
  <c r="R2532" i="1"/>
  <c r="C2524" i="1" l="1"/>
  <c r="N2523" i="1"/>
  <c r="V2523" i="1" s="1"/>
  <c r="B2523" i="1" s="1"/>
  <c r="H2530" i="1"/>
  <c r="L2530" i="1"/>
  <c r="M2530" i="1" s="1"/>
  <c r="O2532" i="1"/>
  <c r="A2533" i="1"/>
  <c r="I2533" i="1"/>
  <c r="W2531" i="1"/>
  <c r="P2531" i="1"/>
  <c r="Q2531" i="1" s="1"/>
  <c r="J2532" i="1"/>
  <c r="K2532" i="1" s="1"/>
  <c r="G2532" i="1"/>
  <c r="F2532" i="1" s="1"/>
  <c r="R2533" i="1"/>
  <c r="S2531" i="1"/>
  <c r="E2531" i="1"/>
  <c r="D2531" i="1" s="1"/>
  <c r="H2531" i="1" s="1"/>
  <c r="C2525" i="1" l="1"/>
  <c r="N2524" i="1"/>
  <c r="V2524" i="1" s="1"/>
  <c r="B2524" i="1" s="1"/>
  <c r="L2531" i="1"/>
  <c r="M2531" i="1" s="1"/>
  <c r="E2532" i="1"/>
  <c r="D2532" i="1" s="1"/>
  <c r="S2532" i="1"/>
  <c r="R2534" i="1"/>
  <c r="G2533" i="1"/>
  <c r="F2533" i="1" s="1"/>
  <c r="J2533" i="1"/>
  <c r="K2533" i="1" s="1"/>
  <c r="O2533" i="1"/>
  <c r="I2534" i="1"/>
  <c r="A2534" i="1"/>
  <c r="U2532" i="1"/>
  <c r="P2532" i="1"/>
  <c r="Q2532" i="1" s="1"/>
  <c r="W2532" i="1"/>
  <c r="C2526" i="1" l="1"/>
  <c r="N2525" i="1"/>
  <c r="V2525" i="1" s="1"/>
  <c r="B2525" i="1" s="1"/>
  <c r="L2532" i="1"/>
  <c r="M2532" i="1" s="1"/>
  <c r="H2532" i="1"/>
  <c r="P2533" i="1"/>
  <c r="Q2533" i="1" s="1"/>
  <c r="W2533" i="1"/>
  <c r="E2533" i="1"/>
  <c r="D2533" i="1" s="1"/>
  <c r="S2533" i="1"/>
  <c r="U2533" i="1"/>
  <c r="R2535" i="1"/>
  <c r="J2534" i="1"/>
  <c r="K2534" i="1" s="1"/>
  <c r="G2534" i="1"/>
  <c r="F2534" i="1" s="1"/>
  <c r="A2535" i="1"/>
  <c r="I2535" i="1"/>
  <c r="O2534" i="1"/>
  <c r="N2526" i="1" l="1"/>
  <c r="V2526" i="1" s="1"/>
  <c r="B2526" i="1" s="1"/>
  <c r="C2527" i="1"/>
  <c r="H2533" i="1"/>
  <c r="L2533" i="1"/>
  <c r="M2533" i="1" s="1"/>
  <c r="R2536" i="1"/>
  <c r="W2534" i="1"/>
  <c r="P2534" i="1"/>
  <c r="Q2534" i="1" s="1"/>
  <c r="S2534" i="1"/>
  <c r="E2534" i="1"/>
  <c r="D2534" i="1" s="1"/>
  <c r="G2535" i="1"/>
  <c r="F2535" i="1" s="1"/>
  <c r="J2535" i="1"/>
  <c r="K2535" i="1" s="1"/>
  <c r="O2535" i="1"/>
  <c r="A2536" i="1"/>
  <c r="I2536" i="1"/>
  <c r="U2534" i="1"/>
  <c r="C2528" i="1" l="1"/>
  <c r="N2527" i="1"/>
  <c r="V2527" i="1" s="1"/>
  <c r="B2527" i="1" s="1"/>
  <c r="H2534" i="1"/>
  <c r="S2535" i="1"/>
  <c r="E2535" i="1"/>
  <c r="D2535" i="1" s="1"/>
  <c r="J2536" i="1"/>
  <c r="K2536" i="1" s="1"/>
  <c r="U2536" i="1" s="1"/>
  <c r="G2536" i="1"/>
  <c r="F2536" i="1" s="1"/>
  <c r="L2534" i="1"/>
  <c r="M2534" i="1" s="1"/>
  <c r="I2537" i="1"/>
  <c r="O2536" i="1"/>
  <c r="A2537" i="1"/>
  <c r="U2535" i="1"/>
  <c r="W2535" i="1"/>
  <c r="P2535" i="1"/>
  <c r="Q2535" i="1" s="1"/>
  <c r="R2537" i="1"/>
  <c r="C2529" i="1" l="1"/>
  <c r="N2528" i="1"/>
  <c r="V2528" i="1" s="1"/>
  <c r="B2528" i="1" s="1"/>
  <c r="H2535" i="1"/>
  <c r="L2535" i="1"/>
  <c r="M2535" i="1" s="1"/>
  <c r="G2537" i="1"/>
  <c r="F2537" i="1" s="1"/>
  <c r="J2537" i="1"/>
  <c r="K2537" i="1" s="1"/>
  <c r="U2537" i="1" s="1"/>
  <c r="S2536" i="1"/>
  <c r="E2536" i="1"/>
  <c r="D2536" i="1" s="1"/>
  <c r="H2536" i="1" s="1"/>
  <c r="W2536" i="1"/>
  <c r="P2536" i="1"/>
  <c r="Q2536" i="1" s="1"/>
  <c r="R2538" i="1"/>
  <c r="I2538" i="1"/>
  <c r="O2537" i="1"/>
  <c r="A2538" i="1"/>
  <c r="C2530" i="1" l="1"/>
  <c r="N2529" i="1"/>
  <c r="V2529" i="1" s="1"/>
  <c r="B2529" i="1" s="1"/>
  <c r="L2536" i="1"/>
  <c r="M2536" i="1" s="1"/>
  <c r="R2539" i="1"/>
  <c r="O2538" i="1"/>
  <c r="A2539" i="1"/>
  <c r="I2539" i="1"/>
  <c r="P2537" i="1"/>
  <c r="Q2537" i="1" s="1"/>
  <c r="W2537" i="1"/>
  <c r="E2537" i="1"/>
  <c r="D2537" i="1" s="1"/>
  <c r="S2537" i="1"/>
  <c r="G2538" i="1"/>
  <c r="F2538" i="1" s="1"/>
  <c r="J2538" i="1"/>
  <c r="K2538" i="1" s="1"/>
  <c r="U2538" i="1" s="1"/>
  <c r="C2531" i="1" l="1"/>
  <c r="N2530" i="1"/>
  <c r="V2530" i="1" s="1"/>
  <c r="B2530" i="1" s="1"/>
  <c r="J2539" i="1"/>
  <c r="K2539" i="1" s="1"/>
  <c r="U2539" i="1" s="1"/>
  <c r="G2539" i="1"/>
  <c r="F2539" i="1" s="1"/>
  <c r="O2539" i="1"/>
  <c r="I2540" i="1"/>
  <c r="A2540" i="1"/>
  <c r="P2538" i="1"/>
  <c r="L2537" i="1"/>
  <c r="M2537" i="1" s="1"/>
  <c r="H2537" i="1"/>
  <c r="E2538" i="1"/>
  <c r="D2538" i="1" s="1"/>
  <c r="S2538" i="1"/>
  <c r="R2540" i="1"/>
  <c r="N2531" i="1" l="1"/>
  <c r="V2531" i="1" s="1"/>
  <c r="B2531" i="1" s="1"/>
  <c r="C2532" i="1"/>
  <c r="L2538" i="1"/>
  <c r="M2538" i="1" s="1"/>
  <c r="H2538" i="1"/>
  <c r="O2540" i="1"/>
  <c r="A2541" i="1"/>
  <c r="I2541" i="1"/>
  <c r="G2540" i="1"/>
  <c r="F2540" i="1" s="1"/>
  <c r="J2540" i="1"/>
  <c r="K2540" i="1" s="1"/>
  <c r="W2539" i="1"/>
  <c r="P2539" i="1"/>
  <c r="Q2539" i="1" s="1"/>
  <c r="R2541" i="1"/>
  <c r="S2539" i="1"/>
  <c r="E2539" i="1"/>
  <c r="D2539" i="1" s="1"/>
  <c r="C2533" i="1" l="1"/>
  <c r="N2532" i="1"/>
  <c r="V2532" i="1" s="1"/>
  <c r="B2532" i="1" s="1"/>
  <c r="H2539" i="1"/>
  <c r="L2539" i="1"/>
  <c r="M2539" i="1" s="1"/>
  <c r="E2540" i="1"/>
  <c r="D2540" i="1" s="1"/>
  <c r="S2540" i="1"/>
  <c r="R2542" i="1"/>
  <c r="G2541" i="1"/>
  <c r="F2541" i="1" s="1"/>
  <c r="J2541" i="1"/>
  <c r="K2541" i="1" s="1"/>
  <c r="I2542" i="1"/>
  <c r="O2541" i="1"/>
  <c r="A2542" i="1"/>
  <c r="U2540" i="1"/>
  <c r="P2540" i="1"/>
  <c r="Q2540" i="1" s="1"/>
  <c r="W2540" i="1"/>
  <c r="C2534" i="1" l="1"/>
  <c r="N2533" i="1"/>
  <c r="L2540" i="1"/>
  <c r="M2540" i="1" s="1"/>
  <c r="H2540" i="1"/>
  <c r="S2541" i="1"/>
  <c r="E2541" i="1"/>
  <c r="D2541" i="1" s="1"/>
  <c r="P2541" i="1"/>
  <c r="Q2541" i="1" s="1"/>
  <c r="W2541" i="1"/>
  <c r="U2541" i="1"/>
  <c r="J2542" i="1"/>
  <c r="K2542" i="1" s="1"/>
  <c r="G2542" i="1"/>
  <c r="F2542" i="1" s="1"/>
  <c r="R2543" i="1"/>
  <c r="I2543" i="1"/>
  <c r="O2542" i="1"/>
  <c r="A2543" i="1"/>
  <c r="V2533" i="1" l="1"/>
  <c r="N2534" i="1"/>
  <c r="V2534" i="1" s="1"/>
  <c r="B2534" i="1" s="1"/>
  <c r="C2535" i="1"/>
  <c r="H2541" i="1"/>
  <c r="L2541" i="1"/>
  <c r="M2541" i="1" s="1"/>
  <c r="E2542" i="1"/>
  <c r="D2542" i="1" s="1"/>
  <c r="S2542" i="1"/>
  <c r="A2544" i="1"/>
  <c r="O2543" i="1"/>
  <c r="I2544" i="1"/>
  <c r="W2542" i="1"/>
  <c r="P2542" i="1"/>
  <c r="Q2542" i="1" s="1"/>
  <c r="R2544" i="1"/>
  <c r="J2543" i="1"/>
  <c r="K2543" i="1" s="1"/>
  <c r="G2543" i="1"/>
  <c r="F2543" i="1" s="1"/>
  <c r="U2542" i="1"/>
  <c r="B2533" i="1" l="1"/>
  <c r="C2536" i="1"/>
  <c r="N2535" i="1"/>
  <c r="H2542" i="1"/>
  <c r="L2542" i="1"/>
  <c r="M2542" i="1" s="1"/>
  <c r="G2544" i="1"/>
  <c r="F2544" i="1" s="1"/>
  <c r="J2544" i="1"/>
  <c r="K2544" i="1" s="1"/>
  <c r="U2544" i="1" s="1"/>
  <c r="P2543" i="1"/>
  <c r="Q2543" i="1" s="1"/>
  <c r="W2543" i="1"/>
  <c r="R2545" i="1"/>
  <c r="I2545" i="1"/>
  <c r="O2544" i="1"/>
  <c r="A2545" i="1"/>
  <c r="S2543" i="1"/>
  <c r="E2543" i="1"/>
  <c r="D2543" i="1" s="1"/>
  <c r="L2543" i="1" s="1"/>
  <c r="M2543" i="1" s="1"/>
  <c r="U2543" i="1"/>
  <c r="V2535" i="1" l="1"/>
  <c r="C2537" i="1"/>
  <c r="N2536" i="1"/>
  <c r="V2536" i="1" s="1"/>
  <c r="B2536" i="1" s="1"/>
  <c r="H2543" i="1"/>
  <c r="J2545" i="1"/>
  <c r="K2545" i="1" s="1"/>
  <c r="U2545" i="1" s="1"/>
  <c r="G2545" i="1"/>
  <c r="F2545" i="1" s="1"/>
  <c r="R2546" i="1"/>
  <c r="P2544" i="1"/>
  <c r="Q2544" i="1" s="1"/>
  <c r="W2544" i="1"/>
  <c r="E2544" i="1"/>
  <c r="D2544" i="1" s="1"/>
  <c r="S2544" i="1"/>
  <c r="I2546" i="1"/>
  <c r="O2545" i="1"/>
  <c r="A2546" i="1"/>
  <c r="B2535" i="1" l="1"/>
  <c r="C2538" i="1"/>
  <c r="N2538" i="1" s="1"/>
  <c r="N2537" i="1"/>
  <c r="V2537" i="1" s="1"/>
  <c r="B2537" i="1" s="1"/>
  <c r="H2544" i="1"/>
  <c r="L2544" i="1"/>
  <c r="M2544" i="1" s="1"/>
  <c r="I2547" i="1"/>
  <c r="O2546" i="1"/>
  <c r="A2547" i="1"/>
  <c r="R2547" i="1"/>
  <c r="W2545" i="1"/>
  <c r="P2545" i="1"/>
  <c r="Q2545" i="1" s="1"/>
  <c r="J2546" i="1"/>
  <c r="K2546" i="1" s="1"/>
  <c r="U2546" i="1" s="1"/>
  <c r="G2546" i="1"/>
  <c r="F2546" i="1" s="1"/>
  <c r="S2545" i="1"/>
  <c r="E2545" i="1"/>
  <c r="D2545" i="1" s="1"/>
  <c r="V2538" i="1" l="1"/>
  <c r="Q2538" i="1"/>
  <c r="L2545" i="1"/>
  <c r="M2545" i="1" s="1"/>
  <c r="R2548" i="1"/>
  <c r="I2548" i="1"/>
  <c r="A2548" i="1"/>
  <c r="O2547" i="1"/>
  <c r="W2546" i="1"/>
  <c r="P2546" i="1"/>
  <c r="Q2546" i="1" s="1"/>
  <c r="G2547" i="1"/>
  <c r="F2547" i="1" s="1"/>
  <c r="J2547" i="1"/>
  <c r="K2547" i="1" s="1"/>
  <c r="U2547" i="1" s="1"/>
  <c r="E2546" i="1"/>
  <c r="D2546" i="1" s="1"/>
  <c r="S2546" i="1"/>
  <c r="H2545" i="1"/>
  <c r="B2538" i="1" l="1"/>
  <c r="C2539" i="1"/>
  <c r="W2538" i="1"/>
  <c r="H2546" i="1"/>
  <c r="L2546" i="1"/>
  <c r="M2546" i="1" s="1"/>
  <c r="I2549" i="1"/>
  <c r="A2549" i="1"/>
  <c r="O2548" i="1"/>
  <c r="G2548" i="1"/>
  <c r="F2548" i="1" s="1"/>
  <c r="J2548" i="1"/>
  <c r="K2548" i="1" s="1"/>
  <c r="P2547" i="1"/>
  <c r="Q2547" i="1" s="1"/>
  <c r="W2547" i="1"/>
  <c r="S2547" i="1"/>
  <c r="E2547" i="1"/>
  <c r="D2547" i="1" s="1"/>
  <c r="R2549" i="1"/>
  <c r="N2539" i="1" l="1"/>
  <c r="V2539" i="1" s="1"/>
  <c r="B2539" i="1" s="1"/>
  <c r="C2540" i="1"/>
  <c r="L2547" i="1"/>
  <c r="M2547" i="1" s="1"/>
  <c r="H2547" i="1"/>
  <c r="S2548" i="1"/>
  <c r="E2548" i="1"/>
  <c r="D2548" i="1" s="1"/>
  <c r="W2548" i="1"/>
  <c r="P2548" i="1"/>
  <c r="Q2548" i="1" s="1"/>
  <c r="U2548" i="1"/>
  <c r="R2550" i="1"/>
  <c r="O2549" i="1"/>
  <c r="A2550" i="1"/>
  <c r="I2550" i="1"/>
  <c r="G2549" i="1"/>
  <c r="F2549" i="1" s="1"/>
  <c r="J2549" i="1"/>
  <c r="K2549" i="1" s="1"/>
  <c r="U2549" i="1" s="1"/>
  <c r="N2540" i="1" l="1"/>
  <c r="V2540" i="1" s="1"/>
  <c r="B2540" i="1" s="1"/>
  <c r="C2541" i="1"/>
  <c r="H2548" i="1"/>
  <c r="L2548" i="1"/>
  <c r="M2548" i="1" s="1"/>
  <c r="P2549" i="1"/>
  <c r="Q2549" i="1" s="1"/>
  <c r="W2549" i="1"/>
  <c r="R2551" i="1"/>
  <c r="S2549" i="1"/>
  <c r="E2549" i="1"/>
  <c r="D2549" i="1" s="1"/>
  <c r="J2550" i="1"/>
  <c r="K2550" i="1" s="1"/>
  <c r="U2550" i="1" s="1"/>
  <c r="G2550" i="1"/>
  <c r="F2550" i="1" s="1"/>
  <c r="O2550" i="1"/>
  <c r="A2551" i="1"/>
  <c r="I2551" i="1"/>
  <c r="N2541" i="1" l="1"/>
  <c r="V2541" i="1" s="1"/>
  <c r="B2541" i="1" s="1"/>
  <c r="C2542" i="1"/>
  <c r="L2549" i="1"/>
  <c r="M2549" i="1" s="1"/>
  <c r="G2551" i="1"/>
  <c r="F2551" i="1" s="1"/>
  <c r="J2551" i="1"/>
  <c r="K2551" i="1" s="1"/>
  <c r="U2551" i="1" s="1"/>
  <c r="R2552" i="1"/>
  <c r="H2549" i="1"/>
  <c r="I2552" i="1"/>
  <c r="A2552" i="1"/>
  <c r="O2551" i="1"/>
  <c r="E2550" i="1"/>
  <c r="D2550" i="1" s="1"/>
  <c r="S2550" i="1"/>
  <c r="W2550" i="1"/>
  <c r="P2550" i="1"/>
  <c r="Q2550" i="1" s="1"/>
  <c r="C2543" i="1" l="1"/>
  <c r="N2542" i="1"/>
  <c r="V2542" i="1" s="1"/>
  <c r="B2542" i="1" s="1"/>
  <c r="H2550" i="1"/>
  <c r="L2550" i="1"/>
  <c r="M2550" i="1" s="1"/>
  <c r="G2552" i="1"/>
  <c r="F2552" i="1" s="1"/>
  <c r="J2552" i="1"/>
  <c r="K2552" i="1" s="1"/>
  <c r="U2552" i="1" s="1"/>
  <c r="P2551" i="1"/>
  <c r="Q2551" i="1" s="1"/>
  <c r="W2551" i="1"/>
  <c r="I2553" i="1"/>
  <c r="O2552" i="1"/>
  <c r="A2553" i="1"/>
  <c r="R2553" i="1"/>
  <c r="S2551" i="1"/>
  <c r="E2551" i="1"/>
  <c r="D2551" i="1" s="1"/>
  <c r="C2544" i="1" l="1"/>
  <c r="N2543" i="1"/>
  <c r="V2543" i="1" s="1"/>
  <c r="B2543" i="1" s="1"/>
  <c r="H2551" i="1"/>
  <c r="L2551" i="1"/>
  <c r="M2551" i="1" s="1"/>
  <c r="W2552" i="1"/>
  <c r="P2552" i="1"/>
  <c r="Q2552" i="1" s="1"/>
  <c r="G2553" i="1"/>
  <c r="F2553" i="1" s="1"/>
  <c r="J2553" i="1"/>
  <c r="K2553" i="1" s="1"/>
  <c r="O2553" i="1"/>
  <c r="A2554" i="1"/>
  <c r="I2554" i="1"/>
  <c r="R2554" i="1"/>
  <c r="S2552" i="1"/>
  <c r="E2552" i="1"/>
  <c r="D2552" i="1" s="1"/>
  <c r="H2552" i="1" s="1"/>
  <c r="N2544" i="1" l="1"/>
  <c r="V2544" i="1" s="1"/>
  <c r="B2544" i="1" s="1"/>
  <c r="C2545" i="1"/>
  <c r="G2554" i="1"/>
  <c r="F2554" i="1" s="1"/>
  <c r="J2554" i="1"/>
  <c r="K2554" i="1" s="1"/>
  <c r="U2554" i="1" s="1"/>
  <c r="R2555" i="1"/>
  <c r="E2553" i="1"/>
  <c r="D2553" i="1" s="1"/>
  <c r="S2553" i="1"/>
  <c r="P2553" i="1"/>
  <c r="Q2553" i="1" s="1"/>
  <c r="W2553" i="1"/>
  <c r="L2552" i="1"/>
  <c r="M2552" i="1" s="1"/>
  <c r="A2555" i="1"/>
  <c r="I2555" i="1"/>
  <c r="O2554" i="1"/>
  <c r="U2553" i="1"/>
  <c r="N2545" i="1" l="1"/>
  <c r="V2545" i="1" s="1"/>
  <c r="B2545" i="1" s="1"/>
  <c r="C2546" i="1"/>
  <c r="P2554" i="1"/>
  <c r="Q2554" i="1" s="1"/>
  <c r="W2554" i="1"/>
  <c r="G2555" i="1"/>
  <c r="F2555" i="1" s="1"/>
  <c r="J2555" i="1"/>
  <c r="K2555" i="1" s="1"/>
  <c r="U2555" i="1" s="1"/>
  <c r="R2556" i="1"/>
  <c r="H2553" i="1"/>
  <c r="L2553" i="1"/>
  <c r="M2553" i="1" s="1"/>
  <c r="O2555" i="1"/>
  <c r="I2556" i="1"/>
  <c r="A2556" i="1"/>
  <c r="S2554" i="1"/>
  <c r="E2554" i="1"/>
  <c r="D2554" i="1" s="1"/>
  <c r="C2547" i="1" l="1"/>
  <c r="N2546" i="1"/>
  <c r="V2546" i="1" s="1"/>
  <c r="B2546" i="1" s="1"/>
  <c r="H2554" i="1"/>
  <c r="L2554" i="1"/>
  <c r="M2554" i="1" s="1"/>
  <c r="R2557" i="1"/>
  <c r="E2555" i="1"/>
  <c r="D2555" i="1" s="1"/>
  <c r="S2555" i="1"/>
  <c r="I2557" i="1"/>
  <c r="O2556" i="1"/>
  <c r="A2557" i="1"/>
  <c r="G2556" i="1"/>
  <c r="F2556" i="1" s="1"/>
  <c r="J2556" i="1"/>
  <c r="K2556" i="1" s="1"/>
  <c r="U2556" i="1" s="1"/>
  <c r="P2555" i="1"/>
  <c r="Q2555" i="1" s="1"/>
  <c r="W2555" i="1"/>
  <c r="N2547" i="1" l="1"/>
  <c r="V2547" i="1" s="1"/>
  <c r="B2547" i="1" s="1"/>
  <c r="C2548" i="1"/>
  <c r="H2555" i="1"/>
  <c r="L2555" i="1"/>
  <c r="M2555" i="1" s="1"/>
  <c r="O2557" i="1"/>
  <c r="I2558" i="1"/>
  <c r="A2558" i="1"/>
  <c r="W2556" i="1"/>
  <c r="P2556" i="1"/>
  <c r="Q2556" i="1" s="1"/>
  <c r="G2557" i="1"/>
  <c r="F2557" i="1" s="1"/>
  <c r="J2557" i="1"/>
  <c r="K2557" i="1" s="1"/>
  <c r="S2556" i="1"/>
  <c r="E2556" i="1"/>
  <c r="D2556" i="1" s="1"/>
  <c r="R2558" i="1"/>
  <c r="C2549" i="1" l="1"/>
  <c r="N2548" i="1"/>
  <c r="S2557" i="1"/>
  <c r="E2557" i="1"/>
  <c r="D2557" i="1" s="1"/>
  <c r="H2556" i="1"/>
  <c r="L2556" i="1"/>
  <c r="M2556" i="1" s="1"/>
  <c r="U2557" i="1"/>
  <c r="A2559" i="1"/>
  <c r="I2559" i="1"/>
  <c r="O2558" i="1"/>
  <c r="R2559" i="1"/>
  <c r="J2558" i="1"/>
  <c r="K2558" i="1" s="1"/>
  <c r="G2558" i="1"/>
  <c r="F2558" i="1" s="1"/>
  <c r="P2557" i="1"/>
  <c r="Q2557" i="1" s="1"/>
  <c r="W2557" i="1"/>
  <c r="V2548" i="1" l="1"/>
  <c r="N2549" i="1"/>
  <c r="V2549" i="1" s="1"/>
  <c r="B2549" i="1" s="1"/>
  <c r="C2550" i="1"/>
  <c r="H2557" i="1"/>
  <c r="L2557" i="1"/>
  <c r="M2557" i="1" s="1"/>
  <c r="O2559" i="1"/>
  <c r="A2560" i="1"/>
  <c r="I2560" i="1"/>
  <c r="P2558" i="1"/>
  <c r="Q2558" i="1" s="1"/>
  <c r="W2558" i="1"/>
  <c r="E2558" i="1"/>
  <c r="D2558" i="1" s="1"/>
  <c r="S2558" i="1"/>
  <c r="G2559" i="1"/>
  <c r="F2559" i="1" s="1"/>
  <c r="J2559" i="1"/>
  <c r="K2559" i="1" s="1"/>
  <c r="U2559" i="1" s="1"/>
  <c r="U2558" i="1"/>
  <c r="R2560" i="1"/>
  <c r="B2548" i="1" l="1"/>
  <c r="C2551" i="1"/>
  <c r="N2550" i="1"/>
  <c r="V2550" i="1" s="1"/>
  <c r="B2550" i="1" s="1"/>
  <c r="L2558" i="1"/>
  <c r="M2558" i="1" s="1"/>
  <c r="H2558" i="1"/>
  <c r="J2560" i="1"/>
  <c r="K2560" i="1" s="1"/>
  <c r="U2560" i="1" s="1"/>
  <c r="G2560" i="1"/>
  <c r="F2560" i="1" s="1"/>
  <c r="R2561" i="1"/>
  <c r="A2561" i="1"/>
  <c r="O2560" i="1"/>
  <c r="I2561" i="1"/>
  <c r="E2559" i="1"/>
  <c r="D2559" i="1" s="1"/>
  <c r="H2559" i="1" s="1"/>
  <c r="S2559" i="1"/>
  <c r="P2559" i="1"/>
  <c r="Q2559" i="1" s="1"/>
  <c r="W2559" i="1"/>
  <c r="N2551" i="1" l="1"/>
  <c r="V2551" i="1" s="1"/>
  <c r="B2551" i="1" s="1"/>
  <c r="C2552" i="1"/>
  <c r="L2559" i="1"/>
  <c r="M2559" i="1" s="1"/>
  <c r="W2560" i="1"/>
  <c r="P2560" i="1"/>
  <c r="Q2560" i="1" s="1"/>
  <c r="O2561" i="1"/>
  <c r="A2562" i="1"/>
  <c r="I2562" i="1"/>
  <c r="R2562" i="1"/>
  <c r="G2561" i="1"/>
  <c r="F2561" i="1" s="1"/>
  <c r="J2561" i="1"/>
  <c r="K2561" i="1" s="1"/>
  <c r="U2561" i="1" s="1"/>
  <c r="S2560" i="1"/>
  <c r="E2560" i="1"/>
  <c r="D2560" i="1" s="1"/>
  <c r="N2552" i="1" l="1"/>
  <c r="V2552" i="1" s="1"/>
  <c r="B2552" i="1" s="1"/>
  <c r="C2553" i="1"/>
  <c r="H2560" i="1"/>
  <c r="R2563" i="1"/>
  <c r="G2562" i="1"/>
  <c r="F2562" i="1" s="1"/>
  <c r="J2562" i="1"/>
  <c r="K2562" i="1" s="1"/>
  <c r="L2560" i="1"/>
  <c r="M2560" i="1" s="1"/>
  <c r="I2563" i="1"/>
  <c r="O2562" i="1"/>
  <c r="A2563" i="1"/>
  <c r="W2561" i="1"/>
  <c r="P2561" i="1"/>
  <c r="Q2561" i="1" s="1"/>
  <c r="S2561" i="1"/>
  <c r="E2561" i="1"/>
  <c r="D2561" i="1" s="1"/>
  <c r="C2554" i="1" l="1"/>
  <c r="N2553" i="1"/>
  <c r="V2553" i="1" s="1"/>
  <c r="B2553" i="1" s="1"/>
  <c r="L2561" i="1"/>
  <c r="M2561" i="1" s="1"/>
  <c r="J2563" i="1"/>
  <c r="K2563" i="1" s="1"/>
  <c r="U2563" i="1" s="1"/>
  <c r="G2563" i="1"/>
  <c r="F2563" i="1" s="1"/>
  <c r="A2564" i="1"/>
  <c r="I2564" i="1"/>
  <c r="O2563" i="1"/>
  <c r="S2562" i="1"/>
  <c r="E2562" i="1"/>
  <c r="D2562" i="1" s="1"/>
  <c r="W2562" i="1"/>
  <c r="P2562" i="1"/>
  <c r="Q2562" i="1" s="1"/>
  <c r="U2562" i="1"/>
  <c r="H2561" i="1"/>
  <c r="R2564" i="1"/>
  <c r="N2554" i="1" l="1"/>
  <c r="V2554" i="1" s="1"/>
  <c r="B2554" i="1" s="1"/>
  <c r="C2555" i="1"/>
  <c r="L2562" i="1"/>
  <c r="M2562" i="1" s="1"/>
  <c r="W2563" i="1"/>
  <c r="P2563" i="1"/>
  <c r="Q2563" i="1" s="1"/>
  <c r="J2564" i="1"/>
  <c r="K2564" i="1" s="1"/>
  <c r="G2564" i="1"/>
  <c r="F2564" i="1" s="1"/>
  <c r="H2562" i="1"/>
  <c r="O2564" i="1"/>
  <c r="I2565" i="1"/>
  <c r="A2565" i="1"/>
  <c r="R2565" i="1"/>
  <c r="E2563" i="1"/>
  <c r="D2563" i="1" s="1"/>
  <c r="S2563" i="1"/>
  <c r="N2555" i="1" l="1"/>
  <c r="V2555" i="1" s="1"/>
  <c r="B2555" i="1" s="1"/>
  <c r="C2556" i="1"/>
  <c r="H2563" i="1"/>
  <c r="G2565" i="1"/>
  <c r="F2565" i="1" s="1"/>
  <c r="J2565" i="1"/>
  <c r="K2565" i="1" s="1"/>
  <c r="U2565" i="1" s="1"/>
  <c r="E2564" i="1"/>
  <c r="D2564" i="1" s="1"/>
  <c r="S2564" i="1"/>
  <c r="U2564" i="1"/>
  <c r="R2566" i="1"/>
  <c r="W2564" i="1"/>
  <c r="P2564" i="1"/>
  <c r="Q2564" i="1" s="1"/>
  <c r="L2563" i="1"/>
  <c r="M2563" i="1" s="1"/>
  <c r="A2566" i="1"/>
  <c r="O2565" i="1"/>
  <c r="I2566" i="1"/>
  <c r="N2556" i="1" l="1"/>
  <c r="V2556" i="1" s="1"/>
  <c r="B2556" i="1" s="1"/>
  <c r="C2557" i="1"/>
  <c r="H2564" i="1"/>
  <c r="L2564" i="1"/>
  <c r="M2564" i="1" s="1"/>
  <c r="R2567" i="1"/>
  <c r="W2565" i="1"/>
  <c r="P2565" i="1"/>
  <c r="Q2565" i="1" s="1"/>
  <c r="J2566" i="1"/>
  <c r="K2566" i="1" s="1"/>
  <c r="G2566" i="1"/>
  <c r="F2566" i="1" s="1"/>
  <c r="I2567" i="1"/>
  <c r="A2567" i="1"/>
  <c r="O2566" i="1"/>
  <c r="E2565" i="1"/>
  <c r="D2565" i="1" s="1"/>
  <c r="S2565" i="1"/>
  <c r="C2558" i="1" l="1"/>
  <c r="N2557" i="1"/>
  <c r="V2557" i="1" s="1"/>
  <c r="B2557" i="1" s="1"/>
  <c r="L2565" i="1"/>
  <c r="M2565" i="1" s="1"/>
  <c r="H2565" i="1"/>
  <c r="J2567" i="1"/>
  <c r="K2567" i="1" s="1"/>
  <c r="U2567" i="1" s="1"/>
  <c r="G2567" i="1"/>
  <c r="F2567" i="1" s="1"/>
  <c r="A2568" i="1"/>
  <c r="I2568" i="1"/>
  <c r="O2567" i="1"/>
  <c r="S2566" i="1"/>
  <c r="E2566" i="1"/>
  <c r="D2566" i="1" s="1"/>
  <c r="U2566" i="1"/>
  <c r="W2566" i="1"/>
  <c r="P2566" i="1"/>
  <c r="Q2566" i="1" s="1"/>
  <c r="R2568" i="1"/>
  <c r="C2559" i="1" l="1"/>
  <c r="N2558" i="1"/>
  <c r="V2558" i="1" s="1"/>
  <c r="B2558" i="1" s="1"/>
  <c r="H2566" i="1"/>
  <c r="W2567" i="1"/>
  <c r="P2567" i="1"/>
  <c r="Q2567" i="1" s="1"/>
  <c r="J2568" i="1"/>
  <c r="K2568" i="1" s="1"/>
  <c r="U2568" i="1" s="1"/>
  <c r="G2568" i="1"/>
  <c r="F2568" i="1" s="1"/>
  <c r="R2569" i="1"/>
  <c r="I2569" i="1"/>
  <c r="O2568" i="1"/>
  <c r="A2569" i="1"/>
  <c r="L2566" i="1"/>
  <c r="M2566" i="1" s="1"/>
  <c r="S2567" i="1"/>
  <c r="E2567" i="1"/>
  <c r="D2567" i="1" s="1"/>
  <c r="N2559" i="1" l="1"/>
  <c r="V2559" i="1" s="1"/>
  <c r="B2559" i="1" s="1"/>
  <c r="C2560" i="1"/>
  <c r="L2567" i="1"/>
  <c r="M2567" i="1" s="1"/>
  <c r="J2569" i="1"/>
  <c r="K2569" i="1" s="1"/>
  <c r="U2569" i="1" s="1"/>
  <c r="G2569" i="1"/>
  <c r="F2569" i="1" s="1"/>
  <c r="R2570" i="1"/>
  <c r="E2568" i="1"/>
  <c r="D2568" i="1" s="1"/>
  <c r="L2568" i="1" s="1"/>
  <c r="M2568" i="1" s="1"/>
  <c r="S2568" i="1"/>
  <c r="A2570" i="1"/>
  <c r="I2570" i="1"/>
  <c r="O2569" i="1"/>
  <c r="H2567" i="1"/>
  <c r="P2568" i="1"/>
  <c r="N2560" i="1" l="1"/>
  <c r="V2560" i="1" s="1"/>
  <c r="B2560" i="1" s="1"/>
  <c r="C2561" i="1"/>
  <c r="H2568" i="1"/>
  <c r="O2570" i="1"/>
  <c r="I2571" i="1"/>
  <c r="A2571" i="1"/>
  <c r="G2570" i="1"/>
  <c r="F2570" i="1" s="1"/>
  <c r="J2570" i="1"/>
  <c r="K2570" i="1" s="1"/>
  <c r="U2570" i="1" s="1"/>
  <c r="R2571" i="1"/>
  <c r="W2569" i="1"/>
  <c r="P2569" i="1"/>
  <c r="Q2569" i="1" s="1"/>
  <c r="S2569" i="1"/>
  <c r="E2569" i="1"/>
  <c r="D2569" i="1" s="1"/>
  <c r="N2561" i="1" l="1"/>
  <c r="C2562" i="1"/>
  <c r="L2569" i="1"/>
  <c r="M2569" i="1" s="1"/>
  <c r="H2569" i="1"/>
  <c r="R2572" i="1"/>
  <c r="S2570" i="1"/>
  <c r="E2570" i="1"/>
  <c r="D2570" i="1" s="1"/>
  <c r="L2570" i="1" s="1"/>
  <c r="M2570" i="1" s="1"/>
  <c r="A2572" i="1"/>
  <c r="O2571" i="1"/>
  <c r="I2572" i="1"/>
  <c r="G2571" i="1"/>
  <c r="F2571" i="1" s="1"/>
  <c r="J2571" i="1"/>
  <c r="K2571" i="1" s="1"/>
  <c r="U2571" i="1" s="1"/>
  <c r="P2570" i="1"/>
  <c r="Q2570" i="1" s="1"/>
  <c r="W2570" i="1"/>
  <c r="V2561" i="1" l="1"/>
  <c r="C2563" i="1"/>
  <c r="N2562" i="1"/>
  <c r="V2562" i="1" s="1"/>
  <c r="B2562" i="1" s="1"/>
  <c r="H2570" i="1"/>
  <c r="J2572" i="1"/>
  <c r="K2572" i="1" s="1"/>
  <c r="U2572" i="1" s="1"/>
  <c r="G2572" i="1"/>
  <c r="F2572" i="1" s="1"/>
  <c r="P2571" i="1"/>
  <c r="Q2571" i="1" s="1"/>
  <c r="W2571" i="1"/>
  <c r="O2572" i="1"/>
  <c r="I2573" i="1"/>
  <c r="A2573" i="1"/>
  <c r="E2571" i="1"/>
  <c r="D2571" i="1" s="1"/>
  <c r="S2571" i="1"/>
  <c r="R2573" i="1"/>
  <c r="B2561" i="1" l="1"/>
  <c r="C2564" i="1"/>
  <c r="N2563" i="1"/>
  <c r="G2573" i="1"/>
  <c r="F2573" i="1" s="1"/>
  <c r="J2573" i="1"/>
  <c r="K2573" i="1" s="1"/>
  <c r="U2573" i="1" s="1"/>
  <c r="W2572" i="1"/>
  <c r="P2572" i="1"/>
  <c r="Q2572" i="1" s="1"/>
  <c r="L2571" i="1"/>
  <c r="M2571" i="1" s="1"/>
  <c r="I2574" i="1"/>
  <c r="A2574" i="1"/>
  <c r="O2573" i="1"/>
  <c r="R2574" i="1"/>
  <c r="H2571" i="1"/>
  <c r="S2572" i="1"/>
  <c r="E2572" i="1"/>
  <c r="D2572" i="1" s="1"/>
  <c r="L2572" i="1" s="1"/>
  <c r="M2572" i="1" s="1"/>
  <c r="V2563" i="1" l="1"/>
  <c r="N2564" i="1"/>
  <c r="V2564" i="1" s="1"/>
  <c r="B2564" i="1" s="1"/>
  <c r="C2565" i="1"/>
  <c r="P2573" i="1"/>
  <c r="Q2573" i="1" s="1"/>
  <c r="W2573" i="1"/>
  <c r="A2575" i="1"/>
  <c r="I2575" i="1"/>
  <c r="O2574" i="1"/>
  <c r="G2574" i="1"/>
  <c r="F2574" i="1" s="1"/>
  <c r="J2574" i="1"/>
  <c r="K2574" i="1" s="1"/>
  <c r="E2573" i="1"/>
  <c r="D2573" i="1" s="1"/>
  <c r="S2573" i="1"/>
  <c r="H2572" i="1"/>
  <c r="R2575" i="1"/>
  <c r="B2563" i="1" l="1"/>
  <c r="C2566" i="1"/>
  <c r="N2565" i="1"/>
  <c r="V2565" i="1" s="1"/>
  <c r="B2565" i="1" s="1"/>
  <c r="E2574" i="1"/>
  <c r="D2574" i="1" s="1"/>
  <c r="S2574" i="1"/>
  <c r="W2574" i="1"/>
  <c r="P2574" i="1"/>
  <c r="Q2574" i="1" s="1"/>
  <c r="J2575" i="1"/>
  <c r="K2575" i="1" s="1"/>
  <c r="U2575" i="1" s="1"/>
  <c r="G2575" i="1"/>
  <c r="F2575" i="1" s="1"/>
  <c r="R2576" i="1"/>
  <c r="O2575" i="1"/>
  <c r="I2576" i="1"/>
  <c r="A2576" i="1"/>
  <c r="H2573" i="1"/>
  <c r="L2573" i="1"/>
  <c r="M2573" i="1" s="1"/>
  <c r="U2574" i="1"/>
  <c r="N2566" i="1" l="1"/>
  <c r="V2566" i="1" s="1"/>
  <c r="B2566" i="1" s="1"/>
  <c r="C2567" i="1"/>
  <c r="H2574" i="1"/>
  <c r="L2574" i="1"/>
  <c r="M2574" i="1" s="1"/>
  <c r="R2577" i="1"/>
  <c r="S2575" i="1"/>
  <c r="E2575" i="1"/>
  <c r="D2575" i="1" s="1"/>
  <c r="I2577" i="1"/>
  <c r="O2576" i="1"/>
  <c r="A2577" i="1"/>
  <c r="G2576" i="1"/>
  <c r="F2576" i="1" s="1"/>
  <c r="J2576" i="1"/>
  <c r="K2576" i="1" s="1"/>
  <c r="U2576" i="1" s="1"/>
  <c r="W2575" i="1"/>
  <c r="P2575" i="1"/>
  <c r="Q2575" i="1" s="1"/>
  <c r="C2568" i="1" l="1"/>
  <c r="N2568" i="1" s="1"/>
  <c r="N2567" i="1"/>
  <c r="V2567" i="1" s="1"/>
  <c r="B2567" i="1" s="1"/>
  <c r="H2575" i="1"/>
  <c r="L2575" i="1"/>
  <c r="M2575" i="1" s="1"/>
  <c r="A2578" i="1"/>
  <c r="O2577" i="1"/>
  <c r="I2578" i="1"/>
  <c r="W2576" i="1"/>
  <c r="P2576" i="1"/>
  <c r="Q2576" i="1" s="1"/>
  <c r="G2577" i="1"/>
  <c r="F2577" i="1" s="1"/>
  <c r="J2577" i="1"/>
  <c r="K2577" i="1" s="1"/>
  <c r="U2577" i="1" s="1"/>
  <c r="E2576" i="1"/>
  <c r="D2576" i="1" s="1"/>
  <c r="S2576" i="1"/>
  <c r="R2578" i="1"/>
  <c r="V2568" i="1" l="1"/>
  <c r="Q2568" i="1"/>
  <c r="S2577" i="1"/>
  <c r="E2577" i="1"/>
  <c r="D2577" i="1" s="1"/>
  <c r="H2576" i="1"/>
  <c r="L2576" i="1"/>
  <c r="M2576" i="1" s="1"/>
  <c r="G2578" i="1"/>
  <c r="F2578" i="1" s="1"/>
  <c r="J2578" i="1"/>
  <c r="K2578" i="1" s="1"/>
  <c r="U2578" i="1" s="1"/>
  <c r="R2579" i="1"/>
  <c r="P2577" i="1"/>
  <c r="Q2577" i="1" s="1"/>
  <c r="W2577" i="1"/>
  <c r="I2579" i="1"/>
  <c r="A2579" i="1"/>
  <c r="O2578" i="1"/>
  <c r="C2569" i="1" l="1"/>
  <c r="W2568" i="1"/>
  <c r="B2568" i="1"/>
  <c r="H2577" i="1"/>
  <c r="R2580" i="1"/>
  <c r="S2578" i="1"/>
  <c r="E2578" i="1"/>
  <c r="D2578" i="1" s="1"/>
  <c r="J2579" i="1"/>
  <c r="K2579" i="1" s="1"/>
  <c r="G2579" i="1"/>
  <c r="F2579" i="1" s="1"/>
  <c r="W2578" i="1"/>
  <c r="P2578" i="1"/>
  <c r="Q2578" i="1" s="1"/>
  <c r="I2580" i="1"/>
  <c r="O2579" i="1"/>
  <c r="A2580" i="1"/>
  <c r="L2577" i="1"/>
  <c r="M2577" i="1" s="1"/>
  <c r="N2569" i="1" l="1"/>
  <c r="V2569" i="1" s="1"/>
  <c r="B2569" i="1" s="1"/>
  <c r="C2570" i="1"/>
  <c r="H2578" i="1"/>
  <c r="L2578" i="1"/>
  <c r="M2578" i="1" s="1"/>
  <c r="E2579" i="1"/>
  <c r="D2579" i="1" s="1"/>
  <c r="S2579" i="1"/>
  <c r="I2581" i="1"/>
  <c r="A2581" i="1"/>
  <c r="O2580" i="1"/>
  <c r="W2579" i="1"/>
  <c r="P2579" i="1"/>
  <c r="Q2579" i="1" s="1"/>
  <c r="U2579" i="1"/>
  <c r="G2580" i="1"/>
  <c r="F2580" i="1" s="1"/>
  <c r="J2580" i="1"/>
  <c r="K2580" i="1" s="1"/>
  <c r="U2580" i="1" s="1"/>
  <c r="R2581" i="1"/>
  <c r="N2570" i="1" l="1"/>
  <c r="V2570" i="1" s="1"/>
  <c r="B2570" i="1" s="1"/>
  <c r="C2571" i="1"/>
  <c r="H2579" i="1"/>
  <c r="L2579" i="1"/>
  <c r="M2579" i="1" s="1"/>
  <c r="P2580" i="1"/>
  <c r="Q2580" i="1" s="1"/>
  <c r="W2580" i="1"/>
  <c r="A2582" i="1"/>
  <c r="I2582" i="1"/>
  <c r="O2581" i="1"/>
  <c r="G2581" i="1"/>
  <c r="F2581" i="1" s="1"/>
  <c r="J2581" i="1"/>
  <c r="K2581" i="1" s="1"/>
  <c r="R2582" i="1"/>
  <c r="E2580" i="1"/>
  <c r="D2580" i="1" s="1"/>
  <c r="S2580" i="1"/>
  <c r="C2572" i="1" l="1"/>
  <c r="N2571" i="1"/>
  <c r="V2571" i="1" s="1"/>
  <c r="B2571" i="1" s="1"/>
  <c r="L2580" i="1"/>
  <c r="M2580" i="1" s="1"/>
  <c r="H2580" i="1"/>
  <c r="S2581" i="1"/>
  <c r="E2581" i="1"/>
  <c r="D2581" i="1" s="1"/>
  <c r="W2581" i="1"/>
  <c r="P2581" i="1"/>
  <c r="Q2581" i="1" s="1"/>
  <c r="J2582" i="1"/>
  <c r="K2582" i="1" s="1"/>
  <c r="U2582" i="1" s="1"/>
  <c r="G2582" i="1"/>
  <c r="F2582" i="1" s="1"/>
  <c r="R2583" i="1"/>
  <c r="A2583" i="1"/>
  <c r="O2582" i="1"/>
  <c r="I2583" i="1"/>
  <c r="U2581" i="1"/>
  <c r="C2573" i="1" l="1"/>
  <c r="N2572" i="1"/>
  <c r="V2572" i="1" s="1"/>
  <c r="B2572" i="1" s="1"/>
  <c r="L2581" i="1"/>
  <c r="M2581" i="1" s="1"/>
  <c r="H2581" i="1"/>
  <c r="R2584" i="1"/>
  <c r="S2582" i="1"/>
  <c r="E2582" i="1"/>
  <c r="D2582" i="1" s="1"/>
  <c r="L2582" i="1" s="1"/>
  <c r="M2582" i="1" s="1"/>
  <c r="P2582" i="1"/>
  <c r="Q2582" i="1" s="1"/>
  <c r="W2582" i="1"/>
  <c r="J2583" i="1"/>
  <c r="K2583" i="1" s="1"/>
  <c r="G2583" i="1"/>
  <c r="F2583" i="1" s="1"/>
  <c r="I2584" i="1"/>
  <c r="A2584" i="1"/>
  <c r="O2583" i="1"/>
  <c r="C2574" i="1" l="1"/>
  <c r="N2573" i="1"/>
  <c r="V2573" i="1" s="1"/>
  <c r="B2573" i="1" s="1"/>
  <c r="H2582" i="1"/>
  <c r="E2583" i="1"/>
  <c r="D2583" i="1" s="1"/>
  <c r="S2583" i="1"/>
  <c r="P2583" i="1"/>
  <c r="Q2583" i="1" s="1"/>
  <c r="W2583" i="1"/>
  <c r="A2585" i="1"/>
  <c r="O2584" i="1"/>
  <c r="I2585" i="1"/>
  <c r="U2583" i="1"/>
  <c r="G2584" i="1"/>
  <c r="F2584" i="1" s="1"/>
  <c r="J2584" i="1"/>
  <c r="K2584" i="1" s="1"/>
  <c r="U2584" i="1" s="1"/>
  <c r="R2585" i="1"/>
  <c r="C2575" i="1" l="1"/>
  <c r="N2574" i="1"/>
  <c r="V2574" i="1" s="1"/>
  <c r="B2574" i="1" s="1"/>
  <c r="L2583" i="1"/>
  <c r="M2583" i="1" s="1"/>
  <c r="H2583" i="1"/>
  <c r="J2585" i="1"/>
  <c r="K2585" i="1" s="1"/>
  <c r="U2585" i="1" s="1"/>
  <c r="G2585" i="1"/>
  <c r="F2585" i="1" s="1"/>
  <c r="W2584" i="1"/>
  <c r="P2584" i="1"/>
  <c r="Q2584" i="1" s="1"/>
  <c r="A2586" i="1"/>
  <c r="O2585" i="1"/>
  <c r="I2586" i="1"/>
  <c r="R2586" i="1"/>
  <c r="S2584" i="1"/>
  <c r="E2584" i="1"/>
  <c r="D2584" i="1" s="1"/>
  <c r="C2576" i="1" l="1"/>
  <c r="N2575" i="1"/>
  <c r="V2575" i="1" s="1"/>
  <c r="B2575" i="1" s="1"/>
  <c r="G2586" i="1"/>
  <c r="F2586" i="1" s="1"/>
  <c r="J2586" i="1"/>
  <c r="K2586" i="1" s="1"/>
  <c r="U2586" i="1" s="1"/>
  <c r="P2585" i="1"/>
  <c r="Q2585" i="1" s="1"/>
  <c r="W2585" i="1"/>
  <c r="R2587" i="1"/>
  <c r="H2584" i="1"/>
  <c r="O2586" i="1"/>
  <c r="I2587" i="1"/>
  <c r="A2587" i="1"/>
  <c r="L2584" i="1"/>
  <c r="M2584" i="1" s="1"/>
  <c r="E2585" i="1"/>
  <c r="D2585" i="1" s="1"/>
  <c r="S2585" i="1"/>
  <c r="C2577" i="1" l="1"/>
  <c r="N2576" i="1"/>
  <c r="V2576" i="1" s="1"/>
  <c r="B2576" i="1" s="1"/>
  <c r="H2585" i="1"/>
  <c r="L2585" i="1"/>
  <c r="M2585" i="1" s="1"/>
  <c r="R2588" i="1"/>
  <c r="P2586" i="1"/>
  <c r="Q2586" i="1" s="1"/>
  <c r="W2586" i="1"/>
  <c r="A2588" i="1"/>
  <c r="I2588" i="1"/>
  <c r="O2587" i="1"/>
  <c r="S2586" i="1"/>
  <c r="E2586" i="1"/>
  <c r="D2586" i="1" s="1"/>
  <c r="J2587" i="1"/>
  <c r="K2587" i="1" s="1"/>
  <c r="G2587" i="1"/>
  <c r="F2587" i="1" s="1"/>
  <c r="N2577" i="1" l="1"/>
  <c r="V2577" i="1" s="1"/>
  <c r="B2577" i="1" s="1"/>
  <c r="C2578" i="1"/>
  <c r="H2586" i="1"/>
  <c r="L2586" i="1"/>
  <c r="M2586" i="1" s="1"/>
  <c r="P2587" i="1"/>
  <c r="Q2587" i="1" s="1"/>
  <c r="W2587" i="1"/>
  <c r="J2588" i="1"/>
  <c r="K2588" i="1" s="1"/>
  <c r="G2588" i="1"/>
  <c r="F2588" i="1" s="1"/>
  <c r="I2589" i="1"/>
  <c r="O2588" i="1"/>
  <c r="A2589" i="1"/>
  <c r="E2587" i="1"/>
  <c r="D2587" i="1" s="1"/>
  <c r="S2587" i="1"/>
  <c r="U2587" i="1"/>
  <c r="R2589" i="1"/>
  <c r="N2578" i="1" l="1"/>
  <c r="C2579" i="1"/>
  <c r="O2589" i="1"/>
  <c r="A2590" i="1"/>
  <c r="I2590" i="1"/>
  <c r="P2588" i="1"/>
  <c r="Q2588" i="1" s="1"/>
  <c r="W2588" i="1"/>
  <c r="J2589" i="1"/>
  <c r="K2589" i="1" s="1"/>
  <c r="G2589" i="1"/>
  <c r="F2589" i="1" s="1"/>
  <c r="E2588" i="1"/>
  <c r="D2588" i="1" s="1"/>
  <c r="S2588" i="1"/>
  <c r="U2588" i="1"/>
  <c r="R2590" i="1"/>
  <c r="L2587" i="1"/>
  <c r="M2587" i="1" s="1"/>
  <c r="H2587" i="1"/>
  <c r="V2578" i="1" l="1"/>
  <c r="C2580" i="1"/>
  <c r="N2579" i="1"/>
  <c r="V2579" i="1" s="1"/>
  <c r="B2579" i="1" s="1"/>
  <c r="H2588" i="1"/>
  <c r="L2588" i="1"/>
  <c r="M2588" i="1" s="1"/>
  <c r="S2589" i="1"/>
  <c r="E2589" i="1"/>
  <c r="D2589" i="1" s="1"/>
  <c r="U2589" i="1"/>
  <c r="R2591" i="1"/>
  <c r="J2590" i="1"/>
  <c r="K2590" i="1" s="1"/>
  <c r="G2590" i="1"/>
  <c r="F2590" i="1" s="1"/>
  <c r="A2591" i="1"/>
  <c r="I2591" i="1"/>
  <c r="O2590" i="1"/>
  <c r="P2589" i="1"/>
  <c r="Q2589" i="1" s="1"/>
  <c r="W2589" i="1"/>
  <c r="B2578" i="1" l="1"/>
  <c r="N2580" i="1"/>
  <c r="V2580" i="1" s="1"/>
  <c r="B2580" i="1" s="1"/>
  <c r="C2581" i="1"/>
  <c r="H2589" i="1"/>
  <c r="L2589" i="1"/>
  <c r="M2589" i="1" s="1"/>
  <c r="S2590" i="1"/>
  <c r="E2590" i="1"/>
  <c r="D2590" i="1" s="1"/>
  <c r="U2590" i="1"/>
  <c r="A2592" i="1"/>
  <c r="I2592" i="1"/>
  <c r="O2591" i="1"/>
  <c r="R2592" i="1"/>
  <c r="P2590" i="1"/>
  <c r="Q2590" i="1" s="1"/>
  <c r="W2590" i="1"/>
  <c r="J2591" i="1"/>
  <c r="K2591" i="1" s="1"/>
  <c r="U2591" i="1" s="1"/>
  <c r="G2591" i="1"/>
  <c r="F2591" i="1" s="1"/>
  <c r="N2581" i="1" l="1"/>
  <c r="V2581" i="1" s="1"/>
  <c r="B2581" i="1" s="1"/>
  <c r="C2582" i="1"/>
  <c r="H2590" i="1"/>
  <c r="L2590" i="1"/>
  <c r="M2590" i="1" s="1"/>
  <c r="R2593" i="1"/>
  <c r="P2591" i="1"/>
  <c r="Q2591" i="1" s="1"/>
  <c r="W2591" i="1"/>
  <c r="J2592" i="1"/>
  <c r="K2592" i="1" s="1"/>
  <c r="G2592" i="1"/>
  <c r="F2592" i="1" s="1"/>
  <c r="I2593" i="1"/>
  <c r="A2593" i="1"/>
  <c r="O2592" i="1"/>
  <c r="S2591" i="1"/>
  <c r="E2591" i="1"/>
  <c r="D2591" i="1" s="1"/>
  <c r="N2582" i="1" l="1"/>
  <c r="C2583" i="1"/>
  <c r="L2591" i="1"/>
  <c r="M2591" i="1" s="1"/>
  <c r="H2591" i="1"/>
  <c r="O2593" i="1"/>
  <c r="A2594" i="1"/>
  <c r="I2594" i="1"/>
  <c r="G2593" i="1"/>
  <c r="F2593" i="1" s="1"/>
  <c r="J2593" i="1"/>
  <c r="K2593" i="1" s="1"/>
  <c r="U2593" i="1" s="1"/>
  <c r="S2592" i="1"/>
  <c r="E2592" i="1"/>
  <c r="D2592" i="1" s="1"/>
  <c r="U2592" i="1"/>
  <c r="P2592" i="1"/>
  <c r="Q2592" i="1" s="1"/>
  <c r="W2592" i="1"/>
  <c r="R2594" i="1"/>
  <c r="V2582" i="1" l="1"/>
  <c r="N2583" i="1"/>
  <c r="V2583" i="1" s="1"/>
  <c r="B2583" i="1" s="1"/>
  <c r="C2584" i="1"/>
  <c r="L2592" i="1"/>
  <c r="M2592" i="1" s="1"/>
  <c r="H2592" i="1"/>
  <c r="S2593" i="1"/>
  <c r="E2593" i="1"/>
  <c r="D2593" i="1" s="1"/>
  <c r="J2594" i="1"/>
  <c r="K2594" i="1" s="1"/>
  <c r="U2594" i="1" s="1"/>
  <c r="G2594" i="1"/>
  <c r="F2594" i="1" s="1"/>
  <c r="R2595" i="1"/>
  <c r="O2594" i="1"/>
  <c r="A2595" i="1"/>
  <c r="I2595" i="1"/>
  <c r="W2593" i="1"/>
  <c r="P2593" i="1"/>
  <c r="Q2593" i="1" s="1"/>
  <c r="B2582" i="1" l="1"/>
  <c r="N2584" i="1"/>
  <c r="V2584" i="1" s="1"/>
  <c r="B2584" i="1" s="1"/>
  <c r="C2585" i="1"/>
  <c r="H2593" i="1"/>
  <c r="L2593" i="1"/>
  <c r="M2593" i="1" s="1"/>
  <c r="R2596" i="1"/>
  <c r="S2594" i="1"/>
  <c r="E2594" i="1"/>
  <c r="D2594" i="1" s="1"/>
  <c r="L2594" i="1" s="1"/>
  <c r="M2594" i="1" s="1"/>
  <c r="G2595" i="1"/>
  <c r="F2595" i="1" s="1"/>
  <c r="J2595" i="1"/>
  <c r="K2595" i="1" s="1"/>
  <c r="A2596" i="1"/>
  <c r="O2595" i="1"/>
  <c r="I2596" i="1"/>
  <c r="W2594" i="1"/>
  <c r="P2594" i="1"/>
  <c r="Q2594" i="1" s="1"/>
  <c r="N2585" i="1" l="1"/>
  <c r="V2585" i="1" s="1"/>
  <c r="B2585" i="1" s="1"/>
  <c r="C2586" i="1"/>
  <c r="H2594" i="1"/>
  <c r="O2596" i="1"/>
  <c r="I2597" i="1"/>
  <c r="A2597" i="1"/>
  <c r="E2595" i="1"/>
  <c r="D2595" i="1" s="1"/>
  <c r="S2595" i="1"/>
  <c r="W2595" i="1"/>
  <c r="P2595" i="1"/>
  <c r="Q2595" i="1" s="1"/>
  <c r="U2595" i="1"/>
  <c r="G2596" i="1"/>
  <c r="F2596" i="1" s="1"/>
  <c r="J2596" i="1"/>
  <c r="K2596" i="1" s="1"/>
  <c r="U2596" i="1" s="1"/>
  <c r="R2597" i="1"/>
  <c r="C2587" i="1" l="1"/>
  <c r="N2586" i="1"/>
  <c r="V2586" i="1" s="1"/>
  <c r="B2586" i="1" s="1"/>
  <c r="H2595" i="1"/>
  <c r="L2595" i="1"/>
  <c r="M2595" i="1" s="1"/>
  <c r="R2598" i="1"/>
  <c r="A2598" i="1"/>
  <c r="O2597" i="1"/>
  <c r="I2598" i="1"/>
  <c r="S2596" i="1"/>
  <c r="E2596" i="1"/>
  <c r="D2596" i="1" s="1"/>
  <c r="J2597" i="1"/>
  <c r="K2597" i="1" s="1"/>
  <c r="G2597" i="1"/>
  <c r="F2597" i="1" s="1"/>
  <c r="W2596" i="1"/>
  <c r="P2596" i="1"/>
  <c r="Q2596" i="1" s="1"/>
  <c r="N2587" i="1" l="1"/>
  <c r="V2587" i="1" s="1"/>
  <c r="B2587" i="1" s="1"/>
  <c r="C2588" i="1"/>
  <c r="J2598" i="1"/>
  <c r="K2598" i="1" s="1"/>
  <c r="U2598" i="1" s="1"/>
  <c r="G2598" i="1"/>
  <c r="F2598" i="1" s="1"/>
  <c r="W2597" i="1"/>
  <c r="P2597" i="1"/>
  <c r="Q2597" i="1" s="1"/>
  <c r="E2597" i="1"/>
  <c r="D2597" i="1" s="1"/>
  <c r="S2597" i="1"/>
  <c r="I2599" i="1"/>
  <c r="O2598" i="1"/>
  <c r="A2599" i="1"/>
  <c r="L2596" i="1"/>
  <c r="M2596" i="1" s="1"/>
  <c r="H2596" i="1"/>
  <c r="U2597" i="1"/>
  <c r="R2599" i="1"/>
  <c r="N2588" i="1" l="1"/>
  <c r="V2588" i="1" s="1"/>
  <c r="B2588" i="1" s="1"/>
  <c r="C2589" i="1"/>
  <c r="J2599" i="1"/>
  <c r="K2599" i="1" s="1"/>
  <c r="U2599" i="1" s="1"/>
  <c r="G2599" i="1"/>
  <c r="F2599" i="1" s="1"/>
  <c r="W2598" i="1"/>
  <c r="P2598" i="1"/>
  <c r="Q2598" i="1" s="1"/>
  <c r="L2597" i="1"/>
  <c r="M2597" i="1" s="1"/>
  <c r="H2597" i="1"/>
  <c r="R2600" i="1"/>
  <c r="I2600" i="1"/>
  <c r="A2600" i="1"/>
  <c r="O2599" i="1"/>
  <c r="S2598" i="1"/>
  <c r="E2598" i="1"/>
  <c r="D2598" i="1" s="1"/>
  <c r="N2589" i="1" l="1"/>
  <c r="V2589" i="1" s="1"/>
  <c r="B2589" i="1" s="1"/>
  <c r="C2590" i="1"/>
  <c r="H2598" i="1"/>
  <c r="R2601" i="1"/>
  <c r="L2598" i="1"/>
  <c r="M2598" i="1" s="1"/>
  <c r="P2599" i="1"/>
  <c r="O2600" i="1"/>
  <c r="I2601" i="1"/>
  <c r="A2601" i="1"/>
  <c r="G2600" i="1"/>
  <c r="F2600" i="1" s="1"/>
  <c r="J2600" i="1"/>
  <c r="K2600" i="1" s="1"/>
  <c r="S2599" i="1"/>
  <c r="E2599" i="1"/>
  <c r="D2599" i="1" s="1"/>
  <c r="N2590" i="1" l="1"/>
  <c r="V2590" i="1" s="1"/>
  <c r="B2590" i="1" s="1"/>
  <c r="C2591" i="1"/>
  <c r="H2599" i="1"/>
  <c r="W2600" i="1"/>
  <c r="P2600" i="1"/>
  <c r="Q2600" i="1" s="1"/>
  <c r="E2600" i="1"/>
  <c r="D2600" i="1" s="1"/>
  <c r="S2600" i="1"/>
  <c r="U2600" i="1"/>
  <c r="R2602" i="1"/>
  <c r="G2601" i="1"/>
  <c r="F2601" i="1" s="1"/>
  <c r="J2601" i="1"/>
  <c r="K2601" i="1" s="1"/>
  <c r="U2601" i="1" s="1"/>
  <c r="L2599" i="1"/>
  <c r="M2599" i="1" s="1"/>
  <c r="A2602" i="1"/>
  <c r="I2602" i="1"/>
  <c r="O2601" i="1"/>
  <c r="C2592" i="1" l="1"/>
  <c r="N2591" i="1"/>
  <c r="H2600" i="1"/>
  <c r="L2600" i="1"/>
  <c r="M2600" i="1" s="1"/>
  <c r="R2603" i="1"/>
  <c r="G2602" i="1"/>
  <c r="F2602" i="1" s="1"/>
  <c r="J2602" i="1"/>
  <c r="K2602" i="1" s="1"/>
  <c r="I2603" i="1"/>
  <c r="O2602" i="1"/>
  <c r="A2603" i="1"/>
  <c r="W2601" i="1"/>
  <c r="P2601" i="1"/>
  <c r="Q2601" i="1" s="1"/>
  <c r="S2601" i="1"/>
  <c r="E2601" i="1"/>
  <c r="D2601" i="1" s="1"/>
  <c r="V2591" i="1" l="1"/>
  <c r="N2592" i="1"/>
  <c r="V2592" i="1" s="1"/>
  <c r="B2592" i="1" s="1"/>
  <c r="C2593" i="1"/>
  <c r="H2601" i="1"/>
  <c r="L2601" i="1"/>
  <c r="M2601" i="1" s="1"/>
  <c r="A2604" i="1"/>
  <c r="O2603" i="1"/>
  <c r="I2604" i="1"/>
  <c r="P2602" i="1"/>
  <c r="Q2602" i="1" s="1"/>
  <c r="W2602" i="1"/>
  <c r="J2603" i="1"/>
  <c r="K2603" i="1" s="1"/>
  <c r="G2603" i="1"/>
  <c r="F2603" i="1" s="1"/>
  <c r="E2602" i="1"/>
  <c r="D2602" i="1" s="1"/>
  <c r="S2602" i="1"/>
  <c r="U2602" i="1"/>
  <c r="R2604" i="1"/>
  <c r="B2591" i="1" l="1"/>
  <c r="C2594" i="1"/>
  <c r="N2593" i="1"/>
  <c r="V2593" i="1" s="1"/>
  <c r="B2593" i="1" s="1"/>
  <c r="E2603" i="1"/>
  <c r="D2603" i="1" s="1"/>
  <c r="S2603" i="1"/>
  <c r="H2602" i="1"/>
  <c r="U2603" i="1"/>
  <c r="G2604" i="1"/>
  <c r="F2604" i="1" s="1"/>
  <c r="J2604" i="1"/>
  <c r="K2604" i="1" s="1"/>
  <c r="W2603" i="1"/>
  <c r="P2603" i="1"/>
  <c r="Q2603" i="1" s="1"/>
  <c r="L2602" i="1"/>
  <c r="M2602" i="1" s="1"/>
  <c r="R2605" i="1"/>
  <c r="I2605" i="1"/>
  <c r="A2605" i="1"/>
  <c r="O2604" i="1"/>
  <c r="N2594" i="1" l="1"/>
  <c r="V2594" i="1" s="1"/>
  <c r="B2594" i="1" s="1"/>
  <c r="C2595" i="1"/>
  <c r="L2603" i="1"/>
  <c r="M2603" i="1" s="1"/>
  <c r="H2603" i="1"/>
  <c r="W2604" i="1"/>
  <c r="P2604" i="1"/>
  <c r="Q2604" i="1" s="1"/>
  <c r="S2604" i="1"/>
  <c r="E2604" i="1"/>
  <c r="D2604" i="1" s="1"/>
  <c r="J2605" i="1"/>
  <c r="K2605" i="1" s="1"/>
  <c r="U2605" i="1" s="1"/>
  <c r="G2605" i="1"/>
  <c r="F2605" i="1" s="1"/>
  <c r="A2606" i="1"/>
  <c r="I2606" i="1"/>
  <c r="O2605" i="1"/>
  <c r="U2604" i="1"/>
  <c r="R2606" i="1"/>
  <c r="N2595" i="1" l="1"/>
  <c r="V2595" i="1" s="1"/>
  <c r="B2595" i="1" s="1"/>
  <c r="C2596" i="1"/>
  <c r="H2604" i="1"/>
  <c r="L2604" i="1"/>
  <c r="M2604" i="1" s="1"/>
  <c r="A2607" i="1"/>
  <c r="O2606" i="1"/>
  <c r="I2607" i="1"/>
  <c r="S2605" i="1"/>
  <c r="E2605" i="1"/>
  <c r="D2605" i="1" s="1"/>
  <c r="L2605" i="1" s="1"/>
  <c r="M2605" i="1" s="1"/>
  <c r="J2606" i="1"/>
  <c r="K2606" i="1" s="1"/>
  <c r="G2606" i="1"/>
  <c r="F2606" i="1" s="1"/>
  <c r="R2607" i="1"/>
  <c r="P2605" i="1"/>
  <c r="Q2605" i="1" s="1"/>
  <c r="W2605" i="1"/>
  <c r="C2597" i="1" l="1"/>
  <c r="N2596" i="1"/>
  <c r="V2596" i="1" s="1"/>
  <c r="B2596" i="1" s="1"/>
  <c r="H2605" i="1"/>
  <c r="S2606" i="1"/>
  <c r="E2606" i="1"/>
  <c r="D2606" i="1" s="1"/>
  <c r="R2608" i="1"/>
  <c r="G2607" i="1"/>
  <c r="F2607" i="1" s="1"/>
  <c r="J2607" i="1"/>
  <c r="K2607" i="1" s="1"/>
  <c r="P2606" i="1"/>
  <c r="Q2606" i="1" s="1"/>
  <c r="W2606" i="1"/>
  <c r="U2606" i="1"/>
  <c r="O2607" i="1"/>
  <c r="I2608" i="1"/>
  <c r="A2608" i="1"/>
  <c r="C2598" i="1" l="1"/>
  <c r="N2597" i="1"/>
  <c r="H2606" i="1"/>
  <c r="L2606" i="1"/>
  <c r="M2606" i="1" s="1"/>
  <c r="E2607" i="1"/>
  <c r="D2607" i="1" s="1"/>
  <c r="S2607" i="1"/>
  <c r="U2607" i="1"/>
  <c r="G2608" i="1"/>
  <c r="F2608" i="1" s="1"/>
  <c r="J2608" i="1"/>
  <c r="K2608" i="1" s="1"/>
  <c r="U2608" i="1" s="1"/>
  <c r="R2609" i="1"/>
  <c r="P2607" i="1"/>
  <c r="Q2607" i="1" s="1"/>
  <c r="W2607" i="1"/>
  <c r="I2609" i="1"/>
  <c r="A2609" i="1"/>
  <c r="O2608" i="1"/>
  <c r="V2597" i="1" l="1"/>
  <c r="N2598" i="1"/>
  <c r="V2598" i="1" s="1"/>
  <c r="B2598" i="1" s="1"/>
  <c r="C2599" i="1"/>
  <c r="N2599" i="1" s="1"/>
  <c r="H2607" i="1"/>
  <c r="L2607" i="1"/>
  <c r="M2607" i="1" s="1"/>
  <c r="R2610" i="1"/>
  <c r="E2608" i="1"/>
  <c r="D2608" i="1" s="1"/>
  <c r="S2608" i="1"/>
  <c r="G2609" i="1"/>
  <c r="F2609" i="1" s="1"/>
  <c r="J2609" i="1"/>
  <c r="K2609" i="1" s="1"/>
  <c r="P2608" i="1"/>
  <c r="Q2608" i="1" s="1"/>
  <c r="W2608" i="1"/>
  <c r="I2610" i="1"/>
  <c r="O2609" i="1"/>
  <c r="A2610" i="1"/>
  <c r="B2597" i="1" l="1"/>
  <c r="Q2599" i="1"/>
  <c r="V2599" i="1"/>
  <c r="H2608" i="1"/>
  <c r="L2608" i="1"/>
  <c r="M2608" i="1" s="1"/>
  <c r="E2609" i="1"/>
  <c r="D2609" i="1" s="1"/>
  <c r="S2609" i="1"/>
  <c r="I2611" i="1"/>
  <c r="O2610" i="1"/>
  <c r="A2611" i="1"/>
  <c r="P2609" i="1"/>
  <c r="Q2609" i="1" s="1"/>
  <c r="W2609" i="1"/>
  <c r="U2609" i="1"/>
  <c r="G2610" i="1"/>
  <c r="F2610" i="1" s="1"/>
  <c r="J2610" i="1"/>
  <c r="K2610" i="1" s="1"/>
  <c r="U2610" i="1" s="1"/>
  <c r="R2611" i="1"/>
  <c r="B2599" i="1" l="1"/>
  <c r="C2600" i="1"/>
  <c r="W2599" i="1"/>
  <c r="L2609" i="1"/>
  <c r="M2609" i="1" s="1"/>
  <c r="H2609" i="1"/>
  <c r="I2612" i="1"/>
  <c r="O2611" i="1"/>
  <c r="A2612" i="1"/>
  <c r="W2610" i="1"/>
  <c r="P2610" i="1"/>
  <c r="Q2610" i="1" s="1"/>
  <c r="J2611" i="1"/>
  <c r="K2611" i="1" s="1"/>
  <c r="G2611" i="1"/>
  <c r="F2611" i="1" s="1"/>
  <c r="R2612" i="1"/>
  <c r="E2610" i="1"/>
  <c r="D2610" i="1" s="1"/>
  <c r="S2610" i="1"/>
  <c r="N2600" i="1" l="1"/>
  <c r="V2600" i="1" s="1"/>
  <c r="B2600" i="1" s="1"/>
  <c r="C2601" i="1"/>
  <c r="R2613" i="1"/>
  <c r="L2610" i="1"/>
  <c r="M2610" i="1" s="1"/>
  <c r="H2610" i="1"/>
  <c r="E2611" i="1"/>
  <c r="D2611" i="1" s="1"/>
  <c r="S2611" i="1"/>
  <c r="A2613" i="1"/>
  <c r="O2612" i="1"/>
  <c r="I2613" i="1"/>
  <c r="W2611" i="1"/>
  <c r="P2611" i="1"/>
  <c r="Q2611" i="1" s="1"/>
  <c r="U2611" i="1"/>
  <c r="G2612" i="1"/>
  <c r="F2612" i="1" s="1"/>
  <c r="J2612" i="1"/>
  <c r="K2612" i="1" s="1"/>
  <c r="C2602" i="1" l="1"/>
  <c r="N2601" i="1"/>
  <c r="V2601" i="1" s="1"/>
  <c r="B2601" i="1" s="1"/>
  <c r="L2611" i="1"/>
  <c r="M2611" i="1" s="1"/>
  <c r="H2611" i="1"/>
  <c r="A2614" i="1"/>
  <c r="I2614" i="1"/>
  <c r="O2613" i="1"/>
  <c r="S2612" i="1"/>
  <c r="E2612" i="1"/>
  <c r="D2612" i="1" s="1"/>
  <c r="W2612" i="1"/>
  <c r="P2612" i="1"/>
  <c r="Q2612" i="1" s="1"/>
  <c r="U2612" i="1"/>
  <c r="J2613" i="1"/>
  <c r="K2613" i="1" s="1"/>
  <c r="U2613" i="1" s="1"/>
  <c r="G2613" i="1"/>
  <c r="F2613" i="1" s="1"/>
  <c r="R2614" i="1"/>
  <c r="C2603" i="1" l="1"/>
  <c r="N2602" i="1"/>
  <c r="V2602" i="1" s="1"/>
  <c r="B2602" i="1" s="1"/>
  <c r="L2612" i="1"/>
  <c r="M2612" i="1" s="1"/>
  <c r="H2612" i="1"/>
  <c r="R2615" i="1"/>
  <c r="W2613" i="1"/>
  <c r="P2613" i="1"/>
  <c r="Q2613" i="1" s="1"/>
  <c r="J2614" i="1"/>
  <c r="K2614" i="1" s="1"/>
  <c r="G2614" i="1"/>
  <c r="F2614" i="1" s="1"/>
  <c r="S2613" i="1"/>
  <c r="E2613" i="1"/>
  <c r="D2613" i="1" s="1"/>
  <c r="A2615" i="1"/>
  <c r="O2614" i="1"/>
  <c r="I2615" i="1"/>
  <c r="N2603" i="1" l="1"/>
  <c r="V2603" i="1" s="1"/>
  <c r="B2603" i="1" s="1"/>
  <c r="C2604" i="1"/>
  <c r="H2613" i="1"/>
  <c r="S2614" i="1"/>
  <c r="E2614" i="1"/>
  <c r="D2614" i="1" s="1"/>
  <c r="L2613" i="1"/>
  <c r="M2613" i="1" s="1"/>
  <c r="P2614" i="1"/>
  <c r="Q2614" i="1" s="1"/>
  <c r="W2614" i="1"/>
  <c r="U2614" i="1"/>
  <c r="J2615" i="1"/>
  <c r="K2615" i="1" s="1"/>
  <c r="U2615" i="1" s="1"/>
  <c r="G2615" i="1"/>
  <c r="F2615" i="1" s="1"/>
  <c r="I2616" i="1"/>
  <c r="A2616" i="1"/>
  <c r="O2615" i="1"/>
  <c r="R2616" i="1"/>
  <c r="C2605" i="1" l="1"/>
  <c r="N2604" i="1"/>
  <c r="V2604" i="1" s="1"/>
  <c r="B2604" i="1" s="1"/>
  <c r="L2614" i="1"/>
  <c r="M2614" i="1" s="1"/>
  <c r="H2614" i="1"/>
  <c r="S2615" i="1"/>
  <c r="E2615" i="1"/>
  <c r="D2615" i="1" s="1"/>
  <c r="R2617" i="1"/>
  <c r="J2616" i="1"/>
  <c r="K2616" i="1" s="1"/>
  <c r="G2616" i="1"/>
  <c r="F2616" i="1" s="1"/>
  <c r="P2615" i="1"/>
  <c r="Q2615" i="1" s="1"/>
  <c r="W2615" i="1"/>
  <c r="I2617" i="1"/>
  <c r="A2617" i="1"/>
  <c r="O2616" i="1"/>
  <c r="N2605" i="1" l="1"/>
  <c r="V2605" i="1" s="1"/>
  <c r="B2605" i="1" s="1"/>
  <c r="C2606" i="1"/>
  <c r="H2615" i="1"/>
  <c r="L2615" i="1"/>
  <c r="M2615" i="1" s="1"/>
  <c r="S2616" i="1"/>
  <c r="E2616" i="1"/>
  <c r="D2616" i="1" s="1"/>
  <c r="U2616" i="1"/>
  <c r="W2616" i="1"/>
  <c r="P2616" i="1"/>
  <c r="Q2616" i="1" s="1"/>
  <c r="R2618" i="1"/>
  <c r="O2617" i="1"/>
  <c r="A2618" i="1"/>
  <c r="I2618" i="1"/>
  <c r="J2617" i="1"/>
  <c r="K2617" i="1" s="1"/>
  <c r="U2617" i="1" s="1"/>
  <c r="G2617" i="1"/>
  <c r="F2617" i="1" s="1"/>
  <c r="C2607" i="1" l="1"/>
  <c r="N2606" i="1"/>
  <c r="V2606" i="1" s="1"/>
  <c r="B2606" i="1" s="1"/>
  <c r="H2616" i="1"/>
  <c r="L2616" i="1"/>
  <c r="M2616" i="1" s="1"/>
  <c r="W2617" i="1"/>
  <c r="P2617" i="1"/>
  <c r="Q2617" i="1" s="1"/>
  <c r="R2619" i="1"/>
  <c r="E2617" i="1"/>
  <c r="D2617" i="1" s="1"/>
  <c r="S2617" i="1"/>
  <c r="G2618" i="1"/>
  <c r="F2618" i="1" s="1"/>
  <c r="J2618" i="1"/>
  <c r="K2618" i="1" s="1"/>
  <c r="O2618" i="1"/>
  <c r="A2619" i="1"/>
  <c r="I2619" i="1"/>
  <c r="N2607" i="1" l="1"/>
  <c r="V2607" i="1" s="1"/>
  <c r="B2607" i="1" s="1"/>
  <c r="C2608" i="1"/>
  <c r="H2617" i="1"/>
  <c r="L2617" i="1"/>
  <c r="M2617" i="1" s="1"/>
  <c r="S2618" i="1"/>
  <c r="E2618" i="1"/>
  <c r="D2618" i="1" s="1"/>
  <c r="U2618" i="1"/>
  <c r="G2619" i="1"/>
  <c r="F2619" i="1" s="1"/>
  <c r="J2619" i="1"/>
  <c r="K2619" i="1" s="1"/>
  <c r="U2619" i="1" s="1"/>
  <c r="R2620" i="1"/>
  <c r="A2620" i="1"/>
  <c r="I2620" i="1"/>
  <c r="O2619" i="1"/>
  <c r="P2618" i="1"/>
  <c r="Q2618" i="1" s="1"/>
  <c r="W2618" i="1"/>
  <c r="C2609" i="1" l="1"/>
  <c r="N2608" i="1"/>
  <c r="V2608" i="1" s="1"/>
  <c r="B2608" i="1" s="1"/>
  <c r="L2618" i="1"/>
  <c r="M2618" i="1" s="1"/>
  <c r="H2618" i="1"/>
  <c r="R2621" i="1"/>
  <c r="E2619" i="1"/>
  <c r="D2619" i="1" s="1"/>
  <c r="S2619" i="1"/>
  <c r="O2620" i="1"/>
  <c r="I2621" i="1"/>
  <c r="A2621" i="1"/>
  <c r="P2619" i="1"/>
  <c r="Q2619" i="1" s="1"/>
  <c r="W2619" i="1"/>
  <c r="G2620" i="1"/>
  <c r="F2620" i="1" s="1"/>
  <c r="J2620" i="1"/>
  <c r="K2620" i="1" s="1"/>
  <c r="N2609" i="1" l="1"/>
  <c r="V2609" i="1" s="1"/>
  <c r="B2609" i="1" s="1"/>
  <c r="C2610" i="1"/>
  <c r="H2619" i="1"/>
  <c r="L2619" i="1"/>
  <c r="M2619" i="1" s="1"/>
  <c r="A2622" i="1"/>
  <c r="I2622" i="1"/>
  <c r="O2621" i="1"/>
  <c r="J2621" i="1"/>
  <c r="K2621" i="1" s="1"/>
  <c r="U2621" i="1" s="1"/>
  <c r="G2621" i="1"/>
  <c r="F2621" i="1" s="1"/>
  <c r="P2620" i="1"/>
  <c r="Q2620" i="1" s="1"/>
  <c r="W2620" i="1"/>
  <c r="E2620" i="1"/>
  <c r="D2620" i="1" s="1"/>
  <c r="S2620" i="1"/>
  <c r="U2620" i="1"/>
  <c r="R2622" i="1"/>
  <c r="N2610" i="1" l="1"/>
  <c r="C2611" i="1"/>
  <c r="H2620" i="1"/>
  <c r="S2621" i="1"/>
  <c r="E2621" i="1"/>
  <c r="D2621" i="1" s="1"/>
  <c r="L2621" i="1" s="1"/>
  <c r="M2621" i="1" s="1"/>
  <c r="W2621" i="1"/>
  <c r="P2621" i="1"/>
  <c r="Q2621" i="1" s="1"/>
  <c r="J2622" i="1"/>
  <c r="K2622" i="1" s="1"/>
  <c r="G2622" i="1"/>
  <c r="F2622" i="1" s="1"/>
  <c r="L2620" i="1"/>
  <c r="M2620" i="1" s="1"/>
  <c r="R2623" i="1"/>
  <c r="A2623" i="1"/>
  <c r="I2623" i="1"/>
  <c r="O2622" i="1"/>
  <c r="V2610" i="1" l="1"/>
  <c r="N2611" i="1"/>
  <c r="V2611" i="1" s="1"/>
  <c r="B2611" i="1" s="1"/>
  <c r="C2612" i="1"/>
  <c r="S2622" i="1"/>
  <c r="E2622" i="1"/>
  <c r="D2622" i="1" s="1"/>
  <c r="P2622" i="1"/>
  <c r="Q2622" i="1" s="1"/>
  <c r="W2622" i="1"/>
  <c r="G2623" i="1"/>
  <c r="F2623" i="1" s="1"/>
  <c r="J2623" i="1"/>
  <c r="K2623" i="1" s="1"/>
  <c r="I2624" i="1"/>
  <c r="O2623" i="1"/>
  <c r="A2624" i="1"/>
  <c r="H2621" i="1"/>
  <c r="U2622" i="1"/>
  <c r="R2624" i="1"/>
  <c r="B2610" i="1" l="1"/>
  <c r="C2613" i="1"/>
  <c r="N2612" i="1"/>
  <c r="V2612" i="1" s="1"/>
  <c r="B2612" i="1" s="1"/>
  <c r="H2622" i="1"/>
  <c r="L2622" i="1"/>
  <c r="M2622" i="1" s="1"/>
  <c r="J2624" i="1"/>
  <c r="K2624" i="1" s="1"/>
  <c r="U2624" i="1" s="1"/>
  <c r="G2624" i="1"/>
  <c r="F2624" i="1" s="1"/>
  <c r="S2623" i="1"/>
  <c r="E2623" i="1"/>
  <c r="D2623" i="1" s="1"/>
  <c r="R2625" i="1"/>
  <c r="W2623" i="1"/>
  <c r="P2623" i="1"/>
  <c r="Q2623" i="1" s="1"/>
  <c r="U2623" i="1"/>
  <c r="I2625" i="1"/>
  <c r="A2625" i="1"/>
  <c r="O2624" i="1"/>
  <c r="N2613" i="1" l="1"/>
  <c r="V2613" i="1" s="1"/>
  <c r="B2613" i="1" s="1"/>
  <c r="C2614" i="1"/>
  <c r="L2623" i="1"/>
  <c r="M2623" i="1" s="1"/>
  <c r="H2623" i="1"/>
  <c r="R2626" i="1"/>
  <c r="P2624" i="1"/>
  <c r="Q2624" i="1" s="1"/>
  <c r="W2624" i="1"/>
  <c r="I2626" i="1"/>
  <c r="O2625" i="1"/>
  <c r="A2626" i="1"/>
  <c r="G2625" i="1"/>
  <c r="F2625" i="1" s="1"/>
  <c r="J2625" i="1"/>
  <c r="K2625" i="1" s="1"/>
  <c r="U2625" i="1" s="1"/>
  <c r="S2624" i="1"/>
  <c r="E2624" i="1"/>
  <c r="D2624" i="1" s="1"/>
  <c r="C2615" i="1" l="1"/>
  <c r="N2614" i="1"/>
  <c r="V2614" i="1" s="1"/>
  <c r="B2614" i="1" s="1"/>
  <c r="L2624" i="1"/>
  <c r="M2624" i="1" s="1"/>
  <c r="P2625" i="1"/>
  <c r="Q2625" i="1" s="1"/>
  <c r="W2625" i="1"/>
  <c r="J2626" i="1"/>
  <c r="K2626" i="1" s="1"/>
  <c r="U2626" i="1" s="1"/>
  <c r="G2626" i="1"/>
  <c r="F2626" i="1" s="1"/>
  <c r="A2627" i="1"/>
  <c r="O2626" i="1"/>
  <c r="I2627" i="1"/>
  <c r="H2624" i="1"/>
  <c r="S2625" i="1"/>
  <c r="E2625" i="1"/>
  <c r="D2625" i="1" s="1"/>
  <c r="R2627" i="1"/>
  <c r="N2615" i="1" l="1"/>
  <c r="V2615" i="1" s="1"/>
  <c r="B2615" i="1" s="1"/>
  <c r="C2616" i="1"/>
  <c r="H2625" i="1"/>
  <c r="J2627" i="1"/>
  <c r="K2627" i="1" s="1"/>
  <c r="U2627" i="1" s="1"/>
  <c r="G2627" i="1"/>
  <c r="F2627" i="1" s="1"/>
  <c r="P2626" i="1"/>
  <c r="Q2626" i="1" s="1"/>
  <c r="W2626" i="1"/>
  <c r="I2628" i="1"/>
  <c r="O2627" i="1"/>
  <c r="A2628" i="1"/>
  <c r="R2628" i="1"/>
  <c r="S2626" i="1"/>
  <c r="E2626" i="1"/>
  <c r="D2626" i="1" s="1"/>
  <c r="L2626" i="1" s="1"/>
  <c r="M2626" i="1" s="1"/>
  <c r="L2625" i="1"/>
  <c r="M2625" i="1" s="1"/>
  <c r="N2616" i="1" l="1"/>
  <c r="V2616" i="1" s="1"/>
  <c r="B2616" i="1" s="1"/>
  <c r="C2617" i="1"/>
  <c r="H2626" i="1"/>
  <c r="W2627" i="1"/>
  <c r="P2627" i="1"/>
  <c r="Q2627" i="1" s="1"/>
  <c r="J2628" i="1"/>
  <c r="K2628" i="1" s="1"/>
  <c r="U2628" i="1" s="1"/>
  <c r="G2628" i="1"/>
  <c r="F2628" i="1" s="1"/>
  <c r="R2629" i="1"/>
  <c r="I2629" i="1"/>
  <c r="A2629" i="1"/>
  <c r="O2628" i="1"/>
  <c r="E2627" i="1"/>
  <c r="D2627" i="1" s="1"/>
  <c r="S2627" i="1"/>
  <c r="N2617" i="1" l="1"/>
  <c r="V2617" i="1" s="1"/>
  <c r="B2617" i="1" s="1"/>
  <c r="C2618" i="1"/>
  <c r="L2627" i="1"/>
  <c r="M2627" i="1" s="1"/>
  <c r="H2627" i="1"/>
  <c r="A2630" i="1"/>
  <c r="O2629" i="1"/>
  <c r="I2630" i="1"/>
  <c r="G2629" i="1"/>
  <c r="F2629" i="1" s="1"/>
  <c r="J2629" i="1"/>
  <c r="K2629" i="1" s="1"/>
  <c r="U2629" i="1" s="1"/>
  <c r="R2630" i="1"/>
  <c r="S2628" i="1"/>
  <c r="E2628" i="1"/>
  <c r="D2628" i="1" s="1"/>
  <c r="W2628" i="1"/>
  <c r="P2628" i="1"/>
  <c r="Q2628" i="1" s="1"/>
  <c r="C2619" i="1" l="1"/>
  <c r="N2618" i="1"/>
  <c r="V2618" i="1" s="1"/>
  <c r="B2618" i="1" s="1"/>
  <c r="L2628" i="1"/>
  <c r="M2628" i="1" s="1"/>
  <c r="H2628" i="1"/>
  <c r="R2631" i="1"/>
  <c r="E2629" i="1"/>
  <c r="D2629" i="1" s="1"/>
  <c r="S2629" i="1"/>
  <c r="G2630" i="1"/>
  <c r="F2630" i="1" s="1"/>
  <c r="J2630" i="1"/>
  <c r="K2630" i="1" s="1"/>
  <c r="P2629" i="1"/>
  <c r="Q2629" i="1" s="1"/>
  <c r="W2629" i="1"/>
  <c r="I2631" i="1"/>
  <c r="O2630" i="1"/>
  <c r="A2631" i="1"/>
  <c r="N2619" i="1" l="1"/>
  <c r="V2619" i="1" s="1"/>
  <c r="B2619" i="1" s="1"/>
  <c r="C2620" i="1"/>
  <c r="H2629" i="1"/>
  <c r="L2629" i="1"/>
  <c r="M2629" i="1" s="1"/>
  <c r="S2630" i="1"/>
  <c r="E2630" i="1"/>
  <c r="D2630" i="1" s="1"/>
  <c r="I2632" i="1"/>
  <c r="O2631" i="1"/>
  <c r="A2632" i="1"/>
  <c r="P2630" i="1"/>
  <c r="U2630" i="1"/>
  <c r="J2631" i="1"/>
  <c r="K2631" i="1" s="1"/>
  <c r="U2631" i="1" s="1"/>
  <c r="G2631" i="1"/>
  <c r="F2631" i="1" s="1"/>
  <c r="R2632" i="1"/>
  <c r="N2620" i="1" l="1"/>
  <c r="C2621" i="1"/>
  <c r="H2630" i="1"/>
  <c r="L2630" i="1"/>
  <c r="M2630" i="1" s="1"/>
  <c r="O2632" i="1"/>
  <c r="A2633" i="1"/>
  <c r="I2633" i="1"/>
  <c r="W2631" i="1"/>
  <c r="P2631" i="1"/>
  <c r="Q2631" i="1" s="1"/>
  <c r="G2632" i="1"/>
  <c r="F2632" i="1" s="1"/>
  <c r="J2632" i="1"/>
  <c r="K2632" i="1" s="1"/>
  <c r="R2633" i="1"/>
  <c r="E2631" i="1"/>
  <c r="D2631" i="1" s="1"/>
  <c r="S2631" i="1"/>
  <c r="V2620" i="1" l="1"/>
  <c r="C2622" i="1"/>
  <c r="N2621" i="1"/>
  <c r="V2621" i="1" s="1"/>
  <c r="B2621" i="1" s="1"/>
  <c r="H2631" i="1"/>
  <c r="L2631" i="1"/>
  <c r="M2631" i="1" s="1"/>
  <c r="E2632" i="1"/>
  <c r="D2632" i="1" s="1"/>
  <c r="S2632" i="1"/>
  <c r="J2633" i="1"/>
  <c r="K2633" i="1" s="1"/>
  <c r="U2633" i="1" s="1"/>
  <c r="G2633" i="1"/>
  <c r="F2633" i="1" s="1"/>
  <c r="R2634" i="1"/>
  <c r="I2634" i="1"/>
  <c r="O2633" i="1"/>
  <c r="A2634" i="1"/>
  <c r="U2632" i="1"/>
  <c r="W2632" i="1"/>
  <c r="P2632" i="1"/>
  <c r="Q2632" i="1" s="1"/>
  <c r="B2620" i="1" l="1"/>
  <c r="C2623" i="1"/>
  <c r="N2622" i="1"/>
  <c r="V2622" i="1" s="1"/>
  <c r="B2622" i="1" s="1"/>
  <c r="L2632" i="1"/>
  <c r="M2632" i="1" s="1"/>
  <c r="H2632" i="1"/>
  <c r="G2634" i="1"/>
  <c r="F2634" i="1" s="1"/>
  <c r="J2634" i="1"/>
  <c r="K2634" i="1" s="1"/>
  <c r="U2634" i="1" s="1"/>
  <c r="R2635" i="1"/>
  <c r="P2633" i="1"/>
  <c r="Q2633" i="1" s="1"/>
  <c r="W2633" i="1"/>
  <c r="E2633" i="1"/>
  <c r="D2633" i="1" s="1"/>
  <c r="L2633" i="1" s="1"/>
  <c r="M2633" i="1" s="1"/>
  <c r="S2633" i="1"/>
  <c r="A2635" i="1"/>
  <c r="O2634" i="1"/>
  <c r="I2635" i="1"/>
  <c r="C2624" i="1" l="1"/>
  <c r="N2623" i="1"/>
  <c r="V2623" i="1" s="1"/>
  <c r="B2623" i="1" s="1"/>
  <c r="G2635" i="1"/>
  <c r="F2635" i="1" s="1"/>
  <c r="J2635" i="1"/>
  <c r="K2635" i="1" s="1"/>
  <c r="U2635" i="1" s="1"/>
  <c r="R2636" i="1"/>
  <c r="H2633" i="1"/>
  <c r="W2634" i="1"/>
  <c r="P2634" i="1"/>
  <c r="Q2634" i="1" s="1"/>
  <c r="S2634" i="1"/>
  <c r="E2634" i="1"/>
  <c r="D2634" i="1" s="1"/>
  <c r="O2635" i="1"/>
  <c r="I2636" i="1"/>
  <c r="A2636" i="1"/>
  <c r="C2625" i="1" l="1"/>
  <c r="N2624" i="1"/>
  <c r="V2624" i="1" s="1"/>
  <c r="B2624" i="1" s="1"/>
  <c r="H2634" i="1"/>
  <c r="L2634" i="1"/>
  <c r="M2634" i="1" s="1"/>
  <c r="A2637" i="1"/>
  <c r="I2637" i="1"/>
  <c r="O2636" i="1"/>
  <c r="J2636" i="1"/>
  <c r="K2636" i="1" s="1"/>
  <c r="U2636" i="1" s="1"/>
  <c r="G2636" i="1"/>
  <c r="F2636" i="1" s="1"/>
  <c r="R2637" i="1"/>
  <c r="W2635" i="1"/>
  <c r="P2635" i="1"/>
  <c r="Q2635" i="1" s="1"/>
  <c r="E2635" i="1"/>
  <c r="D2635" i="1" s="1"/>
  <c r="S2635" i="1"/>
  <c r="C2626" i="1" l="1"/>
  <c r="N2625" i="1"/>
  <c r="H2635" i="1"/>
  <c r="L2635" i="1"/>
  <c r="M2635" i="1" s="1"/>
  <c r="R2638" i="1"/>
  <c r="E2636" i="1"/>
  <c r="D2636" i="1" s="1"/>
  <c r="L2636" i="1" s="1"/>
  <c r="M2636" i="1" s="1"/>
  <c r="S2636" i="1"/>
  <c r="W2636" i="1"/>
  <c r="P2636" i="1"/>
  <c r="Q2636" i="1" s="1"/>
  <c r="J2637" i="1"/>
  <c r="K2637" i="1" s="1"/>
  <c r="G2637" i="1"/>
  <c r="F2637" i="1" s="1"/>
  <c r="O2637" i="1"/>
  <c r="A2638" i="1"/>
  <c r="I2638" i="1"/>
  <c r="V2625" i="1" l="1"/>
  <c r="N2626" i="1"/>
  <c r="V2626" i="1" s="1"/>
  <c r="B2626" i="1" s="1"/>
  <c r="C2627" i="1"/>
  <c r="H2636" i="1"/>
  <c r="E2637" i="1"/>
  <c r="D2637" i="1" s="1"/>
  <c r="S2637" i="1"/>
  <c r="J2638" i="1"/>
  <c r="K2638" i="1" s="1"/>
  <c r="U2638" i="1" s="1"/>
  <c r="G2638" i="1"/>
  <c r="F2638" i="1" s="1"/>
  <c r="A2639" i="1"/>
  <c r="I2639" i="1"/>
  <c r="O2638" i="1"/>
  <c r="U2637" i="1"/>
  <c r="W2637" i="1"/>
  <c r="P2637" i="1"/>
  <c r="Q2637" i="1" s="1"/>
  <c r="R2639" i="1"/>
  <c r="B2625" i="1" l="1"/>
  <c r="C2628" i="1"/>
  <c r="N2627" i="1"/>
  <c r="L2637" i="1"/>
  <c r="M2637" i="1" s="1"/>
  <c r="H2637" i="1"/>
  <c r="P2638" i="1"/>
  <c r="Q2638" i="1" s="1"/>
  <c r="W2638" i="1"/>
  <c r="G2639" i="1"/>
  <c r="F2639" i="1" s="1"/>
  <c r="J2639" i="1"/>
  <c r="K2639" i="1" s="1"/>
  <c r="I2640" i="1"/>
  <c r="A2640" i="1"/>
  <c r="O2639" i="1"/>
  <c r="S2638" i="1"/>
  <c r="E2638" i="1"/>
  <c r="D2638" i="1" s="1"/>
  <c r="R2640" i="1"/>
  <c r="V2627" i="1" l="1"/>
  <c r="N2628" i="1"/>
  <c r="V2628" i="1" s="1"/>
  <c r="B2628" i="1" s="1"/>
  <c r="C2629" i="1"/>
  <c r="L2638" i="1"/>
  <c r="M2638" i="1" s="1"/>
  <c r="H2638" i="1"/>
  <c r="P2639" i="1"/>
  <c r="Q2639" i="1" s="1"/>
  <c r="W2639" i="1"/>
  <c r="O2640" i="1"/>
  <c r="I2641" i="1"/>
  <c r="A2641" i="1"/>
  <c r="G2640" i="1"/>
  <c r="F2640" i="1" s="1"/>
  <c r="J2640" i="1"/>
  <c r="K2640" i="1" s="1"/>
  <c r="E2639" i="1"/>
  <c r="D2639" i="1" s="1"/>
  <c r="S2639" i="1"/>
  <c r="U2639" i="1"/>
  <c r="R2641" i="1"/>
  <c r="B2627" i="1" l="1"/>
  <c r="C2630" i="1"/>
  <c r="N2630" i="1" s="1"/>
  <c r="N2629" i="1"/>
  <c r="V2629" i="1" s="1"/>
  <c r="B2629" i="1" s="1"/>
  <c r="E2640" i="1"/>
  <c r="D2640" i="1" s="1"/>
  <c r="S2640" i="1"/>
  <c r="A2642" i="1"/>
  <c r="I2642" i="1"/>
  <c r="O2641" i="1"/>
  <c r="G2641" i="1"/>
  <c r="F2641" i="1" s="1"/>
  <c r="J2641" i="1"/>
  <c r="K2641" i="1" s="1"/>
  <c r="W2640" i="1"/>
  <c r="P2640" i="1"/>
  <c r="Q2640" i="1" s="1"/>
  <c r="U2640" i="1"/>
  <c r="H2639" i="1"/>
  <c r="R2642" i="1"/>
  <c r="L2639" i="1"/>
  <c r="M2639" i="1" s="1"/>
  <c r="V2630" i="1" l="1"/>
  <c r="Q2630" i="1"/>
  <c r="H2640" i="1"/>
  <c r="L2640" i="1"/>
  <c r="M2640" i="1" s="1"/>
  <c r="E2641" i="1"/>
  <c r="D2641" i="1" s="1"/>
  <c r="S2641" i="1"/>
  <c r="W2641" i="1"/>
  <c r="P2641" i="1"/>
  <c r="Q2641" i="1" s="1"/>
  <c r="J2642" i="1"/>
  <c r="K2642" i="1" s="1"/>
  <c r="G2642" i="1"/>
  <c r="F2642" i="1" s="1"/>
  <c r="A2643" i="1"/>
  <c r="I2643" i="1"/>
  <c r="O2642" i="1"/>
  <c r="U2641" i="1"/>
  <c r="R2643" i="1"/>
  <c r="C2631" i="1" l="1"/>
  <c r="W2630" i="1"/>
  <c r="B2630" i="1"/>
  <c r="H2641" i="1"/>
  <c r="L2641" i="1"/>
  <c r="M2641" i="1" s="1"/>
  <c r="O2643" i="1"/>
  <c r="A2644" i="1"/>
  <c r="I2644" i="1"/>
  <c r="S2642" i="1"/>
  <c r="E2642" i="1"/>
  <c r="D2642" i="1" s="1"/>
  <c r="J2643" i="1"/>
  <c r="K2643" i="1" s="1"/>
  <c r="G2643" i="1"/>
  <c r="F2643" i="1" s="1"/>
  <c r="U2642" i="1"/>
  <c r="R2644" i="1"/>
  <c r="P2642" i="1"/>
  <c r="Q2642" i="1" s="1"/>
  <c r="W2642" i="1"/>
  <c r="C2632" i="1" l="1"/>
  <c r="N2631" i="1"/>
  <c r="V2631" i="1" s="1"/>
  <c r="B2631" i="1" s="1"/>
  <c r="E2643" i="1"/>
  <c r="D2643" i="1" s="1"/>
  <c r="S2643" i="1"/>
  <c r="H2642" i="1"/>
  <c r="G2644" i="1"/>
  <c r="F2644" i="1" s="1"/>
  <c r="J2644" i="1"/>
  <c r="K2644" i="1" s="1"/>
  <c r="U2644" i="1" s="1"/>
  <c r="U2643" i="1"/>
  <c r="A2645" i="1"/>
  <c r="I2645" i="1"/>
  <c r="O2644" i="1"/>
  <c r="L2642" i="1"/>
  <c r="M2642" i="1" s="1"/>
  <c r="R2645" i="1"/>
  <c r="P2643" i="1"/>
  <c r="Q2643" i="1" s="1"/>
  <c r="W2643" i="1"/>
  <c r="C2633" i="1" l="1"/>
  <c r="N2632" i="1"/>
  <c r="V2632" i="1" s="1"/>
  <c r="B2632" i="1" s="1"/>
  <c r="H2643" i="1"/>
  <c r="L2643" i="1"/>
  <c r="M2643" i="1" s="1"/>
  <c r="A2646" i="1"/>
  <c r="I2646" i="1"/>
  <c r="O2645" i="1"/>
  <c r="G2645" i="1"/>
  <c r="F2645" i="1" s="1"/>
  <c r="J2645" i="1"/>
  <c r="K2645" i="1" s="1"/>
  <c r="E2644" i="1"/>
  <c r="D2644" i="1" s="1"/>
  <c r="S2644" i="1"/>
  <c r="R2646" i="1"/>
  <c r="P2644" i="1"/>
  <c r="Q2644" i="1" s="1"/>
  <c r="W2644" i="1"/>
  <c r="C2634" i="1" l="1"/>
  <c r="N2633" i="1"/>
  <c r="V2633" i="1" s="1"/>
  <c r="B2633" i="1" s="1"/>
  <c r="H2644" i="1"/>
  <c r="S2645" i="1"/>
  <c r="E2645" i="1"/>
  <c r="D2645" i="1" s="1"/>
  <c r="R2647" i="1"/>
  <c r="L2644" i="1"/>
  <c r="M2644" i="1" s="1"/>
  <c r="P2645" i="1"/>
  <c r="Q2645" i="1" s="1"/>
  <c r="W2645" i="1"/>
  <c r="G2646" i="1"/>
  <c r="F2646" i="1" s="1"/>
  <c r="J2646" i="1"/>
  <c r="K2646" i="1" s="1"/>
  <c r="U2646" i="1" s="1"/>
  <c r="U2645" i="1"/>
  <c r="A2647" i="1"/>
  <c r="I2647" i="1"/>
  <c r="O2646" i="1"/>
  <c r="N2634" i="1" l="1"/>
  <c r="V2634" i="1" s="1"/>
  <c r="B2634" i="1" s="1"/>
  <c r="C2635" i="1"/>
  <c r="G2647" i="1"/>
  <c r="F2647" i="1" s="1"/>
  <c r="J2647" i="1"/>
  <c r="K2647" i="1" s="1"/>
  <c r="U2647" i="1" s="1"/>
  <c r="A2648" i="1"/>
  <c r="O2647" i="1"/>
  <c r="I2648" i="1"/>
  <c r="R2648" i="1"/>
  <c r="H2645" i="1"/>
  <c r="S2646" i="1"/>
  <c r="E2646" i="1"/>
  <c r="D2646" i="1" s="1"/>
  <c r="P2646" i="1"/>
  <c r="Q2646" i="1" s="1"/>
  <c r="W2646" i="1"/>
  <c r="L2645" i="1"/>
  <c r="M2645" i="1" s="1"/>
  <c r="C2636" i="1" l="1"/>
  <c r="N2635" i="1"/>
  <c r="V2635" i="1" s="1"/>
  <c r="B2635" i="1" s="1"/>
  <c r="H2646" i="1"/>
  <c r="L2646" i="1"/>
  <c r="M2646" i="1" s="1"/>
  <c r="R2649" i="1"/>
  <c r="G2648" i="1"/>
  <c r="F2648" i="1" s="1"/>
  <c r="J2648" i="1"/>
  <c r="K2648" i="1" s="1"/>
  <c r="W2647" i="1"/>
  <c r="P2647" i="1"/>
  <c r="Q2647" i="1" s="1"/>
  <c r="O2648" i="1"/>
  <c r="A2649" i="1"/>
  <c r="I2649" i="1"/>
  <c r="E2647" i="1"/>
  <c r="D2647" i="1" s="1"/>
  <c r="S2647" i="1"/>
  <c r="N2636" i="1" l="1"/>
  <c r="V2636" i="1" s="1"/>
  <c r="B2636" i="1" s="1"/>
  <c r="C2637" i="1"/>
  <c r="H2647" i="1"/>
  <c r="L2647" i="1"/>
  <c r="M2647" i="1" s="1"/>
  <c r="S2648" i="1"/>
  <c r="E2648" i="1"/>
  <c r="D2648" i="1" s="1"/>
  <c r="O2649" i="1"/>
  <c r="I2650" i="1"/>
  <c r="A2650" i="1"/>
  <c r="U2648" i="1"/>
  <c r="P2648" i="1"/>
  <c r="Q2648" i="1" s="1"/>
  <c r="W2648" i="1"/>
  <c r="J2649" i="1"/>
  <c r="K2649" i="1" s="1"/>
  <c r="U2649" i="1" s="1"/>
  <c r="G2649" i="1"/>
  <c r="F2649" i="1" s="1"/>
  <c r="R2650" i="1"/>
  <c r="C2638" i="1" l="1"/>
  <c r="N2637" i="1"/>
  <c r="V2637" i="1" s="1"/>
  <c r="B2637" i="1" s="1"/>
  <c r="L2648" i="1"/>
  <c r="M2648" i="1" s="1"/>
  <c r="H2648" i="1"/>
  <c r="A2651" i="1"/>
  <c r="I2651" i="1"/>
  <c r="O2650" i="1"/>
  <c r="J2650" i="1"/>
  <c r="K2650" i="1" s="1"/>
  <c r="G2650" i="1"/>
  <c r="F2650" i="1" s="1"/>
  <c r="P2649" i="1"/>
  <c r="Q2649" i="1" s="1"/>
  <c r="W2649" i="1"/>
  <c r="R2651" i="1"/>
  <c r="E2649" i="1"/>
  <c r="D2649" i="1" s="1"/>
  <c r="S2649" i="1"/>
  <c r="C2639" i="1" l="1"/>
  <c r="N2638" i="1"/>
  <c r="V2638" i="1" s="1"/>
  <c r="B2638" i="1" s="1"/>
  <c r="L2649" i="1"/>
  <c r="M2649" i="1" s="1"/>
  <c r="H2649" i="1"/>
  <c r="S2650" i="1"/>
  <c r="E2650" i="1"/>
  <c r="D2650" i="1" s="1"/>
  <c r="P2650" i="1"/>
  <c r="Q2650" i="1" s="1"/>
  <c r="W2650" i="1"/>
  <c r="R2652" i="1"/>
  <c r="G2651" i="1"/>
  <c r="F2651" i="1" s="1"/>
  <c r="J2651" i="1"/>
  <c r="K2651" i="1" s="1"/>
  <c r="U2651" i="1" s="1"/>
  <c r="U2650" i="1"/>
  <c r="A2652" i="1"/>
  <c r="I2652" i="1"/>
  <c r="O2651" i="1"/>
  <c r="C2640" i="1" l="1"/>
  <c r="N2639" i="1"/>
  <c r="L2650" i="1"/>
  <c r="M2650" i="1" s="1"/>
  <c r="H2650" i="1"/>
  <c r="R2653" i="1"/>
  <c r="W2651" i="1"/>
  <c r="P2651" i="1"/>
  <c r="Q2651" i="1" s="1"/>
  <c r="G2652" i="1"/>
  <c r="F2652" i="1" s="1"/>
  <c r="J2652" i="1"/>
  <c r="K2652" i="1" s="1"/>
  <c r="S2651" i="1"/>
  <c r="E2651" i="1"/>
  <c r="D2651" i="1" s="1"/>
  <c r="I2653" i="1"/>
  <c r="O2652" i="1"/>
  <c r="A2653" i="1"/>
  <c r="V2639" i="1" l="1"/>
  <c r="C2641" i="1"/>
  <c r="N2640" i="1"/>
  <c r="V2640" i="1" s="1"/>
  <c r="B2640" i="1" s="1"/>
  <c r="S2652" i="1"/>
  <c r="E2652" i="1"/>
  <c r="D2652" i="1" s="1"/>
  <c r="L2651" i="1"/>
  <c r="M2651" i="1" s="1"/>
  <c r="O2653" i="1"/>
  <c r="A2654" i="1"/>
  <c r="I2654" i="1"/>
  <c r="W2652" i="1"/>
  <c r="P2652" i="1"/>
  <c r="Q2652" i="1" s="1"/>
  <c r="U2652" i="1"/>
  <c r="H2651" i="1"/>
  <c r="J2653" i="1"/>
  <c r="K2653" i="1" s="1"/>
  <c r="U2653" i="1" s="1"/>
  <c r="G2653" i="1"/>
  <c r="F2653" i="1" s="1"/>
  <c r="R2654" i="1"/>
  <c r="B2639" i="1" l="1"/>
  <c r="C2642" i="1"/>
  <c r="N2641" i="1"/>
  <c r="H2652" i="1"/>
  <c r="L2652" i="1"/>
  <c r="M2652" i="1" s="1"/>
  <c r="G2654" i="1"/>
  <c r="F2654" i="1" s="1"/>
  <c r="J2654" i="1"/>
  <c r="K2654" i="1" s="1"/>
  <c r="U2654" i="1" s="1"/>
  <c r="R2655" i="1"/>
  <c r="O2654" i="1"/>
  <c r="A2655" i="1"/>
  <c r="I2655" i="1"/>
  <c r="W2653" i="1"/>
  <c r="P2653" i="1"/>
  <c r="Q2653" i="1" s="1"/>
  <c r="S2653" i="1"/>
  <c r="E2653" i="1"/>
  <c r="D2653" i="1" s="1"/>
  <c r="H2653" i="1" s="1"/>
  <c r="V2641" i="1" l="1"/>
  <c r="C2643" i="1"/>
  <c r="N2642" i="1"/>
  <c r="V2642" i="1" s="1"/>
  <c r="B2642" i="1" s="1"/>
  <c r="L2653" i="1"/>
  <c r="M2653" i="1" s="1"/>
  <c r="J2655" i="1"/>
  <c r="K2655" i="1" s="1"/>
  <c r="U2655" i="1" s="1"/>
  <c r="G2655" i="1"/>
  <c r="F2655" i="1" s="1"/>
  <c r="A2656" i="1"/>
  <c r="I2656" i="1"/>
  <c r="O2655" i="1"/>
  <c r="P2654" i="1"/>
  <c r="Q2654" i="1" s="1"/>
  <c r="W2654" i="1"/>
  <c r="R2656" i="1"/>
  <c r="S2654" i="1"/>
  <c r="E2654" i="1"/>
  <c r="D2654" i="1" s="1"/>
  <c r="B2641" i="1" l="1"/>
  <c r="N2643" i="1"/>
  <c r="V2643" i="1" s="1"/>
  <c r="B2643" i="1" s="1"/>
  <c r="C2644" i="1"/>
  <c r="P2655" i="1"/>
  <c r="Q2655" i="1" s="1"/>
  <c r="W2655" i="1"/>
  <c r="G2656" i="1"/>
  <c r="F2656" i="1" s="1"/>
  <c r="J2656" i="1"/>
  <c r="K2656" i="1" s="1"/>
  <c r="A2657" i="1"/>
  <c r="I2657" i="1"/>
  <c r="O2656" i="1"/>
  <c r="R2657" i="1"/>
  <c r="L2654" i="1"/>
  <c r="M2654" i="1" s="1"/>
  <c r="H2654" i="1"/>
  <c r="E2655" i="1"/>
  <c r="D2655" i="1" s="1"/>
  <c r="S2655" i="1"/>
  <c r="C2645" i="1" l="1"/>
  <c r="N2644" i="1"/>
  <c r="V2644" i="1" s="1"/>
  <c r="B2644" i="1" s="1"/>
  <c r="H2655" i="1"/>
  <c r="W2656" i="1"/>
  <c r="P2656" i="1"/>
  <c r="Q2656" i="1" s="1"/>
  <c r="J2657" i="1"/>
  <c r="K2657" i="1" s="1"/>
  <c r="U2657" i="1" s="1"/>
  <c r="G2657" i="1"/>
  <c r="F2657" i="1" s="1"/>
  <c r="I2658" i="1"/>
  <c r="A2658" i="1"/>
  <c r="O2657" i="1"/>
  <c r="S2656" i="1"/>
  <c r="E2656" i="1"/>
  <c r="D2656" i="1" s="1"/>
  <c r="R2658" i="1"/>
  <c r="L2655" i="1"/>
  <c r="M2655" i="1" s="1"/>
  <c r="U2656" i="1"/>
  <c r="N2645" i="1" l="1"/>
  <c r="V2645" i="1" s="1"/>
  <c r="B2645" i="1" s="1"/>
  <c r="C2646" i="1"/>
  <c r="L2656" i="1"/>
  <c r="M2656" i="1" s="1"/>
  <c r="H2656" i="1"/>
  <c r="O2658" i="1"/>
  <c r="I2659" i="1"/>
  <c r="A2659" i="1"/>
  <c r="G2658" i="1"/>
  <c r="F2658" i="1" s="1"/>
  <c r="J2658" i="1"/>
  <c r="K2658" i="1" s="1"/>
  <c r="W2657" i="1"/>
  <c r="P2657" i="1"/>
  <c r="Q2657" i="1" s="1"/>
  <c r="S2657" i="1"/>
  <c r="E2657" i="1"/>
  <c r="D2657" i="1" s="1"/>
  <c r="R2659" i="1"/>
  <c r="N2646" i="1" l="1"/>
  <c r="V2646" i="1" s="1"/>
  <c r="B2646" i="1" s="1"/>
  <c r="C2647" i="1"/>
  <c r="L2657" i="1"/>
  <c r="M2657" i="1" s="1"/>
  <c r="H2657" i="1"/>
  <c r="S2658" i="1"/>
  <c r="E2658" i="1"/>
  <c r="D2658" i="1" s="1"/>
  <c r="U2658" i="1"/>
  <c r="O2659" i="1"/>
  <c r="I2660" i="1"/>
  <c r="A2660" i="1"/>
  <c r="R2660" i="1"/>
  <c r="G2659" i="1"/>
  <c r="F2659" i="1" s="1"/>
  <c r="J2659" i="1"/>
  <c r="K2659" i="1" s="1"/>
  <c r="U2659" i="1" s="1"/>
  <c r="W2658" i="1"/>
  <c r="P2658" i="1"/>
  <c r="Q2658" i="1" s="1"/>
  <c r="N2647" i="1" l="1"/>
  <c r="V2647" i="1" s="1"/>
  <c r="B2647" i="1" s="1"/>
  <c r="C2648" i="1"/>
  <c r="H2658" i="1"/>
  <c r="L2658" i="1"/>
  <c r="M2658" i="1" s="1"/>
  <c r="A2661" i="1"/>
  <c r="I2661" i="1"/>
  <c r="O2660" i="1"/>
  <c r="G2660" i="1"/>
  <c r="F2660" i="1" s="1"/>
  <c r="J2660" i="1"/>
  <c r="K2660" i="1" s="1"/>
  <c r="P2659" i="1"/>
  <c r="Q2659" i="1" s="1"/>
  <c r="W2659" i="1"/>
  <c r="R2661" i="1"/>
  <c r="S2659" i="1"/>
  <c r="E2659" i="1"/>
  <c r="D2659" i="1" s="1"/>
  <c r="N2648" i="1" l="1"/>
  <c r="V2648" i="1" s="1"/>
  <c r="B2648" i="1" s="1"/>
  <c r="C2649" i="1"/>
  <c r="H2659" i="1"/>
  <c r="E2660" i="1"/>
  <c r="D2660" i="1" s="1"/>
  <c r="S2660" i="1"/>
  <c r="R2662" i="1"/>
  <c r="P2660" i="1"/>
  <c r="J2661" i="1"/>
  <c r="K2661" i="1" s="1"/>
  <c r="G2661" i="1"/>
  <c r="F2661" i="1" s="1"/>
  <c r="L2659" i="1"/>
  <c r="M2659" i="1" s="1"/>
  <c r="U2660" i="1"/>
  <c r="I2662" i="1"/>
  <c r="A2662" i="1"/>
  <c r="O2661" i="1"/>
  <c r="N2649" i="1" l="1"/>
  <c r="V2649" i="1" s="1"/>
  <c r="B2649" i="1" s="1"/>
  <c r="C2650" i="1"/>
  <c r="L2660" i="1"/>
  <c r="M2660" i="1" s="1"/>
  <c r="H2660" i="1"/>
  <c r="W2661" i="1"/>
  <c r="P2661" i="1"/>
  <c r="Q2661" i="1" s="1"/>
  <c r="S2661" i="1"/>
  <c r="E2661" i="1"/>
  <c r="D2661" i="1" s="1"/>
  <c r="U2661" i="1"/>
  <c r="G2662" i="1"/>
  <c r="F2662" i="1" s="1"/>
  <c r="J2662" i="1"/>
  <c r="K2662" i="1" s="1"/>
  <c r="R2663" i="1"/>
  <c r="I2663" i="1"/>
  <c r="O2662" i="1"/>
  <c r="A2663" i="1"/>
  <c r="N2650" i="1" l="1"/>
  <c r="V2650" i="1" s="1"/>
  <c r="B2650" i="1" s="1"/>
  <c r="C2651" i="1"/>
  <c r="L2661" i="1"/>
  <c r="M2661" i="1" s="1"/>
  <c r="H2661" i="1"/>
  <c r="S2662" i="1"/>
  <c r="E2662" i="1"/>
  <c r="D2662" i="1" s="1"/>
  <c r="W2662" i="1"/>
  <c r="P2662" i="1"/>
  <c r="Q2662" i="1" s="1"/>
  <c r="J2663" i="1"/>
  <c r="K2663" i="1" s="1"/>
  <c r="U2663" i="1" s="1"/>
  <c r="G2663" i="1"/>
  <c r="F2663" i="1" s="1"/>
  <c r="R2664" i="1"/>
  <c r="I2664" i="1"/>
  <c r="A2664" i="1"/>
  <c r="O2663" i="1"/>
  <c r="U2662" i="1"/>
  <c r="C2652" i="1" l="1"/>
  <c r="N2651" i="1"/>
  <c r="L2662" i="1"/>
  <c r="M2662" i="1" s="1"/>
  <c r="H2662" i="1"/>
  <c r="R2665" i="1"/>
  <c r="E2663" i="1"/>
  <c r="D2663" i="1" s="1"/>
  <c r="L2663" i="1" s="1"/>
  <c r="M2663" i="1" s="1"/>
  <c r="S2663" i="1"/>
  <c r="P2663" i="1"/>
  <c r="Q2663" i="1" s="1"/>
  <c r="W2663" i="1"/>
  <c r="A2665" i="1"/>
  <c r="O2664" i="1"/>
  <c r="I2665" i="1"/>
  <c r="J2664" i="1"/>
  <c r="K2664" i="1" s="1"/>
  <c r="G2664" i="1"/>
  <c r="F2664" i="1" s="1"/>
  <c r="V2651" i="1" l="1"/>
  <c r="N2652" i="1"/>
  <c r="V2652" i="1" s="1"/>
  <c r="B2652" i="1" s="1"/>
  <c r="C2653" i="1"/>
  <c r="H2663" i="1"/>
  <c r="O2665" i="1"/>
  <c r="I2666" i="1"/>
  <c r="A2666" i="1"/>
  <c r="E2664" i="1"/>
  <c r="D2664" i="1" s="1"/>
  <c r="S2664" i="1"/>
  <c r="U2664" i="1"/>
  <c r="P2664" i="1"/>
  <c r="Q2664" i="1" s="1"/>
  <c r="W2664" i="1"/>
  <c r="G2665" i="1"/>
  <c r="F2665" i="1" s="1"/>
  <c r="J2665" i="1"/>
  <c r="K2665" i="1" s="1"/>
  <c r="U2665" i="1" s="1"/>
  <c r="R2666" i="1"/>
  <c r="B2651" i="1" l="1"/>
  <c r="C2654" i="1"/>
  <c r="N2653" i="1"/>
  <c r="V2653" i="1" s="1"/>
  <c r="B2653" i="1" s="1"/>
  <c r="H2664" i="1"/>
  <c r="L2664" i="1"/>
  <c r="M2664" i="1" s="1"/>
  <c r="R2667" i="1"/>
  <c r="I2667" i="1"/>
  <c r="A2667" i="1"/>
  <c r="O2666" i="1"/>
  <c r="G2666" i="1"/>
  <c r="F2666" i="1" s="1"/>
  <c r="J2666" i="1"/>
  <c r="K2666" i="1" s="1"/>
  <c r="P2665" i="1"/>
  <c r="Q2665" i="1" s="1"/>
  <c r="W2665" i="1"/>
  <c r="S2665" i="1"/>
  <c r="E2665" i="1"/>
  <c r="D2665" i="1" s="1"/>
  <c r="N2654" i="1" l="1"/>
  <c r="C2655" i="1"/>
  <c r="H2665" i="1"/>
  <c r="L2665" i="1"/>
  <c r="M2665" i="1" s="1"/>
  <c r="S2666" i="1"/>
  <c r="E2666" i="1"/>
  <c r="D2666" i="1" s="1"/>
  <c r="O2667" i="1"/>
  <c r="I2668" i="1"/>
  <c r="A2668" i="1"/>
  <c r="G2667" i="1"/>
  <c r="F2667" i="1" s="1"/>
  <c r="J2667" i="1"/>
  <c r="K2667" i="1" s="1"/>
  <c r="U2666" i="1"/>
  <c r="W2666" i="1"/>
  <c r="P2666" i="1"/>
  <c r="Q2666" i="1" s="1"/>
  <c r="R2668" i="1"/>
  <c r="V2654" i="1" l="1"/>
  <c r="N2655" i="1"/>
  <c r="V2655" i="1" s="1"/>
  <c r="B2655" i="1" s="1"/>
  <c r="C2656" i="1"/>
  <c r="L2666" i="1"/>
  <c r="M2666" i="1" s="1"/>
  <c r="H2666" i="1"/>
  <c r="E2667" i="1"/>
  <c r="D2667" i="1" s="1"/>
  <c r="S2667" i="1"/>
  <c r="A2669" i="1"/>
  <c r="O2668" i="1"/>
  <c r="I2669" i="1"/>
  <c r="J2668" i="1"/>
  <c r="K2668" i="1" s="1"/>
  <c r="G2668" i="1"/>
  <c r="F2668" i="1" s="1"/>
  <c r="W2667" i="1"/>
  <c r="P2667" i="1"/>
  <c r="Q2667" i="1" s="1"/>
  <c r="R2669" i="1"/>
  <c r="U2667" i="1"/>
  <c r="B2654" i="1" l="1"/>
  <c r="C2657" i="1"/>
  <c r="N2656" i="1"/>
  <c r="V2656" i="1" s="1"/>
  <c r="B2656" i="1" s="1"/>
  <c r="L2667" i="1"/>
  <c r="M2667" i="1" s="1"/>
  <c r="H2667" i="1"/>
  <c r="S2668" i="1"/>
  <c r="E2668" i="1"/>
  <c r="D2668" i="1" s="1"/>
  <c r="G2669" i="1"/>
  <c r="F2669" i="1" s="1"/>
  <c r="J2669" i="1"/>
  <c r="K2669" i="1" s="1"/>
  <c r="U2669" i="1" s="1"/>
  <c r="W2668" i="1"/>
  <c r="P2668" i="1"/>
  <c r="Q2668" i="1" s="1"/>
  <c r="A2670" i="1"/>
  <c r="I2670" i="1"/>
  <c r="O2669" i="1"/>
  <c r="U2668" i="1"/>
  <c r="R2670" i="1"/>
  <c r="N2657" i="1" l="1"/>
  <c r="V2657" i="1" s="1"/>
  <c r="B2657" i="1" s="1"/>
  <c r="C2658" i="1"/>
  <c r="L2668" i="1"/>
  <c r="M2668" i="1" s="1"/>
  <c r="H2668" i="1"/>
  <c r="E2669" i="1"/>
  <c r="D2669" i="1" s="1"/>
  <c r="S2669" i="1"/>
  <c r="O2670" i="1"/>
  <c r="I2671" i="1"/>
  <c r="A2671" i="1"/>
  <c r="R2671" i="1"/>
  <c r="J2670" i="1"/>
  <c r="K2670" i="1" s="1"/>
  <c r="G2670" i="1"/>
  <c r="F2670" i="1" s="1"/>
  <c r="W2669" i="1"/>
  <c r="P2669" i="1"/>
  <c r="Q2669" i="1" s="1"/>
  <c r="N2658" i="1" l="1"/>
  <c r="V2658" i="1" s="1"/>
  <c r="B2658" i="1" s="1"/>
  <c r="C2659" i="1"/>
  <c r="H2669" i="1"/>
  <c r="L2669" i="1"/>
  <c r="M2669" i="1" s="1"/>
  <c r="A2672" i="1"/>
  <c r="O2671" i="1"/>
  <c r="I2672" i="1"/>
  <c r="G2671" i="1"/>
  <c r="F2671" i="1" s="1"/>
  <c r="J2671" i="1"/>
  <c r="K2671" i="1" s="1"/>
  <c r="U2671" i="1" s="1"/>
  <c r="P2670" i="1"/>
  <c r="Q2670" i="1" s="1"/>
  <c r="W2670" i="1"/>
  <c r="S2670" i="1"/>
  <c r="E2670" i="1"/>
  <c r="D2670" i="1" s="1"/>
  <c r="H2670" i="1" s="1"/>
  <c r="U2670" i="1"/>
  <c r="R2672" i="1"/>
  <c r="C2660" i="1" l="1"/>
  <c r="N2660" i="1" s="1"/>
  <c r="N2659" i="1"/>
  <c r="V2659" i="1" s="1"/>
  <c r="B2659" i="1" s="1"/>
  <c r="L2670" i="1"/>
  <c r="M2670" i="1" s="1"/>
  <c r="S2671" i="1"/>
  <c r="E2671" i="1"/>
  <c r="D2671" i="1" s="1"/>
  <c r="G2672" i="1"/>
  <c r="F2672" i="1" s="1"/>
  <c r="J2672" i="1"/>
  <c r="K2672" i="1" s="1"/>
  <c r="U2672" i="1" s="1"/>
  <c r="W2671" i="1"/>
  <c r="P2671" i="1"/>
  <c r="Q2671" i="1" s="1"/>
  <c r="R2673" i="1"/>
  <c r="O2672" i="1"/>
  <c r="I2673" i="1"/>
  <c r="A2673" i="1"/>
  <c r="V2660" i="1" l="1"/>
  <c r="Q2660" i="1"/>
  <c r="H2671" i="1"/>
  <c r="L2671" i="1"/>
  <c r="M2671" i="1" s="1"/>
  <c r="R2674" i="1"/>
  <c r="S2672" i="1"/>
  <c r="E2672" i="1"/>
  <c r="D2672" i="1" s="1"/>
  <c r="J2673" i="1"/>
  <c r="K2673" i="1" s="1"/>
  <c r="G2673" i="1"/>
  <c r="F2673" i="1" s="1"/>
  <c r="A2674" i="1"/>
  <c r="O2673" i="1"/>
  <c r="I2674" i="1"/>
  <c r="P2672" i="1"/>
  <c r="Q2672" i="1" s="1"/>
  <c r="W2672" i="1"/>
  <c r="B2660" i="1" l="1"/>
  <c r="C2661" i="1"/>
  <c r="W2660" i="1"/>
  <c r="S2673" i="1"/>
  <c r="E2673" i="1"/>
  <c r="D2673" i="1" s="1"/>
  <c r="L2673" i="1" s="1"/>
  <c r="M2673" i="1" s="1"/>
  <c r="H2672" i="1"/>
  <c r="P2673" i="1"/>
  <c r="Q2673" i="1" s="1"/>
  <c r="W2673" i="1"/>
  <c r="I2675" i="1"/>
  <c r="A2675" i="1"/>
  <c r="O2674" i="1"/>
  <c r="L2672" i="1"/>
  <c r="M2672" i="1" s="1"/>
  <c r="U2673" i="1"/>
  <c r="J2674" i="1"/>
  <c r="K2674" i="1" s="1"/>
  <c r="U2674" i="1" s="1"/>
  <c r="G2674" i="1"/>
  <c r="F2674" i="1" s="1"/>
  <c r="R2675" i="1"/>
  <c r="C2662" i="1" l="1"/>
  <c r="N2661" i="1"/>
  <c r="V2661" i="1" s="1"/>
  <c r="B2661" i="1" s="1"/>
  <c r="H2673" i="1"/>
  <c r="J2675" i="1"/>
  <c r="K2675" i="1" s="1"/>
  <c r="U2675" i="1" s="1"/>
  <c r="G2675" i="1"/>
  <c r="F2675" i="1" s="1"/>
  <c r="R2676" i="1"/>
  <c r="E2674" i="1"/>
  <c r="D2674" i="1" s="1"/>
  <c r="H2674" i="1" s="1"/>
  <c r="S2674" i="1"/>
  <c r="P2674" i="1"/>
  <c r="Q2674" i="1" s="1"/>
  <c r="W2674" i="1"/>
  <c r="O2675" i="1"/>
  <c r="I2676" i="1"/>
  <c r="A2676" i="1"/>
  <c r="C2663" i="1" l="1"/>
  <c r="N2662" i="1"/>
  <c r="V2662" i="1" s="1"/>
  <c r="B2662" i="1" s="1"/>
  <c r="L2674" i="1"/>
  <c r="M2674" i="1" s="1"/>
  <c r="I2677" i="1"/>
  <c r="O2676" i="1"/>
  <c r="A2677" i="1"/>
  <c r="R2677" i="1"/>
  <c r="G2676" i="1"/>
  <c r="F2676" i="1" s="1"/>
  <c r="J2676" i="1"/>
  <c r="K2676" i="1" s="1"/>
  <c r="U2676" i="1" s="1"/>
  <c r="W2675" i="1"/>
  <c r="P2675" i="1"/>
  <c r="Q2675" i="1" s="1"/>
  <c r="S2675" i="1"/>
  <c r="E2675" i="1"/>
  <c r="D2675" i="1" s="1"/>
  <c r="H2675" i="1" s="1"/>
  <c r="C2664" i="1" l="1"/>
  <c r="N2663" i="1"/>
  <c r="V2663" i="1" s="1"/>
  <c r="B2663" i="1" s="1"/>
  <c r="L2675" i="1"/>
  <c r="M2675" i="1" s="1"/>
  <c r="R2678" i="1"/>
  <c r="O2677" i="1"/>
  <c r="I2678" i="1"/>
  <c r="A2678" i="1"/>
  <c r="P2676" i="1"/>
  <c r="Q2676" i="1" s="1"/>
  <c r="W2676" i="1"/>
  <c r="J2677" i="1"/>
  <c r="K2677" i="1" s="1"/>
  <c r="G2677" i="1"/>
  <c r="F2677" i="1" s="1"/>
  <c r="S2676" i="1"/>
  <c r="E2676" i="1"/>
  <c r="D2676" i="1" s="1"/>
  <c r="H2676" i="1" s="1"/>
  <c r="C2665" i="1" l="1"/>
  <c r="N2664" i="1"/>
  <c r="V2664" i="1" s="1"/>
  <c r="B2664" i="1" s="1"/>
  <c r="L2676" i="1"/>
  <c r="M2676" i="1" s="1"/>
  <c r="S2677" i="1"/>
  <c r="E2677" i="1"/>
  <c r="D2677" i="1" s="1"/>
  <c r="O2678" i="1"/>
  <c r="A2679" i="1"/>
  <c r="I2679" i="1"/>
  <c r="G2678" i="1"/>
  <c r="F2678" i="1" s="1"/>
  <c r="J2678" i="1"/>
  <c r="K2678" i="1" s="1"/>
  <c r="P2677" i="1"/>
  <c r="Q2677" i="1" s="1"/>
  <c r="W2677" i="1"/>
  <c r="U2677" i="1"/>
  <c r="R2679" i="1"/>
  <c r="C2666" i="1" l="1"/>
  <c r="N2665" i="1"/>
  <c r="V2665" i="1" s="1"/>
  <c r="B2665" i="1" s="1"/>
  <c r="H2677" i="1"/>
  <c r="L2677" i="1"/>
  <c r="M2677" i="1" s="1"/>
  <c r="E2678" i="1"/>
  <c r="D2678" i="1" s="1"/>
  <c r="S2678" i="1"/>
  <c r="J2679" i="1"/>
  <c r="K2679" i="1" s="1"/>
  <c r="G2679" i="1"/>
  <c r="F2679" i="1" s="1"/>
  <c r="U2678" i="1"/>
  <c r="I2680" i="1"/>
  <c r="A2680" i="1"/>
  <c r="O2679" i="1"/>
  <c r="R2680" i="1"/>
  <c r="P2678" i="1"/>
  <c r="Q2678" i="1" s="1"/>
  <c r="W2678" i="1"/>
  <c r="N2666" i="1" l="1"/>
  <c r="V2666" i="1" s="1"/>
  <c r="B2666" i="1" s="1"/>
  <c r="C2667" i="1"/>
  <c r="L2678" i="1"/>
  <c r="M2678" i="1" s="1"/>
  <c r="H2678" i="1"/>
  <c r="W2679" i="1"/>
  <c r="P2679" i="1"/>
  <c r="Q2679" i="1" s="1"/>
  <c r="A2681" i="1"/>
  <c r="O2680" i="1"/>
  <c r="I2681" i="1"/>
  <c r="G2680" i="1"/>
  <c r="F2680" i="1" s="1"/>
  <c r="J2680" i="1"/>
  <c r="K2680" i="1" s="1"/>
  <c r="E2679" i="1"/>
  <c r="D2679" i="1" s="1"/>
  <c r="S2679" i="1"/>
  <c r="U2679" i="1"/>
  <c r="R2681" i="1"/>
  <c r="C2668" i="1" l="1"/>
  <c r="N2667" i="1"/>
  <c r="V2667" i="1" s="1"/>
  <c r="B2667" i="1" s="1"/>
  <c r="S2680" i="1"/>
  <c r="E2680" i="1"/>
  <c r="D2680" i="1" s="1"/>
  <c r="J2681" i="1"/>
  <c r="K2681" i="1" s="1"/>
  <c r="G2681" i="1"/>
  <c r="F2681" i="1" s="1"/>
  <c r="P2680" i="1"/>
  <c r="Q2680" i="1" s="1"/>
  <c r="W2680" i="1"/>
  <c r="H2679" i="1"/>
  <c r="R2682" i="1"/>
  <c r="O2681" i="1"/>
  <c r="A2682" i="1"/>
  <c r="I2682" i="1"/>
  <c r="U2680" i="1"/>
  <c r="L2679" i="1"/>
  <c r="M2679" i="1" s="1"/>
  <c r="N2668" i="1" l="1"/>
  <c r="V2668" i="1" s="1"/>
  <c r="B2668" i="1" s="1"/>
  <c r="C2669" i="1"/>
  <c r="H2680" i="1"/>
  <c r="L2680" i="1"/>
  <c r="M2680" i="1" s="1"/>
  <c r="R2683" i="1"/>
  <c r="J2682" i="1"/>
  <c r="K2682" i="1" s="1"/>
  <c r="G2682" i="1"/>
  <c r="F2682" i="1" s="1"/>
  <c r="A2683" i="1"/>
  <c r="O2682" i="1"/>
  <c r="I2683" i="1"/>
  <c r="E2681" i="1"/>
  <c r="D2681" i="1" s="1"/>
  <c r="S2681" i="1"/>
  <c r="P2681" i="1"/>
  <c r="Q2681" i="1" s="1"/>
  <c r="W2681" i="1"/>
  <c r="U2681" i="1"/>
  <c r="C2670" i="1" l="1"/>
  <c r="N2669" i="1"/>
  <c r="G2683" i="1"/>
  <c r="F2683" i="1" s="1"/>
  <c r="J2683" i="1"/>
  <c r="K2683" i="1" s="1"/>
  <c r="U2683" i="1" s="1"/>
  <c r="P2682" i="1"/>
  <c r="Q2682" i="1" s="1"/>
  <c r="W2682" i="1"/>
  <c r="L2681" i="1"/>
  <c r="M2681" i="1" s="1"/>
  <c r="O2683" i="1"/>
  <c r="I2684" i="1"/>
  <c r="A2684" i="1"/>
  <c r="H2681" i="1"/>
  <c r="E2682" i="1"/>
  <c r="D2682" i="1" s="1"/>
  <c r="S2682" i="1"/>
  <c r="U2682" i="1"/>
  <c r="R2684" i="1"/>
  <c r="V2669" i="1" l="1"/>
  <c r="C2671" i="1"/>
  <c r="N2670" i="1"/>
  <c r="V2670" i="1" s="1"/>
  <c r="B2670" i="1" s="1"/>
  <c r="H2682" i="1"/>
  <c r="L2682" i="1"/>
  <c r="M2682" i="1" s="1"/>
  <c r="G2684" i="1"/>
  <c r="F2684" i="1" s="1"/>
  <c r="J2684" i="1"/>
  <c r="K2684" i="1" s="1"/>
  <c r="U2684" i="1" s="1"/>
  <c r="W2683" i="1"/>
  <c r="P2683" i="1"/>
  <c r="Q2683" i="1" s="1"/>
  <c r="O2684" i="1"/>
  <c r="I2685" i="1"/>
  <c r="A2685" i="1"/>
  <c r="R2685" i="1"/>
  <c r="E2683" i="1"/>
  <c r="D2683" i="1" s="1"/>
  <c r="S2683" i="1"/>
  <c r="B2669" i="1" l="1"/>
  <c r="N2671" i="1"/>
  <c r="V2671" i="1" s="1"/>
  <c r="B2671" i="1" s="1"/>
  <c r="C2672" i="1"/>
  <c r="L2683" i="1"/>
  <c r="M2683" i="1" s="1"/>
  <c r="H2683" i="1"/>
  <c r="I2686" i="1"/>
  <c r="O2685" i="1"/>
  <c r="A2686" i="1"/>
  <c r="J2685" i="1"/>
  <c r="K2685" i="1" s="1"/>
  <c r="U2685" i="1" s="1"/>
  <c r="G2685" i="1"/>
  <c r="F2685" i="1" s="1"/>
  <c r="P2684" i="1"/>
  <c r="Q2684" i="1" s="1"/>
  <c r="W2684" i="1"/>
  <c r="R2686" i="1"/>
  <c r="E2684" i="1"/>
  <c r="D2684" i="1" s="1"/>
  <c r="S2684" i="1"/>
  <c r="N2672" i="1" l="1"/>
  <c r="C2673" i="1"/>
  <c r="S2685" i="1"/>
  <c r="E2685" i="1"/>
  <c r="D2685" i="1" s="1"/>
  <c r="R2687" i="1"/>
  <c r="L2684" i="1"/>
  <c r="M2684" i="1" s="1"/>
  <c r="H2684" i="1"/>
  <c r="A2687" i="1"/>
  <c r="O2686" i="1"/>
  <c r="I2687" i="1"/>
  <c r="W2685" i="1"/>
  <c r="P2685" i="1"/>
  <c r="Q2685" i="1" s="1"/>
  <c r="J2686" i="1"/>
  <c r="K2686" i="1" s="1"/>
  <c r="G2686" i="1"/>
  <c r="F2686" i="1" s="1"/>
  <c r="V2672" i="1" l="1"/>
  <c r="N2673" i="1"/>
  <c r="V2673" i="1" s="1"/>
  <c r="B2673" i="1" s="1"/>
  <c r="C2674" i="1"/>
  <c r="H2685" i="1"/>
  <c r="L2685" i="1"/>
  <c r="M2685" i="1" s="1"/>
  <c r="A2688" i="1"/>
  <c r="I2688" i="1"/>
  <c r="O2687" i="1"/>
  <c r="P2686" i="1"/>
  <c r="Q2686" i="1" s="1"/>
  <c r="W2686" i="1"/>
  <c r="S2686" i="1"/>
  <c r="E2686" i="1"/>
  <c r="D2686" i="1" s="1"/>
  <c r="U2686" i="1"/>
  <c r="R2688" i="1"/>
  <c r="J2687" i="1"/>
  <c r="K2687" i="1" s="1"/>
  <c r="G2687" i="1"/>
  <c r="F2687" i="1" s="1"/>
  <c r="B2672" i="1" l="1"/>
  <c r="N2674" i="1"/>
  <c r="V2674" i="1" s="1"/>
  <c r="B2674" i="1" s="1"/>
  <c r="C2675" i="1"/>
  <c r="H2686" i="1"/>
  <c r="L2686" i="1"/>
  <c r="M2686" i="1" s="1"/>
  <c r="P2687" i="1"/>
  <c r="Q2687" i="1" s="1"/>
  <c r="W2687" i="1"/>
  <c r="G2688" i="1"/>
  <c r="F2688" i="1" s="1"/>
  <c r="J2688" i="1"/>
  <c r="K2688" i="1" s="1"/>
  <c r="E2687" i="1"/>
  <c r="D2687" i="1" s="1"/>
  <c r="S2687" i="1"/>
  <c r="U2687" i="1"/>
  <c r="R2689" i="1"/>
  <c r="A2689" i="1"/>
  <c r="I2689" i="1"/>
  <c r="O2688" i="1"/>
  <c r="C2676" i="1" l="1"/>
  <c r="N2675" i="1"/>
  <c r="V2675" i="1" s="1"/>
  <c r="B2675" i="1" s="1"/>
  <c r="S2688" i="1"/>
  <c r="E2688" i="1"/>
  <c r="D2688" i="1" s="1"/>
  <c r="A2690" i="1"/>
  <c r="O2689" i="1"/>
  <c r="I2690" i="1"/>
  <c r="P2688" i="1"/>
  <c r="Q2688" i="1" s="1"/>
  <c r="W2688" i="1"/>
  <c r="U2688" i="1"/>
  <c r="H2687" i="1"/>
  <c r="J2689" i="1"/>
  <c r="K2689" i="1" s="1"/>
  <c r="U2689" i="1" s="1"/>
  <c r="G2689" i="1"/>
  <c r="F2689" i="1" s="1"/>
  <c r="R2690" i="1"/>
  <c r="L2687" i="1"/>
  <c r="M2687" i="1" s="1"/>
  <c r="N2676" i="1" l="1"/>
  <c r="V2676" i="1" s="1"/>
  <c r="B2676" i="1" s="1"/>
  <c r="C2677" i="1"/>
  <c r="H2688" i="1"/>
  <c r="L2688" i="1"/>
  <c r="M2688" i="1" s="1"/>
  <c r="G2690" i="1"/>
  <c r="F2690" i="1" s="1"/>
  <c r="J2690" i="1"/>
  <c r="K2690" i="1" s="1"/>
  <c r="U2690" i="1" s="1"/>
  <c r="P2689" i="1"/>
  <c r="Q2689" i="1" s="1"/>
  <c r="W2689" i="1"/>
  <c r="O2690" i="1"/>
  <c r="A2691" i="1"/>
  <c r="I2691" i="1"/>
  <c r="E2689" i="1"/>
  <c r="D2689" i="1" s="1"/>
  <c r="S2689" i="1"/>
  <c r="R2691" i="1"/>
  <c r="C2678" i="1" l="1"/>
  <c r="N2677" i="1"/>
  <c r="V2677" i="1" s="1"/>
  <c r="B2677" i="1" s="1"/>
  <c r="G2691" i="1"/>
  <c r="F2691" i="1" s="1"/>
  <c r="J2691" i="1"/>
  <c r="K2691" i="1" s="1"/>
  <c r="U2691" i="1" s="1"/>
  <c r="H2689" i="1"/>
  <c r="P2690" i="1"/>
  <c r="Q2690" i="1" s="1"/>
  <c r="W2690" i="1"/>
  <c r="R2692" i="1"/>
  <c r="S2690" i="1"/>
  <c r="E2690" i="1"/>
  <c r="D2690" i="1" s="1"/>
  <c r="L2689" i="1"/>
  <c r="M2689" i="1" s="1"/>
  <c r="I2692" i="1"/>
  <c r="A2692" i="1"/>
  <c r="O2691" i="1"/>
  <c r="N2678" i="1" l="1"/>
  <c r="V2678" i="1" s="1"/>
  <c r="B2678" i="1" s="1"/>
  <c r="C2679" i="1"/>
  <c r="L2690" i="1"/>
  <c r="M2690" i="1" s="1"/>
  <c r="H2690" i="1"/>
  <c r="R2693" i="1"/>
  <c r="P2691" i="1"/>
  <c r="O2692" i="1"/>
  <c r="I2693" i="1"/>
  <c r="A2693" i="1"/>
  <c r="J2692" i="1"/>
  <c r="K2692" i="1" s="1"/>
  <c r="G2692" i="1"/>
  <c r="F2692" i="1" s="1"/>
  <c r="E2691" i="1"/>
  <c r="D2691" i="1" s="1"/>
  <c r="S2691" i="1"/>
  <c r="C2680" i="1" l="1"/>
  <c r="N2679" i="1"/>
  <c r="V2679" i="1" s="1"/>
  <c r="B2679" i="1" s="1"/>
  <c r="L2691" i="1"/>
  <c r="M2691" i="1" s="1"/>
  <c r="H2691" i="1"/>
  <c r="I2694" i="1"/>
  <c r="O2693" i="1"/>
  <c r="A2694" i="1"/>
  <c r="P2692" i="1"/>
  <c r="Q2692" i="1" s="1"/>
  <c r="W2692" i="1"/>
  <c r="J2693" i="1"/>
  <c r="K2693" i="1" s="1"/>
  <c r="U2693" i="1" s="1"/>
  <c r="G2693" i="1"/>
  <c r="F2693" i="1" s="1"/>
  <c r="S2692" i="1"/>
  <c r="E2692" i="1"/>
  <c r="D2692" i="1" s="1"/>
  <c r="H2692" i="1" s="1"/>
  <c r="U2692" i="1"/>
  <c r="R2694" i="1"/>
  <c r="N2680" i="1" l="1"/>
  <c r="V2680" i="1" s="1"/>
  <c r="B2680" i="1" s="1"/>
  <c r="C2681" i="1"/>
  <c r="L2692" i="1"/>
  <c r="M2692" i="1" s="1"/>
  <c r="S2693" i="1"/>
  <c r="E2693" i="1"/>
  <c r="D2693" i="1" s="1"/>
  <c r="R2695" i="1"/>
  <c r="O2694" i="1"/>
  <c r="A2695" i="1"/>
  <c r="I2695" i="1"/>
  <c r="P2693" i="1"/>
  <c r="Q2693" i="1" s="1"/>
  <c r="W2693" i="1"/>
  <c r="G2694" i="1"/>
  <c r="F2694" i="1" s="1"/>
  <c r="J2694" i="1"/>
  <c r="K2694" i="1" s="1"/>
  <c r="U2694" i="1" s="1"/>
  <c r="N2681" i="1" l="1"/>
  <c r="V2681" i="1" s="1"/>
  <c r="B2681" i="1" s="1"/>
  <c r="C2682" i="1"/>
  <c r="H2693" i="1"/>
  <c r="L2693" i="1"/>
  <c r="M2693" i="1" s="1"/>
  <c r="G2695" i="1"/>
  <c r="F2695" i="1" s="1"/>
  <c r="J2695" i="1"/>
  <c r="K2695" i="1" s="1"/>
  <c r="U2695" i="1" s="1"/>
  <c r="O2695" i="1"/>
  <c r="A2696" i="1"/>
  <c r="I2696" i="1"/>
  <c r="W2694" i="1"/>
  <c r="P2694" i="1"/>
  <c r="Q2694" i="1" s="1"/>
  <c r="R2696" i="1"/>
  <c r="E2694" i="1"/>
  <c r="D2694" i="1" s="1"/>
  <c r="S2694" i="1"/>
  <c r="C2683" i="1" l="1"/>
  <c r="N2682" i="1"/>
  <c r="V2682" i="1" s="1"/>
  <c r="B2682" i="1" s="1"/>
  <c r="L2694" i="1"/>
  <c r="M2694" i="1" s="1"/>
  <c r="H2694" i="1"/>
  <c r="G2696" i="1"/>
  <c r="F2696" i="1" s="1"/>
  <c r="J2696" i="1"/>
  <c r="K2696" i="1" s="1"/>
  <c r="U2696" i="1" s="1"/>
  <c r="A2697" i="1"/>
  <c r="I2697" i="1"/>
  <c r="O2696" i="1"/>
  <c r="W2695" i="1"/>
  <c r="P2695" i="1"/>
  <c r="Q2695" i="1" s="1"/>
  <c r="S2695" i="1"/>
  <c r="E2695" i="1"/>
  <c r="D2695" i="1" s="1"/>
  <c r="R2697" i="1"/>
  <c r="N2683" i="1" l="1"/>
  <c r="V2683" i="1" s="1"/>
  <c r="B2683" i="1" s="1"/>
  <c r="C2684" i="1"/>
  <c r="L2695" i="1"/>
  <c r="M2695" i="1" s="1"/>
  <c r="H2695" i="1"/>
  <c r="P2696" i="1"/>
  <c r="Q2696" i="1" s="1"/>
  <c r="W2696" i="1"/>
  <c r="G2697" i="1"/>
  <c r="F2697" i="1" s="1"/>
  <c r="J2697" i="1"/>
  <c r="K2697" i="1" s="1"/>
  <c r="A2698" i="1"/>
  <c r="I2698" i="1"/>
  <c r="O2697" i="1"/>
  <c r="R2698" i="1"/>
  <c r="S2696" i="1"/>
  <c r="E2696" i="1"/>
  <c r="D2696" i="1" s="1"/>
  <c r="N2684" i="1" l="1"/>
  <c r="V2684" i="1" s="1"/>
  <c r="B2684" i="1" s="1"/>
  <c r="C2685" i="1"/>
  <c r="L2696" i="1"/>
  <c r="M2696" i="1" s="1"/>
  <c r="W2697" i="1"/>
  <c r="P2697" i="1"/>
  <c r="Q2697" i="1" s="1"/>
  <c r="I2699" i="1"/>
  <c r="O2698" i="1"/>
  <c r="A2699" i="1"/>
  <c r="S2697" i="1"/>
  <c r="E2697" i="1"/>
  <c r="D2697" i="1" s="1"/>
  <c r="L2697" i="1" s="1"/>
  <c r="M2697" i="1" s="1"/>
  <c r="R2699" i="1"/>
  <c r="H2696" i="1"/>
  <c r="J2698" i="1"/>
  <c r="K2698" i="1" s="1"/>
  <c r="G2698" i="1"/>
  <c r="F2698" i="1" s="1"/>
  <c r="U2697" i="1"/>
  <c r="N2685" i="1" l="1"/>
  <c r="V2685" i="1" s="1"/>
  <c r="B2685" i="1" s="1"/>
  <c r="C2686" i="1"/>
  <c r="O2699" i="1"/>
  <c r="A2700" i="1"/>
  <c r="I2700" i="1"/>
  <c r="W2698" i="1"/>
  <c r="P2698" i="1"/>
  <c r="Q2698" i="1" s="1"/>
  <c r="G2699" i="1"/>
  <c r="F2699" i="1" s="1"/>
  <c r="J2699" i="1"/>
  <c r="K2699" i="1" s="1"/>
  <c r="R2700" i="1"/>
  <c r="E2698" i="1"/>
  <c r="D2698" i="1" s="1"/>
  <c r="L2698" i="1" s="1"/>
  <c r="M2698" i="1" s="1"/>
  <c r="S2698" i="1"/>
  <c r="H2697" i="1"/>
  <c r="U2698" i="1"/>
  <c r="N2686" i="1" l="1"/>
  <c r="V2686" i="1" s="1"/>
  <c r="B2686" i="1" s="1"/>
  <c r="C2687" i="1"/>
  <c r="H2698" i="1"/>
  <c r="E2699" i="1"/>
  <c r="D2699" i="1" s="1"/>
  <c r="S2699" i="1"/>
  <c r="J2700" i="1"/>
  <c r="K2700" i="1" s="1"/>
  <c r="U2700" i="1" s="1"/>
  <c r="G2700" i="1"/>
  <c r="F2700" i="1" s="1"/>
  <c r="R2701" i="1"/>
  <c r="I2701" i="1"/>
  <c r="A2701" i="1"/>
  <c r="O2700" i="1"/>
  <c r="U2699" i="1"/>
  <c r="P2699" i="1"/>
  <c r="Q2699" i="1" s="1"/>
  <c r="W2699" i="1"/>
  <c r="N2687" i="1" l="1"/>
  <c r="V2687" i="1" s="1"/>
  <c r="B2687" i="1" s="1"/>
  <c r="C2688" i="1"/>
  <c r="L2699" i="1"/>
  <c r="M2699" i="1" s="1"/>
  <c r="H2699" i="1"/>
  <c r="J2701" i="1"/>
  <c r="K2701" i="1" s="1"/>
  <c r="U2701" i="1" s="1"/>
  <c r="G2701" i="1"/>
  <c r="F2701" i="1" s="1"/>
  <c r="R2702" i="1"/>
  <c r="O2701" i="1"/>
  <c r="I2702" i="1"/>
  <c r="A2702" i="1"/>
  <c r="S2700" i="1"/>
  <c r="E2700" i="1"/>
  <c r="D2700" i="1" s="1"/>
  <c r="H2700" i="1" s="1"/>
  <c r="W2700" i="1"/>
  <c r="P2700" i="1"/>
  <c r="Q2700" i="1" s="1"/>
  <c r="N2688" i="1" l="1"/>
  <c r="C2689" i="1"/>
  <c r="L2700" i="1"/>
  <c r="M2700" i="1" s="1"/>
  <c r="A2703" i="1"/>
  <c r="I2703" i="1"/>
  <c r="O2702" i="1"/>
  <c r="J2702" i="1"/>
  <c r="K2702" i="1" s="1"/>
  <c r="G2702" i="1"/>
  <c r="F2702" i="1" s="1"/>
  <c r="P2701" i="1"/>
  <c r="Q2701" i="1" s="1"/>
  <c r="W2701" i="1"/>
  <c r="R2703" i="1"/>
  <c r="S2701" i="1"/>
  <c r="E2701" i="1"/>
  <c r="D2701" i="1" s="1"/>
  <c r="V2688" i="1" l="1"/>
  <c r="N2689" i="1"/>
  <c r="V2689" i="1" s="1"/>
  <c r="B2689" i="1" s="1"/>
  <c r="C2690" i="1"/>
  <c r="L2701" i="1"/>
  <c r="M2701" i="1" s="1"/>
  <c r="H2701" i="1"/>
  <c r="S2702" i="1"/>
  <c r="E2702" i="1"/>
  <c r="D2702" i="1" s="1"/>
  <c r="W2702" i="1"/>
  <c r="P2702" i="1"/>
  <c r="Q2702" i="1" s="1"/>
  <c r="R2704" i="1"/>
  <c r="J2703" i="1"/>
  <c r="K2703" i="1" s="1"/>
  <c r="G2703" i="1"/>
  <c r="F2703" i="1" s="1"/>
  <c r="U2702" i="1"/>
  <c r="I2704" i="1"/>
  <c r="O2703" i="1"/>
  <c r="A2704" i="1"/>
  <c r="B2688" i="1" l="1"/>
  <c r="C2691" i="1"/>
  <c r="N2691" i="1" s="1"/>
  <c r="N2690" i="1"/>
  <c r="V2690" i="1" s="1"/>
  <c r="B2690" i="1" s="1"/>
  <c r="H2702" i="1"/>
  <c r="L2702" i="1"/>
  <c r="M2702" i="1" s="1"/>
  <c r="S2703" i="1"/>
  <c r="E2703" i="1"/>
  <c r="D2703" i="1" s="1"/>
  <c r="U2703" i="1"/>
  <c r="R2705" i="1"/>
  <c r="A2705" i="1"/>
  <c r="O2704" i="1"/>
  <c r="I2705" i="1"/>
  <c r="P2703" i="1"/>
  <c r="Q2703" i="1" s="1"/>
  <c r="W2703" i="1"/>
  <c r="J2704" i="1"/>
  <c r="K2704" i="1" s="1"/>
  <c r="U2704" i="1" s="1"/>
  <c r="G2704" i="1"/>
  <c r="F2704" i="1" s="1"/>
  <c r="V2691" i="1" l="1"/>
  <c r="Q2691" i="1"/>
  <c r="L2703" i="1"/>
  <c r="M2703" i="1" s="1"/>
  <c r="H2703" i="1"/>
  <c r="P2704" i="1"/>
  <c r="Q2704" i="1" s="1"/>
  <c r="W2704" i="1"/>
  <c r="R2706" i="1"/>
  <c r="G2705" i="1"/>
  <c r="F2705" i="1" s="1"/>
  <c r="J2705" i="1"/>
  <c r="K2705" i="1" s="1"/>
  <c r="U2705" i="1" s="1"/>
  <c r="I2706" i="1"/>
  <c r="O2705" i="1"/>
  <c r="A2706" i="1"/>
  <c r="E2704" i="1"/>
  <c r="D2704" i="1" s="1"/>
  <c r="S2704" i="1"/>
  <c r="B2691" i="1" l="1"/>
  <c r="C2692" i="1"/>
  <c r="W2691" i="1"/>
  <c r="L2704" i="1"/>
  <c r="M2704" i="1" s="1"/>
  <c r="H2704" i="1"/>
  <c r="J2706" i="1"/>
  <c r="K2706" i="1" s="1"/>
  <c r="U2706" i="1" s="1"/>
  <c r="G2706" i="1"/>
  <c r="F2706" i="1" s="1"/>
  <c r="E2705" i="1"/>
  <c r="D2705" i="1" s="1"/>
  <c r="S2705" i="1"/>
  <c r="R2707" i="1"/>
  <c r="W2705" i="1"/>
  <c r="P2705" i="1"/>
  <c r="Q2705" i="1" s="1"/>
  <c r="O2706" i="1"/>
  <c r="A2707" i="1"/>
  <c r="I2707" i="1"/>
  <c r="N2692" i="1" l="1"/>
  <c r="V2692" i="1" s="1"/>
  <c r="B2692" i="1" s="1"/>
  <c r="C2693" i="1"/>
  <c r="H2705" i="1"/>
  <c r="L2705" i="1"/>
  <c r="M2705" i="1" s="1"/>
  <c r="R2708" i="1"/>
  <c r="J2707" i="1"/>
  <c r="K2707" i="1" s="1"/>
  <c r="G2707" i="1"/>
  <c r="F2707" i="1" s="1"/>
  <c r="O2707" i="1"/>
  <c r="A2708" i="1"/>
  <c r="I2708" i="1"/>
  <c r="P2706" i="1"/>
  <c r="Q2706" i="1" s="1"/>
  <c r="W2706" i="1"/>
  <c r="E2706" i="1"/>
  <c r="D2706" i="1" s="1"/>
  <c r="S2706" i="1"/>
  <c r="C2694" i="1" l="1"/>
  <c r="N2693" i="1"/>
  <c r="V2693" i="1" s="1"/>
  <c r="B2693" i="1" s="1"/>
  <c r="H2706" i="1"/>
  <c r="L2706" i="1"/>
  <c r="M2706" i="1" s="1"/>
  <c r="G2708" i="1"/>
  <c r="F2708" i="1" s="1"/>
  <c r="J2708" i="1"/>
  <c r="K2708" i="1" s="1"/>
  <c r="U2708" i="1" s="1"/>
  <c r="I2709" i="1"/>
  <c r="O2708" i="1"/>
  <c r="A2709" i="1"/>
  <c r="W2707" i="1"/>
  <c r="P2707" i="1"/>
  <c r="Q2707" i="1" s="1"/>
  <c r="S2707" i="1"/>
  <c r="E2707" i="1"/>
  <c r="D2707" i="1" s="1"/>
  <c r="U2707" i="1"/>
  <c r="R2709" i="1"/>
  <c r="C2695" i="1" l="1"/>
  <c r="N2694" i="1"/>
  <c r="V2694" i="1" s="1"/>
  <c r="B2694" i="1" s="1"/>
  <c r="L2707" i="1"/>
  <c r="M2707" i="1" s="1"/>
  <c r="H2707" i="1"/>
  <c r="I2710" i="1"/>
  <c r="O2709" i="1"/>
  <c r="A2710" i="1"/>
  <c r="W2708" i="1"/>
  <c r="P2708" i="1"/>
  <c r="Q2708" i="1" s="1"/>
  <c r="R2710" i="1"/>
  <c r="G2709" i="1"/>
  <c r="F2709" i="1" s="1"/>
  <c r="J2709" i="1"/>
  <c r="K2709" i="1" s="1"/>
  <c r="U2709" i="1" s="1"/>
  <c r="S2708" i="1"/>
  <c r="E2708" i="1"/>
  <c r="D2708" i="1" s="1"/>
  <c r="N2695" i="1" l="1"/>
  <c r="V2695" i="1" s="1"/>
  <c r="B2695" i="1" s="1"/>
  <c r="C2696" i="1"/>
  <c r="L2708" i="1"/>
  <c r="M2708" i="1" s="1"/>
  <c r="H2708" i="1"/>
  <c r="R2711" i="1"/>
  <c r="I2711" i="1"/>
  <c r="O2710" i="1"/>
  <c r="A2711" i="1"/>
  <c r="P2709" i="1"/>
  <c r="Q2709" i="1" s="1"/>
  <c r="W2709" i="1"/>
  <c r="E2709" i="1"/>
  <c r="D2709" i="1" s="1"/>
  <c r="S2709" i="1"/>
  <c r="J2710" i="1"/>
  <c r="K2710" i="1" s="1"/>
  <c r="G2710" i="1"/>
  <c r="F2710" i="1" s="1"/>
  <c r="N2696" i="1" l="1"/>
  <c r="V2696" i="1" s="1"/>
  <c r="B2696" i="1" s="1"/>
  <c r="C2697" i="1"/>
  <c r="A2712" i="1"/>
  <c r="I2712" i="1"/>
  <c r="O2711" i="1"/>
  <c r="P2710" i="1"/>
  <c r="Q2710" i="1" s="1"/>
  <c r="W2710" i="1"/>
  <c r="J2711" i="1"/>
  <c r="K2711" i="1" s="1"/>
  <c r="U2711" i="1" s="1"/>
  <c r="G2711" i="1"/>
  <c r="F2711" i="1" s="1"/>
  <c r="L2709" i="1"/>
  <c r="M2709" i="1" s="1"/>
  <c r="S2710" i="1"/>
  <c r="E2710" i="1"/>
  <c r="D2710" i="1" s="1"/>
  <c r="U2710" i="1"/>
  <c r="H2709" i="1"/>
  <c r="R2712" i="1"/>
  <c r="C2698" i="1" l="1"/>
  <c r="N2697" i="1"/>
  <c r="V2697" i="1" s="1"/>
  <c r="B2697" i="1" s="1"/>
  <c r="L2710" i="1"/>
  <c r="M2710" i="1" s="1"/>
  <c r="H2710" i="1"/>
  <c r="S2711" i="1"/>
  <c r="E2711" i="1"/>
  <c r="D2711" i="1" s="1"/>
  <c r="R2713" i="1"/>
  <c r="W2711" i="1"/>
  <c r="P2711" i="1"/>
  <c r="Q2711" i="1" s="1"/>
  <c r="J2712" i="1"/>
  <c r="K2712" i="1" s="1"/>
  <c r="G2712" i="1"/>
  <c r="F2712" i="1" s="1"/>
  <c r="I2713" i="1"/>
  <c r="A2713" i="1"/>
  <c r="O2712" i="1"/>
  <c r="C2699" i="1" l="1"/>
  <c r="N2698" i="1"/>
  <c r="V2698" i="1" s="1"/>
  <c r="B2698" i="1" s="1"/>
  <c r="L2711" i="1"/>
  <c r="M2711" i="1" s="1"/>
  <c r="H2711" i="1"/>
  <c r="E2712" i="1"/>
  <c r="D2712" i="1" s="1"/>
  <c r="S2712" i="1"/>
  <c r="U2712" i="1"/>
  <c r="W2712" i="1"/>
  <c r="P2712" i="1"/>
  <c r="Q2712" i="1" s="1"/>
  <c r="R2714" i="1"/>
  <c r="I2714" i="1"/>
  <c r="O2713" i="1"/>
  <c r="A2714" i="1"/>
  <c r="J2713" i="1"/>
  <c r="K2713" i="1" s="1"/>
  <c r="U2713" i="1" s="1"/>
  <c r="G2713" i="1"/>
  <c r="F2713" i="1" s="1"/>
  <c r="N2699" i="1" l="1"/>
  <c r="V2699" i="1" s="1"/>
  <c r="B2699" i="1" s="1"/>
  <c r="C2700" i="1"/>
  <c r="H2712" i="1"/>
  <c r="L2712" i="1"/>
  <c r="M2712" i="1" s="1"/>
  <c r="R2715" i="1"/>
  <c r="E2713" i="1"/>
  <c r="D2713" i="1" s="1"/>
  <c r="S2713" i="1"/>
  <c r="O2714" i="1"/>
  <c r="I2715" i="1"/>
  <c r="A2715" i="1"/>
  <c r="J2714" i="1"/>
  <c r="K2714" i="1" s="1"/>
  <c r="U2714" i="1" s="1"/>
  <c r="G2714" i="1"/>
  <c r="F2714" i="1" s="1"/>
  <c r="W2713" i="1"/>
  <c r="P2713" i="1"/>
  <c r="Q2713" i="1" s="1"/>
  <c r="C2701" i="1" l="1"/>
  <c r="N2700" i="1"/>
  <c r="V2700" i="1" s="1"/>
  <c r="B2700" i="1" s="1"/>
  <c r="L2713" i="1"/>
  <c r="M2713" i="1" s="1"/>
  <c r="H2713" i="1"/>
  <c r="P2714" i="1"/>
  <c r="Q2714" i="1" s="1"/>
  <c r="W2714" i="1"/>
  <c r="J2715" i="1"/>
  <c r="K2715" i="1" s="1"/>
  <c r="U2715" i="1" s="1"/>
  <c r="G2715" i="1"/>
  <c r="F2715" i="1" s="1"/>
  <c r="S2714" i="1"/>
  <c r="E2714" i="1"/>
  <c r="D2714" i="1" s="1"/>
  <c r="A2716" i="1"/>
  <c r="I2716" i="1"/>
  <c r="O2715" i="1"/>
  <c r="R2716" i="1"/>
  <c r="N2701" i="1" l="1"/>
  <c r="C2702" i="1"/>
  <c r="O2716" i="1"/>
  <c r="A2717" i="1"/>
  <c r="I2717" i="1"/>
  <c r="H2714" i="1"/>
  <c r="J2716" i="1"/>
  <c r="K2716" i="1" s="1"/>
  <c r="G2716" i="1"/>
  <c r="F2716" i="1" s="1"/>
  <c r="S2715" i="1"/>
  <c r="E2715" i="1"/>
  <c r="D2715" i="1" s="1"/>
  <c r="L2714" i="1"/>
  <c r="M2714" i="1" s="1"/>
  <c r="R2717" i="1"/>
  <c r="W2715" i="1"/>
  <c r="P2715" i="1"/>
  <c r="Q2715" i="1" s="1"/>
  <c r="V2701" i="1" l="1"/>
  <c r="N2702" i="1"/>
  <c r="V2702" i="1" s="1"/>
  <c r="B2702" i="1" s="1"/>
  <c r="C2703" i="1"/>
  <c r="S2716" i="1"/>
  <c r="E2716" i="1"/>
  <c r="D2716" i="1" s="1"/>
  <c r="G2717" i="1"/>
  <c r="F2717" i="1" s="1"/>
  <c r="J2717" i="1"/>
  <c r="K2717" i="1" s="1"/>
  <c r="U2717" i="1" s="1"/>
  <c r="H2715" i="1"/>
  <c r="U2716" i="1"/>
  <c r="R2718" i="1"/>
  <c r="A2718" i="1"/>
  <c r="O2717" i="1"/>
  <c r="I2718" i="1"/>
  <c r="L2715" i="1"/>
  <c r="M2715" i="1" s="1"/>
  <c r="P2716" i="1"/>
  <c r="Q2716" i="1" s="1"/>
  <c r="W2716" i="1"/>
  <c r="B2701" i="1" l="1"/>
  <c r="C2704" i="1"/>
  <c r="N2703" i="1"/>
  <c r="V2703" i="1" s="1"/>
  <c r="B2703" i="1" s="1"/>
  <c r="H2716" i="1"/>
  <c r="L2716" i="1"/>
  <c r="M2716" i="1" s="1"/>
  <c r="R2719" i="1"/>
  <c r="E2717" i="1"/>
  <c r="D2717" i="1" s="1"/>
  <c r="S2717" i="1"/>
  <c r="P2717" i="1"/>
  <c r="Q2717" i="1" s="1"/>
  <c r="W2717" i="1"/>
  <c r="J2718" i="1"/>
  <c r="K2718" i="1" s="1"/>
  <c r="G2718" i="1"/>
  <c r="F2718" i="1" s="1"/>
  <c r="I2719" i="1"/>
  <c r="A2719" i="1"/>
  <c r="O2718" i="1"/>
  <c r="N2704" i="1" l="1"/>
  <c r="V2704" i="1" s="1"/>
  <c r="B2704" i="1" s="1"/>
  <c r="C2705" i="1"/>
  <c r="H2717" i="1"/>
  <c r="L2717" i="1"/>
  <c r="M2717" i="1" s="1"/>
  <c r="E2718" i="1"/>
  <c r="D2718" i="1" s="1"/>
  <c r="S2718" i="1"/>
  <c r="P2718" i="1"/>
  <c r="Q2718" i="1" s="1"/>
  <c r="W2718" i="1"/>
  <c r="O2719" i="1"/>
  <c r="A2720" i="1"/>
  <c r="I2720" i="1"/>
  <c r="U2718" i="1"/>
  <c r="J2719" i="1"/>
  <c r="K2719" i="1" s="1"/>
  <c r="U2719" i="1" s="1"/>
  <c r="G2719" i="1"/>
  <c r="F2719" i="1" s="1"/>
  <c r="R2720" i="1"/>
  <c r="C2706" i="1" l="1"/>
  <c r="N2705" i="1"/>
  <c r="V2705" i="1" s="1"/>
  <c r="B2705" i="1" s="1"/>
  <c r="H2718" i="1"/>
  <c r="L2718" i="1"/>
  <c r="M2718" i="1" s="1"/>
  <c r="G2720" i="1"/>
  <c r="F2720" i="1" s="1"/>
  <c r="J2720" i="1"/>
  <c r="K2720" i="1" s="1"/>
  <c r="U2720" i="1" s="1"/>
  <c r="A2721" i="1"/>
  <c r="I2721" i="1"/>
  <c r="O2720" i="1"/>
  <c r="W2719" i="1"/>
  <c r="P2719" i="1"/>
  <c r="Q2719" i="1" s="1"/>
  <c r="R2721" i="1"/>
  <c r="E2719" i="1"/>
  <c r="D2719" i="1" s="1"/>
  <c r="S2719" i="1"/>
  <c r="C2707" i="1" l="1"/>
  <c r="N2706" i="1"/>
  <c r="V2706" i="1" s="1"/>
  <c r="B2706" i="1" s="1"/>
  <c r="L2719" i="1"/>
  <c r="M2719" i="1" s="1"/>
  <c r="H2719" i="1"/>
  <c r="R2722" i="1"/>
  <c r="P2720" i="1"/>
  <c r="Q2720" i="1" s="1"/>
  <c r="W2720" i="1"/>
  <c r="J2721" i="1"/>
  <c r="K2721" i="1" s="1"/>
  <c r="G2721" i="1"/>
  <c r="F2721" i="1" s="1"/>
  <c r="A2722" i="1"/>
  <c r="I2722" i="1"/>
  <c r="O2721" i="1"/>
  <c r="E2720" i="1"/>
  <c r="D2720" i="1" s="1"/>
  <c r="L2720" i="1" s="1"/>
  <c r="M2720" i="1" s="1"/>
  <c r="S2720" i="1"/>
  <c r="N2707" i="1" l="1"/>
  <c r="V2707" i="1" s="1"/>
  <c r="B2707" i="1" s="1"/>
  <c r="C2708" i="1"/>
  <c r="H2720" i="1"/>
  <c r="A2723" i="1"/>
  <c r="O2722" i="1"/>
  <c r="I2723" i="1"/>
  <c r="S2721" i="1"/>
  <c r="E2721" i="1"/>
  <c r="D2721" i="1" s="1"/>
  <c r="U2721" i="1"/>
  <c r="G2722" i="1"/>
  <c r="F2722" i="1" s="1"/>
  <c r="J2722" i="1"/>
  <c r="K2722" i="1" s="1"/>
  <c r="P2721" i="1"/>
  <c r="R2723" i="1"/>
  <c r="C2709" i="1" l="1"/>
  <c r="N2708" i="1"/>
  <c r="V2708" i="1" s="1"/>
  <c r="B2708" i="1" s="1"/>
  <c r="H2721" i="1"/>
  <c r="L2721" i="1"/>
  <c r="M2721" i="1" s="1"/>
  <c r="E2722" i="1"/>
  <c r="D2722" i="1" s="1"/>
  <c r="S2722" i="1"/>
  <c r="U2722" i="1"/>
  <c r="J2723" i="1"/>
  <c r="K2723" i="1" s="1"/>
  <c r="G2723" i="1"/>
  <c r="F2723" i="1" s="1"/>
  <c r="P2722" i="1"/>
  <c r="Q2722" i="1" s="1"/>
  <c r="W2722" i="1"/>
  <c r="R2724" i="1"/>
  <c r="A2724" i="1"/>
  <c r="O2723" i="1"/>
  <c r="I2724" i="1"/>
  <c r="N2709" i="1" l="1"/>
  <c r="V2709" i="1" s="1"/>
  <c r="B2709" i="1" s="1"/>
  <c r="C2710" i="1"/>
  <c r="H2722" i="1"/>
  <c r="L2722" i="1"/>
  <c r="M2722" i="1" s="1"/>
  <c r="E2723" i="1"/>
  <c r="D2723" i="1" s="1"/>
  <c r="H2723" i="1" s="1"/>
  <c r="S2723" i="1"/>
  <c r="W2723" i="1"/>
  <c r="P2723" i="1"/>
  <c r="Q2723" i="1" s="1"/>
  <c r="R2725" i="1"/>
  <c r="O2724" i="1"/>
  <c r="I2725" i="1"/>
  <c r="A2725" i="1"/>
  <c r="J2724" i="1"/>
  <c r="K2724" i="1" s="1"/>
  <c r="U2724" i="1" s="1"/>
  <c r="G2724" i="1"/>
  <c r="F2724" i="1" s="1"/>
  <c r="U2723" i="1"/>
  <c r="C2711" i="1" l="1"/>
  <c r="N2710" i="1"/>
  <c r="V2710" i="1" s="1"/>
  <c r="B2710" i="1" s="1"/>
  <c r="L2723" i="1"/>
  <c r="M2723" i="1" s="1"/>
  <c r="W2724" i="1"/>
  <c r="P2724" i="1"/>
  <c r="Q2724" i="1" s="1"/>
  <c r="R2726" i="1"/>
  <c r="G2725" i="1"/>
  <c r="F2725" i="1" s="1"/>
  <c r="J2725" i="1"/>
  <c r="K2725" i="1" s="1"/>
  <c r="S2724" i="1"/>
  <c r="E2724" i="1"/>
  <c r="D2724" i="1" s="1"/>
  <c r="A2726" i="1"/>
  <c r="I2726" i="1"/>
  <c r="O2725" i="1"/>
  <c r="C2712" i="1" l="1"/>
  <c r="N2711" i="1"/>
  <c r="V2711" i="1" s="1"/>
  <c r="B2711" i="1" s="1"/>
  <c r="S2725" i="1"/>
  <c r="E2725" i="1"/>
  <c r="D2725" i="1" s="1"/>
  <c r="H2724" i="1"/>
  <c r="U2725" i="1"/>
  <c r="W2725" i="1"/>
  <c r="P2725" i="1"/>
  <c r="Q2725" i="1" s="1"/>
  <c r="R2727" i="1"/>
  <c r="J2726" i="1"/>
  <c r="K2726" i="1" s="1"/>
  <c r="U2726" i="1" s="1"/>
  <c r="G2726" i="1"/>
  <c r="F2726" i="1" s="1"/>
  <c r="L2724" i="1"/>
  <c r="M2724" i="1" s="1"/>
  <c r="I2727" i="1"/>
  <c r="A2727" i="1"/>
  <c r="O2726" i="1"/>
  <c r="N2712" i="1" l="1"/>
  <c r="V2712" i="1" s="1"/>
  <c r="B2712" i="1" s="1"/>
  <c r="C2713" i="1"/>
  <c r="H2725" i="1"/>
  <c r="R2728" i="1"/>
  <c r="P2726" i="1"/>
  <c r="Q2726" i="1" s="1"/>
  <c r="W2726" i="1"/>
  <c r="O2727" i="1"/>
  <c r="I2728" i="1"/>
  <c r="A2728" i="1"/>
  <c r="G2727" i="1"/>
  <c r="F2727" i="1" s="1"/>
  <c r="J2727" i="1"/>
  <c r="K2727" i="1" s="1"/>
  <c r="U2727" i="1" s="1"/>
  <c r="L2725" i="1"/>
  <c r="M2725" i="1" s="1"/>
  <c r="E2726" i="1"/>
  <c r="D2726" i="1" s="1"/>
  <c r="S2726" i="1"/>
  <c r="N2713" i="1" l="1"/>
  <c r="V2713" i="1" s="1"/>
  <c r="B2713" i="1" s="1"/>
  <c r="C2714" i="1"/>
  <c r="L2726" i="1"/>
  <c r="M2726" i="1" s="1"/>
  <c r="H2726" i="1"/>
  <c r="A2729" i="1"/>
  <c r="O2728" i="1"/>
  <c r="I2729" i="1"/>
  <c r="J2728" i="1"/>
  <c r="K2728" i="1" s="1"/>
  <c r="U2728" i="1" s="1"/>
  <c r="G2728" i="1"/>
  <c r="F2728" i="1" s="1"/>
  <c r="W2727" i="1"/>
  <c r="P2727" i="1"/>
  <c r="Q2727" i="1" s="1"/>
  <c r="S2727" i="1"/>
  <c r="E2727" i="1"/>
  <c r="D2727" i="1" s="1"/>
  <c r="R2729" i="1"/>
  <c r="C2715" i="1" l="1"/>
  <c r="N2714" i="1"/>
  <c r="V2714" i="1" s="1"/>
  <c r="B2714" i="1" s="1"/>
  <c r="H2727" i="1"/>
  <c r="L2727" i="1"/>
  <c r="M2727" i="1" s="1"/>
  <c r="S2728" i="1"/>
  <c r="E2728" i="1"/>
  <c r="D2728" i="1" s="1"/>
  <c r="H2728" i="1" s="1"/>
  <c r="G2729" i="1"/>
  <c r="F2729" i="1" s="1"/>
  <c r="J2729" i="1"/>
  <c r="K2729" i="1" s="1"/>
  <c r="U2729" i="1" s="1"/>
  <c r="P2728" i="1"/>
  <c r="Q2728" i="1" s="1"/>
  <c r="W2728" i="1"/>
  <c r="R2730" i="1"/>
  <c r="O2729" i="1"/>
  <c r="A2730" i="1"/>
  <c r="I2730" i="1"/>
  <c r="N2715" i="1" l="1"/>
  <c r="V2715" i="1" s="1"/>
  <c r="B2715" i="1" s="1"/>
  <c r="C2716" i="1"/>
  <c r="L2728" i="1"/>
  <c r="M2728" i="1" s="1"/>
  <c r="R2731" i="1"/>
  <c r="E2729" i="1"/>
  <c r="D2729" i="1" s="1"/>
  <c r="S2729" i="1"/>
  <c r="G2730" i="1"/>
  <c r="F2730" i="1" s="1"/>
  <c r="J2730" i="1"/>
  <c r="K2730" i="1" s="1"/>
  <c r="I2731" i="1"/>
  <c r="A2731" i="1"/>
  <c r="O2730" i="1"/>
  <c r="W2729" i="1"/>
  <c r="P2729" i="1"/>
  <c r="Q2729" i="1" s="1"/>
  <c r="C2717" i="1" l="1"/>
  <c r="N2716" i="1"/>
  <c r="V2716" i="1" s="1"/>
  <c r="B2716" i="1" s="1"/>
  <c r="L2729" i="1"/>
  <c r="M2729" i="1" s="1"/>
  <c r="H2729" i="1"/>
  <c r="G2731" i="1"/>
  <c r="F2731" i="1" s="1"/>
  <c r="J2731" i="1"/>
  <c r="K2731" i="1" s="1"/>
  <c r="U2731" i="1" s="1"/>
  <c r="S2730" i="1"/>
  <c r="E2730" i="1"/>
  <c r="D2730" i="1" s="1"/>
  <c r="H2730" i="1" s="1"/>
  <c r="I2732" i="1"/>
  <c r="A2732" i="1"/>
  <c r="O2731" i="1"/>
  <c r="U2730" i="1"/>
  <c r="P2730" i="1"/>
  <c r="Q2730" i="1" s="1"/>
  <c r="W2730" i="1"/>
  <c r="R2732" i="1"/>
  <c r="C2718" i="1" l="1"/>
  <c r="N2717" i="1"/>
  <c r="V2717" i="1" s="1"/>
  <c r="B2717" i="1" s="1"/>
  <c r="L2730" i="1"/>
  <c r="M2730" i="1" s="1"/>
  <c r="W2731" i="1"/>
  <c r="P2731" i="1"/>
  <c r="Q2731" i="1" s="1"/>
  <c r="I2733" i="1"/>
  <c r="A2733" i="1"/>
  <c r="O2732" i="1"/>
  <c r="J2732" i="1"/>
  <c r="K2732" i="1" s="1"/>
  <c r="G2732" i="1"/>
  <c r="F2732" i="1" s="1"/>
  <c r="R2733" i="1"/>
  <c r="E2731" i="1"/>
  <c r="D2731" i="1" s="1"/>
  <c r="S2731" i="1"/>
  <c r="N2718" i="1" l="1"/>
  <c r="V2718" i="1" s="1"/>
  <c r="B2718" i="1" s="1"/>
  <c r="C2719" i="1"/>
  <c r="L2731" i="1"/>
  <c r="M2731" i="1" s="1"/>
  <c r="H2731" i="1"/>
  <c r="S2732" i="1"/>
  <c r="E2732" i="1"/>
  <c r="D2732" i="1" s="1"/>
  <c r="W2732" i="1"/>
  <c r="P2732" i="1"/>
  <c r="Q2732" i="1" s="1"/>
  <c r="R2734" i="1"/>
  <c r="A2734" i="1"/>
  <c r="I2734" i="1"/>
  <c r="O2733" i="1"/>
  <c r="G2733" i="1"/>
  <c r="F2733" i="1" s="1"/>
  <c r="J2733" i="1"/>
  <c r="K2733" i="1" s="1"/>
  <c r="U2733" i="1" s="1"/>
  <c r="U2732" i="1"/>
  <c r="N2719" i="1" l="1"/>
  <c r="V2719" i="1" s="1"/>
  <c r="B2719" i="1" s="1"/>
  <c r="C2720" i="1"/>
  <c r="H2732" i="1"/>
  <c r="L2732" i="1"/>
  <c r="M2732" i="1" s="1"/>
  <c r="A2735" i="1"/>
  <c r="O2734" i="1"/>
  <c r="I2735" i="1"/>
  <c r="R2735" i="1"/>
  <c r="E2733" i="1"/>
  <c r="D2733" i="1" s="1"/>
  <c r="S2733" i="1"/>
  <c r="J2734" i="1"/>
  <c r="K2734" i="1" s="1"/>
  <c r="U2734" i="1" s="1"/>
  <c r="G2734" i="1"/>
  <c r="F2734" i="1" s="1"/>
  <c r="P2733" i="1"/>
  <c r="Q2733" i="1" s="1"/>
  <c r="W2733" i="1"/>
  <c r="C2721" i="1" l="1"/>
  <c r="N2721" i="1" s="1"/>
  <c r="N2720" i="1"/>
  <c r="V2720" i="1" s="1"/>
  <c r="B2720" i="1" s="1"/>
  <c r="L2733" i="1"/>
  <c r="M2733" i="1" s="1"/>
  <c r="R2736" i="1"/>
  <c r="G2735" i="1"/>
  <c r="F2735" i="1" s="1"/>
  <c r="J2735" i="1"/>
  <c r="K2735" i="1" s="1"/>
  <c r="P2734" i="1"/>
  <c r="Q2734" i="1" s="1"/>
  <c r="W2734" i="1"/>
  <c r="S2734" i="1"/>
  <c r="E2734" i="1"/>
  <c r="D2734" i="1" s="1"/>
  <c r="H2733" i="1"/>
  <c r="I2736" i="1"/>
  <c r="A2736" i="1"/>
  <c r="O2735" i="1"/>
  <c r="V2721" i="1" l="1"/>
  <c r="Q2721" i="1"/>
  <c r="L2734" i="1"/>
  <c r="M2734" i="1" s="1"/>
  <c r="W2735" i="1"/>
  <c r="P2735" i="1"/>
  <c r="Q2735" i="1" s="1"/>
  <c r="S2735" i="1"/>
  <c r="E2735" i="1"/>
  <c r="D2735" i="1" s="1"/>
  <c r="G2736" i="1"/>
  <c r="F2736" i="1" s="1"/>
  <c r="J2736" i="1"/>
  <c r="K2736" i="1" s="1"/>
  <c r="U2735" i="1"/>
  <c r="H2734" i="1"/>
  <c r="I2737" i="1"/>
  <c r="A2737" i="1"/>
  <c r="O2736" i="1"/>
  <c r="R2737" i="1"/>
  <c r="C2722" i="1" l="1"/>
  <c r="W2721" i="1"/>
  <c r="B2721" i="1"/>
  <c r="S2736" i="1"/>
  <c r="E2736" i="1"/>
  <c r="D2736" i="1" s="1"/>
  <c r="W2736" i="1"/>
  <c r="P2736" i="1"/>
  <c r="Q2736" i="1" s="1"/>
  <c r="I2738" i="1"/>
  <c r="O2737" i="1"/>
  <c r="A2738" i="1"/>
  <c r="J2737" i="1"/>
  <c r="K2737" i="1" s="1"/>
  <c r="U2737" i="1" s="1"/>
  <c r="G2737" i="1"/>
  <c r="F2737" i="1" s="1"/>
  <c r="U2736" i="1"/>
  <c r="R2738" i="1"/>
  <c r="L2735" i="1"/>
  <c r="M2735" i="1" s="1"/>
  <c r="H2735" i="1"/>
  <c r="C2723" i="1" l="1"/>
  <c r="N2722" i="1"/>
  <c r="V2722" i="1" s="1"/>
  <c r="B2722" i="1" s="1"/>
  <c r="H2736" i="1"/>
  <c r="L2736" i="1"/>
  <c r="M2736" i="1" s="1"/>
  <c r="I2739" i="1"/>
  <c r="A2739" i="1"/>
  <c r="O2738" i="1"/>
  <c r="W2737" i="1"/>
  <c r="P2737" i="1"/>
  <c r="Q2737" i="1" s="1"/>
  <c r="G2738" i="1"/>
  <c r="F2738" i="1" s="1"/>
  <c r="J2738" i="1"/>
  <c r="K2738" i="1" s="1"/>
  <c r="R2739" i="1"/>
  <c r="S2737" i="1"/>
  <c r="E2737" i="1"/>
  <c r="D2737" i="1" s="1"/>
  <c r="L2737" i="1" s="1"/>
  <c r="M2737" i="1" s="1"/>
  <c r="C2724" i="1" l="1"/>
  <c r="N2723" i="1"/>
  <c r="V2723" i="1" s="1"/>
  <c r="B2723" i="1" s="1"/>
  <c r="H2737" i="1"/>
  <c r="E2738" i="1"/>
  <c r="D2738" i="1" s="1"/>
  <c r="S2738" i="1"/>
  <c r="R2740" i="1"/>
  <c r="W2738" i="1"/>
  <c r="P2738" i="1"/>
  <c r="Q2738" i="1" s="1"/>
  <c r="I2740" i="1"/>
  <c r="O2739" i="1"/>
  <c r="A2740" i="1"/>
  <c r="U2738" i="1"/>
  <c r="G2739" i="1"/>
  <c r="F2739" i="1" s="1"/>
  <c r="J2739" i="1"/>
  <c r="K2739" i="1" s="1"/>
  <c r="N2724" i="1" l="1"/>
  <c r="V2724" i="1" s="1"/>
  <c r="B2724" i="1" s="1"/>
  <c r="C2725" i="1"/>
  <c r="H2738" i="1"/>
  <c r="L2738" i="1"/>
  <c r="M2738" i="1" s="1"/>
  <c r="J2740" i="1"/>
  <c r="K2740" i="1" s="1"/>
  <c r="U2740" i="1" s="1"/>
  <c r="G2740" i="1"/>
  <c r="F2740" i="1" s="1"/>
  <c r="W2739" i="1"/>
  <c r="P2739" i="1"/>
  <c r="Q2739" i="1" s="1"/>
  <c r="E2739" i="1"/>
  <c r="D2739" i="1" s="1"/>
  <c r="S2739" i="1"/>
  <c r="U2739" i="1"/>
  <c r="R2741" i="1"/>
  <c r="O2740" i="1"/>
  <c r="A2741" i="1"/>
  <c r="I2741" i="1"/>
  <c r="C2726" i="1" l="1"/>
  <c r="N2725" i="1"/>
  <c r="V2725" i="1" s="1"/>
  <c r="B2725" i="1" s="1"/>
  <c r="L2739" i="1"/>
  <c r="M2739" i="1" s="1"/>
  <c r="J2741" i="1"/>
  <c r="K2741" i="1" s="1"/>
  <c r="U2741" i="1" s="1"/>
  <c r="G2741" i="1"/>
  <c r="F2741" i="1" s="1"/>
  <c r="O2741" i="1"/>
  <c r="I2742" i="1"/>
  <c r="A2742" i="1"/>
  <c r="P2740" i="1"/>
  <c r="Q2740" i="1" s="1"/>
  <c r="W2740" i="1"/>
  <c r="R2742" i="1"/>
  <c r="H2739" i="1"/>
  <c r="E2740" i="1"/>
  <c r="D2740" i="1" s="1"/>
  <c r="S2740" i="1"/>
  <c r="N2726" i="1" l="1"/>
  <c r="V2726" i="1" s="1"/>
  <c r="B2726" i="1" s="1"/>
  <c r="C2727" i="1"/>
  <c r="L2740" i="1"/>
  <c r="M2740" i="1" s="1"/>
  <c r="R2743" i="1"/>
  <c r="H2740" i="1"/>
  <c r="I2743" i="1"/>
  <c r="A2743" i="1"/>
  <c r="O2742" i="1"/>
  <c r="G2742" i="1"/>
  <c r="F2742" i="1" s="1"/>
  <c r="J2742" i="1"/>
  <c r="K2742" i="1" s="1"/>
  <c r="W2741" i="1"/>
  <c r="P2741" i="1"/>
  <c r="Q2741" i="1" s="1"/>
  <c r="S2741" i="1"/>
  <c r="E2741" i="1"/>
  <c r="D2741" i="1" s="1"/>
  <c r="C2728" i="1" l="1"/>
  <c r="N2727" i="1"/>
  <c r="V2727" i="1" s="1"/>
  <c r="B2727" i="1" s="1"/>
  <c r="H2741" i="1"/>
  <c r="L2741" i="1"/>
  <c r="M2741" i="1" s="1"/>
  <c r="G2743" i="1"/>
  <c r="F2743" i="1" s="1"/>
  <c r="J2743" i="1"/>
  <c r="K2743" i="1" s="1"/>
  <c r="U2743" i="1" s="1"/>
  <c r="S2742" i="1"/>
  <c r="E2742" i="1"/>
  <c r="D2742" i="1" s="1"/>
  <c r="H2742" i="1" s="1"/>
  <c r="O2743" i="1"/>
  <c r="A2744" i="1"/>
  <c r="I2744" i="1"/>
  <c r="U2742" i="1"/>
  <c r="W2742" i="1"/>
  <c r="P2742" i="1"/>
  <c r="Q2742" i="1" s="1"/>
  <c r="R2744" i="1"/>
  <c r="N2728" i="1" l="1"/>
  <c r="V2728" i="1" s="1"/>
  <c r="B2728" i="1" s="1"/>
  <c r="C2729" i="1"/>
  <c r="L2742" i="1"/>
  <c r="M2742" i="1" s="1"/>
  <c r="J2744" i="1"/>
  <c r="K2744" i="1" s="1"/>
  <c r="U2744" i="1" s="1"/>
  <c r="G2744" i="1"/>
  <c r="F2744" i="1" s="1"/>
  <c r="W2743" i="1"/>
  <c r="P2743" i="1"/>
  <c r="Q2743" i="1" s="1"/>
  <c r="R2745" i="1"/>
  <c r="S2743" i="1"/>
  <c r="E2743" i="1"/>
  <c r="D2743" i="1" s="1"/>
  <c r="A2745" i="1"/>
  <c r="O2744" i="1"/>
  <c r="I2745" i="1"/>
  <c r="N2729" i="1" l="1"/>
  <c r="V2729" i="1" s="1"/>
  <c r="B2729" i="1" s="1"/>
  <c r="C2730" i="1"/>
  <c r="H2743" i="1"/>
  <c r="L2743" i="1"/>
  <c r="M2743" i="1" s="1"/>
  <c r="R2746" i="1"/>
  <c r="J2745" i="1"/>
  <c r="K2745" i="1" s="1"/>
  <c r="G2745" i="1"/>
  <c r="F2745" i="1" s="1"/>
  <c r="W2744" i="1"/>
  <c r="P2744" i="1"/>
  <c r="Q2744" i="1" s="1"/>
  <c r="A2746" i="1"/>
  <c r="O2745" i="1"/>
  <c r="I2746" i="1"/>
  <c r="S2744" i="1"/>
  <c r="E2744" i="1"/>
  <c r="D2744" i="1" s="1"/>
  <c r="N2730" i="1" l="1"/>
  <c r="V2730" i="1" s="1"/>
  <c r="B2730" i="1" s="1"/>
  <c r="C2731" i="1"/>
  <c r="H2744" i="1"/>
  <c r="E2745" i="1"/>
  <c r="D2745" i="1" s="1"/>
  <c r="S2745" i="1"/>
  <c r="U2745" i="1"/>
  <c r="G2746" i="1"/>
  <c r="F2746" i="1" s="1"/>
  <c r="J2746" i="1"/>
  <c r="K2746" i="1" s="1"/>
  <c r="U2746" i="1" s="1"/>
  <c r="R2747" i="1"/>
  <c r="W2745" i="1"/>
  <c r="P2745" i="1"/>
  <c r="Q2745" i="1" s="1"/>
  <c r="L2744" i="1"/>
  <c r="M2744" i="1" s="1"/>
  <c r="O2746" i="1"/>
  <c r="I2747" i="1"/>
  <c r="A2747" i="1"/>
  <c r="N2731" i="1" l="1"/>
  <c r="V2731" i="1" s="1"/>
  <c r="B2731" i="1" s="1"/>
  <c r="C2732" i="1"/>
  <c r="H2745" i="1"/>
  <c r="R2748" i="1"/>
  <c r="E2746" i="1"/>
  <c r="D2746" i="1" s="1"/>
  <c r="S2746" i="1"/>
  <c r="I2748" i="1"/>
  <c r="A2748" i="1"/>
  <c r="O2747" i="1"/>
  <c r="G2747" i="1"/>
  <c r="F2747" i="1" s="1"/>
  <c r="J2747" i="1"/>
  <c r="K2747" i="1" s="1"/>
  <c r="U2747" i="1" s="1"/>
  <c r="W2746" i="1"/>
  <c r="P2746" i="1"/>
  <c r="Q2746" i="1" s="1"/>
  <c r="L2745" i="1"/>
  <c r="M2745" i="1" s="1"/>
  <c r="N2732" i="1" l="1"/>
  <c r="V2732" i="1" s="1"/>
  <c r="B2732" i="1" s="1"/>
  <c r="C2733" i="1"/>
  <c r="L2746" i="1"/>
  <c r="M2746" i="1" s="1"/>
  <c r="H2746" i="1"/>
  <c r="P2747" i="1"/>
  <c r="Q2747" i="1" s="1"/>
  <c r="W2747" i="1"/>
  <c r="I2749" i="1"/>
  <c r="O2748" i="1"/>
  <c r="A2749" i="1"/>
  <c r="J2748" i="1"/>
  <c r="K2748" i="1" s="1"/>
  <c r="U2748" i="1" s="1"/>
  <c r="G2748" i="1"/>
  <c r="F2748" i="1" s="1"/>
  <c r="S2747" i="1"/>
  <c r="E2747" i="1"/>
  <c r="D2747" i="1" s="1"/>
  <c r="R2749" i="1"/>
  <c r="C2734" i="1" l="1"/>
  <c r="N2733" i="1"/>
  <c r="V2733" i="1" s="1"/>
  <c r="B2733" i="1" s="1"/>
  <c r="H2747" i="1"/>
  <c r="L2747" i="1"/>
  <c r="M2747" i="1" s="1"/>
  <c r="O2749" i="1"/>
  <c r="I2750" i="1"/>
  <c r="A2750" i="1"/>
  <c r="P2748" i="1"/>
  <c r="Q2748" i="1" s="1"/>
  <c r="W2748" i="1"/>
  <c r="G2749" i="1"/>
  <c r="F2749" i="1" s="1"/>
  <c r="J2749" i="1"/>
  <c r="K2749" i="1" s="1"/>
  <c r="R2750" i="1"/>
  <c r="S2748" i="1"/>
  <c r="E2748" i="1"/>
  <c r="D2748" i="1" s="1"/>
  <c r="C2735" i="1" l="1"/>
  <c r="N2734" i="1"/>
  <c r="V2734" i="1" s="1"/>
  <c r="B2734" i="1" s="1"/>
  <c r="H2748" i="1"/>
  <c r="L2748" i="1"/>
  <c r="M2748" i="1" s="1"/>
  <c r="S2749" i="1"/>
  <c r="E2749" i="1"/>
  <c r="D2749" i="1" s="1"/>
  <c r="I2751" i="1"/>
  <c r="A2751" i="1"/>
  <c r="O2750" i="1"/>
  <c r="G2750" i="1"/>
  <c r="F2750" i="1" s="1"/>
  <c r="J2750" i="1"/>
  <c r="K2750" i="1" s="1"/>
  <c r="R2751" i="1"/>
  <c r="U2749" i="1"/>
  <c r="P2749" i="1"/>
  <c r="Q2749" i="1" s="1"/>
  <c r="W2749" i="1"/>
  <c r="C2736" i="1" l="1"/>
  <c r="N2735" i="1"/>
  <c r="V2735" i="1" s="1"/>
  <c r="B2735" i="1" s="1"/>
  <c r="L2749" i="1"/>
  <c r="M2749" i="1" s="1"/>
  <c r="H2749" i="1"/>
  <c r="S2750" i="1"/>
  <c r="E2750" i="1"/>
  <c r="D2750" i="1" s="1"/>
  <c r="P2750" i="1"/>
  <c r="Q2750" i="1" s="1"/>
  <c r="W2750" i="1"/>
  <c r="A2752" i="1"/>
  <c r="O2752" i="1" s="1"/>
  <c r="I2752" i="1"/>
  <c r="O2751" i="1"/>
  <c r="R2752" i="1"/>
  <c r="J2751" i="1"/>
  <c r="K2751" i="1" s="1"/>
  <c r="G2751" i="1"/>
  <c r="F2751" i="1" s="1"/>
  <c r="U2750" i="1"/>
  <c r="N2736" i="1" l="1"/>
  <c r="V2736" i="1" s="1"/>
  <c r="B2736" i="1" s="1"/>
  <c r="C2737" i="1"/>
  <c r="H2750" i="1"/>
  <c r="L2750" i="1"/>
  <c r="M2750" i="1" s="1"/>
  <c r="W2751" i="1"/>
  <c r="P2751" i="1"/>
  <c r="Q2751" i="1" s="1"/>
  <c r="G2752" i="1"/>
  <c r="F2752" i="1" s="1"/>
  <c r="J2752" i="1"/>
  <c r="K2752" i="1" s="1"/>
  <c r="P2752" i="1"/>
  <c r="E2751" i="1"/>
  <c r="D2751" i="1" s="1"/>
  <c r="S2751" i="1"/>
  <c r="U2751" i="1"/>
  <c r="C2738" i="1" l="1"/>
  <c r="N2737" i="1"/>
  <c r="V2737" i="1" s="1"/>
  <c r="B2737" i="1" s="1"/>
  <c r="L2751" i="1"/>
  <c r="M2751" i="1" s="1"/>
  <c r="S2752" i="1"/>
  <c r="E2752" i="1"/>
  <c r="D2752" i="1" s="1"/>
  <c r="H2751" i="1"/>
  <c r="U2752" i="1"/>
  <c r="C2739" i="1" l="1"/>
  <c r="N2738" i="1"/>
  <c r="V2738" i="1" s="1"/>
  <c r="B2738" i="1" s="1"/>
  <c r="H2752" i="1"/>
  <c r="L2752" i="1"/>
  <c r="M2752" i="1" s="1"/>
  <c r="C2740" i="1" l="1"/>
  <c r="N2739" i="1"/>
  <c r="V2739" i="1" s="1"/>
  <c r="B2739" i="1" s="1"/>
  <c r="C2741" i="1" l="1"/>
  <c r="N2740" i="1"/>
  <c r="V2740" i="1" s="1"/>
  <c r="B2740" i="1" s="1"/>
  <c r="N2741" i="1" l="1"/>
  <c r="V2741" i="1" s="1"/>
  <c r="B2741" i="1" s="1"/>
  <c r="C2742" i="1"/>
  <c r="C2743" i="1" l="1"/>
  <c r="N2742" i="1"/>
  <c r="V2742" i="1" s="1"/>
  <c r="B2742" i="1" s="1"/>
  <c r="N2743" i="1" l="1"/>
  <c r="V2743" i="1" s="1"/>
  <c r="B2743" i="1" s="1"/>
  <c r="C2744" i="1"/>
  <c r="N2744" i="1" l="1"/>
  <c r="V2744" i="1" s="1"/>
  <c r="B2744" i="1" s="1"/>
  <c r="C2745" i="1"/>
  <c r="N2745" i="1" l="1"/>
  <c r="V2745" i="1" s="1"/>
  <c r="B2745" i="1" s="1"/>
  <c r="C2746" i="1"/>
  <c r="C2747" i="1" l="1"/>
  <c r="N2746" i="1"/>
  <c r="V2746" i="1" s="1"/>
  <c r="B2746" i="1" s="1"/>
  <c r="N2747" i="1" l="1"/>
  <c r="V2747" i="1" s="1"/>
  <c r="B2747" i="1" s="1"/>
  <c r="C2748" i="1"/>
  <c r="C2749" i="1" l="1"/>
  <c r="N2748" i="1"/>
  <c r="V2748" i="1" s="1"/>
  <c r="B2748" i="1" s="1"/>
  <c r="N2749" i="1" l="1"/>
  <c r="V2749" i="1" s="1"/>
  <c r="B2749" i="1" s="1"/>
  <c r="C2750" i="1"/>
  <c r="N2750" i="1" l="1"/>
  <c r="V2750" i="1" s="1"/>
  <c r="B2750" i="1" s="1"/>
  <c r="C2751" i="1"/>
  <c r="C2752" i="1" l="1"/>
  <c r="N2752" i="1" s="1"/>
  <c r="N2751" i="1"/>
  <c r="V2751" i="1" s="1"/>
  <c r="B2751" i="1" s="1"/>
  <c r="Q2752" i="1" l="1"/>
  <c r="V2752" i="1"/>
  <c r="B2752" i="1" l="1"/>
  <c r="W2752" i="1"/>
</calcChain>
</file>

<file path=xl/sharedStrings.xml><?xml version="1.0" encoding="utf-8"?>
<sst xmlns="http://schemas.openxmlformats.org/spreadsheetml/2006/main" count="149" uniqueCount="97">
  <si>
    <t>[FLUXO DE PAGAMENTOS]</t>
  </si>
  <si>
    <t>[DATAS-BASE]</t>
  </si>
  <si>
    <t>[FERIADOS]</t>
  </si>
  <si>
    <t>DATA</t>
  </si>
  <si>
    <t>PU</t>
  </si>
  <si>
    <t>VALOR</t>
  </si>
  <si>
    <t>Data</t>
  </si>
  <si>
    <t>PARCELA</t>
  </si>
  <si>
    <t>JUROS</t>
  </si>
  <si>
    <t>AMORT</t>
  </si>
  <si>
    <t>NOMINAL</t>
  </si>
  <si>
    <t>Número</t>
  </si>
  <si>
    <t>Mês</t>
  </si>
  <si>
    <t>Var</t>
  </si>
  <si>
    <t>Próximo</t>
  </si>
  <si>
    <t xml:space="preserve">Fator </t>
  </si>
  <si>
    <t>PAGTO</t>
  </si>
  <si>
    <t>TAXA</t>
  </si>
  <si>
    <t>DIAS</t>
  </si>
  <si>
    <t>BASE</t>
  </si>
  <si>
    <t>+JUROS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</si>
  <si>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</si>
  <si>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</si>
  <si>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</si>
  <si>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</si>
  <si>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</si>
  <si>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</si>
  <si>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</si>
  <si>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ATUALIZ</t>
  </si>
  <si>
    <t>ANUAL</t>
  </si>
  <si>
    <t>ÚTEIS</t>
  </si>
  <si>
    <t>Acumulado</t>
  </si>
  <si>
    <t>A PAGAR</t>
  </si>
  <si>
    <t>INTEGRALIZAÇÃO</t>
  </si>
  <si>
    <t>(VNb)</t>
  </si>
  <si>
    <t>(dut)</t>
  </si>
  <si>
    <t>(dup)</t>
  </si>
  <si>
    <t>(VNa)</t>
  </si>
  <si>
    <t>(TAi)</t>
  </si>
  <si>
    <t>(AMi)</t>
  </si>
  <si>
    <t>(DP)</t>
  </si>
  <si>
    <t>(FatorJuros)</t>
  </si>
  <si>
    <t>N</t>
  </si>
  <si>
    <t>Data Inicial</t>
  </si>
  <si>
    <t>Saldo</t>
  </si>
  <si>
    <t>Dias</t>
  </si>
  <si>
    <t>Juros</t>
  </si>
  <si>
    <t>Amortização</t>
  </si>
  <si>
    <t>Total PG</t>
  </si>
  <si>
    <t>Nº</t>
  </si>
  <si>
    <t>R$</t>
  </si>
  <si>
    <t>Datas de Pagamento</t>
  </si>
  <si>
    <t>%</t>
  </si>
  <si>
    <t>Evento</t>
  </si>
  <si>
    <t>Pagamento</t>
  </si>
  <si>
    <t>Data Base</t>
  </si>
  <si>
    <t>DU Ant</t>
  </si>
  <si>
    <t>Prox DU</t>
  </si>
  <si>
    <t>Prox Aniv</t>
  </si>
  <si>
    <t>Prox Data</t>
  </si>
  <si>
    <t>Tabela de Feriados</t>
  </si>
  <si>
    <t>DC</t>
  </si>
  <si>
    <t>Fator (C)</t>
  </si>
  <si>
    <t>IPCA + 12,00% A.A.</t>
  </si>
  <si>
    <t>DATA EMISSÃO</t>
  </si>
  <si>
    <t>IPC-A</t>
  </si>
  <si>
    <t>(NIm-2)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</si>
  <si>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</si>
  <si>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</si>
  <si>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</si>
  <si>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</si>
  <si>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</si>
  <si>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</si>
  <si>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</si>
  <si>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</si>
  <si>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</si>
  <si>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</si>
  <si>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</si>
  <si>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</si>
  <si>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</si>
  <si>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</si>
  <si>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</si>
  <si>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</si>
  <si>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</si>
  <si>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</si>
  <si>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</si>
  <si>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</si>
  <si>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</si>
  <si>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</si>
  <si>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LOTE5</t>
  </si>
  <si>
    <t>(NIm-1)</t>
  </si>
  <si>
    <t>Data Pagto +0DU</t>
  </si>
  <si>
    <t xml:space="preserve">LOTE 5 DESENVOLVIMENTO URBANO S.A. -  1ª EMISSÃO  DEB - 7ª SÉRIE  - 1.000 DEB - R$ 1.000.000,00 </t>
  </si>
  <si>
    <t>LOTE5-71</t>
  </si>
  <si>
    <t>7ª SÉRIE</t>
  </si>
  <si>
    <t>PAGOS</t>
  </si>
  <si>
    <t>PAGA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</si>
</sst>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.00000000"/>
    <numFmt numFmtId="165" formatCode="0.000000%"/>
    <numFmt numFmtId="166" formatCode="0.0000%"/>
    <numFmt numFmtId="167" formatCode="d\-mmm\-yy"/>
    <numFmt numFmtId="168" formatCode="#,##0.000000000"/>
    <numFmt numFmtId="169" formatCode="#,##0.0000"/>
    <numFmt numFmtId="170" formatCode="0.000000000%"/>
    <numFmt numFmtId="171" formatCode="#,##0.000"/>
    <numFmt numFmtId="174" formatCode="0.00000000"/>
    <numFmt numFmtId="175" formatCode="[$-416]mmm\-yy;@"/>
    <numFmt numFmtId="177" formatCode="0.00000000%"/>
  </numFmts>
  <fonts count="20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b/>
      <sz val="10"/>
      <color indexed="17"/>
      <name val="Verdana"/>
      <family val="2"/>
    </font>
    <font>
      <b/>
      <sz val="10"/>
      <color rgb="FF0070C0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11"/>
      <color rgb="FF0070C0"/>
      <name val="Verdana"/>
      <family val="2"/>
    </font>
    <font>
      <sz val="8"/>
      <color rgb="FFFF000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sz val="14"/>
      <color rgb="FF006100"/>
      <name val="Calibri"/>
      <family val="2"/>
      <scheme val="minor"/>
    </font>
    <font>
      <sz val="14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8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3">
    <xf numFmtId="0" fontId="0" fillId="0" borderId="0"/>
    <xf numFmtId="0" fontId="13" fillId="8" borderId="0" applyNumberFormat="0" applyBorder="0" applyAlignment="0" applyProtection="0"/>
    <xf numFmtId="0" fontId="15" fillId="9" borderId="0" applyNumberFormat="0" applyBorder="0" applyAlignment="0" applyProtection="0"/>
  </cellStyleXfs>
  <cellXfs count="196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71" fontId="1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4" fontId="6" fillId="0" borderId="0" xfId="0" applyNumberFormat="1" applyFont="1" applyAlignment="1">
      <alignment horizontal="right" vertical="center"/>
    </xf>
    <xf numFmtId="4" fontId="6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4" fontId="8" fillId="0" borderId="0" xfId="0" applyNumberFormat="1" applyFont="1" applyAlignment="1">
      <alignment horizontal="right" vertical="center"/>
    </xf>
    <xf numFmtId="4" fontId="8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3" fillId="0" borderId="0" xfId="0" applyNumberFormat="1" applyFont="1"/>
    <xf numFmtId="4" fontId="4" fillId="0" borderId="0" xfId="0" applyNumberFormat="1" applyFont="1" applyAlignment="1">
      <alignment horizontal="center" vertical="center"/>
    </xf>
    <xf numFmtId="169" fontId="3" fillId="0" borderId="0" xfId="0" applyNumberFormat="1" applyFont="1"/>
    <xf numFmtId="169" fontId="6" fillId="0" borderId="0" xfId="0" applyNumberFormat="1" applyFont="1" applyAlignment="1">
      <alignment horizontal="center" vertical="center"/>
    </xf>
    <xf numFmtId="4" fontId="8" fillId="0" borderId="0" xfId="0" applyNumberFormat="1" applyFont="1"/>
    <xf numFmtId="169" fontId="8" fillId="0" borderId="0" xfId="0" applyNumberFormat="1" applyFont="1"/>
    <xf numFmtId="4" fontId="1" fillId="0" borderId="0" xfId="0" applyNumberFormat="1" applyFont="1" applyAlignment="1">
      <alignment horizontal="center"/>
    </xf>
    <xf numFmtId="164" fontId="1" fillId="2" borderId="0" xfId="0" applyNumberFormat="1" applyFont="1" applyFill="1" applyAlignment="1">
      <alignment horizontal="center" vertical="center"/>
    </xf>
    <xf numFmtId="166" fontId="3" fillId="0" borderId="0" xfId="0" applyNumberFormat="1" applyFont="1"/>
    <xf numFmtId="164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167" fontId="1" fillId="0" borderId="2" xfId="0" applyNumberFormat="1" applyFont="1" applyBorder="1" applyAlignment="1">
      <alignment horizontal="fill" vertical="center"/>
    </xf>
    <xf numFmtId="167" fontId="1" fillId="0" borderId="2" xfId="0" applyNumberFormat="1" applyFont="1" applyBorder="1" applyAlignment="1">
      <alignment horizontal="right" vertical="center"/>
    </xf>
    <xf numFmtId="0" fontId="1" fillId="0" borderId="2" xfId="0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16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3" fillId="0" borderId="2" xfId="0" applyFont="1" applyBorder="1"/>
    <xf numFmtId="166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9" fillId="0" borderId="3" xfId="0" applyFont="1" applyBorder="1"/>
    <xf numFmtId="14" fontId="4" fillId="0" borderId="4" xfId="0" applyNumberFormat="1" applyFont="1" applyBorder="1" applyAlignment="1">
      <alignment horizontal="center" vertical="center"/>
    </xf>
    <xf numFmtId="14" fontId="3" fillId="0" borderId="5" xfId="0" applyNumberFormat="1" applyFont="1" applyBorder="1" applyAlignment="1">
      <alignment horizontal="center" vertical="center"/>
    </xf>
    <xf numFmtId="14" fontId="1" fillId="0" borderId="5" xfId="0" applyNumberFormat="1" applyFont="1" applyBorder="1" applyAlignment="1">
      <alignment horizontal="center" vertical="center"/>
    </xf>
    <xf numFmtId="14" fontId="9" fillId="0" borderId="5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167" fontId="1" fillId="3" borderId="0" xfId="0" applyNumberFormat="1" applyFont="1" applyFill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0" fontId="1" fillId="0" borderId="8" xfId="0" applyFont="1" applyBorder="1" applyAlignment="1">
      <alignment horizontal="right" vertical="center"/>
    </xf>
    <xf numFmtId="0" fontId="1" fillId="0" borderId="6" xfId="0" applyFont="1" applyBorder="1" applyAlignment="1">
      <alignment horizontal="right" vertical="center"/>
    </xf>
    <xf numFmtId="3" fontId="1" fillId="3" borderId="0" xfId="0" applyNumberFormat="1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4" fontId="2" fillId="3" borderId="0" xfId="0" applyNumberFormat="1" applyFont="1" applyFill="1" applyAlignment="1">
      <alignment horizontal="center" vertical="center"/>
    </xf>
    <xf numFmtId="166" fontId="3" fillId="3" borderId="0" xfId="0" applyNumberFormat="1" applyFont="1" applyFill="1" applyAlignment="1">
      <alignment horizontal="center" vertical="center"/>
    </xf>
    <xf numFmtId="14" fontId="3" fillId="3" borderId="0" xfId="0" applyNumberFormat="1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166" fontId="3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/>
    </xf>
    <xf numFmtId="174" fontId="3" fillId="3" borderId="0" xfId="0" applyNumberFormat="1" applyFont="1" applyFill="1" applyAlignment="1">
      <alignment horizontal="center"/>
    </xf>
    <xf numFmtId="174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/>
    </xf>
    <xf numFmtId="14" fontId="4" fillId="0" borderId="10" xfId="0" applyNumberFormat="1" applyFont="1" applyBorder="1" applyAlignment="1">
      <alignment horizontal="center" vertical="top"/>
    </xf>
    <xf numFmtId="164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fill" vertical="center"/>
    </xf>
    <xf numFmtId="164" fontId="1" fillId="0" borderId="3" xfId="0" applyNumberFormat="1" applyFont="1" applyBorder="1" applyAlignment="1">
      <alignment horizontal="fill" vertical="center"/>
    </xf>
    <xf numFmtId="165" fontId="1" fillId="0" borderId="3" xfId="0" applyNumberFormat="1" applyFont="1" applyBorder="1" applyAlignment="1">
      <alignment horizontal="fill" vertical="center"/>
    </xf>
    <xf numFmtId="166" fontId="1" fillId="0" borderId="3" xfId="0" applyNumberFormat="1" applyFont="1" applyBorder="1" applyAlignment="1">
      <alignment horizontal="fill" vertical="center"/>
    </xf>
    <xf numFmtId="14" fontId="11" fillId="0" borderId="4" xfId="0" applyNumberFormat="1" applyFont="1" applyBorder="1" applyAlignment="1">
      <alignment horizontal="center" vertical="center"/>
    </xf>
    <xf numFmtId="14" fontId="9" fillId="3" borderId="0" xfId="0" applyNumberFormat="1" applyFont="1" applyFill="1" applyAlignment="1">
      <alignment horizontal="center" vertical="center"/>
    </xf>
    <xf numFmtId="4" fontId="11" fillId="0" borderId="1" xfId="0" applyNumberFormat="1" applyFont="1" applyBorder="1" applyAlignment="1">
      <alignment horizontal="center" vertical="center"/>
    </xf>
    <xf numFmtId="167" fontId="1" fillId="0" borderId="9" xfId="0" applyNumberFormat="1" applyFont="1" applyBorder="1" applyAlignment="1">
      <alignment horizontal="fill" vertical="center"/>
    </xf>
    <xf numFmtId="4" fontId="2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" vertical="center"/>
    </xf>
    <xf numFmtId="3" fontId="2" fillId="4" borderId="0" xfId="0" applyNumberFormat="1" applyFont="1" applyFill="1" applyAlignment="1">
      <alignment horizontal="center" vertical="center"/>
    </xf>
    <xf numFmtId="4" fontId="3" fillId="4" borderId="0" xfId="0" applyNumberFormat="1" applyFont="1" applyFill="1" applyAlignment="1">
      <alignment horizontal="center" vertical="center"/>
    </xf>
    <xf numFmtId="167" fontId="5" fillId="4" borderId="0" xfId="0" applyNumberFormat="1" applyFont="1" applyFill="1" applyAlignment="1">
      <alignment horizontal="center" vertical="center"/>
    </xf>
    <xf numFmtId="167" fontId="1" fillId="4" borderId="0" xfId="0" applyNumberFormat="1" applyFont="1" applyFill="1" applyAlignment="1">
      <alignment horizontal="center" vertical="center"/>
    </xf>
    <xf numFmtId="4" fontId="3" fillId="4" borderId="0" xfId="0" applyNumberFormat="1" applyFont="1" applyFill="1"/>
    <xf numFmtId="4" fontId="1" fillId="4" borderId="0" xfId="0" applyNumberFormat="1" applyFont="1" applyFill="1" applyAlignment="1">
      <alignment horizontal="left" vertical="center"/>
    </xf>
    <xf numFmtId="14" fontId="9" fillId="6" borderId="0" xfId="0" applyNumberFormat="1" applyFont="1" applyFill="1" applyAlignment="1">
      <alignment horizontal="center" vertical="top"/>
    </xf>
    <xf numFmtId="4" fontId="9" fillId="6" borderId="0" xfId="0" applyNumberFormat="1" applyFont="1" applyFill="1" applyAlignment="1">
      <alignment vertical="top"/>
    </xf>
    <xf numFmtId="14" fontId="14" fillId="8" borderId="5" xfId="1" applyNumberFormat="1" applyFont="1" applyBorder="1" applyAlignment="1">
      <alignment horizontal="center" vertical="center"/>
    </xf>
    <xf numFmtId="164" fontId="14" fillId="8" borderId="0" xfId="1" applyNumberFormat="1" applyFont="1" applyBorder="1" applyAlignment="1">
      <alignment horizontal="center" vertical="center"/>
    </xf>
    <xf numFmtId="4" fontId="14" fillId="8" borderId="0" xfId="1" applyNumberFormat="1" applyFont="1" applyBorder="1" applyAlignment="1">
      <alignment horizontal="center"/>
    </xf>
    <xf numFmtId="4" fontId="14" fillId="8" borderId="0" xfId="1" applyNumberFormat="1" applyFont="1" applyBorder="1" applyAlignment="1">
      <alignment horizontal="center" vertical="center"/>
    </xf>
    <xf numFmtId="175" fontId="14" fillId="8" borderId="0" xfId="1" applyNumberFormat="1" applyFont="1" applyBorder="1" applyAlignment="1">
      <alignment horizontal="center" vertical="center"/>
    </xf>
    <xf numFmtId="10" fontId="14" fillId="8" borderId="0" xfId="1" applyNumberFormat="1" applyFont="1" applyBorder="1" applyAlignment="1">
      <alignment horizontal="center" vertical="center"/>
    </xf>
    <xf numFmtId="14" fontId="14" fillId="8" borderId="0" xfId="1" applyNumberFormat="1" applyFont="1" applyBorder="1" applyAlignment="1">
      <alignment horizontal="center" vertical="center"/>
    </xf>
    <xf numFmtId="0" fontId="14" fillId="8" borderId="0" xfId="1" applyNumberFormat="1" applyFont="1" applyBorder="1" applyAlignment="1">
      <alignment horizontal="center" vertical="center"/>
    </xf>
    <xf numFmtId="3" fontId="14" fillId="8" borderId="0" xfId="1" applyNumberFormat="1" applyFont="1" applyBorder="1" applyAlignment="1">
      <alignment horizontal="center" vertical="center"/>
    </xf>
    <xf numFmtId="165" fontId="14" fillId="8" borderId="0" xfId="1" applyNumberFormat="1" applyFont="1" applyBorder="1" applyAlignment="1">
      <alignment horizontal="center" vertical="center"/>
    </xf>
    <xf numFmtId="166" fontId="14" fillId="8" borderId="0" xfId="1" applyNumberFormat="1" applyFont="1" applyBorder="1" applyAlignment="1">
      <alignment horizontal="center" vertical="center"/>
    </xf>
    <xf numFmtId="168" fontId="14" fillId="8" borderId="0" xfId="1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167" fontId="1" fillId="0" borderId="7" xfId="0" applyNumberFormat="1" applyFont="1" applyBorder="1" applyAlignment="1">
      <alignment horizontal="fill" vertical="center"/>
    </xf>
    <xf numFmtId="0" fontId="4" fillId="0" borderId="10" xfId="0" applyFont="1" applyBorder="1" applyAlignment="1">
      <alignment horizontal="center" vertical="top"/>
    </xf>
    <xf numFmtId="0" fontId="2" fillId="0" borderId="7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14" fontId="2" fillId="4" borderId="0" xfId="0" applyNumberFormat="1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64" fontId="2" fillId="4" borderId="0" xfId="0" applyNumberFormat="1" applyFont="1" applyFill="1" applyAlignment="1">
      <alignment horizontal="center" vertical="center"/>
    </xf>
    <xf numFmtId="165" fontId="2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Continuous" vertical="center"/>
    </xf>
    <xf numFmtId="0" fontId="2" fillId="4" borderId="0" xfId="0" applyFont="1" applyFill="1" applyAlignment="1">
      <alignment horizontal="centerContinuous" vertical="center"/>
    </xf>
    <xf numFmtId="0" fontId="15" fillId="9" borderId="0" xfId="2" applyNumberFormat="1" applyBorder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64" fontId="11" fillId="4" borderId="0" xfId="0" applyNumberFormat="1" applyFont="1" applyFill="1" applyAlignment="1">
      <alignment horizontal="center" vertical="center"/>
    </xf>
    <xf numFmtId="167" fontId="2" fillId="4" borderId="0" xfId="0" applyNumberFormat="1" applyFont="1" applyFill="1" applyAlignment="1">
      <alignment horizontal="centerContinuous" vertical="center"/>
    </xf>
    <xf numFmtId="10" fontId="2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167" fontId="2" fillId="4" borderId="0" xfId="0" applyNumberFormat="1" applyFont="1" applyFill="1" applyAlignment="1">
      <alignment horizontal="center" vertical="center"/>
    </xf>
    <xf numFmtId="0" fontId="10" fillId="4" borderId="0" xfId="0" applyFont="1" applyFill="1" applyAlignment="1">
      <alignment horizontal="center"/>
    </xf>
    <xf numFmtId="170" fontId="2" fillId="4" borderId="0" xfId="0" applyNumberFormat="1" applyFont="1" applyFill="1" applyAlignment="1">
      <alignment horizontal="center" vertical="center"/>
    </xf>
    <xf numFmtId="164" fontId="15" fillId="9" borderId="0" xfId="2" applyNumberFormat="1" applyBorder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 vertical="center"/>
    </xf>
    <xf numFmtId="175" fontId="1" fillId="0" borderId="0" xfId="0" applyNumberFormat="1" applyFont="1" applyAlignment="1">
      <alignment horizontal="center" vertical="center"/>
    </xf>
    <xf numFmtId="175" fontId="9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/>
    </xf>
    <xf numFmtId="10" fontId="9" fillId="0" borderId="0" xfId="0" applyNumberFormat="1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164" fontId="16" fillId="8" borderId="0" xfId="1" applyNumberFormat="1" applyFont="1" applyBorder="1" applyAlignment="1">
      <alignment horizontal="center" vertical="center"/>
    </xf>
    <xf numFmtId="164" fontId="17" fillId="9" borderId="0" xfId="2" applyNumberFormat="1" applyFont="1" applyAlignment="1">
      <alignment horizontal="center" vertical="center"/>
    </xf>
    <xf numFmtId="164" fontId="18" fillId="9" borderId="0" xfId="2" applyNumberFormat="1" applyFont="1" applyBorder="1" applyAlignment="1">
      <alignment horizontal="center" vertical="center"/>
    </xf>
    <xf numFmtId="14" fontId="9" fillId="3" borderId="5" xfId="2" applyNumberFormat="1" applyFont="1" applyFill="1" applyBorder="1" applyAlignment="1">
      <alignment horizontal="center" vertical="center"/>
    </xf>
    <xf numFmtId="164" fontId="9" fillId="3" borderId="0" xfId="2" applyNumberFormat="1" applyFont="1" applyFill="1" applyAlignment="1">
      <alignment horizontal="center" vertical="center"/>
    </xf>
    <xf numFmtId="4" fontId="9" fillId="3" borderId="0" xfId="2" applyNumberFormat="1" applyFont="1" applyFill="1" applyAlignment="1">
      <alignment horizontal="center"/>
    </xf>
    <xf numFmtId="4" fontId="9" fillId="3" borderId="0" xfId="2" applyNumberFormat="1" applyFont="1" applyFill="1" applyAlignment="1">
      <alignment horizontal="center" vertical="center"/>
    </xf>
    <xf numFmtId="175" fontId="9" fillId="3" borderId="0" xfId="2" applyNumberFormat="1" applyFont="1" applyFill="1" applyAlignment="1">
      <alignment horizontal="center" vertical="center"/>
    </xf>
    <xf numFmtId="10" fontId="9" fillId="3" borderId="0" xfId="2" applyNumberFormat="1" applyFont="1" applyFill="1" applyAlignment="1">
      <alignment horizontal="center" vertical="center"/>
    </xf>
    <xf numFmtId="14" fontId="9" fillId="3" borderId="0" xfId="2" applyNumberFormat="1" applyFont="1" applyFill="1" applyAlignment="1">
      <alignment horizontal="center" vertical="center"/>
    </xf>
    <xf numFmtId="0" fontId="9" fillId="3" borderId="0" xfId="2" applyFont="1" applyFill="1" applyAlignment="1">
      <alignment horizontal="center" vertical="center"/>
    </xf>
    <xf numFmtId="3" fontId="9" fillId="3" borderId="0" xfId="2" applyNumberFormat="1" applyFont="1" applyFill="1" applyAlignment="1">
      <alignment horizontal="center" vertical="center"/>
    </xf>
    <xf numFmtId="165" fontId="9" fillId="3" borderId="0" xfId="2" applyNumberFormat="1" applyFont="1" applyFill="1" applyAlignment="1">
      <alignment horizontal="center" vertical="center"/>
    </xf>
    <xf numFmtId="166" fontId="9" fillId="3" borderId="0" xfId="2" applyNumberFormat="1" applyFont="1" applyFill="1" applyAlignment="1">
      <alignment horizontal="center" vertical="center"/>
    </xf>
    <xf numFmtId="168" fontId="9" fillId="3" borderId="0" xfId="2" applyNumberFormat="1" applyFont="1" applyFill="1" applyAlignment="1">
      <alignment horizontal="center" vertical="center"/>
    </xf>
    <xf numFmtId="164" fontId="19" fillId="8" borderId="0" xfId="1" applyNumberFormat="1" applyFont="1" applyAlignment="1">
      <alignment horizontal="center" vertical="center"/>
    </xf>
    <xf numFmtId="0" fontId="2" fillId="5" borderId="0" xfId="0" applyFont="1" applyFill="1" applyAlignment="1">
      <alignment horizontal="center"/>
    </xf>
    <xf numFmtId="167" fontId="10" fillId="5" borderId="0" xfId="0" applyNumberFormat="1" applyFont="1" applyFill="1" applyAlignment="1">
      <alignment horizontal="center"/>
    </xf>
    <xf numFmtId="4" fontId="10" fillId="5" borderId="0" xfId="0" applyNumberFormat="1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66" fontId="10" fillId="5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 vertical="center"/>
    </xf>
    <xf numFmtId="177" fontId="3" fillId="3" borderId="0" xfId="0" applyNumberFormat="1" applyFont="1" applyFill="1" applyAlignment="1">
      <alignment horizontal="center"/>
    </xf>
    <xf numFmtId="3" fontId="9" fillId="3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</cellXfs>
  <cellStyles count="3">
    <cellStyle name="Bom" xfId="2" builtinId="26"/>
    <cellStyle name="Neutro" xfId="1" builtinId="28"/>
    <cellStyle name="Normal" xfId="0" builtinId="0"/>
  </cellStyles>
  <dxfs count="8"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37">
          <cell r="GA137">
            <v>42946</v>
          </cell>
          <cell r="GB137">
            <v>4843.41</v>
          </cell>
          <cell r="GC137">
            <v>42871</v>
          </cell>
          <cell r="GD137">
            <v>4832.2700000000004</v>
          </cell>
        </row>
        <row r="138">
          <cell r="GA138">
            <v>42977</v>
          </cell>
          <cell r="GB138">
            <v>4832.2700000000004</v>
          </cell>
          <cell r="GC138">
            <v>42902</v>
          </cell>
          <cell r="GD138">
            <v>4843.87</v>
          </cell>
        </row>
        <row r="139">
          <cell r="GA139">
            <v>43008</v>
          </cell>
          <cell r="GB139">
            <v>4843.87</v>
          </cell>
          <cell r="GC139">
            <v>42932</v>
          </cell>
          <cell r="GD139">
            <v>4853.07</v>
          </cell>
        </row>
        <row r="140">
          <cell r="GA140">
            <v>43038</v>
          </cell>
          <cell r="GB140">
            <v>4853.07</v>
          </cell>
          <cell r="GC140">
            <v>42963</v>
          </cell>
          <cell r="GD140">
            <v>4860.83</v>
          </cell>
        </row>
        <row r="141">
          <cell r="GA141">
            <v>43069</v>
          </cell>
          <cell r="GB141">
            <v>4860.83</v>
          </cell>
          <cell r="GC141">
            <v>42994</v>
          </cell>
          <cell r="GD141">
            <v>4881.25</v>
          </cell>
        </row>
        <row r="142">
          <cell r="GA142">
            <v>43099</v>
          </cell>
          <cell r="GB142">
            <v>4881.25</v>
          </cell>
          <cell r="GC142">
            <v>43024</v>
          </cell>
          <cell r="GD142">
            <v>4894.92</v>
          </cell>
        </row>
        <row r="143">
          <cell r="GA143">
            <v>43130</v>
          </cell>
          <cell r="GB143">
            <v>4894.92</v>
          </cell>
          <cell r="GC143">
            <v>43055</v>
          </cell>
          <cell r="GD143">
            <v>4916.46</v>
          </cell>
        </row>
        <row r="144">
          <cell r="GA144">
            <v>43159</v>
          </cell>
          <cell r="GB144">
            <v>4916.46</v>
          </cell>
          <cell r="GC144">
            <v>43085</v>
          </cell>
          <cell r="GD144">
            <v>4930.72</v>
          </cell>
        </row>
        <row r="145">
          <cell r="GA145">
            <v>43189</v>
          </cell>
          <cell r="GB145">
            <v>4930.72</v>
          </cell>
          <cell r="GC145">
            <v>43116</v>
          </cell>
          <cell r="GD145">
            <v>4946.5</v>
          </cell>
        </row>
        <row r="146">
          <cell r="GA146">
            <v>43220</v>
          </cell>
          <cell r="GB146">
            <v>4946.5</v>
          </cell>
          <cell r="GC146">
            <v>43147</v>
          </cell>
          <cell r="GD146">
            <v>4950.95</v>
          </cell>
        </row>
        <row r="147">
          <cell r="GA147">
            <v>43250</v>
          </cell>
          <cell r="GB147">
            <v>4950.95</v>
          </cell>
          <cell r="GC147">
            <v>43175</v>
          </cell>
          <cell r="GD147">
            <v>4961.84</v>
          </cell>
        </row>
        <row r="148">
          <cell r="GA148">
            <v>43281</v>
          </cell>
          <cell r="GB148">
            <v>4961.84</v>
          </cell>
          <cell r="GC148">
            <v>43206</v>
          </cell>
          <cell r="GD148">
            <v>4981.6899999999996</v>
          </cell>
        </row>
        <row r="149">
          <cell r="GA149">
            <v>43311</v>
          </cell>
          <cell r="GB149">
            <v>4981.6899999999996</v>
          </cell>
          <cell r="GC149">
            <v>43236</v>
          </cell>
          <cell r="GD149">
            <v>5044.46</v>
          </cell>
        </row>
        <row r="150">
          <cell r="GA150">
            <v>43342</v>
          </cell>
          <cell r="GB150">
            <v>5044.46</v>
          </cell>
          <cell r="GC150">
            <v>43267</v>
          </cell>
          <cell r="GD150">
            <v>5061.1099999999997</v>
          </cell>
        </row>
        <row r="151">
          <cell r="GA151">
            <v>43373</v>
          </cell>
          <cell r="GB151">
            <v>5061.1099999999997</v>
          </cell>
          <cell r="GC151">
            <v>43297</v>
          </cell>
          <cell r="GD151">
            <v>5056.5600000000004</v>
          </cell>
        </row>
        <row r="152">
          <cell r="GA152">
            <v>43403</v>
          </cell>
          <cell r="GB152">
            <v>5056.5600000000004</v>
          </cell>
          <cell r="GC152">
            <v>43328</v>
          </cell>
          <cell r="GD152">
            <v>5080.83</v>
          </cell>
        </row>
        <row r="153">
          <cell r="GA153">
            <v>43434</v>
          </cell>
          <cell r="GB153">
            <v>5080.83</v>
          </cell>
          <cell r="GC153">
            <v>43359</v>
          </cell>
          <cell r="GD153">
            <v>5103.6899999999996</v>
          </cell>
        </row>
        <row r="154">
          <cell r="GA154">
            <v>43464</v>
          </cell>
          <cell r="GB154">
            <v>5103.6899999999996</v>
          </cell>
          <cell r="GC154">
            <v>43389</v>
          </cell>
          <cell r="GD154">
            <v>5092.97</v>
          </cell>
        </row>
        <row r="155">
          <cell r="GA155">
            <v>43495</v>
          </cell>
          <cell r="GB155">
            <v>5092.97</v>
          </cell>
          <cell r="GC155">
            <v>43420</v>
          </cell>
          <cell r="GD155">
            <v>5100.6099999999997</v>
          </cell>
        </row>
        <row r="156">
          <cell r="GA156">
            <v>43524</v>
          </cell>
          <cell r="GB156">
            <v>5100.6099999999997</v>
          </cell>
          <cell r="GC156">
            <v>43450</v>
          </cell>
          <cell r="GD156">
            <v>5116.93</v>
          </cell>
        </row>
        <row r="157">
          <cell r="GA157">
            <v>43554</v>
          </cell>
          <cell r="GB157">
            <v>5116.93</v>
          </cell>
          <cell r="GC157">
            <v>43481</v>
          </cell>
          <cell r="GD157">
            <v>5138.93</v>
          </cell>
        </row>
        <row r="158">
          <cell r="GA158">
            <v>43585</v>
          </cell>
          <cell r="GB158">
            <v>5138.93</v>
          </cell>
          <cell r="GC158">
            <v>43512</v>
          </cell>
          <cell r="GD158">
            <v>5177.47</v>
          </cell>
        </row>
        <row r="159">
          <cell r="GA159">
            <v>43615</v>
          </cell>
          <cell r="GB159">
            <v>5177.47</v>
          </cell>
          <cell r="GC159">
            <v>43540</v>
          </cell>
          <cell r="GD159">
            <v>5206.9799999999996</v>
          </cell>
        </row>
        <row r="160">
          <cell r="GA160">
            <v>43646</v>
          </cell>
          <cell r="GB160">
            <v>5206.9799999999996</v>
          </cell>
          <cell r="GC160">
            <v>43571</v>
          </cell>
          <cell r="GD160">
            <v>5213.75</v>
          </cell>
        </row>
        <row r="161">
          <cell r="GA161">
            <v>43676</v>
          </cell>
          <cell r="GB161">
            <v>5213.75</v>
          </cell>
          <cell r="GC161">
            <v>43601</v>
          </cell>
          <cell r="GD161">
            <v>5214.2700000000004</v>
          </cell>
        </row>
        <row r="162">
          <cell r="GA162">
            <v>43707</v>
          </cell>
          <cell r="GB162">
            <v>5214.2700000000004</v>
          </cell>
          <cell r="GC162">
            <v>43632</v>
          </cell>
          <cell r="GD162">
            <v>5224.18</v>
          </cell>
        </row>
        <row r="163">
          <cell r="GA163">
            <v>43738</v>
          </cell>
          <cell r="GB163">
            <v>5224.18</v>
          </cell>
          <cell r="GC163">
            <v>43662</v>
          </cell>
          <cell r="GD163">
            <v>5229.93</v>
          </cell>
        </row>
        <row r="164">
          <cell r="GA164">
            <v>43768</v>
          </cell>
          <cell r="GB164">
            <v>5229.93</v>
          </cell>
          <cell r="GC164">
            <v>43693</v>
          </cell>
          <cell r="GD164">
            <v>5227.84</v>
          </cell>
        </row>
        <row r="165">
          <cell r="GA165">
            <v>43799</v>
          </cell>
          <cell r="GB165">
            <v>5227.84</v>
          </cell>
          <cell r="GC165">
            <v>43724</v>
          </cell>
          <cell r="GD165">
            <v>5233.07</v>
          </cell>
        </row>
        <row r="166">
          <cell r="GA166">
            <v>43829</v>
          </cell>
          <cell r="GB166">
            <v>5233.07</v>
          </cell>
          <cell r="GC166">
            <v>43754</v>
          </cell>
          <cell r="GD166">
            <v>5259.76</v>
          </cell>
        </row>
        <row r="167">
          <cell r="GA167">
            <v>43860</v>
          </cell>
          <cell r="GB167">
            <v>5259.76</v>
          </cell>
          <cell r="GC167">
            <v>43785</v>
          </cell>
          <cell r="GD167">
            <v>5320.25</v>
          </cell>
        </row>
        <row r="168">
          <cell r="GA168">
            <v>43890</v>
          </cell>
          <cell r="GB168">
            <v>5320.25</v>
          </cell>
          <cell r="GC168">
            <v>43815</v>
          </cell>
          <cell r="GD168">
            <v>5331.42</v>
          </cell>
        </row>
        <row r="169">
          <cell r="GA169">
            <v>43920</v>
          </cell>
          <cell r="GB169">
            <v>5331.42</v>
          </cell>
          <cell r="GC169">
            <v>43846</v>
          </cell>
          <cell r="GD169">
            <v>5344.75</v>
          </cell>
        </row>
        <row r="170">
          <cell r="GA170">
            <v>43951</v>
          </cell>
          <cell r="GB170">
            <v>5344.75</v>
          </cell>
          <cell r="GC170">
            <v>43877</v>
          </cell>
          <cell r="GD170">
            <v>5348.49</v>
          </cell>
        </row>
        <row r="171">
          <cell r="GA171">
            <v>43981</v>
          </cell>
          <cell r="GB171">
            <v>5348.49</v>
          </cell>
          <cell r="GC171">
            <v>43906</v>
          </cell>
          <cell r="GD171">
            <v>5331.91</v>
          </cell>
        </row>
        <row r="172">
          <cell r="GA172">
            <v>44012</v>
          </cell>
          <cell r="GB172">
            <v>5331.91</v>
          </cell>
          <cell r="GC172">
            <v>43937</v>
          </cell>
          <cell r="GD172">
            <v>5311.65</v>
          </cell>
        </row>
        <row r="173">
          <cell r="GA173">
            <v>44042</v>
          </cell>
          <cell r="GB173">
            <v>5311.65</v>
          </cell>
          <cell r="GC173">
            <v>43967</v>
          </cell>
          <cell r="GD173">
            <v>5325.46</v>
          </cell>
        </row>
        <row r="174">
          <cell r="GA174">
            <v>44073</v>
          </cell>
          <cell r="GB174">
            <v>5325.46</v>
          </cell>
          <cell r="GC174">
            <v>43998</v>
          </cell>
          <cell r="GD174">
            <v>5344.63</v>
          </cell>
        </row>
        <row r="175">
          <cell r="GA175">
            <v>44104</v>
          </cell>
          <cell r="GB175">
            <v>5344.63</v>
          </cell>
          <cell r="GC175">
            <v>44028</v>
          </cell>
          <cell r="GD175">
            <v>5357.46</v>
          </cell>
        </row>
        <row r="176">
          <cell r="GA176">
            <v>44134</v>
          </cell>
          <cell r="GB176">
            <v>5357.46</v>
          </cell>
          <cell r="GC176">
            <v>44059</v>
          </cell>
          <cell r="GD176">
            <v>5391.75</v>
          </cell>
        </row>
        <row r="177">
          <cell r="GA177">
            <v>44165</v>
          </cell>
          <cell r="GB177">
            <v>5391.75</v>
          </cell>
          <cell r="GC177">
            <v>44090</v>
          </cell>
          <cell r="GD177">
            <v>5438.12</v>
          </cell>
        </row>
        <row r="178">
          <cell r="GA178">
            <v>44195</v>
          </cell>
          <cell r="GB178">
            <v>5438.12</v>
          </cell>
          <cell r="GC178">
            <v>44120</v>
          </cell>
          <cell r="GD178">
            <v>5486.52</v>
          </cell>
        </row>
        <row r="179">
          <cell r="GA179">
            <v>44226</v>
          </cell>
          <cell r="GB179">
            <v>5486.52</v>
          </cell>
          <cell r="GC179">
            <v>44151</v>
          </cell>
          <cell r="GD179">
            <v>5560.59</v>
          </cell>
        </row>
        <row r="180">
          <cell r="GA180">
            <v>44255</v>
          </cell>
          <cell r="GB180">
            <v>5560.59</v>
          </cell>
          <cell r="GC180">
            <v>44181</v>
          </cell>
          <cell r="GD180">
            <v>5574.49</v>
          </cell>
        </row>
        <row r="181">
          <cell r="GA181">
            <v>44285</v>
          </cell>
          <cell r="GB181">
            <v>5574.49</v>
          </cell>
          <cell r="GC181">
            <v>44212</v>
          </cell>
          <cell r="GD181">
            <v>5622.43</v>
          </cell>
        </row>
        <row r="182">
          <cell r="GA182">
            <v>44316</v>
          </cell>
          <cell r="GB182">
            <v>5622.43</v>
          </cell>
          <cell r="GC182">
            <v>44243</v>
          </cell>
          <cell r="GD182">
            <v>5674.72</v>
          </cell>
        </row>
        <row r="183">
          <cell r="GA183">
            <v>44346</v>
          </cell>
          <cell r="GB183">
            <v>5674.72</v>
          </cell>
          <cell r="GC183">
            <v>44271</v>
          </cell>
          <cell r="GD183">
            <v>5692.31</v>
          </cell>
        </row>
        <row r="184">
          <cell r="GA184">
            <v>44377</v>
          </cell>
          <cell r="GB184">
            <v>5692.31</v>
          </cell>
          <cell r="GC184">
            <v>44302</v>
          </cell>
          <cell r="GD184">
            <v>5739.56</v>
          </cell>
        </row>
        <row r="185">
          <cell r="GA185">
            <v>44407</v>
          </cell>
          <cell r="GB185">
            <v>5739.56</v>
          </cell>
          <cell r="GC185">
            <v>44332</v>
          </cell>
          <cell r="GD185">
            <v>5769.98</v>
          </cell>
        </row>
        <row r="186">
          <cell r="GA186">
            <v>44438</v>
          </cell>
          <cell r="GB186">
            <v>5769.98</v>
          </cell>
          <cell r="GC186">
            <v>44363</v>
          </cell>
          <cell r="GD186">
            <v>5825.37</v>
          </cell>
        </row>
        <row r="187">
          <cell r="GA187">
            <v>44469</v>
          </cell>
          <cell r="GB187">
            <v>5825.37</v>
          </cell>
          <cell r="GC187">
            <v>44393</v>
          </cell>
          <cell r="GD187">
            <v>5876.05</v>
          </cell>
        </row>
        <row r="188">
          <cell r="GA188">
            <v>44499</v>
          </cell>
          <cell r="GB188">
            <v>5876.05</v>
          </cell>
          <cell r="GC188">
            <v>44424</v>
          </cell>
          <cell r="GD188">
            <v>5944.21</v>
          </cell>
        </row>
        <row r="189">
          <cell r="GA189">
            <v>44530</v>
          </cell>
          <cell r="GB189">
            <v>5944.21</v>
          </cell>
          <cell r="GC189">
            <v>44455</v>
          </cell>
          <cell r="GD189">
            <v>6018.51</v>
          </cell>
        </row>
        <row r="190">
          <cell r="GA190">
            <v>44560</v>
          </cell>
          <cell r="GB190">
            <v>6018.51</v>
          </cell>
          <cell r="GC190">
            <v>44485</v>
          </cell>
          <cell r="GD190">
            <v>6075.69</v>
          </cell>
        </row>
        <row r="191">
          <cell r="GA191">
            <v>44591</v>
          </cell>
          <cell r="GB191">
            <v>6075.69</v>
          </cell>
          <cell r="GC191">
            <v>44516</v>
          </cell>
          <cell r="GD191">
            <v>6120.04</v>
          </cell>
        </row>
        <row r="192">
          <cell r="GA192">
            <v>44620</v>
          </cell>
          <cell r="GB192">
            <v>6120.04</v>
          </cell>
          <cell r="GC192">
            <v>44546</v>
          </cell>
          <cell r="GD192">
            <v>6153.09</v>
          </cell>
        </row>
        <row r="193">
          <cell r="GA193">
            <v>44650</v>
          </cell>
          <cell r="GB193">
            <v>6153.09</v>
          </cell>
          <cell r="GC193">
            <v>44577</v>
          </cell>
          <cell r="GD193">
            <v>6215.24</v>
          </cell>
        </row>
        <row r="194">
          <cell r="GA194">
            <v>44681</v>
          </cell>
          <cell r="GB194">
            <v>6215.24</v>
          </cell>
          <cell r="GC194">
            <v>44608</v>
          </cell>
          <cell r="GD194">
            <v>6315.93</v>
          </cell>
        </row>
        <row r="195">
          <cell r="GA195">
            <v>44711</v>
          </cell>
          <cell r="GB195">
            <v>6315.93</v>
          </cell>
          <cell r="GC195">
            <v>44636</v>
          </cell>
          <cell r="GD195">
            <v>6382.88</v>
          </cell>
        </row>
        <row r="196">
          <cell r="GA196">
            <v>44742</v>
          </cell>
          <cell r="GB196">
            <v>6382.88</v>
          </cell>
          <cell r="GC196">
            <v>44667</v>
          </cell>
          <cell r="GD196">
            <v>6412.88</v>
          </cell>
        </row>
        <row r="197">
          <cell r="GA197">
            <v>44772</v>
          </cell>
          <cell r="GB197">
            <v>6412.88</v>
          </cell>
          <cell r="GC197">
            <v>44697</v>
          </cell>
          <cell r="GD197">
            <v>6455.85</v>
          </cell>
        </row>
        <row r="198">
          <cell r="GA198">
            <v>44803</v>
          </cell>
          <cell r="GB198">
            <v>6455.85</v>
          </cell>
          <cell r="GC198">
            <v>44728</v>
          </cell>
          <cell r="GD198">
            <v>6411.95</v>
          </cell>
        </row>
        <row r="199">
          <cell r="GA199">
            <v>44834</v>
          </cell>
          <cell r="GB199">
            <v>6411.95</v>
          </cell>
          <cell r="GC199">
            <v>44758</v>
          </cell>
          <cell r="GD199">
            <v>6388.87</v>
          </cell>
        </row>
        <row r="200">
          <cell r="GA200">
            <v>44864</v>
          </cell>
          <cell r="GB200">
            <v>6388.87</v>
          </cell>
          <cell r="GC200">
            <v>44789</v>
          </cell>
          <cell r="GD200">
            <v>6370.34</v>
          </cell>
        </row>
        <row r="201">
          <cell r="GA201">
            <v>44895</v>
          </cell>
          <cell r="GB201">
            <v>6370.34</v>
          </cell>
          <cell r="GC201">
            <v>44820</v>
          </cell>
          <cell r="GD201">
            <v>6407.93</v>
          </cell>
        </row>
        <row r="202">
          <cell r="GA202">
            <v>44925</v>
          </cell>
          <cell r="GB202">
            <v>6407.93</v>
          </cell>
          <cell r="GC202">
            <v>44850</v>
          </cell>
          <cell r="GD202">
            <v>6434.2</v>
          </cell>
        </row>
        <row r="203">
          <cell r="GA203">
            <v>44956</v>
          </cell>
          <cell r="GB203">
            <v>6434.2</v>
          </cell>
          <cell r="GC203">
            <v>44881</v>
          </cell>
          <cell r="GD203">
            <v>6474.09</v>
          </cell>
        </row>
        <row r="204">
          <cell r="GA204">
            <v>44985</v>
          </cell>
          <cell r="GB204">
            <v>6474.09</v>
          </cell>
          <cell r="GC204">
            <v>44911</v>
          </cell>
          <cell r="GD204">
            <v>6508.4</v>
          </cell>
        </row>
        <row r="205">
          <cell r="GA205">
            <v>45015</v>
          </cell>
          <cell r="GB205">
            <v>6508.4</v>
          </cell>
          <cell r="GC205">
            <v>44942</v>
          </cell>
          <cell r="GD205">
            <v>6563.07</v>
          </cell>
        </row>
        <row r="206">
          <cell r="GA206">
            <v>45046</v>
          </cell>
          <cell r="GB206">
            <v>6563.07</v>
          </cell>
          <cell r="GC206">
            <v>44973</v>
          </cell>
          <cell r="GD206">
            <v>6609.67</v>
          </cell>
        </row>
        <row r="207">
          <cell r="GA207">
            <v>45076</v>
          </cell>
          <cell r="GB207">
            <v>6609.67</v>
          </cell>
          <cell r="GC207">
            <v>45001</v>
          </cell>
          <cell r="GD207">
            <v>6649.99</v>
          </cell>
        </row>
        <row r="208">
          <cell r="GA208">
            <v>45107</v>
          </cell>
          <cell r="GB208">
            <v>6649.99</v>
          </cell>
          <cell r="GC208">
            <v>45032</v>
          </cell>
          <cell r="GD208">
            <v>6665.28</v>
          </cell>
        </row>
        <row r="209">
          <cell r="GA209">
            <v>45137</v>
          </cell>
          <cell r="GB209">
            <v>6665.28</v>
          </cell>
          <cell r="GC209">
            <v>45062</v>
          </cell>
          <cell r="GD209">
            <v>6659.95</v>
          </cell>
        </row>
        <row r="210">
          <cell r="GA210">
            <v>45168</v>
          </cell>
          <cell r="GB210">
            <v>6659.95</v>
          </cell>
          <cell r="GC210">
            <v>45093</v>
          </cell>
          <cell r="GD210">
            <v>6667.94</v>
          </cell>
        </row>
        <row r="211">
          <cell r="GA211">
            <v>45199</v>
          </cell>
          <cell r="GB211">
            <v>6667.94</v>
          </cell>
          <cell r="GC211">
            <v>45123</v>
          </cell>
          <cell r="GD211">
            <v>6683.28</v>
          </cell>
        </row>
        <row r="212">
          <cell r="GA212">
            <v>45229</v>
          </cell>
          <cell r="GB212">
            <v>6683.28</v>
          </cell>
          <cell r="GC212">
            <v>45154</v>
          </cell>
          <cell r="GD212">
            <v>6700.66</v>
          </cell>
        </row>
        <row r="213">
          <cell r="GA213">
            <v>45260</v>
          </cell>
          <cell r="GB213">
            <v>6700.66</v>
          </cell>
          <cell r="GC213">
            <v>45185</v>
          </cell>
          <cell r="GD213">
            <v>6716.74</v>
          </cell>
        </row>
        <row r="214">
          <cell r="GA214">
            <v>45290</v>
          </cell>
          <cell r="GB214">
            <v>6716.74</v>
          </cell>
          <cell r="GC214">
            <v>45215</v>
          </cell>
          <cell r="GD214">
            <v>6735.55</v>
          </cell>
        </row>
        <row r="215">
          <cell r="GA215">
            <v>45321</v>
          </cell>
          <cell r="GB215">
            <v>6735.55</v>
          </cell>
          <cell r="GC215">
            <v>45246</v>
          </cell>
          <cell r="GD215">
            <v>6773.27</v>
          </cell>
        </row>
        <row r="216">
          <cell r="GA216">
            <v>45351</v>
          </cell>
          <cell r="GB216">
            <v>6773.27</v>
          </cell>
          <cell r="GC216">
            <v>45276</v>
          </cell>
          <cell r="GD216">
            <v>6801.72</v>
          </cell>
        </row>
        <row r="217">
          <cell r="GA217">
            <v>45381</v>
          </cell>
          <cell r="GB217">
            <v>6801.72</v>
          </cell>
          <cell r="GC217">
            <v>45307</v>
          </cell>
          <cell r="GD217">
            <v>6858.17</v>
          </cell>
        </row>
        <row r="218">
          <cell r="GA218">
            <v>45412</v>
          </cell>
          <cell r="GB218">
            <v>6858.17</v>
          </cell>
          <cell r="GC218">
            <v>45338</v>
          </cell>
          <cell r="GD218">
            <v>6869.14</v>
          </cell>
        </row>
        <row r="219">
          <cell r="GA219">
            <v>45442</v>
          </cell>
          <cell r="GB219">
            <v>6869.14</v>
          </cell>
          <cell r="GC219">
            <v>45367</v>
          </cell>
          <cell r="GD219">
            <v>6895.24</v>
          </cell>
        </row>
        <row r="220">
          <cell r="GA220">
            <v>45473</v>
          </cell>
          <cell r="GB220">
            <v>6895.24</v>
          </cell>
          <cell r="GC220">
            <v>45398</v>
          </cell>
          <cell r="GD220">
            <v>6926.96</v>
          </cell>
        </row>
        <row r="221">
          <cell r="GA221">
            <v>45503</v>
          </cell>
          <cell r="GB221">
            <v>6926.96</v>
          </cell>
          <cell r="GC221">
            <v>45428</v>
          </cell>
          <cell r="GD221">
            <v>6941.51</v>
          </cell>
        </row>
        <row r="222">
          <cell r="GA222">
            <v>45534</v>
          </cell>
          <cell r="GB222">
            <v>6941.51</v>
          </cell>
          <cell r="GC222">
            <v>45459</v>
          </cell>
          <cell r="GD222">
            <v>6967.89</v>
          </cell>
        </row>
        <row r="223">
          <cell r="GA223">
            <v>45565</v>
          </cell>
          <cell r="GB223">
            <v>6967.89</v>
          </cell>
          <cell r="GC223">
            <v>45489</v>
          </cell>
          <cell r="GD223">
            <v>6966.5</v>
          </cell>
        </row>
        <row r="224">
          <cell r="GA224">
            <v>45595</v>
          </cell>
          <cell r="GB224">
            <v>6966.5</v>
          </cell>
          <cell r="GC224">
            <v>45520</v>
          </cell>
          <cell r="GD224">
            <v>6997.15</v>
          </cell>
        </row>
        <row r="225">
          <cell r="GA225">
            <v>45626</v>
          </cell>
          <cell r="GB225">
            <v>6997.15</v>
          </cell>
          <cell r="GC225">
            <v>45551</v>
          </cell>
          <cell r="GD225">
            <v>7036.33</v>
          </cell>
        </row>
        <row r="226">
          <cell r="GA226">
            <v>45656</v>
          </cell>
          <cell r="GB226">
            <v>7036.33</v>
          </cell>
          <cell r="GC226">
            <v>45581</v>
          </cell>
          <cell r="GD226">
            <v>7063.77</v>
          </cell>
        </row>
        <row r="227">
          <cell r="GA227">
            <v>45687</v>
          </cell>
          <cell r="GB227">
            <v>7063.77</v>
          </cell>
          <cell r="GC227">
            <v>45612</v>
          </cell>
          <cell r="GD227">
            <v>7063.77</v>
          </cell>
        </row>
        <row r="228">
          <cell r="GA228">
            <v>45716</v>
          </cell>
          <cell r="GB228">
            <v>7063.77</v>
          </cell>
          <cell r="GC228">
            <v>45642</v>
          </cell>
          <cell r="GD228">
            <v>7063.77</v>
          </cell>
        </row>
        <row r="229">
          <cell r="GA229">
            <v>45746</v>
          </cell>
          <cell r="GB229">
            <v>7063.77</v>
          </cell>
          <cell r="GC229">
            <v>45673</v>
          </cell>
          <cell r="GD229">
            <v>7063.77</v>
          </cell>
        </row>
        <row r="230">
          <cell r="GA230">
            <v>45777</v>
          </cell>
          <cell r="GB230">
            <v>7063.77</v>
          </cell>
          <cell r="GC230">
            <v>45704</v>
          </cell>
          <cell r="GD230">
            <v>7063.77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W4182"/>
  <sheetViews>
    <sheetView tabSelected="1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ColWidth="12.42578125" defaultRowHeight="15" customHeight="1" x14ac:dyDescent="0.2"/>
  <cols>
    <col min="1" max="1" width="22.7109375" style="73" customWidth="1"/>
    <col min="2" max="2" width="26.5703125" style="6" customWidth="1"/>
    <col min="3" max="3" width="27.5703125" style="6" bestFit="1" customWidth="1"/>
    <col min="4" max="5" width="14.28515625" style="6" bestFit="1" customWidth="1"/>
    <col min="6" max="6" width="9.7109375" style="6" bestFit="1" customWidth="1"/>
    <col min="7" max="7" width="10" style="6" bestFit="1" customWidth="1"/>
    <col min="8" max="8" width="11.140625" style="6" bestFit="1" customWidth="1"/>
    <col min="9" max="9" width="17.42578125" style="6" customWidth="1"/>
    <col min="10" max="10" width="11.140625" style="6" bestFit="1" customWidth="1"/>
    <col min="11" max="11" width="14.85546875" style="6" bestFit="1" customWidth="1"/>
    <col min="12" max="12" width="16.5703125" style="6" bestFit="1" customWidth="1"/>
    <col min="13" max="13" width="18.140625" style="6" bestFit="1" customWidth="1"/>
    <col min="14" max="14" width="23.140625" style="6" bestFit="1" customWidth="1"/>
    <col min="15" max="15" width="11.140625" style="6" customWidth="1"/>
    <col min="16" max="16" width="16.140625" style="6" bestFit="1" customWidth="1"/>
    <col min="17" max="17" width="19.7109375" style="6" bestFit="1" customWidth="1"/>
    <col min="18" max="18" width="16.28515625" style="6" customWidth="1"/>
    <col min="19" max="20" width="8.5703125" style="6" hidden="1" customWidth="1"/>
    <col min="21" max="21" width="15" style="6" bestFit="1" customWidth="1"/>
    <col min="22" max="23" width="19.7109375" style="6" bestFit="1" customWidth="1"/>
    <col min="24" max="24" width="24" style="6" bestFit="1" customWidth="1"/>
    <col min="25" max="25" width="27.7109375" style="6" customWidth="1"/>
    <col min="26" max="26" width="14.140625" style="6" bestFit="1" customWidth="1"/>
    <col min="27" max="27" width="6" style="6" customWidth="1"/>
    <col min="28" max="28" width="21.42578125" style="6" customWidth="1"/>
    <col min="29" max="29" width="26.5703125" style="39" customWidth="1"/>
    <col min="30" max="30" width="7.28515625" style="6" customWidth="1"/>
    <col min="31" max="31" width="20.140625" style="6" customWidth="1"/>
    <col min="32" max="32" width="21.42578125" style="39" customWidth="1"/>
    <col min="33" max="34" width="17.5703125" style="6" customWidth="1"/>
    <col min="35" max="35" width="19.7109375" style="6" bestFit="1" customWidth="1"/>
    <col min="36" max="36" width="20.140625" style="6" customWidth="1"/>
    <col min="37" max="39" width="15" style="6" customWidth="1"/>
    <col min="40" max="179" width="12.42578125" style="6"/>
    <col min="180" max="180" width="21.42578125" style="6" customWidth="1"/>
    <col min="181" max="181" width="26.5703125" style="6" customWidth="1"/>
    <col min="182" max="182" width="24" style="6" customWidth="1"/>
    <col min="183" max="183" width="22.140625" style="6" bestFit="1" customWidth="1"/>
    <col min="184" max="184" width="21.42578125" style="6" customWidth="1"/>
    <col min="185" max="188" width="13.7109375" style="6" customWidth="1"/>
    <col min="189" max="189" width="12.42578125" style="6" customWidth="1"/>
    <col min="190" max="190" width="15" style="6" customWidth="1"/>
    <col min="191" max="191" width="12.42578125" style="6" customWidth="1"/>
    <col min="192" max="192" width="13.7109375" style="6" customWidth="1"/>
    <col min="193" max="193" width="15" style="6" customWidth="1"/>
    <col min="194" max="195" width="16.28515625" style="6" customWidth="1"/>
    <col min="196" max="196" width="15" style="6" customWidth="1"/>
    <col min="197" max="197" width="16.28515625" style="6" customWidth="1"/>
    <col min="198" max="198" width="21.42578125" style="6" customWidth="1"/>
    <col min="199" max="200" width="20.140625" style="6" customWidth="1"/>
    <col min="201" max="201" width="21.42578125" style="6" customWidth="1"/>
    <col min="202" max="202" width="11.140625" style="6" customWidth="1"/>
    <col min="203" max="203" width="18.85546875" style="6" customWidth="1"/>
    <col min="204" max="204" width="15" style="6" customWidth="1"/>
    <col min="205" max="205" width="21.42578125" style="6" customWidth="1"/>
    <col min="206" max="206" width="16.28515625" style="6" customWidth="1"/>
    <col min="207" max="208" width="8.5703125" style="6" customWidth="1"/>
    <col min="209" max="209" width="16.28515625" style="6" customWidth="1"/>
    <col min="210" max="211" width="18.85546875" style="6" customWidth="1"/>
    <col min="212" max="213" width="12.42578125" style="6" customWidth="1"/>
    <col min="214" max="214" width="17.5703125" style="6" customWidth="1"/>
    <col min="215" max="215" width="15" style="6" customWidth="1"/>
    <col min="216" max="216" width="12.42578125" style="6" customWidth="1"/>
    <col min="217" max="217" width="6" style="6" customWidth="1"/>
    <col min="218" max="218" width="21.42578125" style="6" customWidth="1"/>
    <col min="219" max="219" width="26.5703125" style="6" customWidth="1"/>
    <col min="220" max="220" width="7.28515625" style="6" customWidth="1"/>
    <col min="221" max="221" width="20.140625" style="6" customWidth="1"/>
    <col min="222" max="222" width="21.42578125" style="6" customWidth="1"/>
    <col min="223" max="224" width="17.5703125" style="6" customWidth="1"/>
    <col min="225" max="225" width="19.7109375" style="6" bestFit="1" customWidth="1"/>
    <col min="226" max="226" width="20.140625" style="6" customWidth="1"/>
    <col min="227" max="229" width="15" style="6" customWidth="1"/>
    <col min="230" max="230" width="20.140625" style="6" customWidth="1"/>
    <col min="231" max="231" width="12.42578125" style="6" customWidth="1"/>
    <col min="232" max="232" width="17.5703125" style="6" customWidth="1"/>
    <col min="233" max="233" width="20.140625" style="6" customWidth="1"/>
    <col min="234" max="234" width="15" style="6" customWidth="1"/>
    <col min="235" max="235" width="17.5703125" style="6" customWidth="1"/>
    <col min="236" max="236" width="16.28515625" style="6" customWidth="1"/>
    <col min="237" max="238" width="22.7109375" style="6" customWidth="1"/>
    <col min="239" max="239" width="20.140625" style="6" customWidth="1"/>
    <col min="240" max="241" width="16.28515625" style="6" customWidth="1"/>
    <col min="242" max="242" width="17.5703125" style="6" customWidth="1"/>
    <col min="243" max="248" width="16.28515625" style="6" customWidth="1"/>
    <col min="249" max="249" width="13.7109375" style="6" customWidth="1"/>
    <col min="250" max="254" width="16.28515625" style="6" customWidth="1"/>
    <col min="255" max="255" width="24" style="6" customWidth="1"/>
    <col min="256" max="256" width="20.140625" style="6" customWidth="1"/>
    <col min="257" max="258" width="22.7109375" style="6" customWidth="1"/>
    <col min="259" max="260" width="16.28515625" style="6" customWidth="1"/>
    <col min="261" max="263" width="20.140625" style="6" customWidth="1"/>
    <col min="264" max="266" width="16.28515625" style="6" customWidth="1"/>
    <col min="267" max="267" width="17.5703125" style="6" customWidth="1"/>
    <col min="268" max="268" width="18.85546875" style="6" customWidth="1"/>
    <col min="269" max="269" width="17.5703125" style="6" customWidth="1"/>
    <col min="270" max="270" width="18.85546875" style="6" customWidth="1"/>
    <col min="271" max="271" width="17.5703125" style="6" customWidth="1"/>
    <col min="272" max="272" width="13.7109375" style="6" customWidth="1"/>
    <col min="273" max="273" width="16.28515625" style="6" customWidth="1"/>
    <col min="274" max="274" width="12.42578125" style="6" customWidth="1"/>
    <col min="275" max="275" width="20.140625" style="6" customWidth="1"/>
    <col min="276" max="276" width="29.140625" style="6" customWidth="1"/>
    <col min="277" max="278" width="12.42578125" style="6" customWidth="1"/>
    <col min="279" max="281" width="20.140625" style="6" customWidth="1"/>
    <col min="282" max="282" width="21.42578125" style="6" customWidth="1"/>
    <col min="283" max="283" width="24" style="6" customWidth="1"/>
    <col min="284" max="284" width="20.140625" style="6" customWidth="1"/>
    <col min="285" max="435" width="12.42578125" style="6"/>
    <col min="436" max="436" width="21.42578125" style="6" customWidth="1"/>
    <col min="437" max="437" width="26.5703125" style="6" customWidth="1"/>
    <col min="438" max="438" width="24" style="6" customWidth="1"/>
    <col min="439" max="439" width="22.140625" style="6" bestFit="1" customWidth="1"/>
    <col min="440" max="440" width="21.42578125" style="6" customWidth="1"/>
    <col min="441" max="444" width="13.7109375" style="6" customWidth="1"/>
    <col min="445" max="445" width="12.42578125" style="6" customWidth="1"/>
    <col min="446" max="446" width="15" style="6" customWidth="1"/>
    <col min="447" max="447" width="12.42578125" style="6" customWidth="1"/>
    <col min="448" max="448" width="13.7109375" style="6" customWidth="1"/>
    <col min="449" max="449" width="15" style="6" customWidth="1"/>
    <col min="450" max="451" width="16.28515625" style="6" customWidth="1"/>
    <col min="452" max="452" width="15" style="6" customWidth="1"/>
    <col min="453" max="453" width="16.28515625" style="6" customWidth="1"/>
    <col min="454" max="454" width="21.42578125" style="6" customWidth="1"/>
    <col min="455" max="456" width="20.140625" style="6" customWidth="1"/>
    <col min="457" max="457" width="21.42578125" style="6" customWidth="1"/>
    <col min="458" max="458" width="11.140625" style="6" customWidth="1"/>
    <col min="459" max="459" width="18.85546875" style="6" customWidth="1"/>
    <col min="460" max="460" width="15" style="6" customWidth="1"/>
    <col min="461" max="461" width="21.42578125" style="6" customWidth="1"/>
    <col min="462" max="462" width="16.28515625" style="6" customWidth="1"/>
    <col min="463" max="464" width="8.5703125" style="6" customWidth="1"/>
    <col min="465" max="465" width="16.28515625" style="6" customWidth="1"/>
    <col min="466" max="467" width="18.85546875" style="6" customWidth="1"/>
    <col min="468" max="469" width="12.42578125" style="6" customWidth="1"/>
    <col min="470" max="470" width="17.5703125" style="6" customWidth="1"/>
    <col min="471" max="471" width="15" style="6" customWidth="1"/>
    <col min="472" max="472" width="12.42578125" style="6" customWidth="1"/>
    <col min="473" max="473" width="6" style="6" customWidth="1"/>
    <col min="474" max="474" width="21.42578125" style="6" customWidth="1"/>
    <col min="475" max="475" width="26.5703125" style="6" customWidth="1"/>
    <col min="476" max="476" width="7.28515625" style="6" customWidth="1"/>
    <col min="477" max="477" width="20.140625" style="6" customWidth="1"/>
    <col min="478" max="478" width="21.42578125" style="6" customWidth="1"/>
    <col min="479" max="480" width="17.5703125" style="6" customWidth="1"/>
    <col min="481" max="481" width="19.7109375" style="6" bestFit="1" customWidth="1"/>
    <col min="482" max="482" width="20.140625" style="6" customWidth="1"/>
    <col min="483" max="485" width="15" style="6" customWidth="1"/>
    <col min="486" max="486" width="20.140625" style="6" customWidth="1"/>
    <col min="487" max="487" width="12.42578125" style="6" customWidth="1"/>
    <col min="488" max="488" width="17.5703125" style="6" customWidth="1"/>
    <col min="489" max="489" width="20.140625" style="6" customWidth="1"/>
    <col min="490" max="490" width="15" style="6" customWidth="1"/>
    <col min="491" max="491" width="17.5703125" style="6" customWidth="1"/>
    <col min="492" max="492" width="16.28515625" style="6" customWidth="1"/>
    <col min="493" max="494" width="22.7109375" style="6" customWidth="1"/>
    <col min="495" max="495" width="20.140625" style="6" customWidth="1"/>
    <col min="496" max="497" width="16.28515625" style="6" customWidth="1"/>
    <col min="498" max="498" width="17.5703125" style="6" customWidth="1"/>
    <col min="499" max="504" width="16.28515625" style="6" customWidth="1"/>
    <col min="505" max="505" width="13.7109375" style="6" customWidth="1"/>
    <col min="506" max="510" width="16.28515625" style="6" customWidth="1"/>
    <col min="511" max="511" width="24" style="6" customWidth="1"/>
    <col min="512" max="512" width="20.140625" style="6" customWidth="1"/>
    <col min="513" max="514" width="22.7109375" style="6" customWidth="1"/>
    <col min="515" max="516" width="16.28515625" style="6" customWidth="1"/>
    <col min="517" max="519" width="20.140625" style="6" customWidth="1"/>
    <col min="520" max="522" width="16.28515625" style="6" customWidth="1"/>
    <col min="523" max="523" width="17.5703125" style="6" customWidth="1"/>
    <col min="524" max="524" width="18.85546875" style="6" customWidth="1"/>
    <col min="525" max="525" width="17.5703125" style="6" customWidth="1"/>
    <col min="526" max="526" width="18.85546875" style="6" customWidth="1"/>
    <col min="527" max="527" width="17.5703125" style="6" customWidth="1"/>
    <col min="528" max="528" width="13.7109375" style="6" customWidth="1"/>
    <col min="529" max="529" width="16.28515625" style="6" customWidth="1"/>
    <col min="530" max="530" width="12.42578125" style="6" customWidth="1"/>
    <col min="531" max="531" width="20.140625" style="6" customWidth="1"/>
    <col min="532" max="532" width="29.140625" style="6" customWidth="1"/>
    <col min="533" max="534" width="12.42578125" style="6" customWidth="1"/>
    <col min="535" max="537" width="20.140625" style="6" customWidth="1"/>
    <col min="538" max="538" width="21.42578125" style="6" customWidth="1"/>
    <col min="539" max="539" width="24" style="6" customWidth="1"/>
    <col min="540" max="540" width="20.140625" style="6" customWidth="1"/>
    <col min="541" max="691" width="12.42578125" style="6"/>
    <col min="692" max="692" width="21.42578125" style="6" customWidth="1"/>
    <col min="693" max="693" width="26.5703125" style="6" customWidth="1"/>
    <col min="694" max="694" width="24" style="6" customWidth="1"/>
    <col min="695" max="695" width="22.140625" style="6" bestFit="1" customWidth="1"/>
    <col min="696" max="696" width="21.42578125" style="6" customWidth="1"/>
    <col min="697" max="700" width="13.7109375" style="6" customWidth="1"/>
    <col min="701" max="701" width="12.42578125" style="6" customWidth="1"/>
    <col min="702" max="702" width="15" style="6" customWidth="1"/>
    <col min="703" max="703" width="12.42578125" style="6" customWidth="1"/>
    <col min="704" max="704" width="13.7109375" style="6" customWidth="1"/>
    <col min="705" max="705" width="15" style="6" customWidth="1"/>
    <col min="706" max="707" width="16.28515625" style="6" customWidth="1"/>
    <col min="708" max="708" width="15" style="6" customWidth="1"/>
    <col min="709" max="709" width="16.28515625" style="6" customWidth="1"/>
    <col min="710" max="710" width="21.42578125" style="6" customWidth="1"/>
    <col min="711" max="712" width="20.140625" style="6" customWidth="1"/>
    <col min="713" max="713" width="21.42578125" style="6" customWidth="1"/>
    <col min="714" max="714" width="11.140625" style="6" customWidth="1"/>
    <col min="715" max="715" width="18.85546875" style="6" customWidth="1"/>
    <col min="716" max="716" width="15" style="6" customWidth="1"/>
    <col min="717" max="717" width="21.42578125" style="6" customWidth="1"/>
    <col min="718" max="718" width="16.28515625" style="6" customWidth="1"/>
    <col min="719" max="720" width="8.5703125" style="6" customWidth="1"/>
    <col min="721" max="721" width="16.28515625" style="6" customWidth="1"/>
    <col min="722" max="723" width="18.85546875" style="6" customWidth="1"/>
    <col min="724" max="725" width="12.42578125" style="6" customWidth="1"/>
    <col min="726" max="726" width="17.5703125" style="6" customWidth="1"/>
    <col min="727" max="727" width="15" style="6" customWidth="1"/>
    <col min="728" max="728" width="12.42578125" style="6" customWidth="1"/>
    <col min="729" max="729" width="6" style="6" customWidth="1"/>
    <col min="730" max="730" width="21.42578125" style="6" customWidth="1"/>
    <col min="731" max="731" width="26.5703125" style="6" customWidth="1"/>
    <col min="732" max="732" width="7.28515625" style="6" customWidth="1"/>
    <col min="733" max="733" width="20.140625" style="6" customWidth="1"/>
    <col min="734" max="734" width="21.42578125" style="6" customWidth="1"/>
    <col min="735" max="736" width="17.5703125" style="6" customWidth="1"/>
    <col min="737" max="737" width="19.7109375" style="6" bestFit="1" customWidth="1"/>
    <col min="738" max="738" width="20.140625" style="6" customWidth="1"/>
    <col min="739" max="741" width="15" style="6" customWidth="1"/>
    <col min="742" max="742" width="20.140625" style="6" customWidth="1"/>
    <col min="743" max="743" width="12.42578125" style="6" customWidth="1"/>
    <col min="744" max="744" width="17.5703125" style="6" customWidth="1"/>
    <col min="745" max="745" width="20.140625" style="6" customWidth="1"/>
    <col min="746" max="746" width="15" style="6" customWidth="1"/>
    <col min="747" max="747" width="17.5703125" style="6" customWidth="1"/>
    <col min="748" max="748" width="16.28515625" style="6" customWidth="1"/>
    <col min="749" max="750" width="22.7109375" style="6" customWidth="1"/>
    <col min="751" max="751" width="20.140625" style="6" customWidth="1"/>
    <col min="752" max="753" width="16.28515625" style="6" customWidth="1"/>
    <col min="754" max="754" width="17.5703125" style="6" customWidth="1"/>
    <col min="755" max="760" width="16.28515625" style="6" customWidth="1"/>
    <col min="761" max="761" width="13.7109375" style="6" customWidth="1"/>
    <col min="762" max="766" width="16.28515625" style="6" customWidth="1"/>
    <col min="767" max="767" width="24" style="6" customWidth="1"/>
    <col min="768" max="768" width="20.140625" style="6" customWidth="1"/>
    <col min="769" max="770" width="22.7109375" style="6" customWidth="1"/>
    <col min="771" max="772" width="16.28515625" style="6" customWidth="1"/>
    <col min="773" max="775" width="20.140625" style="6" customWidth="1"/>
    <col min="776" max="778" width="16.28515625" style="6" customWidth="1"/>
    <col min="779" max="779" width="17.5703125" style="6" customWidth="1"/>
    <col min="780" max="780" width="18.85546875" style="6" customWidth="1"/>
    <col min="781" max="781" width="17.5703125" style="6" customWidth="1"/>
    <col min="782" max="782" width="18.85546875" style="6" customWidth="1"/>
    <col min="783" max="783" width="17.5703125" style="6" customWidth="1"/>
    <col min="784" max="784" width="13.7109375" style="6" customWidth="1"/>
    <col min="785" max="785" width="16.28515625" style="6" customWidth="1"/>
    <col min="786" max="786" width="12.42578125" style="6" customWidth="1"/>
    <col min="787" max="787" width="20.140625" style="6" customWidth="1"/>
    <col min="788" max="788" width="29.140625" style="6" customWidth="1"/>
    <col min="789" max="790" width="12.42578125" style="6" customWidth="1"/>
    <col min="791" max="793" width="20.140625" style="6" customWidth="1"/>
    <col min="794" max="794" width="21.42578125" style="6" customWidth="1"/>
    <col min="795" max="795" width="24" style="6" customWidth="1"/>
    <col min="796" max="796" width="20.140625" style="6" customWidth="1"/>
    <col min="797" max="947" width="12.42578125" style="6"/>
    <col min="948" max="948" width="21.42578125" style="6" customWidth="1"/>
    <col min="949" max="949" width="26.5703125" style="6" customWidth="1"/>
    <col min="950" max="950" width="24" style="6" customWidth="1"/>
    <col min="951" max="951" width="22.140625" style="6" bestFit="1" customWidth="1"/>
    <col min="952" max="952" width="21.42578125" style="6" customWidth="1"/>
    <col min="953" max="956" width="13.7109375" style="6" customWidth="1"/>
    <col min="957" max="957" width="12.42578125" style="6" customWidth="1"/>
    <col min="958" max="958" width="15" style="6" customWidth="1"/>
    <col min="959" max="959" width="12.42578125" style="6" customWidth="1"/>
    <col min="960" max="960" width="13.7109375" style="6" customWidth="1"/>
    <col min="961" max="961" width="15" style="6" customWidth="1"/>
    <col min="962" max="963" width="16.28515625" style="6" customWidth="1"/>
    <col min="964" max="964" width="15" style="6" customWidth="1"/>
    <col min="965" max="965" width="16.28515625" style="6" customWidth="1"/>
    <col min="966" max="966" width="21.42578125" style="6" customWidth="1"/>
    <col min="967" max="968" width="20.140625" style="6" customWidth="1"/>
    <col min="969" max="969" width="21.42578125" style="6" customWidth="1"/>
    <col min="970" max="970" width="11.140625" style="6" customWidth="1"/>
    <col min="971" max="971" width="18.85546875" style="6" customWidth="1"/>
    <col min="972" max="972" width="15" style="6" customWidth="1"/>
    <col min="973" max="973" width="21.42578125" style="6" customWidth="1"/>
    <col min="974" max="974" width="16.28515625" style="6" customWidth="1"/>
    <col min="975" max="976" width="8.5703125" style="6" customWidth="1"/>
    <col min="977" max="977" width="16.28515625" style="6" customWidth="1"/>
    <col min="978" max="979" width="18.85546875" style="6" customWidth="1"/>
    <col min="980" max="981" width="12.42578125" style="6" customWidth="1"/>
    <col min="982" max="982" width="17.5703125" style="6" customWidth="1"/>
    <col min="983" max="983" width="15" style="6" customWidth="1"/>
    <col min="984" max="984" width="12.42578125" style="6" customWidth="1"/>
    <col min="985" max="985" width="6" style="6" customWidth="1"/>
    <col min="986" max="986" width="21.42578125" style="6" customWidth="1"/>
    <col min="987" max="987" width="26.5703125" style="6" customWidth="1"/>
    <col min="988" max="988" width="7.28515625" style="6" customWidth="1"/>
    <col min="989" max="989" width="20.140625" style="6" customWidth="1"/>
    <col min="990" max="990" width="21.42578125" style="6" customWidth="1"/>
    <col min="991" max="992" width="17.5703125" style="6" customWidth="1"/>
    <col min="993" max="993" width="19.7109375" style="6" bestFit="1" customWidth="1"/>
    <col min="994" max="994" width="20.140625" style="6" customWidth="1"/>
    <col min="995" max="997" width="15" style="6" customWidth="1"/>
    <col min="998" max="998" width="20.140625" style="6" customWidth="1"/>
    <col min="999" max="999" width="12.42578125" style="6" customWidth="1"/>
    <col min="1000" max="1000" width="17.5703125" style="6" customWidth="1"/>
    <col min="1001" max="1001" width="20.140625" style="6" customWidth="1"/>
    <col min="1002" max="1002" width="15" style="6" customWidth="1"/>
    <col min="1003" max="1003" width="17.5703125" style="6" customWidth="1"/>
    <col min="1004" max="1004" width="16.28515625" style="6" customWidth="1"/>
    <col min="1005" max="1006" width="22.7109375" style="6" customWidth="1"/>
    <col min="1007" max="1007" width="20.140625" style="6" customWidth="1"/>
    <col min="1008" max="1009" width="16.28515625" style="6" customWidth="1"/>
    <col min="1010" max="1010" width="17.5703125" style="6" customWidth="1"/>
    <col min="1011" max="1016" width="16.28515625" style="6" customWidth="1"/>
    <col min="1017" max="1017" width="13.7109375" style="6" customWidth="1"/>
    <col min="1018" max="1022" width="16.28515625" style="6" customWidth="1"/>
    <col min="1023" max="1023" width="24" style="6" customWidth="1"/>
    <col min="1024" max="1024" width="20.140625" style="6" customWidth="1"/>
    <col min="1025" max="1026" width="22.7109375" style="6" customWidth="1"/>
    <col min="1027" max="1028" width="16.28515625" style="6" customWidth="1"/>
    <col min="1029" max="1031" width="20.140625" style="6" customWidth="1"/>
    <col min="1032" max="1034" width="16.28515625" style="6" customWidth="1"/>
    <col min="1035" max="1035" width="17.5703125" style="6" customWidth="1"/>
    <col min="1036" max="1036" width="18.85546875" style="6" customWidth="1"/>
    <col min="1037" max="1037" width="17.5703125" style="6" customWidth="1"/>
    <col min="1038" max="1038" width="18.85546875" style="6" customWidth="1"/>
    <col min="1039" max="1039" width="17.5703125" style="6" customWidth="1"/>
    <col min="1040" max="1040" width="13.7109375" style="6" customWidth="1"/>
    <col min="1041" max="1041" width="16.28515625" style="6" customWidth="1"/>
    <col min="1042" max="1042" width="12.42578125" style="6" customWidth="1"/>
    <col min="1043" max="1043" width="20.140625" style="6" customWidth="1"/>
    <col min="1044" max="1044" width="29.140625" style="6" customWidth="1"/>
    <col min="1045" max="1046" width="12.42578125" style="6" customWidth="1"/>
    <col min="1047" max="1049" width="20.140625" style="6" customWidth="1"/>
    <col min="1050" max="1050" width="21.42578125" style="6" customWidth="1"/>
    <col min="1051" max="1051" width="24" style="6" customWidth="1"/>
    <col min="1052" max="1052" width="20.140625" style="6" customWidth="1"/>
    <col min="1053" max="1203" width="12.42578125" style="6"/>
    <col min="1204" max="1204" width="21.42578125" style="6" customWidth="1"/>
    <col min="1205" max="1205" width="26.5703125" style="6" customWidth="1"/>
    <col min="1206" max="1206" width="24" style="6" customWidth="1"/>
    <col min="1207" max="1207" width="22.140625" style="6" bestFit="1" customWidth="1"/>
    <col min="1208" max="1208" width="21.42578125" style="6" customWidth="1"/>
    <col min="1209" max="1212" width="13.7109375" style="6" customWidth="1"/>
    <col min="1213" max="1213" width="12.42578125" style="6" customWidth="1"/>
    <col min="1214" max="1214" width="15" style="6" customWidth="1"/>
    <col min="1215" max="1215" width="12.42578125" style="6" customWidth="1"/>
    <col min="1216" max="1216" width="13.7109375" style="6" customWidth="1"/>
    <col min="1217" max="1217" width="15" style="6" customWidth="1"/>
    <col min="1218" max="1219" width="16.28515625" style="6" customWidth="1"/>
    <col min="1220" max="1220" width="15" style="6" customWidth="1"/>
    <col min="1221" max="1221" width="16.28515625" style="6" customWidth="1"/>
    <col min="1222" max="1222" width="21.42578125" style="6" customWidth="1"/>
    <col min="1223" max="1224" width="20.140625" style="6" customWidth="1"/>
    <col min="1225" max="1225" width="21.42578125" style="6" customWidth="1"/>
    <col min="1226" max="1226" width="11.140625" style="6" customWidth="1"/>
    <col min="1227" max="1227" width="18.85546875" style="6" customWidth="1"/>
    <col min="1228" max="1228" width="15" style="6" customWidth="1"/>
    <col min="1229" max="1229" width="21.42578125" style="6" customWidth="1"/>
    <col min="1230" max="1230" width="16.28515625" style="6" customWidth="1"/>
    <col min="1231" max="1232" width="8.5703125" style="6" customWidth="1"/>
    <col min="1233" max="1233" width="16.28515625" style="6" customWidth="1"/>
    <col min="1234" max="1235" width="18.85546875" style="6" customWidth="1"/>
    <col min="1236" max="1237" width="12.42578125" style="6" customWidth="1"/>
    <col min="1238" max="1238" width="17.5703125" style="6" customWidth="1"/>
    <col min="1239" max="1239" width="15" style="6" customWidth="1"/>
    <col min="1240" max="1240" width="12.42578125" style="6" customWidth="1"/>
    <col min="1241" max="1241" width="6" style="6" customWidth="1"/>
    <col min="1242" max="1242" width="21.42578125" style="6" customWidth="1"/>
    <col min="1243" max="1243" width="26.5703125" style="6" customWidth="1"/>
    <col min="1244" max="1244" width="7.28515625" style="6" customWidth="1"/>
    <col min="1245" max="1245" width="20.140625" style="6" customWidth="1"/>
    <col min="1246" max="1246" width="21.42578125" style="6" customWidth="1"/>
    <col min="1247" max="1248" width="17.5703125" style="6" customWidth="1"/>
    <col min="1249" max="1249" width="19.7109375" style="6" bestFit="1" customWidth="1"/>
    <col min="1250" max="1250" width="20.140625" style="6" customWidth="1"/>
    <col min="1251" max="1253" width="15" style="6" customWidth="1"/>
    <col min="1254" max="1254" width="20.140625" style="6" customWidth="1"/>
    <col min="1255" max="1255" width="12.42578125" style="6" customWidth="1"/>
    <col min="1256" max="1256" width="17.5703125" style="6" customWidth="1"/>
    <col min="1257" max="1257" width="20.140625" style="6" customWidth="1"/>
    <col min="1258" max="1258" width="15" style="6" customWidth="1"/>
    <col min="1259" max="1259" width="17.5703125" style="6" customWidth="1"/>
    <col min="1260" max="1260" width="16.28515625" style="6" customWidth="1"/>
    <col min="1261" max="1262" width="22.7109375" style="6" customWidth="1"/>
    <col min="1263" max="1263" width="20.140625" style="6" customWidth="1"/>
    <col min="1264" max="1265" width="16.28515625" style="6" customWidth="1"/>
    <col min="1266" max="1266" width="17.5703125" style="6" customWidth="1"/>
    <col min="1267" max="1272" width="16.28515625" style="6" customWidth="1"/>
    <col min="1273" max="1273" width="13.7109375" style="6" customWidth="1"/>
    <col min="1274" max="1278" width="16.28515625" style="6" customWidth="1"/>
    <col min="1279" max="1279" width="24" style="6" customWidth="1"/>
    <col min="1280" max="1280" width="20.140625" style="6" customWidth="1"/>
    <col min="1281" max="1282" width="22.7109375" style="6" customWidth="1"/>
    <col min="1283" max="1284" width="16.28515625" style="6" customWidth="1"/>
    <col min="1285" max="1287" width="20.140625" style="6" customWidth="1"/>
    <col min="1288" max="1290" width="16.28515625" style="6" customWidth="1"/>
    <col min="1291" max="1291" width="17.5703125" style="6" customWidth="1"/>
    <col min="1292" max="1292" width="18.85546875" style="6" customWidth="1"/>
    <col min="1293" max="1293" width="17.5703125" style="6" customWidth="1"/>
    <col min="1294" max="1294" width="18.85546875" style="6" customWidth="1"/>
    <col min="1295" max="1295" width="17.5703125" style="6" customWidth="1"/>
    <col min="1296" max="1296" width="13.7109375" style="6" customWidth="1"/>
    <col min="1297" max="1297" width="16.28515625" style="6" customWidth="1"/>
    <col min="1298" max="1298" width="12.42578125" style="6" customWidth="1"/>
    <col min="1299" max="1299" width="20.140625" style="6" customWidth="1"/>
    <col min="1300" max="1300" width="29.140625" style="6" customWidth="1"/>
    <col min="1301" max="1302" width="12.42578125" style="6" customWidth="1"/>
    <col min="1303" max="1305" width="20.140625" style="6" customWidth="1"/>
    <col min="1306" max="1306" width="21.42578125" style="6" customWidth="1"/>
    <col min="1307" max="1307" width="24" style="6" customWidth="1"/>
    <col min="1308" max="1308" width="20.140625" style="6" customWidth="1"/>
    <col min="1309" max="1459" width="12.42578125" style="6"/>
    <col min="1460" max="1460" width="21.42578125" style="6" customWidth="1"/>
    <col min="1461" max="1461" width="26.5703125" style="6" customWidth="1"/>
    <col min="1462" max="1462" width="24" style="6" customWidth="1"/>
    <col min="1463" max="1463" width="22.140625" style="6" bestFit="1" customWidth="1"/>
    <col min="1464" max="1464" width="21.42578125" style="6" customWidth="1"/>
    <col min="1465" max="1468" width="13.7109375" style="6" customWidth="1"/>
    <col min="1469" max="1469" width="12.42578125" style="6" customWidth="1"/>
    <col min="1470" max="1470" width="15" style="6" customWidth="1"/>
    <col min="1471" max="1471" width="12.42578125" style="6" customWidth="1"/>
    <col min="1472" max="1472" width="13.7109375" style="6" customWidth="1"/>
    <col min="1473" max="1473" width="15" style="6" customWidth="1"/>
    <col min="1474" max="1475" width="16.28515625" style="6" customWidth="1"/>
    <col min="1476" max="1476" width="15" style="6" customWidth="1"/>
    <col min="1477" max="1477" width="16.28515625" style="6" customWidth="1"/>
    <col min="1478" max="1478" width="21.42578125" style="6" customWidth="1"/>
    <col min="1479" max="1480" width="20.140625" style="6" customWidth="1"/>
    <col min="1481" max="1481" width="21.42578125" style="6" customWidth="1"/>
    <col min="1482" max="1482" width="11.140625" style="6" customWidth="1"/>
    <col min="1483" max="1483" width="18.85546875" style="6" customWidth="1"/>
    <col min="1484" max="1484" width="15" style="6" customWidth="1"/>
    <col min="1485" max="1485" width="21.42578125" style="6" customWidth="1"/>
    <col min="1486" max="1486" width="16.28515625" style="6" customWidth="1"/>
    <col min="1487" max="1488" width="8.5703125" style="6" customWidth="1"/>
    <col min="1489" max="1489" width="16.28515625" style="6" customWidth="1"/>
    <col min="1490" max="1491" width="18.85546875" style="6" customWidth="1"/>
    <col min="1492" max="1493" width="12.42578125" style="6" customWidth="1"/>
    <col min="1494" max="1494" width="17.5703125" style="6" customWidth="1"/>
    <col min="1495" max="1495" width="15" style="6" customWidth="1"/>
    <col min="1496" max="1496" width="12.42578125" style="6" customWidth="1"/>
    <col min="1497" max="1497" width="6" style="6" customWidth="1"/>
    <col min="1498" max="1498" width="21.42578125" style="6" customWidth="1"/>
    <col min="1499" max="1499" width="26.5703125" style="6" customWidth="1"/>
    <col min="1500" max="1500" width="7.28515625" style="6" customWidth="1"/>
    <col min="1501" max="1501" width="20.140625" style="6" customWidth="1"/>
    <col min="1502" max="1502" width="21.42578125" style="6" customWidth="1"/>
    <col min="1503" max="1504" width="17.5703125" style="6" customWidth="1"/>
    <col min="1505" max="1505" width="19.7109375" style="6" bestFit="1" customWidth="1"/>
    <col min="1506" max="1506" width="20.140625" style="6" customWidth="1"/>
    <col min="1507" max="1509" width="15" style="6" customWidth="1"/>
    <col min="1510" max="1510" width="20.140625" style="6" customWidth="1"/>
    <col min="1511" max="1511" width="12.42578125" style="6" customWidth="1"/>
    <col min="1512" max="1512" width="17.5703125" style="6" customWidth="1"/>
    <col min="1513" max="1513" width="20.140625" style="6" customWidth="1"/>
    <col min="1514" max="1514" width="15" style="6" customWidth="1"/>
    <col min="1515" max="1515" width="17.5703125" style="6" customWidth="1"/>
    <col min="1516" max="1516" width="16.28515625" style="6" customWidth="1"/>
    <col min="1517" max="1518" width="22.7109375" style="6" customWidth="1"/>
    <col min="1519" max="1519" width="20.140625" style="6" customWidth="1"/>
    <col min="1520" max="1521" width="16.28515625" style="6" customWidth="1"/>
    <col min="1522" max="1522" width="17.5703125" style="6" customWidth="1"/>
    <col min="1523" max="1528" width="16.28515625" style="6" customWidth="1"/>
    <col min="1529" max="1529" width="13.7109375" style="6" customWidth="1"/>
    <col min="1530" max="1534" width="16.28515625" style="6" customWidth="1"/>
    <col min="1535" max="1535" width="24" style="6" customWidth="1"/>
    <col min="1536" max="1536" width="20.140625" style="6" customWidth="1"/>
    <col min="1537" max="1538" width="22.7109375" style="6" customWidth="1"/>
    <col min="1539" max="1540" width="16.28515625" style="6" customWidth="1"/>
    <col min="1541" max="1543" width="20.140625" style="6" customWidth="1"/>
    <col min="1544" max="1546" width="16.28515625" style="6" customWidth="1"/>
    <col min="1547" max="1547" width="17.5703125" style="6" customWidth="1"/>
    <col min="1548" max="1548" width="18.85546875" style="6" customWidth="1"/>
    <col min="1549" max="1549" width="17.5703125" style="6" customWidth="1"/>
    <col min="1550" max="1550" width="18.85546875" style="6" customWidth="1"/>
    <col min="1551" max="1551" width="17.5703125" style="6" customWidth="1"/>
    <col min="1552" max="1552" width="13.7109375" style="6" customWidth="1"/>
    <col min="1553" max="1553" width="16.28515625" style="6" customWidth="1"/>
    <col min="1554" max="1554" width="12.42578125" style="6" customWidth="1"/>
    <col min="1555" max="1555" width="20.140625" style="6" customWidth="1"/>
    <col min="1556" max="1556" width="29.140625" style="6" customWidth="1"/>
    <col min="1557" max="1558" width="12.42578125" style="6" customWidth="1"/>
    <col min="1559" max="1561" width="20.140625" style="6" customWidth="1"/>
    <col min="1562" max="1562" width="21.42578125" style="6" customWidth="1"/>
    <col min="1563" max="1563" width="24" style="6" customWidth="1"/>
    <col min="1564" max="1564" width="20.140625" style="6" customWidth="1"/>
    <col min="1565" max="1715" width="12.42578125" style="6"/>
    <col min="1716" max="1716" width="21.42578125" style="6" customWidth="1"/>
    <col min="1717" max="1717" width="26.5703125" style="6" customWidth="1"/>
    <col min="1718" max="1718" width="24" style="6" customWidth="1"/>
    <col min="1719" max="1719" width="22.140625" style="6" bestFit="1" customWidth="1"/>
    <col min="1720" max="1720" width="21.42578125" style="6" customWidth="1"/>
    <col min="1721" max="1724" width="13.7109375" style="6" customWidth="1"/>
    <col min="1725" max="1725" width="12.42578125" style="6" customWidth="1"/>
    <col min="1726" max="1726" width="15" style="6" customWidth="1"/>
    <col min="1727" max="1727" width="12.42578125" style="6" customWidth="1"/>
    <col min="1728" max="1728" width="13.7109375" style="6" customWidth="1"/>
    <col min="1729" max="1729" width="15" style="6" customWidth="1"/>
    <col min="1730" max="1731" width="16.28515625" style="6" customWidth="1"/>
    <col min="1732" max="1732" width="15" style="6" customWidth="1"/>
    <col min="1733" max="1733" width="16.28515625" style="6" customWidth="1"/>
    <col min="1734" max="1734" width="21.42578125" style="6" customWidth="1"/>
    <col min="1735" max="1736" width="20.140625" style="6" customWidth="1"/>
    <col min="1737" max="1737" width="21.42578125" style="6" customWidth="1"/>
    <col min="1738" max="1738" width="11.140625" style="6" customWidth="1"/>
    <col min="1739" max="1739" width="18.85546875" style="6" customWidth="1"/>
    <col min="1740" max="1740" width="15" style="6" customWidth="1"/>
    <col min="1741" max="1741" width="21.42578125" style="6" customWidth="1"/>
    <col min="1742" max="1742" width="16.28515625" style="6" customWidth="1"/>
    <col min="1743" max="1744" width="8.5703125" style="6" customWidth="1"/>
    <col min="1745" max="1745" width="16.28515625" style="6" customWidth="1"/>
    <col min="1746" max="1747" width="18.85546875" style="6" customWidth="1"/>
    <col min="1748" max="1749" width="12.42578125" style="6" customWidth="1"/>
    <col min="1750" max="1750" width="17.5703125" style="6" customWidth="1"/>
    <col min="1751" max="1751" width="15" style="6" customWidth="1"/>
    <col min="1752" max="1752" width="12.42578125" style="6" customWidth="1"/>
    <col min="1753" max="1753" width="6" style="6" customWidth="1"/>
    <col min="1754" max="1754" width="21.42578125" style="6" customWidth="1"/>
    <col min="1755" max="1755" width="26.5703125" style="6" customWidth="1"/>
    <col min="1756" max="1756" width="7.28515625" style="6" customWidth="1"/>
    <col min="1757" max="1757" width="20.140625" style="6" customWidth="1"/>
    <col min="1758" max="1758" width="21.42578125" style="6" customWidth="1"/>
    <col min="1759" max="1760" width="17.5703125" style="6" customWidth="1"/>
    <col min="1761" max="1761" width="19.7109375" style="6" bestFit="1" customWidth="1"/>
    <col min="1762" max="1762" width="20.140625" style="6" customWidth="1"/>
    <col min="1763" max="1765" width="15" style="6" customWidth="1"/>
    <col min="1766" max="1766" width="20.140625" style="6" customWidth="1"/>
    <col min="1767" max="1767" width="12.42578125" style="6" customWidth="1"/>
    <col min="1768" max="1768" width="17.5703125" style="6" customWidth="1"/>
    <col min="1769" max="1769" width="20.140625" style="6" customWidth="1"/>
    <col min="1770" max="1770" width="15" style="6" customWidth="1"/>
    <col min="1771" max="1771" width="17.5703125" style="6" customWidth="1"/>
    <col min="1772" max="1772" width="16.28515625" style="6" customWidth="1"/>
    <col min="1773" max="1774" width="22.7109375" style="6" customWidth="1"/>
    <col min="1775" max="1775" width="20.140625" style="6" customWidth="1"/>
    <col min="1776" max="1777" width="16.28515625" style="6" customWidth="1"/>
    <col min="1778" max="1778" width="17.5703125" style="6" customWidth="1"/>
    <col min="1779" max="1784" width="16.28515625" style="6" customWidth="1"/>
    <col min="1785" max="1785" width="13.7109375" style="6" customWidth="1"/>
    <col min="1786" max="1790" width="16.28515625" style="6" customWidth="1"/>
    <col min="1791" max="1791" width="24" style="6" customWidth="1"/>
    <col min="1792" max="1792" width="20.140625" style="6" customWidth="1"/>
    <col min="1793" max="1794" width="22.7109375" style="6" customWidth="1"/>
    <col min="1795" max="1796" width="16.28515625" style="6" customWidth="1"/>
    <col min="1797" max="1799" width="20.140625" style="6" customWidth="1"/>
    <col min="1800" max="1802" width="16.28515625" style="6" customWidth="1"/>
    <col min="1803" max="1803" width="17.5703125" style="6" customWidth="1"/>
    <col min="1804" max="1804" width="18.85546875" style="6" customWidth="1"/>
    <col min="1805" max="1805" width="17.5703125" style="6" customWidth="1"/>
    <col min="1806" max="1806" width="18.85546875" style="6" customWidth="1"/>
    <col min="1807" max="1807" width="17.5703125" style="6" customWidth="1"/>
    <col min="1808" max="1808" width="13.7109375" style="6" customWidth="1"/>
    <col min="1809" max="1809" width="16.28515625" style="6" customWidth="1"/>
    <col min="1810" max="1810" width="12.42578125" style="6" customWidth="1"/>
    <col min="1811" max="1811" width="20.140625" style="6" customWidth="1"/>
    <col min="1812" max="1812" width="29.140625" style="6" customWidth="1"/>
    <col min="1813" max="1814" width="12.42578125" style="6" customWidth="1"/>
    <col min="1815" max="1817" width="20.140625" style="6" customWidth="1"/>
    <col min="1818" max="1818" width="21.42578125" style="6" customWidth="1"/>
    <col min="1819" max="1819" width="24" style="6" customWidth="1"/>
    <col min="1820" max="1820" width="20.140625" style="6" customWidth="1"/>
    <col min="1821" max="1971" width="12.42578125" style="6"/>
    <col min="1972" max="1972" width="21.42578125" style="6" customWidth="1"/>
    <col min="1973" max="1973" width="26.5703125" style="6" customWidth="1"/>
    <col min="1974" max="1974" width="24" style="6" customWidth="1"/>
    <col min="1975" max="1975" width="22.140625" style="6" bestFit="1" customWidth="1"/>
    <col min="1976" max="1976" width="21.42578125" style="6" customWidth="1"/>
    <col min="1977" max="1980" width="13.7109375" style="6" customWidth="1"/>
    <col min="1981" max="1981" width="12.42578125" style="6" customWidth="1"/>
    <col min="1982" max="1982" width="15" style="6" customWidth="1"/>
    <col min="1983" max="1983" width="12.42578125" style="6" customWidth="1"/>
    <col min="1984" max="1984" width="13.7109375" style="6" customWidth="1"/>
    <col min="1985" max="1985" width="15" style="6" customWidth="1"/>
    <col min="1986" max="1987" width="16.28515625" style="6" customWidth="1"/>
    <col min="1988" max="1988" width="15" style="6" customWidth="1"/>
    <col min="1989" max="1989" width="16.28515625" style="6" customWidth="1"/>
    <col min="1990" max="1990" width="21.42578125" style="6" customWidth="1"/>
    <col min="1991" max="1992" width="20.140625" style="6" customWidth="1"/>
    <col min="1993" max="1993" width="21.42578125" style="6" customWidth="1"/>
    <col min="1994" max="1994" width="11.140625" style="6" customWidth="1"/>
    <col min="1995" max="1995" width="18.85546875" style="6" customWidth="1"/>
    <col min="1996" max="1996" width="15" style="6" customWidth="1"/>
    <col min="1997" max="1997" width="21.42578125" style="6" customWidth="1"/>
    <col min="1998" max="1998" width="16.28515625" style="6" customWidth="1"/>
    <col min="1999" max="2000" width="8.5703125" style="6" customWidth="1"/>
    <col min="2001" max="2001" width="16.28515625" style="6" customWidth="1"/>
    <col min="2002" max="2003" width="18.85546875" style="6" customWidth="1"/>
    <col min="2004" max="2005" width="12.42578125" style="6" customWidth="1"/>
    <col min="2006" max="2006" width="17.5703125" style="6" customWidth="1"/>
    <col min="2007" max="2007" width="15" style="6" customWidth="1"/>
    <col min="2008" max="2008" width="12.42578125" style="6" customWidth="1"/>
    <col min="2009" max="2009" width="6" style="6" customWidth="1"/>
    <col min="2010" max="2010" width="21.42578125" style="6" customWidth="1"/>
    <col min="2011" max="2011" width="26.5703125" style="6" customWidth="1"/>
    <col min="2012" max="2012" width="7.28515625" style="6" customWidth="1"/>
    <col min="2013" max="2013" width="20.140625" style="6" customWidth="1"/>
    <col min="2014" max="2014" width="21.42578125" style="6" customWidth="1"/>
    <col min="2015" max="2016" width="17.5703125" style="6" customWidth="1"/>
    <col min="2017" max="2017" width="19.7109375" style="6" bestFit="1" customWidth="1"/>
    <col min="2018" max="2018" width="20.140625" style="6" customWidth="1"/>
    <col min="2019" max="2021" width="15" style="6" customWidth="1"/>
    <col min="2022" max="2022" width="20.140625" style="6" customWidth="1"/>
    <col min="2023" max="2023" width="12.42578125" style="6" customWidth="1"/>
    <col min="2024" max="2024" width="17.5703125" style="6" customWidth="1"/>
    <col min="2025" max="2025" width="20.140625" style="6" customWidth="1"/>
    <col min="2026" max="2026" width="15" style="6" customWidth="1"/>
    <col min="2027" max="2027" width="17.5703125" style="6" customWidth="1"/>
    <col min="2028" max="2028" width="16.28515625" style="6" customWidth="1"/>
    <col min="2029" max="2030" width="22.7109375" style="6" customWidth="1"/>
    <col min="2031" max="2031" width="20.140625" style="6" customWidth="1"/>
    <col min="2032" max="2033" width="16.28515625" style="6" customWidth="1"/>
    <col min="2034" max="2034" width="17.5703125" style="6" customWidth="1"/>
    <col min="2035" max="2040" width="16.28515625" style="6" customWidth="1"/>
    <col min="2041" max="2041" width="13.7109375" style="6" customWidth="1"/>
    <col min="2042" max="2046" width="16.28515625" style="6" customWidth="1"/>
    <col min="2047" max="2047" width="24" style="6" customWidth="1"/>
    <col min="2048" max="2048" width="20.140625" style="6" customWidth="1"/>
    <col min="2049" max="2050" width="22.7109375" style="6" customWidth="1"/>
    <col min="2051" max="2052" width="16.28515625" style="6" customWidth="1"/>
    <col min="2053" max="2055" width="20.140625" style="6" customWidth="1"/>
    <col min="2056" max="2058" width="16.28515625" style="6" customWidth="1"/>
    <col min="2059" max="2059" width="17.5703125" style="6" customWidth="1"/>
    <col min="2060" max="2060" width="18.85546875" style="6" customWidth="1"/>
    <col min="2061" max="2061" width="17.5703125" style="6" customWidth="1"/>
    <col min="2062" max="2062" width="18.85546875" style="6" customWidth="1"/>
    <col min="2063" max="2063" width="17.5703125" style="6" customWidth="1"/>
    <col min="2064" max="2064" width="13.7109375" style="6" customWidth="1"/>
    <col min="2065" max="2065" width="16.28515625" style="6" customWidth="1"/>
    <col min="2066" max="2066" width="12.42578125" style="6" customWidth="1"/>
    <col min="2067" max="2067" width="20.140625" style="6" customWidth="1"/>
    <col min="2068" max="2068" width="29.140625" style="6" customWidth="1"/>
    <col min="2069" max="2070" width="12.42578125" style="6" customWidth="1"/>
    <col min="2071" max="2073" width="20.140625" style="6" customWidth="1"/>
    <col min="2074" max="2074" width="21.42578125" style="6" customWidth="1"/>
    <col min="2075" max="2075" width="24" style="6" customWidth="1"/>
    <col min="2076" max="2076" width="20.140625" style="6" customWidth="1"/>
    <col min="2077" max="2227" width="12.42578125" style="6"/>
    <col min="2228" max="2228" width="21.42578125" style="6" customWidth="1"/>
    <col min="2229" max="2229" width="26.5703125" style="6" customWidth="1"/>
    <col min="2230" max="2230" width="24" style="6" customWidth="1"/>
    <col min="2231" max="2231" width="22.140625" style="6" bestFit="1" customWidth="1"/>
    <col min="2232" max="2232" width="21.42578125" style="6" customWidth="1"/>
    <col min="2233" max="2236" width="13.7109375" style="6" customWidth="1"/>
    <col min="2237" max="2237" width="12.42578125" style="6" customWidth="1"/>
    <col min="2238" max="2238" width="15" style="6" customWidth="1"/>
    <col min="2239" max="2239" width="12.42578125" style="6" customWidth="1"/>
    <col min="2240" max="2240" width="13.7109375" style="6" customWidth="1"/>
    <col min="2241" max="2241" width="15" style="6" customWidth="1"/>
    <col min="2242" max="2243" width="16.28515625" style="6" customWidth="1"/>
    <col min="2244" max="2244" width="15" style="6" customWidth="1"/>
    <col min="2245" max="2245" width="16.28515625" style="6" customWidth="1"/>
    <col min="2246" max="2246" width="21.42578125" style="6" customWidth="1"/>
    <col min="2247" max="2248" width="20.140625" style="6" customWidth="1"/>
    <col min="2249" max="2249" width="21.42578125" style="6" customWidth="1"/>
    <col min="2250" max="2250" width="11.140625" style="6" customWidth="1"/>
    <col min="2251" max="2251" width="18.85546875" style="6" customWidth="1"/>
    <col min="2252" max="2252" width="15" style="6" customWidth="1"/>
    <col min="2253" max="2253" width="21.42578125" style="6" customWidth="1"/>
    <col min="2254" max="2254" width="16.28515625" style="6" customWidth="1"/>
    <col min="2255" max="2256" width="8.5703125" style="6" customWidth="1"/>
    <col min="2257" max="2257" width="16.28515625" style="6" customWidth="1"/>
    <col min="2258" max="2259" width="18.85546875" style="6" customWidth="1"/>
    <col min="2260" max="2261" width="12.42578125" style="6" customWidth="1"/>
    <col min="2262" max="2262" width="17.5703125" style="6" customWidth="1"/>
    <col min="2263" max="2263" width="15" style="6" customWidth="1"/>
    <col min="2264" max="2264" width="12.42578125" style="6" customWidth="1"/>
    <col min="2265" max="2265" width="6" style="6" customWidth="1"/>
    <col min="2266" max="2266" width="21.42578125" style="6" customWidth="1"/>
    <col min="2267" max="2267" width="26.5703125" style="6" customWidth="1"/>
    <col min="2268" max="2268" width="7.28515625" style="6" customWidth="1"/>
    <col min="2269" max="2269" width="20.140625" style="6" customWidth="1"/>
    <col min="2270" max="2270" width="21.42578125" style="6" customWidth="1"/>
    <col min="2271" max="2272" width="17.5703125" style="6" customWidth="1"/>
    <col min="2273" max="2273" width="19.7109375" style="6" bestFit="1" customWidth="1"/>
    <col min="2274" max="2274" width="20.140625" style="6" customWidth="1"/>
    <col min="2275" max="2277" width="15" style="6" customWidth="1"/>
    <col min="2278" max="2278" width="20.140625" style="6" customWidth="1"/>
    <col min="2279" max="2279" width="12.42578125" style="6" customWidth="1"/>
    <col min="2280" max="2280" width="17.5703125" style="6" customWidth="1"/>
    <col min="2281" max="2281" width="20.140625" style="6" customWidth="1"/>
    <col min="2282" max="2282" width="15" style="6" customWidth="1"/>
    <col min="2283" max="2283" width="17.5703125" style="6" customWidth="1"/>
    <col min="2284" max="2284" width="16.28515625" style="6" customWidth="1"/>
    <col min="2285" max="2286" width="22.7109375" style="6" customWidth="1"/>
    <col min="2287" max="2287" width="20.140625" style="6" customWidth="1"/>
    <col min="2288" max="2289" width="16.28515625" style="6" customWidth="1"/>
    <col min="2290" max="2290" width="17.5703125" style="6" customWidth="1"/>
    <col min="2291" max="2296" width="16.28515625" style="6" customWidth="1"/>
    <col min="2297" max="2297" width="13.7109375" style="6" customWidth="1"/>
    <col min="2298" max="2302" width="16.28515625" style="6" customWidth="1"/>
    <col min="2303" max="2303" width="24" style="6" customWidth="1"/>
    <col min="2304" max="2304" width="20.140625" style="6" customWidth="1"/>
    <col min="2305" max="2306" width="22.7109375" style="6" customWidth="1"/>
    <col min="2307" max="2308" width="16.28515625" style="6" customWidth="1"/>
    <col min="2309" max="2311" width="20.140625" style="6" customWidth="1"/>
    <col min="2312" max="2314" width="16.28515625" style="6" customWidth="1"/>
    <col min="2315" max="2315" width="17.5703125" style="6" customWidth="1"/>
    <col min="2316" max="2316" width="18.85546875" style="6" customWidth="1"/>
    <col min="2317" max="2317" width="17.5703125" style="6" customWidth="1"/>
    <col min="2318" max="2318" width="18.85546875" style="6" customWidth="1"/>
    <col min="2319" max="2319" width="17.5703125" style="6" customWidth="1"/>
    <col min="2320" max="2320" width="13.7109375" style="6" customWidth="1"/>
    <col min="2321" max="2321" width="16.28515625" style="6" customWidth="1"/>
    <col min="2322" max="2322" width="12.42578125" style="6" customWidth="1"/>
    <col min="2323" max="2323" width="20.140625" style="6" customWidth="1"/>
    <col min="2324" max="2324" width="29.140625" style="6" customWidth="1"/>
    <col min="2325" max="2326" width="12.42578125" style="6" customWidth="1"/>
    <col min="2327" max="2329" width="20.140625" style="6" customWidth="1"/>
    <col min="2330" max="2330" width="21.42578125" style="6" customWidth="1"/>
    <col min="2331" max="2331" width="24" style="6" customWidth="1"/>
    <col min="2332" max="2332" width="20.140625" style="6" customWidth="1"/>
    <col min="2333" max="2483" width="12.42578125" style="6"/>
    <col min="2484" max="2484" width="21.42578125" style="6" customWidth="1"/>
    <col min="2485" max="2485" width="26.5703125" style="6" customWidth="1"/>
    <col min="2486" max="2486" width="24" style="6" customWidth="1"/>
    <col min="2487" max="2487" width="22.140625" style="6" bestFit="1" customWidth="1"/>
    <col min="2488" max="2488" width="21.42578125" style="6" customWidth="1"/>
    <col min="2489" max="2492" width="13.7109375" style="6" customWidth="1"/>
    <col min="2493" max="2493" width="12.42578125" style="6" customWidth="1"/>
    <col min="2494" max="2494" width="15" style="6" customWidth="1"/>
    <col min="2495" max="2495" width="12.42578125" style="6" customWidth="1"/>
    <col min="2496" max="2496" width="13.7109375" style="6" customWidth="1"/>
    <col min="2497" max="2497" width="15" style="6" customWidth="1"/>
    <col min="2498" max="2499" width="16.28515625" style="6" customWidth="1"/>
    <col min="2500" max="2500" width="15" style="6" customWidth="1"/>
    <col min="2501" max="2501" width="16.28515625" style="6" customWidth="1"/>
    <col min="2502" max="2502" width="21.42578125" style="6" customWidth="1"/>
    <col min="2503" max="2504" width="20.140625" style="6" customWidth="1"/>
    <col min="2505" max="2505" width="21.42578125" style="6" customWidth="1"/>
    <col min="2506" max="2506" width="11.140625" style="6" customWidth="1"/>
    <col min="2507" max="2507" width="18.85546875" style="6" customWidth="1"/>
    <col min="2508" max="2508" width="15" style="6" customWidth="1"/>
    <col min="2509" max="2509" width="21.42578125" style="6" customWidth="1"/>
    <col min="2510" max="2510" width="16.28515625" style="6" customWidth="1"/>
    <col min="2511" max="2512" width="8.5703125" style="6" customWidth="1"/>
    <col min="2513" max="2513" width="16.28515625" style="6" customWidth="1"/>
    <col min="2514" max="2515" width="18.85546875" style="6" customWidth="1"/>
    <col min="2516" max="2517" width="12.42578125" style="6" customWidth="1"/>
    <col min="2518" max="2518" width="17.5703125" style="6" customWidth="1"/>
    <col min="2519" max="2519" width="15" style="6" customWidth="1"/>
    <col min="2520" max="2520" width="12.42578125" style="6" customWidth="1"/>
    <col min="2521" max="2521" width="6" style="6" customWidth="1"/>
    <col min="2522" max="2522" width="21.42578125" style="6" customWidth="1"/>
    <col min="2523" max="2523" width="26.5703125" style="6" customWidth="1"/>
    <col min="2524" max="2524" width="7.28515625" style="6" customWidth="1"/>
    <col min="2525" max="2525" width="20.140625" style="6" customWidth="1"/>
    <col min="2526" max="2526" width="21.42578125" style="6" customWidth="1"/>
    <col min="2527" max="2528" width="17.5703125" style="6" customWidth="1"/>
    <col min="2529" max="2529" width="19.7109375" style="6" bestFit="1" customWidth="1"/>
    <col min="2530" max="2530" width="20.140625" style="6" customWidth="1"/>
    <col min="2531" max="2533" width="15" style="6" customWidth="1"/>
    <col min="2534" max="2534" width="20.140625" style="6" customWidth="1"/>
    <col min="2535" max="2535" width="12.42578125" style="6" customWidth="1"/>
    <col min="2536" max="2536" width="17.5703125" style="6" customWidth="1"/>
    <col min="2537" max="2537" width="20.140625" style="6" customWidth="1"/>
    <col min="2538" max="2538" width="15" style="6" customWidth="1"/>
    <col min="2539" max="2539" width="17.5703125" style="6" customWidth="1"/>
    <col min="2540" max="2540" width="16.28515625" style="6" customWidth="1"/>
    <col min="2541" max="2542" width="22.7109375" style="6" customWidth="1"/>
    <col min="2543" max="2543" width="20.140625" style="6" customWidth="1"/>
    <col min="2544" max="2545" width="16.28515625" style="6" customWidth="1"/>
    <col min="2546" max="2546" width="17.5703125" style="6" customWidth="1"/>
    <col min="2547" max="2552" width="16.28515625" style="6" customWidth="1"/>
    <col min="2553" max="2553" width="13.7109375" style="6" customWidth="1"/>
    <col min="2554" max="2558" width="16.28515625" style="6" customWidth="1"/>
    <col min="2559" max="2559" width="24" style="6" customWidth="1"/>
    <col min="2560" max="2560" width="20.140625" style="6" customWidth="1"/>
    <col min="2561" max="2562" width="22.7109375" style="6" customWidth="1"/>
    <col min="2563" max="2564" width="16.28515625" style="6" customWidth="1"/>
    <col min="2565" max="2567" width="20.140625" style="6" customWidth="1"/>
    <col min="2568" max="2570" width="16.28515625" style="6" customWidth="1"/>
    <col min="2571" max="2571" width="17.5703125" style="6" customWidth="1"/>
    <col min="2572" max="2572" width="18.85546875" style="6" customWidth="1"/>
    <col min="2573" max="2573" width="17.5703125" style="6" customWidth="1"/>
    <col min="2574" max="2574" width="18.85546875" style="6" customWidth="1"/>
    <col min="2575" max="2575" width="17.5703125" style="6" customWidth="1"/>
    <col min="2576" max="2576" width="13.7109375" style="6" customWidth="1"/>
    <col min="2577" max="2577" width="16.28515625" style="6" customWidth="1"/>
    <col min="2578" max="2578" width="12.42578125" style="6" customWidth="1"/>
    <col min="2579" max="2579" width="20.140625" style="6" customWidth="1"/>
    <col min="2580" max="2580" width="29.140625" style="6" customWidth="1"/>
    <col min="2581" max="2582" width="12.42578125" style="6" customWidth="1"/>
    <col min="2583" max="2585" width="20.140625" style="6" customWidth="1"/>
    <col min="2586" max="2586" width="21.42578125" style="6" customWidth="1"/>
    <col min="2587" max="2587" width="24" style="6" customWidth="1"/>
    <col min="2588" max="2588" width="20.140625" style="6" customWidth="1"/>
    <col min="2589" max="2739" width="12.42578125" style="6"/>
    <col min="2740" max="2740" width="21.42578125" style="6" customWidth="1"/>
    <col min="2741" max="2741" width="26.5703125" style="6" customWidth="1"/>
    <col min="2742" max="2742" width="24" style="6" customWidth="1"/>
    <col min="2743" max="2743" width="22.140625" style="6" bestFit="1" customWidth="1"/>
    <col min="2744" max="2744" width="21.42578125" style="6" customWidth="1"/>
    <col min="2745" max="2748" width="13.7109375" style="6" customWidth="1"/>
    <col min="2749" max="2749" width="12.42578125" style="6" customWidth="1"/>
    <col min="2750" max="2750" width="15" style="6" customWidth="1"/>
    <col min="2751" max="2751" width="12.42578125" style="6" customWidth="1"/>
    <col min="2752" max="2752" width="13.7109375" style="6" customWidth="1"/>
    <col min="2753" max="2753" width="15" style="6" customWidth="1"/>
    <col min="2754" max="2755" width="16.28515625" style="6" customWidth="1"/>
    <col min="2756" max="2756" width="15" style="6" customWidth="1"/>
    <col min="2757" max="2757" width="16.28515625" style="6" customWidth="1"/>
    <col min="2758" max="2758" width="21.42578125" style="6" customWidth="1"/>
    <col min="2759" max="2760" width="20.140625" style="6" customWidth="1"/>
    <col min="2761" max="2761" width="21.42578125" style="6" customWidth="1"/>
    <col min="2762" max="2762" width="11.140625" style="6" customWidth="1"/>
    <col min="2763" max="2763" width="18.85546875" style="6" customWidth="1"/>
    <col min="2764" max="2764" width="15" style="6" customWidth="1"/>
    <col min="2765" max="2765" width="21.42578125" style="6" customWidth="1"/>
    <col min="2766" max="2766" width="16.28515625" style="6" customWidth="1"/>
    <col min="2767" max="2768" width="8.5703125" style="6" customWidth="1"/>
    <col min="2769" max="2769" width="16.28515625" style="6" customWidth="1"/>
    <col min="2770" max="2771" width="18.85546875" style="6" customWidth="1"/>
    <col min="2772" max="2773" width="12.42578125" style="6" customWidth="1"/>
    <col min="2774" max="2774" width="17.5703125" style="6" customWidth="1"/>
    <col min="2775" max="2775" width="15" style="6" customWidth="1"/>
    <col min="2776" max="2776" width="12.42578125" style="6" customWidth="1"/>
    <col min="2777" max="2777" width="6" style="6" customWidth="1"/>
    <col min="2778" max="2778" width="21.42578125" style="6" customWidth="1"/>
    <col min="2779" max="2779" width="26.5703125" style="6" customWidth="1"/>
    <col min="2780" max="2780" width="7.28515625" style="6" customWidth="1"/>
    <col min="2781" max="2781" width="20.140625" style="6" customWidth="1"/>
    <col min="2782" max="2782" width="21.42578125" style="6" customWidth="1"/>
    <col min="2783" max="2784" width="17.5703125" style="6" customWidth="1"/>
    <col min="2785" max="2785" width="19.7109375" style="6" bestFit="1" customWidth="1"/>
    <col min="2786" max="2786" width="20.140625" style="6" customWidth="1"/>
    <col min="2787" max="2789" width="15" style="6" customWidth="1"/>
    <col min="2790" max="2790" width="20.140625" style="6" customWidth="1"/>
    <col min="2791" max="2791" width="12.42578125" style="6" customWidth="1"/>
    <col min="2792" max="2792" width="17.5703125" style="6" customWidth="1"/>
    <col min="2793" max="2793" width="20.140625" style="6" customWidth="1"/>
    <col min="2794" max="2794" width="15" style="6" customWidth="1"/>
    <col min="2795" max="2795" width="17.5703125" style="6" customWidth="1"/>
    <col min="2796" max="2796" width="16.28515625" style="6" customWidth="1"/>
    <col min="2797" max="2798" width="22.7109375" style="6" customWidth="1"/>
    <col min="2799" max="2799" width="20.140625" style="6" customWidth="1"/>
    <col min="2800" max="2801" width="16.28515625" style="6" customWidth="1"/>
    <col min="2802" max="2802" width="17.5703125" style="6" customWidth="1"/>
    <col min="2803" max="2808" width="16.28515625" style="6" customWidth="1"/>
    <col min="2809" max="2809" width="13.7109375" style="6" customWidth="1"/>
    <col min="2810" max="2814" width="16.28515625" style="6" customWidth="1"/>
    <col min="2815" max="2815" width="24" style="6" customWidth="1"/>
    <col min="2816" max="2816" width="20.140625" style="6" customWidth="1"/>
    <col min="2817" max="2818" width="22.7109375" style="6" customWidth="1"/>
    <col min="2819" max="2820" width="16.28515625" style="6" customWidth="1"/>
    <col min="2821" max="2823" width="20.140625" style="6" customWidth="1"/>
    <col min="2824" max="2826" width="16.28515625" style="6" customWidth="1"/>
    <col min="2827" max="2827" width="17.5703125" style="6" customWidth="1"/>
    <col min="2828" max="2828" width="18.85546875" style="6" customWidth="1"/>
    <col min="2829" max="2829" width="17.5703125" style="6" customWidth="1"/>
    <col min="2830" max="2830" width="18.85546875" style="6" customWidth="1"/>
    <col min="2831" max="2831" width="17.5703125" style="6" customWidth="1"/>
    <col min="2832" max="2832" width="13.7109375" style="6" customWidth="1"/>
    <col min="2833" max="2833" width="16.28515625" style="6" customWidth="1"/>
    <col min="2834" max="2834" width="12.42578125" style="6" customWidth="1"/>
    <col min="2835" max="2835" width="20.140625" style="6" customWidth="1"/>
    <col min="2836" max="2836" width="29.140625" style="6" customWidth="1"/>
    <col min="2837" max="2838" width="12.42578125" style="6" customWidth="1"/>
    <col min="2839" max="2841" width="20.140625" style="6" customWidth="1"/>
    <col min="2842" max="2842" width="21.42578125" style="6" customWidth="1"/>
    <col min="2843" max="2843" width="24" style="6" customWidth="1"/>
    <col min="2844" max="2844" width="20.140625" style="6" customWidth="1"/>
    <col min="2845" max="2995" width="12.42578125" style="6"/>
    <col min="2996" max="2996" width="21.42578125" style="6" customWidth="1"/>
    <col min="2997" max="2997" width="26.5703125" style="6" customWidth="1"/>
    <col min="2998" max="2998" width="24" style="6" customWidth="1"/>
    <col min="2999" max="2999" width="22.140625" style="6" bestFit="1" customWidth="1"/>
    <col min="3000" max="3000" width="21.42578125" style="6" customWidth="1"/>
    <col min="3001" max="3004" width="13.7109375" style="6" customWidth="1"/>
    <col min="3005" max="3005" width="12.42578125" style="6" customWidth="1"/>
    <col min="3006" max="3006" width="15" style="6" customWidth="1"/>
    <col min="3007" max="3007" width="12.42578125" style="6" customWidth="1"/>
    <col min="3008" max="3008" width="13.7109375" style="6" customWidth="1"/>
    <col min="3009" max="3009" width="15" style="6" customWidth="1"/>
    <col min="3010" max="3011" width="16.28515625" style="6" customWidth="1"/>
    <col min="3012" max="3012" width="15" style="6" customWidth="1"/>
    <col min="3013" max="3013" width="16.28515625" style="6" customWidth="1"/>
    <col min="3014" max="3014" width="21.42578125" style="6" customWidth="1"/>
    <col min="3015" max="3016" width="20.140625" style="6" customWidth="1"/>
    <col min="3017" max="3017" width="21.42578125" style="6" customWidth="1"/>
    <col min="3018" max="3018" width="11.140625" style="6" customWidth="1"/>
    <col min="3019" max="3019" width="18.85546875" style="6" customWidth="1"/>
    <col min="3020" max="3020" width="15" style="6" customWidth="1"/>
    <col min="3021" max="3021" width="21.42578125" style="6" customWidth="1"/>
    <col min="3022" max="3022" width="16.28515625" style="6" customWidth="1"/>
    <col min="3023" max="3024" width="8.5703125" style="6" customWidth="1"/>
    <col min="3025" max="3025" width="16.28515625" style="6" customWidth="1"/>
    <col min="3026" max="3027" width="18.85546875" style="6" customWidth="1"/>
    <col min="3028" max="3029" width="12.42578125" style="6" customWidth="1"/>
    <col min="3030" max="3030" width="17.5703125" style="6" customWidth="1"/>
    <col min="3031" max="3031" width="15" style="6" customWidth="1"/>
    <col min="3032" max="3032" width="12.42578125" style="6" customWidth="1"/>
    <col min="3033" max="3033" width="6" style="6" customWidth="1"/>
    <col min="3034" max="3034" width="21.42578125" style="6" customWidth="1"/>
    <col min="3035" max="3035" width="26.5703125" style="6" customWidth="1"/>
    <col min="3036" max="3036" width="7.28515625" style="6" customWidth="1"/>
    <col min="3037" max="3037" width="20.140625" style="6" customWidth="1"/>
    <col min="3038" max="3038" width="21.42578125" style="6" customWidth="1"/>
    <col min="3039" max="3040" width="17.5703125" style="6" customWidth="1"/>
    <col min="3041" max="3041" width="19.7109375" style="6" bestFit="1" customWidth="1"/>
    <col min="3042" max="3042" width="20.140625" style="6" customWidth="1"/>
    <col min="3043" max="3045" width="15" style="6" customWidth="1"/>
    <col min="3046" max="3046" width="20.140625" style="6" customWidth="1"/>
    <col min="3047" max="3047" width="12.42578125" style="6" customWidth="1"/>
    <col min="3048" max="3048" width="17.5703125" style="6" customWidth="1"/>
    <col min="3049" max="3049" width="20.140625" style="6" customWidth="1"/>
    <col min="3050" max="3050" width="15" style="6" customWidth="1"/>
    <col min="3051" max="3051" width="17.5703125" style="6" customWidth="1"/>
    <col min="3052" max="3052" width="16.28515625" style="6" customWidth="1"/>
    <col min="3053" max="3054" width="22.7109375" style="6" customWidth="1"/>
    <col min="3055" max="3055" width="20.140625" style="6" customWidth="1"/>
    <col min="3056" max="3057" width="16.28515625" style="6" customWidth="1"/>
    <col min="3058" max="3058" width="17.5703125" style="6" customWidth="1"/>
    <col min="3059" max="3064" width="16.28515625" style="6" customWidth="1"/>
    <col min="3065" max="3065" width="13.7109375" style="6" customWidth="1"/>
    <col min="3066" max="3070" width="16.28515625" style="6" customWidth="1"/>
    <col min="3071" max="3071" width="24" style="6" customWidth="1"/>
    <col min="3072" max="3072" width="20.140625" style="6" customWidth="1"/>
    <col min="3073" max="3074" width="22.7109375" style="6" customWidth="1"/>
    <col min="3075" max="3076" width="16.28515625" style="6" customWidth="1"/>
    <col min="3077" max="3079" width="20.140625" style="6" customWidth="1"/>
    <col min="3080" max="3082" width="16.28515625" style="6" customWidth="1"/>
    <col min="3083" max="3083" width="17.5703125" style="6" customWidth="1"/>
    <col min="3084" max="3084" width="18.85546875" style="6" customWidth="1"/>
    <col min="3085" max="3085" width="17.5703125" style="6" customWidth="1"/>
    <col min="3086" max="3086" width="18.85546875" style="6" customWidth="1"/>
    <col min="3087" max="3087" width="17.5703125" style="6" customWidth="1"/>
    <col min="3088" max="3088" width="13.7109375" style="6" customWidth="1"/>
    <col min="3089" max="3089" width="16.28515625" style="6" customWidth="1"/>
    <col min="3090" max="3090" width="12.42578125" style="6" customWidth="1"/>
    <col min="3091" max="3091" width="20.140625" style="6" customWidth="1"/>
    <col min="3092" max="3092" width="29.140625" style="6" customWidth="1"/>
    <col min="3093" max="3094" width="12.42578125" style="6" customWidth="1"/>
    <col min="3095" max="3097" width="20.140625" style="6" customWidth="1"/>
    <col min="3098" max="3098" width="21.42578125" style="6" customWidth="1"/>
    <col min="3099" max="3099" width="24" style="6" customWidth="1"/>
    <col min="3100" max="3100" width="20.140625" style="6" customWidth="1"/>
    <col min="3101" max="3251" width="12.42578125" style="6"/>
    <col min="3252" max="3252" width="21.42578125" style="6" customWidth="1"/>
    <col min="3253" max="3253" width="26.5703125" style="6" customWidth="1"/>
    <col min="3254" max="3254" width="24" style="6" customWidth="1"/>
    <col min="3255" max="3255" width="22.140625" style="6" bestFit="1" customWidth="1"/>
    <col min="3256" max="3256" width="21.42578125" style="6" customWidth="1"/>
    <col min="3257" max="3260" width="13.7109375" style="6" customWidth="1"/>
    <col min="3261" max="3261" width="12.42578125" style="6" customWidth="1"/>
    <col min="3262" max="3262" width="15" style="6" customWidth="1"/>
    <col min="3263" max="3263" width="12.42578125" style="6" customWidth="1"/>
    <col min="3264" max="3264" width="13.7109375" style="6" customWidth="1"/>
    <col min="3265" max="3265" width="15" style="6" customWidth="1"/>
    <col min="3266" max="3267" width="16.28515625" style="6" customWidth="1"/>
    <col min="3268" max="3268" width="15" style="6" customWidth="1"/>
    <col min="3269" max="3269" width="16.28515625" style="6" customWidth="1"/>
    <col min="3270" max="3270" width="21.42578125" style="6" customWidth="1"/>
    <col min="3271" max="3272" width="20.140625" style="6" customWidth="1"/>
    <col min="3273" max="3273" width="21.42578125" style="6" customWidth="1"/>
    <col min="3274" max="3274" width="11.140625" style="6" customWidth="1"/>
    <col min="3275" max="3275" width="18.85546875" style="6" customWidth="1"/>
    <col min="3276" max="3276" width="15" style="6" customWidth="1"/>
    <col min="3277" max="3277" width="21.42578125" style="6" customWidth="1"/>
    <col min="3278" max="3278" width="16.28515625" style="6" customWidth="1"/>
    <col min="3279" max="3280" width="8.5703125" style="6" customWidth="1"/>
    <col min="3281" max="3281" width="16.28515625" style="6" customWidth="1"/>
    <col min="3282" max="3283" width="18.85546875" style="6" customWidth="1"/>
    <col min="3284" max="3285" width="12.42578125" style="6" customWidth="1"/>
    <col min="3286" max="3286" width="17.5703125" style="6" customWidth="1"/>
    <col min="3287" max="3287" width="15" style="6" customWidth="1"/>
    <col min="3288" max="3288" width="12.42578125" style="6" customWidth="1"/>
    <col min="3289" max="3289" width="6" style="6" customWidth="1"/>
    <col min="3290" max="3290" width="21.42578125" style="6" customWidth="1"/>
    <col min="3291" max="3291" width="26.5703125" style="6" customWidth="1"/>
    <col min="3292" max="3292" width="7.28515625" style="6" customWidth="1"/>
    <col min="3293" max="3293" width="20.140625" style="6" customWidth="1"/>
    <col min="3294" max="3294" width="21.42578125" style="6" customWidth="1"/>
    <col min="3295" max="3296" width="17.5703125" style="6" customWidth="1"/>
    <col min="3297" max="3297" width="19.7109375" style="6" bestFit="1" customWidth="1"/>
    <col min="3298" max="3298" width="20.140625" style="6" customWidth="1"/>
    <col min="3299" max="3301" width="15" style="6" customWidth="1"/>
    <col min="3302" max="3302" width="20.140625" style="6" customWidth="1"/>
    <col min="3303" max="3303" width="12.42578125" style="6" customWidth="1"/>
    <col min="3304" max="3304" width="17.5703125" style="6" customWidth="1"/>
    <col min="3305" max="3305" width="20.140625" style="6" customWidth="1"/>
    <col min="3306" max="3306" width="15" style="6" customWidth="1"/>
    <col min="3307" max="3307" width="17.5703125" style="6" customWidth="1"/>
    <col min="3308" max="3308" width="16.28515625" style="6" customWidth="1"/>
    <col min="3309" max="3310" width="22.7109375" style="6" customWidth="1"/>
    <col min="3311" max="3311" width="20.140625" style="6" customWidth="1"/>
    <col min="3312" max="3313" width="16.28515625" style="6" customWidth="1"/>
    <col min="3314" max="3314" width="17.5703125" style="6" customWidth="1"/>
    <col min="3315" max="3320" width="16.28515625" style="6" customWidth="1"/>
    <col min="3321" max="3321" width="13.7109375" style="6" customWidth="1"/>
    <col min="3322" max="3326" width="16.28515625" style="6" customWidth="1"/>
    <col min="3327" max="3327" width="24" style="6" customWidth="1"/>
    <col min="3328" max="3328" width="20.140625" style="6" customWidth="1"/>
    <col min="3329" max="3330" width="22.7109375" style="6" customWidth="1"/>
    <col min="3331" max="3332" width="16.28515625" style="6" customWidth="1"/>
    <col min="3333" max="3335" width="20.140625" style="6" customWidth="1"/>
    <col min="3336" max="3338" width="16.28515625" style="6" customWidth="1"/>
    <col min="3339" max="3339" width="17.5703125" style="6" customWidth="1"/>
    <col min="3340" max="3340" width="18.85546875" style="6" customWidth="1"/>
    <col min="3341" max="3341" width="17.5703125" style="6" customWidth="1"/>
    <col min="3342" max="3342" width="18.85546875" style="6" customWidth="1"/>
    <col min="3343" max="3343" width="17.5703125" style="6" customWidth="1"/>
    <col min="3344" max="3344" width="13.7109375" style="6" customWidth="1"/>
    <col min="3345" max="3345" width="16.28515625" style="6" customWidth="1"/>
    <col min="3346" max="3346" width="12.42578125" style="6" customWidth="1"/>
    <col min="3347" max="3347" width="20.140625" style="6" customWidth="1"/>
    <col min="3348" max="3348" width="29.140625" style="6" customWidth="1"/>
    <col min="3349" max="3350" width="12.42578125" style="6" customWidth="1"/>
    <col min="3351" max="3353" width="20.140625" style="6" customWidth="1"/>
    <col min="3354" max="3354" width="21.42578125" style="6" customWidth="1"/>
    <col min="3355" max="3355" width="24" style="6" customWidth="1"/>
    <col min="3356" max="3356" width="20.140625" style="6" customWidth="1"/>
    <col min="3357" max="3507" width="12.42578125" style="6"/>
    <col min="3508" max="3508" width="21.42578125" style="6" customWidth="1"/>
    <col min="3509" max="3509" width="26.5703125" style="6" customWidth="1"/>
    <col min="3510" max="3510" width="24" style="6" customWidth="1"/>
    <col min="3511" max="3511" width="22.140625" style="6" bestFit="1" customWidth="1"/>
    <col min="3512" max="3512" width="21.42578125" style="6" customWidth="1"/>
    <col min="3513" max="3516" width="13.7109375" style="6" customWidth="1"/>
    <col min="3517" max="3517" width="12.42578125" style="6" customWidth="1"/>
    <col min="3518" max="3518" width="15" style="6" customWidth="1"/>
    <col min="3519" max="3519" width="12.42578125" style="6" customWidth="1"/>
    <col min="3520" max="3520" width="13.7109375" style="6" customWidth="1"/>
    <col min="3521" max="3521" width="15" style="6" customWidth="1"/>
    <col min="3522" max="3523" width="16.28515625" style="6" customWidth="1"/>
    <col min="3524" max="3524" width="15" style="6" customWidth="1"/>
    <col min="3525" max="3525" width="16.28515625" style="6" customWidth="1"/>
    <col min="3526" max="3526" width="21.42578125" style="6" customWidth="1"/>
    <col min="3527" max="3528" width="20.140625" style="6" customWidth="1"/>
    <col min="3529" max="3529" width="21.42578125" style="6" customWidth="1"/>
    <col min="3530" max="3530" width="11.140625" style="6" customWidth="1"/>
    <col min="3531" max="3531" width="18.85546875" style="6" customWidth="1"/>
    <col min="3532" max="3532" width="15" style="6" customWidth="1"/>
    <col min="3533" max="3533" width="21.42578125" style="6" customWidth="1"/>
    <col min="3534" max="3534" width="16.28515625" style="6" customWidth="1"/>
    <col min="3535" max="3536" width="8.5703125" style="6" customWidth="1"/>
    <col min="3537" max="3537" width="16.28515625" style="6" customWidth="1"/>
    <col min="3538" max="3539" width="18.85546875" style="6" customWidth="1"/>
    <col min="3540" max="3541" width="12.42578125" style="6" customWidth="1"/>
    <col min="3542" max="3542" width="17.5703125" style="6" customWidth="1"/>
    <col min="3543" max="3543" width="15" style="6" customWidth="1"/>
    <col min="3544" max="3544" width="12.42578125" style="6" customWidth="1"/>
    <col min="3545" max="3545" width="6" style="6" customWidth="1"/>
    <col min="3546" max="3546" width="21.42578125" style="6" customWidth="1"/>
    <col min="3547" max="3547" width="26.5703125" style="6" customWidth="1"/>
    <col min="3548" max="3548" width="7.28515625" style="6" customWidth="1"/>
    <col min="3549" max="3549" width="20.140625" style="6" customWidth="1"/>
    <col min="3550" max="3550" width="21.42578125" style="6" customWidth="1"/>
    <col min="3551" max="3552" width="17.5703125" style="6" customWidth="1"/>
    <col min="3553" max="3553" width="19.7109375" style="6" bestFit="1" customWidth="1"/>
    <col min="3554" max="3554" width="20.140625" style="6" customWidth="1"/>
    <col min="3555" max="3557" width="15" style="6" customWidth="1"/>
    <col min="3558" max="3558" width="20.140625" style="6" customWidth="1"/>
    <col min="3559" max="3559" width="12.42578125" style="6" customWidth="1"/>
    <col min="3560" max="3560" width="17.5703125" style="6" customWidth="1"/>
    <col min="3561" max="3561" width="20.140625" style="6" customWidth="1"/>
    <col min="3562" max="3562" width="15" style="6" customWidth="1"/>
    <col min="3563" max="3563" width="17.5703125" style="6" customWidth="1"/>
    <col min="3564" max="3564" width="16.28515625" style="6" customWidth="1"/>
    <col min="3565" max="3566" width="22.7109375" style="6" customWidth="1"/>
    <col min="3567" max="3567" width="20.140625" style="6" customWidth="1"/>
    <col min="3568" max="3569" width="16.28515625" style="6" customWidth="1"/>
    <col min="3570" max="3570" width="17.5703125" style="6" customWidth="1"/>
    <col min="3571" max="3576" width="16.28515625" style="6" customWidth="1"/>
    <col min="3577" max="3577" width="13.7109375" style="6" customWidth="1"/>
    <col min="3578" max="3582" width="16.28515625" style="6" customWidth="1"/>
    <col min="3583" max="3583" width="24" style="6" customWidth="1"/>
    <col min="3584" max="3584" width="20.140625" style="6" customWidth="1"/>
    <col min="3585" max="3586" width="22.7109375" style="6" customWidth="1"/>
    <col min="3587" max="3588" width="16.28515625" style="6" customWidth="1"/>
    <col min="3589" max="3591" width="20.140625" style="6" customWidth="1"/>
    <col min="3592" max="3594" width="16.28515625" style="6" customWidth="1"/>
    <col min="3595" max="3595" width="17.5703125" style="6" customWidth="1"/>
    <col min="3596" max="3596" width="18.85546875" style="6" customWidth="1"/>
    <col min="3597" max="3597" width="17.5703125" style="6" customWidth="1"/>
    <col min="3598" max="3598" width="18.85546875" style="6" customWidth="1"/>
    <col min="3599" max="3599" width="17.5703125" style="6" customWidth="1"/>
    <col min="3600" max="3600" width="13.7109375" style="6" customWidth="1"/>
    <col min="3601" max="3601" width="16.28515625" style="6" customWidth="1"/>
    <col min="3602" max="3602" width="12.42578125" style="6" customWidth="1"/>
    <col min="3603" max="3603" width="20.140625" style="6" customWidth="1"/>
    <col min="3604" max="3604" width="29.140625" style="6" customWidth="1"/>
    <col min="3605" max="3606" width="12.42578125" style="6" customWidth="1"/>
    <col min="3607" max="3609" width="20.140625" style="6" customWidth="1"/>
    <col min="3610" max="3610" width="21.42578125" style="6" customWidth="1"/>
    <col min="3611" max="3611" width="24" style="6" customWidth="1"/>
    <col min="3612" max="3612" width="20.140625" style="6" customWidth="1"/>
    <col min="3613" max="3763" width="12.42578125" style="6"/>
    <col min="3764" max="3764" width="21.42578125" style="6" customWidth="1"/>
    <col min="3765" max="3765" width="26.5703125" style="6" customWidth="1"/>
    <col min="3766" max="3766" width="24" style="6" customWidth="1"/>
    <col min="3767" max="3767" width="22.140625" style="6" bestFit="1" customWidth="1"/>
    <col min="3768" max="3768" width="21.42578125" style="6" customWidth="1"/>
    <col min="3769" max="3772" width="13.7109375" style="6" customWidth="1"/>
    <col min="3773" max="3773" width="12.42578125" style="6" customWidth="1"/>
    <col min="3774" max="3774" width="15" style="6" customWidth="1"/>
    <col min="3775" max="3775" width="12.42578125" style="6" customWidth="1"/>
    <col min="3776" max="3776" width="13.7109375" style="6" customWidth="1"/>
    <col min="3777" max="3777" width="15" style="6" customWidth="1"/>
    <col min="3778" max="3779" width="16.28515625" style="6" customWidth="1"/>
    <col min="3780" max="3780" width="15" style="6" customWidth="1"/>
    <col min="3781" max="3781" width="16.28515625" style="6" customWidth="1"/>
    <col min="3782" max="3782" width="21.42578125" style="6" customWidth="1"/>
    <col min="3783" max="3784" width="20.140625" style="6" customWidth="1"/>
    <col min="3785" max="3785" width="21.42578125" style="6" customWidth="1"/>
    <col min="3786" max="3786" width="11.140625" style="6" customWidth="1"/>
    <col min="3787" max="3787" width="18.85546875" style="6" customWidth="1"/>
    <col min="3788" max="3788" width="15" style="6" customWidth="1"/>
    <col min="3789" max="3789" width="21.42578125" style="6" customWidth="1"/>
    <col min="3790" max="3790" width="16.28515625" style="6" customWidth="1"/>
    <col min="3791" max="3792" width="8.5703125" style="6" customWidth="1"/>
    <col min="3793" max="3793" width="16.28515625" style="6" customWidth="1"/>
    <col min="3794" max="3795" width="18.85546875" style="6" customWidth="1"/>
    <col min="3796" max="3797" width="12.42578125" style="6" customWidth="1"/>
    <col min="3798" max="3798" width="17.5703125" style="6" customWidth="1"/>
    <col min="3799" max="3799" width="15" style="6" customWidth="1"/>
    <col min="3800" max="3800" width="12.42578125" style="6" customWidth="1"/>
    <col min="3801" max="3801" width="6" style="6" customWidth="1"/>
    <col min="3802" max="3802" width="21.42578125" style="6" customWidth="1"/>
    <col min="3803" max="3803" width="26.5703125" style="6" customWidth="1"/>
    <col min="3804" max="3804" width="7.28515625" style="6" customWidth="1"/>
    <col min="3805" max="3805" width="20.140625" style="6" customWidth="1"/>
    <col min="3806" max="3806" width="21.42578125" style="6" customWidth="1"/>
    <col min="3807" max="3808" width="17.5703125" style="6" customWidth="1"/>
    <col min="3809" max="3809" width="19.7109375" style="6" bestFit="1" customWidth="1"/>
    <col min="3810" max="3810" width="20.140625" style="6" customWidth="1"/>
    <col min="3811" max="3813" width="15" style="6" customWidth="1"/>
    <col min="3814" max="3814" width="20.140625" style="6" customWidth="1"/>
    <col min="3815" max="3815" width="12.42578125" style="6" customWidth="1"/>
    <col min="3816" max="3816" width="17.5703125" style="6" customWidth="1"/>
    <col min="3817" max="3817" width="20.140625" style="6" customWidth="1"/>
    <col min="3818" max="3818" width="15" style="6" customWidth="1"/>
    <col min="3819" max="3819" width="17.5703125" style="6" customWidth="1"/>
    <col min="3820" max="3820" width="16.28515625" style="6" customWidth="1"/>
    <col min="3821" max="3822" width="22.7109375" style="6" customWidth="1"/>
    <col min="3823" max="3823" width="20.140625" style="6" customWidth="1"/>
    <col min="3824" max="3825" width="16.28515625" style="6" customWidth="1"/>
    <col min="3826" max="3826" width="17.5703125" style="6" customWidth="1"/>
    <col min="3827" max="3832" width="16.28515625" style="6" customWidth="1"/>
    <col min="3833" max="3833" width="13.7109375" style="6" customWidth="1"/>
    <col min="3834" max="3838" width="16.28515625" style="6" customWidth="1"/>
    <col min="3839" max="3839" width="24" style="6" customWidth="1"/>
    <col min="3840" max="3840" width="20.140625" style="6" customWidth="1"/>
    <col min="3841" max="3842" width="22.7109375" style="6" customWidth="1"/>
    <col min="3843" max="3844" width="16.28515625" style="6" customWidth="1"/>
    <col min="3845" max="3847" width="20.140625" style="6" customWidth="1"/>
    <col min="3848" max="3850" width="16.28515625" style="6" customWidth="1"/>
    <col min="3851" max="3851" width="17.5703125" style="6" customWidth="1"/>
    <col min="3852" max="3852" width="18.85546875" style="6" customWidth="1"/>
    <col min="3853" max="3853" width="17.5703125" style="6" customWidth="1"/>
    <col min="3854" max="3854" width="18.85546875" style="6" customWidth="1"/>
    <col min="3855" max="3855" width="17.5703125" style="6" customWidth="1"/>
    <col min="3856" max="3856" width="13.7109375" style="6" customWidth="1"/>
    <col min="3857" max="3857" width="16.28515625" style="6" customWidth="1"/>
    <col min="3858" max="3858" width="12.42578125" style="6" customWidth="1"/>
    <col min="3859" max="3859" width="20.140625" style="6" customWidth="1"/>
    <col min="3860" max="3860" width="29.140625" style="6" customWidth="1"/>
    <col min="3861" max="3862" width="12.42578125" style="6" customWidth="1"/>
    <col min="3863" max="3865" width="20.140625" style="6" customWidth="1"/>
    <col min="3866" max="3866" width="21.42578125" style="6" customWidth="1"/>
    <col min="3867" max="3867" width="24" style="6" customWidth="1"/>
    <col min="3868" max="3868" width="20.140625" style="6" customWidth="1"/>
    <col min="3869" max="4019" width="12.42578125" style="6"/>
    <col min="4020" max="4020" width="21.42578125" style="6" customWidth="1"/>
    <col min="4021" max="4021" width="26.5703125" style="6" customWidth="1"/>
    <col min="4022" max="4022" width="24" style="6" customWidth="1"/>
    <col min="4023" max="4023" width="22.140625" style="6" bestFit="1" customWidth="1"/>
    <col min="4024" max="4024" width="21.42578125" style="6" customWidth="1"/>
    <col min="4025" max="4028" width="13.7109375" style="6" customWidth="1"/>
    <col min="4029" max="4029" width="12.42578125" style="6" customWidth="1"/>
    <col min="4030" max="4030" width="15" style="6" customWidth="1"/>
    <col min="4031" max="4031" width="12.42578125" style="6" customWidth="1"/>
    <col min="4032" max="4032" width="13.7109375" style="6" customWidth="1"/>
    <col min="4033" max="4033" width="15" style="6" customWidth="1"/>
    <col min="4034" max="4035" width="16.28515625" style="6" customWidth="1"/>
    <col min="4036" max="4036" width="15" style="6" customWidth="1"/>
    <col min="4037" max="4037" width="16.28515625" style="6" customWidth="1"/>
    <col min="4038" max="4038" width="21.42578125" style="6" customWidth="1"/>
    <col min="4039" max="4040" width="20.140625" style="6" customWidth="1"/>
    <col min="4041" max="4041" width="21.42578125" style="6" customWidth="1"/>
    <col min="4042" max="4042" width="11.140625" style="6" customWidth="1"/>
    <col min="4043" max="4043" width="18.85546875" style="6" customWidth="1"/>
    <col min="4044" max="4044" width="15" style="6" customWidth="1"/>
    <col min="4045" max="4045" width="21.42578125" style="6" customWidth="1"/>
    <col min="4046" max="4046" width="16.28515625" style="6" customWidth="1"/>
    <col min="4047" max="4048" width="8.5703125" style="6" customWidth="1"/>
    <col min="4049" max="4049" width="16.28515625" style="6" customWidth="1"/>
    <col min="4050" max="4051" width="18.85546875" style="6" customWidth="1"/>
    <col min="4052" max="4053" width="12.42578125" style="6" customWidth="1"/>
    <col min="4054" max="4054" width="17.5703125" style="6" customWidth="1"/>
    <col min="4055" max="4055" width="15" style="6" customWidth="1"/>
    <col min="4056" max="4056" width="12.42578125" style="6" customWidth="1"/>
    <col min="4057" max="4057" width="6" style="6" customWidth="1"/>
    <col min="4058" max="4058" width="21.42578125" style="6" customWidth="1"/>
    <col min="4059" max="4059" width="26.5703125" style="6" customWidth="1"/>
    <col min="4060" max="4060" width="7.28515625" style="6" customWidth="1"/>
    <col min="4061" max="4061" width="20.140625" style="6" customWidth="1"/>
    <col min="4062" max="4062" width="21.42578125" style="6" customWidth="1"/>
    <col min="4063" max="4064" width="17.5703125" style="6" customWidth="1"/>
    <col min="4065" max="4065" width="19.7109375" style="6" bestFit="1" customWidth="1"/>
    <col min="4066" max="4066" width="20.140625" style="6" customWidth="1"/>
    <col min="4067" max="4069" width="15" style="6" customWidth="1"/>
    <col min="4070" max="4070" width="20.140625" style="6" customWidth="1"/>
    <col min="4071" max="4071" width="12.42578125" style="6" customWidth="1"/>
    <col min="4072" max="4072" width="17.5703125" style="6" customWidth="1"/>
    <col min="4073" max="4073" width="20.140625" style="6" customWidth="1"/>
    <col min="4074" max="4074" width="15" style="6" customWidth="1"/>
    <col min="4075" max="4075" width="17.5703125" style="6" customWidth="1"/>
    <col min="4076" max="4076" width="16.28515625" style="6" customWidth="1"/>
    <col min="4077" max="4078" width="22.7109375" style="6" customWidth="1"/>
    <col min="4079" max="4079" width="20.140625" style="6" customWidth="1"/>
    <col min="4080" max="4081" width="16.28515625" style="6" customWidth="1"/>
    <col min="4082" max="4082" width="17.5703125" style="6" customWidth="1"/>
    <col min="4083" max="4088" width="16.28515625" style="6" customWidth="1"/>
    <col min="4089" max="4089" width="13.7109375" style="6" customWidth="1"/>
    <col min="4090" max="4094" width="16.28515625" style="6" customWidth="1"/>
    <col min="4095" max="4095" width="24" style="6" customWidth="1"/>
    <col min="4096" max="4096" width="20.140625" style="6" customWidth="1"/>
    <col min="4097" max="4098" width="22.7109375" style="6" customWidth="1"/>
    <col min="4099" max="4100" width="16.28515625" style="6" customWidth="1"/>
    <col min="4101" max="4103" width="20.140625" style="6" customWidth="1"/>
    <col min="4104" max="4106" width="16.28515625" style="6" customWidth="1"/>
    <col min="4107" max="4107" width="17.5703125" style="6" customWidth="1"/>
    <col min="4108" max="4108" width="18.85546875" style="6" customWidth="1"/>
    <col min="4109" max="4109" width="17.5703125" style="6" customWidth="1"/>
    <col min="4110" max="4110" width="18.85546875" style="6" customWidth="1"/>
    <col min="4111" max="4111" width="17.5703125" style="6" customWidth="1"/>
    <col min="4112" max="4112" width="13.7109375" style="6" customWidth="1"/>
    <col min="4113" max="4113" width="16.28515625" style="6" customWidth="1"/>
    <col min="4114" max="4114" width="12.42578125" style="6" customWidth="1"/>
    <col min="4115" max="4115" width="20.140625" style="6" customWidth="1"/>
    <col min="4116" max="4116" width="29.140625" style="6" customWidth="1"/>
    <col min="4117" max="4118" width="12.42578125" style="6" customWidth="1"/>
    <col min="4119" max="4121" width="20.140625" style="6" customWidth="1"/>
    <col min="4122" max="4122" width="21.42578125" style="6" customWidth="1"/>
    <col min="4123" max="4123" width="24" style="6" customWidth="1"/>
    <col min="4124" max="4124" width="20.140625" style="6" customWidth="1"/>
    <col min="4125" max="4275" width="12.42578125" style="6"/>
    <col min="4276" max="4276" width="21.42578125" style="6" customWidth="1"/>
    <col min="4277" max="4277" width="26.5703125" style="6" customWidth="1"/>
    <col min="4278" max="4278" width="24" style="6" customWidth="1"/>
    <col min="4279" max="4279" width="22.140625" style="6" bestFit="1" customWidth="1"/>
    <col min="4280" max="4280" width="21.42578125" style="6" customWidth="1"/>
    <col min="4281" max="4284" width="13.7109375" style="6" customWidth="1"/>
    <col min="4285" max="4285" width="12.42578125" style="6" customWidth="1"/>
    <col min="4286" max="4286" width="15" style="6" customWidth="1"/>
    <col min="4287" max="4287" width="12.42578125" style="6" customWidth="1"/>
    <col min="4288" max="4288" width="13.7109375" style="6" customWidth="1"/>
    <col min="4289" max="4289" width="15" style="6" customWidth="1"/>
    <col min="4290" max="4291" width="16.28515625" style="6" customWidth="1"/>
    <col min="4292" max="4292" width="15" style="6" customWidth="1"/>
    <col min="4293" max="4293" width="16.28515625" style="6" customWidth="1"/>
    <col min="4294" max="4294" width="21.42578125" style="6" customWidth="1"/>
    <col min="4295" max="4296" width="20.140625" style="6" customWidth="1"/>
    <col min="4297" max="4297" width="21.42578125" style="6" customWidth="1"/>
    <col min="4298" max="4298" width="11.140625" style="6" customWidth="1"/>
    <col min="4299" max="4299" width="18.85546875" style="6" customWidth="1"/>
    <col min="4300" max="4300" width="15" style="6" customWidth="1"/>
    <col min="4301" max="4301" width="21.42578125" style="6" customWidth="1"/>
    <col min="4302" max="4302" width="16.28515625" style="6" customWidth="1"/>
    <col min="4303" max="4304" width="8.5703125" style="6" customWidth="1"/>
    <col min="4305" max="4305" width="16.28515625" style="6" customWidth="1"/>
    <col min="4306" max="4307" width="18.85546875" style="6" customWidth="1"/>
    <col min="4308" max="4309" width="12.42578125" style="6" customWidth="1"/>
    <col min="4310" max="4310" width="17.5703125" style="6" customWidth="1"/>
    <col min="4311" max="4311" width="15" style="6" customWidth="1"/>
    <col min="4312" max="4312" width="12.42578125" style="6" customWidth="1"/>
    <col min="4313" max="4313" width="6" style="6" customWidth="1"/>
    <col min="4314" max="4314" width="21.42578125" style="6" customWidth="1"/>
    <col min="4315" max="4315" width="26.5703125" style="6" customWidth="1"/>
    <col min="4316" max="4316" width="7.28515625" style="6" customWidth="1"/>
    <col min="4317" max="4317" width="20.140625" style="6" customWidth="1"/>
    <col min="4318" max="4318" width="21.42578125" style="6" customWidth="1"/>
    <col min="4319" max="4320" width="17.5703125" style="6" customWidth="1"/>
    <col min="4321" max="4321" width="19.7109375" style="6" bestFit="1" customWidth="1"/>
    <col min="4322" max="4322" width="20.140625" style="6" customWidth="1"/>
    <col min="4323" max="4325" width="15" style="6" customWidth="1"/>
    <col min="4326" max="4326" width="20.140625" style="6" customWidth="1"/>
    <col min="4327" max="4327" width="12.42578125" style="6" customWidth="1"/>
    <col min="4328" max="4328" width="17.5703125" style="6" customWidth="1"/>
    <col min="4329" max="4329" width="20.140625" style="6" customWidth="1"/>
    <col min="4330" max="4330" width="15" style="6" customWidth="1"/>
    <col min="4331" max="4331" width="17.5703125" style="6" customWidth="1"/>
    <col min="4332" max="4332" width="16.28515625" style="6" customWidth="1"/>
    <col min="4333" max="4334" width="22.7109375" style="6" customWidth="1"/>
    <col min="4335" max="4335" width="20.140625" style="6" customWidth="1"/>
    <col min="4336" max="4337" width="16.28515625" style="6" customWidth="1"/>
    <col min="4338" max="4338" width="17.5703125" style="6" customWidth="1"/>
    <col min="4339" max="4344" width="16.28515625" style="6" customWidth="1"/>
    <col min="4345" max="4345" width="13.7109375" style="6" customWidth="1"/>
    <col min="4346" max="4350" width="16.28515625" style="6" customWidth="1"/>
    <col min="4351" max="4351" width="24" style="6" customWidth="1"/>
    <col min="4352" max="4352" width="20.140625" style="6" customWidth="1"/>
    <col min="4353" max="4354" width="22.7109375" style="6" customWidth="1"/>
    <col min="4355" max="4356" width="16.28515625" style="6" customWidth="1"/>
    <col min="4357" max="4359" width="20.140625" style="6" customWidth="1"/>
    <col min="4360" max="4362" width="16.28515625" style="6" customWidth="1"/>
    <col min="4363" max="4363" width="17.5703125" style="6" customWidth="1"/>
    <col min="4364" max="4364" width="18.85546875" style="6" customWidth="1"/>
    <col min="4365" max="4365" width="17.5703125" style="6" customWidth="1"/>
    <col min="4366" max="4366" width="18.85546875" style="6" customWidth="1"/>
    <col min="4367" max="4367" width="17.5703125" style="6" customWidth="1"/>
    <col min="4368" max="4368" width="13.7109375" style="6" customWidth="1"/>
    <col min="4369" max="4369" width="16.28515625" style="6" customWidth="1"/>
    <col min="4370" max="4370" width="12.42578125" style="6" customWidth="1"/>
    <col min="4371" max="4371" width="20.140625" style="6" customWidth="1"/>
    <col min="4372" max="4372" width="29.140625" style="6" customWidth="1"/>
    <col min="4373" max="4374" width="12.42578125" style="6" customWidth="1"/>
    <col min="4375" max="4377" width="20.140625" style="6" customWidth="1"/>
    <col min="4378" max="4378" width="21.42578125" style="6" customWidth="1"/>
    <col min="4379" max="4379" width="24" style="6" customWidth="1"/>
    <col min="4380" max="4380" width="20.140625" style="6" customWidth="1"/>
    <col min="4381" max="4531" width="12.42578125" style="6"/>
    <col min="4532" max="4532" width="21.42578125" style="6" customWidth="1"/>
    <col min="4533" max="4533" width="26.5703125" style="6" customWidth="1"/>
    <col min="4534" max="4534" width="24" style="6" customWidth="1"/>
    <col min="4535" max="4535" width="22.140625" style="6" bestFit="1" customWidth="1"/>
    <col min="4536" max="4536" width="21.42578125" style="6" customWidth="1"/>
    <col min="4537" max="4540" width="13.7109375" style="6" customWidth="1"/>
    <col min="4541" max="4541" width="12.42578125" style="6" customWidth="1"/>
    <col min="4542" max="4542" width="15" style="6" customWidth="1"/>
    <col min="4543" max="4543" width="12.42578125" style="6" customWidth="1"/>
    <col min="4544" max="4544" width="13.7109375" style="6" customWidth="1"/>
    <col min="4545" max="4545" width="15" style="6" customWidth="1"/>
    <col min="4546" max="4547" width="16.28515625" style="6" customWidth="1"/>
    <col min="4548" max="4548" width="15" style="6" customWidth="1"/>
    <col min="4549" max="4549" width="16.28515625" style="6" customWidth="1"/>
    <col min="4550" max="4550" width="21.42578125" style="6" customWidth="1"/>
    <col min="4551" max="4552" width="20.140625" style="6" customWidth="1"/>
    <col min="4553" max="4553" width="21.42578125" style="6" customWidth="1"/>
    <col min="4554" max="4554" width="11.140625" style="6" customWidth="1"/>
    <col min="4555" max="4555" width="18.85546875" style="6" customWidth="1"/>
    <col min="4556" max="4556" width="15" style="6" customWidth="1"/>
    <col min="4557" max="4557" width="21.42578125" style="6" customWidth="1"/>
    <col min="4558" max="4558" width="16.28515625" style="6" customWidth="1"/>
    <col min="4559" max="4560" width="8.5703125" style="6" customWidth="1"/>
    <col min="4561" max="4561" width="16.28515625" style="6" customWidth="1"/>
    <col min="4562" max="4563" width="18.85546875" style="6" customWidth="1"/>
    <col min="4564" max="4565" width="12.42578125" style="6" customWidth="1"/>
    <col min="4566" max="4566" width="17.5703125" style="6" customWidth="1"/>
    <col min="4567" max="4567" width="15" style="6" customWidth="1"/>
    <col min="4568" max="4568" width="12.42578125" style="6" customWidth="1"/>
    <col min="4569" max="4569" width="6" style="6" customWidth="1"/>
    <col min="4570" max="4570" width="21.42578125" style="6" customWidth="1"/>
    <col min="4571" max="4571" width="26.5703125" style="6" customWidth="1"/>
    <col min="4572" max="4572" width="7.28515625" style="6" customWidth="1"/>
    <col min="4573" max="4573" width="20.140625" style="6" customWidth="1"/>
    <col min="4574" max="4574" width="21.42578125" style="6" customWidth="1"/>
    <col min="4575" max="4576" width="17.5703125" style="6" customWidth="1"/>
    <col min="4577" max="4577" width="19.7109375" style="6" bestFit="1" customWidth="1"/>
    <col min="4578" max="4578" width="20.140625" style="6" customWidth="1"/>
    <col min="4579" max="4581" width="15" style="6" customWidth="1"/>
    <col min="4582" max="4582" width="20.140625" style="6" customWidth="1"/>
    <col min="4583" max="4583" width="12.42578125" style="6" customWidth="1"/>
    <col min="4584" max="4584" width="17.5703125" style="6" customWidth="1"/>
    <col min="4585" max="4585" width="20.140625" style="6" customWidth="1"/>
    <col min="4586" max="4586" width="15" style="6" customWidth="1"/>
    <col min="4587" max="4587" width="17.5703125" style="6" customWidth="1"/>
    <col min="4588" max="4588" width="16.28515625" style="6" customWidth="1"/>
    <col min="4589" max="4590" width="22.7109375" style="6" customWidth="1"/>
    <col min="4591" max="4591" width="20.140625" style="6" customWidth="1"/>
    <col min="4592" max="4593" width="16.28515625" style="6" customWidth="1"/>
    <col min="4594" max="4594" width="17.5703125" style="6" customWidth="1"/>
    <col min="4595" max="4600" width="16.28515625" style="6" customWidth="1"/>
    <col min="4601" max="4601" width="13.7109375" style="6" customWidth="1"/>
    <col min="4602" max="4606" width="16.28515625" style="6" customWidth="1"/>
    <col min="4607" max="4607" width="24" style="6" customWidth="1"/>
    <col min="4608" max="4608" width="20.140625" style="6" customWidth="1"/>
    <col min="4609" max="4610" width="22.7109375" style="6" customWidth="1"/>
    <col min="4611" max="4612" width="16.28515625" style="6" customWidth="1"/>
    <col min="4613" max="4615" width="20.140625" style="6" customWidth="1"/>
    <col min="4616" max="4618" width="16.28515625" style="6" customWidth="1"/>
    <col min="4619" max="4619" width="17.5703125" style="6" customWidth="1"/>
    <col min="4620" max="4620" width="18.85546875" style="6" customWidth="1"/>
    <col min="4621" max="4621" width="17.5703125" style="6" customWidth="1"/>
    <col min="4622" max="4622" width="18.85546875" style="6" customWidth="1"/>
    <col min="4623" max="4623" width="17.5703125" style="6" customWidth="1"/>
    <col min="4624" max="4624" width="13.7109375" style="6" customWidth="1"/>
    <col min="4625" max="4625" width="16.28515625" style="6" customWidth="1"/>
    <col min="4626" max="4626" width="12.42578125" style="6" customWidth="1"/>
    <col min="4627" max="4627" width="20.140625" style="6" customWidth="1"/>
    <col min="4628" max="4628" width="29.140625" style="6" customWidth="1"/>
    <col min="4629" max="4630" width="12.42578125" style="6" customWidth="1"/>
    <col min="4631" max="4633" width="20.140625" style="6" customWidth="1"/>
    <col min="4634" max="4634" width="21.42578125" style="6" customWidth="1"/>
    <col min="4635" max="4635" width="24" style="6" customWidth="1"/>
    <col min="4636" max="4636" width="20.140625" style="6" customWidth="1"/>
    <col min="4637" max="4787" width="12.42578125" style="6"/>
    <col min="4788" max="4788" width="21.42578125" style="6" customWidth="1"/>
    <col min="4789" max="4789" width="26.5703125" style="6" customWidth="1"/>
    <col min="4790" max="4790" width="24" style="6" customWidth="1"/>
    <col min="4791" max="4791" width="22.140625" style="6" bestFit="1" customWidth="1"/>
    <col min="4792" max="4792" width="21.42578125" style="6" customWidth="1"/>
    <col min="4793" max="4796" width="13.7109375" style="6" customWidth="1"/>
    <col min="4797" max="4797" width="12.42578125" style="6" customWidth="1"/>
    <col min="4798" max="4798" width="15" style="6" customWidth="1"/>
    <col min="4799" max="4799" width="12.42578125" style="6" customWidth="1"/>
    <col min="4800" max="4800" width="13.7109375" style="6" customWidth="1"/>
    <col min="4801" max="4801" width="15" style="6" customWidth="1"/>
    <col min="4802" max="4803" width="16.28515625" style="6" customWidth="1"/>
    <col min="4804" max="4804" width="15" style="6" customWidth="1"/>
    <col min="4805" max="4805" width="16.28515625" style="6" customWidth="1"/>
    <col min="4806" max="4806" width="21.42578125" style="6" customWidth="1"/>
    <col min="4807" max="4808" width="20.140625" style="6" customWidth="1"/>
    <col min="4809" max="4809" width="21.42578125" style="6" customWidth="1"/>
    <col min="4810" max="4810" width="11.140625" style="6" customWidth="1"/>
    <col min="4811" max="4811" width="18.85546875" style="6" customWidth="1"/>
    <col min="4812" max="4812" width="15" style="6" customWidth="1"/>
    <col min="4813" max="4813" width="21.42578125" style="6" customWidth="1"/>
    <col min="4814" max="4814" width="16.28515625" style="6" customWidth="1"/>
    <col min="4815" max="4816" width="8.5703125" style="6" customWidth="1"/>
    <col min="4817" max="4817" width="16.28515625" style="6" customWidth="1"/>
    <col min="4818" max="4819" width="18.85546875" style="6" customWidth="1"/>
    <col min="4820" max="4821" width="12.42578125" style="6" customWidth="1"/>
    <col min="4822" max="4822" width="17.5703125" style="6" customWidth="1"/>
    <col min="4823" max="4823" width="15" style="6" customWidth="1"/>
    <col min="4824" max="4824" width="12.42578125" style="6" customWidth="1"/>
    <col min="4825" max="4825" width="6" style="6" customWidth="1"/>
    <col min="4826" max="4826" width="21.42578125" style="6" customWidth="1"/>
    <col min="4827" max="4827" width="26.5703125" style="6" customWidth="1"/>
    <col min="4828" max="4828" width="7.28515625" style="6" customWidth="1"/>
    <col min="4829" max="4829" width="20.140625" style="6" customWidth="1"/>
    <col min="4830" max="4830" width="21.42578125" style="6" customWidth="1"/>
    <col min="4831" max="4832" width="17.5703125" style="6" customWidth="1"/>
    <col min="4833" max="4833" width="19.7109375" style="6" bestFit="1" customWidth="1"/>
    <col min="4834" max="4834" width="20.140625" style="6" customWidth="1"/>
    <col min="4835" max="4837" width="15" style="6" customWidth="1"/>
    <col min="4838" max="4838" width="20.140625" style="6" customWidth="1"/>
    <col min="4839" max="4839" width="12.42578125" style="6" customWidth="1"/>
    <col min="4840" max="4840" width="17.5703125" style="6" customWidth="1"/>
    <col min="4841" max="4841" width="20.140625" style="6" customWidth="1"/>
    <col min="4842" max="4842" width="15" style="6" customWidth="1"/>
    <col min="4843" max="4843" width="17.5703125" style="6" customWidth="1"/>
    <col min="4844" max="4844" width="16.28515625" style="6" customWidth="1"/>
    <col min="4845" max="4846" width="22.7109375" style="6" customWidth="1"/>
    <col min="4847" max="4847" width="20.140625" style="6" customWidth="1"/>
    <col min="4848" max="4849" width="16.28515625" style="6" customWidth="1"/>
    <col min="4850" max="4850" width="17.5703125" style="6" customWidth="1"/>
    <col min="4851" max="4856" width="16.28515625" style="6" customWidth="1"/>
    <col min="4857" max="4857" width="13.7109375" style="6" customWidth="1"/>
    <col min="4858" max="4862" width="16.28515625" style="6" customWidth="1"/>
    <col min="4863" max="4863" width="24" style="6" customWidth="1"/>
    <col min="4864" max="4864" width="20.140625" style="6" customWidth="1"/>
    <col min="4865" max="4866" width="22.7109375" style="6" customWidth="1"/>
    <col min="4867" max="4868" width="16.28515625" style="6" customWidth="1"/>
    <col min="4869" max="4871" width="20.140625" style="6" customWidth="1"/>
    <col min="4872" max="4874" width="16.28515625" style="6" customWidth="1"/>
    <col min="4875" max="4875" width="17.5703125" style="6" customWidth="1"/>
    <col min="4876" max="4876" width="18.85546875" style="6" customWidth="1"/>
    <col min="4877" max="4877" width="17.5703125" style="6" customWidth="1"/>
    <col min="4878" max="4878" width="18.85546875" style="6" customWidth="1"/>
    <col min="4879" max="4879" width="17.5703125" style="6" customWidth="1"/>
    <col min="4880" max="4880" width="13.7109375" style="6" customWidth="1"/>
    <col min="4881" max="4881" width="16.28515625" style="6" customWidth="1"/>
    <col min="4882" max="4882" width="12.42578125" style="6" customWidth="1"/>
    <col min="4883" max="4883" width="20.140625" style="6" customWidth="1"/>
    <col min="4884" max="4884" width="29.140625" style="6" customWidth="1"/>
    <col min="4885" max="4886" width="12.42578125" style="6" customWidth="1"/>
    <col min="4887" max="4889" width="20.140625" style="6" customWidth="1"/>
    <col min="4890" max="4890" width="21.42578125" style="6" customWidth="1"/>
    <col min="4891" max="4891" width="24" style="6" customWidth="1"/>
    <col min="4892" max="4892" width="20.140625" style="6" customWidth="1"/>
    <col min="4893" max="5043" width="12.42578125" style="6"/>
    <col min="5044" max="5044" width="21.42578125" style="6" customWidth="1"/>
    <col min="5045" max="5045" width="26.5703125" style="6" customWidth="1"/>
    <col min="5046" max="5046" width="24" style="6" customWidth="1"/>
    <col min="5047" max="5047" width="22.140625" style="6" bestFit="1" customWidth="1"/>
    <col min="5048" max="5048" width="21.42578125" style="6" customWidth="1"/>
    <col min="5049" max="5052" width="13.7109375" style="6" customWidth="1"/>
    <col min="5053" max="5053" width="12.42578125" style="6" customWidth="1"/>
    <col min="5054" max="5054" width="15" style="6" customWidth="1"/>
    <col min="5055" max="5055" width="12.42578125" style="6" customWidth="1"/>
    <col min="5056" max="5056" width="13.7109375" style="6" customWidth="1"/>
    <col min="5057" max="5057" width="15" style="6" customWidth="1"/>
    <col min="5058" max="5059" width="16.28515625" style="6" customWidth="1"/>
    <col min="5060" max="5060" width="15" style="6" customWidth="1"/>
    <col min="5061" max="5061" width="16.28515625" style="6" customWidth="1"/>
    <col min="5062" max="5062" width="21.42578125" style="6" customWidth="1"/>
    <col min="5063" max="5064" width="20.140625" style="6" customWidth="1"/>
    <col min="5065" max="5065" width="21.42578125" style="6" customWidth="1"/>
    <col min="5066" max="5066" width="11.140625" style="6" customWidth="1"/>
    <col min="5067" max="5067" width="18.85546875" style="6" customWidth="1"/>
    <col min="5068" max="5068" width="15" style="6" customWidth="1"/>
    <col min="5069" max="5069" width="21.42578125" style="6" customWidth="1"/>
    <col min="5070" max="5070" width="16.28515625" style="6" customWidth="1"/>
    <col min="5071" max="5072" width="8.5703125" style="6" customWidth="1"/>
    <col min="5073" max="5073" width="16.28515625" style="6" customWidth="1"/>
    <col min="5074" max="5075" width="18.85546875" style="6" customWidth="1"/>
    <col min="5076" max="5077" width="12.42578125" style="6" customWidth="1"/>
    <col min="5078" max="5078" width="17.5703125" style="6" customWidth="1"/>
    <col min="5079" max="5079" width="15" style="6" customWidth="1"/>
    <col min="5080" max="5080" width="12.42578125" style="6" customWidth="1"/>
    <col min="5081" max="5081" width="6" style="6" customWidth="1"/>
    <col min="5082" max="5082" width="21.42578125" style="6" customWidth="1"/>
    <col min="5083" max="5083" width="26.5703125" style="6" customWidth="1"/>
    <col min="5084" max="5084" width="7.28515625" style="6" customWidth="1"/>
    <col min="5085" max="5085" width="20.140625" style="6" customWidth="1"/>
    <col min="5086" max="5086" width="21.42578125" style="6" customWidth="1"/>
    <col min="5087" max="5088" width="17.5703125" style="6" customWidth="1"/>
    <col min="5089" max="5089" width="19.7109375" style="6" bestFit="1" customWidth="1"/>
    <col min="5090" max="5090" width="20.140625" style="6" customWidth="1"/>
    <col min="5091" max="5093" width="15" style="6" customWidth="1"/>
    <col min="5094" max="5094" width="20.140625" style="6" customWidth="1"/>
    <col min="5095" max="5095" width="12.42578125" style="6" customWidth="1"/>
    <col min="5096" max="5096" width="17.5703125" style="6" customWidth="1"/>
    <col min="5097" max="5097" width="20.140625" style="6" customWidth="1"/>
    <col min="5098" max="5098" width="15" style="6" customWidth="1"/>
    <col min="5099" max="5099" width="17.5703125" style="6" customWidth="1"/>
    <col min="5100" max="5100" width="16.28515625" style="6" customWidth="1"/>
    <col min="5101" max="5102" width="22.7109375" style="6" customWidth="1"/>
    <col min="5103" max="5103" width="20.140625" style="6" customWidth="1"/>
    <col min="5104" max="5105" width="16.28515625" style="6" customWidth="1"/>
    <col min="5106" max="5106" width="17.5703125" style="6" customWidth="1"/>
    <col min="5107" max="5112" width="16.28515625" style="6" customWidth="1"/>
    <col min="5113" max="5113" width="13.7109375" style="6" customWidth="1"/>
    <col min="5114" max="5118" width="16.28515625" style="6" customWidth="1"/>
    <col min="5119" max="5119" width="24" style="6" customWidth="1"/>
    <col min="5120" max="5120" width="20.140625" style="6" customWidth="1"/>
    <col min="5121" max="5122" width="22.7109375" style="6" customWidth="1"/>
    <col min="5123" max="5124" width="16.28515625" style="6" customWidth="1"/>
    <col min="5125" max="5127" width="20.140625" style="6" customWidth="1"/>
    <col min="5128" max="5130" width="16.28515625" style="6" customWidth="1"/>
    <col min="5131" max="5131" width="17.5703125" style="6" customWidth="1"/>
    <col min="5132" max="5132" width="18.85546875" style="6" customWidth="1"/>
    <col min="5133" max="5133" width="17.5703125" style="6" customWidth="1"/>
    <col min="5134" max="5134" width="18.85546875" style="6" customWidth="1"/>
    <col min="5135" max="5135" width="17.5703125" style="6" customWidth="1"/>
    <col min="5136" max="5136" width="13.7109375" style="6" customWidth="1"/>
    <col min="5137" max="5137" width="16.28515625" style="6" customWidth="1"/>
    <col min="5138" max="5138" width="12.42578125" style="6" customWidth="1"/>
    <col min="5139" max="5139" width="20.140625" style="6" customWidth="1"/>
    <col min="5140" max="5140" width="29.140625" style="6" customWidth="1"/>
    <col min="5141" max="5142" width="12.42578125" style="6" customWidth="1"/>
    <col min="5143" max="5145" width="20.140625" style="6" customWidth="1"/>
    <col min="5146" max="5146" width="21.42578125" style="6" customWidth="1"/>
    <col min="5147" max="5147" width="24" style="6" customWidth="1"/>
    <col min="5148" max="5148" width="20.140625" style="6" customWidth="1"/>
    <col min="5149" max="5299" width="12.42578125" style="6"/>
    <col min="5300" max="5300" width="21.42578125" style="6" customWidth="1"/>
    <col min="5301" max="5301" width="26.5703125" style="6" customWidth="1"/>
    <col min="5302" max="5302" width="24" style="6" customWidth="1"/>
    <col min="5303" max="5303" width="22.140625" style="6" bestFit="1" customWidth="1"/>
    <col min="5304" max="5304" width="21.42578125" style="6" customWidth="1"/>
    <col min="5305" max="5308" width="13.7109375" style="6" customWidth="1"/>
    <col min="5309" max="5309" width="12.42578125" style="6" customWidth="1"/>
    <col min="5310" max="5310" width="15" style="6" customWidth="1"/>
    <col min="5311" max="5311" width="12.42578125" style="6" customWidth="1"/>
    <col min="5312" max="5312" width="13.7109375" style="6" customWidth="1"/>
    <col min="5313" max="5313" width="15" style="6" customWidth="1"/>
    <col min="5314" max="5315" width="16.28515625" style="6" customWidth="1"/>
    <col min="5316" max="5316" width="15" style="6" customWidth="1"/>
    <col min="5317" max="5317" width="16.28515625" style="6" customWidth="1"/>
    <col min="5318" max="5318" width="21.42578125" style="6" customWidth="1"/>
    <col min="5319" max="5320" width="20.140625" style="6" customWidth="1"/>
    <col min="5321" max="5321" width="21.42578125" style="6" customWidth="1"/>
    <col min="5322" max="5322" width="11.140625" style="6" customWidth="1"/>
    <col min="5323" max="5323" width="18.85546875" style="6" customWidth="1"/>
    <col min="5324" max="5324" width="15" style="6" customWidth="1"/>
    <col min="5325" max="5325" width="21.42578125" style="6" customWidth="1"/>
    <col min="5326" max="5326" width="16.28515625" style="6" customWidth="1"/>
    <col min="5327" max="5328" width="8.5703125" style="6" customWidth="1"/>
    <col min="5329" max="5329" width="16.28515625" style="6" customWidth="1"/>
    <col min="5330" max="5331" width="18.85546875" style="6" customWidth="1"/>
    <col min="5332" max="5333" width="12.42578125" style="6" customWidth="1"/>
    <col min="5334" max="5334" width="17.5703125" style="6" customWidth="1"/>
    <col min="5335" max="5335" width="15" style="6" customWidth="1"/>
    <col min="5336" max="5336" width="12.42578125" style="6" customWidth="1"/>
    <col min="5337" max="5337" width="6" style="6" customWidth="1"/>
    <col min="5338" max="5338" width="21.42578125" style="6" customWidth="1"/>
    <col min="5339" max="5339" width="26.5703125" style="6" customWidth="1"/>
    <col min="5340" max="5340" width="7.28515625" style="6" customWidth="1"/>
    <col min="5341" max="5341" width="20.140625" style="6" customWidth="1"/>
    <col min="5342" max="5342" width="21.42578125" style="6" customWidth="1"/>
    <col min="5343" max="5344" width="17.5703125" style="6" customWidth="1"/>
    <col min="5345" max="5345" width="19.7109375" style="6" bestFit="1" customWidth="1"/>
    <col min="5346" max="5346" width="20.140625" style="6" customWidth="1"/>
    <col min="5347" max="5349" width="15" style="6" customWidth="1"/>
    <col min="5350" max="5350" width="20.140625" style="6" customWidth="1"/>
    <col min="5351" max="5351" width="12.42578125" style="6" customWidth="1"/>
    <col min="5352" max="5352" width="17.5703125" style="6" customWidth="1"/>
    <col min="5353" max="5353" width="20.140625" style="6" customWidth="1"/>
    <col min="5354" max="5354" width="15" style="6" customWidth="1"/>
    <col min="5355" max="5355" width="17.5703125" style="6" customWidth="1"/>
    <col min="5356" max="5356" width="16.28515625" style="6" customWidth="1"/>
    <col min="5357" max="5358" width="22.7109375" style="6" customWidth="1"/>
    <col min="5359" max="5359" width="20.140625" style="6" customWidth="1"/>
    <col min="5360" max="5361" width="16.28515625" style="6" customWidth="1"/>
    <col min="5362" max="5362" width="17.5703125" style="6" customWidth="1"/>
    <col min="5363" max="5368" width="16.28515625" style="6" customWidth="1"/>
    <col min="5369" max="5369" width="13.7109375" style="6" customWidth="1"/>
    <col min="5370" max="5374" width="16.28515625" style="6" customWidth="1"/>
    <col min="5375" max="5375" width="24" style="6" customWidth="1"/>
    <col min="5376" max="5376" width="20.140625" style="6" customWidth="1"/>
    <col min="5377" max="5378" width="22.7109375" style="6" customWidth="1"/>
    <col min="5379" max="5380" width="16.28515625" style="6" customWidth="1"/>
    <col min="5381" max="5383" width="20.140625" style="6" customWidth="1"/>
    <col min="5384" max="5386" width="16.28515625" style="6" customWidth="1"/>
    <col min="5387" max="5387" width="17.5703125" style="6" customWidth="1"/>
    <col min="5388" max="5388" width="18.85546875" style="6" customWidth="1"/>
    <col min="5389" max="5389" width="17.5703125" style="6" customWidth="1"/>
    <col min="5390" max="5390" width="18.85546875" style="6" customWidth="1"/>
    <col min="5391" max="5391" width="17.5703125" style="6" customWidth="1"/>
    <col min="5392" max="5392" width="13.7109375" style="6" customWidth="1"/>
    <col min="5393" max="5393" width="16.28515625" style="6" customWidth="1"/>
    <col min="5394" max="5394" width="12.42578125" style="6" customWidth="1"/>
    <col min="5395" max="5395" width="20.140625" style="6" customWidth="1"/>
    <col min="5396" max="5396" width="29.140625" style="6" customWidth="1"/>
    <col min="5397" max="5398" width="12.42578125" style="6" customWidth="1"/>
    <col min="5399" max="5401" width="20.140625" style="6" customWidth="1"/>
    <col min="5402" max="5402" width="21.42578125" style="6" customWidth="1"/>
    <col min="5403" max="5403" width="24" style="6" customWidth="1"/>
    <col min="5404" max="5404" width="20.140625" style="6" customWidth="1"/>
    <col min="5405" max="5555" width="12.42578125" style="6"/>
    <col min="5556" max="5556" width="21.42578125" style="6" customWidth="1"/>
    <col min="5557" max="5557" width="26.5703125" style="6" customWidth="1"/>
    <col min="5558" max="5558" width="24" style="6" customWidth="1"/>
    <col min="5559" max="5559" width="22.140625" style="6" bestFit="1" customWidth="1"/>
    <col min="5560" max="5560" width="21.42578125" style="6" customWidth="1"/>
    <col min="5561" max="5564" width="13.7109375" style="6" customWidth="1"/>
    <col min="5565" max="5565" width="12.42578125" style="6" customWidth="1"/>
    <col min="5566" max="5566" width="15" style="6" customWidth="1"/>
    <col min="5567" max="5567" width="12.42578125" style="6" customWidth="1"/>
    <col min="5568" max="5568" width="13.7109375" style="6" customWidth="1"/>
    <col min="5569" max="5569" width="15" style="6" customWidth="1"/>
    <col min="5570" max="5571" width="16.28515625" style="6" customWidth="1"/>
    <col min="5572" max="5572" width="15" style="6" customWidth="1"/>
    <col min="5573" max="5573" width="16.28515625" style="6" customWidth="1"/>
    <col min="5574" max="5574" width="21.42578125" style="6" customWidth="1"/>
    <col min="5575" max="5576" width="20.140625" style="6" customWidth="1"/>
    <col min="5577" max="5577" width="21.42578125" style="6" customWidth="1"/>
    <col min="5578" max="5578" width="11.140625" style="6" customWidth="1"/>
    <col min="5579" max="5579" width="18.85546875" style="6" customWidth="1"/>
    <col min="5580" max="5580" width="15" style="6" customWidth="1"/>
    <col min="5581" max="5581" width="21.42578125" style="6" customWidth="1"/>
    <col min="5582" max="5582" width="16.28515625" style="6" customWidth="1"/>
    <col min="5583" max="5584" width="8.5703125" style="6" customWidth="1"/>
    <col min="5585" max="5585" width="16.28515625" style="6" customWidth="1"/>
    <col min="5586" max="5587" width="18.85546875" style="6" customWidth="1"/>
    <col min="5588" max="5589" width="12.42578125" style="6" customWidth="1"/>
    <col min="5590" max="5590" width="17.5703125" style="6" customWidth="1"/>
    <col min="5591" max="5591" width="15" style="6" customWidth="1"/>
    <col min="5592" max="5592" width="12.42578125" style="6" customWidth="1"/>
    <col min="5593" max="5593" width="6" style="6" customWidth="1"/>
    <col min="5594" max="5594" width="21.42578125" style="6" customWidth="1"/>
    <col min="5595" max="5595" width="26.5703125" style="6" customWidth="1"/>
    <col min="5596" max="5596" width="7.28515625" style="6" customWidth="1"/>
    <col min="5597" max="5597" width="20.140625" style="6" customWidth="1"/>
    <col min="5598" max="5598" width="21.42578125" style="6" customWidth="1"/>
    <col min="5599" max="5600" width="17.5703125" style="6" customWidth="1"/>
    <col min="5601" max="5601" width="19.7109375" style="6" bestFit="1" customWidth="1"/>
    <col min="5602" max="5602" width="20.140625" style="6" customWidth="1"/>
    <col min="5603" max="5605" width="15" style="6" customWidth="1"/>
    <col min="5606" max="5606" width="20.140625" style="6" customWidth="1"/>
    <col min="5607" max="5607" width="12.42578125" style="6" customWidth="1"/>
    <col min="5608" max="5608" width="17.5703125" style="6" customWidth="1"/>
    <col min="5609" max="5609" width="20.140625" style="6" customWidth="1"/>
    <col min="5610" max="5610" width="15" style="6" customWidth="1"/>
    <col min="5611" max="5611" width="17.5703125" style="6" customWidth="1"/>
    <col min="5612" max="5612" width="16.28515625" style="6" customWidth="1"/>
    <col min="5613" max="5614" width="22.7109375" style="6" customWidth="1"/>
    <col min="5615" max="5615" width="20.140625" style="6" customWidth="1"/>
    <col min="5616" max="5617" width="16.28515625" style="6" customWidth="1"/>
    <col min="5618" max="5618" width="17.5703125" style="6" customWidth="1"/>
    <col min="5619" max="5624" width="16.28515625" style="6" customWidth="1"/>
    <col min="5625" max="5625" width="13.7109375" style="6" customWidth="1"/>
    <col min="5626" max="5630" width="16.28515625" style="6" customWidth="1"/>
    <col min="5631" max="5631" width="24" style="6" customWidth="1"/>
    <col min="5632" max="5632" width="20.140625" style="6" customWidth="1"/>
    <col min="5633" max="5634" width="22.7109375" style="6" customWidth="1"/>
    <col min="5635" max="5636" width="16.28515625" style="6" customWidth="1"/>
    <col min="5637" max="5639" width="20.140625" style="6" customWidth="1"/>
    <col min="5640" max="5642" width="16.28515625" style="6" customWidth="1"/>
    <col min="5643" max="5643" width="17.5703125" style="6" customWidth="1"/>
    <col min="5644" max="5644" width="18.85546875" style="6" customWidth="1"/>
    <col min="5645" max="5645" width="17.5703125" style="6" customWidth="1"/>
    <col min="5646" max="5646" width="18.85546875" style="6" customWidth="1"/>
    <col min="5647" max="5647" width="17.5703125" style="6" customWidth="1"/>
    <col min="5648" max="5648" width="13.7109375" style="6" customWidth="1"/>
    <col min="5649" max="5649" width="16.28515625" style="6" customWidth="1"/>
    <col min="5650" max="5650" width="12.42578125" style="6" customWidth="1"/>
    <col min="5651" max="5651" width="20.140625" style="6" customWidth="1"/>
    <col min="5652" max="5652" width="29.140625" style="6" customWidth="1"/>
    <col min="5653" max="5654" width="12.42578125" style="6" customWidth="1"/>
    <col min="5655" max="5657" width="20.140625" style="6" customWidth="1"/>
    <col min="5658" max="5658" width="21.42578125" style="6" customWidth="1"/>
    <col min="5659" max="5659" width="24" style="6" customWidth="1"/>
    <col min="5660" max="5660" width="20.140625" style="6" customWidth="1"/>
    <col min="5661" max="5811" width="12.42578125" style="6"/>
    <col min="5812" max="5812" width="21.42578125" style="6" customWidth="1"/>
    <col min="5813" max="5813" width="26.5703125" style="6" customWidth="1"/>
    <col min="5814" max="5814" width="24" style="6" customWidth="1"/>
    <col min="5815" max="5815" width="22.140625" style="6" bestFit="1" customWidth="1"/>
    <col min="5816" max="5816" width="21.42578125" style="6" customWidth="1"/>
    <col min="5817" max="5820" width="13.7109375" style="6" customWidth="1"/>
    <col min="5821" max="5821" width="12.42578125" style="6" customWidth="1"/>
    <col min="5822" max="5822" width="15" style="6" customWidth="1"/>
    <col min="5823" max="5823" width="12.42578125" style="6" customWidth="1"/>
    <col min="5824" max="5824" width="13.7109375" style="6" customWidth="1"/>
    <col min="5825" max="5825" width="15" style="6" customWidth="1"/>
    <col min="5826" max="5827" width="16.28515625" style="6" customWidth="1"/>
    <col min="5828" max="5828" width="15" style="6" customWidth="1"/>
    <col min="5829" max="5829" width="16.28515625" style="6" customWidth="1"/>
    <col min="5830" max="5830" width="21.42578125" style="6" customWidth="1"/>
    <col min="5831" max="5832" width="20.140625" style="6" customWidth="1"/>
    <col min="5833" max="5833" width="21.42578125" style="6" customWidth="1"/>
    <col min="5834" max="5834" width="11.140625" style="6" customWidth="1"/>
    <col min="5835" max="5835" width="18.85546875" style="6" customWidth="1"/>
    <col min="5836" max="5836" width="15" style="6" customWidth="1"/>
    <col min="5837" max="5837" width="21.42578125" style="6" customWidth="1"/>
    <col min="5838" max="5838" width="16.28515625" style="6" customWidth="1"/>
    <col min="5839" max="5840" width="8.5703125" style="6" customWidth="1"/>
    <col min="5841" max="5841" width="16.28515625" style="6" customWidth="1"/>
    <col min="5842" max="5843" width="18.85546875" style="6" customWidth="1"/>
    <col min="5844" max="5845" width="12.42578125" style="6" customWidth="1"/>
    <col min="5846" max="5846" width="17.5703125" style="6" customWidth="1"/>
    <col min="5847" max="5847" width="15" style="6" customWidth="1"/>
    <col min="5848" max="5848" width="12.42578125" style="6" customWidth="1"/>
    <col min="5849" max="5849" width="6" style="6" customWidth="1"/>
    <col min="5850" max="5850" width="21.42578125" style="6" customWidth="1"/>
    <col min="5851" max="5851" width="26.5703125" style="6" customWidth="1"/>
    <col min="5852" max="5852" width="7.28515625" style="6" customWidth="1"/>
    <col min="5853" max="5853" width="20.140625" style="6" customWidth="1"/>
    <col min="5854" max="5854" width="21.42578125" style="6" customWidth="1"/>
    <col min="5855" max="5856" width="17.5703125" style="6" customWidth="1"/>
    <col min="5857" max="5857" width="19.7109375" style="6" bestFit="1" customWidth="1"/>
    <col min="5858" max="5858" width="20.140625" style="6" customWidth="1"/>
    <col min="5859" max="5861" width="15" style="6" customWidth="1"/>
    <col min="5862" max="5862" width="20.140625" style="6" customWidth="1"/>
    <col min="5863" max="5863" width="12.42578125" style="6" customWidth="1"/>
    <col min="5864" max="5864" width="17.5703125" style="6" customWidth="1"/>
    <col min="5865" max="5865" width="20.140625" style="6" customWidth="1"/>
    <col min="5866" max="5866" width="15" style="6" customWidth="1"/>
    <col min="5867" max="5867" width="17.5703125" style="6" customWidth="1"/>
    <col min="5868" max="5868" width="16.28515625" style="6" customWidth="1"/>
    <col min="5869" max="5870" width="22.7109375" style="6" customWidth="1"/>
    <col min="5871" max="5871" width="20.140625" style="6" customWidth="1"/>
    <col min="5872" max="5873" width="16.28515625" style="6" customWidth="1"/>
    <col min="5874" max="5874" width="17.5703125" style="6" customWidth="1"/>
    <col min="5875" max="5880" width="16.28515625" style="6" customWidth="1"/>
    <col min="5881" max="5881" width="13.7109375" style="6" customWidth="1"/>
    <col min="5882" max="5886" width="16.28515625" style="6" customWidth="1"/>
    <col min="5887" max="5887" width="24" style="6" customWidth="1"/>
    <col min="5888" max="5888" width="20.140625" style="6" customWidth="1"/>
    <col min="5889" max="5890" width="22.7109375" style="6" customWidth="1"/>
    <col min="5891" max="5892" width="16.28515625" style="6" customWidth="1"/>
    <col min="5893" max="5895" width="20.140625" style="6" customWidth="1"/>
    <col min="5896" max="5898" width="16.28515625" style="6" customWidth="1"/>
    <col min="5899" max="5899" width="17.5703125" style="6" customWidth="1"/>
    <col min="5900" max="5900" width="18.85546875" style="6" customWidth="1"/>
    <col min="5901" max="5901" width="17.5703125" style="6" customWidth="1"/>
    <col min="5902" max="5902" width="18.85546875" style="6" customWidth="1"/>
    <col min="5903" max="5903" width="17.5703125" style="6" customWidth="1"/>
    <col min="5904" max="5904" width="13.7109375" style="6" customWidth="1"/>
    <col min="5905" max="5905" width="16.28515625" style="6" customWidth="1"/>
    <col min="5906" max="5906" width="12.42578125" style="6" customWidth="1"/>
    <col min="5907" max="5907" width="20.140625" style="6" customWidth="1"/>
    <col min="5908" max="5908" width="29.140625" style="6" customWidth="1"/>
    <col min="5909" max="5910" width="12.42578125" style="6" customWidth="1"/>
    <col min="5911" max="5913" width="20.140625" style="6" customWidth="1"/>
    <col min="5914" max="5914" width="21.42578125" style="6" customWidth="1"/>
    <col min="5915" max="5915" width="24" style="6" customWidth="1"/>
    <col min="5916" max="5916" width="20.140625" style="6" customWidth="1"/>
    <col min="5917" max="6067" width="12.42578125" style="6"/>
    <col min="6068" max="6068" width="21.42578125" style="6" customWidth="1"/>
    <col min="6069" max="6069" width="26.5703125" style="6" customWidth="1"/>
    <col min="6070" max="6070" width="24" style="6" customWidth="1"/>
    <col min="6071" max="6071" width="22.140625" style="6" bestFit="1" customWidth="1"/>
    <col min="6072" max="6072" width="21.42578125" style="6" customWidth="1"/>
    <col min="6073" max="6076" width="13.7109375" style="6" customWidth="1"/>
    <col min="6077" max="6077" width="12.42578125" style="6" customWidth="1"/>
    <col min="6078" max="6078" width="15" style="6" customWidth="1"/>
    <col min="6079" max="6079" width="12.42578125" style="6" customWidth="1"/>
    <col min="6080" max="6080" width="13.7109375" style="6" customWidth="1"/>
    <col min="6081" max="6081" width="15" style="6" customWidth="1"/>
    <col min="6082" max="6083" width="16.28515625" style="6" customWidth="1"/>
    <col min="6084" max="6084" width="15" style="6" customWidth="1"/>
    <col min="6085" max="6085" width="16.28515625" style="6" customWidth="1"/>
    <col min="6086" max="6086" width="21.42578125" style="6" customWidth="1"/>
    <col min="6087" max="6088" width="20.140625" style="6" customWidth="1"/>
    <col min="6089" max="6089" width="21.42578125" style="6" customWidth="1"/>
    <col min="6090" max="6090" width="11.140625" style="6" customWidth="1"/>
    <col min="6091" max="6091" width="18.85546875" style="6" customWidth="1"/>
    <col min="6092" max="6092" width="15" style="6" customWidth="1"/>
    <col min="6093" max="6093" width="21.42578125" style="6" customWidth="1"/>
    <col min="6094" max="6094" width="16.28515625" style="6" customWidth="1"/>
    <col min="6095" max="6096" width="8.5703125" style="6" customWidth="1"/>
    <col min="6097" max="6097" width="16.28515625" style="6" customWidth="1"/>
    <col min="6098" max="6099" width="18.85546875" style="6" customWidth="1"/>
    <col min="6100" max="6101" width="12.42578125" style="6" customWidth="1"/>
    <col min="6102" max="6102" width="17.5703125" style="6" customWidth="1"/>
    <col min="6103" max="6103" width="15" style="6" customWidth="1"/>
    <col min="6104" max="6104" width="12.42578125" style="6" customWidth="1"/>
    <col min="6105" max="6105" width="6" style="6" customWidth="1"/>
    <col min="6106" max="6106" width="21.42578125" style="6" customWidth="1"/>
    <col min="6107" max="6107" width="26.5703125" style="6" customWidth="1"/>
    <col min="6108" max="6108" width="7.28515625" style="6" customWidth="1"/>
    <col min="6109" max="6109" width="20.140625" style="6" customWidth="1"/>
    <col min="6110" max="6110" width="21.42578125" style="6" customWidth="1"/>
    <col min="6111" max="6112" width="17.5703125" style="6" customWidth="1"/>
    <col min="6113" max="6113" width="19.7109375" style="6" bestFit="1" customWidth="1"/>
    <col min="6114" max="6114" width="20.140625" style="6" customWidth="1"/>
    <col min="6115" max="6117" width="15" style="6" customWidth="1"/>
    <col min="6118" max="6118" width="20.140625" style="6" customWidth="1"/>
    <col min="6119" max="6119" width="12.42578125" style="6" customWidth="1"/>
    <col min="6120" max="6120" width="17.5703125" style="6" customWidth="1"/>
    <col min="6121" max="6121" width="20.140625" style="6" customWidth="1"/>
    <col min="6122" max="6122" width="15" style="6" customWidth="1"/>
    <col min="6123" max="6123" width="17.5703125" style="6" customWidth="1"/>
    <col min="6124" max="6124" width="16.28515625" style="6" customWidth="1"/>
    <col min="6125" max="6126" width="22.7109375" style="6" customWidth="1"/>
    <col min="6127" max="6127" width="20.140625" style="6" customWidth="1"/>
    <col min="6128" max="6129" width="16.28515625" style="6" customWidth="1"/>
    <col min="6130" max="6130" width="17.5703125" style="6" customWidth="1"/>
    <col min="6131" max="6136" width="16.28515625" style="6" customWidth="1"/>
    <col min="6137" max="6137" width="13.7109375" style="6" customWidth="1"/>
    <col min="6138" max="6142" width="16.28515625" style="6" customWidth="1"/>
    <col min="6143" max="6143" width="24" style="6" customWidth="1"/>
    <col min="6144" max="6144" width="20.140625" style="6" customWidth="1"/>
    <col min="6145" max="6146" width="22.7109375" style="6" customWidth="1"/>
    <col min="6147" max="6148" width="16.28515625" style="6" customWidth="1"/>
    <col min="6149" max="6151" width="20.140625" style="6" customWidth="1"/>
    <col min="6152" max="6154" width="16.28515625" style="6" customWidth="1"/>
    <col min="6155" max="6155" width="17.5703125" style="6" customWidth="1"/>
    <col min="6156" max="6156" width="18.85546875" style="6" customWidth="1"/>
    <col min="6157" max="6157" width="17.5703125" style="6" customWidth="1"/>
    <col min="6158" max="6158" width="18.85546875" style="6" customWidth="1"/>
    <col min="6159" max="6159" width="17.5703125" style="6" customWidth="1"/>
    <col min="6160" max="6160" width="13.7109375" style="6" customWidth="1"/>
    <col min="6161" max="6161" width="16.28515625" style="6" customWidth="1"/>
    <col min="6162" max="6162" width="12.42578125" style="6" customWidth="1"/>
    <col min="6163" max="6163" width="20.140625" style="6" customWidth="1"/>
    <col min="6164" max="6164" width="29.140625" style="6" customWidth="1"/>
    <col min="6165" max="6166" width="12.42578125" style="6" customWidth="1"/>
    <col min="6167" max="6169" width="20.140625" style="6" customWidth="1"/>
    <col min="6170" max="6170" width="21.42578125" style="6" customWidth="1"/>
    <col min="6171" max="6171" width="24" style="6" customWidth="1"/>
    <col min="6172" max="6172" width="20.140625" style="6" customWidth="1"/>
    <col min="6173" max="6323" width="12.42578125" style="6"/>
    <col min="6324" max="6324" width="21.42578125" style="6" customWidth="1"/>
    <col min="6325" max="6325" width="26.5703125" style="6" customWidth="1"/>
    <col min="6326" max="6326" width="24" style="6" customWidth="1"/>
    <col min="6327" max="6327" width="22.140625" style="6" bestFit="1" customWidth="1"/>
    <col min="6328" max="6328" width="21.42578125" style="6" customWidth="1"/>
    <col min="6329" max="6332" width="13.7109375" style="6" customWidth="1"/>
    <col min="6333" max="6333" width="12.42578125" style="6" customWidth="1"/>
    <col min="6334" max="6334" width="15" style="6" customWidth="1"/>
    <col min="6335" max="6335" width="12.42578125" style="6" customWidth="1"/>
    <col min="6336" max="6336" width="13.7109375" style="6" customWidth="1"/>
    <col min="6337" max="6337" width="15" style="6" customWidth="1"/>
    <col min="6338" max="6339" width="16.28515625" style="6" customWidth="1"/>
    <col min="6340" max="6340" width="15" style="6" customWidth="1"/>
    <col min="6341" max="6341" width="16.28515625" style="6" customWidth="1"/>
    <col min="6342" max="6342" width="21.42578125" style="6" customWidth="1"/>
    <col min="6343" max="6344" width="20.140625" style="6" customWidth="1"/>
    <col min="6345" max="6345" width="21.42578125" style="6" customWidth="1"/>
    <col min="6346" max="6346" width="11.140625" style="6" customWidth="1"/>
    <col min="6347" max="6347" width="18.85546875" style="6" customWidth="1"/>
    <col min="6348" max="6348" width="15" style="6" customWidth="1"/>
    <col min="6349" max="6349" width="21.42578125" style="6" customWidth="1"/>
    <col min="6350" max="6350" width="16.28515625" style="6" customWidth="1"/>
    <col min="6351" max="6352" width="8.5703125" style="6" customWidth="1"/>
    <col min="6353" max="6353" width="16.28515625" style="6" customWidth="1"/>
    <col min="6354" max="6355" width="18.85546875" style="6" customWidth="1"/>
    <col min="6356" max="6357" width="12.42578125" style="6" customWidth="1"/>
    <col min="6358" max="6358" width="17.5703125" style="6" customWidth="1"/>
    <col min="6359" max="6359" width="15" style="6" customWidth="1"/>
    <col min="6360" max="6360" width="12.42578125" style="6" customWidth="1"/>
    <col min="6361" max="6361" width="6" style="6" customWidth="1"/>
    <col min="6362" max="6362" width="21.42578125" style="6" customWidth="1"/>
    <col min="6363" max="6363" width="26.5703125" style="6" customWidth="1"/>
    <col min="6364" max="6364" width="7.28515625" style="6" customWidth="1"/>
    <col min="6365" max="6365" width="20.140625" style="6" customWidth="1"/>
    <col min="6366" max="6366" width="21.42578125" style="6" customWidth="1"/>
    <col min="6367" max="6368" width="17.5703125" style="6" customWidth="1"/>
    <col min="6369" max="6369" width="19.7109375" style="6" bestFit="1" customWidth="1"/>
    <col min="6370" max="6370" width="20.140625" style="6" customWidth="1"/>
    <col min="6371" max="6373" width="15" style="6" customWidth="1"/>
    <col min="6374" max="6374" width="20.140625" style="6" customWidth="1"/>
    <col min="6375" max="6375" width="12.42578125" style="6" customWidth="1"/>
    <col min="6376" max="6376" width="17.5703125" style="6" customWidth="1"/>
    <col min="6377" max="6377" width="20.140625" style="6" customWidth="1"/>
    <col min="6378" max="6378" width="15" style="6" customWidth="1"/>
    <col min="6379" max="6379" width="17.5703125" style="6" customWidth="1"/>
    <col min="6380" max="6380" width="16.28515625" style="6" customWidth="1"/>
    <col min="6381" max="6382" width="22.7109375" style="6" customWidth="1"/>
    <col min="6383" max="6383" width="20.140625" style="6" customWidth="1"/>
    <col min="6384" max="6385" width="16.28515625" style="6" customWidth="1"/>
    <col min="6386" max="6386" width="17.5703125" style="6" customWidth="1"/>
    <col min="6387" max="6392" width="16.28515625" style="6" customWidth="1"/>
    <col min="6393" max="6393" width="13.7109375" style="6" customWidth="1"/>
    <col min="6394" max="6398" width="16.28515625" style="6" customWidth="1"/>
    <col min="6399" max="6399" width="24" style="6" customWidth="1"/>
    <col min="6400" max="6400" width="20.140625" style="6" customWidth="1"/>
    <col min="6401" max="6402" width="22.7109375" style="6" customWidth="1"/>
    <col min="6403" max="6404" width="16.28515625" style="6" customWidth="1"/>
    <col min="6405" max="6407" width="20.140625" style="6" customWidth="1"/>
    <col min="6408" max="6410" width="16.28515625" style="6" customWidth="1"/>
    <col min="6411" max="6411" width="17.5703125" style="6" customWidth="1"/>
    <col min="6412" max="6412" width="18.85546875" style="6" customWidth="1"/>
    <col min="6413" max="6413" width="17.5703125" style="6" customWidth="1"/>
    <col min="6414" max="6414" width="18.85546875" style="6" customWidth="1"/>
    <col min="6415" max="6415" width="17.5703125" style="6" customWidth="1"/>
    <col min="6416" max="6416" width="13.7109375" style="6" customWidth="1"/>
    <col min="6417" max="6417" width="16.28515625" style="6" customWidth="1"/>
    <col min="6418" max="6418" width="12.42578125" style="6" customWidth="1"/>
    <col min="6419" max="6419" width="20.140625" style="6" customWidth="1"/>
    <col min="6420" max="6420" width="29.140625" style="6" customWidth="1"/>
    <col min="6421" max="6422" width="12.42578125" style="6" customWidth="1"/>
    <col min="6423" max="6425" width="20.140625" style="6" customWidth="1"/>
    <col min="6426" max="6426" width="21.42578125" style="6" customWidth="1"/>
    <col min="6427" max="6427" width="24" style="6" customWidth="1"/>
    <col min="6428" max="6428" width="20.140625" style="6" customWidth="1"/>
    <col min="6429" max="6579" width="12.42578125" style="6"/>
    <col min="6580" max="6580" width="21.42578125" style="6" customWidth="1"/>
    <col min="6581" max="6581" width="26.5703125" style="6" customWidth="1"/>
    <col min="6582" max="6582" width="24" style="6" customWidth="1"/>
    <col min="6583" max="6583" width="22.140625" style="6" bestFit="1" customWidth="1"/>
    <col min="6584" max="6584" width="21.42578125" style="6" customWidth="1"/>
    <col min="6585" max="6588" width="13.7109375" style="6" customWidth="1"/>
    <col min="6589" max="6589" width="12.42578125" style="6" customWidth="1"/>
    <col min="6590" max="6590" width="15" style="6" customWidth="1"/>
    <col min="6591" max="6591" width="12.42578125" style="6" customWidth="1"/>
    <col min="6592" max="6592" width="13.7109375" style="6" customWidth="1"/>
    <col min="6593" max="6593" width="15" style="6" customWidth="1"/>
    <col min="6594" max="6595" width="16.28515625" style="6" customWidth="1"/>
    <col min="6596" max="6596" width="15" style="6" customWidth="1"/>
    <col min="6597" max="6597" width="16.28515625" style="6" customWidth="1"/>
    <col min="6598" max="6598" width="21.42578125" style="6" customWidth="1"/>
    <col min="6599" max="6600" width="20.140625" style="6" customWidth="1"/>
    <col min="6601" max="6601" width="21.42578125" style="6" customWidth="1"/>
    <col min="6602" max="6602" width="11.140625" style="6" customWidth="1"/>
    <col min="6603" max="6603" width="18.85546875" style="6" customWidth="1"/>
    <col min="6604" max="6604" width="15" style="6" customWidth="1"/>
    <col min="6605" max="6605" width="21.42578125" style="6" customWidth="1"/>
    <col min="6606" max="6606" width="16.28515625" style="6" customWidth="1"/>
    <col min="6607" max="6608" width="8.5703125" style="6" customWidth="1"/>
    <col min="6609" max="6609" width="16.28515625" style="6" customWidth="1"/>
    <col min="6610" max="6611" width="18.85546875" style="6" customWidth="1"/>
    <col min="6612" max="6613" width="12.42578125" style="6" customWidth="1"/>
    <col min="6614" max="6614" width="17.5703125" style="6" customWidth="1"/>
    <col min="6615" max="6615" width="15" style="6" customWidth="1"/>
    <col min="6616" max="6616" width="12.42578125" style="6" customWidth="1"/>
    <col min="6617" max="6617" width="6" style="6" customWidth="1"/>
    <col min="6618" max="6618" width="21.42578125" style="6" customWidth="1"/>
    <col min="6619" max="6619" width="26.5703125" style="6" customWidth="1"/>
    <col min="6620" max="6620" width="7.28515625" style="6" customWidth="1"/>
    <col min="6621" max="6621" width="20.140625" style="6" customWidth="1"/>
    <col min="6622" max="6622" width="21.42578125" style="6" customWidth="1"/>
    <col min="6623" max="6624" width="17.5703125" style="6" customWidth="1"/>
    <col min="6625" max="6625" width="19.7109375" style="6" bestFit="1" customWidth="1"/>
    <col min="6626" max="6626" width="20.140625" style="6" customWidth="1"/>
    <col min="6627" max="6629" width="15" style="6" customWidth="1"/>
    <col min="6630" max="6630" width="20.140625" style="6" customWidth="1"/>
    <col min="6631" max="6631" width="12.42578125" style="6" customWidth="1"/>
    <col min="6632" max="6632" width="17.5703125" style="6" customWidth="1"/>
    <col min="6633" max="6633" width="20.140625" style="6" customWidth="1"/>
    <col min="6634" max="6634" width="15" style="6" customWidth="1"/>
    <col min="6635" max="6635" width="17.5703125" style="6" customWidth="1"/>
    <col min="6636" max="6636" width="16.28515625" style="6" customWidth="1"/>
    <col min="6637" max="6638" width="22.7109375" style="6" customWidth="1"/>
    <col min="6639" max="6639" width="20.140625" style="6" customWidth="1"/>
    <col min="6640" max="6641" width="16.28515625" style="6" customWidth="1"/>
    <col min="6642" max="6642" width="17.5703125" style="6" customWidth="1"/>
    <col min="6643" max="6648" width="16.28515625" style="6" customWidth="1"/>
    <col min="6649" max="6649" width="13.7109375" style="6" customWidth="1"/>
    <col min="6650" max="6654" width="16.28515625" style="6" customWidth="1"/>
    <col min="6655" max="6655" width="24" style="6" customWidth="1"/>
    <col min="6656" max="6656" width="20.140625" style="6" customWidth="1"/>
    <col min="6657" max="6658" width="22.7109375" style="6" customWidth="1"/>
    <col min="6659" max="6660" width="16.28515625" style="6" customWidth="1"/>
    <col min="6661" max="6663" width="20.140625" style="6" customWidth="1"/>
    <col min="6664" max="6666" width="16.28515625" style="6" customWidth="1"/>
    <col min="6667" max="6667" width="17.5703125" style="6" customWidth="1"/>
    <col min="6668" max="6668" width="18.85546875" style="6" customWidth="1"/>
    <col min="6669" max="6669" width="17.5703125" style="6" customWidth="1"/>
    <col min="6670" max="6670" width="18.85546875" style="6" customWidth="1"/>
    <col min="6671" max="6671" width="17.5703125" style="6" customWidth="1"/>
    <col min="6672" max="6672" width="13.7109375" style="6" customWidth="1"/>
    <col min="6673" max="6673" width="16.28515625" style="6" customWidth="1"/>
    <col min="6674" max="6674" width="12.42578125" style="6" customWidth="1"/>
    <col min="6675" max="6675" width="20.140625" style="6" customWidth="1"/>
    <col min="6676" max="6676" width="29.140625" style="6" customWidth="1"/>
    <col min="6677" max="6678" width="12.42578125" style="6" customWidth="1"/>
    <col min="6679" max="6681" width="20.140625" style="6" customWidth="1"/>
    <col min="6682" max="6682" width="21.42578125" style="6" customWidth="1"/>
    <col min="6683" max="6683" width="24" style="6" customWidth="1"/>
    <col min="6684" max="6684" width="20.140625" style="6" customWidth="1"/>
    <col min="6685" max="6835" width="12.42578125" style="6"/>
    <col min="6836" max="6836" width="21.42578125" style="6" customWidth="1"/>
    <col min="6837" max="6837" width="26.5703125" style="6" customWidth="1"/>
    <col min="6838" max="6838" width="24" style="6" customWidth="1"/>
    <col min="6839" max="6839" width="22.140625" style="6" bestFit="1" customWidth="1"/>
    <col min="6840" max="6840" width="21.42578125" style="6" customWidth="1"/>
    <col min="6841" max="6844" width="13.7109375" style="6" customWidth="1"/>
    <col min="6845" max="6845" width="12.42578125" style="6" customWidth="1"/>
    <col min="6846" max="6846" width="15" style="6" customWidth="1"/>
    <col min="6847" max="6847" width="12.42578125" style="6" customWidth="1"/>
    <col min="6848" max="6848" width="13.7109375" style="6" customWidth="1"/>
    <col min="6849" max="6849" width="15" style="6" customWidth="1"/>
    <col min="6850" max="6851" width="16.28515625" style="6" customWidth="1"/>
    <col min="6852" max="6852" width="15" style="6" customWidth="1"/>
    <col min="6853" max="6853" width="16.28515625" style="6" customWidth="1"/>
    <col min="6854" max="6854" width="21.42578125" style="6" customWidth="1"/>
    <col min="6855" max="6856" width="20.140625" style="6" customWidth="1"/>
    <col min="6857" max="6857" width="21.42578125" style="6" customWidth="1"/>
    <col min="6858" max="6858" width="11.140625" style="6" customWidth="1"/>
    <col min="6859" max="6859" width="18.85546875" style="6" customWidth="1"/>
    <col min="6860" max="6860" width="15" style="6" customWidth="1"/>
    <col min="6861" max="6861" width="21.42578125" style="6" customWidth="1"/>
    <col min="6862" max="6862" width="16.28515625" style="6" customWidth="1"/>
    <col min="6863" max="6864" width="8.5703125" style="6" customWidth="1"/>
    <col min="6865" max="6865" width="16.28515625" style="6" customWidth="1"/>
    <col min="6866" max="6867" width="18.85546875" style="6" customWidth="1"/>
    <col min="6868" max="6869" width="12.42578125" style="6" customWidth="1"/>
    <col min="6870" max="6870" width="17.5703125" style="6" customWidth="1"/>
    <col min="6871" max="6871" width="15" style="6" customWidth="1"/>
    <col min="6872" max="6872" width="12.42578125" style="6" customWidth="1"/>
    <col min="6873" max="6873" width="6" style="6" customWidth="1"/>
    <col min="6874" max="6874" width="21.42578125" style="6" customWidth="1"/>
    <col min="6875" max="6875" width="26.5703125" style="6" customWidth="1"/>
    <col min="6876" max="6876" width="7.28515625" style="6" customWidth="1"/>
    <col min="6877" max="6877" width="20.140625" style="6" customWidth="1"/>
    <col min="6878" max="6878" width="21.42578125" style="6" customWidth="1"/>
    <col min="6879" max="6880" width="17.5703125" style="6" customWidth="1"/>
    <col min="6881" max="6881" width="19.7109375" style="6" bestFit="1" customWidth="1"/>
    <col min="6882" max="6882" width="20.140625" style="6" customWidth="1"/>
    <col min="6883" max="6885" width="15" style="6" customWidth="1"/>
    <col min="6886" max="6886" width="20.140625" style="6" customWidth="1"/>
    <col min="6887" max="6887" width="12.42578125" style="6" customWidth="1"/>
    <col min="6888" max="6888" width="17.5703125" style="6" customWidth="1"/>
    <col min="6889" max="6889" width="20.140625" style="6" customWidth="1"/>
    <col min="6890" max="6890" width="15" style="6" customWidth="1"/>
    <col min="6891" max="6891" width="17.5703125" style="6" customWidth="1"/>
    <col min="6892" max="6892" width="16.28515625" style="6" customWidth="1"/>
    <col min="6893" max="6894" width="22.7109375" style="6" customWidth="1"/>
    <col min="6895" max="6895" width="20.140625" style="6" customWidth="1"/>
    <col min="6896" max="6897" width="16.28515625" style="6" customWidth="1"/>
    <col min="6898" max="6898" width="17.5703125" style="6" customWidth="1"/>
    <col min="6899" max="6904" width="16.28515625" style="6" customWidth="1"/>
    <col min="6905" max="6905" width="13.7109375" style="6" customWidth="1"/>
    <col min="6906" max="6910" width="16.28515625" style="6" customWidth="1"/>
    <col min="6911" max="6911" width="24" style="6" customWidth="1"/>
    <col min="6912" max="6912" width="20.140625" style="6" customWidth="1"/>
    <col min="6913" max="6914" width="22.7109375" style="6" customWidth="1"/>
    <col min="6915" max="6916" width="16.28515625" style="6" customWidth="1"/>
    <col min="6917" max="6919" width="20.140625" style="6" customWidth="1"/>
    <col min="6920" max="6922" width="16.28515625" style="6" customWidth="1"/>
    <col min="6923" max="6923" width="17.5703125" style="6" customWidth="1"/>
    <col min="6924" max="6924" width="18.85546875" style="6" customWidth="1"/>
    <col min="6925" max="6925" width="17.5703125" style="6" customWidth="1"/>
    <col min="6926" max="6926" width="18.85546875" style="6" customWidth="1"/>
    <col min="6927" max="6927" width="17.5703125" style="6" customWidth="1"/>
    <col min="6928" max="6928" width="13.7109375" style="6" customWidth="1"/>
    <col min="6929" max="6929" width="16.28515625" style="6" customWidth="1"/>
    <col min="6930" max="6930" width="12.42578125" style="6" customWidth="1"/>
    <col min="6931" max="6931" width="20.140625" style="6" customWidth="1"/>
    <col min="6932" max="6932" width="29.140625" style="6" customWidth="1"/>
    <col min="6933" max="6934" width="12.42578125" style="6" customWidth="1"/>
    <col min="6935" max="6937" width="20.140625" style="6" customWidth="1"/>
    <col min="6938" max="6938" width="21.42578125" style="6" customWidth="1"/>
    <col min="6939" max="6939" width="24" style="6" customWidth="1"/>
    <col min="6940" max="6940" width="20.140625" style="6" customWidth="1"/>
    <col min="6941" max="7091" width="12.42578125" style="6"/>
    <col min="7092" max="7092" width="21.42578125" style="6" customWidth="1"/>
    <col min="7093" max="7093" width="26.5703125" style="6" customWidth="1"/>
    <col min="7094" max="7094" width="24" style="6" customWidth="1"/>
    <col min="7095" max="7095" width="22.140625" style="6" bestFit="1" customWidth="1"/>
    <col min="7096" max="7096" width="21.42578125" style="6" customWidth="1"/>
    <col min="7097" max="7100" width="13.7109375" style="6" customWidth="1"/>
    <col min="7101" max="7101" width="12.42578125" style="6" customWidth="1"/>
    <col min="7102" max="7102" width="15" style="6" customWidth="1"/>
    <col min="7103" max="7103" width="12.42578125" style="6" customWidth="1"/>
    <col min="7104" max="7104" width="13.7109375" style="6" customWidth="1"/>
    <col min="7105" max="7105" width="15" style="6" customWidth="1"/>
    <col min="7106" max="7107" width="16.28515625" style="6" customWidth="1"/>
    <col min="7108" max="7108" width="15" style="6" customWidth="1"/>
    <col min="7109" max="7109" width="16.28515625" style="6" customWidth="1"/>
    <col min="7110" max="7110" width="21.42578125" style="6" customWidth="1"/>
    <col min="7111" max="7112" width="20.140625" style="6" customWidth="1"/>
    <col min="7113" max="7113" width="21.42578125" style="6" customWidth="1"/>
    <col min="7114" max="7114" width="11.140625" style="6" customWidth="1"/>
    <col min="7115" max="7115" width="18.85546875" style="6" customWidth="1"/>
    <col min="7116" max="7116" width="15" style="6" customWidth="1"/>
    <col min="7117" max="7117" width="21.42578125" style="6" customWidth="1"/>
    <col min="7118" max="7118" width="16.28515625" style="6" customWidth="1"/>
    <col min="7119" max="7120" width="8.5703125" style="6" customWidth="1"/>
    <col min="7121" max="7121" width="16.28515625" style="6" customWidth="1"/>
    <col min="7122" max="7123" width="18.85546875" style="6" customWidth="1"/>
    <col min="7124" max="7125" width="12.42578125" style="6" customWidth="1"/>
    <col min="7126" max="7126" width="17.5703125" style="6" customWidth="1"/>
    <col min="7127" max="7127" width="15" style="6" customWidth="1"/>
    <col min="7128" max="7128" width="12.42578125" style="6" customWidth="1"/>
    <col min="7129" max="7129" width="6" style="6" customWidth="1"/>
    <col min="7130" max="7130" width="21.42578125" style="6" customWidth="1"/>
    <col min="7131" max="7131" width="26.5703125" style="6" customWidth="1"/>
    <col min="7132" max="7132" width="7.28515625" style="6" customWidth="1"/>
    <col min="7133" max="7133" width="20.140625" style="6" customWidth="1"/>
    <col min="7134" max="7134" width="21.42578125" style="6" customWidth="1"/>
    <col min="7135" max="7136" width="17.5703125" style="6" customWidth="1"/>
    <col min="7137" max="7137" width="19.7109375" style="6" bestFit="1" customWidth="1"/>
    <col min="7138" max="7138" width="20.140625" style="6" customWidth="1"/>
    <col min="7139" max="7141" width="15" style="6" customWidth="1"/>
    <col min="7142" max="7142" width="20.140625" style="6" customWidth="1"/>
    <col min="7143" max="7143" width="12.42578125" style="6" customWidth="1"/>
    <col min="7144" max="7144" width="17.5703125" style="6" customWidth="1"/>
    <col min="7145" max="7145" width="20.140625" style="6" customWidth="1"/>
    <col min="7146" max="7146" width="15" style="6" customWidth="1"/>
    <col min="7147" max="7147" width="17.5703125" style="6" customWidth="1"/>
    <col min="7148" max="7148" width="16.28515625" style="6" customWidth="1"/>
    <col min="7149" max="7150" width="22.7109375" style="6" customWidth="1"/>
    <col min="7151" max="7151" width="20.140625" style="6" customWidth="1"/>
    <col min="7152" max="7153" width="16.28515625" style="6" customWidth="1"/>
    <col min="7154" max="7154" width="17.5703125" style="6" customWidth="1"/>
    <col min="7155" max="7160" width="16.28515625" style="6" customWidth="1"/>
    <col min="7161" max="7161" width="13.7109375" style="6" customWidth="1"/>
    <col min="7162" max="7166" width="16.28515625" style="6" customWidth="1"/>
    <col min="7167" max="7167" width="24" style="6" customWidth="1"/>
    <col min="7168" max="7168" width="20.140625" style="6" customWidth="1"/>
    <col min="7169" max="7170" width="22.7109375" style="6" customWidth="1"/>
    <col min="7171" max="7172" width="16.28515625" style="6" customWidth="1"/>
    <col min="7173" max="7175" width="20.140625" style="6" customWidth="1"/>
    <col min="7176" max="7178" width="16.28515625" style="6" customWidth="1"/>
    <col min="7179" max="7179" width="17.5703125" style="6" customWidth="1"/>
    <col min="7180" max="7180" width="18.85546875" style="6" customWidth="1"/>
    <col min="7181" max="7181" width="17.5703125" style="6" customWidth="1"/>
    <col min="7182" max="7182" width="18.85546875" style="6" customWidth="1"/>
    <col min="7183" max="7183" width="17.5703125" style="6" customWidth="1"/>
    <col min="7184" max="7184" width="13.7109375" style="6" customWidth="1"/>
    <col min="7185" max="7185" width="16.28515625" style="6" customWidth="1"/>
    <col min="7186" max="7186" width="12.42578125" style="6" customWidth="1"/>
    <col min="7187" max="7187" width="20.140625" style="6" customWidth="1"/>
    <col min="7188" max="7188" width="29.140625" style="6" customWidth="1"/>
    <col min="7189" max="7190" width="12.42578125" style="6" customWidth="1"/>
    <col min="7191" max="7193" width="20.140625" style="6" customWidth="1"/>
    <col min="7194" max="7194" width="21.42578125" style="6" customWidth="1"/>
    <col min="7195" max="7195" width="24" style="6" customWidth="1"/>
    <col min="7196" max="7196" width="20.140625" style="6" customWidth="1"/>
    <col min="7197" max="7347" width="12.42578125" style="6"/>
    <col min="7348" max="7348" width="21.42578125" style="6" customWidth="1"/>
    <col min="7349" max="7349" width="26.5703125" style="6" customWidth="1"/>
    <col min="7350" max="7350" width="24" style="6" customWidth="1"/>
    <col min="7351" max="7351" width="22.140625" style="6" bestFit="1" customWidth="1"/>
    <col min="7352" max="7352" width="21.42578125" style="6" customWidth="1"/>
    <col min="7353" max="7356" width="13.7109375" style="6" customWidth="1"/>
    <col min="7357" max="7357" width="12.42578125" style="6" customWidth="1"/>
    <col min="7358" max="7358" width="15" style="6" customWidth="1"/>
    <col min="7359" max="7359" width="12.42578125" style="6" customWidth="1"/>
    <col min="7360" max="7360" width="13.7109375" style="6" customWidth="1"/>
    <col min="7361" max="7361" width="15" style="6" customWidth="1"/>
    <col min="7362" max="7363" width="16.28515625" style="6" customWidth="1"/>
    <col min="7364" max="7364" width="15" style="6" customWidth="1"/>
    <col min="7365" max="7365" width="16.28515625" style="6" customWidth="1"/>
    <col min="7366" max="7366" width="21.42578125" style="6" customWidth="1"/>
    <col min="7367" max="7368" width="20.140625" style="6" customWidth="1"/>
    <col min="7369" max="7369" width="21.42578125" style="6" customWidth="1"/>
    <col min="7370" max="7370" width="11.140625" style="6" customWidth="1"/>
    <col min="7371" max="7371" width="18.85546875" style="6" customWidth="1"/>
    <col min="7372" max="7372" width="15" style="6" customWidth="1"/>
    <col min="7373" max="7373" width="21.42578125" style="6" customWidth="1"/>
    <col min="7374" max="7374" width="16.28515625" style="6" customWidth="1"/>
    <col min="7375" max="7376" width="8.5703125" style="6" customWidth="1"/>
    <col min="7377" max="7377" width="16.28515625" style="6" customWidth="1"/>
    <col min="7378" max="7379" width="18.85546875" style="6" customWidth="1"/>
    <col min="7380" max="7381" width="12.42578125" style="6" customWidth="1"/>
    <col min="7382" max="7382" width="17.5703125" style="6" customWidth="1"/>
    <col min="7383" max="7383" width="15" style="6" customWidth="1"/>
    <col min="7384" max="7384" width="12.42578125" style="6" customWidth="1"/>
    <col min="7385" max="7385" width="6" style="6" customWidth="1"/>
    <col min="7386" max="7386" width="21.42578125" style="6" customWidth="1"/>
    <col min="7387" max="7387" width="26.5703125" style="6" customWidth="1"/>
    <col min="7388" max="7388" width="7.28515625" style="6" customWidth="1"/>
    <col min="7389" max="7389" width="20.140625" style="6" customWidth="1"/>
    <col min="7390" max="7390" width="21.42578125" style="6" customWidth="1"/>
    <col min="7391" max="7392" width="17.5703125" style="6" customWidth="1"/>
    <col min="7393" max="7393" width="19.7109375" style="6" bestFit="1" customWidth="1"/>
    <col min="7394" max="7394" width="20.140625" style="6" customWidth="1"/>
    <col min="7395" max="7397" width="15" style="6" customWidth="1"/>
    <col min="7398" max="7398" width="20.140625" style="6" customWidth="1"/>
    <col min="7399" max="7399" width="12.42578125" style="6" customWidth="1"/>
    <col min="7400" max="7400" width="17.5703125" style="6" customWidth="1"/>
    <col min="7401" max="7401" width="20.140625" style="6" customWidth="1"/>
    <col min="7402" max="7402" width="15" style="6" customWidth="1"/>
    <col min="7403" max="7403" width="17.5703125" style="6" customWidth="1"/>
    <col min="7404" max="7404" width="16.28515625" style="6" customWidth="1"/>
    <col min="7405" max="7406" width="22.7109375" style="6" customWidth="1"/>
    <col min="7407" max="7407" width="20.140625" style="6" customWidth="1"/>
    <col min="7408" max="7409" width="16.28515625" style="6" customWidth="1"/>
    <col min="7410" max="7410" width="17.5703125" style="6" customWidth="1"/>
    <col min="7411" max="7416" width="16.28515625" style="6" customWidth="1"/>
    <col min="7417" max="7417" width="13.7109375" style="6" customWidth="1"/>
    <col min="7418" max="7422" width="16.28515625" style="6" customWidth="1"/>
    <col min="7423" max="7423" width="24" style="6" customWidth="1"/>
    <col min="7424" max="7424" width="20.140625" style="6" customWidth="1"/>
    <col min="7425" max="7426" width="22.7109375" style="6" customWidth="1"/>
    <col min="7427" max="7428" width="16.28515625" style="6" customWidth="1"/>
    <col min="7429" max="7431" width="20.140625" style="6" customWidth="1"/>
    <col min="7432" max="7434" width="16.28515625" style="6" customWidth="1"/>
    <col min="7435" max="7435" width="17.5703125" style="6" customWidth="1"/>
    <col min="7436" max="7436" width="18.85546875" style="6" customWidth="1"/>
    <col min="7437" max="7437" width="17.5703125" style="6" customWidth="1"/>
    <col min="7438" max="7438" width="18.85546875" style="6" customWidth="1"/>
    <col min="7439" max="7439" width="17.5703125" style="6" customWidth="1"/>
    <col min="7440" max="7440" width="13.7109375" style="6" customWidth="1"/>
    <col min="7441" max="7441" width="16.28515625" style="6" customWidth="1"/>
    <col min="7442" max="7442" width="12.42578125" style="6" customWidth="1"/>
    <col min="7443" max="7443" width="20.140625" style="6" customWidth="1"/>
    <col min="7444" max="7444" width="29.140625" style="6" customWidth="1"/>
    <col min="7445" max="7446" width="12.42578125" style="6" customWidth="1"/>
    <col min="7447" max="7449" width="20.140625" style="6" customWidth="1"/>
    <col min="7450" max="7450" width="21.42578125" style="6" customWidth="1"/>
    <col min="7451" max="7451" width="24" style="6" customWidth="1"/>
    <col min="7452" max="7452" width="20.140625" style="6" customWidth="1"/>
    <col min="7453" max="7603" width="12.42578125" style="6"/>
    <col min="7604" max="7604" width="21.42578125" style="6" customWidth="1"/>
    <col min="7605" max="7605" width="26.5703125" style="6" customWidth="1"/>
    <col min="7606" max="7606" width="24" style="6" customWidth="1"/>
    <col min="7607" max="7607" width="22.140625" style="6" bestFit="1" customWidth="1"/>
    <col min="7608" max="7608" width="21.42578125" style="6" customWidth="1"/>
    <col min="7609" max="7612" width="13.7109375" style="6" customWidth="1"/>
    <col min="7613" max="7613" width="12.42578125" style="6" customWidth="1"/>
    <col min="7614" max="7614" width="15" style="6" customWidth="1"/>
    <col min="7615" max="7615" width="12.42578125" style="6" customWidth="1"/>
    <col min="7616" max="7616" width="13.7109375" style="6" customWidth="1"/>
    <col min="7617" max="7617" width="15" style="6" customWidth="1"/>
    <col min="7618" max="7619" width="16.28515625" style="6" customWidth="1"/>
    <col min="7620" max="7620" width="15" style="6" customWidth="1"/>
    <col min="7621" max="7621" width="16.28515625" style="6" customWidth="1"/>
    <col min="7622" max="7622" width="21.42578125" style="6" customWidth="1"/>
    <col min="7623" max="7624" width="20.140625" style="6" customWidth="1"/>
    <col min="7625" max="7625" width="21.42578125" style="6" customWidth="1"/>
    <col min="7626" max="7626" width="11.140625" style="6" customWidth="1"/>
    <col min="7627" max="7627" width="18.85546875" style="6" customWidth="1"/>
    <col min="7628" max="7628" width="15" style="6" customWidth="1"/>
    <col min="7629" max="7629" width="21.42578125" style="6" customWidth="1"/>
    <col min="7630" max="7630" width="16.28515625" style="6" customWidth="1"/>
    <col min="7631" max="7632" width="8.5703125" style="6" customWidth="1"/>
    <col min="7633" max="7633" width="16.28515625" style="6" customWidth="1"/>
    <col min="7634" max="7635" width="18.85546875" style="6" customWidth="1"/>
    <col min="7636" max="7637" width="12.42578125" style="6" customWidth="1"/>
    <col min="7638" max="7638" width="17.5703125" style="6" customWidth="1"/>
    <col min="7639" max="7639" width="15" style="6" customWidth="1"/>
    <col min="7640" max="7640" width="12.42578125" style="6" customWidth="1"/>
    <col min="7641" max="7641" width="6" style="6" customWidth="1"/>
    <col min="7642" max="7642" width="21.42578125" style="6" customWidth="1"/>
    <col min="7643" max="7643" width="26.5703125" style="6" customWidth="1"/>
    <col min="7644" max="7644" width="7.28515625" style="6" customWidth="1"/>
    <col min="7645" max="7645" width="20.140625" style="6" customWidth="1"/>
    <col min="7646" max="7646" width="21.42578125" style="6" customWidth="1"/>
    <col min="7647" max="7648" width="17.5703125" style="6" customWidth="1"/>
    <col min="7649" max="7649" width="19.7109375" style="6" bestFit="1" customWidth="1"/>
    <col min="7650" max="7650" width="20.140625" style="6" customWidth="1"/>
    <col min="7651" max="7653" width="15" style="6" customWidth="1"/>
    <col min="7654" max="7654" width="20.140625" style="6" customWidth="1"/>
    <col min="7655" max="7655" width="12.42578125" style="6" customWidth="1"/>
    <col min="7656" max="7656" width="17.5703125" style="6" customWidth="1"/>
    <col min="7657" max="7657" width="20.140625" style="6" customWidth="1"/>
    <col min="7658" max="7658" width="15" style="6" customWidth="1"/>
    <col min="7659" max="7659" width="17.5703125" style="6" customWidth="1"/>
    <col min="7660" max="7660" width="16.28515625" style="6" customWidth="1"/>
    <col min="7661" max="7662" width="22.7109375" style="6" customWidth="1"/>
    <col min="7663" max="7663" width="20.140625" style="6" customWidth="1"/>
    <col min="7664" max="7665" width="16.28515625" style="6" customWidth="1"/>
    <col min="7666" max="7666" width="17.5703125" style="6" customWidth="1"/>
    <col min="7667" max="7672" width="16.28515625" style="6" customWidth="1"/>
    <col min="7673" max="7673" width="13.7109375" style="6" customWidth="1"/>
    <col min="7674" max="7678" width="16.28515625" style="6" customWidth="1"/>
    <col min="7679" max="7679" width="24" style="6" customWidth="1"/>
    <col min="7680" max="7680" width="20.140625" style="6" customWidth="1"/>
    <col min="7681" max="7682" width="22.7109375" style="6" customWidth="1"/>
    <col min="7683" max="7684" width="16.28515625" style="6" customWidth="1"/>
    <col min="7685" max="7687" width="20.140625" style="6" customWidth="1"/>
    <col min="7688" max="7690" width="16.28515625" style="6" customWidth="1"/>
    <col min="7691" max="7691" width="17.5703125" style="6" customWidth="1"/>
    <col min="7692" max="7692" width="18.85546875" style="6" customWidth="1"/>
    <col min="7693" max="7693" width="17.5703125" style="6" customWidth="1"/>
    <col min="7694" max="7694" width="18.85546875" style="6" customWidth="1"/>
    <col min="7695" max="7695" width="17.5703125" style="6" customWidth="1"/>
    <col min="7696" max="7696" width="13.7109375" style="6" customWidth="1"/>
    <col min="7697" max="7697" width="16.28515625" style="6" customWidth="1"/>
    <col min="7698" max="7698" width="12.42578125" style="6" customWidth="1"/>
    <col min="7699" max="7699" width="20.140625" style="6" customWidth="1"/>
    <col min="7700" max="7700" width="29.140625" style="6" customWidth="1"/>
    <col min="7701" max="7702" width="12.42578125" style="6" customWidth="1"/>
    <col min="7703" max="7705" width="20.140625" style="6" customWidth="1"/>
    <col min="7706" max="7706" width="21.42578125" style="6" customWidth="1"/>
    <col min="7707" max="7707" width="24" style="6" customWidth="1"/>
    <col min="7708" max="7708" width="20.140625" style="6" customWidth="1"/>
    <col min="7709" max="7859" width="12.42578125" style="6"/>
    <col min="7860" max="7860" width="21.42578125" style="6" customWidth="1"/>
    <col min="7861" max="7861" width="26.5703125" style="6" customWidth="1"/>
    <col min="7862" max="7862" width="24" style="6" customWidth="1"/>
    <col min="7863" max="7863" width="22.140625" style="6" bestFit="1" customWidth="1"/>
    <col min="7864" max="7864" width="21.42578125" style="6" customWidth="1"/>
    <col min="7865" max="7868" width="13.7109375" style="6" customWidth="1"/>
    <col min="7869" max="7869" width="12.42578125" style="6" customWidth="1"/>
    <col min="7870" max="7870" width="15" style="6" customWidth="1"/>
    <col min="7871" max="7871" width="12.42578125" style="6" customWidth="1"/>
    <col min="7872" max="7872" width="13.7109375" style="6" customWidth="1"/>
    <col min="7873" max="7873" width="15" style="6" customWidth="1"/>
    <col min="7874" max="7875" width="16.28515625" style="6" customWidth="1"/>
    <col min="7876" max="7876" width="15" style="6" customWidth="1"/>
    <col min="7877" max="7877" width="16.28515625" style="6" customWidth="1"/>
    <col min="7878" max="7878" width="21.42578125" style="6" customWidth="1"/>
    <col min="7879" max="7880" width="20.140625" style="6" customWidth="1"/>
    <col min="7881" max="7881" width="21.42578125" style="6" customWidth="1"/>
    <col min="7882" max="7882" width="11.140625" style="6" customWidth="1"/>
    <col min="7883" max="7883" width="18.85546875" style="6" customWidth="1"/>
    <col min="7884" max="7884" width="15" style="6" customWidth="1"/>
    <col min="7885" max="7885" width="21.42578125" style="6" customWidth="1"/>
    <col min="7886" max="7886" width="16.28515625" style="6" customWidth="1"/>
    <col min="7887" max="7888" width="8.5703125" style="6" customWidth="1"/>
    <col min="7889" max="7889" width="16.28515625" style="6" customWidth="1"/>
    <col min="7890" max="7891" width="18.85546875" style="6" customWidth="1"/>
    <col min="7892" max="7893" width="12.42578125" style="6" customWidth="1"/>
    <col min="7894" max="7894" width="17.5703125" style="6" customWidth="1"/>
    <col min="7895" max="7895" width="15" style="6" customWidth="1"/>
    <col min="7896" max="7896" width="12.42578125" style="6" customWidth="1"/>
    <col min="7897" max="7897" width="6" style="6" customWidth="1"/>
    <col min="7898" max="7898" width="21.42578125" style="6" customWidth="1"/>
    <col min="7899" max="7899" width="26.5703125" style="6" customWidth="1"/>
    <col min="7900" max="7900" width="7.28515625" style="6" customWidth="1"/>
    <col min="7901" max="7901" width="20.140625" style="6" customWidth="1"/>
    <col min="7902" max="7902" width="21.42578125" style="6" customWidth="1"/>
    <col min="7903" max="7904" width="17.5703125" style="6" customWidth="1"/>
    <col min="7905" max="7905" width="19.7109375" style="6" bestFit="1" customWidth="1"/>
    <col min="7906" max="7906" width="20.140625" style="6" customWidth="1"/>
    <col min="7907" max="7909" width="15" style="6" customWidth="1"/>
    <col min="7910" max="7910" width="20.140625" style="6" customWidth="1"/>
    <col min="7911" max="7911" width="12.42578125" style="6" customWidth="1"/>
    <col min="7912" max="7912" width="17.5703125" style="6" customWidth="1"/>
    <col min="7913" max="7913" width="20.140625" style="6" customWidth="1"/>
    <col min="7914" max="7914" width="15" style="6" customWidth="1"/>
    <col min="7915" max="7915" width="17.5703125" style="6" customWidth="1"/>
    <col min="7916" max="7916" width="16.28515625" style="6" customWidth="1"/>
    <col min="7917" max="7918" width="22.7109375" style="6" customWidth="1"/>
    <col min="7919" max="7919" width="20.140625" style="6" customWidth="1"/>
    <col min="7920" max="7921" width="16.28515625" style="6" customWidth="1"/>
    <col min="7922" max="7922" width="17.5703125" style="6" customWidth="1"/>
    <col min="7923" max="7928" width="16.28515625" style="6" customWidth="1"/>
    <col min="7929" max="7929" width="13.7109375" style="6" customWidth="1"/>
    <col min="7930" max="7934" width="16.28515625" style="6" customWidth="1"/>
    <col min="7935" max="7935" width="24" style="6" customWidth="1"/>
    <col min="7936" max="7936" width="20.140625" style="6" customWidth="1"/>
    <col min="7937" max="7938" width="22.7109375" style="6" customWidth="1"/>
    <col min="7939" max="7940" width="16.28515625" style="6" customWidth="1"/>
    <col min="7941" max="7943" width="20.140625" style="6" customWidth="1"/>
    <col min="7944" max="7946" width="16.28515625" style="6" customWidth="1"/>
    <col min="7947" max="7947" width="17.5703125" style="6" customWidth="1"/>
    <col min="7948" max="7948" width="18.85546875" style="6" customWidth="1"/>
    <col min="7949" max="7949" width="17.5703125" style="6" customWidth="1"/>
    <col min="7950" max="7950" width="18.85546875" style="6" customWidth="1"/>
    <col min="7951" max="7951" width="17.5703125" style="6" customWidth="1"/>
    <col min="7952" max="7952" width="13.7109375" style="6" customWidth="1"/>
    <col min="7953" max="7953" width="16.28515625" style="6" customWidth="1"/>
    <col min="7954" max="7954" width="12.42578125" style="6" customWidth="1"/>
    <col min="7955" max="7955" width="20.140625" style="6" customWidth="1"/>
    <col min="7956" max="7956" width="29.140625" style="6" customWidth="1"/>
    <col min="7957" max="7958" width="12.42578125" style="6" customWidth="1"/>
    <col min="7959" max="7961" width="20.140625" style="6" customWidth="1"/>
    <col min="7962" max="7962" width="21.42578125" style="6" customWidth="1"/>
    <col min="7963" max="7963" width="24" style="6" customWidth="1"/>
    <col min="7964" max="7964" width="20.140625" style="6" customWidth="1"/>
    <col min="7965" max="8115" width="12.42578125" style="6"/>
    <col min="8116" max="8116" width="21.42578125" style="6" customWidth="1"/>
    <col min="8117" max="8117" width="26.5703125" style="6" customWidth="1"/>
    <col min="8118" max="8118" width="24" style="6" customWidth="1"/>
    <col min="8119" max="8119" width="22.140625" style="6" bestFit="1" customWidth="1"/>
    <col min="8120" max="8120" width="21.42578125" style="6" customWidth="1"/>
    <col min="8121" max="8124" width="13.7109375" style="6" customWidth="1"/>
    <col min="8125" max="8125" width="12.42578125" style="6" customWidth="1"/>
    <col min="8126" max="8126" width="15" style="6" customWidth="1"/>
    <col min="8127" max="8127" width="12.42578125" style="6" customWidth="1"/>
    <col min="8128" max="8128" width="13.7109375" style="6" customWidth="1"/>
    <col min="8129" max="8129" width="15" style="6" customWidth="1"/>
    <col min="8130" max="8131" width="16.28515625" style="6" customWidth="1"/>
    <col min="8132" max="8132" width="15" style="6" customWidth="1"/>
    <col min="8133" max="8133" width="16.28515625" style="6" customWidth="1"/>
    <col min="8134" max="8134" width="21.42578125" style="6" customWidth="1"/>
    <col min="8135" max="8136" width="20.140625" style="6" customWidth="1"/>
    <col min="8137" max="8137" width="21.42578125" style="6" customWidth="1"/>
    <col min="8138" max="8138" width="11.140625" style="6" customWidth="1"/>
    <col min="8139" max="8139" width="18.85546875" style="6" customWidth="1"/>
    <col min="8140" max="8140" width="15" style="6" customWidth="1"/>
    <col min="8141" max="8141" width="21.42578125" style="6" customWidth="1"/>
    <col min="8142" max="8142" width="16.28515625" style="6" customWidth="1"/>
    <col min="8143" max="8144" width="8.5703125" style="6" customWidth="1"/>
    <col min="8145" max="8145" width="16.28515625" style="6" customWidth="1"/>
    <col min="8146" max="8147" width="18.85546875" style="6" customWidth="1"/>
    <col min="8148" max="8149" width="12.42578125" style="6" customWidth="1"/>
    <col min="8150" max="8150" width="17.5703125" style="6" customWidth="1"/>
    <col min="8151" max="8151" width="15" style="6" customWidth="1"/>
    <col min="8152" max="8152" width="12.42578125" style="6" customWidth="1"/>
    <col min="8153" max="8153" width="6" style="6" customWidth="1"/>
    <col min="8154" max="8154" width="21.42578125" style="6" customWidth="1"/>
    <col min="8155" max="8155" width="26.5703125" style="6" customWidth="1"/>
    <col min="8156" max="8156" width="7.28515625" style="6" customWidth="1"/>
    <col min="8157" max="8157" width="20.140625" style="6" customWidth="1"/>
    <col min="8158" max="8158" width="21.42578125" style="6" customWidth="1"/>
    <col min="8159" max="8160" width="17.5703125" style="6" customWidth="1"/>
    <col min="8161" max="8161" width="19.7109375" style="6" bestFit="1" customWidth="1"/>
    <col min="8162" max="8162" width="20.140625" style="6" customWidth="1"/>
    <col min="8163" max="8165" width="15" style="6" customWidth="1"/>
    <col min="8166" max="8166" width="20.140625" style="6" customWidth="1"/>
    <col min="8167" max="8167" width="12.42578125" style="6" customWidth="1"/>
    <col min="8168" max="8168" width="17.5703125" style="6" customWidth="1"/>
    <col min="8169" max="8169" width="20.140625" style="6" customWidth="1"/>
    <col min="8170" max="8170" width="15" style="6" customWidth="1"/>
    <col min="8171" max="8171" width="17.5703125" style="6" customWidth="1"/>
    <col min="8172" max="8172" width="16.28515625" style="6" customWidth="1"/>
    <col min="8173" max="8174" width="22.7109375" style="6" customWidth="1"/>
    <col min="8175" max="8175" width="20.140625" style="6" customWidth="1"/>
    <col min="8176" max="8177" width="16.28515625" style="6" customWidth="1"/>
    <col min="8178" max="8178" width="17.5703125" style="6" customWidth="1"/>
    <col min="8179" max="8184" width="16.28515625" style="6" customWidth="1"/>
    <col min="8185" max="8185" width="13.7109375" style="6" customWidth="1"/>
    <col min="8186" max="8190" width="16.28515625" style="6" customWidth="1"/>
    <col min="8191" max="8191" width="24" style="6" customWidth="1"/>
    <col min="8192" max="8192" width="20.140625" style="6" customWidth="1"/>
    <col min="8193" max="8194" width="22.7109375" style="6" customWidth="1"/>
    <col min="8195" max="8196" width="16.28515625" style="6" customWidth="1"/>
    <col min="8197" max="8199" width="20.140625" style="6" customWidth="1"/>
    <col min="8200" max="8202" width="16.28515625" style="6" customWidth="1"/>
    <col min="8203" max="8203" width="17.5703125" style="6" customWidth="1"/>
    <col min="8204" max="8204" width="18.85546875" style="6" customWidth="1"/>
    <col min="8205" max="8205" width="17.5703125" style="6" customWidth="1"/>
    <col min="8206" max="8206" width="18.85546875" style="6" customWidth="1"/>
    <col min="8207" max="8207" width="17.5703125" style="6" customWidth="1"/>
    <col min="8208" max="8208" width="13.7109375" style="6" customWidth="1"/>
    <col min="8209" max="8209" width="16.28515625" style="6" customWidth="1"/>
    <col min="8210" max="8210" width="12.42578125" style="6" customWidth="1"/>
    <col min="8211" max="8211" width="20.140625" style="6" customWidth="1"/>
    <col min="8212" max="8212" width="29.140625" style="6" customWidth="1"/>
    <col min="8213" max="8214" width="12.42578125" style="6" customWidth="1"/>
    <col min="8215" max="8217" width="20.140625" style="6" customWidth="1"/>
    <col min="8218" max="8218" width="21.42578125" style="6" customWidth="1"/>
    <col min="8219" max="8219" width="24" style="6" customWidth="1"/>
    <col min="8220" max="8220" width="20.140625" style="6" customWidth="1"/>
    <col min="8221" max="8371" width="12.42578125" style="6"/>
    <col min="8372" max="8372" width="21.42578125" style="6" customWidth="1"/>
    <col min="8373" max="8373" width="26.5703125" style="6" customWidth="1"/>
    <col min="8374" max="8374" width="24" style="6" customWidth="1"/>
    <col min="8375" max="8375" width="22.140625" style="6" bestFit="1" customWidth="1"/>
    <col min="8376" max="8376" width="21.42578125" style="6" customWidth="1"/>
    <col min="8377" max="8380" width="13.7109375" style="6" customWidth="1"/>
    <col min="8381" max="8381" width="12.42578125" style="6" customWidth="1"/>
    <col min="8382" max="8382" width="15" style="6" customWidth="1"/>
    <col min="8383" max="8383" width="12.42578125" style="6" customWidth="1"/>
    <col min="8384" max="8384" width="13.7109375" style="6" customWidth="1"/>
    <col min="8385" max="8385" width="15" style="6" customWidth="1"/>
    <col min="8386" max="8387" width="16.28515625" style="6" customWidth="1"/>
    <col min="8388" max="8388" width="15" style="6" customWidth="1"/>
    <col min="8389" max="8389" width="16.28515625" style="6" customWidth="1"/>
    <col min="8390" max="8390" width="21.42578125" style="6" customWidth="1"/>
    <col min="8391" max="8392" width="20.140625" style="6" customWidth="1"/>
    <col min="8393" max="8393" width="21.42578125" style="6" customWidth="1"/>
    <col min="8394" max="8394" width="11.140625" style="6" customWidth="1"/>
    <col min="8395" max="8395" width="18.85546875" style="6" customWidth="1"/>
    <col min="8396" max="8396" width="15" style="6" customWidth="1"/>
    <col min="8397" max="8397" width="21.42578125" style="6" customWidth="1"/>
    <col min="8398" max="8398" width="16.28515625" style="6" customWidth="1"/>
    <col min="8399" max="8400" width="8.5703125" style="6" customWidth="1"/>
    <col min="8401" max="8401" width="16.28515625" style="6" customWidth="1"/>
    <col min="8402" max="8403" width="18.85546875" style="6" customWidth="1"/>
    <col min="8404" max="8405" width="12.42578125" style="6" customWidth="1"/>
    <col min="8406" max="8406" width="17.5703125" style="6" customWidth="1"/>
    <col min="8407" max="8407" width="15" style="6" customWidth="1"/>
    <col min="8408" max="8408" width="12.42578125" style="6" customWidth="1"/>
    <col min="8409" max="8409" width="6" style="6" customWidth="1"/>
    <col min="8410" max="8410" width="21.42578125" style="6" customWidth="1"/>
    <col min="8411" max="8411" width="26.5703125" style="6" customWidth="1"/>
    <col min="8412" max="8412" width="7.28515625" style="6" customWidth="1"/>
    <col min="8413" max="8413" width="20.140625" style="6" customWidth="1"/>
    <col min="8414" max="8414" width="21.42578125" style="6" customWidth="1"/>
    <col min="8415" max="8416" width="17.5703125" style="6" customWidth="1"/>
    <col min="8417" max="8417" width="19.7109375" style="6" bestFit="1" customWidth="1"/>
    <col min="8418" max="8418" width="20.140625" style="6" customWidth="1"/>
    <col min="8419" max="8421" width="15" style="6" customWidth="1"/>
    <col min="8422" max="8422" width="20.140625" style="6" customWidth="1"/>
    <col min="8423" max="8423" width="12.42578125" style="6" customWidth="1"/>
    <col min="8424" max="8424" width="17.5703125" style="6" customWidth="1"/>
    <col min="8425" max="8425" width="20.140625" style="6" customWidth="1"/>
    <col min="8426" max="8426" width="15" style="6" customWidth="1"/>
    <col min="8427" max="8427" width="17.5703125" style="6" customWidth="1"/>
    <col min="8428" max="8428" width="16.28515625" style="6" customWidth="1"/>
    <col min="8429" max="8430" width="22.7109375" style="6" customWidth="1"/>
    <col min="8431" max="8431" width="20.140625" style="6" customWidth="1"/>
    <col min="8432" max="8433" width="16.28515625" style="6" customWidth="1"/>
    <col min="8434" max="8434" width="17.5703125" style="6" customWidth="1"/>
    <col min="8435" max="8440" width="16.28515625" style="6" customWidth="1"/>
    <col min="8441" max="8441" width="13.7109375" style="6" customWidth="1"/>
    <col min="8442" max="8446" width="16.28515625" style="6" customWidth="1"/>
    <col min="8447" max="8447" width="24" style="6" customWidth="1"/>
    <col min="8448" max="8448" width="20.140625" style="6" customWidth="1"/>
    <col min="8449" max="8450" width="22.7109375" style="6" customWidth="1"/>
    <col min="8451" max="8452" width="16.28515625" style="6" customWidth="1"/>
    <col min="8453" max="8455" width="20.140625" style="6" customWidth="1"/>
    <col min="8456" max="8458" width="16.28515625" style="6" customWidth="1"/>
    <col min="8459" max="8459" width="17.5703125" style="6" customWidth="1"/>
    <col min="8460" max="8460" width="18.85546875" style="6" customWidth="1"/>
    <col min="8461" max="8461" width="17.5703125" style="6" customWidth="1"/>
    <col min="8462" max="8462" width="18.85546875" style="6" customWidth="1"/>
    <col min="8463" max="8463" width="17.5703125" style="6" customWidth="1"/>
    <col min="8464" max="8464" width="13.7109375" style="6" customWidth="1"/>
    <col min="8465" max="8465" width="16.28515625" style="6" customWidth="1"/>
    <col min="8466" max="8466" width="12.42578125" style="6" customWidth="1"/>
    <col min="8467" max="8467" width="20.140625" style="6" customWidth="1"/>
    <col min="8468" max="8468" width="29.140625" style="6" customWidth="1"/>
    <col min="8469" max="8470" width="12.42578125" style="6" customWidth="1"/>
    <col min="8471" max="8473" width="20.140625" style="6" customWidth="1"/>
    <col min="8474" max="8474" width="21.42578125" style="6" customWidth="1"/>
    <col min="8475" max="8475" width="24" style="6" customWidth="1"/>
    <col min="8476" max="8476" width="20.140625" style="6" customWidth="1"/>
    <col min="8477" max="8627" width="12.42578125" style="6"/>
    <col min="8628" max="8628" width="21.42578125" style="6" customWidth="1"/>
    <col min="8629" max="8629" width="26.5703125" style="6" customWidth="1"/>
    <col min="8630" max="8630" width="24" style="6" customWidth="1"/>
    <col min="8631" max="8631" width="22.140625" style="6" bestFit="1" customWidth="1"/>
    <col min="8632" max="8632" width="21.42578125" style="6" customWidth="1"/>
    <col min="8633" max="8636" width="13.7109375" style="6" customWidth="1"/>
    <col min="8637" max="8637" width="12.42578125" style="6" customWidth="1"/>
    <col min="8638" max="8638" width="15" style="6" customWidth="1"/>
    <col min="8639" max="8639" width="12.42578125" style="6" customWidth="1"/>
    <col min="8640" max="8640" width="13.7109375" style="6" customWidth="1"/>
    <col min="8641" max="8641" width="15" style="6" customWidth="1"/>
    <col min="8642" max="8643" width="16.28515625" style="6" customWidth="1"/>
    <col min="8644" max="8644" width="15" style="6" customWidth="1"/>
    <col min="8645" max="8645" width="16.28515625" style="6" customWidth="1"/>
    <col min="8646" max="8646" width="21.42578125" style="6" customWidth="1"/>
    <col min="8647" max="8648" width="20.140625" style="6" customWidth="1"/>
    <col min="8649" max="8649" width="21.42578125" style="6" customWidth="1"/>
    <col min="8650" max="8650" width="11.140625" style="6" customWidth="1"/>
    <col min="8651" max="8651" width="18.85546875" style="6" customWidth="1"/>
    <col min="8652" max="8652" width="15" style="6" customWidth="1"/>
    <col min="8653" max="8653" width="21.42578125" style="6" customWidth="1"/>
    <col min="8654" max="8654" width="16.28515625" style="6" customWidth="1"/>
    <col min="8655" max="8656" width="8.5703125" style="6" customWidth="1"/>
    <col min="8657" max="8657" width="16.28515625" style="6" customWidth="1"/>
    <col min="8658" max="8659" width="18.85546875" style="6" customWidth="1"/>
    <col min="8660" max="8661" width="12.42578125" style="6" customWidth="1"/>
    <col min="8662" max="8662" width="17.5703125" style="6" customWidth="1"/>
    <col min="8663" max="8663" width="15" style="6" customWidth="1"/>
    <col min="8664" max="8664" width="12.42578125" style="6" customWidth="1"/>
    <col min="8665" max="8665" width="6" style="6" customWidth="1"/>
    <col min="8666" max="8666" width="21.42578125" style="6" customWidth="1"/>
    <col min="8667" max="8667" width="26.5703125" style="6" customWidth="1"/>
    <col min="8668" max="8668" width="7.28515625" style="6" customWidth="1"/>
    <col min="8669" max="8669" width="20.140625" style="6" customWidth="1"/>
    <col min="8670" max="8670" width="21.42578125" style="6" customWidth="1"/>
    <col min="8671" max="8672" width="17.5703125" style="6" customWidth="1"/>
    <col min="8673" max="8673" width="19.7109375" style="6" bestFit="1" customWidth="1"/>
    <col min="8674" max="8674" width="20.140625" style="6" customWidth="1"/>
    <col min="8675" max="8677" width="15" style="6" customWidth="1"/>
    <col min="8678" max="8678" width="20.140625" style="6" customWidth="1"/>
    <col min="8679" max="8679" width="12.42578125" style="6" customWidth="1"/>
    <col min="8680" max="8680" width="17.5703125" style="6" customWidth="1"/>
    <col min="8681" max="8681" width="20.140625" style="6" customWidth="1"/>
    <col min="8682" max="8682" width="15" style="6" customWidth="1"/>
    <col min="8683" max="8683" width="17.5703125" style="6" customWidth="1"/>
    <col min="8684" max="8684" width="16.28515625" style="6" customWidth="1"/>
    <col min="8685" max="8686" width="22.7109375" style="6" customWidth="1"/>
    <col min="8687" max="8687" width="20.140625" style="6" customWidth="1"/>
    <col min="8688" max="8689" width="16.28515625" style="6" customWidth="1"/>
    <col min="8690" max="8690" width="17.5703125" style="6" customWidth="1"/>
    <col min="8691" max="8696" width="16.28515625" style="6" customWidth="1"/>
    <col min="8697" max="8697" width="13.7109375" style="6" customWidth="1"/>
    <col min="8698" max="8702" width="16.28515625" style="6" customWidth="1"/>
    <col min="8703" max="8703" width="24" style="6" customWidth="1"/>
    <col min="8704" max="8704" width="20.140625" style="6" customWidth="1"/>
    <col min="8705" max="8706" width="22.7109375" style="6" customWidth="1"/>
    <col min="8707" max="8708" width="16.28515625" style="6" customWidth="1"/>
    <col min="8709" max="8711" width="20.140625" style="6" customWidth="1"/>
    <col min="8712" max="8714" width="16.28515625" style="6" customWidth="1"/>
    <col min="8715" max="8715" width="17.5703125" style="6" customWidth="1"/>
    <col min="8716" max="8716" width="18.85546875" style="6" customWidth="1"/>
    <col min="8717" max="8717" width="17.5703125" style="6" customWidth="1"/>
    <col min="8718" max="8718" width="18.85546875" style="6" customWidth="1"/>
    <col min="8719" max="8719" width="17.5703125" style="6" customWidth="1"/>
    <col min="8720" max="8720" width="13.7109375" style="6" customWidth="1"/>
    <col min="8721" max="8721" width="16.28515625" style="6" customWidth="1"/>
    <col min="8722" max="8722" width="12.42578125" style="6" customWidth="1"/>
    <col min="8723" max="8723" width="20.140625" style="6" customWidth="1"/>
    <col min="8724" max="8724" width="29.140625" style="6" customWidth="1"/>
    <col min="8725" max="8726" width="12.42578125" style="6" customWidth="1"/>
    <col min="8727" max="8729" width="20.140625" style="6" customWidth="1"/>
    <col min="8730" max="8730" width="21.42578125" style="6" customWidth="1"/>
    <col min="8731" max="8731" width="24" style="6" customWidth="1"/>
    <col min="8732" max="8732" width="20.140625" style="6" customWidth="1"/>
    <col min="8733" max="8883" width="12.42578125" style="6"/>
    <col min="8884" max="8884" width="21.42578125" style="6" customWidth="1"/>
    <col min="8885" max="8885" width="26.5703125" style="6" customWidth="1"/>
    <col min="8886" max="8886" width="24" style="6" customWidth="1"/>
    <col min="8887" max="8887" width="22.140625" style="6" bestFit="1" customWidth="1"/>
    <col min="8888" max="8888" width="21.42578125" style="6" customWidth="1"/>
    <col min="8889" max="8892" width="13.7109375" style="6" customWidth="1"/>
    <col min="8893" max="8893" width="12.42578125" style="6" customWidth="1"/>
    <col min="8894" max="8894" width="15" style="6" customWidth="1"/>
    <col min="8895" max="8895" width="12.42578125" style="6" customWidth="1"/>
    <col min="8896" max="8896" width="13.7109375" style="6" customWidth="1"/>
    <col min="8897" max="8897" width="15" style="6" customWidth="1"/>
    <col min="8898" max="8899" width="16.28515625" style="6" customWidth="1"/>
    <col min="8900" max="8900" width="15" style="6" customWidth="1"/>
    <col min="8901" max="8901" width="16.28515625" style="6" customWidth="1"/>
    <col min="8902" max="8902" width="21.42578125" style="6" customWidth="1"/>
    <col min="8903" max="8904" width="20.140625" style="6" customWidth="1"/>
    <col min="8905" max="8905" width="21.42578125" style="6" customWidth="1"/>
    <col min="8906" max="8906" width="11.140625" style="6" customWidth="1"/>
    <col min="8907" max="8907" width="18.85546875" style="6" customWidth="1"/>
    <col min="8908" max="8908" width="15" style="6" customWidth="1"/>
    <col min="8909" max="8909" width="21.42578125" style="6" customWidth="1"/>
    <col min="8910" max="8910" width="16.28515625" style="6" customWidth="1"/>
    <col min="8911" max="8912" width="8.5703125" style="6" customWidth="1"/>
    <col min="8913" max="8913" width="16.28515625" style="6" customWidth="1"/>
    <col min="8914" max="8915" width="18.85546875" style="6" customWidth="1"/>
    <col min="8916" max="8917" width="12.42578125" style="6" customWidth="1"/>
    <col min="8918" max="8918" width="17.5703125" style="6" customWidth="1"/>
    <col min="8919" max="8919" width="15" style="6" customWidth="1"/>
    <col min="8920" max="8920" width="12.42578125" style="6" customWidth="1"/>
    <col min="8921" max="8921" width="6" style="6" customWidth="1"/>
    <col min="8922" max="8922" width="21.42578125" style="6" customWidth="1"/>
    <col min="8923" max="8923" width="26.5703125" style="6" customWidth="1"/>
    <col min="8924" max="8924" width="7.28515625" style="6" customWidth="1"/>
    <col min="8925" max="8925" width="20.140625" style="6" customWidth="1"/>
    <col min="8926" max="8926" width="21.42578125" style="6" customWidth="1"/>
    <col min="8927" max="8928" width="17.5703125" style="6" customWidth="1"/>
    <col min="8929" max="8929" width="19.7109375" style="6" bestFit="1" customWidth="1"/>
    <col min="8930" max="8930" width="20.140625" style="6" customWidth="1"/>
    <col min="8931" max="8933" width="15" style="6" customWidth="1"/>
    <col min="8934" max="8934" width="20.140625" style="6" customWidth="1"/>
    <col min="8935" max="8935" width="12.42578125" style="6" customWidth="1"/>
    <col min="8936" max="8936" width="17.5703125" style="6" customWidth="1"/>
    <col min="8937" max="8937" width="20.140625" style="6" customWidth="1"/>
    <col min="8938" max="8938" width="15" style="6" customWidth="1"/>
    <col min="8939" max="8939" width="17.5703125" style="6" customWidth="1"/>
    <col min="8940" max="8940" width="16.28515625" style="6" customWidth="1"/>
    <col min="8941" max="8942" width="22.7109375" style="6" customWidth="1"/>
    <col min="8943" max="8943" width="20.140625" style="6" customWidth="1"/>
    <col min="8944" max="8945" width="16.28515625" style="6" customWidth="1"/>
    <col min="8946" max="8946" width="17.5703125" style="6" customWidth="1"/>
    <col min="8947" max="8952" width="16.28515625" style="6" customWidth="1"/>
    <col min="8953" max="8953" width="13.7109375" style="6" customWidth="1"/>
    <col min="8954" max="8958" width="16.28515625" style="6" customWidth="1"/>
    <col min="8959" max="8959" width="24" style="6" customWidth="1"/>
    <col min="8960" max="8960" width="20.140625" style="6" customWidth="1"/>
    <col min="8961" max="8962" width="22.7109375" style="6" customWidth="1"/>
    <col min="8963" max="8964" width="16.28515625" style="6" customWidth="1"/>
    <col min="8965" max="8967" width="20.140625" style="6" customWidth="1"/>
    <col min="8968" max="8970" width="16.28515625" style="6" customWidth="1"/>
    <col min="8971" max="8971" width="17.5703125" style="6" customWidth="1"/>
    <col min="8972" max="8972" width="18.85546875" style="6" customWidth="1"/>
    <col min="8973" max="8973" width="17.5703125" style="6" customWidth="1"/>
    <col min="8974" max="8974" width="18.85546875" style="6" customWidth="1"/>
    <col min="8975" max="8975" width="17.5703125" style="6" customWidth="1"/>
    <col min="8976" max="8976" width="13.7109375" style="6" customWidth="1"/>
    <col min="8977" max="8977" width="16.28515625" style="6" customWidth="1"/>
    <col min="8978" max="8978" width="12.42578125" style="6" customWidth="1"/>
    <col min="8979" max="8979" width="20.140625" style="6" customWidth="1"/>
    <col min="8980" max="8980" width="29.140625" style="6" customWidth="1"/>
    <col min="8981" max="8982" width="12.42578125" style="6" customWidth="1"/>
    <col min="8983" max="8985" width="20.140625" style="6" customWidth="1"/>
    <col min="8986" max="8986" width="21.42578125" style="6" customWidth="1"/>
    <col min="8987" max="8987" width="24" style="6" customWidth="1"/>
    <col min="8988" max="8988" width="20.140625" style="6" customWidth="1"/>
    <col min="8989" max="9139" width="12.42578125" style="6"/>
    <col min="9140" max="9140" width="21.42578125" style="6" customWidth="1"/>
    <col min="9141" max="9141" width="26.5703125" style="6" customWidth="1"/>
    <col min="9142" max="9142" width="24" style="6" customWidth="1"/>
    <col min="9143" max="9143" width="22.140625" style="6" bestFit="1" customWidth="1"/>
    <col min="9144" max="9144" width="21.42578125" style="6" customWidth="1"/>
    <col min="9145" max="9148" width="13.7109375" style="6" customWidth="1"/>
    <col min="9149" max="9149" width="12.42578125" style="6" customWidth="1"/>
    <col min="9150" max="9150" width="15" style="6" customWidth="1"/>
    <col min="9151" max="9151" width="12.42578125" style="6" customWidth="1"/>
    <col min="9152" max="9152" width="13.7109375" style="6" customWidth="1"/>
    <col min="9153" max="9153" width="15" style="6" customWidth="1"/>
    <col min="9154" max="9155" width="16.28515625" style="6" customWidth="1"/>
    <col min="9156" max="9156" width="15" style="6" customWidth="1"/>
    <col min="9157" max="9157" width="16.28515625" style="6" customWidth="1"/>
    <col min="9158" max="9158" width="21.42578125" style="6" customWidth="1"/>
    <col min="9159" max="9160" width="20.140625" style="6" customWidth="1"/>
    <col min="9161" max="9161" width="21.42578125" style="6" customWidth="1"/>
    <col min="9162" max="9162" width="11.140625" style="6" customWidth="1"/>
    <col min="9163" max="9163" width="18.85546875" style="6" customWidth="1"/>
    <col min="9164" max="9164" width="15" style="6" customWidth="1"/>
    <col min="9165" max="9165" width="21.42578125" style="6" customWidth="1"/>
    <col min="9166" max="9166" width="16.28515625" style="6" customWidth="1"/>
    <col min="9167" max="9168" width="8.5703125" style="6" customWidth="1"/>
    <col min="9169" max="9169" width="16.28515625" style="6" customWidth="1"/>
    <col min="9170" max="9171" width="18.85546875" style="6" customWidth="1"/>
    <col min="9172" max="9173" width="12.42578125" style="6" customWidth="1"/>
    <col min="9174" max="9174" width="17.5703125" style="6" customWidth="1"/>
    <col min="9175" max="9175" width="15" style="6" customWidth="1"/>
    <col min="9176" max="9176" width="12.42578125" style="6" customWidth="1"/>
    <col min="9177" max="9177" width="6" style="6" customWidth="1"/>
    <col min="9178" max="9178" width="21.42578125" style="6" customWidth="1"/>
    <col min="9179" max="9179" width="26.5703125" style="6" customWidth="1"/>
    <col min="9180" max="9180" width="7.28515625" style="6" customWidth="1"/>
    <col min="9181" max="9181" width="20.140625" style="6" customWidth="1"/>
    <col min="9182" max="9182" width="21.42578125" style="6" customWidth="1"/>
    <col min="9183" max="9184" width="17.5703125" style="6" customWidth="1"/>
    <col min="9185" max="9185" width="19.7109375" style="6" bestFit="1" customWidth="1"/>
    <col min="9186" max="9186" width="20.140625" style="6" customWidth="1"/>
    <col min="9187" max="9189" width="15" style="6" customWidth="1"/>
    <col min="9190" max="9190" width="20.140625" style="6" customWidth="1"/>
    <col min="9191" max="9191" width="12.42578125" style="6" customWidth="1"/>
    <col min="9192" max="9192" width="17.5703125" style="6" customWidth="1"/>
    <col min="9193" max="9193" width="20.140625" style="6" customWidth="1"/>
    <col min="9194" max="9194" width="15" style="6" customWidth="1"/>
    <col min="9195" max="9195" width="17.5703125" style="6" customWidth="1"/>
    <col min="9196" max="9196" width="16.28515625" style="6" customWidth="1"/>
    <col min="9197" max="9198" width="22.7109375" style="6" customWidth="1"/>
    <col min="9199" max="9199" width="20.140625" style="6" customWidth="1"/>
    <col min="9200" max="9201" width="16.28515625" style="6" customWidth="1"/>
    <col min="9202" max="9202" width="17.5703125" style="6" customWidth="1"/>
    <col min="9203" max="9208" width="16.28515625" style="6" customWidth="1"/>
    <col min="9209" max="9209" width="13.7109375" style="6" customWidth="1"/>
    <col min="9210" max="9214" width="16.28515625" style="6" customWidth="1"/>
    <col min="9215" max="9215" width="24" style="6" customWidth="1"/>
    <col min="9216" max="9216" width="20.140625" style="6" customWidth="1"/>
    <col min="9217" max="9218" width="22.7109375" style="6" customWidth="1"/>
    <col min="9219" max="9220" width="16.28515625" style="6" customWidth="1"/>
    <col min="9221" max="9223" width="20.140625" style="6" customWidth="1"/>
    <col min="9224" max="9226" width="16.28515625" style="6" customWidth="1"/>
    <col min="9227" max="9227" width="17.5703125" style="6" customWidth="1"/>
    <col min="9228" max="9228" width="18.85546875" style="6" customWidth="1"/>
    <col min="9229" max="9229" width="17.5703125" style="6" customWidth="1"/>
    <col min="9230" max="9230" width="18.85546875" style="6" customWidth="1"/>
    <col min="9231" max="9231" width="17.5703125" style="6" customWidth="1"/>
    <col min="9232" max="9232" width="13.7109375" style="6" customWidth="1"/>
    <col min="9233" max="9233" width="16.28515625" style="6" customWidth="1"/>
    <col min="9234" max="9234" width="12.42578125" style="6" customWidth="1"/>
    <col min="9235" max="9235" width="20.140625" style="6" customWidth="1"/>
    <col min="9236" max="9236" width="29.140625" style="6" customWidth="1"/>
    <col min="9237" max="9238" width="12.42578125" style="6" customWidth="1"/>
    <col min="9239" max="9241" width="20.140625" style="6" customWidth="1"/>
    <col min="9242" max="9242" width="21.42578125" style="6" customWidth="1"/>
    <col min="9243" max="9243" width="24" style="6" customWidth="1"/>
    <col min="9244" max="9244" width="20.140625" style="6" customWidth="1"/>
    <col min="9245" max="9395" width="12.42578125" style="6"/>
    <col min="9396" max="9396" width="21.42578125" style="6" customWidth="1"/>
    <col min="9397" max="9397" width="26.5703125" style="6" customWidth="1"/>
    <col min="9398" max="9398" width="24" style="6" customWidth="1"/>
    <col min="9399" max="9399" width="22.140625" style="6" bestFit="1" customWidth="1"/>
    <col min="9400" max="9400" width="21.42578125" style="6" customWidth="1"/>
    <col min="9401" max="9404" width="13.7109375" style="6" customWidth="1"/>
    <col min="9405" max="9405" width="12.42578125" style="6" customWidth="1"/>
    <col min="9406" max="9406" width="15" style="6" customWidth="1"/>
    <col min="9407" max="9407" width="12.42578125" style="6" customWidth="1"/>
    <col min="9408" max="9408" width="13.7109375" style="6" customWidth="1"/>
    <col min="9409" max="9409" width="15" style="6" customWidth="1"/>
    <col min="9410" max="9411" width="16.28515625" style="6" customWidth="1"/>
    <col min="9412" max="9412" width="15" style="6" customWidth="1"/>
    <col min="9413" max="9413" width="16.28515625" style="6" customWidth="1"/>
    <col min="9414" max="9414" width="21.42578125" style="6" customWidth="1"/>
    <col min="9415" max="9416" width="20.140625" style="6" customWidth="1"/>
    <col min="9417" max="9417" width="21.42578125" style="6" customWidth="1"/>
    <col min="9418" max="9418" width="11.140625" style="6" customWidth="1"/>
    <col min="9419" max="9419" width="18.85546875" style="6" customWidth="1"/>
    <col min="9420" max="9420" width="15" style="6" customWidth="1"/>
    <col min="9421" max="9421" width="21.42578125" style="6" customWidth="1"/>
    <col min="9422" max="9422" width="16.28515625" style="6" customWidth="1"/>
    <col min="9423" max="9424" width="8.5703125" style="6" customWidth="1"/>
    <col min="9425" max="9425" width="16.28515625" style="6" customWidth="1"/>
    <col min="9426" max="9427" width="18.85546875" style="6" customWidth="1"/>
    <col min="9428" max="9429" width="12.42578125" style="6" customWidth="1"/>
    <col min="9430" max="9430" width="17.5703125" style="6" customWidth="1"/>
    <col min="9431" max="9431" width="15" style="6" customWidth="1"/>
    <col min="9432" max="9432" width="12.42578125" style="6" customWidth="1"/>
    <col min="9433" max="9433" width="6" style="6" customWidth="1"/>
    <col min="9434" max="9434" width="21.42578125" style="6" customWidth="1"/>
    <col min="9435" max="9435" width="26.5703125" style="6" customWidth="1"/>
    <col min="9436" max="9436" width="7.28515625" style="6" customWidth="1"/>
    <col min="9437" max="9437" width="20.140625" style="6" customWidth="1"/>
    <col min="9438" max="9438" width="21.42578125" style="6" customWidth="1"/>
    <col min="9439" max="9440" width="17.5703125" style="6" customWidth="1"/>
    <col min="9441" max="9441" width="19.7109375" style="6" bestFit="1" customWidth="1"/>
    <col min="9442" max="9442" width="20.140625" style="6" customWidth="1"/>
    <col min="9443" max="9445" width="15" style="6" customWidth="1"/>
    <col min="9446" max="9446" width="20.140625" style="6" customWidth="1"/>
    <col min="9447" max="9447" width="12.42578125" style="6" customWidth="1"/>
    <col min="9448" max="9448" width="17.5703125" style="6" customWidth="1"/>
    <col min="9449" max="9449" width="20.140625" style="6" customWidth="1"/>
    <col min="9450" max="9450" width="15" style="6" customWidth="1"/>
    <col min="9451" max="9451" width="17.5703125" style="6" customWidth="1"/>
    <col min="9452" max="9452" width="16.28515625" style="6" customWidth="1"/>
    <col min="9453" max="9454" width="22.7109375" style="6" customWidth="1"/>
    <col min="9455" max="9455" width="20.140625" style="6" customWidth="1"/>
    <col min="9456" max="9457" width="16.28515625" style="6" customWidth="1"/>
    <col min="9458" max="9458" width="17.5703125" style="6" customWidth="1"/>
    <col min="9459" max="9464" width="16.28515625" style="6" customWidth="1"/>
    <col min="9465" max="9465" width="13.7109375" style="6" customWidth="1"/>
    <col min="9466" max="9470" width="16.28515625" style="6" customWidth="1"/>
    <col min="9471" max="9471" width="24" style="6" customWidth="1"/>
    <col min="9472" max="9472" width="20.140625" style="6" customWidth="1"/>
    <col min="9473" max="9474" width="22.7109375" style="6" customWidth="1"/>
    <col min="9475" max="9476" width="16.28515625" style="6" customWidth="1"/>
    <col min="9477" max="9479" width="20.140625" style="6" customWidth="1"/>
    <col min="9480" max="9482" width="16.28515625" style="6" customWidth="1"/>
    <col min="9483" max="9483" width="17.5703125" style="6" customWidth="1"/>
    <col min="9484" max="9484" width="18.85546875" style="6" customWidth="1"/>
    <col min="9485" max="9485" width="17.5703125" style="6" customWidth="1"/>
    <col min="9486" max="9486" width="18.85546875" style="6" customWidth="1"/>
    <col min="9487" max="9487" width="17.5703125" style="6" customWidth="1"/>
    <col min="9488" max="9488" width="13.7109375" style="6" customWidth="1"/>
    <col min="9489" max="9489" width="16.28515625" style="6" customWidth="1"/>
    <col min="9490" max="9490" width="12.42578125" style="6" customWidth="1"/>
    <col min="9491" max="9491" width="20.140625" style="6" customWidth="1"/>
    <col min="9492" max="9492" width="29.140625" style="6" customWidth="1"/>
    <col min="9493" max="9494" width="12.42578125" style="6" customWidth="1"/>
    <col min="9495" max="9497" width="20.140625" style="6" customWidth="1"/>
    <col min="9498" max="9498" width="21.42578125" style="6" customWidth="1"/>
    <col min="9499" max="9499" width="24" style="6" customWidth="1"/>
    <col min="9500" max="9500" width="20.140625" style="6" customWidth="1"/>
    <col min="9501" max="9651" width="12.42578125" style="6"/>
    <col min="9652" max="9652" width="21.42578125" style="6" customWidth="1"/>
    <col min="9653" max="9653" width="26.5703125" style="6" customWidth="1"/>
    <col min="9654" max="9654" width="24" style="6" customWidth="1"/>
    <col min="9655" max="9655" width="22.140625" style="6" bestFit="1" customWidth="1"/>
    <col min="9656" max="9656" width="21.42578125" style="6" customWidth="1"/>
    <col min="9657" max="9660" width="13.7109375" style="6" customWidth="1"/>
    <col min="9661" max="9661" width="12.42578125" style="6" customWidth="1"/>
    <col min="9662" max="9662" width="15" style="6" customWidth="1"/>
    <col min="9663" max="9663" width="12.42578125" style="6" customWidth="1"/>
    <col min="9664" max="9664" width="13.7109375" style="6" customWidth="1"/>
    <col min="9665" max="9665" width="15" style="6" customWidth="1"/>
    <col min="9666" max="9667" width="16.28515625" style="6" customWidth="1"/>
    <col min="9668" max="9668" width="15" style="6" customWidth="1"/>
    <col min="9669" max="9669" width="16.28515625" style="6" customWidth="1"/>
    <col min="9670" max="9670" width="21.42578125" style="6" customWidth="1"/>
    <col min="9671" max="9672" width="20.140625" style="6" customWidth="1"/>
    <col min="9673" max="9673" width="21.42578125" style="6" customWidth="1"/>
    <col min="9674" max="9674" width="11.140625" style="6" customWidth="1"/>
    <col min="9675" max="9675" width="18.85546875" style="6" customWidth="1"/>
    <col min="9676" max="9676" width="15" style="6" customWidth="1"/>
    <col min="9677" max="9677" width="21.42578125" style="6" customWidth="1"/>
    <col min="9678" max="9678" width="16.28515625" style="6" customWidth="1"/>
    <col min="9679" max="9680" width="8.5703125" style="6" customWidth="1"/>
    <col min="9681" max="9681" width="16.28515625" style="6" customWidth="1"/>
    <col min="9682" max="9683" width="18.85546875" style="6" customWidth="1"/>
    <col min="9684" max="9685" width="12.42578125" style="6" customWidth="1"/>
    <col min="9686" max="9686" width="17.5703125" style="6" customWidth="1"/>
    <col min="9687" max="9687" width="15" style="6" customWidth="1"/>
    <col min="9688" max="9688" width="12.42578125" style="6" customWidth="1"/>
    <col min="9689" max="9689" width="6" style="6" customWidth="1"/>
    <col min="9690" max="9690" width="21.42578125" style="6" customWidth="1"/>
    <col min="9691" max="9691" width="26.5703125" style="6" customWidth="1"/>
    <col min="9692" max="9692" width="7.28515625" style="6" customWidth="1"/>
    <col min="9693" max="9693" width="20.140625" style="6" customWidth="1"/>
    <col min="9694" max="9694" width="21.42578125" style="6" customWidth="1"/>
    <col min="9695" max="9696" width="17.5703125" style="6" customWidth="1"/>
    <col min="9697" max="9697" width="19.7109375" style="6" bestFit="1" customWidth="1"/>
    <col min="9698" max="9698" width="20.140625" style="6" customWidth="1"/>
    <col min="9699" max="9701" width="15" style="6" customWidth="1"/>
    <col min="9702" max="9702" width="20.140625" style="6" customWidth="1"/>
    <col min="9703" max="9703" width="12.42578125" style="6" customWidth="1"/>
    <col min="9704" max="9704" width="17.5703125" style="6" customWidth="1"/>
    <col min="9705" max="9705" width="20.140625" style="6" customWidth="1"/>
    <col min="9706" max="9706" width="15" style="6" customWidth="1"/>
    <col min="9707" max="9707" width="17.5703125" style="6" customWidth="1"/>
    <col min="9708" max="9708" width="16.28515625" style="6" customWidth="1"/>
    <col min="9709" max="9710" width="22.7109375" style="6" customWidth="1"/>
    <col min="9711" max="9711" width="20.140625" style="6" customWidth="1"/>
    <col min="9712" max="9713" width="16.28515625" style="6" customWidth="1"/>
    <col min="9714" max="9714" width="17.5703125" style="6" customWidth="1"/>
    <col min="9715" max="9720" width="16.28515625" style="6" customWidth="1"/>
    <col min="9721" max="9721" width="13.7109375" style="6" customWidth="1"/>
    <col min="9722" max="9726" width="16.28515625" style="6" customWidth="1"/>
    <col min="9727" max="9727" width="24" style="6" customWidth="1"/>
    <col min="9728" max="9728" width="20.140625" style="6" customWidth="1"/>
    <col min="9729" max="9730" width="22.7109375" style="6" customWidth="1"/>
    <col min="9731" max="9732" width="16.28515625" style="6" customWidth="1"/>
    <col min="9733" max="9735" width="20.140625" style="6" customWidth="1"/>
    <col min="9736" max="9738" width="16.28515625" style="6" customWidth="1"/>
    <col min="9739" max="9739" width="17.5703125" style="6" customWidth="1"/>
    <col min="9740" max="9740" width="18.85546875" style="6" customWidth="1"/>
    <col min="9741" max="9741" width="17.5703125" style="6" customWidth="1"/>
    <col min="9742" max="9742" width="18.85546875" style="6" customWidth="1"/>
    <col min="9743" max="9743" width="17.5703125" style="6" customWidth="1"/>
    <col min="9744" max="9744" width="13.7109375" style="6" customWidth="1"/>
    <col min="9745" max="9745" width="16.28515625" style="6" customWidth="1"/>
    <col min="9746" max="9746" width="12.42578125" style="6" customWidth="1"/>
    <col min="9747" max="9747" width="20.140625" style="6" customWidth="1"/>
    <col min="9748" max="9748" width="29.140625" style="6" customWidth="1"/>
    <col min="9749" max="9750" width="12.42578125" style="6" customWidth="1"/>
    <col min="9751" max="9753" width="20.140625" style="6" customWidth="1"/>
    <col min="9754" max="9754" width="21.42578125" style="6" customWidth="1"/>
    <col min="9755" max="9755" width="24" style="6" customWidth="1"/>
    <col min="9756" max="9756" width="20.140625" style="6" customWidth="1"/>
    <col min="9757" max="9907" width="12.42578125" style="6"/>
    <col min="9908" max="9908" width="21.42578125" style="6" customWidth="1"/>
    <col min="9909" max="9909" width="26.5703125" style="6" customWidth="1"/>
    <col min="9910" max="9910" width="24" style="6" customWidth="1"/>
    <col min="9911" max="9911" width="22.140625" style="6" bestFit="1" customWidth="1"/>
    <col min="9912" max="9912" width="21.42578125" style="6" customWidth="1"/>
    <col min="9913" max="9916" width="13.7109375" style="6" customWidth="1"/>
    <col min="9917" max="9917" width="12.42578125" style="6" customWidth="1"/>
    <col min="9918" max="9918" width="15" style="6" customWidth="1"/>
    <col min="9919" max="9919" width="12.42578125" style="6" customWidth="1"/>
    <col min="9920" max="9920" width="13.7109375" style="6" customWidth="1"/>
    <col min="9921" max="9921" width="15" style="6" customWidth="1"/>
    <col min="9922" max="9923" width="16.28515625" style="6" customWidth="1"/>
    <col min="9924" max="9924" width="15" style="6" customWidth="1"/>
    <col min="9925" max="9925" width="16.28515625" style="6" customWidth="1"/>
    <col min="9926" max="9926" width="21.42578125" style="6" customWidth="1"/>
    <col min="9927" max="9928" width="20.140625" style="6" customWidth="1"/>
    <col min="9929" max="9929" width="21.42578125" style="6" customWidth="1"/>
    <col min="9930" max="9930" width="11.140625" style="6" customWidth="1"/>
    <col min="9931" max="9931" width="18.85546875" style="6" customWidth="1"/>
    <col min="9932" max="9932" width="15" style="6" customWidth="1"/>
    <col min="9933" max="9933" width="21.42578125" style="6" customWidth="1"/>
    <col min="9934" max="9934" width="16.28515625" style="6" customWidth="1"/>
    <col min="9935" max="9936" width="8.5703125" style="6" customWidth="1"/>
    <col min="9937" max="9937" width="16.28515625" style="6" customWidth="1"/>
    <col min="9938" max="9939" width="18.85546875" style="6" customWidth="1"/>
    <col min="9940" max="9941" width="12.42578125" style="6" customWidth="1"/>
    <col min="9942" max="9942" width="17.5703125" style="6" customWidth="1"/>
    <col min="9943" max="9943" width="15" style="6" customWidth="1"/>
    <col min="9944" max="9944" width="12.42578125" style="6" customWidth="1"/>
    <col min="9945" max="9945" width="6" style="6" customWidth="1"/>
    <col min="9946" max="9946" width="21.42578125" style="6" customWidth="1"/>
    <col min="9947" max="9947" width="26.5703125" style="6" customWidth="1"/>
    <col min="9948" max="9948" width="7.28515625" style="6" customWidth="1"/>
    <col min="9949" max="9949" width="20.140625" style="6" customWidth="1"/>
    <col min="9950" max="9950" width="21.42578125" style="6" customWidth="1"/>
    <col min="9951" max="9952" width="17.5703125" style="6" customWidth="1"/>
    <col min="9953" max="9953" width="19.7109375" style="6" bestFit="1" customWidth="1"/>
    <col min="9954" max="9954" width="20.140625" style="6" customWidth="1"/>
    <col min="9955" max="9957" width="15" style="6" customWidth="1"/>
    <col min="9958" max="9958" width="20.140625" style="6" customWidth="1"/>
    <col min="9959" max="9959" width="12.42578125" style="6" customWidth="1"/>
    <col min="9960" max="9960" width="17.5703125" style="6" customWidth="1"/>
    <col min="9961" max="9961" width="20.140625" style="6" customWidth="1"/>
    <col min="9962" max="9962" width="15" style="6" customWidth="1"/>
    <col min="9963" max="9963" width="17.5703125" style="6" customWidth="1"/>
    <col min="9964" max="9964" width="16.28515625" style="6" customWidth="1"/>
    <col min="9965" max="9966" width="22.7109375" style="6" customWidth="1"/>
    <col min="9967" max="9967" width="20.140625" style="6" customWidth="1"/>
    <col min="9968" max="9969" width="16.28515625" style="6" customWidth="1"/>
    <col min="9970" max="9970" width="17.5703125" style="6" customWidth="1"/>
    <col min="9971" max="9976" width="16.28515625" style="6" customWidth="1"/>
    <col min="9977" max="9977" width="13.7109375" style="6" customWidth="1"/>
    <col min="9978" max="9982" width="16.28515625" style="6" customWidth="1"/>
    <col min="9983" max="9983" width="24" style="6" customWidth="1"/>
    <col min="9984" max="9984" width="20.140625" style="6" customWidth="1"/>
    <col min="9985" max="9986" width="22.7109375" style="6" customWidth="1"/>
    <col min="9987" max="9988" width="16.28515625" style="6" customWidth="1"/>
    <col min="9989" max="9991" width="20.140625" style="6" customWidth="1"/>
    <col min="9992" max="9994" width="16.28515625" style="6" customWidth="1"/>
    <col min="9995" max="9995" width="17.5703125" style="6" customWidth="1"/>
    <col min="9996" max="9996" width="18.85546875" style="6" customWidth="1"/>
    <col min="9997" max="9997" width="17.5703125" style="6" customWidth="1"/>
    <col min="9998" max="9998" width="18.85546875" style="6" customWidth="1"/>
    <col min="9999" max="9999" width="17.5703125" style="6" customWidth="1"/>
    <col min="10000" max="10000" width="13.7109375" style="6" customWidth="1"/>
    <col min="10001" max="10001" width="16.28515625" style="6" customWidth="1"/>
    <col min="10002" max="10002" width="12.42578125" style="6" customWidth="1"/>
    <col min="10003" max="10003" width="20.140625" style="6" customWidth="1"/>
    <col min="10004" max="10004" width="29.140625" style="6" customWidth="1"/>
    <col min="10005" max="10006" width="12.42578125" style="6" customWidth="1"/>
    <col min="10007" max="10009" width="20.140625" style="6" customWidth="1"/>
    <col min="10010" max="10010" width="21.42578125" style="6" customWidth="1"/>
    <col min="10011" max="10011" width="24" style="6" customWidth="1"/>
    <col min="10012" max="10012" width="20.140625" style="6" customWidth="1"/>
    <col min="10013" max="10163" width="12.42578125" style="6"/>
    <col min="10164" max="10164" width="21.42578125" style="6" customWidth="1"/>
    <col min="10165" max="10165" width="26.5703125" style="6" customWidth="1"/>
    <col min="10166" max="10166" width="24" style="6" customWidth="1"/>
    <col min="10167" max="10167" width="22.140625" style="6" bestFit="1" customWidth="1"/>
    <col min="10168" max="10168" width="21.42578125" style="6" customWidth="1"/>
    <col min="10169" max="10172" width="13.7109375" style="6" customWidth="1"/>
    <col min="10173" max="10173" width="12.42578125" style="6" customWidth="1"/>
    <col min="10174" max="10174" width="15" style="6" customWidth="1"/>
    <col min="10175" max="10175" width="12.42578125" style="6" customWidth="1"/>
    <col min="10176" max="10176" width="13.7109375" style="6" customWidth="1"/>
    <col min="10177" max="10177" width="15" style="6" customWidth="1"/>
    <col min="10178" max="10179" width="16.28515625" style="6" customWidth="1"/>
    <col min="10180" max="10180" width="15" style="6" customWidth="1"/>
    <col min="10181" max="10181" width="16.28515625" style="6" customWidth="1"/>
    <col min="10182" max="10182" width="21.42578125" style="6" customWidth="1"/>
    <col min="10183" max="10184" width="20.140625" style="6" customWidth="1"/>
    <col min="10185" max="10185" width="21.42578125" style="6" customWidth="1"/>
    <col min="10186" max="10186" width="11.140625" style="6" customWidth="1"/>
    <col min="10187" max="10187" width="18.85546875" style="6" customWidth="1"/>
    <col min="10188" max="10188" width="15" style="6" customWidth="1"/>
    <col min="10189" max="10189" width="21.42578125" style="6" customWidth="1"/>
    <col min="10190" max="10190" width="16.28515625" style="6" customWidth="1"/>
    <col min="10191" max="10192" width="8.5703125" style="6" customWidth="1"/>
    <col min="10193" max="10193" width="16.28515625" style="6" customWidth="1"/>
    <col min="10194" max="10195" width="18.85546875" style="6" customWidth="1"/>
    <col min="10196" max="10197" width="12.42578125" style="6" customWidth="1"/>
    <col min="10198" max="10198" width="17.5703125" style="6" customWidth="1"/>
    <col min="10199" max="10199" width="15" style="6" customWidth="1"/>
    <col min="10200" max="10200" width="12.42578125" style="6" customWidth="1"/>
    <col min="10201" max="10201" width="6" style="6" customWidth="1"/>
    <col min="10202" max="10202" width="21.42578125" style="6" customWidth="1"/>
    <col min="10203" max="10203" width="26.5703125" style="6" customWidth="1"/>
    <col min="10204" max="10204" width="7.28515625" style="6" customWidth="1"/>
    <col min="10205" max="10205" width="20.140625" style="6" customWidth="1"/>
    <col min="10206" max="10206" width="21.42578125" style="6" customWidth="1"/>
    <col min="10207" max="10208" width="17.5703125" style="6" customWidth="1"/>
    <col min="10209" max="10209" width="19.7109375" style="6" bestFit="1" customWidth="1"/>
    <col min="10210" max="10210" width="20.140625" style="6" customWidth="1"/>
    <col min="10211" max="10213" width="15" style="6" customWidth="1"/>
    <col min="10214" max="10214" width="20.140625" style="6" customWidth="1"/>
    <col min="10215" max="10215" width="12.42578125" style="6" customWidth="1"/>
    <col min="10216" max="10216" width="17.5703125" style="6" customWidth="1"/>
    <col min="10217" max="10217" width="20.140625" style="6" customWidth="1"/>
    <col min="10218" max="10218" width="15" style="6" customWidth="1"/>
    <col min="10219" max="10219" width="17.5703125" style="6" customWidth="1"/>
    <col min="10220" max="10220" width="16.28515625" style="6" customWidth="1"/>
    <col min="10221" max="10222" width="22.7109375" style="6" customWidth="1"/>
    <col min="10223" max="10223" width="20.140625" style="6" customWidth="1"/>
    <col min="10224" max="10225" width="16.28515625" style="6" customWidth="1"/>
    <col min="10226" max="10226" width="17.5703125" style="6" customWidth="1"/>
    <col min="10227" max="10232" width="16.28515625" style="6" customWidth="1"/>
    <col min="10233" max="10233" width="13.7109375" style="6" customWidth="1"/>
    <col min="10234" max="10238" width="16.28515625" style="6" customWidth="1"/>
    <col min="10239" max="10239" width="24" style="6" customWidth="1"/>
    <col min="10240" max="10240" width="20.140625" style="6" customWidth="1"/>
    <col min="10241" max="10242" width="22.7109375" style="6" customWidth="1"/>
    <col min="10243" max="10244" width="16.28515625" style="6" customWidth="1"/>
    <col min="10245" max="10247" width="20.140625" style="6" customWidth="1"/>
    <col min="10248" max="10250" width="16.28515625" style="6" customWidth="1"/>
    <col min="10251" max="10251" width="17.5703125" style="6" customWidth="1"/>
    <col min="10252" max="10252" width="18.85546875" style="6" customWidth="1"/>
    <col min="10253" max="10253" width="17.5703125" style="6" customWidth="1"/>
    <col min="10254" max="10254" width="18.85546875" style="6" customWidth="1"/>
    <col min="10255" max="10255" width="17.5703125" style="6" customWidth="1"/>
    <col min="10256" max="10256" width="13.7109375" style="6" customWidth="1"/>
    <col min="10257" max="10257" width="16.28515625" style="6" customWidth="1"/>
    <col min="10258" max="10258" width="12.42578125" style="6" customWidth="1"/>
    <col min="10259" max="10259" width="20.140625" style="6" customWidth="1"/>
    <col min="10260" max="10260" width="29.140625" style="6" customWidth="1"/>
    <col min="10261" max="10262" width="12.42578125" style="6" customWidth="1"/>
    <col min="10263" max="10265" width="20.140625" style="6" customWidth="1"/>
    <col min="10266" max="10266" width="21.42578125" style="6" customWidth="1"/>
    <col min="10267" max="10267" width="24" style="6" customWidth="1"/>
    <col min="10268" max="10268" width="20.140625" style="6" customWidth="1"/>
    <col min="10269" max="10419" width="12.42578125" style="6"/>
    <col min="10420" max="10420" width="21.42578125" style="6" customWidth="1"/>
    <col min="10421" max="10421" width="26.5703125" style="6" customWidth="1"/>
    <col min="10422" max="10422" width="24" style="6" customWidth="1"/>
    <col min="10423" max="10423" width="22.140625" style="6" bestFit="1" customWidth="1"/>
    <col min="10424" max="10424" width="21.42578125" style="6" customWidth="1"/>
    <col min="10425" max="10428" width="13.7109375" style="6" customWidth="1"/>
    <col min="10429" max="10429" width="12.42578125" style="6" customWidth="1"/>
    <col min="10430" max="10430" width="15" style="6" customWidth="1"/>
    <col min="10431" max="10431" width="12.42578125" style="6" customWidth="1"/>
    <col min="10432" max="10432" width="13.7109375" style="6" customWidth="1"/>
    <col min="10433" max="10433" width="15" style="6" customWidth="1"/>
    <col min="10434" max="10435" width="16.28515625" style="6" customWidth="1"/>
    <col min="10436" max="10436" width="15" style="6" customWidth="1"/>
    <col min="10437" max="10437" width="16.28515625" style="6" customWidth="1"/>
    <col min="10438" max="10438" width="21.42578125" style="6" customWidth="1"/>
    <col min="10439" max="10440" width="20.140625" style="6" customWidth="1"/>
    <col min="10441" max="10441" width="21.42578125" style="6" customWidth="1"/>
    <col min="10442" max="10442" width="11.140625" style="6" customWidth="1"/>
    <col min="10443" max="10443" width="18.85546875" style="6" customWidth="1"/>
    <col min="10444" max="10444" width="15" style="6" customWidth="1"/>
    <col min="10445" max="10445" width="21.42578125" style="6" customWidth="1"/>
    <col min="10446" max="10446" width="16.28515625" style="6" customWidth="1"/>
    <col min="10447" max="10448" width="8.5703125" style="6" customWidth="1"/>
    <col min="10449" max="10449" width="16.28515625" style="6" customWidth="1"/>
    <col min="10450" max="10451" width="18.85546875" style="6" customWidth="1"/>
    <col min="10452" max="10453" width="12.42578125" style="6" customWidth="1"/>
    <col min="10454" max="10454" width="17.5703125" style="6" customWidth="1"/>
    <col min="10455" max="10455" width="15" style="6" customWidth="1"/>
    <col min="10456" max="10456" width="12.42578125" style="6" customWidth="1"/>
    <col min="10457" max="10457" width="6" style="6" customWidth="1"/>
    <col min="10458" max="10458" width="21.42578125" style="6" customWidth="1"/>
    <col min="10459" max="10459" width="26.5703125" style="6" customWidth="1"/>
    <col min="10460" max="10460" width="7.28515625" style="6" customWidth="1"/>
    <col min="10461" max="10461" width="20.140625" style="6" customWidth="1"/>
    <col min="10462" max="10462" width="21.42578125" style="6" customWidth="1"/>
    <col min="10463" max="10464" width="17.5703125" style="6" customWidth="1"/>
    <col min="10465" max="10465" width="19.7109375" style="6" bestFit="1" customWidth="1"/>
    <col min="10466" max="10466" width="20.140625" style="6" customWidth="1"/>
    <col min="10467" max="10469" width="15" style="6" customWidth="1"/>
    <col min="10470" max="10470" width="20.140625" style="6" customWidth="1"/>
    <col min="10471" max="10471" width="12.42578125" style="6" customWidth="1"/>
    <col min="10472" max="10472" width="17.5703125" style="6" customWidth="1"/>
    <col min="10473" max="10473" width="20.140625" style="6" customWidth="1"/>
    <col min="10474" max="10474" width="15" style="6" customWidth="1"/>
    <col min="10475" max="10475" width="17.5703125" style="6" customWidth="1"/>
    <col min="10476" max="10476" width="16.28515625" style="6" customWidth="1"/>
    <col min="10477" max="10478" width="22.7109375" style="6" customWidth="1"/>
    <col min="10479" max="10479" width="20.140625" style="6" customWidth="1"/>
    <col min="10480" max="10481" width="16.28515625" style="6" customWidth="1"/>
    <col min="10482" max="10482" width="17.5703125" style="6" customWidth="1"/>
    <col min="10483" max="10488" width="16.28515625" style="6" customWidth="1"/>
    <col min="10489" max="10489" width="13.7109375" style="6" customWidth="1"/>
    <col min="10490" max="10494" width="16.28515625" style="6" customWidth="1"/>
    <col min="10495" max="10495" width="24" style="6" customWidth="1"/>
    <col min="10496" max="10496" width="20.140625" style="6" customWidth="1"/>
    <col min="10497" max="10498" width="22.7109375" style="6" customWidth="1"/>
    <col min="10499" max="10500" width="16.28515625" style="6" customWidth="1"/>
    <col min="10501" max="10503" width="20.140625" style="6" customWidth="1"/>
    <col min="10504" max="10506" width="16.28515625" style="6" customWidth="1"/>
    <col min="10507" max="10507" width="17.5703125" style="6" customWidth="1"/>
    <col min="10508" max="10508" width="18.85546875" style="6" customWidth="1"/>
    <col min="10509" max="10509" width="17.5703125" style="6" customWidth="1"/>
    <col min="10510" max="10510" width="18.85546875" style="6" customWidth="1"/>
    <col min="10511" max="10511" width="17.5703125" style="6" customWidth="1"/>
    <col min="10512" max="10512" width="13.7109375" style="6" customWidth="1"/>
    <col min="10513" max="10513" width="16.28515625" style="6" customWidth="1"/>
    <col min="10514" max="10514" width="12.42578125" style="6" customWidth="1"/>
    <col min="10515" max="10515" width="20.140625" style="6" customWidth="1"/>
    <col min="10516" max="10516" width="29.140625" style="6" customWidth="1"/>
    <col min="10517" max="10518" width="12.42578125" style="6" customWidth="1"/>
    <col min="10519" max="10521" width="20.140625" style="6" customWidth="1"/>
    <col min="10522" max="10522" width="21.42578125" style="6" customWidth="1"/>
    <col min="10523" max="10523" width="24" style="6" customWidth="1"/>
    <col min="10524" max="10524" width="20.140625" style="6" customWidth="1"/>
    <col min="10525" max="10675" width="12.42578125" style="6"/>
    <col min="10676" max="10676" width="21.42578125" style="6" customWidth="1"/>
    <col min="10677" max="10677" width="26.5703125" style="6" customWidth="1"/>
    <col min="10678" max="10678" width="24" style="6" customWidth="1"/>
    <col min="10679" max="10679" width="22.140625" style="6" bestFit="1" customWidth="1"/>
    <col min="10680" max="10680" width="21.42578125" style="6" customWidth="1"/>
    <col min="10681" max="10684" width="13.7109375" style="6" customWidth="1"/>
    <col min="10685" max="10685" width="12.42578125" style="6" customWidth="1"/>
    <col min="10686" max="10686" width="15" style="6" customWidth="1"/>
    <col min="10687" max="10687" width="12.42578125" style="6" customWidth="1"/>
    <col min="10688" max="10688" width="13.7109375" style="6" customWidth="1"/>
    <col min="10689" max="10689" width="15" style="6" customWidth="1"/>
    <col min="10690" max="10691" width="16.28515625" style="6" customWidth="1"/>
    <col min="10692" max="10692" width="15" style="6" customWidth="1"/>
    <col min="10693" max="10693" width="16.28515625" style="6" customWidth="1"/>
    <col min="10694" max="10694" width="21.42578125" style="6" customWidth="1"/>
    <col min="10695" max="10696" width="20.140625" style="6" customWidth="1"/>
    <col min="10697" max="10697" width="21.42578125" style="6" customWidth="1"/>
    <col min="10698" max="10698" width="11.140625" style="6" customWidth="1"/>
    <col min="10699" max="10699" width="18.85546875" style="6" customWidth="1"/>
    <col min="10700" max="10700" width="15" style="6" customWidth="1"/>
    <col min="10701" max="10701" width="21.42578125" style="6" customWidth="1"/>
    <col min="10702" max="10702" width="16.28515625" style="6" customWidth="1"/>
    <col min="10703" max="10704" width="8.5703125" style="6" customWidth="1"/>
    <col min="10705" max="10705" width="16.28515625" style="6" customWidth="1"/>
    <col min="10706" max="10707" width="18.85546875" style="6" customWidth="1"/>
    <col min="10708" max="10709" width="12.42578125" style="6" customWidth="1"/>
    <col min="10710" max="10710" width="17.5703125" style="6" customWidth="1"/>
    <col min="10711" max="10711" width="15" style="6" customWidth="1"/>
    <col min="10712" max="10712" width="12.42578125" style="6" customWidth="1"/>
    <col min="10713" max="10713" width="6" style="6" customWidth="1"/>
    <col min="10714" max="10714" width="21.42578125" style="6" customWidth="1"/>
    <col min="10715" max="10715" width="26.5703125" style="6" customWidth="1"/>
    <col min="10716" max="10716" width="7.28515625" style="6" customWidth="1"/>
    <col min="10717" max="10717" width="20.140625" style="6" customWidth="1"/>
    <col min="10718" max="10718" width="21.42578125" style="6" customWidth="1"/>
    <col min="10719" max="10720" width="17.5703125" style="6" customWidth="1"/>
    <col min="10721" max="10721" width="19.7109375" style="6" bestFit="1" customWidth="1"/>
    <col min="10722" max="10722" width="20.140625" style="6" customWidth="1"/>
    <col min="10723" max="10725" width="15" style="6" customWidth="1"/>
    <col min="10726" max="10726" width="20.140625" style="6" customWidth="1"/>
    <col min="10727" max="10727" width="12.42578125" style="6" customWidth="1"/>
    <col min="10728" max="10728" width="17.5703125" style="6" customWidth="1"/>
    <col min="10729" max="10729" width="20.140625" style="6" customWidth="1"/>
    <col min="10730" max="10730" width="15" style="6" customWidth="1"/>
    <col min="10731" max="10731" width="17.5703125" style="6" customWidth="1"/>
    <col min="10732" max="10732" width="16.28515625" style="6" customWidth="1"/>
    <col min="10733" max="10734" width="22.7109375" style="6" customWidth="1"/>
    <col min="10735" max="10735" width="20.140625" style="6" customWidth="1"/>
    <col min="10736" max="10737" width="16.28515625" style="6" customWidth="1"/>
    <col min="10738" max="10738" width="17.5703125" style="6" customWidth="1"/>
    <col min="10739" max="10744" width="16.28515625" style="6" customWidth="1"/>
    <col min="10745" max="10745" width="13.7109375" style="6" customWidth="1"/>
    <col min="10746" max="10750" width="16.28515625" style="6" customWidth="1"/>
    <col min="10751" max="10751" width="24" style="6" customWidth="1"/>
    <col min="10752" max="10752" width="20.140625" style="6" customWidth="1"/>
    <col min="10753" max="10754" width="22.7109375" style="6" customWidth="1"/>
    <col min="10755" max="10756" width="16.28515625" style="6" customWidth="1"/>
    <col min="10757" max="10759" width="20.140625" style="6" customWidth="1"/>
    <col min="10760" max="10762" width="16.28515625" style="6" customWidth="1"/>
    <col min="10763" max="10763" width="17.5703125" style="6" customWidth="1"/>
    <col min="10764" max="10764" width="18.85546875" style="6" customWidth="1"/>
    <col min="10765" max="10765" width="17.5703125" style="6" customWidth="1"/>
    <col min="10766" max="10766" width="18.85546875" style="6" customWidth="1"/>
    <col min="10767" max="10767" width="17.5703125" style="6" customWidth="1"/>
    <col min="10768" max="10768" width="13.7109375" style="6" customWidth="1"/>
    <col min="10769" max="10769" width="16.28515625" style="6" customWidth="1"/>
    <col min="10770" max="10770" width="12.42578125" style="6" customWidth="1"/>
    <col min="10771" max="10771" width="20.140625" style="6" customWidth="1"/>
    <col min="10772" max="10772" width="29.140625" style="6" customWidth="1"/>
    <col min="10773" max="10774" width="12.42578125" style="6" customWidth="1"/>
    <col min="10775" max="10777" width="20.140625" style="6" customWidth="1"/>
    <col min="10778" max="10778" width="21.42578125" style="6" customWidth="1"/>
    <col min="10779" max="10779" width="24" style="6" customWidth="1"/>
    <col min="10780" max="10780" width="20.140625" style="6" customWidth="1"/>
    <col min="10781" max="10931" width="12.42578125" style="6"/>
    <col min="10932" max="10932" width="21.42578125" style="6" customWidth="1"/>
    <col min="10933" max="10933" width="26.5703125" style="6" customWidth="1"/>
    <col min="10934" max="10934" width="24" style="6" customWidth="1"/>
    <col min="10935" max="10935" width="22.140625" style="6" bestFit="1" customWidth="1"/>
    <col min="10936" max="10936" width="21.42578125" style="6" customWidth="1"/>
    <col min="10937" max="10940" width="13.7109375" style="6" customWidth="1"/>
    <col min="10941" max="10941" width="12.42578125" style="6" customWidth="1"/>
    <col min="10942" max="10942" width="15" style="6" customWidth="1"/>
    <col min="10943" max="10943" width="12.42578125" style="6" customWidth="1"/>
    <col min="10944" max="10944" width="13.7109375" style="6" customWidth="1"/>
    <col min="10945" max="10945" width="15" style="6" customWidth="1"/>
    <col min="10946" max="10947" width="16.28515625" style="6" customWidth="1"/>
    <col min="10948" max="10948" width="15" style="6" customWidth="1"/>
    <col min="10949" max="10949" width="16.28515625" style="6" customWidth="1"/>
    <col min="10950" max="10950" width="21.42578125" style="6" customWidth="1"/>
    <col min="10951" max="10952" width="20.140625" style="6" customWidth="1"/>
    <col min="10953" max="10953" width="21.42578125" style="6" customWidth="1"/>
    <col min="10954" max="10954" width="11.140625" style="6" customWidth="1"/>
    <col min="10955" max="10955" width="18.85546875" style="6" customWidth="1"/>
    <col min="10956" max="10956" width="15" style="6" customWidth="1"/>
    <col min="10957" max="10957" width="21.42578125" style="6" customWidth="1"/>
    <col min="10958" max="10958" width="16.28515625" style="6" customWidth="1"/>
    <col min="10959" max="10960" width="8.5703125" style="6" customWidth="1"/>
    <col min="10961" max="10961" width="16.28515625" style="6" customWidth="1"/>
    <col min="10962" max="10963" width="18.85546875" style="6" customWidth="1"/>
    <col min="10964" max="10965" width="12.42578125" style="6" customWidth="1"/>
    <col min="10966" max="10966" width="17.5703125" style="6" customWidth="1"/>
    <col min="10967" max="10967" width="15" style="6" customWidth="1"/>
    <col min="10968" max="10968" width="12.42578125" style="6" customWidth="1"/>
    <col min="10969" max="10969" width="6" style="6" customWidth="1"/>
    <col min="10970" max="10970" width="21.42578125" style="6" customWidth="1"/>
    <col min="10971" max="10971" width="26.5703125" style="6" customWidth="1"/>
    <col min="10972" max="10972" width="7.28515625" style="6" customWidth="1"/>
    <col min="10973" max="10973" width="20.140625" style="6" customWidth="1"/>
    <col min="10974" max="10974" width="21.42578125" style="6" customWidth="1"/>
    <col min="10975" max="10976" width="17.5703125" style="6" customWidth="1"/>
    <col min="10977" max="10977" width="19.7109375" style="6" bestFit="1" customWidth="1"/>
    <col min="10978" max="10978" width="20.140625" style="6" customWidth="1"/>
    <col min="10979" max="10981" width="15" style="6" customWidth="1"/>
    <col min="10982" max="10982" width="20.140625" style="6" customWidth="1"/>
    <col min="10983" max="10983" width="12.42578125" style="6" customWidth="1"/>
    <col min="10984" max="10984" width="17.5703125" style="6" customWidth="1"/>
    <col min="10985" max="10985" width="20.140625" style="6" customWidth="1"/>
    <col min="10986" max="10986" width="15" style="6" customWidth="1"/>
    <col min="10987" max="10987" width="17.5703125" style="6" customWidth="1"/>
    <col min="10988" max="10988" width="16.28515625" style="6" customWidth="1"/>
    <col min="10989" max="10990" width="22.7109375" style="6" customWidth="1"/>
    <col min="10991" max="10991" width="20.140625" style="6" customWidth="1"/>
    <col min="10992" max="10993" width="16.28515625" style="6" customWidth="1"/>
    <col min="10994" max="10994" width="17.5703125" style="6" customWidth="1"/>
    <col min="10995" max="11000" width="16.28515625" style="6" customWidth="1"/>
    <col min="11001" max="11001" width="13.7109375" style="6" customWidth="1"/>
    <col min="11002" max="11006" width="16.28515625" style="6" customWidth="1"/>
    <col min="11007" max="11007" width="24" style="6" customWidth="1"/>
    <col min="11008" max="11008" width="20.140625" style="6" customWidth="1"/>
    <col min="11009" max="11010" width="22.7109375" style="6" customWidth="1"/>
    <col min="11011" max="11012" width="16.28515625" style="6" customWidth="1"/>
    <col min="11013" max="11015" width="20.140625" style="6" customWidth="1"/>
    <col min="11016" max="11018" width="16.28515625" style="6" customWidth="1"/>
    <col min="11019" max="11019" width="17.5703125" style="6" customWidth="1"/>
    <col min="11020" max="11020" width="18.85546875" style="6" customWidth="1"/>
    <col min="11021" max="11021" width="17.5703125" style="6" customWidth="1"/>
    <col min="11022" max="11022" width="18.85546875" style="6" customWidth="1"/>
    <col min="11023" max="11023" width="17.5703125" style="6" customWidth="1"/>
    <col min="11024" max="11024" width="13.7109375" style="6" customWidth="1"/>
    <col min="11025" max="11025" width="16.28515625" style="6" customWidth="1"/>
    <col min="11026" max="11026" width="12.42578125" style="6" customWidth="1"/>
    <col min="11027" max="11027" width="20.140625" style="6" customWidth="1"/>
    <col min="11028" max="11028" width="29.140625" style="6" customWidth="1"/>
    <col min="11029" max="11030" width="12.42578125" style="6" customWidth="1"/>
    <col min="11031" max="11033" width="20.140625" style="6" customWidth="1"/>
    <col min="11034" max="11034" width="21.42578125" style="6" customWidth="1"/>
    <col min="11035" max="11035" width="24" style="6" customWidth="1"/>
    <col min="11036" max="11036" width="20.140625" style="6" customWidth="1"/>
    <col min="11037" max="11187" width="12.42578125" style="6"/>
    <col min="11188" max="11188" width="21.42578125" style="6" customWidth="1"/>
    <col min="11189" max="11189" width="26.5703125" style="6" customWidth="1"/>
    <col min="11190" max="11190" width="24" style="6" customWidth="1"/>
    <col min="11191" max="11191" width="22.140625" style="6" bestFit="1" customWidth="1"/>
    <col min="11192" max="11192" width="21.42578125" style="6" customWidth="1"/>
    <col min="11193" max="11196" width="13.7109375" style="6" customWidth="1"/>
    <col min="11197" max="11197" width="12.42578125" style="6" customWidth="1"/>
    <col min="11198" max="11198" width="15" style="6" customWidth="1"/>
    <col min="11199" max="11199" width="12.42578125" style="6" customWidth="1"/>
    <col min="11200" max="11200" width="13.7109375" style="6" customWidth="1"/>
    <col min="11201" max="11201" width="15" style="6" customWidth="1"/>
    <col min="11202" max="11203" width="16.28515625" style="6" customWidth="1"/>
    <col min="11204" max="11204" width="15" style="6" customWidth="1"/>
    <col min="11205" max="11205" width="16.28515625" style="6" customWidth="1"/>
    <col min="11206" max="11206" width="21.42578125" style="6" customWidth="1"/>
    <col min="11207" max="11208" width="20.140625" style="6" customWidth="1"/>
    <col min="11209" max="11209" width="21.42578125" style="6" customWidth="1"/>
    <col min="11210" max="11210" width="11.140625" style="6" customWidth="1"/>
    <col min="11211" max="11211" width="18.85546875" style="6" customWidth="1"/>
    <col min="11212" max="11212" width="15" style="6" customWidth="1"/>
    <col min="11213" max="11213" width="21.42578125" style="6" customWidth="1"/>
    <col min="11214" max="11214" width="16.28515625" style="6" customWidth="1"/>
    <col min="11215" max="11216" width="8.5703125" style="6" customWidth="1"/>
    <col min="11217" max="11217" width="16.28515625" style="6" customWidth="1"/>
    <col min="11218" max="11219" width="18.85546875" style="6" customWidth="1"/>
    <col min="11220" max="11221" width="12.42578125" style="6" customWidth="1"/>
    <col min="11222" max="11222" width="17.5703125" style="6" customWidth="1"/>
    <col min="11223" max="11223" width="15" style="6" customWidth="1"/>
    <col min="11224" max="11224" width="12.42578125" style="6" customWidth="1"/>
    <col min="11225" max="11225" width="6" style="6" customWidth="1"/>
    <col min="11226" max="11226" width="21.42578125" style="6" customWidth="1"/>
    <col min="11227" max="11227" width="26.5703125" style="6" customWidth="1"/>
    <col min="11228" max="11228" width="7.28515625" style="6" customWidth="1"/>
    <col min="11229" max="11229" width="20.140625" style="6" customWidth="1"/>
    <col min="11230" max="11230" width="21.42578125" style="6" customWidth="1"/>
    <col min="11231" max="11232" width="17.5703125" style="6" customWidth="1"/>
    <col min="11233" max="11233" width="19.7109375" style="6" bestFit="1" customWidth="1"/>
    <col min="11234" max="11234" width="20.140625" style="6" customWidth="1"/>
    <col min="11235" max="11237" width="15" style="6" customWidth="1"/>
    <col min="11238" max="11238" width="20.140625" style="6" customWidth="1"/>
    <col min="11239" max="11239" width="12.42578125" style="6" customWidth="1"/>
    <col min="11240" max="11240" width="17.5703125" style="6" customWidth="1"/>
    <col min="11241" max="11241" width="20.140625" style="6" customWidth="1"/>
    <col min="11242" max="11242" width="15" style="6" customWidth="1"/>
    <col min="11243" max="11243" width="17.5703125" style="6" customWidth="1"/>
    <col min="11244" max="11244" width="16.28515625" style="6" customWidth="1"/>
    <col min="11245" max="11246" width="22.7109375" style="6" customWidth="1"/>
    <col min="11247" max="11247" width="20.140625" style="6" customWidth="1"/>
    <col min="11248" max="11249" width="16.28515625" style="6" customWidth="1"/>
    <col min="11250" max="11250" width="17.5703125" style="6" customWidth="1"/>
    <col min="11251" max="11256" width="16.28515625" style="6" customWidth="1"/>
    <col min="11257" max="11257" width="13.7109375" style="6" customWidth="1"/>
    <col min="11258" max="11262" width="16.28515625" style="6" customWidth="1"/>
    <col min="11263" max="11263" width="24" style="6" customWidth="1"/>
    <col min="11264" max="11264" width="20.140625" style="6" customWidth="1"/>
    <col min="11265" max="11266" width="22.7109375" style="6" customWidth="1"/>
    <col min="11267" max="11268" width="16.28515625" style="6" customWidth="1"/>
    <col min="11269" max="11271" width="20.140625" style="6" customWidth="1"/>
    <col min="11272" max="11274" width="16.28515625" style="6" customWidth="1"/>
    <col min="11275" max="11275" width="17.5703125" style="6" customWidth="1"/>
    <col min="11276" max="11276" width="18.85546875" style="6" customWidth="1"/>
    <col min="11277" max="11277" width="17.5703125" style="6" customWidth="1"/>
    <col min="11278" max="11278" width="18.85546875" style="6" customWidth="1"/>
    <col min="11279" max="11279" width="17.5703125" style="6" customWidth="1"/>
    <col min="11280" max="11280" width="13.7109375" style="6" customWidth="1"/>
    <col min="11281" max="11281" width="16.28515625" style="6" customWidth="1"/>
    <col min="11282" max="11282" width="12.42578125" style="6" customWidth="1"/>
    <col min="11283" max="11283" width="20.140625" style="6" customWidth="1"/>
    <col min="11284" max="11284" width="29.140625" style="6" customWidth="1"/>
    <col min="11285" max="11286" width="12.42578125" style="6" customWidth="1"/>
    <col min="11287" max="11289" width="20.140625" style="6" customWidth="1"/>
    <col min="11290" max="11290" width="21.42578125" style="6" customWidth="1"/>
    <col min="11291" max="11291" width="24" style="6" customWidth="1"/>
    <col min="11292" max="11292" width="20.140625" style="6" customWidth="1"/>
    <col min="11293" max="11443" width="12.42578125" style="6"/>
    <col min="11444" max="11444" width="21.42578125" style="6" customWidth="1"/>
    <col min="11445" max="11445" width="26.5703125" style="6" customWidth="1"/>
    <col min="11446" max="11446" width="24" style="6" customWidth="1"/>
    <col min="11447" max="11447" width="22.140625" style="6" bestFit="1" customWidth="1"/>
    <col min="11448" max="11448" width="21.42578125" style="6" customWidth="1"/>
    <col min="11449" max="11452" width="13.7109375" style="6" customWidth="1"/>
    <col min="11453" max="11453" width="12.42578125" style="6" customWidth="1"/>
    <col min="11454" max="11454" width="15" style="6" customWidth="1"/>
    <col min="11455" max="11455" width="12.42578125" style="6" customWidth="1"/>
    <col min="11456" max="11456" width="13.7109375" style="6" customWidth="1"/>
    <col min="11457" max="11457" width="15" style="6" customWidth="1"/>
    <col min="11458" max="11459" width="16.28515625" style="6" customWidth="1"/>
    <col min="11460" max="11460" width="15" style="6" customWidth="1"/>
    <col min="11461" max="11461" width="16.28515625" style="6" customWidth="1"/>
    <col min="11462" max="11462" width="21.42578125" style="6" customWidth="1"/>
    <col min="11463" max="11464" width="20.140625" style="6" customWidth="1"/>
    <col min="11465" max="11465" width="21.42578125" style="6" customWidth="1"/>
    <col min="11466" max="11466" width="11.140625" style="6" customWidth="1"/>
    <col min="11467" max="11467" width="18.85546875" style="6" customWidth="1"/>
    <col min="11468" max="11468" width="15" style="6" customWidth="1"/>
    <col min="11469" max="11469" width="21.42578125" style="6" customWidth="1"/>
    <col min="11470" max="11470" width="16.28515625" style="6" customWidth="1"/>
    <col min="11471" max="11472" width="8.5703125" style="6" customWidth="1"/>
    <col min="11473" max="11473" width="16.28515625" style="6" customWidth="1"/>
    <col min="11474" max="11475" width="18.85546875" style="6" customWidth="1"/>
    <col min="11476" max="11477" width="12.42578125" style="6" customWidth="1"/>
    <col min="11478" max="11478" width="17.5703125" style="6" customWidth="1"/>
    <col min="11479" max="11479" width="15" style="6" customWidth="1"/>
    <col min="11480" max="11480" width="12.42578125" style="6" customWidth="1"/>
    <col min="11481" max="11481" width="6" style="6" customWidth="1"/>
    <col min="11482" max="11482" width="21.42578125" style="6" customWidth="1"/>
    <col min="11483" max="11483" width="26.5703125" style="6" customWidth="1"/>
    <col min="11484" max="11484" width="7.28515625" style="6" customWidth="1"/>
    <col min="11485" max="11485" width="20.140625" style="6" customWidth="1"/>
    <col min="11486" max="11486" width="21.42578125" style="6" customWidth="1"/>
    <col min="11487" max="11488" width="17.5703125" style="6" customWidth="1"/>
    <col min="11489" max="11489" width="19.7109375" style="6" bestFit="1" customWidth="1"/>
    <col min="11490" max="11490" width="20.140625" style="6" customWidth="1"/>
    <col min="11491" max="11493" width="15" style="6" customWidth="1"/>
    <col min="11494" max="11494" width="20.140625" style="6" customWidth="1"/>
    <col min="11495" max="11495" width="12.42578125" style="6" customWidth="1"/>
    <col min="11496" max="11496" width="17.5703125" style="6" customWidth="1"/>
    <col min="11497" max="11497" width="20.140625" style="6" customWidth="1"/>
    <col min="11498" max="11498" width="15" style="6" customWidth="1"/>
    <col min="11499" max="11499" width="17.5703125" style="6" customWidth="1"/>
    <col min="11500" max="11500" width="16.28515625" style="6" customWidth="1"/>
    <col min="11501" max="11502" width="22.7109375" style="6" customWidth="1"/>
    <col min="11503" max="11503" width="20.140625" style="6" customWidth="1"/>
    <col min="11504" max="11505" width="16.28515625" style="6" customWidth="1"/>
    <col min="11506" max="11506" width="17.5703125" style="6" customWidth="1"/>
    <col min="11507" max="11512" width="16.28515625" style="6" customWidth="1"/>
    <col min="11513" max="11513" width="13.7109375" style="6" customWidth="1"/>
    <col min="11514" max="11518" width="16.28515625" style="6" customWidth="1"/>
    <col min="11519" max="11519" width="24" style="6" customWidth="1"/>
    <col min="11520" max="11520" width="20.140625" style="6" customWidth="1"/>
    <col min="11521" max="11522" width="22.7109375" style="6" customWidth="1"/>
    <col min="11523" max="11524" width="16.28515625" style="6" customWidth="1"/>
    <col min="11525" max="11527" width="20.140625" style="6" customWidth="1"/>
    <col min="11528" max="11530" width="16.28515625" style="6" customWidth="1"/>
    <col min="11531" max="11531" width="17.5703125" style="6" customWidth="1"/>
    <col min="11532" max="11532" width="18.85546875" style="6" customWidth="1"/>
    <col min="11533" max="11533" width="17.5703125" style="6" customWidth="1"/>
    <col min="11534" max="11534" width="18.85546875" style="6" customWidth="1"/>
    <col min="11535" max="11535" width="17.5703125" style="6" customWidth="1"/>
    <col min="11536" max="11536" width="13.7109375" style="6" customWidth="1"/>
    <col min="11537" max="11537" width="16.28515625" style="6" customWidth="1"/>
    <col min="11538" max="11538" width="12.42578125" style="6" customWidth="1"/>
    <col min="11539" max="11539" width="20.140625" style="6" customWidth="1"/>
    <col min="11540" max="11540" width="29.140625" style="6" customWidth="1"/>
    <col min="11541" max="11542" width="12.42578125" style="6" customWidth="1"/>
    <col min="11543" max="11545" width="20.140625" style="6" customWidth="1"/>
    <col min="11546" max="11546" width="21.42578125" style="6" customWidth="1"/>
    <col min="11547" max="11547" width="24" style="6" customWidth="1"/>
    <col min="11548" max="11548" width="20.140625" style="6" customWidth="1"/>
    <col min="11549" max="11699" width="12.42578125" style="6"/>
    <col min="11700" max="11700" width="21.42578125" style="6" customWidth="1"/>
    <col min="11701" max="11701" width="26.5703125" style="6" customWidth="1"/>
    <col min="11702" max="11702" width="24" style="6" customWidth="1"/>
    <col min="11703" max="11703" width="22.140625" style="6" bestFit="1" customWidth="1"/>
    <col min="11704" max="11704" width="21.42578125" style="6" customWidth="1"/>
    <col min="11705" max="11708" width="13.7109375" style="6" customWidth="1"/>
    <col min="11709" max="11709" width="12.42578125" style="6" customWidth="1"/>
    <col min="11710" max="11710" width="15" style="6" customWidth="1"/>
    <col min="11711" max="11711" width="12.42578125" style="6" customWidth="1"/>
    <col min="11712" max="11712" width="13.7109375" style="6" customWidth="1"/>
    <col min="11713" max="11713" width="15" style="6" customWidth="1"/>
    <col min="11714" max="11715" width="16.28515625" style="6" customWidth="1"/>
    <col min="11716" max="11716" width="15" style="6" customWidth="1"/>
    <col min="11717" max="11717" width="16.28515625" style="6" customWidth="1"/>
    <col min="11718" max="11718" width="21.42578125" style="6" customWidth="1"/>
    <col min="11719" max="11720" width="20.140625" style="6" customWidth="1"/>
    <col min="11721" max="11721" width="21.42578125" style="6" customWidth="1"/>
    <col min="11722" max="11722" width="11.140625" style="6" customWidth="1"/>
    <col min="11723" max="11723" width="18.85546875" style="6" customWidth="1"/>
    <col min="11724" max="11724" width="15" style="6" customWidth="1"/>
    <col min="11725" max="11725" width="21.42578125" style="6" customWidth="1"/>
    <col min="11726" max="11726" width="16.28515625" style="6" customWidth="1"/>
    <col min="11727" max="11728" width="8.5703125" style="6" customWidth="1"/>
    <col min="11729" max="11729" width="16.28515625" style="6" customWidth="1"/>
    <col min="11730" max="11731" width="18.85546875" style="6" customWidth="1"/>
    <col min="11732" max="11733" width="12.42578125" style="6" customWidth="1"/>
    <col min="11734" max="11734" width="17.5703125" style="6" customWidth="1"/>
    <col min="11735" max="11735" width="15" style="6" customWidth="1"/>
    <col min="11736" max="11736" width="12.42578125" style="6" customWidth="1"/>
    <col min="11737" max="11737" width="6" style="6" customWidth="1"/>
    <col min="11738" max="11738" width="21.42578125" style="6" customWidth="1"/>
    <col min="11739" max="11739" width="26.5703125" style="6" customWidth="1"/>
    <col min="11740" max="11740" width="7.28515625" style="6" customWidth="1"/>
    <col min="11741" max="11741" width="20.140625" style="6" customWidth="1"/>
    <col min="11742" max="11742" width="21.42578125" style="6" customWidth="1"/>
    <col min="11743" max="11744" width="17.5703125" style="6" customWidth="1"/>
    <col min="11745" max="11745" width="19.7109375" style="6" bestFit="1" customWidth="1"/>
    <col min="11746" max="11746" width="20.140625" style="6" customWidth="1"/>
    <col min="11747" max="11749" width="15" style="6" customWidth="1"/>
    <col min="11750" max="11750" width="20.140625" style="6" customWidth="1"/>
    <col min="11751" max="11751" width="12.42578125" style="6" customWidth="1"/>
    <col min="11752" max="11752" width="17.5703125" style="6" customWidth="1"/>
    <col min="11753" max="11753" width="20.140625" style="6" customWidth="1"/>
    <col min="11754" max="11754" width="15" style="6" customWidth="1"/>
    <col min="11755" max="11755" width="17.5703125" style="6" customWidth="1"/>
    <col min="11756" max="11756" width="16.28515625" style="6" customWidth="1"/>
    <col min="11757" max="11758" width="22.7109375" style="6" customWidth="1"/>
    <col min="11759" max="11759" width="20.140625" style="6" customWidth="1"/>
    <col min="11760" max="11761" width="16.28515625" style="6" customWidth="1"/>
    <col min="11762" max="11762" width="17.5703125" style="6" customWidth="1"/>
    <col min="11763" max="11768" width="16.28515625" style="6" customWidth="1"/>
    <col min="11769" max="11769" width="13.7109375" style="6" customWidth="1"/>
    <col min="11770" max="11774" width="16.28515625" style="6" customWidth="1"/>
    <col min="11775" max="11775" width="24" style="6" customWidth="1"/>
    <col min="11776" max="11776" width="20.140625" style="6" customWidth="1"/>
    <col min="11777" max="11778" width="22.7109375" style="6" customWidth="1"/>
    <col min="11779" max="11780" width="16.28515625" style="6" customWidth="1"/>
    <col min="11781" max="11783" width="20.140625" style="6" customWidth="1"/>
    <col min="11784" max="11786" width="16.28515625" style="6" customWidth="1"/>
    <col min="11787" max="11787" width="17.5703125" style="6" customWidth="1"/>
    <col min="11788" max="11788" width="18.85546875" style="6" customWidth="1"/>
    <col min="11789" max="11789" width="17.5703125" style="6" customWidth="1"/>
    <col min="11790" max="11790" width="18.85546875" style="6" customWidth="1"/>
    <col min="11791" max="11791" width="17.5703125" style="6" customWidth="1"/>
    <col min="11792" max="11792" width="13.7109375" style="6" customWidth="1"/>
    <col min="11793" max="11793" width="16.28515625" style="6" customWidth="1"/>
    <col min="11794" max="11794" width="12.42578125" style="6" customWidth="1"/>
    <col min="11795" max="11795" width="20.140625" style="6" customWidth="1"/>
    <col min="11796" max="11796" width="29.140625" style="6" customWidth="1"/>
    <col min="11797" max="11798" width="12.42578125" style="6" customWidth="1"/>
    <col min="11799" max="11801" width="20.140625" style="6" customWidth="1"/>
    <col min="11802" max="11802" width="21.42578125" style="6" customWidth="1"/>
    <col min="11803" max="11803" width="24" style="6" customWidth="1"/>
    <col min="11804" max="11804" width="20.140625" style="6" customWidth="1"/>
    <col min="11805" max="11955" width="12.42578125" style="6"/>
    <col min="11956" max="11956" width="21.42578125" style="6" customWidth="1"/>
    <col min="11957" max="11957" width="26.5703125" style="6" customWidth="1"/>
    <col min="11958" max="11958" width="24" style="6" customWidth="1"/>
    <col min="11959" max="11959" width="22.140625" style="6" bestFit="1" customWidth="1"/>
    <col min="11960" max="11960" width="21.42578125" style="6" customWidth="1"/>
    <col min="11961" max="11964" width="13.7109375" style="6" customWidth="1"/>
    <col min="11965" max="11965" width="12.42578125" style="6" customWidth="1"/>
    <col min="11966" max="11966" width="15" style="6" customWidth="1"/>
    <col min="11967" max="11967" width="12.42578125" style="6" customWidth="1"/>
    <col min="11968" max="11968" width="13.7109375" style="6" customWidth="1"/>
    <col min="11969" max="11969" width="15" style="6" customWidth="1"/>
    <col min="11970" max="11971" width="16.28515625" style="6" customWidth="1"/>
    <col min="11972" max="11972" width="15" style="6" customWidth="1"/>
    <col min="11973" max="11973" width="16.28515625" style="6" customWidth="1"/>
    <col min="11974" max="11974" width="21.42578125" style="6" customWidth="1"/>
    <col min="11975" max="11976" width="20.140625" style="6" customWidth="1"/>
    <col min="11977" max="11977" width="21.42578125" style="6" customWidth="1"/>
    <col min="11978" max="11978" width="11.140625" style="6" customWidth="1"/>
    <col min="11979" max="11979" width="18.85546875" style="6" customWidth="1"/>
    <col min="11980" max="11980" width="15" style="6" customWidth="1"/>
    <col min="11981" max="11981" width="21.42578125" style="6" customWidth="1"/>
    <col min="11982" max="11982" width="16.28515625" style="6" customWidth="1"/>
    <col min="11983" max="11984" width="8.5703125" style="6" customWidth="1"/>
    <col min="11985" max="11985" width="16.28515625" style="6" customWidth="1"/>
    <col min="11986" max="11987" width="18.85546875" style="6" customWidth="1"/>
    <col min="11988" max="11989" width="12.42578125" style="6" customWidth="1"/>
    <col min="11990" max="11990" width="17.5703125" style="6" customWidth="1"/>
    <col min="11991" max="11991" width="15" style="6" customWidth="1"/>
    <col min="11992" max="11992" width="12.42578125" style="6" customWidth="1"/>
    <col min="11993" max="11993" width="6" style="6" customWidth="1"/>
    <col min="11994" max="11994" width="21.42578125" style="6" customWidth="1"/>
    <col min="11995" max="11995" width="26.5703125" style="6" customWidth="1"/>
    <col min="11996" max="11996" width="7.28515625" style="6" customWidth="1"/>
    <col min="11997" max="11997" width="20.140625" style="6" customWidth="1"/>
    <col min="11998" max="11998" width="21.42578125" style="6" customWidth="1"/>
    <col min="11999" max="12000" width="17.5703125" style="6" customWidth="1"/>
    <col min="12001" max="12001" width="19.7109375" style="6" bestFit="1" customWidth="1"/>
    <col min="12002" max="12002" width="20.140625" style="6" customWidth="1"/>
    <col min="12003" max="12005" width="15" style="6" customWidth="1"/>
    <col min="12006" max="12006" width="20.140625" style="6" customWidth="1"/>
    <col min="12007" max="12007" width="12.42578125" style="6" customWidth="1"/>
    <col min="12008" max="12008" width="17.5703125" style="6" customWidth="1"/>
    <col min="12009" max="12009" width="20.140625" style="6" customWidth="1"/>
    <col min="12010" max="12010" width="15" style="6" customWidth="1"/>
    <col min="12011" max="12011" width="17.5703125" style="6" customWidth="1"/>
    <col min="12012" max="12012" width="16.28515625" style="6" customWidth="1"/>
    <col min="12013" max="12014" width="22.7109375" style="6" customWidth="1"/>
    <col min="12015" max="12015" width="20.140625" style="6" customWidth="1"/>
    <col min="12016" max="12017" width="16.28515625" style="6" customWidth="1"/>
    <col min="12018" max="12018" width="17.5703125" style="6" customWidth="1"/>
    <col min="12019" max="12024" width="16.28515625" style="6" customWidth="1"/>
    <col min="12025" max="12025" width="13.7109375" style="6" customWidth="1"/>
    <col min="12026" max="12030" width="16.28515625" style="6" customWidth="1"/>
    <col min="12031" max="12031" width="24" style="6" customWidth="1"/>
    <col min="12032" max="12032" width="20.140625" style="6" customWidth="1"/>
    <col min="12033" max="12034" width="22.7109375" style="6" customWidth="1"/>
    <col min="12035" max="12036" width="16.28515625" style="6" customWidth="1"/>
    <col min="12037" max="12039" width="20.140625" style="6" customWidth="1"/>
    <col min="12040" max="12042" width="16.28515625" style="6" customWidth="1"/>
    <col min="12043" max="12043" width="17.5703125" style="6" customWidth="1"/>
    <col min="12044" max="12044" width="18.85546875" style="6" customWidth="1"/>
    <col min="12045" max="12045" width="17.5703125" style="6" customWidth="1"/>
    <col min="12046" max="12046" width="18.85546875" style="6" customWidth="1"/>
    <col min="12047" max="12047" width="17.5703125" style="6" customWidth="1"/>
    <col min="12048" max="12048" width="13.7109375" style="6" customWidth="1"/>
    <col min="12049" max="12049" width="16.28515625" style="6" customWidth="1"/>
    <col min="12050" max="12050" width="12.42578125" style="6" customWidth="1"/>
    <col min="12051" max="12051" width="20.140625" style="6" customWidth="1"/>
    <col min="12052" max="12052" width="29.140625" style="6" customWidth="1"/>
    <col min="12053" max="12054" width="12.42578125" style="6" customWidth="1"/>
    <col min="12055" max="12057" width="20.140625" style="6" customWidth="1"/>
    <col min="12058" max="12058" width="21.42578125" style="6" customWidth="1"/>
    <col min="12059" max="12059" width="24" style="6" customWidth="1"/>
    <col min="12060" max="12060" width="20.140625" style="6" customWidth="1"/>
    <col min="12061" max="12211" width="12.42578125" style="6"/>
    <col min="12212" max="12212" width="21.42578125" style="6" customWidth="1"/>
    <col min="12213" max="12213" width="26.5703125" style="6" customWidth="1"/>
    <col min="12214" max="12214" width="24" style="6" customWidth="1"/>
    <col min="12215" max="12215" width="22.140625" style="6" bestFit="1" customWidth="1"/>
    <col min="12216" max="12216" width="21.42578125" style="6" customWidth="1"/>
    <col min="12217" max="12220" width="13.7109375" style="6" customWidth="1"/>
    <col min="12221" max="12221" width="12.42578125" style="6" customWidth="1"/>
    <col min="12222" max="12222" width="15" style="6" customWidth="1"/>
    <col min="12223" max="12223" width="12.42578125" style="6" customWidth="1"/>
    <col min="12224" max="12224" width="13.7109375" style="6" customWidth="1"/>
    <col min="12225" max="12225" width="15" style="6" customWidth="1"/>
    <col min="12226" max="12227" width="16.28515625" style="6" customWidth="1"/>
    <col min="12228" max="12228" width="15" style="6" customWidth="1"/>
    <col min="12229" max="12229" width="16.28515625" style="6" customWidth="1"/>
    <col min="12230" max="12230" width="21.42578125" style="6" customWidth="1"/>
    <col min="12231" max="12232" width="20.140625" style="6" customWidth="1"/>
    <col min="12233" max="12233" width="21.42578125" style="6" customWidth="1"/>
    <col min="12234" max="12234" width="11.140625" style="6" customWidth="1"/>
    <col min="12235" max="12235" width="18.85546875" style="6" customWidth="1"/>
    <col min="12236" max="12236" width="15" style="6" customWidth="1"/>
    <col min="12237" max="12237" width="21.42578125" style="6" customWidth="1"/>
    <col min="12238" max="12238" width="16.28515625" style="6" customWidth="1"/>
    <col min="12239" max="12240" width="8.5703125" style="6" customWidth="1"/>
    <col min="12241" max="12241" width="16.28515625" style="6" customWidth="1"/>
    <col min="12242" max="12243" width="18.85546875" style="6" customWidth="1"/>
    <col min="12244" max="12245" width="12.42578125" style="6" customWidth="1"/>
    <col min="12246" max="12246" width="17.5703125" style="6" customWidth="1"/>
    <col min="12247" max="12247" width="15" style="6" customWidth="1"/>
    <col min="12248" max="12248" width="12.42578125" style="6" customWidth="1"/>
    <col min="12249" max="12249" width="6" style="6" customWidth="1"/>
    <col min="12250" max="12250" width="21.42578125" style="6" customWidth="1"/>
    <col min="12251" max="12251" width="26.5703125" style="6" customWidth="1"/>
    <col min="12252" max="12252" width="7.28515625" style="6" customWidth="1"/>
    <col min="12253" max="12253" width="20.140625" style="6" customWidth="1"/>
    <col min="12254" max="12254" width="21.42578125" style="6" customWidth="1"/>
    <col min="12255" max="12256" width="17.5703125" style="6" customWidth="1"/>
    <col min="12257" max="12257" width="19.7109375" style="6" bestFit="1" customWidth="1"/>
    <col min="12258" max="12258" width="20.140625" style="6" customWidth="1"/>
    <col min="12259" max="12261" width="15" style="6" customWidth="1"/>
    <col min="12262" max="12262" width="20.140625" style="6" customWidth="1"/>
    <col min="12263" max="12263" width="12.42578125" style="6" customWidth="1"/>
    <col min="12264" max="12264" width="17.5703125" style="6" customWidth="1"/>
    <col min="12265" max="12265" width="20.140625" style="6" customWidth="1"/>
    <col min="12266" max="12266" width="15" style="6" customWidth="1"/>
    <col min="12267" max="12267" width="17.5703125" style="6" customWidth="1"/>
    <col min="12268" max="12268" width="16.28515625" style="6" customWidth="1"/>
    <col min="12269" max="12270" width="22.7109375" style="6" customWidth="1"/>
    <col min="12271" max="12271" width="20.140625" style="6" customWidth="1"/>
    <col min="12272" max="12273" width="16.28515625" style="6" customWidth="1"/>
    <col min="12274" max="12274" width="17.5703125" style="6" customWidth="1"/>
    <col min="12275" max="12280" width="16.28515625" style="6" customWidth="1"/>
    <col min="12281" max="12281" width="13.7109375" style="6" customWidth="1"/>
    <col min="12282" max="12286" width="16.28515625" style="6" customWidth="1"/>
    <col min="12287" max="12287" width="24" style="6" customWidth="1"/>
    <col min="12288" max="12288" width="20.140625" style="6" customWidth="1"/>
    <col min="12289" max="12290" width="22.7109375" style="6" customWidth="1"/>
    <col min="12291" max="12292" width="16.28515625" style="6" customWidth="1"/>
    <col min="12293" max="12295" width="20.140625" style="6" customWidth="1"/>
    <col min="12296" max="12298" width="16.28515625" style="6" customWidth="1"/>
    <col min="12299" max="12299" width="17.5703125" style="6" customWidth="1"/>
    <col min="12300" max="12300" width="18.85546875" style="6" customWidth="1"/>
    <col min="12301" max="12301" width="17.5703125" style="6" customWidth="1"/>
    <col min="12302" max="12302" width="18.85546875" style="6" customWidth="1"/>
    <col min="12303" max="12303" width="17.5703125" style="6" customWidth="1"/>
    <col min="12304" max="12304" width="13.7109375" style="6" customWidth="1"/>
    <col min="12305" max="12305" width="16.28515625" style="6" customWidth="1"/>
    <col min="12306" max="12306" width="12.42578125" style="6" customWidth="1"/>
    <col min="12307" max="12307" width="20.140625" style="6" customWidth="1"/>
    <col min="12308" max="12308" width="29.140625" style="6" customWidth="1"/>
    <col min="12309" max="12310" width="12.42578125" style="6" customWidth="1"/>
    <col min="12311" max="12313" width="20.140625" style="6" customWidth="1"/>
    <col min="12314" max="12314" width="21.42578125" style="6" customWidth="1"/>
    <col min="12315" max="12315" width="24" style="6" customWidth="1"/>
    <col min="12316" max="12316" width="20.140625" style="6" customWidth="1"/>
    <col min="12317" max="12467" width="12.42578125" style="6"/>
    <col min="12468" max="12468" width="21.42578125" style="6" customWidth="1"/>
    <col min="12469" max="12469" width="26.5703125" style="6" customWidth="1"/>
    <col min="12470" max="12470" width="24" style="6" customWidth="1"/>
    <col min="12471" max="12471" width="22.140625" style="6" bestFit="1" customWidth="1"/>
    <col min="12472" max="12472" width="21.42578125" style="6" customWidth="1"/>
    <col min="12473" max="12476" width="13.7109375" style="6" customWidth="1"/>
    <col min="12477" max="12477" width="12.42578125" style="6" customWidth="1"/>
    <col min="12478" max="12478" width="15" style="6" customWidth="1"/>
    <col min="12479" max="12479" width="12.42578125" style="6" customWidth="1"/>
    <col min="12480" max="12480" width="13.7109375" style="6" customWidth="1"/>
    <col min="12481" max="12481" width="15" style="6" customWidth="1"/>
    <col min="12482" max="12483" width="16.28515625" style="6" customWidth="1"/>
    <col min="12484" max="12484" width="15" style="6" customWidth="1"/>
    <col min="12485" max="12485" width="16.28515625" style="6" customWidth="1"/>
    <col min="12486" max="12486" width="21.42578125" style="6" customWidth="1"/>
    <col min="12487" max="12488" width="20.140625" style="6" customWidth="1"/>
    <col min="12489" max="12489" width="21.42578125" style="6" customWidth="1"/>
    <col min="12490" max="12490" width="11.140625" style="6" customWidth="1"/>
    <col min="12491" max="12491" width="18.85546875" style="6" customWidth="1"/>
    <col min="12492" max="12492" width="15" style="6" customWidth="1"/>
    <col min="12493" max="12493" width="21.42578125" style="6" customWidth="1"/>
    <col min="12494" max="12494" width="16.28515625" style="6" customWidth="1"/>
    <col min="12495" max="12496" width="8.5703125" style="6" customWidth="1"/>
    <col min="12497" max="12497" width="16.28515625" style="6" customWidth="1"/>
    <col min="12498" max="12499" width="18.85546875" style="6" customWidth="1"/>
    <col min="12500" max="12501" width="12.42578125" style="6" customWidth="1"/>
    <col min="12502" max="12502" width="17.5703125" style="6" customWidth="1"/>
    <col min="12503" max="12503" width="15" style="6" customWidth="1"/>
    <col min="12504" max="12504" width="12.42578125" style="6" customWidth="1"/>
    <col min="12505" max="12505" width="6" style="6" customWidth="1"/>
    <col min="12506" max="12506" width="21.42578125" style="6" customWidth="1"/>
    <col min="12507" max="12507" width="26.5703125" style="6" customWidth="1"/>
    <col min="12508" max="12508" width="7.28515625" style="6" customWidth="1"/>
    <col min="12509" max="12509" width="20.140625" style="6" customWidth="1"/>
    <col min="12510" max="12510" width="21.42578125" style="6" customWidth="1"/>
    <col min="12511" max="12512" width="17.5703125" style="6" customWidth="1"/>
    <col min="12513" max="12513" width="19.7109375" style="6" bestFit="1" customWidth="1"/>
    <col min="12514" max="12514" width="20.140625" style="6" customWidth="1"/>
    <col min="12515" max="12517" width="15" style="6" customWidth="1"/>
    <col min="12518" max="12518" width="20.140625" style="6" customWidth="1"/>
    <col min="12519" max="12519" width="12.42578125" style="6" customWidth="1"/>
    <col min="12520" max="12520" width="17.5703125" style="6" customWidth="1"/>
    <col min="12521" max="12521" width="20.140625" style="6" customWidth="1"/>
    <col min="12522" max="12522" width="15" style="6" customWidth="1"/>
    <col min="12523" max="12523" width="17.5703125" style="6" customWidth="1"/>
    <col min="12524" max="12524" width="16.28515625" style="6" customWidth="1"/>
    <col min="12525" max="12526" width="22.7109375" style="6" customWidth="1"/>
    <col min="12527" max="12527" width="20.140625" style="6" customWidth="1"/>
    <col min="12528" max="12529" width="16.28515625" style="6" customWidth="1"/>
    <col min="12530" max="12530" width="17.5703125" style="6" customWidth="1"/>
    <col min="12531" max="12536" width="16.28515625" style="6" customWidth="1"/>
    <col min="12537" max="12537" width="13.7109375" style="6" customWidth="1"/>
    <col min="12538" max="12542" width="16.28515625" style="6" customWidth="1"/>
    <col min="12543" max="12543" width="24" style="6" customWidth="1"/>
    <col min="12544" max="12544" width="20.140625" style="6" customWidth="1"/>
    <col min="12545" max="12546" width="22.7109375" style="6" customWidth="1"/>
    <col min="12547" max="12548" width="16.28515625" style="6" customWidth="1"/>
    <col min="12549" max="12551" width="20.140625" style="6" customWidth="1"/>
    <col min="12552" max="12554" width="16.28515625" style="6" customWidth="1"/>
    <col min="12555" max="12555" width="17.5703125" style="6" customWidth="1"/>
    <col min="12556" max="12556" width="18.85546875" style="6" customWidth="1"/>
    <col min="12557" max="12557" width="17.5703125" style="6" customWidth="1"/>
    <col min="12558" max="12558" width="18.85546875" style="6" customWidth="1"/>
    <col min="12559" max="12559" width="17.5703125" style="6" customWidth="1"/>
    <col min="12560" max="12560" width="13.7109375" style="6" customWidth="1"/>
    <col min="12561" max="12561" width="16.28515625" style="6" customWidth="1"/>
    <col min="12562" max="12562" width="12.42578125" style="6" customWidth="1"/>
    <col min="12563" max="12563" width="20.140625" style="6" customWidth="1"/>
    <col min="12564" max="12564" width="29.140625" style="6" customWidth="1"/>
    <col min="12565" max="12566" width="12.42578125" style="6" customWidth="1"/>
    <col min="12567" max="12569" width="20.140625" style="6" customWidth="1"/>
    <col min="12570" max="12570" width="21.42578125" style="6" customWidth="1"/>
    <col min="12571" max="12571" width="24" style="6" customWidth="1"/>
    <col min="12572" max="12572" width="20.140625" style="6" customWidth="1"/>
    <col min="12573" max="12723" width="12.42578125" style="6"/>
    <col min="12724" max="12724" width="21.42578125" style="6" customWidth="1"/>
    <col min="12725" max="12725" width="26.5703125" style="6" customWidth="1"/>
    <col min="12726" max="12726" width="24" style="6" customWidth="1"/>
    <col min="12727" max="12727" width="22.140625" style="6" bestFit="1" customWidth="1"/>
    <col min="12728" max="12728" width="21.42578125" style="6" customWidth="1"/>
    <col min="12729" max="12732" width="13.7109375" style="6" customWidth="1"/>
    <col min="12733" max="12733" width="12.42578125" style="6" customWidth="1"/>
    <col min="12734" max="12734" width="15" style="6" customWidth="1"/>
    <col min="12735" max="12735" width="12.42578125" style="6" customWidth="1"/>
    <col min="12736" max="12736" width="13.7109375" style="6" customWidth="1"/>
    <col min="12737" max="12737" width="15" style="6" customWidth="1"/>
    <col min="12738" max="12739" width="16.28515625" style="6" customWidth="1"/>
    <col min="12740" max="12740" width="15" style="6" customWidth="1"/>
    <col min="12741" max="12741" width="16.28515625" style="6" customWidth="1"/>
    <col min="12742" max="12742" width="21.42578125" style="6" customWidth="1"/>
    <col min="12743" max="12744" width="20.140625" style="6" customWidth="1"/>
    <col min="12745" max="12745" width="21.42578125" style="6" customWidth="1"/>
    <col min="12746" max="12746" width="11.140625" style="6" customWidth="1"/>
    <col min="12747" max="12747" width="18.85546875" style="6" customWidth="1"/>
    <col min="12748" max="12748" width="15" style="6" customWidth="1"/>
    <col min="12749" max="12749" width="21.42578125" style="6" customWidth="1"/>
    <col min="12750" max="12750" width="16.28515625" style="6" customWidth="1"/>
    <col min="12751" max="12752" width="8.5703125" style="6" customWidth="1"/>
    <col min="12753" max="12753" width="16.28515625" style="6" customWidth="1"/>
    <col min="12754" max="12755" width="18.85546875" style="6" customWidth="1"/>
    <col min="12756" max="12757" width="12.42578125" style="6" customWidth="1"/>
    <col min="12758" max="12758" width="17.5703125" style="6" customWidth="1"/>
    <col min="12759" max="12759" width="15" style="6" customWidth="1"/>
    <col min="12760" max="12760" width="12.42578125" style="6" customWidth="1"/>
    <col min="12761" max="12761" width="6" style="6" customWidth="1"/>
    <col min="12762" max="12762" width="21.42578125" style="6" customWidth="1"/>
    <col min="12763" max="12763" width="26.5703125" style="6" customWidth="1"/>
    <col min="12764" max="12764" width="7.28515625" style="6" customWidth="1"/>
    <col min="12765" max="12765" width="20.140625" style="6" customWidth="1"/>
    <col min="12766" max="12766" width="21.42578125" style="6" customWidth="1"/>
    <col min="12767" max="12768" width="17.5703125" style="6" customWidth="1"/>
    <col min="12769" max="12769" width="19.7109375" style="6" bestFit="1" customWidth="1"/>
    <col min="12770" max="12770" width="20.140625" style="6" customWidth="1"/>
    <col min="12771" max="12773" width="15" style="6" customWidth="1"/>
    <col min="12774" max="12774" width="20.140625" style="6" customWidth="1"/>
    <col min="12775" max="12775" width="12.42578125" style="6" customWidth="1"/>
    <col min="12776" max="12776" width="17.5703125" style="6" customWidth="1"/>
    <col min="12777" max="12777" width="20.140625" style="6" customWidth="1"/>
    <col min="12778" max="12778" width="15" style="6" customWidth="1"/>
    <col min="12779" max="12779" width="17.5703125" style="6" customWidth="1"/>
    <col min="12780" max="12780" width="16.28515625" style="6" customWidth="1"/>
    <col min="12781" max="12782" width="22.7109375" style="6" customWidth="1"/>
    <col min="12783" max="12783" width="20.140625" style="6" customWidth="1"/>
    <col min="12784" max="12785" width="16.28515625" style="6" customWidth="1"/>
    <col min="12786" max="12786" width="17.5703125" style="6" customWidth="1"/>
    <col min="12787" max="12792" width="16.28515625" style="6" customWidth="1"/>
    <col min="12793" max="12793" width="13.7109375" style="6" customWidth="1"/>
    <col min="12794" max="12798" width="16.28515625" style="6" customWidth="1"/>
    <col min="12799" max="12799" width="24" style="6" customWidth="1"/>
    <col min="12800" max="12800" width="20.140625" style="6" customWidth="1"/>
    <col min="12801" max="12802" width="22.7109375" style="6" customWidth="1"/>
    <col min="12803" max="12804" width="16.28515625" style="6" customWidth="1"/>
    <col min="12805" max="12807" width="20.140625" style="6" customWidth="1"/>
    <col min="12808" max="12810" width="16.28515625" style="6" customWidth="1"/>
    <col min="12811" max="12811" width="17.5703125" style="6" customWidth="1"/>
    <col min="12812" max="12812" width="18.85546875" style="6" customWidth="1"/>
    <col min="12813" max="12813" width="17.5703125" style="6" customWidth="1"/>
    <col min="12814" max="12814" width="18.85546875" style="6" customWidth="1"/>
    <col min="12815" max="12815" width="17.5703125" style="6" customWidth="1"/>
    <col min="12816" max="12816" width="13.7109375" style="6" customWidth="1"/>
    <col min="12817" max="12817" width="16.28515625" style="6" customWidth="1"/>
    <col min="12818" max="12818" width="12.42578125" style="6" customWidth="1"/>
    <col min="12819" max="12819" width="20.140625" style="6" customWidth="1"/>
    <col min="12820" max="12820" width="29.140625" style="6" customWidth="1"/>
    <col min="12821" max="12822" width="12.42578125" style="6" customWidth="1"/>
    <col min="12823" max="12825" width="20.140625" style="6" customWidth="1"/>
    <col min="12826" max="12826" width="21.42578125" style="6" customWidth="1"/>
    <col min="12827" max="12827" width="24" style="6" customWidth="1"/>
    <col min="12828" max="12828" width="20.140625" style="6" customWidth="1"/>
    <col min="12829" max="12979" width="12.42578125" style="6"/>
    <col min="12980" max="12980" width="21.42578125" style="6" customWidth="1"/>
    <col min="12981" max="12981" width="26.5703125" style="6" customWidth="1"/>
    <col min="12982" max="12982" width="24" style="6" customWidth="1"/>
    <col min="12983" max="12983" width="22.140625" style="6" bestFit="1" customWidth="1"/>
    <col min="12984" max="12984" width="21.42578125" style="6" customWidth="1"/>
    <col min="12985" max="12988" width="13.7109375" style="6" customWidth="1"/>
    <col min="12989" max="12989" width="12.42578125" style="6" customWidth="1"/>
    <col min="12990" max="12990" width="15" style="6" customWidth="1"/>
    <col min="12991" max="12991" width="12.42578125" style="6" customWidth="1"/>
    <col min="12992" max="12992" width="13.7109375" style="6" customWidth="1"/>
    <col min="12993" max="12993" width="15" style="6" customWidth="1"/>
    <col min="12994" max="12995" width="16.28515625" style="6" customWidth="1"/>
    <col min="12996" max="12996" width="15" style="6" customWidth="1"/>
    <col min="12997" max="12997" width="16.28515625" style="6" customWidth="1"/>
    <col min="12998" max="12998" width="21.42578125" style="6" customWidth="1"/>
    <col min="12999" max="13000" width="20.140625" style="6" customWidth="1"/>
    <col min="13001" max="13001" width="21.42578125" style="6" customWidth="1"/>
    <col min="13002" max="13002" width="11.140625" style="6" customWidth="1"/>
    <col min="13003" max="13003" width="18.85546875" style="6" customWidth="1"/>
    <col min="13004" max="13004" width="15" style="6" customWidth="1"/>
    <col min="13005" max="13005" width="21.42578125" style="6" customWidth="1"/>
    <col min="13006" max="13006" width="16.28515625" style="6" customWidth="1"/>
    <col min="13007" max="13008" width="8.5703125" style="6" customWidth="1"/>
    <col min="13009" max="13009" width="16.28515625" style="6" customWidth="1"/>
    <col min="13010" max="13011" width="18.85546875" style="6" customWidth="1"/>
    <col min="13012" max="13013" width="12.42578125" style="6" customWidth="1"/>
    <col min="13014" max="13014" width="17.5703125" style="6" customWidth="1"/>
    <col min="13015" max="13015" width="15" style="6" customWidth="1"/>
    <col min="13016" max="13016" width="12.42578125" style="6" customWidth="1"/>
    <col min="13017" max="13017" width="6" style="6" customWidth="1"/>
    <col min="13018" max="13018" width="21.42578125" style="6" customWidth="1"/>
    <col min="13019" max="13019" width="26.5703125" style="6" customWidth="1"/>
    <col min="13020" max="13020" width="7.28515625" style="6" customWidth="1"/>
    <col min="13021" max="13021" width="20.140625" style="6" customWidth="1"/>
    <col min="13022" max="13022" width="21.42578125" style="6" customWidth="1"/>
    <col min="13023" max="13024" width="17.5703125" style="6" customWidth="1"/>
    <col min="13025" max="13025" width="19.7109375" style="6" bestFit="1" customWidth="1"/>
    <col min="13026" max="13026" width="20.140625" style="6" customWidth="1"/>
    <col min="13027" max="13029" width="15" style="6" customWidth="1"/>
    <col min="13030" max="13030" width="20.140625" style="6" customWidth="1"/>
    <col min="13031" max="13031" width="12.42578125" style="6" customWidth="1"/>
    <col min="13032" max="13032" width="17.5703125" style="6" customWidth="1"/>
    <col min="13033" max="13033" width="20.140625" style="6" customWidth="1"/>
    <col min="13034" max="13034" width="15" style="6" customWidth="1"/>
    <col min="13035" max="13035" width="17.5703125" style="6" customWidth="1"/>
    <col min="13036" max="13036" width="16.28515625" style="6" customWidth="1"/>
    <col min="13037" max="13038" width="22.7109375" style="6" customWidth="1"/>
    <col min="13039" max="13039" width="20.140625" style="6" customWidth="1"/>
    <col min="13040" max="13041" width="16.28515625" style="6" customWidth="1"/>
    <col min="13042" max="13042" width="17.5703125" style="6" customWidth="1"/>
    <col min="13043" max="13048" width="16.28515625" style="6" customWidth="1"/>
    <col min="13049" max="13049" width="13.7109375" style="6" customWidth="1"/>
    <col min="13050" max="13054" width="16.28515625" style="6" customWidth="1"/>
    <col min="13055" max="13055" width="24" style="6" customWidth="1"/>
    <col min="13056" max="13056" width="20.140625" style="6" customWidth="1"/>
    <col min="13057" max="13058" width="22.7109375" style="6" customWidth="1"/>
    <col min="13059" max="13060" width="16.28515625" style="6" customWidth="1"/>
    <col min="13061" max="13063" width="20.140625" style="6" customWidth="1"/>
    <col min="13064" max="13066" width="16.28515625" style="6" customWidth="1"/>
    <col min="13067" max="13067" width="17.5703125" style="6" customWidth="1"/>
    <col min="13068" max="13068" width="18.85546875" style="6" customWidth="1"/>
    <col min="13069" max="13069" width="17.5703125" style="6" customWidth="1"/>
    <col min="13070" max="13070" width="18.85546875" style="6" customWidth="1"/>
    <col min="13071" max="13071" width="17.5703125" style="6" customWidth="1"/>
    <col min="13072" max="13072" width="13.7109375" style="6" customWidth="1"/>
    <col min="13073" max="13073" width="16.28515625" style="6" customWidth="1"/>
    <col min="13074" max="13074" width="12.42578125" style="6" customWidth="1"/>
    <col min="13075" max="13075" width="20.140625" style="6" customWidth="1"/>
    <col min="13076" max="13076" width="29.140625" style="6" customWidth="1"/>
    <col min="13077" max="13078" width="12.42578125" style="6" customWidth="1"/>
    <col min="13079" max="13081" width="20.140625" style="6" customWidth="1"/>
    <col min="13082" max="13082" width="21.42578125" style="6" customWidth="1"/>
    <col min="13083" max="13083" width="24" style="6" customWidth="1"/>
    <col min="13084" max="13084" width="20.140625" style="6" customWidth="1"/>
    <col min="13085" max="13235" width="12.42578125" style="6"/>
    <col min="13236" max="13236" width="21.42578125" style="6" customWidth="1"/>
    <col min="13237" max="13237" width="26.5703125" style="6" customWidth="1"/>
    <col min="13238" max="13238" width="24" style="6" customWidth="1"/>
    <col min="13239" max="13239" width="22.140625" style="6" bestFit="1" customWidth="1"/>
    <col min="13240" max="13240" width="21.42578125" style="6" customWidth="1"/>
    <col min="13241" max="13244" width="13.7109375" style="6" customWidth="1"/>
    <col min="13245" max="13245" width="12.42578125" style="6" customWidth="1"/>
    <col min="13246" max="13246" width="15" style="6" customWidth="1"/>
    <col min="13247" max="13247" width="12.42578125" style="6" customWidth="1"/>
    <col min="13248" max="13248" width="13.7109375" style="6" customWidth="1"/>
    <col min="13249" max="13249" width="15" style="6" customWidth="1"/>
    <col min="13250" max="13251" width="16.28515625" style="6" customWidth="1"/>
    <col min="13252" max="13252" width="15" style="6" customWidth="1"/>
    <col min="13253" max="13253" width="16.28515625" style="6" customWidth="1"/>
    <col min="13254" max="13254" width="21.42578125" style="6" customWidth="1"/>
    <col min="13255" max="13256" width="20.140625" style="6" customWidth="1"/>
    <col min="13257" max="13257" width="21.42578125" style="6" customWidth="1"/>
    <col min="13258" max="13258" width="11.140625" style="6" customWidth="1"/>
    <col min="13259" max="13259" width="18.85546875" style="6" customWidth="1"/>
    <col min="13260" max="13260" width="15" style="6" customWidth="1"/>
    <col min="13261" max="13261" width="21.42578125" style="6" customWidth="1"/>
    <col min="13262" max="13262" width="16.28515625" style="6" customWidth="1"/>
    <col min="13263" max="13264" width="8.5703125" style="6" customWidth="1"/>
    <col min="13265" max="13265" width="16.28515625" style="6" customWidth="1"/>
    <col min="13266" max="13267" width="18.85546875" style="6" customWidth="1"/>
    <col min="13268" max="13269" width="12.42578125" style="6" customWidth="1"/>
    <col min="13270" max="13270" width="17.5703125" style="6" customWidth="1"/>
    <col min="13271" max="13271" width="15" style="6" customWidth="1"/>
    <col min="13272" max="13272" width="12.42578125" style="6" customWidth="1"/>
    <col min="13273" max="13273" width="6" style="6" customWidth="1"/>
    <col min="13274" max="13274" width="21.42578125" style="6" customWidth="1"/>
    <col min="13275" max="13275" width="26.5703125" style="6" customWidth="1"/>
    <col min="13276" max="13276" width="7.28515625" style="6" customWidth="1"/>
    <col min="13277" max="13277" width="20.140625" style="6" customWidth="1"/>
    <col min="13278" max="13278" width="21.42578125" style="6" customWidth="1"/>
    <col min="13279" max="13280" width="17.5703125" style="6" customWidth="1"/>
    <col min="13281" max="13281" width="19.7109375" style="6" bestFit="1" customWidth="1"/>
    <col min="13282" max="13282" width="20.140625" style="6" customWidth="1"/>
    <col min="13283" max="13285" width="15" style="6" customWidth="1"/>
    <col min="13286" max="13286" width="20.140625" style="6" customWidth="1"/>
    <col min="13287" max="13287" width="12.42578125" style="6" customWidth="1"/>
    <col min="13288" max="13288" width="17.5703125" style="6" customWidth="1"/>
    <col min="13289" max="13289" width="20.140625" style="6" customWidth="1"/>
    <col min="13290" max="13290" width="15" style="6" customWidth="1"/>
    <col min="13291" max="13291" width="17.5703125" style="6" customWidth="1"/>
    <col min="13292" max="13292" width="16.28515625" style="6" customWidth="1"/>
    <col min="13293" max="13294" width="22.7109375" style="6" customWidth="1"/>
    <col min="13295" max="13295" width="20.140625" style="6" customWidth="1"/>
    <col min="13296" max="13297" width="16.28515625" style="6" customWidth="1"/>
    <col min="13298" max="13298" width="17.5703125" style="6" customWidth="1"/>
    <col min="13299" max="13304" width="16.28515625" style="6" customWidth="1"/>
    <col min="13305" max="13305" width="13.7109375" style="6" customWidth="1"/>
    <col min="13306" max="13310" width="16.28515625" style="6" customWidth="1"/>
    <col min="13311" max="13311" width="24" style="6" customWidth="1"/>
    <col min="13312" max="13312" width="20.140625" style="6" customWidth="1"/>
    <col min="13313" max="13314" width="22.7109375" style="6" customWidth="1"/>
    <col min="13315" max="13316" width="16.28515625" style="6" customWidth="1"/>
    <col min="13317" max="13319" width="20.140625" style="6" customWidth="1"/>
    <col min="13320" max="13322" width="16.28515625" style="6" customWidth="1"/>
    <col min="13323" max="13323" width="17.5703125" style="6" customWidth="1"/>
    <col min="13324" max="13324" width="18.85546875" style="6" customWidth="1"/>
    <col min="13325" max="13325" width="17.5703125" style="6" customWidth="1"/>
    <col min="13326" max="13326" width="18.85546875" style="6" customWidth="1"/>
    <col min="13327" max="13327" width="17.5703125" style="6" customWidth="1"/>
    <col min="13328" max="13328" width="13.7109375" style="6" customWidth="1"/>
    <col min="13329" max="13329" width="16.28515625" style="6" customWidth="1"/>
    <col min="13330" max="13330" width="12.42578125" style="6" customWidth="1"/>
    <col min="13331" max="13331" width="20.140625" style="6" customWidth="1"/>
    <col min="13332" max="13332" width="29.140625" style="6" customWidth="1"/>
    <col min="13333" max="13334" width="12.42578125" style="6" customWidth="1"/>
    <col min="13335" max="13337" width="20.140625" style="6" customWidth="1"/>
    <col min="13338" max="13338" width="21.42578125" style="6" customWidth="1"/>
    <col min="13339" max="13339" width="24" style="6" customWidth="1"/>
    <col min="13340" max="13340" width="20.140625" style="6" customWidth="1"/>
    <col min="13341" max="13491" width="12.42578125" style="6"/>
    <col min="13492" max="13492" width="21.42578125" style="6" customWidth="1"/>
    <col min="13493" max="13493" width="26.5703125" style="6" customWidth="1"/>
    <col min="13494" max="13494" width="24" style="6" customWidth="1"/>
    <col min="13495" max="13495" width="22.140625" style="6" bestFit="1" customWidth="1"/>
    <col min="13496" max="13496" width="21.42578125" style="6" customWidth="1"/>
    <col min="13497" max="13500" width="13.7109375" style="6" customWidth="1"/>
    <col min="13501" max="13501" width="12.42578125" style="6" customWidth="1"/>
    <col min="13502" max="13502" width="15" style="6" customWidth="1"/>
    <col min="13503" max="13503" width="12.42578125" style="6" customWidth="1"/>
    <col min="13504" max="13504" width="13.7109375" style="6" customWidth="1"/>
    <col min="13505" max="13505" width="15" style="6" customWidth="1"/>
    <col min="13506" max="13507" width="16.28515625" style="6" customWidth="1"/>
    <col min="13508" max="13508" width="15" style="6" customWidth="1"/>
    <col min="13509" max="13509" width="16.28515625" style="6" customWidth="1"/>
    <col min="13510" max="13510" width="21.42578125" style="6" customWidth="1"/>
    <col min="13511" max="13512" width="20.140625" style="6" customWidth="1"/>
    <col min="13513" max="13513" width="21.42578125" style="6" customWidth="1"/>
    <col min="13514" max="13514" width="11.140625" style="6" customWidth="1"/>
    <col min="13515" max="13515" width="18.85546875" style="6" customWidth="1"/>
    <col min="13516" max="13516" width="15" style="6" customWidth="1"/>
    <col min="13517" max="13517" width="21.42578125" style="6" customWidth="1"/>
    <col min="13518" max="13518" width="16.28515625" style="6" customWidth="1"/>
    <col min="13519" max="13520" width="8.5703125" style="6" customWidth="1"/>
    <col min="13521" max="13521" width="16.28515625" style="6" customWidth="1"/>
    <col min="13522" max="13523" width="18.85546875" style="6" customWidth="1"/>
    <col min="13524" max="13525" width="12.42578125" style="6" customWidth="1"/>
    <col min="13526" max="13526" width="17.5703125" style="6" customWidth="1"/>
    <col min="13527" max="13527" width="15" style="6" customWidth="1"/>
    <col min="13528" max="13528" width="12.42578125" style="6" customWidth="1"/>
    <col min="13529" max="13529" width="6" style="6" customWidth="1"/>
    <col min="13530" max="13530" width="21.42578125" style="6" customWidth="1"/>
    <col min="13531" max="13531" width="26.5703125" style="6" customWidth="1"/>
    <col min="13532" max="13532" width="7.28515625" style="6" customWidth="1"/>
    <col min="13533" max="13533" width="20.140625" style="6" customWidth="1"/>
    <col min="13534" max="13534" width="21.42578125" style="6" customWidth="1"/>
    <col min="13535" max="13536" width="17.5703125" style="6" customWidth="1"/>
    <col min="13537" max="13537" width="19.7109375" style="6" bestFit="1" customWidth="1"/>
    <col min="13538" max="13538" width="20.140625" style="6" customWidth="1"/>
    <col min="13539" max="13541" width="15" style="6" customWidth="1"/>
    <col min="13542" max="13542" width="20.140625" style="6" customWidth="1"/>
    <col min="13543" max="13543" width="12.42578125" style="6" customWidth="1"/>
    <col min="13544" max="13544" width="17.5703125" style="6" customWidth="1"/>
    <col min="13545" max="13545" width="20.140625" style="6" customWidth="1"/>
    <col min="13546" max="13546" width="15" style="6" customWidth="1"/>
    <col min="13547" max="13547" width="17.5703125" style="6" customWidth="1"/>
    <col min="13548" max="13548" width="16.28515625" style="6" customWidth="1"/>
    <col min="13549" max="13550" width="22.7109375" style="6" customWidth="1"/>
    <col min="13551" max="13551" width="20.140625" style="6" customWidth="1"/>
    <col min="13552" max="13553" width="16.28515625" style="6" customWidth="1"/>
    <col min="13554" max="13554" width="17.5703125" style="6" customWidth="1"/>
    <col min="13555" max="13560" width="16.28515625" style="6" customWidth="1"/>
    <col min="13561" max="13561" width="13.7109375" style="6" customWidth="1"/>
    <col min="13562" max="13566" width="16.28515625" style="6" customWidth="1"/>
    <col min="13567" max="13567" width="24" style="6" customWidth="1"/>
    <col min="13568" max="13568" width="20.140625" style="6" customWidth="1"/>
    <col min="13569" max="13570" width="22.7109375" style="6" customWidth="1"/>
    <col min="13571" max="13572" width="16.28515625" style="6" customWidth="1"/>
    <col min="13573" max="13575" width="20.140625" style="6" customWidth="1"/>
    <col min="13576" max="13578" width="16.28515625" style="6" customWidth="1"/>
    <col min="13579" max="13579" width="17.5703125" style="6" customWidth="1"/>
    <col min="13580" max="13580" width="18.85546875" style="6" customWidth="1"/>
    <col min="13581" max="13581" width="17.5703125" style="6" customWidth="1"/>
    <col min="13582" max="13582" width="18.85546875" style="6" customWidth="1"/>
    <col min="13583" max="13583" width="17.5703125" style="6" customWidth="1"/>
    <col min="13584" max="13584" width="13.7109375" style="6" customWidth="1"/>
    <col min="13585" max="13585" width="16.28515625" style="6" customWidth="1"/>
    <col min="13586" max="13586" width="12.42578125" style="6" customWidth="1"/>
    <col min="13587" max="13587" width="20.140625" style="6" customWidth="1"/>
    <col min="13588" max="13588" width="29.140625" style="6" customWidth="1"/>
    <col min="13589" max="13590" width="12.42578125" style="6" customWidth="1"/>
    <col min="13591" max="13593" width="20.140625" style="6" customWidth="1"/>
    <col min="13594" max="13594" width="21.42578125" style="6" customWidth="1"/>
    <col min="13595" max="13595" width="24" style="6" customWidth="1"/>
    <col min="13596" max="13596" width="20.140625" style="6" customWidth="1"/>
    <col min="13597" max="13747" width="12.42578125" style="6"/>
    <col min="13748" max="13748" width="21.42578125" style="6" customWidth="1"/>
    <col min="13749" max="13749" width="26.5703125" style="6" customWidth="1"/>
    <col min="13750" max="13750" width="24" style="6" customWidth="1"/>
    <col min="13751" max="13751" width="22.140625" style="6" bestFit="1" customWidth="1"/>
    <col min="13752" max="13752" width="21.42578125" style="6" customWidth="1"/>
    <col min="13753" max="13756" width="13.7109375" style="6" customWidth="1"/>
    <col min="13757" max="13757" width="12.42578125" style="6" customWidth="1"/>
    <col min="13758" max="13758" width="15" style="6" customWidth="1"/>
    <col min="13759" max="13759" width="12.42578125" style="6" customWidth="1"/>
    <col min="13760" max="13760" width="13.7109375" style="6" customWidth="1"/>
    <col min="13761" max="13761" width="15" style="6" customWidth="1"/>
    <col min="13762" max="13763" width="16.28515625" style="6" customWidth="1"/>
    <col min="13764" max="13764" width="15" style="6" customWidth="1"/>
    <col min="13765" max="13765" width="16.28515625" style="6" customWidth="1"/>
    <col min="13766" max="13766" width="21.42578125" style="6" customWidth="1"/>
    <col min="13767" max="13768" width="20.140625" style="6" customWidth="1"/>
    <col min="13769" max="13769" width="21.42578125" style="6" customWidth="1"/>
    <col min="13770" max="13770" width="11.140625" style="6" customWidth="1"/>
    <col min="13771" max="13771" width="18.85546875" style="6" customWidth="1"/>
    <col min="13772" max="13772" width="15" style="6" customWidth="1"/>
    <col min="13773" max="13773" width="21.42578125" style="6" customWidth="1"/>
    <col min="13774" max="13774" width="16.28515625" style="6" customWidth="1"/>
    <col min="13775" max="13776" width="8.5703125" style="6" customWidth="1"/>
    <col min="13777" max="13777" width="16.28515625" style="6" customWidth="1"/>
    <col min="13778" max="13779" width="18.85546875" style="6" customWidth="1"/>
    <col min="13780" max="13781" width="12.42578125" style="6" customWidth="1"/>
    <col min="13782" max="13782" width="17.5703125" style="6" customWidth="1"/>
    <col min="13783" max="13783" width="15" style="6" customWidth="1"/>
    <col min="13784" max="13784" width="12.42578125" style="6" customWidth="1"/>
    <col min="13785" max="13785" width="6" style="6" customWidth="1"/>
    <col min="13786" max="13786" width="21.42578125" style="6" customWidth="1"/>
    <col min="13787" max="13787" width="26.5703125" style="6" customWidth="1"/>
    <col min="13788" max="13788" width="7.28515625" style="6" customWidth="1"/>
    <col min="13789" max="13789" width="20.140625" style="6" customWidth="1"/>
    <col min="13790" max="13790" width="21.42578125" style="6" customWidth="1"/>
    <col min="13791" max="13792" width="17.5703125" style="6" customWidth="1"/>
    <col min="13793" max="13793" width="19.7109375" style="6" bestFit="1" customWidth="1"/>
    <col min="13794" max="13794" width="20.140625" style="6" customWidth="1"/>
    <col min="13795" max="13797" width="15" style="6" customWidth="1"/>
    <col min="13798" max="13798" width="20.140625" style="6" customWidth="1"/>
    <col min="13799" max="13799" width="12.42578125" style="6" customWidth="1"/>
    <col min="13800" max="13800" width="17.5703125" style="6" customWidth="1"/>
    <col min="13801" max="13801" width="20.140625" style="6" customWidth="1"/>
    <col min="13802" max="13802" width="15" style="6" customWidth="1"/>
    <col min="13803" max="13803" width="17.5703125" style="6" customWidth="1"/>
    <col min="13804" max="13804" width="16.28515625" style="6" customWidth="1"/>
    <col min="13805" max="13806" width="22.7109375" style="6" customWidth="1"/>
    <col min="13807" max="13807" width="20.140625" style="6" customWidth="1"/>
    <col min="13808" max="13809" width="16.28515625" style="6" customWidth="1"/>
    <col min="13810" max="13810" width="17.5703125" style="6" customWidth="1"/>
    <col min="13811" max="13816" width="16.28515625" style="6" customWidth="1"/>
    <col min="13817" max="13817" width="13.7109375" style="6" customWidth="1"/>
    <col min="13818" max="13822" width="16.28515625" style="6" customWidth="1"/>
    <col min="13823" max="13823" width="24" style="6" customWidth="1"/>
    <col min="13824" max="13824" width="20.140625" style="6" customWidth="1"/>
    <col min="13825" max="13826" width="22.7109375" style="6" customWidth="1"/>
    <col min="13827" max="13828" width="16.28515625" style="6" customWidth="1"/>
    <col min="13829" max="13831" width="20.140625" style="6" customWidth="1"/>
    <col min="13832" max="13834" width="16.28515625" style="6" customWidth="1"/>
    <col min="13835" max="13835" width="17.5703125" style="6" customWidth="1"/>
    <col min="13836" max="13836" width="18.85546875" style="6" customWidth="1"/>
    <col min="13837" max="13837" width="17.5703125" style="6" customWidth="1"/>
    <col min="13838" max="13838" width="18.85546875" style="6" customWidth="1"/>
    <col min="13839" max="13839" width="17.5703125" style="6" customWidth="1"/>
    <col min="13840" max="13840" width="13.7109375" style="6" customWidth="1"/>
    <col min="13841" max="13841" width="16.28515625" style="6" customWidth="1"/>
    <col min="13842" max="13842" width="12.42578125" style="6" customWidth="1"/>
    <col min="13843" max="13843" width="20.140625" style="6" customWidth="1"/>
    <col min="13844" max="13844" width="29.140625" style="6" customWidth="1"/>
    <col min="13845" max="13846" width="12.42578125" style="6" customWidth="1"/>
    <col min="13847" max="13849" width="20.140625" style="6" customWidth="1"/>
    <col min="13850" max="13850" width="21.42578125" style="6" customWidth="1"/>
    <col min="13851" max="13851" width="24" style="6" customWidth="1"/>
    <col min="13852" max="13852" width="20.140625" style="6" customWidth="1"/>
    <col min="13853" max="14003" width="12.42578125" style="6"/>
    <col min="14004" max="14004" width="21.42578125" style="6" customWidth="1"/>
    <col min="14005" max="14005" width="26.5703125" style="6" customWidth="1"/>
    <col min="14006" max="14006" width="24" style="6" customWidth="1"/>
    <col min="14007" max="14007" width="22.140625" style="6" bestFit="1" customWidth="1"/>
    <col min="14008" max="14008" width="21.42578125" style="6" customWidth="1"/>
    <col min="14009" max="14012" width="13.7109375" style="6" customWidth="1"/>
    <col min="14013" max="14013" width="12.42578125" style="6" customWidth="1"/>
    <col min="14014" max="14014" width="15" style="6" customWidth="1"/>
    <col min="14015" max="14015" width="12.42578125" style="6" customWidth="1"/>
    <col min="14016" max="14016" width="13.7109375" style="6" customWidth="1"/>
    <col min="14017" max="14017" width="15" style="6" customWidth="1"/>
    <col min="14018" max="14019" width="16.28515625" style="6" customWidth="1"/>
    <col min="14020" max="14020" width="15" style="6" customWidth="1"/>
    <col min="14021" max="14021" width="16.28515625" style="6" customWidth="1"/>
    <col min="14022" max="14022" width="21.42578125" style="6" customWidth="1"/>
    <col min="14023" max="14024" width="20.140625" style="6" customWidth="1"/>
    <col min="14025" max="14025" width="21.42578125" style="6" customWidth="1"/>
    <col min="14026" max="14026" width="11.140625" style="6" customWidth="1"/>
    <col min="14027" max="14027" width="18.85546875" style="6" customWidth="1"/>
    <col min="14028" max="14028" width="15" style="6" customWidth="1"/>
    <col min="14029" max="14029" width="21.42578125" style="6" customWidth="1"/>
    <col min="14030" max="14030" width="16.28515625" style="6" customWidth="1"/>
    <col min="14031" max="14032" width="8.5703125" style="6" customWidth="1"/>
    <col min="14033" max="14033" width="16.28515625" style="6" customWidth="1"/>
    <col min="14034" max="14035" width="18.85546875" style="6" customWidth="1"/>
    <col min="14036" max="14037" width="12.42578125" style="6" customWidth="1"/>
    <col min="14038" max="14038" width="17.5703125" style="6" customWidth="1"/>
    <col min="14039" max="14039" width="15" style="6" customWidth="1"/>
    <col min="14040" max="14040" width="12.42578125" style="6" customWidth="1"/>
    <col min="14041" max="14041" width="6" style="6" customWidth="1"/>
    <col min="14042" max="14042" width="21.42578125" style="6" customWidth="1"/>
    <col min="14043" max="14043" width="26.5703125" style="6" customWidth="1"/>
    <col min="14044" max="14044" width="7.28515625" style="6" customWidth="1"/>
    <col min="14045" max="14045" width="20.140625" style="6" customWidth="1"/>
    <col min="14046" max="14046" width="21.42578125" style="6" customWidth="1"/>
    <col min="14047" max="14048" width="17.5703125" style="6" customWidth="1"/>
    <col min="14049" max="14049" width="19.7109375" style="6" bestFit="1" customWidth="1"/>
    <col min="14050" max="14050" width="20.140625" style="6" customWidth="1"/>
    <col min="14051" max="14053" width="15" style="6" customWidth="1"/>
    <col min="14054" max="14054" width="20.140625" style="6" customWidth="1"/>
    <col min="14055" max="14055" width="12.42578125" style="6" customWidth="1"/>
    <col min="14056" max="14056" width="17.5703125" style="6" customWidth="1"/>
    <col min="14057" max="14057" width="20.140625" style="6" customWidth="1"/>
    <col min="14058" max="14058" width="15" style="6" customWidth="1"/>
    <col min="14059" max="14059" width="17.5703125" style="6" customWidth="1"/>
    <col min="14060" max="14060" width="16.28515625" style="6" customWidth="1"/>
    <col min="14061" max="14062" width="22.7109375" style="6" customWidth="1"/>
    <col min="14063" max="14063" width="20.140625" style="6" customWidth="1"/>
    <col min="14064" max="14065" width="16.28515625" style="6" customWidth="1"/>
    <col min="14066" max="14066" width="17.5703125" style="6" customWidth="1"/>
    <col min="14067" max="14072" width="16.28515625" style="6" customWidth="1"/>
    <col min="14073" max="14073" width="13.7109375" style="6" customWidth="1"/>
    <col min="14074" max="14078" width="16.28515625" style="6" customWidth="1"/>
    <col min="14079" max="14079" width="24" style="6" customWidth="1"/>
    <col min="14080" max="14080" width="20.140625" style="6" customWidth="1"/>
    <col min="14081" max="14082" width="22.7109375" style="6" customWidth="1"/>
    <col min="14083" max="14084" width="16.28515625" style="6" customWidth="1"/>
    <col min="14085" max="14087" width="20.140625" style="6" customWidth="1"/>
    <col min="14088" max="14090" width="16.28515625" style="6" customWidth="1"/>
    <col min="14091" max="14091" width="17.5703125" style="6" customWidth="1"/>
    <col min="14092" max="14092" width="18.85546875" style="6" customWidth="1"/>
    <col min="14093" max="14093" width="17.5703125" style="6" customWidth="1"/>
    <col min="14094" max="14094" width="18.85546875" style="6" customWidth="1"/>
    <col min="14095" max="14095" width="17.5703125" style="6" customWidth="1"/>
    <col min="14096" max="14096" width="13.7109375" style="6" customWidth="1"/>
    <col min="14097" max="14097" width="16.28515625" style="6" customWidth="1"/>
    <col min="14098" max="14098" width="12.42578125" style="6" customWidth="1"/>
    <col min="14099" max="14099" width="20.140625" style="6" customWidth="1"/>
    <col min="14100" max="14100" width="29.140625" style="6" customWidth="1"/>
    <col min="14101" max="14102" width="12.42578125" style="6" customWidth="1"/>
    <col min="14103" max="14105" width="20.140625" style="6" customWidth="1"/>
    <col min="14106" max="14106" width="21.42578125" style="6" customWidth="1"/>
    <col min="14107" max="14107" width="24" style="6" customWidth="1"/>
    <col min="14108" max="14108" width="20.140625" style="6" customWidth="1"/>
    <col min="14109" max="14259" width="12.42578125" style="6"/>
    <col min="14260" max="14260" width="21.42578125" style="6" customWidth="1"/>
    <col min="14261" max="14261" width="26.5703125" style="6" customWidth="1"/>
    <col min="14262" max="14262" width="24" style="6" customWidth="1"/>
    <col min="14263" max="14263" width="22.140625" style="6" bestFit="1" customWidth="1"/>
    <col min="14264" max="14264" width="21.42578125" style="6" customWidth="1"/>
    <col min="14265" max="14268" width="13.7109375" style="6" customWidth="1"/>
    <col min="14269" max="14269" width="12.42578125" style="6" customWidth="1"/>
    <col min="14270" max="14270" width="15" style="6" customWidth="1"/>
    <col min="14271" max="14271" width="12.42578125" style="6" customWidth="1"/>
    <col min="14272" max="14272" width="13.7109375" style="6" customWidth="1"/>
    <col min="14273" max="14273" width="15" style="6" customWidth="1"/>
    <col min="14274" max="14275" width="16.28515625" style="6" customWidth="1"/>
    <col min="14276" max="14276" width="15" style="6" customWidth="1"/>
    <col min="14277" max="14277" width="16.28515625" style="6" customWidth="1"/>
    <col min="14278" max="14278" width="21.42578125" style="6" customWidth="1"/>
    <col min="14279" max="14280" width="20.140625" style="6" customWidth="1"/>
    <col min="14281" max="14281" width="21.42578125" style="6" customWidth="1"/>
    <col min="14282" max="14282" width="11.140625" style="6" customWidth="1"/>
    <col min="14283" max="14283" width="18.85546875" style="6" customWidth="1"/>
    <col min="14284" max="14284" width="15" style="6" customWidth="1"/>
    <col min="14285" max="14285" width="21.42578125" style="6" customWidth="1"/>
    <col min="14286" max="14286" width="16.28515625" style="6" customWidth="1"/>
    <col min="14287" max="14288" width="8.5703125" style="6" customWidth="1"/>
    <col min="14289" max="14289" width="16.28515625" style="6" customWidth="1"/>
    <col min="14290" max="14291" width="18.85546875" style="6" customWidth="1"/>
    <col min="14292" max="14293" width="12.42578125" style="6" customWidth="1"/>
    <col min="14294" max="14294" width="17.5703125" style="6" customWidth="1"/>
    <col min="14295" max="14295" width="15" style="6" customWidth="1"/>
    <col min="14296" max="14296" width="12.42578125" style="6" customWidth="1"/>
    <col min="14297" max="14297" width="6" style="6" customWidth="1"/>
    <col min="14298" max="14298" width="21.42578125" style="6" customWidth="1"/>
    <col min="14299" max="14299" width="26.5703125" style="6" customWidth="1"/>
    <col min="14300" max="14300" width="7.28515625" style="6" customWidth="1"/>
    <col min="14301" max="14301" width="20.140625" style="6" customWidth="1"/>
    <col min="14302" max="14302" width="21.42578125" style="6" customWidth="1"/>
    <col min="14303" max="14304" width="17.5703125" style="6" customWidth="1"/>
    <col min="14305" max="14305" width="19.7109375" style="6" bestFit="1" customWidth="1"/>
    <col min="14306" max="14306" width="20.140625" style="6" customWidth="1"/>
    <col min="14307" max="14309" width="15" style="6" customWidth="1"/>
    <col min="14310" max="14310" width="20.140625" style="6" customWidth="1"/>
    <col min="14311" max="14311" width="12.42578125" style="6" customWidth="1"/>
    <col min="14312" max="14312" width="17.5703125" style="6" customWidth="1"/>
    <col min="14313" max="14313" width="20.140625" style="6" customWidth="1"/>
    <col min="14314" max="14314" width="15" style="6" customWidth="1"/>
    <col min="14315" max="14315" width="17.5703125" style="6" customWidth="1"/>
    <col min="14316" max="14316" width="16.28515625" style="6" customWidth="1"/>
    <col min="14317" max="14318" width="22.7109375" style="6" customWidth="1"/>
    <col min="14319" max="14319" width="20.140625" style="6" customWidth="1"/>
    <col min="14320" max="14321" width="16.28515625" style="6" customWidth="1"/>
    <col min="14322" max="14322" width="17.5703125" style="6" customWidth="1"/>
    <col min="14323" max="14328" width="16.28515625" style="6" customWidth="1"/>
    <col min="14329" max="14329" width="13.7109375" style="6" customWidth="1"/>
    <col min="14330" max="14334" width="16.28515625" style="6" customWidth="1"/>
    <col min="14335" max="14335" width="24" style="6" customWidth="1"/>
    <col min="14336" max="14336" width="20.140625" style="6" customWidth="1"/>
    <col min="14337" max="14338" width="22.7109375" style="6" customWidth="1"/>
    <col min="14339" max="14340" width="16.28515625" style="6" customWidth="1"/>
    <col min="14341" max="14343" width="20.140625" style="6" customWidth="1"/>
    <col min="14344" max="14346" width="16.28515625" style="6" customWidth="1"/>
    <col min="14347" max="14347" width="17.5703125" style="6" customWidth="1"/>
    <col min="14348" max="14348" width="18.85546875" style="6" customWidth="1"/>
    <col min="14349" max="14349" width="17.5703125" style="6" customWidth="1"/>
    <col min="14350" max="14350" width="18.85546875" style="6" customWidth="1"/>
    <col min="14351" max="14351" width="17.5703125" style="6" customWidth="1"/>
    <col min="14352" max="14352" width="13.7109375" style="6" customWidth="1"/>
    <col min="14353" max="14353" width="16.28515625" style="6" customWidth="1"/>
    <col min="14354" max="14354" width="12.42578125" style="6" customWidth="1"/>
    <col min="14355" max="14355" width="20.140625" style="6" customWidth="1"/>
    <col min="14356" max="14356" width="29.140625" style="6" customWidth="1"/>
    <col min="14357" max="14358" width="12.42578125" style="6" customWidth="1"/>
    <col min="14359" max="14361" width="20.140625" style="6" customWidth="1"/>
    <col min="14362" max="14362" width="21.42578125" style="6" customWidth="1"/>
    <col min="14363" max="14363" width="24" style="6" customWidth="1"/>
    <col min="14364" max="14364" width="20.140625" style="6" customWidth="1"/>
    <col min="14365" max="14515" width="12.42578125" style="6"/>
    <col min="14516" max="14516" width="21.42578125" style="6" customWidth="1"/>
    <col min="14517" max="14517" width="26.5703125" style="6" customWidth="1"/>
    <col min="14518" max="14518" width="24" style="6" customWidth="1"/>
    <col min="14519" max="14519" width="22.140625" style="6" bestFit="1" customWidth="1"/>
    <col min="14520" max="14520" width="21.42578125" style="6" customWidth="1"/>
    <col min="14521" max="14524" width="13.7109375" style="6" customWidth="1"/>
    <col min="14525" max="14525" width="12.42578125" style="6" customWidth="1"/>
    <col min="14526" max="14526" width="15" style="6" customWidth="1"/>
    <col min="14527" max="14527" width="12.42578125" style="6" customWidth="1"/>
    <col min="14528" max="14528" width="13.7109375" style="6" customWidth="1"/>
    <col min="14529" max="14529" width="15" style="6" customWidth="1"/>
    <col min="14530" max="14531" width="16.28515625" style="6" customWidth="1"/>
    <col min="14532" max="14532" width="15" style="6" customWidth="1"/>
    <col min="14533" max="14533" width="16.28515625" style="6" customWidth="1"/>
    <col min="14534" max="14534" width="21.42578125" style="6" customWidth="1"/>
    <col min="14535" max="14536" width="20.140625" style="6" customWidth="1"/>
    <col min="14537" max="14537" width="21.42578125" style="6" customWidth="1"/>
    <col min="14538" max="14538" width="11.140625" style="6" customWidth="1"/>
    <col min="14539" max="14539" width="18.85546875" style="6" customWidth="1"/>
    <col min="14540" max="14540" width="15" style="6" customWidth="1"/>
    <col min="14541" max="14541" width="21.42578125" style="6" customWidth="1"/>
    <col min="14542" max="14542" width="16.28515625" style="6" customWidth="1"/>
    <col min="14543" max="14544" width="8.5703125" style="6" customWidth="1"/>
    <col min="14545" max="14545" width="16.28515625" style="6" customWidth="1"/>
    <col min="14546" max="14547" width="18.85546875" style="6" customWidth="1"/>
    <col min="14548" max="14549" width="12.42578125" style="6" customWidth="1"/>
    <col min="14550" max="14550" width="17.5703125" style="6" customWidth="1"/>
    <col min="14551" max="14551" width="15" style="6" customWidth="1"/>
    <col min="14552" max="14552" width="12.42578125" style="6" customWidth="1"/>
    <col min="14553" max="14553" width="6" style="6" customWidth="1"/>
    <col min="14554" max="14554" width="21.42578125" style="6" customWidth="1"/>
    <col min="14555" max="14555" width="26.5703125" style="6" customWidth="1"/>
    <col min="14556" max="14556" width="7.28515625" style="6" customWidth="1"/>
    <col min="14557" max="14557" width="20.140625" style="6" customWidth="1"/>
    <col min="14558" max="14558" width="21.42578125" style="6" customWidth="1"/>
    <col min="14559" max="14560" width="17.5703125" style="6" customWidth="1"/>
    <col min="14561" max="14561" width="19.7109375" style="6" bestFit="1" customWidth="1"/>
    <col min="14562" max="14562" width="20.140625" style="6" customWidth="1"/>
    <col min="14563" max="14565" width="15" style="6" customWidth="1"/>
    <col min="14566" max="14566" width="20.140625" style="6" customWidth="1"/>
    <col min="14567" max="14567" width="12.42578125" style="6" customWidth="1"/>
    <col min="14568" max="14568" width="17.5703125" style="6" customWidth="1"/>
    <col min="14569" max="14569" width="20.140625" style="6" customWidth="1"/>
    <col min="14570" max="14570" width="15" style="6" customWidth="1"/>
    <col min="14571" max="14571" width="17.5703125" style="6" customWidth="1"/>
    <col min="14572" max="14572" width="16.28515625" style="6" customWidth="1"/>
    <col min="14573" max="14574" width="22.7109375" style="6" customWidth="1"/>
    <col min="14575" max="14575" width="20.140625" style="6" customWidth="1"/>
    <col min="14576" max="14577" width="16.28515625" style="6" customWidth="1"/>
    <col min="14578" max="14578" width="17.5703125" style="6" customWidth="1"/>
    <col min="14579" max="14584" width="16.28515625" style="6" customWidth="1"/>
    <col min="14585" max="14585" width="13.7109375" style="6" customWidth="1"/>
    <col min="14586" max="14590" width="16.28515625" style="6" customWidth="1"/>
    <col min="14591" max="14591" width="24" style="6" customWidth="1"/>
    <col min="14592" max="14592" width="20.140625" style="6" customWidth="1"/>
    <col min="14593" max="14594" width="22.7109375" style="6" customWidth="1"/>
    <col min="14595" max="14596" width="16.28515625" style="6" customWidth="1"/>
    <col min="14597" max="14599" width="20.140625" style="6" customWidth="1"/>
    <col min="14600" max="14602" width="16.28515625" style="6" customWidth="1"/>
    <col min="14603" max="14603" width="17.5703125" style="6" customWidth="1"/>
    <col min="14604" max="14604" width="18.85546875" style="6" customWidth="1"/>
    <col min="14605" max="14605" width="17.5703125" style="6" customWidth="1"/>
    <col min="14606" max="14606" width="18.85546875" style="6" customWidth="1"/>
    <col min="14607" max="14607" width="17.5703125" style="6" customWidth="1"/>
    <col min="14608" max="14608" width="13.7109375" style="6" customWidth="1"/>
    <col min="14609" max="14609" width="16.28515625" style="6" customWidth="1"/>
    <col min="14610" max="14610" width="12.42578125" style="6" customWidth="1"/>
    <col min="14611" max="14611" width="20.140625" style="6" customWidth="1"/>
    <col min="14612" max="14612" width="29.140625" style="6" customWidth="1"/>
    <col min="14613" max="14614" width="12.42578125" style="6" customWidth="1"/>
    <col min="14615" max="14617" width="20.140625" style="6" customWidth="1"/>
    <col min="14618" max="14618" width="21.42578125" style="6" customWidth="1"/>
    <col min="14619" max="14619" width="24" style="6" customWidth="1"/>
    <col min="14620" max="14620" width="20.140625" style="6" customWidth="1"/>
    <col min="14621" max="14771" width="12.42578125" style="6"/>
    <col min="14772" max="14772" width="21.42578125" style="6" customWidth="1"/>
    <col min="14773" max="14773" width="26.5703125" style="6" customWidth="1"/>
    <col min="14774" max="14774" width="24" style="6" customWidth="1"/>
    <col min="14775" max="14775" width="22.140625" style="6" bestFit="1" customWidth="1"/>
    <col min="14776" max="14776" width="21.42578125" style="6" customWidth="1"/>
    <col min="14777" max="14780" width="13.7109375" style="6" customWidth="1"/>
    <col min="14781" max="14781" width="12.42578125" style="6" customWidth="1"/>
    <col min="14782" max="14782" width="15" style="6" customWidth="1"/>
    <col min="14783" max="14783" width="12.42578125" style="6" customWidth="1"/>
    <col min="14784" max="14784" width="13.7109375" style="6" customWidth="1"/>
    <col min="14785" max="14785" width="15" style="6" customWidth="1"/>
    <col min="14786" max="14787" width="16.28515625" style="6" customWidth="1"/>
    <col min="14788" max="14788" width="15" style="6" customWidth="1"/>
    <col min="14789" max="14789" width="16.28515625" style="6" customWidth="1"/>
    <col min="14790" max="14790" width="21.42578125" style="6" customWidth="1"/>
    <col min="14791" max="14792" width="20.140625" style="6" customWidth="1"/>
    <col min="14793" max="14793" width="21.42578125" style="6" customWidth="1"/>
    <col min="14794" max="14794" width="11.140625" style="6" customWidth="1"/>
    <col min="14795" max="14795" width="18.85546875" style="6" customWidth="1"/>
    <col min="14796" max="14796" width="15" style="6" customWidth="1"/>
    <col min="14797" max="14797" width="21.42578125" style="6" customWidth="1"/>
    <col min="14798" max="14798" width="16.28515625" style="6" customWidth="1"/>
    <col min="14799" max="14800" width="8.5703125" style="6" customWidth="1"/>
    <col min="14801" max="14801" width="16.28515625" style="6" customWidth="1"/>
    <col min="14802" max="14803" width="18.85546875" style="6" customWidth="1"/>
    <col min="14804" max="14805" width="12.42578125" style="6" customWidth="1"/>
    <col min="14806" max="14806" width="17.5703125" style="6" customWidth="1"/>
    <col min="14807" max="14807" width="15" style="6" customWidth="1"/>
    <col min="14808" max="14808" width="12.42578125" style="6" customWidth="1"/>
    <col min="14809" max="14809" width="6" style="6" customWidth="1"/>
    <col min="14810" max="14810" width="21.42578125" style="6" customWidth="1"/>
    <col min="14811" max="14811" width="26.5703125" style="6" customWidth="1"/>
    <col min="14812" max="14812" width="7.28515625" style="6" customWidth="1"/>
    <col min="14813" max="14813" width="20.140625" style="6" customWidth="1"/>
    <col min="14814" max="14814" width="21.42578125" style="6" customWidth="1"/>
    <col min="14815" max="14816" width="17.5703125" style="6" customWidth="1"/>
    <col min="14817" max="14817" width="19.7109375" style="6" bestFit="1" customWidth="1"/>
    <col min="14818" max="14818" width="20.140625" style="6" customWidth="1"/>
    <col min="14819" max="14821" width="15" style="6" customWidth="1"/>
    <col min="14822" max="14822" width="20.140625" style="6" customWidth="1"/>
    <col min="14823" max="14823" width="12.42578125" style="6" customWidth="1"/>
    <col min="14824" max="14824" width="17.5703125" style="6" customWidth="1"/>
    <col min="14825" max="14825" width="20.140625" style="6" customWidth="1"/>
    <col min="14826" max="14826" width="15" style="6" customWidth="1"/>
    <col min="14827" max="14827" width="17.5703125" style="6" customWidth="1"/>
    <col min="14828" max="14828" width="16.28515625" style="6" customWidth="1"/>
    <col min="14829" max="14830" width="22.7109375" style="6" customWidth="1"/>
    <col min="14831" max="14831" width="20.140625" style="6" customWidth="1"/>
    <col min="14832" max="14833" width="16.28515625" style="6" customWidth="1"/>
    <col min="14834" max="14834" width="17.5703125" style="6" customWidth="1"/>
    <col min="14835" max="14840" width="16.28515625" style="6" customWidth="1"/>
    <col min="14841" max="14841" width="13.7109375" style="6" customWidth="1"/>
    <col min="14842" max="14846" width="16.28515625" style="6" customWidth="1"/>
    <col min="14847" max="14847" width="24" style="6" customWidth="1"/>
    <col min="14848" max="14848" width="20.140625" style="6" customWidth="1"/>
    <col min="14849" max="14850" width="22.7109375" style="6" customWidth="1"/>
    <col min="14851" max="14852" width="16.28515625" style="6" customWidth="1"/>
    <col min="14853" max="14855" width="20.140625" style="6" customWidth="1"/>
    <col min="14856" max="14858" width="16.28515625" style="6" customWidth="1"/>
    <col min="14859" max="14859" width="17.5703125" style="6" customWidth="1"/>
    <col min="14860" max="14860" width="18.85546875" style="6" customWidth="1"/>
    <col min="14861" max="14861" width="17.5703125" style="6" customWidth="1"/>
    <col min="14862" max="14862" width="18.85546875" style="6" customWidth="1"/>
    <col min="14863" max="14863" width="17.5703125" style="6" customWidth="1"/>
    <col min="14864" max="14864" width="13.7109375" style="6" customWidth="1"/>
    <col min="14865" max="14865" width="16.28515625" style="6" customWidth="1"/>
    <col min="14866" max="14866" width="12.42578125" style="6" customWidth="1"/>
    <col min="14867" max="14867" width="20.140625" style="6" customWidth="1"/>
    <col min="14868" max="14868" width="29.140625" style="6" customWidth="1"/>
    <col min="14869" max="14870" width="12.42578125" style="6" customWidth="1"/>
    <col min="14871" max="14873" width="20.140625" style="6" customWidth="1"/>
    <col min="14874" max="14874" width="21.42578125" style="6" customWidth="1"/>
    <col min="14875" max="14875" width="24" style="6" customWidth="1"/>
    <col min="14876" max="14876" width="20.140625" style="6" customWidth="1"/>
    <col min="14877" max="15027" width="12.42578125" style="6"/>
    <col min="15028" max="15028" width="21.42578125" style="6" customWidth="1"/>
    <col min="15029" max="15029" width="26.5703125" style="6" customWidth="1"/>
    <col min="15030" max="15030" width="24" style="6" customWidth="1"/>
    <col min="15031" max="15031" width="22.140625" style="6" bestFit="1" customWidth="1"/>
    <col min="15032" max="15032" width="21.42578125" style="6" customWidth="1"/>
    <col min="15033" max="15036" width="13.7109375" style="6" customWidth="1"/>
    <col min="15037" max="15037" width="12.42578125" style="6" customWidth="1"/>
    <col min="15038" max="15038" width="15" style="6" customWidth="1"/>
    <col min="15039" max="15039" width="12.42578125" style="6" customWidth="1"/>
    <col min="15040" max="15040" width="13.7109375" style="6" customWidth="1"/>
    <col min="15041" max="15041" width="15" style="6" customWidth="1"/>
    <col min="15042" max="15043" width="16.28515625" style="6" customWidth="1"/>
    <col min="15044" max="15044" width="15" style="6" customWidth="1"/>
    <col min="15045" max="15045" width="16.28515625" style="6" customWidth="1"/>
    <col min="15046" max="15046" width="21.42578125" style="6" customWidth="1"/>
    <col min="15047" max="15048" width="20.140625" style="6" customWidth="1"/>
    <col min="15049" max="15049" width="21.42578125" style="6" customWidth="1"/>
    <col min="15050" max="15050" width="11.140625" style="6" customWidth="1"/>
    <col min="15051" max="15051" width="18.85546875" style="6" customWidth="1"/>
    <col min="15052" max="15052" width="15" style="6" customWidth="1"/>
    <col min="15053" max="15053" width="21.42578125" style="6" customWidth="1"/>
    <col min="15054" max="15054" width="16.28515625" style="6" customWidth="1"/>
    <col min="15055" max="15056" width="8.5703125" style="6" customWidth="1"/>
    <col min="15057" max="15057" width="16.28515625" style="6" customWidth="1"/>
    <col min="15058" max="15059" width="18.85546875" style="6" customWidth="1"/>
    <col min="15060" max="15061" width="12.42578125" style="6" customWidth="1"/>
    <col min="15062" max="15062" width="17.5703125" style="6" customWidth="1"/>
    <col min="15063" max="15063" width="15" style="6" customWidth="1"/>
    <col min="15064" max="15064" width="12.42578125" style="6" customWidth="1"/>
    <col min="15065" max="15065" width="6" style="6" customWidth="1"/>
    <col min="15066" max="15066" width="21.42578125" style="6" customWidth="1"/>
    <col min="15067" max="15067" width="26.5703125" style="6" customWidth="1"/>
    <col min="15068" max="15068" width="7.28515625" style="6" customWidth="1"/>
    <col min="15069" max="15069" width="20.140625" style="6" customWidth="1"/>
    <col min="15070" max="15070" width="21.42578125" style="6" customWidth="1"/>
    <col min="15071" max="15072" width="17.5703125" style="6" customWidth="1"/>
    <col min="15073" max="15073" width="19.7109375" style="6" bestFit="1" customWidth="1"/>
    <col min="15074" max="15074" width="20.140625" style="6" customWidth="1"/>
    <col min="15075" max="15077" width="15" style="6" customWidth="1"/>
    <col min="15078" max="15078" width="20.140625" style="6" customWidth="1"/>
    <col min="15079" max="15079" width="12.42578125" style="6" customWidth="1"/>
    <col min="15080" max="15080" width="17.5703125" style="6" customWidth="1"/>
    <col min="15081" max="15081" width="20.140625" style="6" customWidth="1"/>
    <col min="15082" max="15082" width="15" style="6" customWidth="1"/>
    <col min="15083" max="15083" width="17.5703125" style="6" customWidth="1"/>
    <col min="15084" max="15084" width="16.28515625" style="6" customWidth="1"/>
    <col min="15085" max="15086" width="22.7109375" style="6" customWidth="1"/>
    <col min="15087" max="15087" width="20.140625" style="6" customWidth="1"/>
    <col min="15088" max="15089" width="16.28515625" style="6" customWidth="1"/>
    <col min="15090" max="15090" width="17.5703125" style="6" customWidth="1"/>
    <col min="15091" max="15096" width="16.28515625" style="6" customWidth="1"/>
    <col min="15097" max="15097" width="13.7109375" style="6" customWidth="1"/>
    <col min="15098" max="15102" width="16.28515625" style="6" customWidth="1"/>
    <col min="15103" max="15103" width="24" style="6" customWidth="1"/>
    <col min="15104" max="15104" width="20.140625" style="6" customWidth="1"/>
    <col min="15105" max="15106" width="22.7109375" style="6" customWidth="1"/>
    <col min="15107" max="15108" width="16.28515625" style="6" customWidth="1"/>
    <col min="15109" max="15111" width="20.140625" style="6" customWidth="1"/>
    <col min="15112" max="15114" width="16.28515625" style="6" customWidth="1"/>
    <col min="15115" max="15115" width="17.5703125" style="6" customWidth="1"/>
    <col min="15116" max="15116" width="18.85546875" style="6" customWidth="1"/>
    <col min="15117" max="15117" width="17.5703125" style="6" customWidth="1"/>
    <col min="15118" max="15118" width="18.85546875" style="6" customWidth="1"/>
    <col min="15119" max="15119" width="17.5703125" style="6" customWidth="1"/>
    <col min="15120" max="15120" width="13.7109375" style="6" customWidth="1"/>
    <col min="15121" max="15121" width="16.28515625" style="6" customWidth="1"/>
    <col min="15122" max="15122" width="12.42578125" style="6" customWidth="1"/>
    <col min="15123" max="15123" width="20.140625" style="6" customWidth="1"/>
    <col min="15124" max="15124" width="29.140625" style="6" customWidth="1"/>
    <col min="15125" max="15126" width="12.42578125" style="6" customWidth="1"/>
    <col min="15127" max="15129" width="20.140625" style="6" customWidth="1"/>
    <col min="15130" max="15130" width="21.42578125" style="6" customWidth="1"/>
    <col min="15131" max="15131" width="24" style="6" customWidth="1"/>
    <col min="15132" max="15132" width="20.140625" style="6" customWidth="1"/>
    <col min="15133" max="15283" width="12.42578125" style="6"/>
    <col min="15284" max="15284" width="21.42578125" style="6" customWidth="1"/>
    <col min="15285" max="15285" width="26.5703125" style="6" customWidth="1"/>
    <col min="15286" max="15286" width="24" style="6" customWidth="1"/>
    <col min="15287" max="15287" width="22.140625" style="6" bestFit="1" customWidth="1"/>
    <col min="15288" max="15288" width="21.42578125" style="6" customWidth="1"/>
    <col min="15289" max="15292" width="13.7109375" style="6" customWidth="1"/>
    <col min="15293" max="15293" width="12.42578125" style="6" customWidth="1"/>
    <col min="15294" max="15294" width="15" style="6" customWidth="1"/>
    <col min="15295" max="15295" width="12.42578125" style="6" customWidth="1"/>
    <col min="15296" max="15296" width="13.7109375" style="6" customWidth="1"/>
    <col min="15297" max="15297" width="15" style="6" customWidth="1"/>
    <col min="15298" max="15299" width="16.28515625" style="6" customWidth="1"/>
    <col min="15300" max="15300" width="15" style="6" customWidth="1"/>
    <col min="15301" max="15301" width="16.28515625" style="6" customWidth="1"/>
    <col min="15302" max="15302" width="21.42578125" style="6" customWidth="1"/>
    <col min="15303" max="15304" width="20.140625" style="6" customWidth="1"/>
    <col min="15305" max="15305" width="21.42578125" style="6" customWidth="1"/>
    <col min="15306" max="15306" width="11.140625" style="6" customWidth="1"/>
    <col min="15307" max="15307" width="18.85546875" style="6" customWidth="1"/>
    <col min="15308" max="15308" width="15" style="6" customWidth="1"/>
    <col min="15309" max="15309" width="21.42578125" style="6" customWidth="1"/>
    <col min="15310" max="15310" width="16.28515625" style="6" customWidth="1"/>
    <col min="15311" max="15312" width="8.5703125" style="6" customWidth="1"/>
    <col min="15313" max="15313" width="16.28515625" style="6" customWidth="1"/>
    <col min="15314" max="15315" width="18.85546875" style="6" customWidth="1"/>
    <col min="15316" max="15317" width="12.42578125" style="6" customWidth="1"/>
    <col min="15318" max="15318" width="17.5703125" style="6" customWidth="1"/>
    <col min="15319" max="15319" width="15" style="6" customWidth="1"/>
    <col min="15320" max="15320" width="12.42578125" style="6" customWidth="1"/>
    <col min="15321" max="15321" width="6" style="6" customWidth="1"/>
    <col min="15322" max="15322" width="21.42578125" style="6" customWidth="1"/>
    <col min="15323" max="15323" width="26.5703125" style="6" customWidth="1"/>
    <col min="15324" max="15324" width="7.28515625" style="6" customWidth="1"/>
    <col min="15325" max="15325" width="20.140625" style="6" customWidth="1"/>
    <col min="15326" max="15326" width="21.42578125" style="6" customWidth="1"/>
    <col min="15327" max="15328" width="17.5703125" style="6" customWidth="1"/>
    <col min="15329" max="15329" width="19.7109375" style="6" bestFit="1" customWidth="1"/>
    <col min="15330" max="15330" width="20.140625" style="6" customWidth="1"/>
    <col min="15331" max="15333" width="15" style="6" customWidth="1"/>
    <col min="15334" max="15334" width="20.140625" style="6" customWidth="1"/>
    <col min="15335" max="15335" width="12.42578125" style="6" customWidth="1"/>
    <col min="15336" max="15336" width="17.5703125" style="6" customWidth="1"/>
    <col min="15337" max="15337" width="20.140625" style="6" customWidth="1"/>
    <col min="15338" max="15338" width="15" style="6" customWidth="1"/>
    <col min="15339" max="15339" width="17.5703125" style="6" customWidth="1"/>
    <col min="15340" max="15340" width="16.28515625" style="6" customWidth="1"/>
    <col min="15341" max="15342" width="22.7109375" style="6" customWidth="1"/>
    <col min="15343" max="15343" width="20.140625" style="6" customWidth="1"/>
    <col min="15344" max="15345" width="16.28515625" style="6" customWidth="1"/>
    <col min="15346" max="15346" width="17.5703125" style="6" customWidth="1"/>
    <col min="15347" max="15352" width="16.28515625" style="6" customWidth="1"/>
    <col min="15353" max="15353" width="13.7109375" style="6" customWidth="1"/>
    <col min="15354" max="15358" width="16.28515625" style="6" customWidth="1"/>
    <col min="15359" max="15359" width="24" style="6" customWidth="1"/>
    <col min="15360" max="15360" width="20.140625" style="6" customWidth="1"/>
    <col min="15361" max="15362" width="22.7109375" style="6" customWidth="1"/>
    <col min="15363" max="15364" width="16.28515625" style="6" customWidth="1"/>
    <col min="15365" max="15367" width="20.140625" style="6" customWidth="1"/>
    <col min="15368" max="15370" width="16.28515625" style="6" customWidth="1"/>
    <col min="15371" max="15371" width="17.5703125" style="6" customWidth="1"/>
    <col min="15372" max="15372" width="18.85546875" style="6" customWidth="1"/>
    <col min="15373" max="15373" width="17.5703125" style="6" customWidth="1"/>
    <col min="15374" max="15374" width="18.85546875" style="6" customWidth="1"/>
    <col min="15375" max="15375" width="17.5703125" style="6" customWidth="1"/>
    <col min="15376" max="15376" width="13.7109375" style="6" customWidth="1"/>
    <col min="15377" max="15377" width="16.28515625" style="6" customWidth="1"/>
    <col min="15378" max="15378" width="12.42578125" style="6" customWidth="1"/>
    <col min="15379" max="15379" width="20.140625" style="6" customWidth="1"/>
    <col min="15380" max="15380" width="29.140625" style="6" customWidth="1"/>
    <col min="15381" max="15382" width="12.42578125" style="6" customWidth="1"/>
    <col min="15383" max="15385" width="20.140625" style="6" customWidth="1"/>
    <col min="15386" max="15386" width="21.42578125" style="6" customWidth="1"/>
    <col min="15387" max="15387" width="24" style="6" customWidth="1"/>
    <col min="15388" max="15388" width="20.140625" style="6" customWidth="1"/>
    <col min="15389" max="15539" width="12.42578125" style="6"/>
    <col min="15540" max="15540" width="21.42578125" style="6" customWidth="1"/>
    <col min="15541" max="15541" width="26.5703125" style="6" customWidth="1"/>
    <col min="15542" max="15542" width="24" style="6" customWidth="1"/>
    <col min="15543" max="15543" width="22.140625" style="6" bestFit="1" customWidth="1"/>
    <col min="15544" max="15544" width="21.42578125" style="6" customWidth="1"/>
    <col min="15545" max="15548" width="13.7109375" style="6" customWidth="1"/>
    <col min="15549" max="15549" width="12.42578125" style="6" customWidth="1"/>
    <col min="15550" max="15550" width="15" style="6" customWidth="1"/>
    <col min="15551" max="15551" width="12.42578125" style="6" customWidth="1"/>
    <col min="15552" max="15552" width="13.7109375" style="6" customWidth="1"/>
    <col min="15553" max="15553" width="15" style="6" customWidth="1"/>
    <col min="15554" max="15555" width="16.28515625" style="6" customWidth="1"/>
    <col min="15556" max="15556" width="15" style="6" customWidth="1"/>
    <col min="15557" max="15557" width="16.28515625" style="6" customWidth="1"/>
    <col min="15558" max="15558" width="21.42578125" style="6" customWidth="1"/>
    <col min="15559" max="15560" width="20.140625" style="6" customWidth="1"/>
    <col min="15561" max="15561" width="21.42578125" style="6" customWidth="1"/>
    <col min="15562" max="15562" width="11.140625" style="6" customWidth="1"/>
    <col min="15563" max="15563" width="18.85546875" style="6" customWidth="1"/>
    <col min="15564" max="15564" width="15" style="6" customWidth="1"/>
    <col min="15565" max="15565" width="21.42578125" style="6" customWidth="1"/>
    <col min="15566" max="15566" width="16.28515625" style="6" customWidth="1"/>
    <col min="15567" max="15568" width="8.5703125" style="6" customWidth="1"/>
    <col min="15569" max="15569" width="16.28515625" style="6" customWidth="1"/>
    <col min="15570" max="15571" width="18.85546875" style="6" customWidth="1"/>
    <col min="15572" max="15573" width="12.42578125" style="6" customWidth="1"/>
    <col min="15574" max="15574" width="17.5703125" style="6" customWidth="1"/>
    <col min="15575" max="15575" width="15" style="6" customWidth="1"/>
    <col min="15576" max="15576" width="12.42578125" style="6" customWidth="1"/>
    <col min="15577" max="15577" width="6" style="6" customWidth="1"/>
    <col min="15578" max="15578" width="21.42578125" style="6" customWidth="1"/>
    <col min="15579" max="15579" width="26.5703125" style="6" customWidth="1"/>
    <col min="15580" max="15580" width="7.28515625" style="6" customWidth="1"/>
    <col min="15581" max="15581" width="20.140625" style="6" customWidth="1"/>
    <col min="15582" max="15582" width="21.42578125" style="6" customWidth="1"/>
    <col min="15583" max="15584" width="17.5703125" style="6" customWidth="1"/>
    <col min="15585" max="15585" width="19.7109375" style="6" bestFit="1" customWidth="1"/>
    <col min="15586" max="15586" width="20.140625" style="6" customWidth="1"/>
    <col min="15587" max="15589" width="15" style="6" customWidth="1"/>
    <col min="15590" max="15590" width="20.140625" style="6" customWidth="1"/>
    <col min="15591" max="15591" width="12.42578125" style="6" customWidth="1"/>
    <col min="15592" max="15592" width="17.5703125" style="6" customWidth="1"/>
    <col min="15593" max="15593" width="20.140625" style="6" customWidth="1"/>
    <col min="15594" max="15594" width="15" style="6" customWidth="1"/>
    <col min="15595" max="15595" width="17.5703125" style="6" customWidth="1"/>
    <col min="15596" max="15596" width="16.28515625" style="6" customWidth="1"/>
    <col min="15597" max="15598" width="22.7109375" style="6" customWidth="1"/>
    <col min="15599" max="15599" width="20.140625" style="6" customWidth="1"/>
    <col min="15600" max="15601" width="16.28515625" style="6" customWidth="1"/>
    <col min="15602" max="15602" width="17.5703125" style="6" customWidth="1"/>
    <col min="15603" max="15608" width="16.28515625" style="6" customWidth="1"/>
    <col min="15609" max="15609" width="13.7109375" style="6" customWidth="1"/>
    <col min="15610" max="15614" width="16.28515625" style="6" customWidth="1"/>
    <col min="15615" max="15615" width="24" style="6" customWidth="1"/>
    <col min="15616" max="15616" width="20.140625" style="6" customWidth="1"/>
    <col min="15617" max="15618" width="22.7109375" style="6" customWidth="1"/>
    <col min="15619" max="15620" width="16.28515625" style="6" customWidth="1"/>
    <col min="15621" max="15623" width="20.140625" style="6" customWidth="1"/>
    <col min="15624" max="15626" width="16.28515625" style="6" customWidth="1"/>
    <col min="15627" max="15627" width="17.5703125" style="6" customWidth="1"/>
    <col min="15628" max="15628" width="18.85546875" style="6" customWidth="1"/>
    <col min="15629" max="15629" width="17.5703125" style="6" customWidth="1"/>
    <col min="15630" max="15630" width="18.85546875" style="6" customWidth="1"/>
    <col min="15631" max="15631" width="17.5703125" style="6" customWidth="1"/>
    <col min="15632" max="15632" width="13.7109375" style="6" customWidth="1"/>
    <col min="15633" max="15633" width="16.28515625" style="6" customWidth="1"/>
    <col min="15634" max="15634" width="12.42578125" style="6" customWidth="1"/>
    <col min="15635" max="15635" width="20.140625" style="6" customWidth="1"/>
    <col min="15636" max="15636" width="29.140625" style="6" customWidth="1"/>
    <col min="15637" max="15638" width="12.42578125" style="6" customWidth="1"/>
    <col min="15639" max="15641" width="20.140625" style="6" customWidth="1"/>
    <col min="15642" max="15642" width="21.42578125" style="6" customWidth="1"/>
    <col min="15643" max="15643" width="24" style="6" customWidth="1"/>
    <col min="15644" max="15644" width="20.140625" style="6" customWidth="1"/>
    <col min="15645" max="15795" width="12.42578125" style="6"/>
    <col min="15796" max="15796" width="21.42578125" style="6" customWidth="1"/>
    <col min="15797" max="15797" width="26.5703125" style="6" customWidth="1"/>
    <col min="15798" max="15798" width="24" style="6" customWidth="1"/>
    <col min="15799" max="15799" width="22.140625" style="6" bestFit="1" customWidth="1"/>
    <col min="15800" max="15800" width="21.42578125" style="6" customWidth="1"/>
    <col min="15801" max="15804" width="13.7109375" style="6" customWidth="1"/>
    <col min="15805" max="15805" width="12.42578125" style="6" customWidth="1"/>
    <col min="15806" max="15806" width="15" style="6" customWidth="1"/>
    <col min="15807" max="15807" width="12.42578125" style="6" customWidth="1"/>
    <col min="15808" max="15808" width="13.7109375" style="6" customWidth="1"/>
    <col min="15809" max="15809" width="15" style="6" customWidth="1"/>
    <col min="15810" max="15811" width="16.28515625" style="6" customWidth="1"/>
    <col min="15812" max="15812" width="15" style="6" customWidth="1"/>
    <col min="15813" max="15813" width="16.28515625" style="6" customWidth="1"/>
    <col min="15814" max="15814" width="21.42578125" style="6" customWidth="1"/>
    <col min="15815" max="15816" width="20.140625" style="6" customWidth="1"/>
    <col min="15817" max="15817" width="21.42578125" style="6" customWidth="1"/>
    <col min="15818" max="15818" width="11.140625" style="6" customWidth="1"/>
    <col min="15819" max="15819" width="18.85546875" style="6" customWidth="1"/>
    <col min="15820" max="15820" width="15" style="6" customWidth="1"/>
    <col min="15821" max="15821" width="21.42578125" style="6" customWidth="1"/>
    <col min="15822" max="15822" width="16.28515625" style="6" customWidth="1"/>
    <col min="15823" max="15824" width="8.5703125" style="6" customWidth="1"/>
    <col min="15825" max="15825" width="16.28515625" style="6" customWidth="1"/>
    <col min="15826" max="15827" width="18.85546875" style="6" customWidth="1"/>
    <col min="15828" max="15829" width="12.42578125" style="6" customWidth="1"/>
    <col min="15830" max="15830" width="17.5703125" style="6" customWidth="1"/>
    <col min="15831" max="15831" width="15" style="6" customWidth="1"/>
    <col min="15832" max="15832" width="12.42578125" style="6" customWidth="1"/>
    <col min="15833" max="15833" width="6" style="6" customWidth="1"/>
    <col min="15834" max="15834" width="21.42578125" style="6" customWidth="1"/>
    <col min="15835" max="15835" width="26.5703125" style="6" customWidth="1"/>
    <col min="15836" max="15836" width="7.28515625" style="6" customWidth="1"/>
    <col min="15837" max="15837" width="20.140625" style="6" customWidth="1"/>
    <col min="15838" max="15838" width="21.42578125" style="6" customWidth="1"/>
    <col min="15839" max="15840" width="17.5703125" style="6" customWidth="1"/>
    <col min="15841" max="15841" width="19.7109375" style="6" bestFit="1" customWidth="1"/>
    <col min="15842" max="15842" width="20.140625" style="6" customWidth="1"/>
    <col min="15843" max="15845" width="15" style="6" customWidth="1"/>
    <col min="15846" max="15846" width="20.140625" style="6" customWidth="1"/>
    <col min="15847" max="15847" width="12.42578125" style="6" customWidth="1"/>
    <col min="15848" max="15848" width="17.5703125" style="6" customWidth="1"/>
    <col min="15849" max="15849" width="20.140625" style="6" customWidth="1"/>
    <col min="15850" max="15850" width="15" style="6" customWidth="1"/>
    <col min="15851" max="15851" width="17.5703125" style="6" customWidth="1"/>
    <col min="15852" max="15852" width="16.28515625" style="6" customWidth="1"/>
    <col min="15853" max="15854" width="22.7109375" style="6" customWidth="1"/>
    <col min="15855" max="15855" width="20.140625" style="6" customWidth="1"/>
    <col min="15856" max="15857" width="16.28515625" style="6" customWidth="1"/>
    <col min="15858" max="15858" width="17.5703125" style="6" customWidth="1"/>
    <col min="15859" max="15864" width="16.28515625" style="6" customWidth="1"/>
    <col min="15865" max="15865" width="13.7109375" style="6" customWidth="1"/>
    <col min="15866" max="15870" width="16.28515625" style="6" customWidth="1"/>
    <col min="15871" max="15871" width="24" style="6" customWidth="1"/>
    <col min="15872" max="15872" width="20.140625" style="6" customWidth="1"/>
    <col min="15873" max="15874" width="22.7109375" style="6" customWidth="1"/>
    <col min="15875" max="15876" width="16.28515625" style="6" customWidth="1"/>
    <col min="15877" max="15879" width="20.140625" style="6" customWidth="1"/>
    <col min="15880" max="15882" width="16.28515625" style="6" customWidth="1"/>
    <col min="15883" max="15883" width="17.5703125" style="6" customWidth="1"/>
    <col min="15884" max="15884" width="18.85546875" style="6" customWidth="1"/>
    <col min="15885" max="15885" width="17.5703125" style="6" customWidth="1"/>
    <col min="15886" max="15886" width="18.85546875" style="6" customWidth="1"/>
    <col min="15887" max="15887" width="17.5703125" style="6" customWidth="1"/>
    <col min="15888" max="15888" width="13.7109375" style="6" customWidth="1"/>
    <col min="15889" max="15889" width="16.28515625" style="6" customWidth="1"/>
    <col min="15890" max="15890" width="12.42578125" style="6" customWidth="1"/>
    <col min="15891" max="15891" width="20.140625" style="6" customWidth="1"/>
    <col min="15892" max="15892" width="29.140625" style="6" customWidth="1"/>
    <col min="15893" max="15894" width="12.42578125" style="6" customWidth="1"/>
    <col min="15895" max="15897" width="20.140625" style="6" customWidth="1"/>
    <col min="15898" max="15898" width="21.42578125" style="6" customWidth="1"/>
    <col min="15899" max="15899" width="24" style="6" customWidth="1"/>
    <col min="15900" max="15900" width="20.140625" style="6" customWidth="1"/>
    <col min="15901" max="16051" width="12.42578125" style="6"/>
    <col min="16052" max="16052" width="21.42578125" style="6" customWidth="1"/>
    <col min="16053" max="16053" width="26.5703125" style="6" customWidth="1"/>
    <col min="16054" max="16054" width="24" style="6" customWidth="1"/>
    <col min="16055" max="16055" width="22.140625" style="6" bestFit="1" customWidth="1"/>
    <col min="16056" max="16056" width="21.42578125" style="6" customWidth="1"/>
    <col min="16057" max="16060" width="13.7109375" style="6" customWidth="1"/>
    <col min="16061" max="16061" width="12.42578125" style="6" customWidth="1"/>
    <col min="16062" max="16062" width="15" style="6" customWidth="1"/>
    <col min="16063" max="16063" width="12.42578125" style="6" customWidth="1"/>
    <col min="16064" max="16064" width="13.7109375" style="6" customWidth="1"/>
    <col min="16065" max="16065" width="15" style="6" customWidth="1"/>
    <col min="16066" max="16067" width="16.28515625" style="6" customWidth="1"/>
    <col min="16068" max="16068" width="15" style="6" customWidth="1"/>
    <col min="16069" max="16069" width="16.28515625" style="6" customWidth="1"/>
    <col min="16070" max="16070" width="21.42578125" style="6" customWidth="1"/>
    <col min="16071" max="16072" width="20.140625" style="6" customWidth="1"/>
    <col min="16073" max="16073" width="21.42578125" style="6" customWidth="1"/>
    <col min="16074" max="16074" width="11.140625" style="6" customWidth="1"/>
    <col min="16075" max="16075" width="18.85546875" style="6" customWidth="1"/>
    <col min="16076" max="16076" width="15" style="6" customWidth="1"/>
    <col min="16077" max="16077" width="21.42578125" style="6" customWidth="1"/>
    <col min="16078" max="16078" width="16.28515625" style="6" customWidth="1"/>
    <col min="16079" max="16080" width="8.5703125" style="6" customWidth="1"/>
    <col min="16081" max="16081" width="16.28515625" style="6" customWidth="1"/>
    <col min="16082" max="16083" width="18.85546875" style="6" customWidth="1"/>
    <col min="16084" max="16085" width="12.42578125" style="6" customWidth="1"/>
    <col min="16086" max="16086" width="17.5703125" style="6" customWidth="1"/>
    <col min="16087" max="16087" width="15" style="6" customWidth="1"/>
    <col min="16088" max="16088" width="12.42578125" style="6" customWidth="1"/>
    <col min="16089" max="16089" width="6" style="6" customWidth="1"/>
    <col min="16090" max="16090" width="21.42578125" style="6" customWidth="1"/>
    <col min="16091" max="16091" width="26.5703125" style="6" customWidth="1"/>
    <col min="16092" max="16092" width="7.28515625" style="6" customWidth="1"/>
    <col min="16093" max="16093" width="20.140625" style="6" customWidth="1"/>
    <col min="16094" max="16094" width="21.42578125" style="6" customWidth="1"/>
    <col min="16095" max="16096" width="17.5703125" style="6" customWidth="1"/>
    <col min="16097" max="16097" width="19.7109375" style="6" bestFit="1" customWidth="1"/>
    <col min="16098" max="16098" width="20.140625" style="6" customWidth="1"/>
    <col min="16099" max="16101" width="15" style="6" customWidth="1"/>
    <col min="16102" max="16102" width="20.140625" style="6" customWidth="1"/>
    <col min="16103" max="16103" width="12.42578125" style="6" customWidth="1"/>
    <col min="16104" max="16104" width="17.5703125" style="6" customWidth="1"/>
    <col min="16105" max="16105" width="20.140625" style="6" customWidth="1"/>
    <col min="16106" max="16106" width="15" style="6" customWidth="1"/>
    <col min="16107" max="16107" width="17.5703125" style="6" customWidth="1"/>
    <col min="16108" max="16108" width="16.28515625" style="6" customWidth="1"/>
    <col min="16109" max="16110" width="22.7109375" style="6" customWidth="1"/>
    <col min="16111" max="16111" width="20.140625" style="6" customWidth="1"/>
    <col min="16112" max="16113" width="16.28515625" style="6" customWidth="1"/>
    <col min="16114" max="16114" width="17.5703125" style="6" customWidth="1"/>
    <col min="16115" max="16120" width="16.28515625" style="6" customWidth="1"/>
    <col min="16121" max="16121" width="13.7109375" style="6" customWidth="1"/>
    <col min="16122" max="16126" width="16.28515625" style="6" customWidth="1"/>
    <col min="16127" max="16127" width="24" style="6" customWidth="1"/>
    <col min="16128" max="16128" width="20.140625" style="6" customWidth="1"/>
    <col min="16129" max="16130" width="22.7109375" style="6" customWidth="1"/>
    <col min="16131" max="16132" width="16.28515625" style="6" customWidth="1"/>
    <col min="16133" max="16135" width="20.140625" style="6" customWidth="1"/>
    <col min="16136" max="16138" width="16.28515625" style="6" customWidth="1"/>
    <col min="16139" max="16139" width="17.5703125" style="6" customWidth="1"/>
    <col min="16140" max="16140" width="18.85546875" style="6" customWidth="1"/>
    <col min="16141" max="16141" width="17.5703125" style="6" customWidth="1"/>
    <col min="16142" max="16142" width="18.85546875" style="6" customWidth="1"/>
    <col min="16143" max="16143" width="17.5703125" style="6" customWidth="1"/>
    <col min="16144" max="16144" width="13.7109375" style="6" customWidth="1"/>
    <col min="16145" max="16145" width="16.28515625" style="6" customWidth="1"/>
    <col min="16146" max="16146" width="12.42578125" style="6" customWidth="1"/>
    <col min="16147" max="16147" width="20.140625" style="6" customWidth="1"/>
    <col min="16148" max="16148" width="29.140625" style="6" customWidth="1"/>
    <col min="16149" max="16150" width="12.42578125" style="6" customWidth="1"/>
    <col min="16151" max="16153" width="20.140625" style="6" customWidth="1"/>
    <col min="16154" max="16154" width="21.42578125" style="6" customWidth="1"/>
    <col min="16155" max="16155" width="24" style="6" customWidth="1"/>
    <col min="16156" max="16156" width="20.140625" style="6" customWidth="1"/>
    <col min="16157" max="16384" width="12.42578125" style="6"/>
  </cols>
  <sheetData>
    <row r="1" spans="1:179" s="54" customFormat="1" ht="15" customHeight="1" x14ac:dyDescent="0.25">
      <c r="A1" s="72"/>
      <c r="B1" s="76" t="s">
        <v>92</v>
      </c>
      <c r="C1" s="48"/>
      <c r="D1" s="49"/>
      <c r="E1" s="49"/>
      <c r="F1" s="49"/>
      <c r="G1" s="50"/>
      <c r="H1" s="50"/>
      <c r="I1" s="50"/>
      <c r="J1" s="50"/>
      <c r="K1" s="50"/>
      <c r="L1" s="50"/>
      <c r="M1" s="50"/>
      <c r="N1" s="48"/>
      <c r="O1" s="50"/>
      <c r="P1" s="51"/>
      <c r="Q1" s="48"/>
      <c r="R1" s="52"/>
      <c r="S1" s="50"/>
      <c r="T1" s="50"/>
      <c r="U1" s="50"/>
      <c r="V1" s="48"/>
      <c r="W1" s="50"/>
      <c r="X1" s="50"/>
      <c r="Y1" s="50"/>
      <c r="Z1" s="53"/>
      <c r="AA1" s="50"/>
      <c r="AB1" s="78" t="s">
        <v>0</v>
      </c>
      <c r="AC1" s="49"/>
      <c r="AD1" s="50"/>
      <c r="AE1" s="49"/>
      <c r="AF1" s="102" t="s">
        <v>1</v>
      </c>
      <c r="AG1" s="52"/>
      <c r="AH1" s="52"/>
      <c r="AI1" s="52"/>
      <c r="AJ1" s="52"/>
      <c r="AK1" s="52"/>
      <c r="AL1" s="52"/>
      <c r="AM1" s="52"/>
    </row>
    <row r="2" spans="1:179" s="62" customFormat="1" ht="15" customHeight="1" x14ac:dyDescent="0.25">
      <c r="A2" s="93"/>
      <c r="B2" s="126" t="s">
        <v>63</v>
      </c>
      <c r="C2" s="94"/>
      <c r="D2" s="95"/>
      <c r="E2" s="68"/>
      <c r="F2" s="68"/>
      <c r="G2" s="96"/>
      <c r="H2" s="96"/>
      <c r="I2" s="96"/>
      <c r="J2" s="96"/>
      <c r="K2" s="96"/>
      <c r="L2" s="96"/>
      <c r="M2" s="96"/>
      <c r="N2" s="97"/>
      <c r="O2" s="96"/>
      <c r="P2" s="98"/>
      <c r="Q2" s="97"/>
      <c r="R2" s="99"/>
      <c r="S2" s="96"/>
      <c r="T2" s="96"/>
      <c r="U2" s="96"/>
      <c r="V2" s="97"/>
      <c r="W2" s="96"/>
      <c r="X2" s="96"/>
      <c r="Y2" s="57"/>
      <c r="Z2" s="58"/>
      <c r="AA2" s="57"/>
      <c r="AC2" s="56"/>
      <c r="AD2" s="59"/>
      <c r="AE2" s="55"/>
      <c r="AF2" s="55"/>
      <c r="AG2" s="60"/>
      <c r="AH2" s="60"/>
      <c r="AI2" s="60"/>
      <c r="AJ2" s="60"/>
      <c r="AK2" s="60"/>
      <c r="AL2" s="60"/>
      <c r="AM2" s="60"/>
    </row>
    <row r="3" spans="1:179" s="62" customFormat="1" ht="15" customHeight="1" x14ac:dyDescent="0.25">
      <c r="A3" s="93"/>
      <c r="B3" s="127"/>
      <c r="C3" s="94"/>
      <c r="D3" s="95"/>
      <c r="E3" s="68"/>
      <c r="F3" s="68"/>
      <c r="G3" s="96"/>
      <c r="H3" s="96"/>
      <c r="I3" s="96"/>
      <c r="J3" s="96"/>
      <c r="K3" s="96"/>
      <c r="L3" s="96"/>
      <c r="M3" s="96"/>
      <c r="N3" s="97"/>
      <c r="O3" s="96"/>
      <c r="P3" s="98"/>
      <c r="Q3" s="97"/>
      <c r="R3" s="99"/>
      <c r="S3" s="96"/>
      <c r="T3" s="96"/>
      <c r="U3" s="96"/>
      <c r="V3" s="97"/>
      <c r="W3" s="96"/>
      <c r="X3" s="128"/>
      <c r="Y3" s="103"/>
      <c r="Z3" s="58"/>
      <c r="AA3" s="57"/>
      <c r="AB3" s="76" t="s">
        <v>2</v>
      </c>
      <c r="AC3" s="56"/>
      <c r="AD3" s="59"/>
      <c r="AE3" s="55"/>
      <c r="AF3" s="55"/>
      <c r="AG3" s="60"/>
      <c r="AH3" s="60"/>
      <c r="AI3" s="60"/>
      <c r="AJ3" s="60"/>
      <c r="AK3" s="60"/>
      <c r="AL3" s="60"/>
      <c r="AM3" s="60"/>
    </row>
    <row r="4" spans="1:179" s="62" customFormat="1" ht="15" customHeight="1" x14ac:dyDescent="0.25">
      <c r="A4" s="93"/>
      <c r="B4" s="129">
        <v>2</v>
      </c>
      <c r="C4" s="69">
        <f>B4+1</f>
        <v>3</v>
      </c>
      <c r="D4" s="69">
        <f t="shared" ref="D4:W4" si="0">C4+1</f>
        <v>4</v>
      </c>
      <c r="E4" s="69">
        <f t="shared" si="0"/>
        <v>5</v>
      </c>
      <c r="F4" s="69">
        <f t="shared" si="0"/>
        <v>6</v>
      </c>
      <c r="G4" s="69">
        <f t="shared" si="0"/>
        <v>7</v>
      </c>
      <c r="H4" s="69">
        <f t="shared" si="0"/>
        <v>8</v>
      </c>
      <c r="I4" s="69">
        <f t="shared" si="0"/>
        <v>9</v>
      </c>
      <c r="J4" s="69">
        <f t="shared" si="0"/>
        <v>10</v>
      </c>
      <c r="K4" s="69">
        <f t="shared" si="0"/>
        <v>11</v>
      </c>
      <c r="L4" s="69">
        <f t="shared" si="0"/>
        <v>12</v>
      </c>
      <c r="M4" s="69">
        <f t="shared" si="0"/>
        <v>13</v>
      </c>
      <c r="N4" s="69">
        <f t="shared" si="0"/>
        <v>14</v>
      </c>
      <c r="O4" s="69">
        <f t="shared" si="0"/>
        <v>15</v>
      </c>
      <c r="P4" s="69">
        <f t="shared" si="0"/>
        <v>16</v>
      </c>
      <c r="Q4" s="69">
        <f t="shared" si="0"/>
        <v>17</v>
      </c>
      <c r="R4" s="69">
        <f t="shared" si="0"/>
        <v>18</v>
      </c>
      <c r="S4" s="69">
        <f t="shared" si="0"/>
        <v>19</v>
      </c>
      <c r="T4" s="69">
        <f t="shared" si="0"/>
        <v>20</v>
      </c>
      <c r="U4" s="69">
        <f t="shared" si="0"/>
        <v>21</v>
      </c>
      <c r="V4" s="69">
        <f t="shared" si="0"/>
        <v>22</v>
      </c>
      <c r="W4" s="69">
        <f t="shared" si="0"/>
        <v>23</v>
      </c>
      <c r="X4" s="130"/>
      <c r="Y4" s="131"/>
      <c r="Z4" s="61"/>
      <c r="AA4" s="59"/>
      <c r="AB4" s="76"/>
      <c r="AC4" s="56"/>
      <c r="AD4" s="59"/>
      <c r="AE4" s="55"/>
      <c r="AF4" s="55"/>
      <c r="AG4" s="60"/>
      <c r="AH4" s="60"/>
      <c r="AI4" s="60"/>
      <c r="AJ4" s="59"/>
      <c r="AK4" s="59"/>
      <c r="AL4" s="59"/>
      <c r="AM4" s="59"/>
    </row>
    <row r="5" spans="1:179" s="62" customFormat="1" ht="15" customHeight="1" x14ac:dyDescent="0.2">
      <c r="A5" s="132" t="s">
        <v>64</v>
      </c>
      <c r="B5" s="133" t="s">
        <v>67</v>
      </c>
      <c r="C5" s="133" t="s">
        <v>68</v>
      </c>
      <c r="D5" s="133" t="s">
        <v>69</v>
      </c>
      <c r="E5" s="133" t="s">
        <v>70</v>
      </c>
      <c r="F5" s="133" t="s">
        <v>71</v>
      </c>
      <c r="G5" s="133" t="s">
        <v>72</v>
      </c>
      <c r="H5" s="133" t="s">
        <v>73</v>
      </c>
      <c r="I5" s="133" t="s">
        <v>74</v>
      </c>
      <c r="J5" s="133" t="s">
        <v>75</v>
      </c>
      <c r="K5" s="133" t="s">
        <v>76</v>
      </c>
      <c r="L5" s="133" t="s">
        <v>77</v>
      </c>
      <c r="M5" s="133" t="s">
        <v>78</v>
      </c>
      <c r="N5" s="133" t="s">
        <v>79</v>
      </c>
      <c r="O5" s="133" t="s">
        <v>80</v>
      </c>
      <c r="P5" s="133" t="s">
        <v>81</v>
      </c>
      <c r="Q5" s="133" t="s">
        <v>82</v>
      </c>
      <c r="R5" s="133" t="s">
        <v>83</v>
      </c>
      <c r="S5" s="133" t="s">
        <v>84</v>
      </c>
      <c r="T5" s="133" t="s">
        <v>85</v>
      </c>
      <c r="U5" s="133" t="s">
        <v>86</v>
      </c>
      <c r="V5" s="133" t="s">
        <v>87</v>
      </c>
      <c r="W5" s="133" t="s">
        <v>88</v>
      </c>
      <c r="X5" s="133"/>
      <c r="Y5" s="133"/>
      <c r="Z5" s="61"/>
      <c r="AA5" s="64"/>
      <c r="AB5" s="64"/>
      <c r="AC5" s="56"/>
      <c r="AD5" s="64"/>
      <c r="AE5" s="56"/>
      <c r="AF5" s="56"/>
      <c r="AG5" s="65"/>
      <c r="AH5" s="64"/>
      <c r="AI5" s="64"/>
      <c r="AJ5" s="64"/>
      <c r="AK5" s="64"/>
      <c r="AL5" s="64"/>
      <c r="AM5" s="64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</row>
    <row r="6" spans="1:179" s="62" customFormat="1" ht="15" customHeight="1" x14ac:dyDescent="0.25">
      <c r="A6" s="134">
        <v>42946</v>
      </c>
      <c r="B6" s="135" t="s">
        <v>4</v>
      </c>
      <c r="C6" s="135" t="s">
        <v>5</v>
      </c>
      <c r="D6" s="104" t="s">
        <v>65</v>
      </c>
      <c r="E6" s="104" t="s">
        <v>65</v>
      </c>
      <c r="F6" s="104" t="s">
        <v>65</v>
      </c>
      <c r="G6" s="104" t="s">
        <v>65</v>
      </c>
      <c r="H6" s="104" t="s">
        <v>65</v>
      </c>
      <c r="I6" s="104" t="s">
        <v>65</v>
      </c>
      <c r="J6" s="104" t="s">
        <v>65</v>
      </c>
      <c r="K6" s="104" t="s">
        <v>65</v>
      </c>
      <c r="L6" s="104" t="s">
        <v>65</v>
      </c>
      <c r="M6" s="104" t="s">
        <v>65</v>
      </c>
      <c r="N6" s="135" t="s">
        <v>5</v>
      </c>
      <c r="O6" s="106" t="s">
        <v>7</v>
      </c>
      <c r="P6" s="136" t="s">
        <v>5</v>
      </c>
      <c r="Q6" s="135" t="s">
        <v>5</v>
      </c>
      <c r="R6" s="137" t="s">
        <v>8</v>
      </c>
      <c r="S6" s="138" t="s">
        <v>8</v>
      </c>
      <c r="T6" s="138" t="s">
        <v>8</v>
      </c>
      <c r="U6" s="138" t="s">
        <v>8</v>
      </c>
      <c r="V6" s="135" t="s">
        <v>5</v>
      </c>
      <c r="W6" s="104" t="s">
        <v>9</v>
      </c>
      <c r="X6" s="139" t="s">
        <v>8</v>
      </c>
      <c r="Y6" s="139" t="s">
        <v>9</v>
      </c>
      <c r="Z6" s="61"/>
      <c r="AA6" s="64"/>
      <c r="AB6" s="63"/>
      <c r="AC6" s="56"/>
      <c r="AD6" s="64"/>
      <c r="AE6" s="56"/>
      <c r="AF6" s="56"/>
      <c r="AG6" s="67"/>
      <c r="AH6" s="67"/>
      <c r="AI6" s="67"/>
      <c r="AJ6" s="64"/>
      <c r="AK6" s="64"/>
      <c r="AL6" s="64"/>
      <c r="AM6" s="64"/>
    </row>
    <row r="7" spans="1:179" s="62" customFormat="1" ht="15" customHeight="1" x14ac:dyDescent="0.25">
      <c r="A7" s="140" t="s">
        <v>3</v>
      </c>
      <c r="B7" s="141" t="s">
        <v>93</v>
      </c>
      <c r="C7" s="135" t="s">
        <v>10</v>
      </c>
      <c r="D7" s="104" t="s">
        <v>11</v>
      </c>
      <c r="E7" s="104" t="s">
        <v>11</v>
      </c>
      <c r="F7" s="142" t="s">
        <v>12</v>
      </c>
      <c r="G7" s="142" t="s">
        <v>12</v>
      </c>
      <c r="H7" s="143" t="s">
        <v>13</v>
      </c>
      <c r="I7" s="105" t="s">
        <v>6</v>
      </c>
      <c r="J7" s="144" t="s">
        <v>45</v>
      </c>
      <c r="K7" s="144" t="s">
        <v>45</v>
      </c>
      <c r="L7" s="144" t="s">
        <v>15</v>
      </c>
      <c r="M7" s="135" t="s">
        <v>15</v>
      </c>
      <c r="N7" s="135" t="s">
        <v>10</v>
      </c>
      <c r="O7" s="106" t="s">
        <v>16</v>
      </c>
      <c r="P7" s="136" t="s">
        <v>9</v>
      </c>
      <c r="Q7" s="135" t="s">
        <v>9</v>
      </c>
      <c r="R7" s="105" t="s">
        <v>17</v>
      </c>
      <c r="S7" s="144" t="s">
        <v>18</v>
      </c>
      <c r="T7" s="144" t="s">
        <v>19</v>
      </c>
      <c r="U7" s="144" t="s">
        <v>15</v>
      </c>
      <c r="V7" s="135" t="s">
        <v>8</v>
      </c>
      <c r="W7" s="104" t="s">
        <v>20</v>
      </c>
      <c r="X7" s="139" t="s">
        <v>95</v>
      </c>
      <c r="Y7" s="139" t="s">
        <v>96</v>
      </c>
      <c r="Z7" s="61"/>
      <c r="AA7" s="64"/>
      <c r="AB7" s="63"/>
      <c r="AC7" s="56"/>
      <c r="AD7" s="64"/>
      <c r="AE7" s="56"/>
      <c r="AF7" s="56"/>
      <c r="AG7" s="67"/>
      <c r="AH7" s="67"/>
      <c r="AI7" s="67"/>
      <c r="AJ7" s="64"/>
      <c r="AK7" s="64"/>
      <c r="AL7" s="64"/>
      <c r="AM7" s="64"/>
    </row>
    <row r="8" spans="1:179" s="62" customFormat="1" ht="15" customHeight="1" x14ac:dyDescent="0.25">
      <c r="A8" s="140" t="s">
        <v>33</v>
      </c>
      <c r="B8" s="135" t="s">
        <v>89</v>
      </c>
      <c r="C8" s="135"/>
      <c r="D8" s="104" t="s">
        <v>21</v>
      </c>
      <c r="E8" s="104" t="s">
        <v>21</v>
      </c>
      <c r="F8" s="145" t="s">
        <v>22</v>
      </c>
      <c r="G8" s="145" t="s">
        <v>22</v>
      </c>
      <c r="H8" s="143" t="s">
        <v>23</v>
      </c>
      <c r="I8" s="105" t="s">
        <v>14</v>
      </c>
      <c r="J8" s="144" t="s">
        <v>25</v>
      </c>
      <c r="K8" s="144" t="s">
        <v>26</v>
      </c>
      <c r="L8" s="144" t="s">
        <v>27</v>
      </c>
      <c r="M8" s="135" t="s">
        <v>27</v>
      </c>
      <c r="N8" s="135" t="s">
        <v>28</v>
      </c>
      <c r="O8" s="106"/>
      <c r="P8" s="136"/>
      <c r="Q8" s="135" t="s">
        <v>28</v>
      </c>
      <c r="R8" s="105" t="s">
        <v>29</v>
      </c>
      <c r="S8" s="144" t="s">
        <v>30</v>
      </c>
      <c r="T8" s="144" t="s">
        <v>18</v>
      </c>
      <c r="U8" s="144" t="s">
        <v>31</v>
      </c>
      <c r="V8" s="135" t="s">
        <v>32</v>
      </c>
      <c r="W8" s="104" t="s">
        <v>32</v>
      </c>
      <c r="X8" s="139"/>
      <c r="Y8" s="139"/>
      <c r="Z8" s="61"/>
      <c r="AA8" s="69"/>
      <c r="AB8" s="69">
        <v>1</v>
      </c>
      <c r="AC8" s="69">
        <f>AB8+1</f>
        <v>2</v>
      </c>
      <c r="AD8" s="69">
        <f t="shared" ref="AD8:AM8" si="1">AC8+1</f>
        <v>3</v>
      </c>
      <c r="AE8" s="69">
        <f t="shared" si="1"/>
        <v>4</v>
      </c>
      <c r="AF8" s="69">
        <f t="shared" si="1"/>
        <v>5</v>
      </c>
      <c r="AG8" s="69">
        <f t="shared" si="1"/>
        <v>6</v>
      </c>
      <c r="AH8" s="69">
        <f t="shared" si="1"/>
        <v>7</v>
      </c>
      <c r="AI8" s="69">
        <f>AH8+1</f>
        <v>8</v>
      </c>
      <c r="AJ8" s="69">
        <f>AI8+1</f>
        <v>9</v>
      </c>
      <c r="AK8" s="69">
        <f t="shared" si="1"/>
        <v>10</v>
      </c>
      <c r="AL8" s="69">
        <f t="shared" si="1"/>
        <v>11</v>
      </c>
      <c r="AM8" s="69">
        <f t="shared" si="1"/>
        <v>12</v>
      </c>
    </row>
    <row r="9" spans="1:179" s="62" customFormat="1" ht="15" customHeight="1" x14ac:dyDescent="0.2">
      <c r="A9" s="134">
        <v>42946</v>
      </c>
      <c r="B9" s="141" t="s">
        <v>94</v>
      </c>
      <c r="C9" s="135" t="s">
        <v>34</v>
      </c>
      <c r="D9" s="104" t="s">
        <v>66</v>
      </c>
      <c r="E9" s="104" t="s">
        <v>90</v>
      </c>
      <c r="F9" s="104" t="s">
        <v>66</v>
      </c>
      <c r="G9" s="104" t="s">
        <v>90</v>
      </c>
      <c r="H9" s="143"/>
      <c r="I9" s="105" t="s">
        <v>24</v>
      </c>
      <c r="J9" s="144" t="s">
        <v>35</v>
      </c>
      <c r="K9" s="144" t="s">
        <v>36</v>
      </c>
      <c r="L9" s="144" t="s">
        <v>12</v>
      </c>
      <c r="M9" s="135" t="s">
        <v>62</v>
      </c>
      <c r="N9" s="135" t="s">
        <v>37</v>
      </c>
      <c r="O9" s="106"/>
      <c r="P9" s="136" t="s">
        <v>38</v>
      </c>
      <c r="Q9" s="135" t="s">
        <v>39</v>
      </c>
      <c r="R9" s="105"/>
      <c r="S9" s="144" t="s">
        <v>40</v>
      </c>
      <c r="T9" s="144"/>
      <c r="U9" s="144" t="s">
        <v>41</v>
      </c>
      <c r="V9" s="135"/>
      <c r="W9" s="104"/>
      <c r="X9" s="139"/>
      <c r="Y9" s="139"/>
      <c r="Z9" s="79"/>
      <c r="AA9" s="181" t="s">
        <v>42</v>
      </c>
      <c r="AB9" s="182" t="s">
        <v>43</v>
      </c>
      <c r="AC9" s="183" t="s">
        <v>44</v>
      </c>
      <c r="AD9" s="184" t="s">
        <v>45</v>
      </c>
      <c r="AE9" s="183" t="s">
        <v>46</v>
      </c>
      <c r="AF9" s="185" t="s">
        <v>47</v>
      </c>
      <c r="AG9" s="186" t="s">
        <v>47</v>
      </c>
      <c r="AH9" s="186"/>
      <c r="AI9" s="186"/>
      <c r="AJ9" s="181" t="s">
        <v>48</v>
      </c>
      <c r="AK9" s="181" t="s">
        <v>49</v>
      </c>
      <c r="AL9" s="181" t="s">
        <v>14</v>
      </c>
      <c r="AM9" s="181" t="s">
        <v>14</v>
      </c>
    </row>
    <row r="10" spans="1:179" s="71" customFormat="1" ht="15" customHeight="1" x14ac:dyDescent="0.2">
      <c r="A10" s="146" t="s">
        <v>3</v>
      </c>
      <c r="B10" s="135" t="s">
        <v>50</v>
      </c>
      <c r="C10" s="135" t="s">
        <v>50</v>
      </c>
      <c r="D10" s="132">
        <v>42946</v>
      </c>
      <c r="E10" s="132">
        <v>42946</v>
      </c>
      <c r="F10" s="104"/>
      <c r="G10" s="145"/>
      <c r="H10" s="143"/>
      <c r="I10" s="105"/>
      <c r="J10" s="105"/>
      <c r="K10" s="144">
        <f>A9-A6</f>
        <v>0</v>
      </c>
      <c r="L10" s="144"/>
      <c r="M10" s="135"/>
      <c r="N10" s="135" t="s">
        <v>50</v>
      </c>
      <c r="O10" s="106"/>
      <c r="P10" s="136" t="s">
        <v>50</v>
      </c>
      <c r="Q10" s="135" t="s">
        <v>50</v>
      </c>
      <c r="R10" s="105"/>
      <c r="S10" s="106"/>
      <c r="T10" s="106"/>
      <c r="U10" s="147"/>
      <c r="V10" s="135" t="s">
        <v>50</v>
      </c>
      <c r="W10" s="104" t="s">
        <v>50</v>
      </c>
      <c r="X10" s="148" t="s">
        <v>50</v>
      </c>
      <c r="Y10" s="148" t="s">
        <v>50</v>
      </c>
      <c r="Z10" s="80"/>
      <c r="AA10" s="187"/>
      <c r="AB10" s="182" t="s">
        <v>51</v>
      </c>
      <c r="AC10" s="183" t="s">
        <v>50</v>
      </c>
      <c r="AD10" s="184"/>
      <c r="AE10" s="188">
        <f>R11</f>
        <v>0.12</v>
      </c>
      <c r="AF10" s="185" t="s">
        <v>50</v>
      </c>
      <c r="AG10" s="186" t="s">
        <v>52</v>
      </c>
      <c r="AH10" s="186"/>
      <c r="AI10" s="186"/>
      <c r="AJ10" s="181" t="s">
        <v>50</v>
      </c>
      <c r="AK10" s="187"/>
      <c r="AL10" s="181" t="s">
        <v>53</v>
      </c>
      <c r="AM10" s="181" t="s">
        <v>54</v>
      </c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  <c r="DO10" s="70"/>
      <c r="DP10" s="70"/>
      <c r="DQ10" s="70"/>
      <c r="DR10" s="70"/>
      <c r="DS10" s="70"/>
      <c r="DT10" s="70"/>
      <c r="DU10" s="70"/>
      <c r="DV10" s="70"/>
      <c r="DW10" s="70"/>
      <c r="DX10" s="70"/>
      <c r="DY10" s="70"/>
      <c r="DZ10" s="70"/>
      <c r="EA10" s="70"/>
      <c r="EB10" s="70"/>
      <c r="EC10" s="70"/>
      <c r="ED10" s="70"/>
      <c r="EE10" s="70"/>
      <c r="EF10" s="70"/>
      <c r="EG10" s="70"/>
      <c r="EH10" s="70"/>
      <c r="EI10" s="70"/>
      <c r="EJ10" s="70"/>
      <c r="EK10" s="70"/>
      <c r="EL10" s="70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70"/>
      <c r="FJ10" s="70"/>
      <c r="FK10" s="70"/>
      <c r="FL10" s="70"/>
      <c r="FM10" s="70"/>
      <c r="FN10" s="70"/>
      <c r="FO10" s="70"/>
      <c r="FP10" s="70"/>
      <c r="FQ10" s="70"/>
      <c r="FR10" s="70"/>
      <c r="FS10" s="70"/>
      <c r="FT10" s="70"/>
      <c r="FU10" s="70"/>
      <c r="FV10" s="70"/>
      <c r="FW10" s="70"/>
    </row>
    <row r="11" spans="1:179" ht="15" customHeight="1" x14ac:dyDescent="0.2">
      <c r="A11" s="100">
        <f>A9</f>
        <v>42946</v>
      </c>
      <c r="B11" s="2">
        <f t="shared" ref="B11:B74" si="2">N11+V11</f>
        <v>0</v>
      </c>
      <c r="C11" s="149">
        <v>0</v>
      </c>
      <c r="D11" s="150">
        <f>VLOOKUP(D10,[1]Plan1!$GA$137:$GD$300,2)</f>
        <v>4843.41</v>
      </c>
      <c r="E11" s="150">
        <f>VLOOKUP(E10,[1]Plan1!$GA$137:$GD$300,4)</f>
        <v>4832.2700000000004</v>
      </c>
      <c r="F11" s="151">
        <f t="shared" ref="F11:F74" si="3">EDATE(G11,-1)</f>
        <v>42885</v>
      </c>
      <c r="G11" s="152">
        <f>EDATE(A11,-1)</f>
        <v>42916</v>
      </c>
      <c r="H11" s="14">
        <f t="shared" ref="H11:H74" si="4">(E11/D11)-1</f>
        <v>-2.3000324151783991E-3</v>
      </c>
      <c r="I11" s="153">
        <f>I12</f>
        <v>42977</v>
      </c>
      <c r="J11" s="154">
        <f>I11-A6</f>
        <v>31</v>
      </c>
      <c r="K11" s="155">
        <f>(J11-(I11-A11))-K$10</f>
        <v>0</v>
      </c>
      <c r="L11" s="2">
        <f>TRUNC((E11/D11)^TRUNC((K11/J11),9),8)</f>
        <v>1</v>
      </c>
      <c r="M11" s="2">
        <f>L11</f>
        <v>1</v>
      </c>
      <c r="N11" s="2">
        <f t="shared" ref="N11:N74" si="5">TRUNC(C11*M11,8)</f>
        <v>0</v>
      </c>
      <c r="O11" s="15">
        <f>IF(VLOOKUP(A11,AB$11:AK$122,10)=VLOOKUP(A9,AB$11:AK$122,10),0,VLOOKUP(A11,AB$11:AK$122,10))</f>
        <v>0</v>
      </c>
      <c r="P11" s="17">
        <f t="shared" ref="P11:P74" si="6">IF(O11&gt;0,VLOOKUP($A11,$AB$11:$AG$122,6),0)</f>
        <v>0</v>
      </c>
      <c r="Q11" s="2">
        <f t="shared" ref="Q11:Q74" si="7">IF(P11&gt;0,TRUNC(P11*N11,8),0)</f>
        <v>0</v>
      </c>
      <c r="R11" s="156">
        <v>0.12</v>
      </c>
      <c r="S11" s="15">
        <f t="shared" ref="S11:S74" si="8">K11</f>
        <v>0</v>
      </c>
      <c r="T11" s="15">
        <v>360</v>
      </c>
      <c r="U11" s="16">
        <f t="shared" ref="U11:U74" si="9">ROUND((1+R11)^(30/360)^(K11/J11),9)</f>
        <v>1</v>
      </c>
      <c r="V11" s="2">
        <f t="shared" ref="V11:V74" si="10">TRUNC((N11*(U11-1)),8)</f>
        <v>0</v>
      </c>
      <c r="W11" s="2">
        <f>IF(O11&gt;0,Q11+V11,0)</f>
        <v>0</v>
      </c>
      <c r="X11" s="2"/>
      <c r="Y11" s="8"/>
      <c r="Z11" s="5"/>
      <c r="AA11" s="81">
        <v>0</v>
      </c>
      <c r="AB11" s="101">
        <f>A6</f>
        <v>42946</v>
      </c>
      <c r="AC11" s="88">
        <f>C11</f>
        <v>0</v>
      </c>
      <c r="AD11" s="83"/>
      <c r="AE11" s="82"/>
      <c r="AF11" s="82"/>
      <c r="AG11" s="84"/>
      <c r="AH11" s="85"/>
      <c r="AI11" s="86"/>
      <c r="AJ11" s="189"/>
      <c r="AK11" s="81"/>
      <c r="AL11" s="87"/>
      <c r="AM11" s="87"/>
    </row>
    <row r="12" spans="1:179" ht="15" customHeight="1" x14ac:dyDescent="0.2">
      <c r="A12" s="75">
        <f t="shared" ref="A12:A75" si="11">(A11+1)</f>
        <v>42947</v>
      </c>
      <c r="B12" s="2">
        <f t="shared" si="2"/>
        <v>0</v>
      </c>
      <c r="C12" s="157">
        <f t="shared" ref="C12:C42" si="12">IF(O11&gt;0,N11,C11)</f>
        <v>0</v>
      </c>
      <c r="D12" s="158">
        <f t="shared" ref="D12:D75" si="13">IF(E12=E11,D11,E11)</f>
        <v>4843.41</v>
      </c>
      <c r="E12" s="150">
        <f>IF(AND(K12=1,K11&gt;1),VLOOKUP(A11,[1]Plan1!$GA$137:$GD$300,4),E11)</f>
        <v>4832.2700000000004</v>
      </c>
      <c r="F12" s="152">
        <f t="shared" si="3"/>
        <v>42885</v>
      </c>
      <c r="G12" s="152">
        <f t="shared" ref="G12:G42" si="14">IF(O11&gt;0,EDATE(A12,-1),+G11)</f>
        <v>42916</v>
      </c>
      <c r="H12" s="159">
        <f t="shared" si="4"/>
        <v>-2.3000324151783991E-3</v>
      </c>
      <c r="I12" s="160">
        <f t="shared" ref="I12:I75" si="15">VLOOKUP(A11,AF$126:AI$301,4)</f>
        <v>42977</v>
      </c>
      <c r="J12" s="155">
        <f t="shared" ref="J12:J42" si="16">IF(O11&gt;0,I12-I11,J11)</f>
        <v>31</v>
      </c>
      <c r="K12" s="155">
        <f>(J12-(I12-A12))</f>
        <v>1</v>
      </c>
      <c r="L12" s="2">
        <f t="shared" ref="L12:L75" si="17">TRUNC((E12/D12)^TRUNC((K12/J12),9),8)</f>
        <v>0.99992572000000002</v>
      </c>
      <c r="M12" s="157">
        <f t="shared" ref="M12:M25" si="18">L12</f>
        <v>0.99992572000000002</v>
      </c>
      <c r="N12" s="2">
        <f t="shared" si="5"/>
        <v>0</v>
      </c>
      <c r="O12" s="161">
        <f t="shared" ref="O12:O75" si="19">IF(VLOOKUP(A12,AB$11:AK$122,10)=VLOOKUP(A11,AB$11:AK$122,10),0,VLOOKUP(A12,AB$11:AK$122,10))</f>
        <v>0</v>
      </c>
      <c r="P12" s="162">
        <f t="shared" si="6"/>
        <v>0</v>
      </c>
      <c r="Q12" s="157">
        <f t="shared" si="7"/>
        <v>0</v>
      </c>
      <c r="R12" s="163">
        <f t="shared" ref="R12:R75" si="20">(R11)</f>
        <v>0.12</v>
      </c>
      <c r="S12" s="161">
        <f t="shared" si="8"/>
        <v>1</v>
      </c>
      <c r="T12" s="161">
        <v>360</v>
      </c>
      <c r="U12" s="164">
        <f t="shared" si="9"/>
        <v>1.0003046929999999</v>
      </c>
      <c r="V12" s="157">
        <f t="shared" si="10"/>
        <v>0</v>
      </c>
      <c r="W12" s="2">
        <f t="shared" ref="W12:W75" si="21">IF(O12&gt;0,Q12+V12,0)</f>
        <v>0</v>
      </c>
      <c r="X12" s="2"/>
      <c r="Y12" s="8"/>
      <c r="Z12" s="5"/>
      <c r="AA12" s="81">
        <v>0</v>
      </c>
      <c r="AB12" s="101">
        <f>A9</f>
        <v>42946</v>
      </c>
      <c r="AC12" s="88">
        <f>C11</f>
        <v>0</v>
      </c>
      <c r="AD12" s="189"/>
      <c r="AE12" s="82"/>
      <c r="AF12" s="88"/>
      <c r="AG12" s="87"/>
      <c r="AH12" s="89"/>
      <c r="AI12" s="86"/>
      <c r="AJ12" s="90"/>
      <c r="AK12" s="81"/>
      <c r="AL12" s="77"/>
      <c r="AM12" s="77"/>
    </row>
    <row r="13" spans="1:179" ht="15" customHeight="1" x14ac:dyDescent="0.2">
      <c r="A13" s="75">
        <f t="shared" si="11"/>
        <v>42948</v>
      </c>
      <c r="B13" s="2">
        <f t="shared" si="2"/>
        <v>0</v>
      </c>
      <c r="C13" s="157">
        <f t="shared" si="12"/>
        <v>0</v>
      </c>
      <c r="D13" s="158">
        <f t="shared" si="13"/>
        <v>4843.41</v>
      </c>
      <c r="E13" s="150">
        <f>IF(AND(K13=1,K12&gt;1),VLOOKUP(A12,[1]Plan1!$GA$137:$GD$300,4),E12)</f>
        <v>4832.2700000000004</v>
      </c>
      <c r="F13" s="152">
        <f t="shared" si="3"/>
        <v>42885</v>
      </c>
      <c r="G13" s="152">
        <f t="shared" si="14"/>
        <v>42916</v>
      </c>
      <c r="H13" s="159">
        <f t="shared" si="4"/>
        <v>-2.3000324151783991E-3</v>
      </c>
      <c r="I13" s="160">
        <f t="shared" si="15"/>
        <v>42977</v>
      </c>
      <c r="J13" s="155">
        <f t="shared" si="16"/>
        <v>31</v>
      </c>
      <c r="K13" s="155">
        <f t="shared" ref="K13:K76" si="22">(J13-(I13-A13))</f>
        <v>2</v>
      </c>
      <c r="L13" s="2">
        <f t="shared" si="17"/>
        <v>0.99985144999999997</v>
      </c>
      <c r="M13" s="157">
        <f t="shared" si="18"/>
        <v>0.99985144999999997</v>
      </c>
      <c r="N13" s="2">
        <f t="shared" si="5"/>
        <v>0</v>
      </c>
      <c r="O13" s="161">
        <f t="shared" si="19"/>
        <v>0</v>
      </c>
      <c r="P13" s="162">
        <f t="shared" si="6"/>
        <v>0</v>
      </c>
      <c r="Q13" s="157">
        <f t="shared" si="7"/>
        <v>0</v>
      </c>
      <c r="R13" s="163">
        <f t="shared" si="20"/>
        <v>0.12</v>
      </c>
      <c r="S13" s="161">
        <f t="shared" si="8"/>
        <v>2</v>
      </c>
      <c r="T13" s="161">
        <v>360</v>
      </c>
      <c r="U13" s="164">
        <f t="shared" si="9"/>
        <v>1.0006094800000001</v>
      </c>
      <c r="V13" s="157">
        <f t="shared" si="10"/>
        <v>0</v>
      </c>
      <c r="W13" s="2">
        <f t="shared" si="21"/>
        <v>0</v>
      </c>
      <c r="X13" s="2"/>
      <c r="Y13" s="8"/>
      <c r="Z13" s="5"/>
      <c r="AA13" s="81">
        <v>1</v>
      </c>
      <c r="AB13" s="92">
        <v>43130</v>
      </c>
      <c r="AC13" s="88">
        <f t="shared" ref="AC13:AC66" si="23">(AC12-AF13)</f>
        <v>0</v>
      </c>
      <c r="AD13" s="189">
        <f>AB13-AB12</f>
        <v>184</v>
      </c>
      <c r="AE13" s="88">
        <f>TRUNC(ROUND((((1+AE$10)^(30/360)^(AD13/(AB13-AB11)))-1),9)*AC12,8)</f>
        <v>0</v>
      </c>
      <c r="AF13" s="88">
        <f t="shared" ref="AF13:AF66" si="24">TRUNC((AC12*AG13),8)</f>
        <v>0</v>
      </c>
      <c r="AG13" s="87">
        <v>0</v>
      </c>
      <c r="AH13" s="86"/>
      <c r="AI13" s="86"/>
      <c r="AJ13" s="91">
        <f t="shared" ref="AJ13:AJ66" si="25">(AE13+AF13)</f>
        <v>0</v>
      </c>
      <c r="AK13" s="81">
        <f t="shared" ref="AK13:AK66" si="26">AK12+1</f>
        <v>1</v>
      </c>
      <c r="AL13" s="92">
        <f>AB13</f>
        <v>43130</v>
      </c>
      <c r="AM13" s="77"/>
    </row>
    <row r="14" spans="1:179" ht="15" customHeight="1" x14ac:dyDescent="0.2">
      <c r="A14" s="75">
        <f t="shared" si="11"/>
        <v>42949</v>
      </c>
      <c r="B14" s="2">
        <f t="shared" si="2"/>
        <v>0</v>
      </c>
      <c r="C14" s="157">
        <f t="shared" si="12"/>
        <v>0</v>
      </c>
      <c r="D14" s="158">
        <f t="shared" si="13"/>
        <v>4843.41</v>
      </c>
      <c r="E14" s="150">
        <f>IF(AND(K14=1,K13&gt;1),VLOOKUP(A13,[1]Plan1!$GA$137:$GD$300,4),E13)</f>
        <v>4832.2700000000004</v>
      </c>
      <c r="F14" s="152">
        <f t="shared" si="3"/>
        <v>42885</v>
      </c>
      <c r="G14" s="152">
        <f t="shared" si="14"/>
        <v>42916</v>
      </c>
      <c r="H14" s="159">
        <f t="shared" si="4"/>
        <v>-2.3000324151783991E-3</v>
      </c>
      <c r="I14" s="160">
        <f t="shared" si="15"/>
        <v>42977</v>
      </c>
      <c r="J14" s="155">
        <f t="shared" si="16"/>
        <v>31</v>
      </c>
      <c r="K14" s="155">
        <f t="shared" si="22"/>
        <v>3</v>
      </c>
      <c r="L14" s="2">
        <f t="shared" si="17"/>
        <v>0.99977718000000004</v>
      </c>
      <c r="M14" s="157">
        <f t="shared" si="18"/>
        <v>0.99977718000000004</v>
      </c>
      <c r="N14" s="2">
        <f t="shared" si="5"/>
        <v>0</v>
      </c>
      <c r="O14" s="161">
        <f t="shared" si="19"/>
        <v>0</v>
      </c>
      <c r="P14" s="162">
        <f t="shared" si="6"/>
        <v>0</v>
      </c>
      <c r="Q14" s="157">
        <f t="shared" si="7"/>
        <v>0</v>
      </c>
      <c r="R14" s="163">
        <f t="shared" si="20"/>
        <v>0.12</v>
      </c>
      <c r="S14" s="161">
        <f t="shared" si="8"/>
        <v>3</v>
      </c>
      <c r="T14" s="161">
        <v>360</v>
      </c>
      <c r="U14" s="164">
        <f t="shared" si="9"/>
        <v>1.000914359</v>
      </c>
      <c r="V14" s="157">
        <f t="shared" si="10"/>
        <v>0</v>
      </c>
      <c r="W14" s="2">
        <f t="shared" si="21"/>
        <v>0</v>
      </c>
      <c r="X14" s="2"/>
      <c r="Y14" s="8"/>
      <c r="Z14" s="5"/>
      <c r="AA14" s="81">
        <f t="shared" ref="AA14:AA66" si="27">AA13+1</f>
        <v>2</v>
      </c>
      <c r="AB14" s="92">
        <v>43311</v>
      </c>
      <c r="AC14" s="88">
        <f t="shared" si="23"/>
        <v>0</v>
      </c>
      <c r="AD14" s="189">
        <f t="shared" ref="AD14:AD66" si="28">AB14-AB13</f>
        <v>181</v>
      </c>
      <c r="AE14" s="88">
        <f t="shared" ref="AE14:AE66" si="29">TRUNC(ROUND((((1+AE$10)^(30/360)^(AD14/(AB14-AB12)))-1),9)*AC13,8)</f>
        <v>0</v>
      </c>
      <c r="AF14" s="88">
        <f t="shared" si="24"/>
        <v>0</v>
      </c>
      <c r="AG14" s="87">
        <v>0</v>
      </c>
      <c r="AH14" s="86"/>
      <c r="AI14" s="86"/>
      <c r="AJ14" s="91">
        <f t="shared" si="25"/>
        <v>0</v>
      </c>
      <c r="AK14" s="81">
        <f t="shared" si="26"/>
        <v>2</v>
      </c>
      <c r="AL14" s="92">
        <f t="shared" ref="AL14:AL17" si="30">AB14</f>
        <v>43311</v>
      </c>
      <c r="AM14" s="77"/>
    </row>
    <row r="15" spans="1:179" ht="15" customHeight="1" x14ac:dyDescent="0.2">
      <c r="A15" s="75">
        <f t="shared" si="11"/>
        <v>42950</v>
      </c>
      <c r="B15" s="2">
        <f t="shared" si="2"/>
        <v>0</v>
      </c>
      <c r="C15" s="157">
        <f t="shared" si="12"/>
        <v>0</v>
      </c>
      <c r="D15" s="158">
        <f t="shared" si="13"/>
        <v>4843.41</v>
      </c>
      <c r="E15" s="150">
        <f>IF(AND(K15=1,K14&gt;1),VLOOKUP(A14,[1]Plan1!$GA$137:$GD$300,4),E14)</f>
        <v>4832.2700000000004</v>
      </c>
      <c r="F15" s="152">
        <f t="shared" si="3"/>
        <v>42885</v>
      </c>
      <c r="G15" s="152">
        <f t="shared" si="14"/>
        <v>42916</v>
      </c>
      <c r="H15" s="159">
        <f t="shared" si="4"/>
        <v>-2.3000324151783991E-3</v>
      </c>
      <c r="I15" s="160">
        <f t="shared" si="15"/>
        <v>42977</v>
      </c>
      <c r="J15" s="155">
        <f t="shared" si="16"/>
        <v>31</v>
      </c>
      <c r="K15" s="155">
        <f t="shared" si="22"/>
        <v>4</v>
      </c>
      <c r="L15" s="2">
        <f t="shared" si="17"/>
        <v>0.99970292000000005</v>
      </c>
      <c r="M15" s="157">
        <f t="shared" si="18"/>
        <v>0.99970292000000005</v>
      </c>
      <c r="N15" s="2">
        <f t="shared" si="5"/>
        <v>0</v>
      </c>
      <c r="O15" s="161">
        <f t="shared" si="19"/>
        <v>0</v>
      </c>
      <c r="P15" s="162">
        <f t="shared" si="6"/>
        <v>0</v>
      </c>
      <c r="Q15" s="157">
        <f t="shared" si="7"/>
        <v>0</v>
      </c>
      <c r="R15" s="163">
        <f t="shared" si="20"/>
        <v>0.12</v>
      </c>
      <c r="S15" s="161">
        <f t="shared" si="8"/>
        <v>4</v>
      </c>
      <c r="T15" s="161">
        <v>360</v>
      </c>
      <c r="U15" s="164">
        <f t="shared" si="9"/>
        <v>1.0012193309999999</v>
      </c>
      <c r="V15" s="157">
        <f t="shared" si="10"/>
        <v>0</v>
      </c>
      <c r="W15" s="2">
        <f t="shared" si="21"/>
        <v>0</v>
      </c>
      <c r="X15" s="2"/>
      <c r="Y15" s="8"/>
      <c r="Z15" s="5"/>
      <c r="AA15" s="81">
        <f t="shared" si="27"/>
        <v>3</v>
      </c>
      <c r="AB15" s="92">
        <v>43343</v>
      </c>
      <c r="AC15" s="88">
        <f t="shared" si="23"/>
        <v>0</v>
      </c>
      <c r="AD15" s="189">
        <f t="shared" si="28"/>
        <v>32</v>
      </c>
      <c r="AE15" s="88">
        <f t="shared" si="29"/>
        <v>0</v>
      </c>
      <c r="AF15" s="88">
        <f t="shared" si="24"/>
        <v>0</v>
      </c>
      <c r="AG15" s="87">
        <v>0</v>
      </c>
      <c r="AH15" s="86"/>
      <c r="AI15" s="86"/>
      <c r="AJ15" s="91">
        <f t="shared" si="25"/>
        <v>0</v>
      </c>
      <c r="AK15" s="81">
        <f t="shared" si="26"/>
        <v>3</v>
      </c>
      <c r="AL15" s="92">
        <f t="shared" si="30"/>
        <v>43343</v>
      </c>
      <c r="AM15" s="77"/>
    </row>
    <row r="16" spans="1:179" ht="15" customHeight="1" x14ac:dyDescent="0.2">
      <c r="A16" s="75">
        <f t="shared" si="11"/>
        <v>42951</v>
      </c>
      <c r="B16" s="2">
        <f t="shared" si="2"/>
        <v>0</v>
      </c>
      <c r="C16" s="157">
        <f t="shared" si="12"/>
        <v>0</v>
      </c>
      <c r="D16" s="158">
        <f t="shared" si="13"/>
        <v>4843.41</v>
      </c>
      <c r="E16" s="150">
        <f>IF(AND(K16=1,K15&gt;1),VLOOKUP(A15,[1]Plan1!$GA$137:$GD$300,4),E15)</f>
        <v>4832.2700000000004</v>
      </c>
      <c r="F16" s="152">
        <f t="shared" si="3"/>
        <v>42885</v>
      </c>
      <c r="G16" s="152">
        <f t="shared" si="14"/>
        <v>42916</v>
      </c>
      <c r="H16" s="159">
        <f t="shared" si="4"/>
        <v>-2.3000324151783991E-3</v>
      </c>
      <c r="I16" s="160">
        <f t="shared" si="15"/>
        <v>42977</v>
      </c>
      <c r="J16" s="155">
        <f t="shared" si="16"/>
        <v>31</v>
      </c>
      <c r="K16" s="155">
        <f t="shared" si="22"/>
        <v>5</v>
      </c>
      <c r="L16" s="2">
        <f t="shared" si="17"/>
        <v>0.99962865999999995</v>
      </c>
      <c r="M16" s="157">
        <f t="shared" si="18"/>
        <v>0.99962865999999995</v>
      </c>
      <c r="N16" s="2">
        <f t="shared" si="5"/>
        <v>0</v>
      </c>
      <c r="O16" s="161">
        <f t="shared" si="19"/>
        <v>0</v>
      </c>
      <c r="P16" s="162">
        <f t="shared" si="6"/>
        <v>0</v>
      </c>
      <c r="Q16" s="157">
        <f t="shared" si="7"/>
        <v>0</v>
      </c>
      <c r="R16" s="163">
        <f t="shared" si="20"/>
        <v>0.12</v>
      </c>
      <c r="S16" s="161">
        <f t="shared" si="8"/>
        <v>5</v>
      </c>
      <c r="T16" s="161">
        <v>360</v>
      </c>
      <c r="U16" s="164">
        <f t="shared" si="9"/>
        <v>1.001524396</v>
      </c>
      <c r="V16" s="157">
        <f t="shared" si="10"/>
        <v>0</v>
      </c>
      <c r="W16" s="2">
        <f t="shared" si="21"/>
        <v>0</v>
      </c>
      <c r="X16" s="2"/>
      <c r="Y16" s="8"/>
      <c r="Z16" s="5"/>
      <c r="AA16" s="81">
        <f t="shared" si="27"/>
        <v>4</v>
      </c>
      <c r="AB16" s="92">
        <v>43495</v>
      </c>
      <c r="AC16" s="88">
        <f t="shared" si="23"/>
        <v>0</v>
      </c>
      <c r="AD16" s="189">
        <f t="shared" si="28"/>
        <v>152</v>
      </c>
      <c r="AE16" s="88">
        <f t="shared" si="29"/>
        <v>0</v>
      </c>
      <c r="AF16" s="88">
        <f t="shared" si="24"/>
        <v>0</v>
      </c>
      <c r="AG16" s="87">
        <v>0</v>
      </c>
      <c r="AH16" s="86"/>
      <c r="AI16" s="86"/>
      <c r="AJ16" s="91">
        <f t="shared" si="25"/>
        <v>0</v>
      </c>
      <c r="AK16" s="81">
        <f t="shared" si="26"/>
        <v>4</v>
      </c>
      <c r="AL16" s="92">
        <f t="shared" si="30"/>
        <v>43495</v>
      </c>
      <c r="AM16" s="77"/>
    </row>
    <row r="17" spans="1:177" ht="15" customHeight="1" x14ac:dyDescent="0.2">
      <c r="A17" s="75">
        <f t="shared" si="11"/>
        <v>42952</v>
      </c>
      <c r="B17" s="2">
        <f t="shared" si="2"/>
        <v>0</v>
      </c>
      <c r="C17" s="157">
        <f t="shared" si="12"/>
        <v>0</v>
      </c>
      <c r="D17" s="158">
        <f t="shared" si="13"/>
        <v>4843.41</v>
      </c>
      <c r="E17" s="150">
        <f>IF(AND(K17=1,K16&gt;1),VLOOKUP(A16,[1]Plan1!$GA$137:$GD$300,4),E16)</f>
        <v>4832.2700000000004</v>
      </c>
      <c r="F17" s="152">
        <f t="shared" si="3"/>
        <v>42885</v>
      </c>
      <c r="G17" s="152">
        <f t="shared" si="14"/>
        <v>42916</v>
      </c>
      <c r="H17" s="159">
        <f t="shared" si="4"/>
        <v>-2.3000324151783991E-3</v>
      </c>
      <c r="I17" s="160">
        <f t="shared" si="15"/>
        <v>42977</v>
      </c>
      <c r="J17" s="155">
        <f t="shared" si="16"/>
        <v>31</v>
      </c>
      <c r="K17" s="155">
        <f t="shared" si="22"/>
        <v>6</v>
      </c>
      <c r="L17" s="2">
        <f t="shared" si="17"/>
        <v>0.99955441</v>
      </c>
      <c r="M17" s="157">
        <f t="shared" si="18"/>
        <v>0.99955441</v>
      </c>
      <c r="N17" s="2">
        <f t="shared" si="5"/>
        <v>0</v>
      </c>
      <c r="O17" s="161">
        <f t="shared" si="19"/>
        <v>0</v>
      </c>
      <c r="P17" s="162">
        <f t="shared" si="6"/>
        <v>0</v>
      </c>
      <c r="Q17" s="157">
        <f t="shared" si="7"/>
        <v>0</v>
      </c>
      <c r="R17" s="163">
        <f t="shared" si="20"/>
        <v>0.12</v>
      </c>
      <c r="S17" s="161">
        <f t="shared" si="8"/>
        <v>6</v>
      </c>
      <c r="T17" s="161">
        <v>360</v>
      </c>
      <c r="U17" s="164">
        <f t="shared" si="9"/>
        <v>1.001829554</v>
      </c>
      <c r="V17" s="157">
        <f t="shared" si="10"/>
        <v>0</v>
      </c>
      <c r="W17" s="2">
        <f t="shared" si="21"/>
        <v>0</v>
      </c>
      <c r="X17" s="2"/>
      <c r="Y17" s="8"/>
      <c r="Z17" s="5"/>
      <c r="AA17" s="81">
        <f t="shared" si="27"/>
        <v>5</v>
      </c>
      <c r="AB17" s="92">
        <v>43676</v>
      </c>
      <c r="AC17" s="88">
        <f t="shared" si="23"/>
        <v>0</v>
      </c>
      <c r="AD17" s="189">
        <f t="shared" si="28"/>
        <v>181</v>
      </c>
      <c r="AE17" s="88">
        <f t="shared" si="29"/>
        <v>0</v>
      </c>
      <c r="AF17" s="88">
        <f t="shared" si="24"/>
        <v>0</v>
      </c>
      <c r="AG17" s="87">
        <v>0</v>
      </c>
      <c r="AH17" s="86"/>
      <c r="AI17" s="86"/>
      <c r="AJ17" s="91">
        <f t="shared" si="25"/>
        <v>0</v>
      </c>
      <c r="AK17" s="81">
        <f t="shared" si="26"/>
        <v>5</v>
      </c>
      <c r="AL17" s="92">
        <f t="shared" si="30"/>
        <v>43676</v>
      </c>
      <c r="AM17" s="77"/>
    </row>
    <row r="18" spans="1:177" ht="15" customHeight="1" x14ac:dyDescent="0.2">
      <c r="A18" s="75">
        <f t="shared" si="11"/>
        <v>42953</v>
      </c>
      <c r="B18" s="2">
        <f t="shared" si="2"/>
        <v>0</v>
      </c>
      <c r="C18" s="157">
        <f t="shared" si="12"/>
        <v>0</v>
      </c>
      <c r="D18" s="158">
        <f t="shared" si="13"/>
        <v>4843.41</v>
      </c>
      <c r="E18" s="150">
        <f>IF(AND(K18=1,K17&gt;1),VLOOKUP(A17,[1]Plan1!$GA$137:$GD$300,4),E17)</f>
        <v>4832.2700000000004</v>
      </c>
      <c r="F18" s="152">
        <f t="shared" si="3"/>
        <v>42885</v>
      </c>
      <c r="G18" s="152">
        <f t="shared" si="14"/>
        <v>42916</v>
      </c>
      <c r="H18" s="159">
        <f t="shared" si="4"/>
        <v>-2.3000324151783991E-3</v>
      </c>
      <c r="I18" s="160">
        <f t="shared" si="15"/>
        <v>42977</v>
      </c>
      <c r="J18" s="155">
        <f t="shared" si="16"/>
        <v>31</v>
      </c>
      <c r="K18" s="155">
        <f t="shared" si="22"/>
        <v>7</v>
      </c>
      <c r="L18" s="2">
        <f t="shared" si="17"/>
        <v>0.99948017</v>
      </c>
      <c r="M18" s="157">
        <f t="shared" si="18"/>
        <v>0.99948017</v>
      </c>
      <c r="N18" s="2">
        <f t="shared" si="5"/>
        <v>0</v>
      </c>
      <c r="O18" s="161">
        <f t="shared" si="19"/>
        <v>0</v>
      </c>
      <c r="P18" s="162">
        <f t="shared" si="6"/>
        <v>0</v>
      </c>
      <c r="Q18" s="157">
        <f t="shared" si="7"/>
        <v>0</v>
      </c>
      <c r="R18" s="163">
        <f t="shared" si="20"/>
        <v>0.12</v>
      </c>
      <c r="S18" s="161">
        <f t="shared" si="8"/>
        <v>7</v>
      </c>
      <c r="T18" s="161">
        <v>360</v>
      </c>
      <c r="U18" s="164">
        <f t="shared" si="9"/>
        <v>1.002134804</v>
      </c>
      <c r="V18" s="157">
        <f t="shared" si="10"/>
        <v>0</v>
      </c>
      <c r="W18" s="2">
        <f t="shared" si="21"/>
        <v>0</v>
      </c>
      <c r="X18" s="2"/>
      <c r="Y18" s="8"/>
      <c r="Z18" s="5"/>
      <c r="AA18" s="81">
        <f t="shared" si="27"/>
        <v>6</v>
      </c>
      <c r="AB18" s="92">
        <v>43860</v>
      </c>
      <c r="AC18" s="88">
        <f t="shared" si="23"/>
        <v>0</v>
      </c>
      <c r="AD18" s="189">
        <f t="shared" si="28"/>
        <v>184</v>
      </c>
      <c r="AE18" s="88">
        <f t="shared" si="29"/>
        <v>0</v>
      </c>
      <c r="AF18" s="88">
        <f t="shared" si="24"/>
        <v>0</v>
      </c>
      <c r="AG18" s="87">
        <v>0</v>
      </c>
      <c r="AH18" s="86"/>
      <c r="AI18" s="86"/>
      <c r="AJ18" s="91">
        <f t="shared" si="25"/>
        <v>0</v>
      </c>
      <c r="AK18" s="81">
        <f t="shared" si="26"/>
        <v>6</v>
      </c>
      <c r="AL18" s="92">
        <f t="shared" ref="AL18:AL66" si="31">AB19</f>
        <v>44255</v>
      </c>
      <c r="AM18" s="77"/>
    </row>
    <row r="19" spans="1:177" ht="15" customHeight="1" x14ac:dyDescent="0.2">
      <c r="A19" s="75">
        <f t="shared" si="11"/>
        <v>42954</v>
      </c>
      <c r="B19" s="2">
        <f t="shared" si="2"/>
        <v>0</v>
      </c>
      <c r="C19" s="157">
        <f t="shared" si="12"/>
        <v>0</v>
      </c>
      <c r="D19" s="158">
        <f t="shared" si="13"/>
        <v>4843.41</v>
      </c>
      <c r="E19" s="150">
        <f>IF(AND(K19=1,K18&gt;1),VLOOKUP(A18,[1]Plan1!$GA$137:$GD$300,4),E18)</f>
        <v>4832.2700000000004</v>
      </c>
      <c r="F19" s="152">
        <f t="shared" si="3"/>
        <v>42885</v>
      </c>
      <c r="G19" s="152">
        <f t="shared" si="14"/>
        <v>42916</v>
      </c>
      <c r="H19" s="159">
        <f t="shared" si="4"/>
        <v>-2.3000324151783991E-3</v>
      </c>
      <c r="I19" s="160">
        <f t="shared" si="15"/>
        <v>42977</v>
      </c>
      <c r="J19" s="155">
        <f t="shared" si="16"/>
        <v>31</v>
      </c>
      <c r="K19" s="155">
        <f t="shared" si="22"/>
        <v>8</v>
      </c>
      <c r="L19" s="2">
        <f t="shared" si="17"/>
        <v>0.99940593</v>
      </c>
      <c r="M19" s="157">
        <f t="shared" si="18"/>
        <v>0.99940593</v>
      </c>
      <c r="N19" s="2">
        <f t="shared" si="5"/>
        <v>0</v>
      </c>
      <c r="O19" s="161">
        <f t="shared" si="19"/>
        <v>0</v>
      </c>
      <c r="P19" s="162">
        <f t="shared" si="6"/>
        <v>0</v>
      </c>
      <c r="Q19" s="157">
        <f t="shared" si="7"/>
        <v>0</v>
      </c>
      <c r="R19" s="163">
        <f t="shared" si="20"/>
        <v>0.12</v>
      </c>
      <c r="S19" s="161">
        <f t="shared" si="8"/>
        <v>8</v>
      </c>
      <c r="T19" s="161">
        <v>360</v>
      </c>
      <c r="U19" s="164">
        <f t="shared" si="9"/>
        <v>1.002440148</v>
      </c>
      <c r="V19" s="157">
        <f t="shared" si="10"/>
        <v>0</v>
      </c>
      <c r="W19" s="2">
        <f t="shared" si="21"/>
        <v>0</v>
      </c>
      <c r="X19" s="2"/>
      <c r="Y19" s="8"/>
      <c r="Z19" s="5"/>
      <c r="AA19" s="81">
        <f t="shared" si="27"/>
        <v>7</v>
      </c>
      <c r="AB19" s="92">
        <f>AF169</f>
        <v>44255</v>
      </c>
      <c r="AC19" s="88">
        <f t="shared" si="23"/>
        <v>0</v>
      </c>
      <c r="AD19" s="189">
        <f t="shared" si="28"/>
        <v>395</v>
      </c>
      <c r="AE19" s="88">
        <f t="shared" si="29"/>
        <v>0</v>
      </c>
      <c r="AF19" s="88">
        <f t="shared" si="24"/>
        <v>0</v>
      </c>
      <c r="AG19" s="190">
        <v>1.6544852521669977E-2</v>
      </c>
      <c r="AH19" s="86"/>
      <c r="AI19" s="86"/>
      <c r="AJ19" s="91">
        <f t="shared" si="25"/>
        <v>0</v>
      </c>
      <c r="AK19" s="81">
        <f t="shared" si="26"/>
        <v>7</v>
      </c>
      <c r="AL19" s="92">
        <f t="shared" si="31"/>
        <v>44285</v>
      </c>
      <c r="AM19" s="77"/>
    </row>
    <row r="20" spans="1:177" ht="15" customHeight="1" x14ac:dyDescent="0.2">
      <c r="A20" s="75">
        <f t="shared" si="11"/>
        <v>42955</v>
      </c>
      <c r="B20" s="2">
        <f t="shared" si="2"/>
        <v>0</v>
      </c>
      <c r="C20" s="157">
        <f t="shared" si="12"/>
        <v>0</v>
      </c>
      <c r="D20" s="158">
        <f t="shared" si="13"/>
        <v>4843.41</v>
      </c>
      <c r="E20" s="150">
        <f>IF(AND(K20=1,K19&gt;1),VLOOKUP(A19,[1]Plan1!$GA$137:$GD$300,4),E19)</f>
        <v>4832.2700000000004</v>
      </c>
      <c r="F20" s="152">
        <f t="shared" si="3"/>
        <v>42885</v>
      </c>
      <c r="G20" s="152">
        <f t="shared" si="14"/>
        <v>42916</v>
      </c>
      <c r="H20" s="159">
        <f t="shared" si="4"/>
        <v>-2.3000324151783991E-3</v>
      </c>
      <c r="I20" s="160">
        <f t="shared" si="15"/>
        <v>42977</v>
      </c>
      <c r="J20" s="155">
        <f t="shared" si="16"/>
        <v>31</v>
      </c>
      <c r="K20" s="155">
        <f t="shared" si="22"/>
        <v>9</v>
      </c>
      <c r="L20" s="2">
        <f t="shared" si="17"/>
        <v>0.99933170000000004</v>
      </c>
      <c r="M20" s="157">
        <f t="shared" si="18"/>
        <v>0.99933170000000004</v>
      </c>
      <c r="N20" s="2">
        <f t="shared" si="5"/>
        <v>0</v>
      </c>
      <c r="O20" s="161">
        <f t="shared" si="19"/>
        <v>0</v>
      </c>
      <c r="P20" s="162">
        <f t="shared" si="6"/>
        <v>0</v>
      </c>
      <c r="Q20" s="157">
        <f t="shared" si="7"/>
        <v>0</v>
      </c>
      <c r="R20" s="163">
        <f t="shared" si="20"/>
        <v>0.12</v>
      </c>
      <c r="S20" s="161">
        <f t="shared" si="8"/>
        <v>9</v>
      </c>
      <c r="T20" s="161">
        <v>360</v>
      </c>
      <c r="U20" s="164">
        <f t="shared" si="9"/>
        <v>1.002745585</v>
      </c>
      <c r="V20" s="157">
        <f t="shared" si="10"/>
        <v>0</v>
      </c>
      <c r="W20" s="2">
        <f t="shared" si="21"/>
        <v>0</v>
      </c>
      <c r="X20" s="2"/>
      <c r="Y20" s="8"/>
      <c r="Z20" s="5"/>
      <c r="AA20" s="81">
        <f t="shared" si="27"/>
        <v>8</v>
      </c>
      <c r="AB20" s="92">
        <f t="shared" ref="AB20:AB66" si="32">AF170</f>
        <v>44285</v>
      </c>
      <c r="AC20" s="88">
        <f t="shared" si="23"/>
        <v>0</v>
      </c>
      <c r="AD20" s="189">
        <f t="shared" si="28"/>
        <v>30</v>
      </c>
      <c r="AE20" s="88">
        <f t="shared" si="29"/>
        <v>0</v>
      </c>
      <c r="AF20" s="88">
        <f t="shared" si="24"/>
        <v>0</v>
      </c>
      <c r="AG20" s="190">
        <v>1.6982821904738349E-2</v>
      </c>
      <c r="AH20" s="86"/>
      <c r="AI20" s="86"/>
      <c r="AJ20" s="91">
        <f t="shared" si="25"/>
        <v>0</v>
      </c>
      <c r="AK20" s="81">
        <f t="shared" si="26"/>
        <v>8</v>
      </c>
      <c r="AL20" s="92">
        <f t="shared" si="31"/>
        <v>44316</v>
      </c>
      <c r="AM20" s="77"/>
    </row>
    <row r="21" spans="1:177" ht="15" customHeight="1" x14ac:dyDescent="0.2">
      <c r="A21" s="75">
        <f t="shared" si="11"/>
        <v>42956</v>
      </c>
      <c r="B21" s="2">
        <f t="shared" si="2"/>
        <v>0</v>
      </c>
      <c r="C21" s="157">
        <f t="shared" si="12"/>
        <v>0</v>
      </c>
      <c r="D21" s="158">
        <f t="shared" si="13"/>
        <v>4843.41</v>
      </c>
      <c r="E21" s="150">
        <f>IF(AND(K21=1,K20&gt;1),VLOOKUP(A20,[1]Plan1!$GA$137:$GD$300,4),E20)</f>
        <v>4832.2700000000004</v>
      </c>
      <c r="F21" s="152">
        <f t="shared" si="3"/>
        <v>42885</v>
      </c>
      <c r="G21" s="152">
        <f t="shared" si="14"/>
        <v>42916</v>
      </c>
      <c r="H21" s="159">
        <f t="shared" si="4"/>
        <v>-2.3000324151783991E-3</v>
      </c>
      <c r="I21" s="160">
        <f t="shared" si="15"/>
        <v>42977</v>
      </c>
      <c r="J21" s="155">
        <f t="shared" si="16"/>
        <v>31</v>
      </c>
      <c r="K21" s="155">
        <f t="shared" si="22"/>
        <v>10</v>
      </c>
      <c r="L21" s="2">
        <f t="shared" si="17"/>
        <v>0.99925746999999998</v>
      </c>
      <c r="M21" s="157">
        <f t="shared" si="18"/>
        <v>0.99925746999999998</v>
      </c>
      <c r="N21" s="2">
        <f t="shared" si="5"/>
        <v>0</v>
      </c>
      <c r="O21" s="161">
        <f t="shared" si="19"/>
        <v>0</v>
      </c>
      <c r="P21" s="162">
        <f t="shared" si="6"/>
        <v>0</v>
      </c>
      <c r="Q21" s="157">
        <f t="shared" si="7"/>
        <v>0</v>
      </c>
      <c r="R21" s="163">
        <f t="shared" si="20"/>
        <v>0.12</v>
      </c>
      <c r="S21" s="161">
        <f t="shared" si="8"/>
        <v>10</v>
      </c>
      <c r="T21" s="161">
        <v>360</v>
      </c>
      <c r="U21" s="164">
        <f t="shared" si="9"/>
        <v>1.0030511150000001</v>
      </c>
      <c r="V21" s="157">
        <f t="shared" si="10"/>
        <v>0</v>
      </c>
      <c r="W21" s="2">
        <f t="shared" si="21"/>
        <v>0</v>
      </c>
      <c r="X21" s="2"/>
      <c r="Y21" s="8"/>
      <c r="Z21" s="5"/>
      <c r="AA21" s="81">
        <f t="shared" si="27"/>
        <v>9</v>
      </c>
      <c r="AB21" s="92">
        <f t="shared" si="32"/>
        <v>44316</v>
      </c>
      <c r="AC21" s="88">
        <f t="shared" si="23"/>
        <v>0</v>
      </c>
      <c r="AD21" s="189">
        <f t="shared" si="28"/>
        <v>31</v>
      </c>
      <c r="AE21" s="88">
        <f t="shared" si="29"/>
        <v>0</v>
      </c>
      <c r="AF21" s="88">
        <f t="shared" si="24"/>
        <v>0</v>
      </c>
      <c r="AG21" s="190">
        <v>1.7440151381359764E-2</v>
      </c>
      <c r="AH21" s="86"/>
      <c r="AI21" s="86"/>
      <c r="AJ21" s="91">
        <f t="shared" si="25"/>
        <v>0</v>
      </c>
      <c r="AK21" s="81">
        <f t="shared" si="26"/>
        <v>9</v>
      </c>
      <c r="AL21" s="92">
        <f t="shared" si="31"/>
        <v>44346</v>
      </c>
      <c r="AM21" s="77"/>
    </row>
    <row r="22" spans="1:177" ht="15" customHeight="1" x14ac:dyDescent="0.2">
      <c r="A22" s="75">
        <f t="shared" si="11"/>
        <v>42957</v>
      </c>
      <c r="B22" s="2">
        <f t="shared" si="2"/>
        <v>0</v>
      </c>
      <c r="C22" s="157">
        <f t="shared" si="12"/>
        <v>0</v>
      </c>
      <c r="D22" s="158">
        <f t="shared" si="13"/>
        <v>4843.41</v>
      </c>
      <c r="E22" s="150">
        <f>IF(AND(K22=1,K21&gt;1),VLOOKUP(A21,[1]Plan1!$GA$137:$GD$300,4),E21)</f>
        <v>4832.2700000000004</v>
      </c>
      <c r="F22" s="152">
        <f t="shared" si="3"/>
        <v>42885</v>
      </c>
      <c r="G22" s="152">
        <f t="shared" si="14"/>
        <v>42916</v>
      </c>
      <c r="H22" s="159">
        <f t="shared" si="4"/>
        <v>-2.3000324151783991E-3</v>
      </c>
      <c r="I22" s="160">
        <f t="shared" si="15"/>
        <v>42977</v>
      </c>
      <c r="J22" s="155">
        <f t="shared" si="16"/>
        <v>31</v>
      </c>
      <c r="K22" s="155">
        <f t="shared" si="22"/>
        <v>11</v>
      </c>
      <c r="L22" s="2">
        <f t="shared" si="17"/>
        <v>0.99918324999999997</v>
      </c>
      <c r="M22" s="157">
        <f t="shared" si="18"/>
        <v>0.99918324999999997</v>
      </c>
      <c r="N22" s="2">
        <f t="shared" si="5"/>
        <v>0</v>
      </c>
      <c r="O22" s="161">
        <f t="shared" si="19"/>
        <v>0</v>
      </c>
      <c r="P22" s="162">
        <f t="shared" si="6"/>
        <v>0</v>
      </c>
      <c r="Q22" s="157">
        <f t="shared" si="7"/>
        <v>0</v>
      </c>
      <c r="R22" s="163">
        <f t="shared" si="20"/>
        <v>0.12</v>
      </c>
      <c r="S22" s="161">
        <f t="shared" si="8"/>
        <v>11</v>
      </c>
      <c r="T22" s="161">
        <v>360</v>
      </c>
      <c r="U22" s="164">
        <f t="shared" si="9"/>
        <v>1.0033567379999999</v>
      </c>
      <c r="V22" s="157">
        <f t="shared" si="10"/>
        <v>0</v>
      </c>
      <c r="W22" s="2">
        <f t="shared" si="21"/>
        <v>0</v>
      </c>
      <c r="X22" s="2"/>
      <c r="Y22" s="8"/>
      <c r="Z22" s="5"/>
      <c r="AA22" s="81">
        <f t="shared" si="27"/>
        <v>10</v>
      </c>
      <c r="AB22" s="92">
        <f t="shared" si="32"/>
        <v>44346</v>
      </c>
      <c r="AC22" s="88">
        <f t="shared" si="23"/>
        <v>0</v>
      </c>
      <c r="AD22" s="189">
        <f t="shared" si="28"/>
        <v>30</v>
      </c>
      <c r="AE22" s="88">
        <f t="shared" si="29"/>
        <v>0</v>
      </c>
      <c r="AF22" s="88">
        <f t="shared" si="24"/>
        <v>0</v>
      </c>
      <c r="AG22" s="190">
        <v>1.7918132585669291E-2</v>
      </c>
      <c r="AH22" s="86"/>
      <c r="AI22" s="86"/>
      <c r="AJ22" s="91">
        <f t="shared" si="25"/>
        <v>0</v>
      </c>
      <c r="AK22" s="81">
        <f t="shared" si="26"/>
        <v>10</v>
      </c>
      <c r="AL22" s="92">
        <f t="shared" si="31"/>
        <v>44377</v>
      </c>
      <c r="AM22" s="77"/>
    </row>
    <row r="23" spans="1:177" ht="15" customHeight="1" x14ac:dyDescent="0.2">
      <c r="A23" s="75">
        <f t="shared" si="11"/>
        <v>42958</v>
      </c>
      <c r="B23" s="2">
        <f t="shared" si="2"/>
        <v>0</v>
      </c>
      <c r="C23" s="157">
        <f t="shared" si="12"/>
        <v>0</v>
      </c>
      <c r="D23" s="158">
        <f t="shared" si="13"/>
        <v>4843.41</v>
      </c>
      <c r="E23" s="150">
        <f>IF(AND(K23=1,K22&gt;1),VLOOKUP(A22,[1]Plan1!$GA$137:$GD$300,4),E22)</f>
        <v>4832.2700000000004</v>
      </c>
      <c r="F23" s="152">
        <f t="shared" si="3"/>
        <v>42885</v>
      </c>
      <c r="G23" s="152">
        <f t="shared" si="14"/>
        <v>42916</v>
      </c>
      <c r="H23" s="159">
        <f t="shared" si="4"/>
        <v>-2.3000324151783991E-3</v>
      </c>
      <c r="I23" s="160">
        <f t="shared" si="15"/>
        <v>42977</v>
      </c>
      <c r="J23" s="155">
        <f t="shared" si="16"/>
        <v>31</v>
      </c>
      <c r="K23" s="155">
        <f t="shared" si="22"/>
        <v>12</v>
      </c>
      <c r="L23" s="2">
        <f t="shared" si="17"/>
        <v>0.99910902999999995</v>
      </c>
      <c r="M23" s="157">
        <f t="shared" si="18"/>
        <v>0.99910902999999995</v>
      </c>
      <c r="N23" s="2">
        <f t="shared" si="5"/>
        <v>0</v>
      </c>
      <c r="O23" s="161">
        <f t="shared" si="19"/>
        <v>0</v>
      </c>
      <c r="P23" s="162">
        <f t="shared" si="6"/>
        <v>0</v>
      </c>
      <c r="Q23" s="157">
        <f t="shared" si="7"/>
        <v>0</v>
      </c>
      <c r="R23" s="163">
        <f t="shared" si="20"/>
        <v>0.12</v>
      </c>
      <c r="S23" s="161">
        <f t="shared" si="8"/>
        <v>12</v>
      </c>
      <c r="T23" s="161">
        <v>360</v>
      </c>
      <c r="U23" s="164">
        <f t="shared" si="9"/>
        <v>1.0036624540000001</v>
      </c>
      <c r="V23" s="157">
        <f t="shared" si="10"/>
        <v>0</v>
      </c>
      <c r="W23" s="2">
        <f t="shared" si="21"/>
        <v>0</v>
      </c>
      <c r="X23" s="2"/>
      <c r="Y23" s="19"/>
      <c r="Z23" s="5"/>
      <c r="AA23" s="81">
        <f t="shared" si="27"/>
        <v>11</v>
      </c>
      <c r="AB23" s="92">
        <f t="shared" si="32"/>
        <v>44377</v>
      </c>
      <c r="AC23" s="88">
        <f t="shared" si="23"/>
        <v>0</v>
      </c>
      <c r="AD23" s="189">
        <f t="shared" si="28"/>
        <v>31</v>
      </c>
      <c r="AE23" s="88">
        <f t="shared" si="29"/>
        <v>0</v>
      </c>
      <c r="AF23" s="88">
        <f t="shared" si="24"/>
        <v>0</v>
      </c>
      <c r="AG23" s="190">
        <v>1.8418173101987113E-2</v>
      </c>
      <c r="AH23" s="86"/>
      <c r="AI23" s="86"/>
      <c r="AJ23" s="91">
        <f t="shared" si="25"/>
        <v>0</v>
      </c>
      <c r="AK23" s="81">
        <f t="shared" si="26"/>
        <v>11</v>
      </c>
      <c r="AL23" s="92">
        <f t="shared" si="31"/>
        <v>44407</v>
      </c>
      <c r="AM23" s="77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</row>
    <row r="24" spans="1:177" ht="15" customHeight="1" x14ac:dyDescent="0.2">
      <c r="A24" s="75">
        <f t="shared" si="11"/>
        <v>42959</v>
      </c>
      <c r="B24" s="2">
        <f t="shared" si="2"/>
        <v>0</v>
      </c>
      <c r="C24" s="157">
        <f t="shared" si="12"/>
        <v>0</v>
      </c>
      <c r="D24" s="158">
        <f t="shared" si="13"/>
        <v>4843.41</v>
      </c>
      <c r="E24" s="150">
        <f>IF(AND(K24=1,K23&gt;1),VLOOKUP(A23,[1]Plan1!$GA$137:$GD$300,4),E23)</f>
        <v>4832.2700000000004</v>
      </c>
      <c r="F24" s="152">
        <f t="shared" si="3"/>
        <v>42885</v>
      </c>
      <c r="G24" s="152">
        <f t="shared" si="14"/>
        <v>42916</v>
      </c>
      <c r="H24" s="159">
        <f t="shared" si="4"/>
        <v>-2.3000324151783991E-3</v>
      </c>
      <c r="I24" s="160">
        <f t="shared" si="15"/>
        <v>42977</v>
      </c>
      <c r="J24" s="155">
        <f t="shared" si="16"/>
        <v>31</v>
      </c>
      <c r="K24" s="155">
        <f t="shared" si="22"/>
        <v>13</v>
      </c>
      <c r="L24" s="2">
        <f t="shared" si="17"/>
        <v>0.99903481999999999</v>
      </c>
      <c r="M24" s="157">
        <f t="shared" si="18"/>
        <v>0.99903481999999999</v>
      </c>
      <c r="N24" s="2">
        <f t="shared" si="5"/>
        <v>0</v>
      </c>
      <c r="O24" s="161">
        <f t="shared" si="19"/>
        <v>0</v>
      </c>
      <c r="P24" s="162">
        <f t="shared" si="6"/>
        <v>0</v>
      </c>
      <c r="Q24" s="157">
        <f t="shared" si="7"/>
        <v>0</v>
      </c>
      <c r="R24" s="163">
        <f t="shared" si="20"/>
        <v>0.12</v>
      </c>
      <c r="S24" s="161">
        <f t="shared" si="8"/>
        <v>13</v>
      </c>
      <c r="T24" s="161">
        <v>360</v>
      </c>
      <c r="U24" s="164">
        <f t="shared" si="9"/>
        <v>1.0039682640000001</v>
      </c>
      <c r="V24" s="157">
        <f t="shared" si="10"/>
        <v>0</v>
      </c>
      <c r="W24" s="2">
        <f t="shared" si="21"/>
        <v>0</v>
      </c>
      <c r="X24" s="2"/>
      <c r="Y24" s="8"/>
      <c r="Z24" s="5"/>
      <c r="AA24" s="81">
        <f t="shared" si="27"/>
        <v>12</v>
      </c>
      <c r="AB24" s="92">
        <f t="shared" si="32"/>
        <v>44407</v>
      </c>
      <c r="AC24" s="88">
        <f t="shared" si="23"/>
        <v>0</v>
      </c>
      <c r="AD24" s="189">
        <f t="shared" si="28"/>
        <v>30</v>
      </c>
      <c r="AE24" s="88">
        <f t="shared" si="29"/>
        <v>0</v>
      </c>
      <c r="AF24" s="88">
        <f t="shared" si="24"/>
        <v>0</v>
      </c>
      <c r="AG24" s="190">
        <v>1.8941812644881539E-2</v>
      </c>
      <c r="AH24" s="86"/>
      <c r="AI24" s="86"/>
      <c r="AJ24" s="91">
        <f t="shared" si="25"/>
        <v>0</v>
      </c>
      <c r="AK24" s="81">
        <f t="shared" si="26"/>
        <v>12</v>
      </c>
      <c r="AL24" s="92">
        <f t="shared" si="31"/>
        <v>44438</v>
      </c>
      <c r="AM24" s="77"/>
    </row>
    <row r="25" spans="1:177" ht="15" customHeight="1" x14ac:dyDescent="0.2">
      <c r="A25" s="75">
        <f t="shared" si="11"/>
        <v>42960</v>
      </c>
      <c r="B25" s="2">
        <f t="shared" si="2"/>
        <v>0</v>
      </c>
      <c r="C25" s="157">
        <f t="shared" si="12"/>
        <v>0</v>
      </c>
      <c r="D25" s="158">
        <f t="shared" si="13"/>
        <v>4843.41</v>
      </c>
      <c r="E25" s="150">
        <f>IF(AND(K25=1,K24&gt;1),VLOOKUP(A24,[1]Plan1!$GA$137:$GD$300,4),E24)</f>
        <v>4832.2700000000004</v>
      </c>
      <c r="F25" s="152">
        <f t="shared" si="3"/>
        <v>42885</v>
      </c>
      <c r="G25" s="152">
        <f t="shared" si="14"/>
        <v>42916</v>
      </c>
      <c r="H25" s="159">
        <f t="shared" si="4"/>
        <v>-2.3000324151783991E-3</v>
      </c>
      <c r="I25" s="160">
        <f t="shared" si="15"/>
        <v>42977</v>
      </c>
      <c r="J25" s="155">
        <f t="shared" si="16"/>
        <v>31</v>
      </c>
      <c r="K25" s="155">
        <f t="shared" si="22"/>
        <v>14</v>
      </c>
      <c r="L25" s="2">
        <f t="shared" si="17"/>
        <v>0.99896061000000003</v>
      </c>
      <c r="M25" s="157">
        <f t="shared" si="18"/>
        <v>0.99896061000000003</v>
      </c>
      <c r="N25" s="2">
        <f t="shared" si="5"/>
        <v>0</v>
      </c>
      <c r="O25" s="161">
        <f t="shared" si="19"/>
        <v>0</v>
      </c>
      <c r="P25" s="162">
        <f t="shared" si="6"/>
        <v>0</v>
      </c>
      <c r="Q25" s="157">
        <f t="shared" si="7"/>
        <v>0</v>
      </c>
      <c r="R25" s="163">
        <f t="shared" si="20"/>
        <v>0.12</v>
      </c>
      <c r="S25" s="161">
        <f t="shared" si="8"/>
        <v>14</v>
      </c>
      <c r="T25" s="161">
        <v>360</v>
      </c>
      <c r="U25" s="164">
        <f t="shared" si="9"/>
        <v>1.0042741660000001</v>
      </c>
      <c r="V25" s="157">
        <f t="shared" si="10"/>
        <v>0</v>
      </c>
      <c r="W25" s="2">
        <f t="shared" si="21"/>
        <v>0</v>
      </c>
      <c r="X25" s="2"/>
      <c r="Y25" s="8"/>
      <c r="Z25" s="5"/>
      <c r="AA25" s="81">
        <f t="shared" si="27"/>
        <v>13</v>
      </c>
      <c r="AB25" s="92">
        <f t="shared" si="32"/>
        <v>44438</v>
      </c>
      <c r="AC25" s="88">
        <f t="shared" si="23"/>
        <v>0</v>
      </c>
      <c r="AD25" s="189">
        <f t="shared" si="28"/>
        <v>31</v>
      </c>
      <c r="AE25" s="88">
        <f t="shared" si="29"/>
        <v>0</v>
      </c>
      <c r="AF25" s="88">
        <f t="shared" si="24"/>
        <v>0</v>
      </c>
      <c r="AG25" s="190">
        <v>1.9490737410154096E-2</v>
      </c>
      <c r="AH25" s="86"/>
      <c r="AI25" s="86"/>
      <c r="AJ25" s="91">
        <f t="shared" si="25"/>
        <v>0</v>
      </c>
      <c r="AK25" s="81">
        <f t="shared" si="26"/>
        <v>13</v>
      </c>
      <c r="AL25" s="92">
        <f t="shared" si="31"/>
        <v>44469</v>
      </c>
      <c r="AM25" s="77"/>
    </row>
    <row r="26" spans="1:177" ht="15" customHeight="1" x14ac:dyDescent="0.2">
      <c r="A26" s="75">
        <f t="shared" si="11"/>
        <v>42961</v>
      </c>
      <c r="B26" s="2">
        <f t="shared" si="2"/>
        <v>0</v>
      </c>
      <c r="C26" s="157">
        <f t="shared" si="12"/>
        <v>0</v>
      </c>
      <c r="D26" s="158">
        <f t="shared" si="13"/>
        <v>4843.41</v>
      </c>
      <c r="E26" s="150">
        <f>IF(AND(K26=1,K25&gt;1),VLOOKUP(A25,[1]Plan1!$GA$137:$GD$300,4),E25)</f>
        <v>4832.2700000000004</v>
      </c>
      <c r="F26" s="152">
        <f t="shared" si="3"/>
        <v>42885</v>
      </c>
      <c r="G26" s="152">
        <f t="shared" si="14"/>
        <v>42916</v>
      </c>
      <c r="H26" s="159">
        <f t="shared" si="4"/>
        <v>-2.3000324151783991E-3</v>
      </c>
      <c r="I26" s="160">
        <f t="shared" si="15"/>
        <v>42977</v>
      </c>
      <c r="J26" s="155">
        <f t="shared" si="16"/>
        <v>31</v>
      </c>
      <c r="K26" s="155">
        <f t="shared" si="22"/>
        <v>15</v>
      </c>
      <c r="L26" s="2">
        <f t="shared" si="17"/>
        <v>0.99888641</v>
      </c>
      <c r="M26" s="157">
        <f>L26</f>
        <v>0.99888641</v>
      </c>
      <c r="N26" s="2">
        <f t="shared" si="5"/>
        <v>0</v>
      </c>
      <c r="O26" s="161">
        <f t="shared" si="19"/>
        <v>0</v>
      </c>
      <c r="P26" s="162">
        <f t="shared" si="6"/>
        <v>0</v>
      </c>
      <c r="Q26" s="157">
        <f t="shared" si="7"/>
        <v>0</v>
      </c>
      <c r="R26" s="163">
        <f t="shared" si="20"/>
        <v>0.12</v>
      </c>
      <c r="S26" s="161">
        <f t="shared" si="8"/>
        <v>15</v>
      </c>
      <c r="T26" s="161">
        <v>360</v>
      </c>
      <c r="U26" s="164">
        <f t="shared" si="9"/>
        <v>1.0045801620000001</v>
      </c>
      <c r="V26" s="157">
        <f t="shared" si="10"/>
        <v>0</v>
      </c>
      <c r="W26" s="2">
        <f t="shared" si="21"/>
        <v>0</v>
      </c>
      <c r="X26" s="2"/>
      <c r="Y26" s="8"/>
      <c r="Z26" s="5"/>
      <c r="AA26" s="191">
        <f t="shared" si="27"/>
        <v>14</v>
      </c>
      <c r="AB26" s="92">
        <f t="shared" si="32"/>
        <v>44469</v>
      </c>
      <c r="AC26" s="88">
        <f t="shared" si="23"/>
        <v>0</v>
      </c>
      <c r="AD26" s="189">
        <f t="shared" si="28"/>
        <v>31</v>
      </c>
      <c r="AE26" s="88">
        <f t="shared" si="29"/>
        <v>0</v>
      </c>
      <c r="AF26" s="88">
        <f t="shared" si="24"/>
        <v>0</v>
      </c>
      <c r="AG26" s="190">
        <v>2.0066797938259225E-2</v>
      </c>
      <c r="AH26" s="86"/>
      <c r="AI26" s="86"/>
      <c r="AJ26" s="91">
        <f t="shared" si="25"/>
        <v>0</v>
      </c>
      <c r="AK26" s="81">
        <f t="shared" si="26"/>
        <v>14</v>
      </c>
      <c r="AL26" s="92">
        <f t="shared" si="31"/>
        <v>44499</v>
      </c>
      <c r="AM26" s="77"/>
    </row>
    <row r="27" spans="1:177" ht="15" customHeight="1" x14ac:dyDescent="0.2">
      <c r="A27" s="75">
        <f t="shared" si="11"/>
        <v>42962</v>
      </c>
      <c r="B27" s="2">
        <f t="shared" si="2"/>
        <v>0</v>
      </c>
      <c r="C27" s="157">
        <f t="shared" si="12"/>
        <v>0</v>
      </c>
      <c r="D27" s="158">
        <f t="shared" si="13"/>
        <v>4843.41</v>
      </c>
      <c r="E27" s="150">
        <f>IF(AND(K27=1,K26&gt;1),VLOOKUP(A26,[1]Plan1!$GA$137:$GD$300,4),E26)</f>
        <v>4832.2700000000004</v>
      </c>
      <c r="F27" s="152">
        <f t="shared" si="3"/>
        <v>42885</v>
      </c>
      <c r="G27" s="152">
        <f t="shared" si="14"/>
        <v>42916</v>
      </c>
      <c r="H27" s="159">
        <f t="shared" si="4"/>
        <v>-2.3000324151783991E-3</v>
      </c>
      <c r="I27" s="160">
        <f t="shared" si="15"/>
        <v>42977</v>
      </c>
      <c r="J27" s="155">
        <f t="shared" si="16"/>
        <v>31</v>
      </c>
      <c r="K27" s="155">
        <f t="shared" si="22"/>
        <v>16</v>
      </c>
      <c r="L27" s="2">
        <f t="shared" si="17"/>
        <v>0.99881222000000003</v>
      </c>
      <c r="M27" s="157">
        <f t="shared" ref="M27:M90" si="33">L27</f>
        <v>0.99881222000000003</v>
      </c>
      <c r="N27" s="2">
        <f t="shared" si="5"/>
        <v>0</v>
      </c>
      <c r="O27" s="161">
        <f t="shared" si="19"/>
        <v>0</v>
      </c>
      <c r="P27" s="162">
        <f t="shared" si="6"/>
        <v>0</v>
      </c>
      <c r="Q27" s="157">
        <f t="shared" si="7"/>
        <v>0</v>
      </c>
      <c r="R27" s="163">
        <f t="shared" si="20"/>
        <v>0.12</v>
      </c>
      <c r="S27" s="161">
        <f t="shared" si="8"/>
        <v>16</v>
      </c>
      <c r="T27" s="161">
        <v>360</v>
      </c>
      <c r="U27" s="164">
        <f t="shared" si="9"/>
        <v>1.0048862510000001</v>
      </c>
      <c r="V27" s="157">
        <f t="shared" si="10"/>
        <v>0</v>
      </c>
      <c r="W27" s="2">
        <f t="shared" si="21"/>
        <v>0</v>
      </c>
      <c r="X27" s="2"/>
      <c r="Y27" s="8"/>
      <c r="Z27" s="5"/>
      <c r="AA27" s="81">
        <f t="shared" si="27"/>
        <v>15</v>
      </c>
      <c r="AB27" s="92">
        <f t="shared" si="32"/>
        <v>44499</v>
      </c>
      <c r="AC27" s="88">
        <f t="shared" si="23"/>
        <v>0</v>
      </c>
      <c r="AD27" s="189">
        <f t="shared" si="28"/>
        <v>30</v>
      </c>
      <c r="AE27" s="88">
        <f t="shared" si="29"/>
        <v>0</v>
      </c>
      <c r="AF27" s="88">
        <f t="shared" si="24"/>
        <v>0</v>
      </c>
      <c r="AG27" s="190">
        <v>2.0672028228597188E-2</v>
      </c>
      <c r="AH27" s="86"/>
      <c r="AI27" s="86"/>
      <c r="AJ27" s="91">
        <f t="shared" si="25"/>
        <v>0</v>
      </c>
      <c r="AK27" s="81">
        <f t="shared" si="26"/>
        <v>15</v>
      </c>
      <c r="AL27" s="92">
        <f t="shared" si="31"/>
        <v>44530</v>
      </c>
      <c r="AM27" s="77"/>
    </row>
    <row r="28" spans="1:177" ht="15" customHeight="1" x14ac:dyDescent="0.2">
      <c r="A28" s="75">
        <f t="shared" si="11"/>
        <v>42963</v>
      </c>
      <c r="B28" s="2">
        <f t="shared" si="2"/>
        <v>0</v>
      </c>
      <c r="C28" s="157">
        <f t="shared" si="12"/>
        <v>0</v>
      </c>
      <c r="D28" s="158">
        <f t="shared" si="13"/>
        <v>4843.41</v>
      </c>
      <c r="E28" s="150">
        <f>IF(AND(K28=1,K27&gt;1),VLOOKUP(A27,[1]Plan1!$GA$137:$GD$300,4),E27)</f>
        <v>4832.2700000000004</v>
      </c>
      <c r="F28" s="152">
        <f t="shared" si="3"/>
        <v>42885</v>
      </c>
      <c r="G28" s="152">
        <f t="shared" si="14"/>
        <v>42916</v>
      </c>
      <c r="H28" s="159">
        <f t="shared" si="4"/>
        <v>-2.3000324151783991E-3</v>
      </c>
      <c r="I28" s="160">
        <f t="shared" si="15"/>
        <v>42977</v>
      </c>
      <c r="J28" s="155">
        <f t="shared" si="16"/>
        <v>31</v>
      </c>
      <c r="K28" s="155">
        <f t="shared" si="22"/>
        <v>17</v>
      </c>
      <c r="L28" s="2">
        <f t="shared" si="17"/>
        <v>0.99873803000000005</v>
      </c>
      <c r="M28" s="157">
        <f t="shared" si="33"/>
        <v>0.99873803000000005</v>
      </c>
      <c r="N28" s="2">
        <f t="shared" si="5"/>
        <v>0</v>
      </c>
      <c r="O28" s="161">
        <f t="shared" si="19"/>
        <v>0</v>
      </c>
      <c r="P28" s="162">
        <f t="shared" si="6"/>
        <v>0</v>
      </c>
      <c r="Q28" s="157">
        <f t="shared" si="7"/>
        <v>0</v>
      </c>
      <c r="R28" s="163">
        <f t="shared" si="20"/>
        <v>0.12</v>
      </c>
      <c r="S28" s="161">
        <f t="shared" si="8"/>
        <v>17</v>
      </c>
      <c r="T28" s="161">
        <v>360</v>
      </c>
      <c r="U28" s="164">
        <f t="shared" si="9"/>
        <v>1.0051924329999999</v>
      </c>
      <c r="V28" s="157">
        <f t="shared" si="10"/>
        <v>0</v>
      </c>
      <c r="W28" s="2">
        <f t="shared" si="21"/>
        <v>0</v>
      </c>
      <c r="X28" s="2"/>
      <c r="Y28" s="8"/>
      <c r="Z28" s="5"/>
      <c r="AA28" s="81">
        <f t="shared" si="27"/>
        <v>16</v>
      </c>
      <c r="AB28" s="92">
        <f t="shared" si="32"/>
        <v>44530</v>
      </c>
      <c r="AC28" s="88">
        <f t="shared" si="23"/>
        <v>0</v>
      </c>
      <c r="AD28" s="189">
        <f t="shared" si="28"/>
        <v>31</v>
      </c>
      <c r="AE28" s="88">
        <f t="shared" si="29"/>
        <v>0</v>
      </c>
      <c r="AF28" s="88">
        <f t="shared" si="24"/>
        <v>0</v>
      </c>
      <c r="AG28" s="190">
        <v>2.1308675093834106E-2</v>
      </c>
      <c r="AH28" s="86"/>
      <c r="AI28" s="86"/>
      <c r="AJ28" s="91">
        <f t="shared" si="25"/>
        <v>0</v>
      </c>
      <c r="AK28" s="81">
        <f t="shared" si="26"/>
        <v>16</v>
      </c>
      <c r="AL28" s="92">
        <f t="shared" si="31"/>
        <v>44560</v>
      </c>
      <c r="AM28" s="77"/>
    </row>
    <row r="29" spans="1:177" ht="15" customHeight="1" x14ac:dyDescent="0.2">
      <c r="A29" s="75">
        <f t="shared" si="11"/>
        <v>42964</v>
      </c>
      <c r="B29" s="2">
        <f t="shared" si="2"/>
        <v>0</v>
      </c>
      <c r="C29" s="157">
        <f t="shared" si="12"/>
        <v>0</v>
      </c>
      <c r="D29" s="158">
        <f t="shared" si="13"/>
        <v>4843.41</v>
      </c>
      <c r="E29" s="150">
        <f>IF(AND(K29=1,K28&gt;1),VLOOKUP(A28,[1]Plan1!$GA$137:$GD$300,4),E28)</f>
        <v>4832.2700000000004</v>
      </c>
      <c r="F29" s="152">
        <f t="shared" si="3"/>
        <v>42885</v>
      </c>
      <c r="G29" s="152">
        <f t="shared" si="14"/>
        <v>42916</v>
      </c>
      <c r="H29" s="159">
        <f t="shared" si="4"/>
        <v>-2.3000324151783991E-3</v>
      </c>
      <c r="I29" s="160">
        <f t="shared" si="15"/>
        <v>42977</v>
      </c>
      <c r="J29" s="155">
        <f t="shared" si="16"/>
        <v>31</v>
      </c>
      <c r="K29" s="155">
        <f t="shared" si="22"/>
        <v>18</v>
      </c>
      <c r="L29" s="2">
        <f t="shared" si="17"/>
        <v>0.99866385000000002</v>
      </c>
      <c r="M29" s="157">
        <f t="shared" si="33"/>
        <v>0.99866385000000002</v>
      </c>
      <c r="N29" s="2">
        <f t="shared" si="5"/>
        <v>0</v>
      </c>
      <c r="O29" s="161">
        <f t="shared" si="19"/>
        <v>0</v>
      </c>
      <c r="P29" s="162">
        <f t="shared" si="6"/>
        <v>0</v>
      </c>
      <c r="Q29" s="157">
        <f t="shared" si="7"/>
        <v>0</v>
      </c>
      <c r="R29" s="163">
        <f t="shared" si="20"/>
        <v>0.12</v>
      </c>
      <c r="S29" s="161">
        <f t="shared" si="8"/>
        <v>18</v>
      </c>
      <c r="T29" s="161">
        <v>360</v>
      </c>
      <c r="U29" s="164">
        <f t="shared" si="9"/>
        <v>1.005498709</v>
      </c>
      <c r="V29" s="157">
        <f t="shared" si="10"/>
        <v>0</v>
      </c>
      <c r="W29" s="2">
        <f t="shared" si="21"/>
        <v>0</v>
      </c>
      <c r="X29" s="2"/>
      <c r="Y29" s="8"/>
      <c r="Z29" s="5"/>
      <c r="AA29" s="81">
        <f t="shared" si="27"/>
        <v>17</v>
      </c>
      <c r="AB29" s="92">
        <f t="shared" si="32"/>
        <v>44560</v>
      </c>
      <c r="AC29" s="88">
        <f t="shared" si="23"/>
        <v>0</v>
      </c>
      <c r="AD29" s="189">
        <f t="shared" si="28"/>
        <v>30</v>
      </c>
      <c r="AE29" s="88">
        <f t="shared" si="29"/>
        <v>0</v>
      </c>
      <c r="AF29" s="88">
        <f t="shared" si="24"/>
        <v>0</v>
      </c>
      <c r="AG29" s="190">
        <v>2.1979215723319942E-2</v>
      </c>
      <c r="AH29" s="86"/>
      <c r="AI29" s="86"/>
      <c r="AJ29" s="91">
        <f t="shared" si="25"/>
        <v>0</v>
      </c>
      <c r="AK29" s="81">
        <f t="shared" si="26"/>
        <v>17</v>
      </c>
      <c r="AL29" s="92">
        <f t="shared" si="31"/>
        <v>44591</v>
      </c>
      <c r="AM29" s="77"/>
    </row>
    <row r="30" spans="1:177" ht="15" customHeight="1" x14ac:dyDescent="0.2">
      <c r="A30" s="75">
        <f t="shared" si="11"/>
        <v>42965</v>
      </c>
      <c r="B30" s="2">
        <f t="shared" si="2"/>
        <v>0</v>
      </c>
      <c r="C30" s="157">
        <f t="shared" si="12"/>
        <v>0</v>
      </c>
      <c r="D30" s="158">
        <f t="shared" si="13"/>
        <v>4843.41</v>
      </c>
      <c r="E30" s="150">
        <f>IF(AND(K30=1,K29&gt;1),VLOOKUP(A29,[1]Plan1!$GA$137:$GD$300,4),E29)</f>
        <v>4832.2700000000004</v>
      </c>
      <c r="F30" s="152">
        <f t="shared" si="3"/>
        <v>42885</v>
      </c>
      <c r="G30" s="152">
        <f t="shared" si="14"/>
        <v>42916</v>
      </c>
      <c r="H30" s="159">
        <f t="shared" si="4"/>
        <v>-2.3000324151783991E-3</v>
      </c>
      <c r="I30" s="160">
        <f t="shared" si="15"/>
        <v>42977</v>
      </c>
      <c r="J30" s="155">
        <f t="shared" si="16"/>
        <v>31</v>
      </c>
      <c r="K30" s="155">
        <f t="shared" si="22"/>
        <v>19</v>
      </c>
      <c r="L30" s="2">
        <f t="shared" si="17"/>
        <v>0.99858966999999998</v>
      </c>
      <c r="M30" s="157">
        <f t="shared" si="33"/>
        <v>0.99858966999999998</v>
      </c>
      <c r="N30" s="2">
        <f t="shared" si="5"/>
        <v>0</v>
      </c>
      <c r="O30" s="161">
        <f t="shared" si="19"/>
        <v>0</v>
      </c>
      <c r="P30" s="162">
        <f t="shared" si="6"/>
        <v>0</v>
      </c>
      <c r="Q30" s="157">
        <f t="shared" si="7"/>
        <v>0</v>
      </c>
      <c r="R30" s="163">
        <f t="shared" si="20"/>
        <v>0.12</v>
      </c>
      <c r="S30" s="161">
        <f t="shared" si="8"/>
        <v>19</v>
      </c>
      <c r="T30" s="161">
        <v>360</v>
      </c>
      <c r="U30" s="164">
        <f t="shared" si="9"/>
        <v>1.0058050780000001</v>
      </c>
      <c r="V30" s="157">
        <f t="shared" si="10"/>
        <v>0</v>
      </c>
      <c r="W30" s="2">
        <f t="shared" si="21"/>
        <v>0</v>
      </c>
      <c r="X30" s="2"/>
      <c r="Y30" s="8"/>
      <c r="Z30" s="5"/>
      <c r="AA30" s="81">
        <f t="shared" si="27"/>
        <v>18</v>
      </c>
      <c r="AB30" s="92">
        <f t="shared" si="32"/>
        <v>44591</v>
      </c>
      <c r="AC30" s="88">
        <f t="shared" si="23"/>
        <v>0</v>
      </c>
      <c r="AD30" s="189">
        <f t="shared" si="28"/>
        <v>31</v>
      </c>
      <c r="AE30" s="88">
        <f t="shared" si="29"/>
        <v>0</v>
      </c>
      <c r="AF30" s="88">
        <f t="shared" si="24"/>
        <v>0</v>
      </c>
      <c r="AG30" s="190">
        <v>2.2686402532309198E-2</v>
      </c>
      <c r="AH30" s="86"/>
      <c r="AI30" s="86"/>
      <c r="AJ30" s="91">
        <f t="shared" si="25"/>
        <v>0</v>
      </c>
      <c r="AK30" s="81">
        <f t="shared" si="26"/>
        <v>18</v>
      </c>
      <c r="AL30" s="92">
        <f t="shared" si="31"/>
        <v>44620</v>
      </c>
      <c r="AM30" s="77"/>
    </row>
    <row r="31" spans="1:177" ht="15" customHeight="1" x14ac:dyDescent="0.2">
      <c r="A31" s="75">
        <f t="shared" si="11"/>
        <v>42966</v>
      </c>
      <c r="B31" s="2">
        <f t="shared" si="2"/>
        <v>0</v>
      </c>
      <c r="C31" s="157">
        <f t="shared" si="12"/>
        <v>0</v>
      </c>
      <c r="D31" s="158">
        <f t="shared" si="13"/>
        <v>4843.41</v>
      </c>
      <c r="E31" s="150">
        <f>IF(AND(K31=1,K30&gt;1),VLOOKUP(A30,[1]Plan1!$GA$137:$GD$300,4),E30)</f>
        <v>4832.2700000000004</v>
      </c>
      <c r="F31" s="152">
        <f t="shared" si="3"/>
        <v>42885</v>
      </c>
      <c r="G31" s="152">
        <f t="shared" si="14"/>
        <v>42916</v>
      </c>
      <c r="H31" s="159">
        <f t="shared" si="4"/>
        <v>-2.3000324151783991E-3</v>
      </c>
      <c r="I31" s="160">
        <f t="shared" si="15"/>
        <v>42977</v>
      </c>
      <c r="J31" s="155">
        <f t="shared" si="16"/>
        <v>31</v>
      </c>
      <c r="K31" s="155">
        <f t="shared" si="22"/>
        <v>20</v>
      </c>
      <c r="L31" s="2">
        <f t="shared" si="17"/>
        <v>0.9985155</v>
      </c>
      <c r="M31" s="157">
        <f t="shared" si="33"/>
        <v>0.9985155</v>
      </c>
      <c r="N31" s="2">
        <f t="shared" si="5"/>
        <v>0</v>
      </c>
      <c r="O31" s="161">
        <f t="shared" si="19"/>
        <v>0</v>
      </c>
      <c r="P31" s="162">
        <f t="shared" si="6"/>
        <v>0</v>
      </c>
      <c r="Q31" s="157">
        <f t="shared" si="7"/>
        <v>0</v>
      </c>
      <c r="R31" s="163">
        <f t="shared" si="20"/>
        <v>0.12</v>
      </c>
      <c r="S31" s="161">
        <f t="shared" si="8"/>
        <v>20</v>
      </c>
      <c r="T31" s="161">
        <v>360</v>
      </c>
      <c r="U31" s="164">
        <f t="shared" si="9"/>
        <v>1.00611154</v>
      </c>
      <c r="V31" s="157">
        <f t="shared" si="10"/>
        <v>0</v>
      </c>
      <c r="W31" s="2">
        <f t="shared" si="21"/>
        <v>0</v>
      </c>
      <c r="X31" s="2"/>
      <c r="Y31" s="13"/>
      <c r="Z31" s="5"/>
      <c r="AA31" s="81">
        <f t="shared" si="27"/>
        <v>19</v>
      </c>
      <c r="AB31" s="92">
        <f t="shared" si="32"/>
        <v>44620</v>
      </c>
      <c r="AC31" s="88">
        <f t="shared" si="23"/>
        <v>0</v>
      </c>
      <c r="AD31" s="189">
        <f t="shared" si="28"/>
        <v>29</v>
      </c>
      <c r="AE31" s="88">
        <f t="shared" si="29"/>
        <v>0</v>
      </c>
      <c r="AF31" s="88">
        <f t="shared" si="24"/>
        <v>0</v>
      </c>
      <c r="AG31" s="190">
        <v>2.3433285793203341E-2</v>
      </c>
      <c r="AH31" s="86"/>
      <c r="AI31" s="86"/>
      <c r="AJ31" s="91">
        <f t="shared" si="25"/>
        <v>0</v>
      </c>
      <c r="AK31" s="81">
        <f t="shared" si="26"/>
        <v>19</v>
      </c>
      <c r="AL31" s="92">
        <f t="shared" si="31"/>
        <v>44650</v>
      </c>
      <c r="AM31" s="77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</row>
    <row r="32" spans="1:177" ht="15" customHeight="1" x14ac:dyDescent="0.2">
      <c r="A32" s="75">
        <f t="shared" si="11"/>
        <v>42967</v>
      </c>
      <c r="B32" s="2">
        <f t="shared" si="2"/>
        <v>0</v>
      </c>
      <c r="C32" s="157">
        <f t="shared" si="12"/>
        <v>0</v>
      </c>
      <c r="D32" s="158">
        <f t="shared" si="13"/>
        <v>4843.41</v>
      </c>
      <c r="E32" s="150">
        <f>IF(AND(K32=1,K31&gt;1),VLOOKUP(A31,[1]Plan1!$GA$137:$GD$300,4),E31)</f>
        <v>4832.2700000000004</v>
      </c>
      <c r="F32" s="152">
        <f t="shared" si="3"/>
        <v>42885</v>
      </c>
      <c r="G32" s="152">
        <f t="shared" si="14"/>
        <v>42916</v>
      </c>
      <c r="H32" s="159">
        <f t="shared" si="4"/>
        <v>-2.3000324151783991E-3</v>
      </c>
      <c r="I32" s="160">
        <f t="shared" si="15"/>
        <v>42977</v>
      </c>
      <c r="J32" s="155">
        <f t="shared" si="16"/>
        <v>31</v>
      </c>
      <c r="K32" s="155">
        <f t="shared" si="22"/>
        <v>21</v>
      </c>
      <c r="L32" s="2">
        <f t="shared" si="17"/>
        <v>0.99844133000000002</v>
      </c>
      <c r="M32" s="157">
        <f t="shared" si="33"/>
        <v>0.99844133000000002</v>
      </c>
      <c r="N32" s="2">
        <f t="shared" si="5"/>
        <v>0</v>
      </c>
      <c r="O32" s="161">
        <f t="shared" si="19"/>
        <v>0</v>
      </c>
      <c r="P32" s="162">
        <f t="shared" si="6"/>
        <v>0</v>
      </c>
      <c r="Q32" s="157">
        <f t="shared" si="7"/>
        <v>0</v>
      </c>
      <c r="R32" s="163">
        <f t="shared" si="20"/>
        <v>0.12</v>
      </c>
      <c r="S32" s="161">
        <f t="shared" si="8"/>
        <v>21</v>
      </c>
      <c r="T32" s="161">
        <v>360</v>
      </c>
      <c r="U32" s="164">
        <f t="shared" si="9"/>
        <v>1.0064180949999999</v>
      </c>
      <c r="V32" s="157">
        <f t="shared" si="10"/>
        <v>0</v>
      </c>
      <c r="W32" s="2">
        <f t="shared" si="21"/>
        <v>0</v>
      </c>
      <c r="X32" s="2"/>
      <c r="Y32" s="8"/>
      <c r="Z32" s="5"/>
      <c r="AA32" s="81">
        <f t="shared" si="27"/>
        <v>20</v>
      </c>
      <c r="AB32" s="92">
        <f t="shared" si="32"/>
        <v>44650</v>
      </c>
      <c r="AC32" s="88">
        <f t="shared" si="23"/>
        <v>0</v>
      </c>
      <c r="AD32" s="189">
        <f t="shared" si="28"/>
        <v>30</v>
      </c>
      <c r="AE32" s="88">
        <f t="shared" si="29"/>
        <v>0</v>
      </c>
      <c r="AF32" s="88">
        <f t="shared" si="24"/>
        <v>0</v>
      </c>
      <c r="AG32" s="190">
        <v>2.4223270551584259E-2</v>
      </c>
      <c r="AH32" s="86"/>
      <c r="AI32" s="86"/>
      <c r="AJ32" s="91">
        <f t="shared" si="25"/>
        <v>0</v>
      </c>
      <c r="AK32" s="81">
        <f t="shared" si="26"/>
        <v>20</v>
      </c>
      <c r="AL32" s="92">
        <f t="shared" si="31"/>
        <v>44681</v>
      </c>
      <c r="AM32" s="77"/>
    </row>
    <row r="33" spans="1:177" ht="15" customHeight="1" x14ac:dyDescent="0.2">
      <c r="A33" s="75">
        <f t="shared" si="11"/>
        <v>42968</v>
      </c>
      <c r="B33" s="2">
        <f t="shared" si="2"/>
        <v>0</v>
      </c>
      <c r="C33" s="157">
        <f t="shared" si="12"/>
        <v>0</v>
      </c>
      <c r="D33" s="158">
        <f t="shared" si="13"/>
        <v>4843.41</v>
      </c>
      <c r="E33" s="150">
        <f>IF(AND(K33=1,K32&gt;1),VLOOKUP(A32,[1]Plan1!$GA$137:$GD$300,4),E32)</f>
        <v>4832.2700000000004</v>
      </c>
      <c r="F33" s="152">
        <f t="shared" si="3"/>
        <v>42885</v>
      </c>
      <c r="G33" s="152">
        <f t="shared" si="14"/>
        <v>42916</v>
      </c>
      <c r="H33" s="159">
        <f t="shared" si="4"/>
        <v>-2.3000324151783991E-3</v>
      </c>
      <c r="I33" s="160">
        <f t="shared" si="15"/>
        <v>42977</v>
      </c>
      <c r="J33" s="155">
        <f t="shared" si="16"/>
        <v>31</v>
      </c>
      <c r="K33" s="155">
        <f t="shared" si="22"/>
        <v>22</v>
      </c>
      <c r="L33" s="2">
        <f t="shared" si="17"/>
        <v>0.99836716999999997</v>
      </c>
      <c r="M33" s="157">
        <f t="shared" si="33"/>
        <v>0.99836716999999997</v>
      </c>
      <c r="N33" s="2">
        <f t="shared" si="5"/>
        <v>0</v>
      </c>
      <c r="O33" s="161">
        <f t="shared" si="19"/>
        <v>0</v>
      </c>
      <c r="P33" s="162">
        <f t="shared" si="6"/>
        <v>0</v>
      </c>
      <c r="Q33" s="157">
        <f t="shared" si="7"/>
        <v>0</v>
      </c>
      <c r="R33" s="163">
        <f t="shared" si="20"/>
        <v>0.12</v>
      </c>
      <c r="S33" s="161">
        <f t="shared" si="8"/>
        <v>22</v>
      </c>
      <c r="T33" s="161">
        <v>360</v>
      </c>
      <c r="U33" s="164">
        <f t="shared" si="9"/>
        <v>1.006724744</v>
      </c>
      <c r="V33" s="157">
        <f t="shared" si="10"/>
        <v>0</v>
      </c>
      <c r="W33" s="2">
        <f t="shared" si="21"/>
        <v>0</v>
      </c>
      <c r="X33" s="2"/>
      <c r="Y33" s="8"/>
      <c r="Z33" s="5"/>
      <c r="AA33" s="81">
        <f t="shared" si="27"/>
        <v>21</v>
      </c>
      <c r="AB33" s="92">
        <f t="shared" si="32"/>
        <v>44681</v>
      </c>
      <c r="AC33" s="88">
        <f t="shared" si="23"/>
        <v>0</v>
      </c>
      <c r="AD33" s="189">
        <f t="shared" si="28"/>
        <v>31</v>
      </c>
      <c r="AE33" s="88">
        <f t="shared" si="29"/>
        <v>0</v>
      </c>
      <c r="AF33" s="88">
        <f t="shared" si="24"/>
        <v>0</v>
      </c>
      <c r="AG33" s="190">
        <v>2.5060158983162249E-2</v>
      </c>
      <c r="AH33" s="86"/>
      <c r="AI33" s="86"/>
      <c r="AJ33" s="91">
        <f t="shared" si="25"/>
        <v>0</v>
      </c>
      <c r="AK33" s="81">
        <f t="shared" si="26"/>
        <v>21</v>
      </c>
      <c r="AL33" s="92">
        <f t="shared" si="31"/>
        <v>44711</v>
      </c>
      <c r="AM33" s="77"/>
    </row>
    <row r="34" spans="1:177" ht="15" customHeight="1" x14ac:dyDescent="0.2">
      <c r="A34" s="75">
        <f t="shared" si="11"/>
        <v>42969</v>
      </c>
      <c r="B34" s="2">
        <f t="shared" si="2"/>
        <v>0</v>
      </c>
      <c r="C34" s="157">
        <f t="shared" si="12"/>
        <v>0</v>
      </c>
      <c r="D34" s="158">
        <f t="shared" si="13"/>
        <v>4843.41</v>
      </c>
      <c r="E34" s="150">
        <f>IF(AND(K34=1,K33&gt;1),VLOOKUP(A33,[1]Plan1!$GA$137:$GD$300,4),E33)</f>
        <v>4832.2700000000004</v>
      </c>
      <c r="F34" s="152">
        <f t="shared" si="3"/>
        <v>42885</v>
      </c>
      <c r="G34" s="152">
        <f t="shared" si="14"/>
        <v>42916</v>
      </c>
      <c r="H34" s="159">
        <f t="shared" si="4"/>
        <v>-2.3000324151783991E-3</v>
      </c>
      <c r="I34" s="160">
        <f t="shared" si="15"/>
        <v>42977</v>
      </c>
      <c r="J34" s="155">
        <f t="shared" si="16"/>
        <v>31</v>
      </c>
      <c r="K34" s="155">
        <f t="shared" si="22"/>
        <v>23</v>
      </c>
      <c r="L34" s="2">
        <f t="shared" si="17"/>
        <v>0.99829301000000004</v>
      </c>
      <c r="M34" s="157">
        <f t="shared" si="33"/>
        <v>0.99829301000000004</v>
      </c>
      <c r="N34" s="2">
        <f t="shared" si="5"/>
        <v>0</v>
      </c>
      <c r="O34" s="161">
        <f t="shared" si="19"/>
        <v>0</v>
      </c>
      <c r="P34" s="162">
        <f t="shared" si="6"/>
        <v>0</v>
      </c>
      <c r="Q34" s="157">
        <f t="shared" si="7"/>
        <v>0</v>
      </c>
      <c r="R34" s="163">
        <f t="shared" si="20"/>
        <v>0.12</v>
      </c>
      <c r="S34" s="161">
        <f t="shared" si="8"/>
        <v>23</v>
      </c>
      <c r="T34" s="161">
        <v>360</v>
      </c>
      <c r="U34" s="164">
        <f t="shared" si="9"/>
        <v>1.0070314869999999</v>
      </c>
      <c r="V34" s="157">
        <f t="shared" si="10"/>
        <v>0</v>
      </c>
      <c r="W34" s="2">
        <f t="shared" si="21"/>
        <v>0</v>
      </c>
      <c r="X34" s="2"/>
      <c r="Y34" s="8"/>
      <c r="Z34" s="5"/>
      <c r="AA34" s="81">
        <f t="shared" si="27"/>
        <v>22</v>
      </c>
      <c r="AB34" s="92">
        <f t="shared" si="32"/>
        <v>44711</v>
      </c>
      <c r="AC34" s="88">
        <f t="shared" si="23"/>
        <v>0</v>
      </c>
      <c r="AD34" s="189">
        <f t="shared" si="28"/>
        <v>30</v>
      </c>
      <c r="AE34" s="88">
        <f t="shared" si="29"/>
        <v>0</v>
      </c>
      <c r="AF34" s="88">
        <f t="shared" si="24"/>
        <v>0</v>
      </c>
      <c r="AG34" s="190">
        <v>2.5948215593587006E-2</v>
      </c>
      <c r="AH34" s="86"/>
      <c r="AI34" s="86"/>
      <c r="AJ34" s="91">
        <f t="shared" si="25"/>
        <v>0</v>
      </c>
      <c r="AK34" s="81">
        <f t="shared" si="26"/>
        <v>22</v>
      </c>
      <c r="AL34" s="92">
        <f t="shared" si="31"/>
        <v>44742</v>
      </c>
      <c r="AM34" s="77"/>
    </row>
    <row r="35" spans="1:177" ht="15" customHeight="1" x14ac:dyDescent="0.2">
      <c r="A35" s="75">
        <f t="shared" si="11"/>
        <v>42970</v>
      </c>
      <c r="B35" s="2">
        <f t="shared" si="2"/>
        <v>0</v>
      </c>
      <c r="C35" s="157">
        <f t="shared" si="12"/>
        <v>0</v>
      </c>
      <c r="D35" s="158">
        <f t="shared" si="13"/>
        <v>4843.41</v>
      </c>
      <c r="E35" s="150">
        <f>IF(AND(K35=1,K34&gt;1),VLOOKUP(A34,[1]Plan1!$GA$137:$GD$300,4),E34)</f>
        <v>4832.2700000000004</v>
      </c>
      <c r="F35" s="152">
        <f t="shared" si="3"/>
        <v>42885</v>
      </c>
      <c r="G35" s="152">
        <f t="shared" si="14"/>
        <v>42916</v>
      </c>
      <c r="H35" s="159">
        <f t="shared" si="4"/>
        <v>-2.3000324151783991E-3</v>
      </c>
      <c r="I35" s="160">
        <f t="shared" si="15"/>
        <v>42977</v>
      </c>
      <c r="J35" s="155">
        <f t="shared" si="16"/>
        <v>31</v>
      </c>
      <c r="K35" s="155">
        <f t="shared" si="22"/>
        <v>24</v>
      </c>
      <c r="L35" s="2">
        <f t="shared" si="17"/>
        <v>0.99821886000000004</v>
      </c>
      <c r="M35" s="157">
        <f t="shared" si="33"/>
        <v>0.99821886000000004</v>
      </c>
      <c r="N35" s="2">
        <f t="shared" si="5"/>
        <v>0</v>
      </c>
      <c r="O35" s="161">
        <f t="shared" si="19"/>
        <v>0</v>
      </c>
      <c r="P35" s="162">
        <f t="shared" si="6"/>
        <v>0</v>
      </c>
      <c r="Q35" s="157">
        <f t="shared" si="7"/>
        <v>0</v>
      </c>
      <c r="R35" s="163">
        <f t="shared" si="20"/>
        <v>0.12</v>
      </c>
      <c r="S35" s="161">
        <f t="shared" si="8"/>
        <v>24</v>
      </c>
      <c r="T35" s="161">
        <v>360</v>
      </c>
      <c r="U35" s="164">
        <f t="shared" si="9"/>
        <v>1.0073383229999999</v>
      </c>
      <c r="V35" s="157">
        <f t="shared" si="10"/>
        <v>0</v>
      </c>
      <c r="W35" s="2">
        <f t="shared" si="21"/>
        <v>0</v>
      </c>
      <c r="X35" s="2"/>
      <c r="Y35" s="8"/>
      <c r="Z35" s="5"/>
      <c r="AA35" s="81">
        <f t="shared" si="27"/>
        <v>23</v>
      </c>
      <c r="AB35" s="92">
        <f t="shared" si="32"/>
        <v>44742</v>
      </c>
      <c r="AC35" s="88">
        <f t="shared" si="23"/>
        <v>0</v>
      </c>
      <c r="AD35" s="189">
        <f t="shared" si="28"/>
        <v>31</v>
      </c>
      <c r="AE35" s="88">
        <f t="shared" si="29"/>
        <v>0</v>
      </c>
      <c r="AF35" s="88">
        <f t="shared" si="24"/>
        <v>0</v>
      </c>
      <c r="AG35" s="190">
        <v>2.6892237734436605E-2</v>
      </c>
      <c r="AH35" s="86"/>
      <c r="AI35" s="86"/>
      <c r="AJ35" s="91">
        <f t="shared" si="25"/>
        <v>0</v>
      </c>
      <c r="AK35" s="81">
        <f t="shared" si="26"/>
        <v>23</v>
      </c>
      <c r="AL35" s="92">
        <f t="shared" si="31"/>
        <v>44772</v>
      </c>
      <c r="AM35" s="77"/>
    </row>
    <row r="36" spans="1:177" ht="15" customHeight="1" x14ac:dyDescent="0.2">
      <c r="A36" s="75">
        <f t="shared" si="11"/>
        <v>42971</v>
      </c>
      <c r="B36" s="2">
        <f t="shared" si="2"/>
        <v>0</v>
      </c>
      <c r="C36" s="157">
        <f t="shared" si="12"/>
        <v>0</v>
      </c>
      <c r="D36" s="158">
        <f t="shared" si="13"/>
        <v>4843.41</v>
      </c>
      <c r="E36" s="150">
        <f>IF(AND(K36=1,K35&gt;1),VLOOKUP(A35,[1]Plan1!$GA$137:$GD$300,4),E35)</f>
        <v>4832.2700000000004</v>
      </c>
      <c r="F36" s="152">
        <f t="shared" si="3"/>
        <v>42885</v>
      </c>
      <c r="G36" s="152">
        <f t="shared" si="14"/>
        <v>42916</v>
      </c>
      <c r="H36" s="159">
        <f t="shared" si="4"/>
        <v>-2.3000324151783991E-3</v>
      </c>
      <c r="I36" s="160">
        <f t="shared" si="15"/>
        <v>42977</v>
      </c>
      <c r="J36" s="155">
        <f t="shared" si="16"/>
        <v>31</v>
      </c>
      <c r="K36" s="155">
        <f t="shared" si="22"/>
        <v>25</v>
      </c>
      <c r="L36" s="2">
        <f t="shared" si="17"/>
        <v>0.99814471999999999</v>
      </c>
      <c r="M36" s="157">
        <f t="shared" si="33"/>
        <v>0.99814471999999999</v>
      </c>
      <c r="N36" s="2">
        <f t="shared" si="5"/>
        <v>0</v>
      </c>
      <c r="O36" s="161">
        <f t="shared" si="19"/>
        <v>0</v>
      </c>
      <c r="P36" s="162">
        <f t="shared" si="6"/>
        <v>0</v>
      </c>
      <c r="Q36" s="157">
        <f t="shared" si="7"/>
        <v>0</v>
      </c>
      <c r="R36" s="163">
        <f t="shared" si="20"/>
        <v>0.12</v>
      </c>
      <c r="S36" s="161">
        <f t="shared" si="8"/>
        <v>25</v>
      </c>
      <c r="T36" s="161">
        <v>360</v>
      </c>
      <c r="U36" s="164">
        <f t="shared" si="9"/>
        <v>1.0076452520000001</v>
      </c>
      <c r="V36" s="157">
        <f t="shared" si="10"/>
        <v>0</v>
      </c>
      <c r="W36" s="2">
        <f t="shared" si="21"/>
        <v>0</v>
      </c>
      <c r="X36" s="2"/>
      <c r="Y36" s="8"/>
      <c r="Z36" s="5"/>
      <c r="AA36" s="81">
        <f t="shared" si="27"/>
        <v>24</v>
      </c>
      <c r="AB36" s="92">
        <f t="shared" si="32"/>
        <v>44772</v>
      </c>
      <c r="AC36" s="88">
        <f t="shared" si="23"/>
        <v>0</v>
      </c>
      <c r="AD36" s="189">
        <f t="shared" si="28"/>
        <v>30</v>
      </c>
      <c r="AE36" s="88">
        <f t="shared" si="29"/>
        <v>0</v>
      </c>
      <c r="AF36" s="88">
        <f t="shared" si="24"/>
        <v>0</v>
      </c>
      <c r="AG36" s="190">
        <v>2.789764331430129E-2</v>
      </c>
      <c r="AH36" s="86"/>
      <c r="AI36" s="86"/>
      <c r="AJ36" s="91">
        <f t="shared" si="25"/>
        <v>0</v>
      </c>
      <c r="AK36" s="81">
        <f t="shared" si="26"/>
        <v>24</v>
      </c>
      <c r="AL36" s="92">
        <f t="shared" si="31"/>
        <v>44803</v>
      </c>
      <c r="AM36" s="77"/>
    </row>
    <row r="37" spans="1:177" ht="15" customHeight="1" x14ac:dyDescent="0.2">
      <c r="A37" s="75">
        <f t="shared" si="11"/>
        <v>42972</v>
      </c>
      <c r="B37" s="2">
        <f t="shared" si="2"/>
        <v>0</v>
      </c>
      <c r="C37" s="157">
        <f t="shared" si="12"/>
        <v>0</v>
      </c>
      <c r="D37" s="158">
        <f t="shared" si="13"/>
        <v>4843.41</v>
      </c>
      <c r="E37" s="150">
        <f>IF(AND(K37=1,K36&gt;1),VLOOKUP(A36,[1]Plan1!$GA$137:$GD$300,4),E36)</f>
        <v>4832.2700000000004</v>
      </c>
      <c r="F37" s="152">
        <f t="shared" si="3"/>
        <v>42885</v>
      </c>
      <c r="G37" s="152">
        <f t="shared" si="14"/>
        <v>42916</v>
      </c>
      <c r="H37" s="159">
        <f t="shared" si="4"/>
        <v>-2.3000324151783991E-3</v>
      </c>
      <c r="I37" s="160">
        <f t="shared" si="15"/>
        <v>42977</v>
      </c>
      <c r="J37" s="155">
        <f t="shared" si="16"/>
        <v>31</v>
      </c>
      <c r="K37" s="155">
        <f t="shared" si="22"/>
        <v>26</v>
      </c>
      <c r="L37" s="2">
        <f t="shared" si="17"/>
        <v>0.99807058000000004</v>
      </c>
      <c r="M37" s="157">
        <f t="shared" si="33"/>
        <v>0.99807058000000004</v>
      </c>
      <c r="N37" s="2">
        <f t="shared" si="5"/>
        <v>0</v>
      </c>
      <c r="O37" s="161">
        <f t="shared" si="19"/>
        <v>0</v>
      </c>
      <c r="P37" s="162">
        <f t="shared" si="6"/>
        <v>0</v>
      </c>
      <c r="Q37" s="157">
        <f t="shared" si="7"/>
        <v>0</v>
      </c>
      <c r="R37" s="163">
        <f t="shared" si="20"/>
        <v>0.12</v>
      </c>
      <c r="S37" s="161">
        <f t="shared" si="8"/>
        <v>26</v>
      </c>
      <c r="T37" s="161">
        <v>360</v>
      </c>
      <c r="U37" s="164">
        <f t="shared" si="9"/>
        <v>1.0079522750000001</v>
      </c>
      <c r="V37" s="157">
        <f t="shared" si="10"/>
        <v>0</v>
      </c>
      <c r="W37" s="2">
        <f t="shared" si="21"/>
        <v>0</v>
      </c>
      <c r="X37" s="2"/>
      <c r="Y37" s="19"/>
      <c r="Z37" s="5"/>
      <c r="AA37" s="81">
        <f t="shared" si="27"/>
        <v>25</v>
      </c>
      <c r="AB37" s="92">
        <f t="shared" si="32"/>
        <v>44803</v>
      </c>
      <c r="AC37" s="88">
        <f t="shared" si="23"/>
        <v>0</v>
      </c>
      <c r="AD37" s="189">
        <f t="shared" si="28"/>
        <v>31</v>
      </c>
      <c r="AE37" s="88">
        <f t="shared" si="29"/>
        <v>0</v>
      </c>
      <c r="AF37" s="88">
        <f t="shared" si="24"/>
        <v>0</v>
      </c>
      <c r="AG37" s="190">
        <v>2.8970568769520703E-2</v>
      </c>
      <c r="AH37" s="86"/>
      <c r="AI37" s="86"/>
      <c r="AJ37" s="91">
        <f t="shared" si="25"/>
        <v>0</v>
      </c>
      <c r="AK37" s="81">
        <f t="shared" si="26"/>
        <v>25</v>
      </c>
      <c r="AL37" s="92">
        <f t="shared" si="31"/>
        <v>44834</v>
      </c>
      <c r="AM37" s="77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</row>
    <row r="38" spans="1:177" ht="15" customHeight="1" x14ac:dyDescent="0.2">
      <c r="A38" s="75">
        <f t="shared" si="11"/>
        <v>42973</v>
      </c>
      <c r="B38" s="2">
        <f t="shared" si="2"/>
        <v>0</v>
      </c>
      <c r="C38" s="157">
        <f t="shared" si="12"/>
        <v>0</v>
      </c>
      <c r="D38" s="158">
        <f t="shared" si="13"/>
        <v>4843.41</v>
      </c>
      <c r="E38" s="150">
        <f>IF(AND(K38=1,K37&gt;1),VLOOKUP(A37,[1]Plan1!$GA$137:$GD$300,4),E37)</f>
        <v>4832.2700000000004</v>
      </c>
      <c r="F38" s="152">
        <f t="shared" si="3"/>
        <v>42885</v>
      </c>
      <c r="G38" s="152">
        <f t="shared" si="14"/>
        <v>42916</v>
      </c>
      <c r="H38" s="159">
        <f t="shared" si="4"/>
        <v>-2.3000324151783991E-3</v>
      </c>
      <c r="I38" s="160">
        <f t="shared" si="15"/>
        <v>42977</v>
      </c>
      <c r="J38" s="155">
        <f t="shared" si="16"/>
        <v>31</v>
      </c>
      <c r="K38" s="155">
        <f t="shared" si="22"/>
        <v>27</v>
      </c>
      <c r="L38" s="2">
        <f t="shared" si="17"/>
        <v>0.99799643999999998</v>
      </c>
      <c r="M38" s="157">
        <f t="shared" si="33"/>
        <v>0.99799643999999998</v>
      </c>
      <c r="N38" s="2">
        <f t="shared" si="5"/>
        <v>0</v>
      </c>
      <c r="O38" s="161">
        <f t="shared" si="19"/>
        <v>0</v>
      </c>
      <c r="P38" s="162">
        <f t="shared" si="6"/>
        <v>0</v>
      </c>
      <c r="Q38" s="157">
        <f t="shared" si="7"/>
        <v>0</v>
      </c>
      <c r="R38" s="163">
        <f t="shared" si="20"/>
        <v>0.12</v>
      </c>
      <c r="S38" s="161">
        <f t="shared" si="8"/>
        <v>27</v>
      </c>
      <c r="T38" s="161">
        <v>360</v>
      </c>
      <c r="U38" s="164">
        <f t="shared" si="9"/>
        <v>1.0082593909999999</v>
      </c>
      <c r="V38" s="157">
        <f t="shared" si="10"/>
        <v>0</v>
      </c>
      <c r="W38" s="2">
        <f t="shared" si="21"/>
        <v>0</v>
      </c>
      <c r="X38" s="2"/>
      <c r="Y38" s="8"/>
      <c r="Z38" s="5"/>
      <c r="AA38" s="81">
        <f t="shared" si="27"/>
        <v>26</v>
      </c>
      <c r="AB38" s="92">
        <f t="shared" si="32"/>
        <v>44834</v>
      </c>
      <c r="AC38" s="88">
        <f t="shared" si="23"/>
        <v>0</v>
      </c>
      <c r="AD38" s="189">
        <f t="shared" si="28"/>
        <v>31</v>
      </c>
      <c r="AE38" s="88">
        <f t="shared" si="29"/>
        <v>0</v>
      </c>
      <c r="AF38" s="88">
        <f t="shared" si="24"/>
        <v>0</v>
      </c>
      <c r="AG38" s="190">
        <v>3.0118000427015026E-2</v>
      </c>
      <c r="AH38" s="86"/>
      <c r="AI38" s="86"/>
      <c r="AJ38" s="91">
        <f t="shared" si="25"/>
        <v>0</v>
      </c>
      <c r="AK38" s="81">
        <f t="shared" si="26"/>
        <v>26</v>
      </c>
      <c r="AL38" s="92">
        <f t="shared" si="31"/>
        <v>44864</v>
      </c>
      <c r="AM38" s="77"/>
    </row>
    <row r="39" spans="1:177" ht="15" customHeight="1" x14ac:dyDescent="0.2">
      <c r="A39" s="75">
        <f t="shared" si="11"/>
        <v>42974</v>
      </c>
      <c r="B39" s="2">
        <f t="shared" si="2"/>
        <v>0</v>
      </c>
      <c r="C39" s="157">
        <f t="shared" si="12"/>
        <v>0</v>
      </c>
      <c r="D39" s="158">
        <f t="shared" si="13"/>
        <v>4843.41</v>
      </c>
      <c r="E39" s="150">
        <f>IF(AND(K39=1,K38&gt;1),VLOOKUP(A38,[1]Plan1!$GA$137:$GD$300,4),E38)</f>
        <v>4832.2700000000004</v>
      </c>
      <c r="F39" s="152">
        <f t="shared" si="3"/>
        <v>42885</v>
      </c>
      <c r="G39" s="152">
        <f t="shared" si="14"/>
        <v>42916</v>
      </c>
      <c r="H39" s="159">
        <f t="shared" si="4"/>
        <v>-2.3000324151783991E-3</v>
      </c>
      <c r="I39" s="160">
        <f t="shared" si="15"/>
        <v>42977</v>
      </c>
      <c r="J39" s="155">
        <f t="shared" si="16"/>
        <v>31</v>
      </c>
      <c r="K39" s="155">
        <f t="shared" si="22"/>
        <v>28</v>
      </c>
      <c r="L39" s="2">
        <f t="shared" si="17"/>
        <v>0.99792230999999998</v>
      </c>
      <c r="M39" s="157">
        <f t="shared" si="33"/>
        <v>0.99792230999999998</v>
      </c>
      <c r="N39" s="2">
        <f t="shared" si="5"/>
        <v>0</v>
      </c>
      <c r="O39" s="161">
        <f t="shared" si="19"/>
        <v>0</v>
      </c>
      <c r="P39" s="162">
        <f t="shared" si="6"/>
        <v>0</v>
      </c>
      <c r="Q39" s="157">
        <f t="shared" si="7"/>
        <v>0</v>
      </c>
      <c r="R39" s="163">
        <f t="shared" si="20"/>
        <v>0.12</v>
      </c>
      <c r="S39" s="161">
        <f t="shared" si="8"/>
        <v>28</v>
      </c>
      <c r="T39" s="161">
        <v>360</v>
      </c>
      <c r="U39" s="164">
        <f t="shared" si="9"/>
        <v>1.0085666010000001</v>
      </c>
      <c r="V39" s="157">
        <f t="shared" si="10"/>
        <v>0</v>
      </c>
      <c r="W39" s="2">
        <f t="shared" si="21"/>
        <v>0</v>
      </c>
      <c r="X39" s="2"/>
      <c r="Y39" s="8"/>
      <c r="Z39" s="5"/>
      <c r="AA39" s="81">
        <f t="shared" si="27"/>
        <v>27</v>
      </c>
      <c r="AB39" s="92">
        <f t="shared" si="32"/>
        <v>44864</v>
      </c>
      <c r="AC39" s="88">
        <f t="shared" si="23"/>
        <v>0</v>
      </c>
      <c r="AD39" s="189">
        <f t="shared" si="28"/>
        <v>30</v>
      </c>
      <c r="AE39" s="88">
        <f t="shared" si="29"/>
        <v>0</v>
      </c>
      <c r="AF39" s="88">
        <f t="shared" si="24"/>
        <v>0</v>
      </c>
      <c r="AG39" s="190">
        <v>3.1347920486331463E-2</v>
      </c>
      <c r="AH39" s="86"/>
      <c r="AI39" s="86"/>
      <c r="AJ39" s="91">
        <f t="shared" si="25"/>
        <v>0</v>
      </c>
      <c r="AK39" s="81">
        <f t="shared" si="26"/>
        <v>27</v>
      </c>
      <c r="AL39" s="92">
        <f t="shared" si="31"/>
        <v>44895</v>
      </c>
      <c r="AM39" s="77"/>
    </row>
    <row r="40" spans="1:177" ht="15" customHeight="1" x14ac:dyDescent="0.2">
      <c r="A40" s="75">
        <f t="shared" si="11"/>
        <v>42975</v>
      </c>
      <c r="B40" s="2">
        <f t="shared" si="2"/>
        <v>0</v>
      </c>
      <c r="C40" s="157">
        <f t="shared" si="12"/>
        <v>0</v>
      </c>
      <c r="D40" s="158">
        <f t="shared" si="13"/>
        <v>4843.41</v>
      </c>
      <c r="E40" s="150">
        <f>IF(AND(K40=1,K39&gt;1),VLOOKUP(A39,[1]Plan1!$GA$137:$GD$300,4),E39)</f>
        <v>4832.2700000000004</v>
      </c>
      <c r="F40" s="152">
        <f t="shared" si="3"/>
        <v>42885</v>
      </c>
      <c r="G40" s="152">
        <f t="shared" si="14"/>
        <v>42916</v>
      </c>
      <c r="H40" s="159">
        <f t="shared" si="4"/>
        <v>-2.3000324151783991E-3</v>
      </c>
      <c r="I40" s="160">
        <f t="shared" si="15"/>
        <v>42977</v>
      </c>
      <c r="J40" s="155">
        <f t="shared" si="16"/>
        <v>31</v>
      </c>
      <c r="K40" s="155">
        <f t="shared" si="22"/>
        <v>29</v>
      </c>
      <c r="L40" s="2">
        <f t="shared" si="17"/>
        <v>0.99784819000000002</v>
      </c>
      <c r="M40" s="157">
        <f t="shared" si="33"/>
        <v>0.99784819000000002</v>
      </c>
      <c r="N40" s="2">
        <f t="shared" si="5"/>
        <v>0</v>
      </c>
      <c r="O40" s="161">
        <f t="shared" si="19"/>
        <v>0</v>
      </c>
      <c r="P40" s="162">
        <f t="shared" si="6"/>
        <v>0</v>
      </c>
      <c r="Q40" s="157">
        <f t="shared" si="7"/>
        <v>0</v>
      </c>
      <c r="R40" s="163">
        <f t="shared" si="20"/>
        <v>0.12</v>
      </c>
      <c r="S40" s="161">
        <f t="shared" si="8"/>
        <v>29</v>
      </c>
      <c r="T40" s="161">
        <v>360</v>
      </c>
      <c r="U40" s="164">
        <f t="shared" si="9"/>
        <v>1.008873905</v>
      </c>
      <c r="V40" s="157">
        <f t="shared" si="10"/>
        <v>0</v>
      </c>
      <c r="W40" s="2">
        <f t="shared" si="21"/>
        <v>0</v>
      </c>
      <c r="X40" s="2"/>
      <c r="Y40" s="8"/>
      <c r="Z40" s="8"/>
      <c r="AA40" s="81">
        <f t="shared" si="27"/>
        <v>28</v>
      </c>
      <c r="AB40" s="92">
        <f t="shared" si="32"/>
        <v>44895</v>
      </c>
      <c r="AC40" s="88">
        <f t="shared" si="23"/>
        <v>0</v>
      </c>
      <c r="AD40" s="189">
        <f t="shared" si="28"/>
        <v>31</v>
      </c>
      <c r="AE40" s="88">
        <f t="shared" si="29"/>
        <v>0</v>
      </c>
      <c r="AF40" s="88">
        <f t="shared" si="24"/>
        <v>0</v>
      </c>
      <c r="AG40" s="190">
        <v>3.2669495415701202E-2</v>
      </c>
      <c r="AH40" s="86"/>
      <c r="AI40" s="86"/>
      <c r="AJ40" s="91">
        <f t="shared" si="25"/>
        <v>0</v>
      </c>
      <c r="AK40" s="81">
        <f t="shared" si="26"/>
        <v>28</v>
      </c>
      <c r="AL40" s="92">
        <f t="shared" si="31"/>
        <v>44925</v>
      </c>
      <c r="AM40" s="77"/>
    </row>
    <row r="41" spans="1:177" ht="15" customHeight="1" x14ac:dyDescent="0.2">
      <c r="A41" s="75">
        <f t="shared" si="11"/>
        <v>42976</v>
      </c>
      <c r="B41" s="2">
        <f t="shared" si="2"/>
        <v>0</v>
      </c>
      <c r="C41" s="157">
        <f t="shared" si="12"/>
        <v>0</v>
      </c>
      <c r="D41" s="158">
        <f t="shared" si="13"/>
        <v>4843.41</v>
      </c>
      <c r="E41" s="150">
        <f>IF(AND(K41=1,K40&gt;1),VLOOKUP(A40,[1]Plan1!$GA$137:$GD$300,4),E40)</f>
        <v>4832.2700000000004</v>
      </c>
      <c r="F41" s="152">
        <f t="shared" si="3"/>
        <v>42885</v>
      </c>
      <c r="G41" s="152">
        <f t="shared" si="14"/>
        <v>42916</v>
      </c>
      <c r="H41" s="159">
        <f t="shared" si="4"/>
        <v>-2.3000324151783991E-3</v>
      </c>
      <c r="I41" s="160">
        <f t="shared" si="15"/>
        <v>42977</v>
      </c>
      <c r="J41" s="155">
        <f t="shared" si="16"/>
        <v>31</v>
      </c>
      <c r="K41" s="155">
        <f t="shared" si="22"/>
        <v>30</v>
      </c>
      <c r="L41" s="2">
        <f t="shared" si="17"/>
        <v>0.99777406999999996</v>
      </c>
      <c r="M41" s="157">
        <f t="shared" si="33"/>
        <v>0.99777406999999996</v>
      </c>
      <c r="N41" s="2">
        <f t="shared" si="5"/>
        <v>0</v>
      </c>
      <c r="O41" s="161">
        <f t="shared" si="19"/>
        <v>0</v>
      </c>
      <c r="P41" s="162">
        <f t="shared" si="6"/>
        <v>0</v>
      </c>
      <c r="Q41" s="157">
        <f t="shared" si="7"/>
        <v>0</v>
      </c>
      <c r="R41" s="163">
        <f t="shared" si="20"/>
        <v>0.12</v>
      </c>
      <c r="S41" s="161">
        <f t="shared" si="8"/>
        <v>30</v>
      </c>
      <c r="T41" s="161">
        <v>360</v>
      </c>
      <c r="U41" s="164">
        <f t="shared" si="9"/>
        <v>1.009181302</v>
      </c>
      <c r="V41" s="157">
        <f t="shared" si="10"/>
        <v>0</v>
      </c>
      <c r="W41" s="2">
        <f t="shared" si="21"/>
        <v>0</v>
      </c>
      <c r="X41" s="2"/>
      <c r="Y41" s="8"/>
      <c r="Z41" s="5"/>
      <c r="AA41" s="81">
        <f t="shared" si="27"/>
        <v>29</v>
      </c>
      <c r="AB41" s="92">
        <f t="shared" si="32"/>
        <v>44925</v>
      </c>
      <c r="AC41" s="88">
        <f t="shared" si="23"/>
        <v>0</v>
      </c>
      <c r="AD41" s="189">
        <f t="shared" si="28"/>
        <v>30</v>
      </c>
      <c r="AE41" s="88">
        <f t="shared" si="29"/>
        <v>0</v>
      </c>
      <c r="AF41" s="88">
        <f t="shared" si="24"/>
        <v>0</v>
      </c>
      <c r="AG41" s="190">
        <v>3.4093299580627817E-2</v>
      </c>
      <c r="AH41" s="86"/>
      <c r="AI41" s="86"/>
      <c r="AJ41" s="91">
        <f t="shared" si="25"/>
        <v>0</v>
      </c>
      <c r="AK41" s="81">
        <f t="shared" si="26"/>
        <v>29</v>
      </c>
      <c r="AL41" s="92">
        <f t="shared" si="31"/>
        <v>44956</v>
      </c>
      <c r="AM41" s="77"/>
    </row>
    <row r="42" spans="1:177" ht="15" customHeight="1" x14ac:dyDescent="0.2">
      <c r="A42" s="75">
        <f t="shared" si="11"/>
        <v>42977</v>
      </c>
      <c r="B42" s="2">
        <f t="shared" si="2"/>
        <v>0</v>
      </c>
      <c r="C42" s="157">
        <f t="shared" si="12"/>
        <v>0</v>
      </c>
      <c r="D42" s="158">
        <f t="shared" si="13"/>
        <v>4843.41</v>
      </c>
      <c r="E42" s="150">
        <f>IF(AND(K42=1,K41&gt;1),VLOOKUP(A41,[1]Plan1!$GA$137:$GD$300,4),E41)</f>
        <v>4832.2700000000004</v>
      </c>
      <c r="F42" s="152">
        <f t="shared" si="3"/>
        <v>42885</v>
      </c>
      <c r="G42" s="152">
        <f t="shared" si="14"/>
        <v>42916</v>
      </c>
      <c r="H42" s="159">
        <f t="shared" si="4"/>
        <v>-2.3000324151783991E-3</v>
      </c>
      <c r="I42" s="160">
        <f t="shared" si="15"/>
        <v>42977</v>
      </c>
      <c r="J42" s="155">
        <f t="shared" si="16"/>
        <v>31</v>
      </c>
      <c r="K42" s="155">
        <f t="shared" si="22"/>
        <v>31</v>
      </c>
      <c r="L42" s="2">
        <f t="shared" si="17"/>
        <v>0.99769996000000005</v>
      </c>
      <c r="M42" s="157">
        <f t="shared" si="33"/>
        <v>0.99769996000000005</v>
      </c>
      <c r="N42" s="2">
        <f t="shared" si="5"/>
        <v>0</v>
      </c>
      <c r="O42" s="161">
        <f t="shared" si="19"/>
        <v>0</v>
      </c>
      <c r="P42" s="162">
        <f t="shared" si="6"/>
        <v>0</v>
      </c>
      <c r="Q42" s="157">
        <f t="shared" si="7"/>
        <v>0</v>
      </c>
      <c r="R42" s="163">
        <f t="shared" si="20"/>
        <v>0.12</v>
      </c>
      <c r="S42" s="161">
        <f t="shared" si="8"/>
        <v>31</v>
      </c>
      <c r="T42" s="161">
        <v>360</v>
      </c>
      <c r="U42" s="164">
        <f t="shared" si="9"/>
        <v>1.0094887930000001</v>
      </c>
      <c r="V42" s="157">
        <f t="shared" si="10"/>
        <v>0</v>
      </c>
      <c r="W42" s="2">
        <f t="shared" si="21"/>
        <v>0</v>
      </c>
      <c r="X42" s="2"/>
      <c r="Y42" s="13"/>
      <c r="Z42" s="5"/>
      <c r="AA42" s="81">
        <f t="shared" si="27"/>
        <v>30</v>
      </c>
      <c r="AB42" s="92">
        <f t="shared" si="32"/>
        <v>44956</v>
      </c>
      <c r="AC42" s="88">
        <f t="shared" si="23"/>
        <v>0</v>
      </c>
      <c r="AD42" s="189">
        <f t="shared" si="28"/>
        <v>31</v>
      </c>
      <c r="AE42" s="88">
        <f t="shared" si="29"/>
        <v>0</v>
      </c>
      <c r="AF42" s="88">
        <f t="shared" si="24"/>
        <v>0</v>
      </c>
      <c r="AG42" s="190">
        <v>3.5631603205304084E-2</v>
      </c>
      <c r="AH42" s="86"/>
      <c r="AI42" s="86"/>
      <c r="AJ42" s="91">
        <f t="shared" si="25"/>
        <v>0</v>
      </c>
      <c r="AK42" s="81">
        <f t="shared" si="26"/>
        <v>30</v>
      </c>
      <c r="AL42" s="92">
        <f t="shared" si="31"/>
        <v>44985</v>
      </c>
      <c r="AM42" s="77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</row>
    <row r="43" spans="1:177" ht="15" customHeight="1" x14ac:dyDescent="0.2">
      <c r="A43" s="75">
        <f t="shared" si="11"/>
        <v>42978</v>
      </c>
      <c r="B43" s="2">
        <f t="shared" si="2"/>
        <v>0</v>
      </c>
      <c r="C43" s="157">
        <f>IF(I43&gt;I42,N42+V42,C42)</f>
        <v>0</v>
      </c>
      <c r="D43" s="158">
        <f t="shared" si="13"/>
        <v>4832.2700000000004</v>
      </c>
      <c r="E43" s="150">
        <f>IF(AND(K43=1,K42&gt;1),VLOOKUP(A42,[1]Plan1!$GA$137:$GD$300,4),E42)</f>
        <v>4843.87</v>
      </c>
      <c r="F43" s="152">
        <f t="shared" si="3"/>
        <v>42916</v>
      </c>
      <c r="G43" s="152">
        <f>IF(I43&gt;I42,EDATE(A42,-1),+G42)</f>
        <v>42946</v>
      </c>
      <c r="H43" s="159">
        <f t="shared" si="4"/>
        <v>2.4005281161854075E-3</v>
      </c>
      <c r="I43" s="160">
        <f t="shared" si="15"/>
        <v>43008</v>
      </c>
      <c r="J43" s="155">
        <f>IF(I43&gt;I42,I43-I42,J42)</f>
        <v>31</v>
      </c>
      <c r="K43" s="155">
        <f t="shared" si="22"/>
        <v>1</v>
      </c>
      <c r="L43" s="2">
        <f t="shared" si="17"/>
        <v>1.00007734</v>
      </c>
      <c r="M43" s="157">
        <f t="shared" si="33"/>
        <v>1.00007734</v>
      </c>
      <c r="N43" s="2">
        <f t="shared" si="5"/>
        <v>0</v>
      </c>
      <c r="O43" s="161">
        <f t="shared" si="19"/>
        <v>0</v>
      </c>
      <c r="P43" s="162">
        <f t="shared" si="6"/>
        <v>0</v>
      </c>
      <c r="Q43" s="157">
        <f t="shared" si="7"/>
        <v>0</v>
      </c>
      <c r="R43" s="163">
        <f t="shared" si="20"/>
        <v>0.12</v>
      </c>
      <c r="S43" s="161">
        <f t="shared" si="8"/>
        <v>1</v>
      </c>
      <c r="T43" s="161">
        <v>360</v>
      </c>
      <c r="U43" s="164">
        <f t="shared" si="9"/>
        <v>1.0003046929999999</v>
      </c>
      <c r="V43" s="157">
        <f t="shared" si="10"/>
        <v>0</v>
      </c>
      <c r="W43" s="2">
        <f t="shared" si="21"/>
        <v>0</v>
      </c>
      <c r="X43" s="2"/>
      <c r="Y43" s="8"/>
      <c r="Z43" s="5"/>
      <c r="AA43" s="81">
        <f t="shared" si="27"/>
        <v>31</v>
      </c>
      <c r="AB43" s="92">
        <f t="shared" si="32"/>
        <v>44985</v>
      </c>
      <c r="AC43" s="88">
        <f t="shared" si="23"/>
        <v>0</v>
      </c>
      <c r="AD43" s="189">
        <f t="shared" si="28"/>
        <v>29</v>
      </c>
      <c r="AE43" s="88">
        <f t="shared" si="29"/>
        <v>0</v>
      </c>
      <c r="AF43" s="88">
        <f t="shared" si="24"/>
        <v>0</v>
      </c>
      <c r="AG43" s="190">
        <v>3.7298716859821786E-2</v>
      </c>
      <c r="AH43" s="86"/>
      <c r="AI43" s="86"/>
      <c r="AJ43" s="91">
        <f t="shared" si="25"/>
        <v>0</v>
      </c>
      <c r="AK43" s="81">
        <f t="shared" si="26"/>
        <v>31</v>
      </c>
      <c r="AL43" s="92">
        <f t="shared" si="31"/>
        <v>45015</v>
      </c>
      <c r="AM43" s="77"/>
    </row>
    <row r="44" spans="1:177" ht="15" customHeight="1" x14ac:dyDescent="0.2">
      <c r="A44" s="75">
        <f t="shared" si="11"/>
        <v>42979</v>
      </c>
      <c r="B44" s="2">
        <f t="shared" si="2"/>
        <v>0</v>
      </c>
      <c r="C44" s="157">
        <f t="shared" ref="C44:C107" si="34">IF(I44&gt;I43,N43+V43,C43)</f>
        <v>0</v>
      </c>
      <c r="D44" s="158">
        <f t="shared" si="13"/>
        <v>4832.2700000000004</v>
      </c>
      <c r="E44" s="150">
        <f>IF(AND(K44=1,K43&gt;1),VLOOKUP(A43,[1]Plan1!$GA$137:$GD$300,4),E43)</f>
        <v>4843.87</v>
      </c>
      <c r="F44" s="152">
        <f t="shared" si="3"/>
        <v>42916</v>
      </c>
      <c r="G44" s="152">
        <f t="shared" ref="G44:G107" si="35">IF(I44&gt;I43,EDATE(A43,-1),+G43)</f>
        <v>42946</v>
      </c>
      <c r="H44" s="159">
        <f t="shared" si="4"/>
        <v>2.4005281161854075E-3</v>
      </c>
      <c r="I44" s="160">
        <f t="shared" si="15"/>
        <v>43008</v>
      </c>
      <c r="J44" s="155">
        <f t="shared" ref="J44:J107" si="36">IF(I44&gt;I43,I44-I43,J43)</f>
        <v>31</v>
      </c>
      <c r="K44" s="155">
        <f t="shared" si="22"/>
        <v>2</v>
      </c>
      <c r="L44" s="2">
        <f t="shared" si="17"/>
        <v>1.00015469</v>
      </c>
      <c r="M44" s="157">
        <f t="shared" si="33"/>
        <v>1.00015469</v>
      </c>
      <c r="N44" s="2">
        <f t="shared" si="5"/>
        <v>0</v>
      </c>
      <c r="O44" s="161">
        <f t="shared" si="19"/>
        <v>0</v>
      </c>
      <c r="P44" s="162">
        <f t="shared" si="6"/>
        <v>0</v>
      </c>
      <c r="Q44" s="157">
        <f t="shared" si="7"/>
        <v>0</v>
      </c>
      <c r="R44" s="163">
        <f t="shared" si="20"/>
        <v>0.12</v>
      </c>
      <c r="S44" s="161">
        <f t="shared" si="8"/>
        <v>2</v>
      </c>
      <c r="T44" s="161">
        <v>360</v>
      </c>
      <c r="U44" s="164">
        <f t="shared" si="9"/>
        <v>1.0006094800000001</v>
      </c>
      <c r="V44" s="157">
        <f t="shared" si="10"/>
        <v>0</v>
      </c>
      <c r="W44" s="2">
        <f t="shared" si="21"/>
        <v>0</v>
      </c>
      <c r="X44" s="2"/>
      <c r="Y44" s="8"/>
      <c r="Z44" s="5"/>
      <c r="AA44" s="81">
        <f t="shared" si="27"/>
        <v>32</v>
      </c>
      <c r="AB44" s="92">
        <f t="shared" si="32"/>
        <v>45015</v>
      </c>
      <c r="AC44" s="88">
        <f t="shared" si="23"/>
        <v>0</v>
      </c>
      <c r="AD44" s="189">
        <f t="shared" si="28"/>
        <v>30</v>
      </c>
      <c r="AE44" s="88">
        <f t="shared" si="29"/>
        <v>0</v>
      </c>
      <c r="AF44" s="88">
        <f t="shared" si="24"/>
        <v>0</v>
      </c>
      <c r="AG44" s="190">
        <v>3.9111444157080892E-2</v>
      </c>
      <c r="AH44" s="86"/>
      <c r="AI44" s="86"/>
      <c r="AJ44" s="91">
        <f t="shared" si="25"/>
        <v>0</v>
      </c>
      <c r="AK44" s="81">
        <f t="shared" si="26"/>
        <v>32</v>
      </c>
      <c r="AL44" s="92">
        <f t="shared" si="31"/>
        <v>45046</v>
      </c>
      <c r="AM44" s="77"/>
    </row>
    <row r="45" spans="1:177" ht="15" customHeight="1" x14ac:dyDescent="0.2">
      <c r="A45" s="75">
        <f t="shared" si="11"/>
        <v>42980</v>
      </c>
      <c r="B45" s="2">
        <f t="shared" si="2"/>
        <v>0</v>
      </c>
      <c r="C45" s="157">
        <f t="shared" si="34"/>
        <v>0</v>
      </c>
      <c r="D45" s="158">
        <f t="shared" si="13"/>
        <v>4832.2700000000004</v>
      </c>
      <c r="E45" s="150">
        <f>IF(AND(K45=1,K44&gt;1),VLOOKUP(A44,[1]Plan1!$GA$137:$GD$300,4),E44)</f>
        <v>4843.87</v>
      </c>
      <c r="F45" s="152">
        <f t="shared" si="3"/>
        <v>42916</v>
      </c>
      <c r="G45" s="152">
        <f t="shared" si="35"/>
        <v>42946</v>
      </c>
      <c r="H45" s="159">
        <f t="shared" si="4"/>
        <v>2.4005281161854075E-3</v>
      </c>
      <c r="I45" s="160">
        <f t="shared" si="15"/>
        <v>43008</v>
      </c>
      <c r="J45" s="155">
        <f t="shared" si="36"/>
        <v>31</v>
      </c>
      <c r="K45" s="155">
        <f t="shared" si="22"/>
        <v>3</v>
      </c>
      <c r="L45" s="2">
        <f t="shared" si="17"/>
        <v>1.0002320499999999</v>
      </c>
      <c r="M45" s="157">
        <f t="shared" si="33"/>
        <v>1.0002320499999999</v>
      </c>
      <c r="N45" s="2">
        <f t="shared" si="5"/>
        <v>0</v>
      </c>
      <c r="O45" s="161">
        <f t="shared" si="19"/>
        <v>0</v>
      </c>
      <c r="P45" s="162">
        <f t="shared" si="6"/>
        <v>0</v>
      </c>
      <c r="Q45" s="157">
        <f t="shared" si="7"/>
        <v>0</v>
      </c>
      <c r="R45" s="163">
        <f t="shared" si="20"/>
        <v>0.12</v>
      </c>
      <c r="S45" s="161">
        <f t="shared" si="8"/>
        <v>3</v>
      </c>
      <c r="T45" s="161">
        <v>360</v>
      </c>
      <c r="U45" s="164">
        <f t="shared" si="9"/>
        <v>1.000914359</v>
      </c>
      <c r="V45" s="157">
        <f t="shared" si="10"/>
        <v>0</v>
      </c>
      <c r="W45" s="2">
        <f t="shared" si="21"/>
        <v>0</v>
      </c>
      <c r="X45" s="2"/>
      <c r="Y45" s="8"/>
      <c r="Z45" s="5"/>
      <c r="AA45" s="81">
        <f t="shared" si="27"/>
        <v>33</v>
      </c>
      <c r="AB45" s="92">
        <f t="shared" si="32"/>
        <v>45046</v>
      </c>
      <c r="AC45" s="88">
        <f t="shared" si="23"/>
        <v>0</v>
      </c>
      <c r="AD45" s="189">
        <f t="shared" si="28"/>
        <v>31</v>
      </c>
      <c r="AE45" s="88">
        <f t="shared" si="29"/>
        <v>0</v>
      </c>
      <c r="AF45" s="88">
        <f t="shared" si="24"/>
        <v>0</v>
      </c>
      <c r="AG45" s="190">
        <v>4.1089638832154773E-2</v>
      </c>
      <c r="AH45" s="86"/>
      <c r="AI45" s="86"/>
      <c r="AJ45" s="91">
        <f t="shared" si="25"/>
        <v>0</v>
      </c>
      <c r="AK45" s="81">
        <f t="shared" si="26"/>
        <v>33</v>
      </c>
      <c r="AL45" s="92">
        <f t="shared" si="31"/>
        <v>45076</v>
      </c>
      <c r="AM45" s="77"/>
    </row>
    <row r="46" spans="1:177" ht="15" customHeight="1" x14ac:dyDescent="0.2">
      <c r="A46" s="75">
        <f t="shared" si="11"/>
        <v>42981</v>
      </c>
      <c r="B46" s="2">
        <f t="shared" si="2"/>
        <v>0</v>
      </c>
      <c r="C46" s="157">
        <f t="shared" si="34"/>
        <v>0</v>
      </c>
      <c r="D46" s="158">
        <f t="shared" si="13"/>
        <v>4832.2700000000004</v>
      </c>
      <c r="E46" s="150">
        <f>IF(AND(K46=1,K45&gt;1),VLOOKUP(A45,[1]Plan1!$GA$137:$GD$300,4),E45)</f>
        <v>4843.87</v>
      </c>
      <c r="F46" s="152">
        <f t="shared" si="3"/>
        <v>42916</v>
      </c>
      <c r="G46" s="152">
        <f t="shared" si="35"/>
        <v>42946</v>
      </c>
      <c r="H46" s="159">
        <f t="shared" si="4"/>
        <v>2.4005281161854075E-3</v>
      </c>
      <c r="I46" s="160">
        <f t="shared" si="15"/>
        <v>43008</v>
      </c>
      <c r="J46" s="155">
        <f t="shared" si="36"/>
        <v>31</v>
      </c>
      <c r="K46" s="155">
        <f t="shared" si="22"/>
        <v>4</v>
      </c>
      <c r="L46" s="2">
        <f t="shared" si="17"/>
        <v>1.00030942</v>
      </c>
      <c r="M46" s="157">
        <f t="shared" si="33"/>
        <v>1.00030942</v>
      </c>
      <c r="N46" s="2">
        <f t="shared" si="5"/>
        <v>0</v>
      </c>
      <c r="O46" s="161">
        <f t="shared" si="19"/>
        <v>0</v>
      </c>
      <c r="P46" s="162">
        <f t="shared" si="6"/>
        <v>0</v>
      </c>
      <c r="Q46" s="157">
        <f t="shared" si="7"/>
        <v>0</v>
      </c>
      <c r="R46" s="163">
        <f t="shared" si="20"/>
        <v>0.12</v>
      </c>
      <c r="S46" s="161">
        <f t="shared" si="8"/>
        <v>4</v>
      </c>
      <c r="T46" s="161">
        <v>360</v>
      </c>
      <c r="U46" s="164">
        <f t="shared" si="9"/>
        <v>1.0012193309999999</v>
      </c>
      <c r="V46" s="157">
        <f t="shared" si="10"/>
        <v>0</v>
      </c>
      <c r="W46" s="2">
        <f t="shared" si="21"/>
        <v>0</v>
      </c>
      <c r="X46" s="2"/>
      <c r="Y46" s="8"/>
      <c r="Z46" s="5"/>
      <c r="AA46" s="81">
        <f t="shared" si="27"/>
        <v>34</v>
      </c>
      <c r="AB46" s="92">
        <f t="shared" si="32"/>
        <v>45076</v>
      </c>
      <c r="AC46" s="88">
        <f t="shared" si="23"/>
        <v>0</v>
      </c>
      <c r="AD46" s="189">
        <f t="shared" si="28"/>
        <v>30</v>
      </c>
      <c r="AE46" s="88">
        <f t="shared" si="29"/>
        <v>0</v>
      </c>
      <c r="AF46" s="88">
        <f t="shared" si="24"/>
        <v>0</v>
      </c>
      <c r="AG46" s="190">
        <v>4.3256943359621478E-2</v>
      </c>
      <c r="AH46" s="86"/>
      <c r="AI46" s="86"/>
      <c r="AJ46" s="91">
        <f t="shared" si="25"/>
        <v>0</v>
      </c>
      <c r="AK46" s="81">
        <f t="shared" si="26"/>
        <v>34</v>
      </c>
      <c r="AL46" s="92">
        <f t="shared" si="31"/>
        <v>45107</v>
      </c>
      <c r="AM46" s="77"/>
    </row>
    <row r="47" spans="1:177" ht="15" customHeight="1" x14ac:dyDescent="0.2">
      <c r="A47" s="75">
        <f t="shared" si="11"/>
        <v>42982</v>
      </c>
      <c r="B47" s="2">
        <f t="shared" si="2"/>
        <v>0</v>
      </c>
      <c r="C47" s="157">
        <f t="shared" si="34"/>
        <v>0</v>
      </c>
      <c r="D47" s="158">
        <f t="shared" si="13"/>
        <v>4832.2700000000004</v>
      </c>
      <c r="E47" s="150">
        <f>IF(AND(K47=1,K46&gt;1),VLOOKUP(A46,[1]Plan1!$GA$137:$GD$300,4),E46)</f>
        <v>4843.87</v>
      </c>
      <c r="F47" s="152">
        <f t="shared" si="3"/>
        <v>42916</v>
      </c>
      <c r="G47" s="152">
        <f t="shared" si="35"/>
        <v>42946</v>
      </c>
      <c r="H47" s="159">
        <f t="shared" si="4"/>
        <v>2.4005281161854075E-3</v>
      </c>
      <c r="I47" s="160">
        <f t="shared" si="15"/>
        <v>43008</v>
      </c>
      <c r="J47" s="155">
        <f t="shared" si="36"/>
        <v>31</v>
      </c>
      <c r="K47" s="155">
        <f t="shared" si="22"/>
        <v>5</v>
      </c>
      <c r="L47" s="2">
        <f t="shared" si="17"/>
        <v>1.0003867900000001</v>
      </c>
      <c r="M47" s="157">
        <f t="shared" si="33"/>
        <v>1.0003867900000001</v>
      </c>
      <c r="N47" s="2">
        <f t="shared" si="5"/>
        <v>0</v>
      </c>
      <c r="O47" s="161">
        <f t="shared" si="19"/>
        <v>0</v>
      </c>
      <c r="P47" s="162">
        <f t="shared" si="6"/>
        <v>0</v>
      </c>
      <c r="Q47" s="157">
        <f t="shared" si="7"/>
        <v>0</v>
      </c>
      <c r="R47" s="163">
        <f t="shared" si="20"/>
        <v>0.12</v>
      </c>
      <c r="S47" s="161">
        <f t="shared" si="8"/>
        <v>5</v>
      </c>
      <c r="T47" s="161">
        <v>360</v>
      </c>
      <c r="U47" s="164">
        <f t="shared" si="9"/>
        <v>1.001524396</v>
      </c>
      <c r="V47" s="157">
        <f t="shared" si="10"/>
        <v>0</v>
      </c>
      <c r="W47" s="2">
        <f t="shared" si="21"/>
        <v>0</v>
      </c>
      <c r="X47" s="2"/>
      <c r="Y47" s="8"/>
      <c r="Z47" s="5"/>
      <c r="AA47" s="81">
        <f t="shared" si="27"/>
        <v>35</v>
      </c>
      <c r="AB47" s="92">
        <f t="shared" si="32"/>
        <v>45107</v>
      </c>
      <c r="AC47" s="88">
        <f t="shared" si="23"/>
        <v>0</v>
      </c>
      <c r="AD47" s="189">
        <f t="shared" si="28"/>
        <v>31</v>
      </c>
      <c r="AE47" s="88">
        <f t="shared" si="29"/>
        <v>0</v>
      </c>
      <c r="AF47" s="88">
        <f t="shared" si="24"/>
        <v>0</v>
      </c>
      <c r="AG47" s="190">
        <v>4.5641720607578262E-2</v>
      </c>
      <c r="AH47" s="86"/>
      <c r="AI47" s="86"/>
      <c r="AJ47" s="91">
        <f t="shared" si="25"/>
        <v>0</v>
      </c>
      <c r="AK47" s="81">
        <f t="shared" si="26"/>
        <v>35</v>
      </c>
      <c r="AL47" s="92">
        <f t="shared" si="31"/>
        <v>45137</v>
      </c>
      <c r="AM47" s="77"/>
    </row>
    <row r="48" spans="1:177" ht="15" customHeight="1" x14ac:dyDescent="0.2">
      <c r="A48" s="75">
        <f t="shared" si="11"/>
        <v>42983</v>
      </c>
      <c r="B48" s="2">
        <f t="shared" si="2"/>
        <v>0</v>
      </c>
      <c r="C48" s="157">
        <f t="shared" si="34"/>
        <v>0</v>
      </c>
      <c r="D48" s="158">
        <f t="shared" si="13"/>
        <v>4832.2700000000004</v>
      </c>
      <c r="E48" s="150">
        <f>IF(AND(K48=1,K47&gt;1),VLOOKUP(A47,[1]Plan1!$GA$137:$GD$300,4),E47)</f>
        <v>4843.87</v>
      </c>
      <c r="F48" s="152">
        <f t="shared" si="3"/>
        <v>42916</v>
      </c>
      <c r="G48" s="152">
        <f t="shared" si="35"/>
        <v>42946</v>
      </c>
      <c r="H48" s="159">
        <f t="shared" si="4"/>
        <v>2.4005281161854075E-3</v>
      </c>
      <c r="I48" s="160">
        <f t="shared" si="15"/>
        <v>43008</v>
      </c>
      <c r="J48" s="155">
        <f t="shared" si="36"/>
        <v>31</v>
      </c>
      <c r="K48" s="155">
        <f t="shared" si="22"/>
        <v>6</v>
      </c>
      <c r="L48" s="2">
        <f t="shared" si="17"/>
        <v>1.0004641599999999</v>
      </c>
      <c r="M48" s="157">
        <f t="shared" si="33"/>
        <v>1.0004641599999999</v>
      </c>
      <c r="N48" s="2">
        <f t="shared" si="5"/>
        <v>0</v>
      </c>
      <c r="O48" s="161">
        <f t="shared" si="19"/>
        <v>0</v>
      </c>
      <c r="P48" s="162">
        <f t="shared" si="6"/>
        <v>0</v>
      </c>
      <c r="Q48" s="157">
        <f t="shared" si="7"/>
        <v>0</v>
      </c>
      <c r="R48" s="163">
        <f t="shared" si="20"/>
        <v>0.12</v>
      </c>
      <c r="S48" s="161">
        <f t="shared" si="8"/>
        <v>6</v>
      </c>
      <c r="T48" s="161">
        <v>360</v>
      </c>
      <c r="U48" s="164">
        <f t="shared" si="9"/>
        <v>1.001829554</v>
      </c>
      <c r="V48" s="157">
        <f t="shared" si="10"/>
        <v>0</v>
      </c>
      <c r="W48" s="2">
        <f t="shared" si="21"/>
        <v>0</v>
      </c>
      <c r="X48" s="2"/>
      <c r="Y48" s="8"/>
      <c r="Z48" s="5"/>
      <c r="AA48" s="81">
        <f t="shared" si="27"/>
        <v>36</v>
      </c>
      <c r="AB48" s="92">
        <f t="shared" si="32"/>
        <v>45137</v>
      </c>
      <c r="AC48" s="88">
        <f t="shared" si="23"/>
        <v>0</v>
      </c>
      <c r="AD48" s="189">
        <f t="shared" si="28"/>
        <v>30</v>
      </c>
      <c r="AE48" s="88">
        <f t="shared" si="29"/>
        <v>0</v>
      </c>
      <c r="AF48" s="88">
        <f t="shared" si="24"/>
        <v>0</v>
      </c>
      <c r="AG48" s="190">
        <v>4.8278309553390783E-2</v>
      </c>
      <c r="AH48" s="86"/>
      <c r="AI48" s="86"/>
      <c r="AJ48" s="91">
        <f t="shared" si="25"/>
        <v>0</v>
      </c>
      <c r="AK48" s="81">
        <f t="shared" si="26"/>
        <v>36</v>
      </c>
      <c r="AL48" s="92">
        <f t="shared" si="31"/>
        <v>45168</v>
      </c>
      <c r="AM48" s="77"/>
    </row>
    <row r="49" spans="1:163" ht="15" customHeight="1" x14ac:dyDescent="0.2">
      <c r="A49" s="75">
        <f t="shared" si="11"/>
        <v>42984</v>
      </c>
      <c r="B49" s="2">
        <f t="shared" si="2"/>
        <v>0</v>
      </c>
      <c r="C49" s="157">
        <f t="shared" si="34"/>
        <v>0</v>
      </c>
      <c r="D49" s="158">
        <f t="shared" si="13"/>
        <v>4832.2700000000004</v>
      </c>
      <c r="E49" s="150">
        <f>IF(AND(K49=1,K48&gt;1),VLOOKUP(A48,[1]Plan1!$GA$137:$GD$300,4),E48)</f>
        <v>4843.87</v>
      </c>
      <c r="F49" s="152">
        <f t="shared" si="3"/>
        <v>42916</v>
      </c>
      <c r="G49" s="152">
        <f t="shared" si="35"/>
        <v>42946</v>
      </c>
      <c r="H49" s="159">
        <f t="shared" si="4"/>
        <v>2.4005281161854075E-3</v>
      </c>
      <c r="I49" s="160">
        <f t="shared" si="15"/>
        <v>43008</v>
      </c>
      <c r="J49" s="155">
        <f t="shared" si="36"/>
        <v>31</v>
      </c>
      <c r="K49" s="155">
        <f t="shared" si="22"/>
        <v>7</v>
      </c>
      <c r="L49" s="2">
        <f t="shared" si="17"/>
        <v>1.0005415499999999</v>
      </c>
      <c r="M49" s="157">
        <f t="shared" si="33"/>
        <v>1.0005415499999999</v>
      </c>
      <c r="N49" s="2">
        <f t="shared" si="5"/>
        <v>0</v>
      </c>
      <c r="O49" s="161">
        <f t="shared" si="19"/>
        <v>0</v>
      </c>
      <c r="P49" s="162">
        <f t="shared" si="6"/>
        <v>0</v>
      </c>
      <c r="Q49" s="157">
        <f t="shared" si="7"/>
        <v>0</v>
      </c>
      <c r="R49" s="163">
        <f t="shared" si="20"/>
        <v>0.12</v>
      </c>
      <c r="S49" s="161">
        <f t="shared" si="8"/>
        <v>7</v>
      </c>
      <c r="T49" s="161">
        <v>360</v>
      </c>
      <c r="U49" s="164">
        <f t="shared" si="9"/>
        <v>1.002134804</v>
      </c>
      <c r="V49" s="157">
        <f t="shared" si="10"/>
        <v>0</v>
      </c>
      <c r="W49" s="2">
        <f t="shared" si="21"/>
        <v>0</v>
      </c>
      <c r="X49" s="2"/>
      <c r="Y49" s="8"/>
      <c r="Z49" s="5"/>
      <c r="AA49" s="81">
        <f t="shared" si="27"/>
        <v>37</v>
      </c>
      <c r="AB49" s="92">
        <f t="shared" si="32"/>
        <v>45168</v>
      </c>
      <c r="AC49" s="88">
        <f t="shared" si="23"/>
        <v>0</v>
      </c>
      <c r="AD49" s="189">
        <f t="shared" si="28"/>
        <v>31</v>
      </c>
      <c r="AE49" s="88">
        <f t="shared" si="29"/>
        <v>0</v>
      </c>
      <c r="AF49" s="88">
        <f t="shared" si="24"/>
        <v>0</v>
      </c>
      <c r="AG49" s="190">
        <v>5.1208682534037445E-2</v>
      </c>
      <c r="AH49" s="86"/>
      <c r="AI49" s="86"/>
      <c r="AJ49" s="91">
        <f t="shared" si="25"/>
        <v>0</v>
      </c>
      <c r="AK49" s="81">
        <f t="shared" si="26"/>
        <v>37</v>
      </c>
      <c r="AL49" s="92">
        <f t="shared" si="31"/>
        <v>45199</v>
      </c>
      <c r="AM49" s="77"/>
    </row>
    <row r="50" spans="1:163" ht="15" customHeight="1" x14ac:dyDescent="0.2">
      <c r="A50" s="75">
        <f t="shared" si="11"/>
        <v>42985</v>
      </c>
      <c r="B50" s="2">
        <f t="shared" si="2"/>
        <v>0</v>
      </c>
      <c r="C50" s="157">
        <f t="shared" si="34"/>
        <v>0</v>
      </c>
      <c r="D50" s="158">
        <f t="shared" si="13"/>
        <v>4832.2700000000004</v>
      </c>
      <c r="E50" s="150">
        <f>IF(AND(K50=1,K49&gt;1),VLOOKUP(A49,[1]Plan1!$GA$137:$GD$300,4),E49)</f>
        <v>4843.87</v>
      </c>
      <c r="F50" s="152">
        <f t="shared" si="3"/>
        <v>42916</v>
      </c>
      <c r="G50" s="152">
        <f t="shared" si="35"/>
        <v>42946</v>
      </c>
      <c r="H50" s="159">
        <f t="shared" si="4"/>
        <v>2.4005281161854075E-3</v>
      </c>
      <c r="I50" s="160">
        <f t="shared" si="15"/>
        <v>43008</v>
      </c>
      <c r="J50" s="155">
        <f t="shared" si="36"/>
        <v>31</v>
      </c>
      <c r="K50" s="155">
        <f t="shared" si="22"/>
        <v>8</v>
      </c>
      <c r="L50" s="2">
        <f t="shared" si="17"/>
        <v>1.0006189400000001</v>
      </c>
      <c r="M50" s="157">
        <f t="shared" si="33"/>
        <v>1.0006189400000001</v>
      </c>
      <c r="N50" s="2">
        <f t="shared" si="5"/>
        <v>0</v>
      </c>
      <c r="O50" s="161">
        <f t="shared" si="19"/>
        <v>0</v>
      </c>
      <c r="P50" s="162">
        <f t="shared" si="6"/>
        <v>0</v>
      </c>
      <c r="Q50" s="157">
        <f t="shared" si="7"/>
        <v>0</v>
      </c>
      <c r="R50" s="163">
        <f t="shared" si="20"/>
        <v>0.12</v>
      </c>
      <c r="S50" s="161">
        <f t="shared" si="8"/>
        <v>8</v>
      </c>
      <c r="T50" s="161">
        <v>360</v>
      </c>
      <c r="U50" s="164">
        <f t="shared" si="9"/>
        <v>1.002440148</v>
      </c>
      <c r="V50" s="157">
        <f t="shared" si="10"/>
        <v>0</v>
      </c>
      <c r="W50" s="2">
        <f t="shared" si="21"/>
        <v>0</v>
      </c>
      <c r="X50" s="2"/>
      <c r="Y50" s="8"/>
      <c r="Z50" s="5"/>
      <c r="AA50" s="81">
        <f t="shared" si="27"/>
        <v>38</v>
      </c>
      <c r="AB50" s="92">
        <f t="shared" si="32"/>
        <v>45199</v>
      </c>
      <c r="AC50" s="88">
        <f t="shared" si="23"/>
        <v>0</v>
      </c>
      <c r="AD50" s="189">
        <f t="shared" si="28"/>
        <v>31</v>
      </c>
      <c r="AE50" s="88">
        <f t="shared" si="29"/>
        <v>0</v>
      </c>
      <c r="AF50" s="88">
        <f t="shared" si="24"/>
        <v>0</v>
      </c>
      <c r="AG50" s="190">
        <v>5.4484678322955761E-2</v>
      </c>
      <c r="AH50" s="86"/>
      <c r="AI50" s="86"/>
      <c r="AJ50" s="91">
        <f t="shared" si="25"/>
        <v>0</v>
      </c>
      <c r="AK50" s="81">
        <f t="shared" si="26"/>
        <v>38</v>
      </c>
      <c r="AL50" s="92">
        <f t="shared" si="31"/>
        <v>45229</v>
      </c>
      <c r="AM50" s="77"/>
    </row>
    <row r="51" spans="1:163" ht="15" customHeight="1" x14ac:dyDescent="0.2">
      <c r="A51" s="75">
        <f t="shared" si="11"/>
        <v>42986</v>
      </c>
      <c r="B51" s="2">
        <f t="shared" si="2"/>
        <v>0</v>
      </c>
      <c r="C51" s="157">
        <f t="shared" si="34"/>
        <v>0</v>
      </c>
      <c r="D51" s="158">
        <f t="shared" si="13"/>
        <v>4832.2700000000004</v>
      </c>
      <c r="E51" s="150">
        <f>IF(AND(K51=1,K50&gt;1),VLOOKUP(A50,[1]Plan1!$GA$137:$GD$300,4),E50)</f>
        <v>4843.87</v>
      </c>
      <c r="F51" s="152">
        <f t="shared" si="3"/>
        <v>42916</v>
      </c>
      <c r="G51" s="152">
        <f t="shared" si="35"/>
        <v>42946</v>
      </c>
      <c r="H51" s="159">
        <f t="shared" si="4"/>
        <v>2.4005281161854075E-3</v>
      </c>
      <c r="I51" s="160">
        <f t="shared" si="15"/>
        <v>43008</v>
      </c>
      <c r="J51" s="155">
        <f t="shared" si="36"/>
        <v>31</v>
      </c>
      <c r="K51" s="155">
        <f t="shared" si="22"/>
        <v>9</v>
      </c>
      <c r="L51" s="2">
        <f t="shared" si="17"/>
        <v>1.00069633</v>
      </c>
      <c r="M51" s="157">
        <f t="shared" si="33"/>
        <v>1.00069633</v>
      </c>
      <c r="N51" s="2">
        <f t="shared" si="5"/>
        <v>0</v>
      </c>
      <c r="O51" s="161">
        <f t="shared" si="19"/>
        <v>0</v>
      </c>
      <c r="P51" s="162">
        <f t="shared" si="6"/>
        <v>0</v>
      </c>
      <c r="Q51" s="157">
        <f t="shared" si="7"/>
        <v>0</v>
      </c>
      <c r="R51" s="163">
        <f t="shared" si="20"/>
        <v>0.12</v>
      </c>
      <c r="S51" s="161">
        <f t="shared" si="8"/>
        <v>9</v>
      </c>
      <c r="T51" s="161">
        <v>360</v>
      </c>
      <c r="U51" s="164">
        <f t="shared" si="9"/>
        <v>1.002745585</v>
      </c>
      <c r="V51" s="157">
        <f t="shared" si="10"/>
        <v>0</v>
      </c>
      <c r="W51" s="2">
        <f t="shared" si="21"/>
        <v>0</v>
      </c>
      <c r="X51" s="2"/>
      <c r="Y51" s="8"/>
      <c r="Z51" s="5"/>
      <c r="AA51" s="81">
        <f t="shared" si="27"/>
        <v>39</v>
      </c>
      <c r="AB51" s="92">
        <f t="shared" si="32"/>
        <v>45229</v>
      </c>
      <c r="AC51" s="88">
        <f t="shared" si="23"/>
        <v>0</v>
      </c>
      <c r="AD51" s="189">
        <f t="shared" si="28"/>
        <v>30</v>
      </c>
      <c r="AE51" s="88">
        <f t="shared" si="29"/>
        <v>0</v>
      </c>
      <c r="AF51" s="88">
        <f t="shared" si="24"/>
        <v>0</v>
      </c>
      <c r="AG51" s="190">
        <v>5.8171107525489367E-2</v>
      </c>
      <c r="AH51" s="86"/>
      <c r="AI51" s="86"/>
      <c r="AJ51" s="91">
        <f t="shared" si="25"/>
        <v>0</v>
      </c>
      <c r="AK51" s="81">
        <f t="shared" si="26"/>
        <v>39</v>
      </c>
      <c r="AL51" s="92">
        <f t="shared" si="31"/>
        <v>45260</v>
      </c>
      <c r="AM51" s="77"/>
    </row>
    <row r="52" spans="1:163" ht="15" customHeight="1" x14ac:dyDescent="0.2">
      <c r="A52" s="75">
        <f t="shared" si="11"/>
        <v>42987</v>
      </c>
      <c r="B52" s="2">
        <f t="shared" si="2"/>
        <v>0</v>
      </c>
      <c r="C52" s="157">
        <f t="shared" si="34"/>
        <v>0</v>
      </c>
      <c r="D52" s="158">
        <f t="shared" si="13"/>
        <v>4832.2700000000004</v>
      </c>
      <c r="E52" s="150">
        <f>IF(AND(K52=1,K51&gt;1),VLOOKUP(A51,[1]Plan1!$GA$137:$GD$300,4),E51)</f>
        <v>4843.87</v>
      </c>
      <c r="F52" s="152">
        <f t="shared" si="3"/>
        <v>42916</v>
      </c>
      <c r="G52" s="152">
        <f t="shared" si="35"/>
        <v>42946</v>
      </c>
      <c r="H52" s="159">
        <f t="shared" si="4"/>
        <v>2.4005281161854075E-3</v>
      </c>
      <c r="I52" s="160">
        <f t="shared" si="15"/>
        <v>43008</v>
      </c>
      <c r="J52" s="155">
        <f t="shared" si="36"/>
        <v>31</v>
      </c>
      <c r="K52" s="155">
        <f t="shared" si="22"/>
        <v>10</v>
      </c>
      <c r="L52" s="2">
        <f t="shared" si="17"/>
        <v>1.0007737299999999</v>
      </c>
      <c r="M52" s="157">
        <f t="shared" si="33"/>
        <v>1.0007737299999999</v>
      </c>
      <c r="N52" s="2">
        <f t="shared" si="5"/>
        <v>0</v>
      </c>
      <c r="O52" s="161">
        <f t="shared" si="19"/>
        <v>0</v>
      </c>
      <c r="P52" s="162">
        <f t="shared" si="6"/>
        <v>0</v>
      </c>
      <c r="Q52" s="157">
        <f t="shared" si="7"/>
        <v>0</v>
      </c>
      <c r="R52" s="163">
        <f t="shared" si="20"/>
        <v>0.12</v>
      </c>
      <c r="S52" s="161">
        <f t="shared" si="8"/>
        <v>10</v>
      </c>
      <c r="T52" s="161">
        <v>360</v>
      </c>
      <c r="U52" s="164">
        <f t="shared" si="9"/>
        <v>1.0030511150000001</v>
      </c>
      <c r="V52" s="157">
        <f t="shared" si="10"/>
        <v>0</v>
      </c>
      <c r="W52" s="2">
        <f t="shared" si="21"/>
        <v>0</v>
      </c>
      <c r="X52" s="2"/>
      <c r="Y52" s="8"/>
      <c r="Z52" s="5"/>
      <c r="AA52" s="81">
        <f t="shared" si="27"/>
        <v>40</v>
      </c>
      <c r="AB52" s="92">
        <f t="shared" si="32"/>
        <v>45260</v>
      </c>
      <c r="AC52" s="88">
        <f t="shared" si="23"/>
        <v>0</v>
      </c>
      <c r="AD52" s="189">
        <f t="shared" si="28"/>
        <v>31</v>
      </c>
      <c r="AE52" s="88">
        <f t="shared" si="29"/>
        <v>0</v>
      </c>
      <c r="AF52" s="88">
        <f t="shared" si="24"/>
        <v>0</v>
      </c>
      <c r="AG52" s="190">
        <v>6.2350049702463869E-2</v>
      </c>
      <c r="AH52" s="86"/>
      <c r="AI52" s="86"/>
      <c r="AJ52" s="91">
        <f t="shared" si="25"/>
        <v>0</v>
      </c>
      <c r="AK52" s="81">
        <f t="shared" si="26"/>
        <v>40</v>
      </c>
      <c r="AL52" s="92">
        <f t="shared" si="31"/>
        <v>45290</v>
      </c>
      <c r="AM52" s="77"/>
    </row>
    <row r="53" spans="1:163" ht="15" customHeight="1" x14ac:dyDescent="0.2">
      <c r="A53" s="75">
        <f t="shared" si="11"/>
        <v>42988</v>
      </c>
      <c r="B53" s="2">
        <f t="shared" si="2"/>
        <v>0</v>
      </c>
      <c r="C53" s="157">
        <f t="shared" si="34"/>
        <v>0</v>
      </c>
      <c r="D53" s="158">
        <f t="shared" si="13"/>
        <v>4832.2700000000004</v>
      </c>
      <c r="E53" s="150">
        <f>IF(AND(K53=1,K52&gt;1),VLOOKUP(A52,[1]Plan1!$GA$137:$GD$300,4),E52)</f>
        <v>4843.87</v>
      </c>
      <c r="F53" s="152">
        <f t="shared" si="3"/>
        <v>42916</v>
      </c>
      <c r="G53" s="152">
        <f t="shared" si="35"/>
        <v>42946</v>
      </c>
      <c r="H53" s="159">
        <f t="shared" si="4"/>
        <v>2.4005281161854075E-3</v>
      </c>
      <c r="I53" s="160">
        <f t="shared" si="15"/>
        <v>43008</v>
      </c>
      <c r="J53" s="155">
        <f t="shared" si="36"/>
        <v>31</v>
      </c>
      <c r="K53" s="155">
        <f t="shared" si="22"/>
        <v>11</v>
      </c>
      <c r="L53" s="2">
        <f t="shared" si="17"/>
        <v>1.00085114</v>
      </c>
      <c r="M53" s="157">
        <f t="shared" si="33"/>
        <v>1.00085114</v>
      </c>
      <c r="N53" s="2">
        <f t="shared" si="5"/>
        <v>0</v>
      </c>
      <c r="O53" s="161">
        <f t="shared" si="19"/>
        <v>0</v>
      </c>
      <c r="P53" s="162">
        <f t="shared" si="6"/>
        <v>0</v>
      </c>
      <c r="Q53" s="157">
        <f t="shared" si="7"/>
        <v>0</v>
      </c>
      <c r="R53" s="163">
        <f t="shared" si="20"/>
        <v>0.12</v>
      </c>
      <c r="S53" s="161">
        <f t="shared" si="8"/>
        <v>11</v>
      </c>
      <c r="T53" s="161">
        <v>360</v>
      </c>
      <c r="U53" s="164">
        <f t="shared" si="9"/>
        <v>1.0033567379999999</v>
      </c>
      <c r="V53" s="157">
        <f t="shared" si="10"/>
        <v>0</v>
      </c>
      <c r="W53" s="2">
        <f t="shared" si="21"/>
        <v>0</v>
      </c>
      <c r="X53" s="2"/>
      <c r="Y53" s="8"/>
      <c r="Z53" s="5"/>
      <c r="AA53" s="81">
        <f t="shared" si="27"/>
        <v>41</v>
      </c>
      <c r="AB53" s="92">
        <f t="shared" si="32"/>
        <v>45290</v>
      </c>
      <c r="AC53" s="88">
        <f t="shared" si="23"/>
        <v>0</v>
      </c>
      <c r="AD53" s="189">
        <f t="shared" si="28"/>
        <v>30</v>
      </c>
      <c r="AE53" s="88">
        <f t="shared" si="29"/>
        <v>0</v>
      </c>
      <c r="AF53" s="88">
        <f t="shared" si="24"/>
        <v>0</v>
      </c>
      <c r="AG53" s="190">
        <v>6.7127052980578458E-2</v>
      </c>
      <c r="AH53" s="86"/>
      <c r="AI53" s="86"/>
      <c r="AJ53" s="91">
        <f t="shared" si="25"/>
        <v>0</v>
      </c>
      <c r="AK53" s="81">
        <f t="shared" si="26"/>
        <v>41</v>
      </c>
      <c r="AL53" s="92">
        <f t="shared" si="31"/>
        <v>45321</v>
      </c>
      <c r="AM53" s="77"/>
    </row>
    <row r="54" spans="1:163" ht="15" customHeight="1" x14ac:dyDescent="0.2">
      <c r="A54" s="75">
        <f t="shared" si="11"/>
        <v>42989</v>
      </c>
      <c r="B54" s="2">
        <f t="shared" si="2"/>
        <v>0</v>
      </c>
      <c r="C54" s="157">
        <f t="shared" si="34"/>
        <v>0</v>
      </c>
      <c r="D54" s="158">
        <f t="shared" si="13"/>
        <v>4832.2700000000004</v>
      </c>
      <c r="E54" s="150">
        <f>IF(AND(K54=1,K53&gt;1),VLOOKUP(A53,[1]Plan1!$GA$137:$GD$300,4),E53)</f>
        <v>4843.87</v>
      </c>
      <c r="F54" s="152">
        <f t="shared" si="3"/>
        <v>42916</v>
      </c>
      <c r="G54" s="152">
        <f t="shared" si="35"/>
        <v>42946</v>
      </c>
      <c r="H54" s="159">
        <f t="shared" si="4"/>
        <v>2.4005281161854075E-3</v>
      </c>
      <c r="I54" s="160">
        <f t="shared" si="15"/>
        <v>43008</v>
      </c>
      <c r="J54" s="155">
        <f t="shared" si="36"/>
        <v>31</v>
      </c>
      <c r="K54" s="155">
        <f t="shared" si="22"/>
        <v>12</v>
      </c>
      <c r="L54" s="2">
        <f t="shared" si="17"/>
        <v>1.00092855</v>
      </c>
      <c r="M54" s="157">
        <f t="shared" si="33"/>
        <v>1.00092855</v>
      </c>
      <c r="N54" s="2">
        <f t="shared" si="5"/>
        <v>0</v>
      </c>
      <c r="O54" s="161">
        <f t="shared" si="19"/>
        <v>0</v>
      </c>
      <c r="P54" s="162">
        <f t="shared" si="6"/>
        <v>0</v>
      </c>
      <c r="Q54" s="157">
        <f t="shared" si="7"/>
        <v>0</v>
      </c>
      <c r="R54" s="163">
        <f t="shared" si="20"/>
        <v>0.12</v>
      </c>
      <c r="S54" s="161">
        <f t="shared" si="8"/>
        <v>12</v>
      </c>
      <c r="T54" s="161">
        <v>360</v>
      </c>
      <c r="U54" s="164">
        <f t="shared" si="9"/>
        <v>1.0036624540000001</v>
      </c>
      <c r="V54" s="157">
        <f t="shared" si="10"/>
        <v>0</v>
      </c>
      <c r="W54" s="2">
        <f t="shared" si="21"/>
        <v>0</v>
      </c>
      <c r="X54" s="2"/>
      <c r="Y54" s="8"/>
      <c r="Z54" s="5"/>
      <c r="AA54" s="81">
        <f t="shared" si="27"/>
        <v>42</v>
      </c>
      <c r="AB54" s="92">
        <f t="shared" si="32"/>
        <v>45321</v>
      </c>
      <c r="AC54" s="88">
        <f t="shared" si="23"/>
        <v>0</v>
      </c>
      <c r="AD54" s="189">
        <f t="shared" si="28"/>
        <v>31</v>
      </c>
      <c r="AE54" s="88">
        <f t="shared" si="29"/>
        <v>0</v>
      </c>
      <c r="AF54" s="88">
        <f t="shared" si="24"/>
        <v>0</v>
      </c>
      <c r="AG54" s="190">
        <v>7.2640126147545905E-2</v>
      </c>
      <c r="AH54" s="86"/>
      <c r="AI54" s="86"/>
      <c r="AJ54" s="91">
        <f t="shared" si="25"/>
        <v>0</v>
      </c>
      <c r="AK54" s="81">
        <f t="shared" si="26"/>
        <v>42</v>
      </c>
      <c r="AL54" s="92">
        <f t="shared" si="31"/>
        <v>45351</v>
      </c>
      <c r="AM54" s="77"/>
    </row>
    <row r="55" spans="1:163" ht="15" customHeight="1" x14ac:dyDescent="0.2">
      <c r="A55" s="75">
        <f t="shared" si="11"/>
        <v>42990</v>
      </c>
      <c r="B55" s="2">
        <f t="shared" si="2"/>
        <v>0</v>
      </c>
      <c r="C55" s="157">
        <f t="shared" si="34"/>
        <v>0</v>
      </c>
      <c r="D55" s="158">
        <f t="shared" si="13"/>
        <v>4832.2700000000004</v>
      </c>
      <c r="E55" s="150">
        <f>IF(AND(K55=1,K54&gt;1),VLOOKUP(A54,[1]Plan1!$GA$137:$GD$300,4),E54)</f>
        <v>4843.87</v>
      </c>
      <c r="F55" s="152">
        <f t="shared" si="3"/>
        <v>42916</v>
      </c>
      <c r="G55" s="152">
        <f t="shared" si="35"/>
        <v>42946</v>
      </c>
      <c r="H55" s="159">
        <f t="shared" si="4"/>
        <v>2.4005281161854075E-3</v>
      </c>
      <c r="I55" s="160">
        <f t="shared" si="15"/>
        <v>43008</v>
      </c>
      <c r="J55" s="155">
        <f t="shared" si="36"/>
        <v>31</v>
      </c>
      <c r="K55" s="155">
        <f t="shared" si="22"/>
        <v>13</v>
      </c>
      <c r="L55" s="2">
        <f t="shared" si="17"/>
        <v>1.00100597</v>
      </c>
      <c r="M55" s="157">
        <f t="shared" si="33"/>
        <v>1.00100597</v>
      </c>
      <c r="N55" s="2">
        <f t="shared" si="5"/>
        <v>0</v>
      </c>
      <c r="O55" s="161">
        <f t="shared" si="19"/>
        <v>0</v>
      </c>
      <c r="P55" s="162">
        <f t="shared" si="6"/>
        <v>0</v>
      </c>
      <c r="Q55" s="157">
        <f t="shared" si="7"/>
        <v>0</v>
      </c>
      <c r="R55" s="163">
        <f t="shared" si="20"/>
        <v>0.12</v>
      </c>
      <c r="S55" s="161">
        <f t="shared" si="8"/>
        <v>13</v>
      </c>
      <c r="T55" s="161">
        <v>360</v>
      </c>
      <c r="U55" s="164">
        <f t="shared" si="9"/>
        <v>1.0039682640000001</v>
      </c>
      <c r="V55" s="157">
        <f t="shared" si="10"/>
        <v>0</v>
      </c>
      <c r="W55" s="2">
        <f t="shared" si="21"/>
        <v>0</v>
      </c>
      <c r="X55" s="2"/>
      <c r="Y55" s="3"/>
      <c r="Z55" s="5"/>
      <c r="AA55" s="81">
        <f t="shared" si="27"/>
        <v>43</v>
      </c>
      <c r="AB55" s="92">
        <f t="shared" si="32"/>
        <v>45351</v>
      </c>
      <c r="AC55" s="88">
        <f t="shared" si="23"/>
        <v>0</v>
      </c>
      <c r="AD55" s="189">
        <f t="shared" si="28"/>
        <v>30</v>
      </c>
      <c r="AE55" s="88">
        <f t="shared" si="29"/>
        <v>0</v>
      </c>
      <c r="AF55" s="88">
        <f t="shared" si="24"/>
        <v>0</v>
      </c>
      <c r="AG55" s="190">
        <v>7.9073284214774234E-2</v>
      </c>
      <c r="AH55" s="86"/>
      <c r="AI55" s="86"/>
      <c r="AJ55" s="91">
        <f t="shared" si="25"/>
        <v>0</v>
      </c>
      <c r="AK55" s="81">
        <f t="shared" si="26"/>
        <v>43</v>
      </c>
      <c r="AL55" s="92">
        <f t="shared" si="31"/>
        <v>45381</v>
      </c>
      <c r="AM55" s="77"/>
    </row>
    <row r="56" spans="1:163" ht="15" customHeight="1" x14ac:dyDescent="0.2">
      <c r="A56" s="75">
        <f t="shared" si="11"/>
        <v>42991</v>
      </c>
      <c r="B56" s="2">
        <f t="shared" si="2"/>
        <v>0</v>
      </c>
      <c r="C56" s="157">
        <f t="shared" si="34"/>
        <v>0</v>
      </c>
      <c r="D56" s="158">
        <f t="shared" si="13"/>
        <v>4832.2700000000004</v>
      </c>
      <c r="E56" s="150">
        <f>IF(AND(K56=1,K55&gt;1),VLOOKUP(A55,[1]Plan1!$GA$137:$GD$300,4),E55)</f>
        <v>4843.87</v>
      </c>
      <c r="F56" s="152">
        <f t="shared" si="3"/>
        <v>42916</v>
      </c>
      <c r="G56" s="152">
        <f t="shared" si="35"/>
        <v>42946</v>
      </c>
      <c r="H56" s="159">
        <f t="shared" si="4"/>
        <v>2.4005281161854075E-3</v>
      </c>
      <c r="I56" s="160">
        <f t="shared" si="15"/>
        <v>43008</v>
      </c>
      <c r="J56" s="155">
        <f t="shared" si="36"/>
        <v>31</v>
      </c>
      <c r="K56" s="155">
        <f t="shared" si="22"/>
        <v>14</v>
      </c>
      <c r="L56" s="2">
        <f t="shared" si="17"/>
        <v>1.00108339</v>
      </c>
      <c r="M56" s="157">
        <f t="shared" si="33"/>
        <v>1.00108339</v>
      </c>
      <c r="N56" s="2">
        <f t="shared" si="5"/>
        <v>0</v>
      </c>
      <c r="O56" s="161">
        <f t="shared" si="19"/>
        <v>0</v>
      </c>
      <c r="P56" s="162">
        <f t="shared" si="6"/>
        <v>0</v>
      </c>
      <c r="Q56" s="157">
        <f t="shared" si="7"/>
        <v>0</v>
      </c>
      <c r="R56" s="163">
        <f t="shared" si="20"/>
        <v>0.12</v>
      </c>
      <c r="S56" s="161">
        <f t="shared" si="8"/>
        <v>14</v>
      </c>
      <c r="T56" s="161">
        <v>360</v>
      </c>
      <c r="U56" s="164">
        <f t="shared" si="9"/>
        <v>1.0042741660000001</v>
      </c>
      <c r="V56" s="157">
        <f t="shared" si="10"/>
        <v>0</v>
      </c>
      <c r="W56" s="2">
        <f t="shared" si="21"/>
        <v>0</v>
      </c>
      <c r="X56" s="2"/>
      <c r="Y56" s="8"/>
      <c r="Z56" s="5"/>
      <c r="AA56" s="81">
        <f t="shared" si="27"/>
        <v>44</v>
      </c>
      <c r="AB56" s="92">
        <f t="shared" si="32"/>
        <v>45381</v>
      </c>
      <c r="AC56" s="88">
        <f t="shared" si="23"/>
        <v>0</v>
      </c>
      <c r="AD56" s="189">
        <f t="shared" si="28"/>
        <v>30</v>
      </c>
      <c r="AE56" s="88">
        <f t="shared" si="29"/>
        <v>0</v>
      </c>
      <c r="AF56" s="88">
        <f t="shared" si="24"/>
        <v>0</v>
      </c>
      <c r="AG56" s="190">
        <v>8.6677469496047557E-2</v>
      </c>
      <c r="AH56" s="86"/>
      <c r="AI56" s="86"/>
      <c r="AJ56" s="91">
        <f t="shared" si="25"/>
        <v>0</v>
      </c>
      <c r="AK56" s="81">
        <f t="shared" si="26"/>
        <v>44</v>
      </c>
      <c r="AL56" s="92">
        <f t="shared" si="31"/>
        <v>45412</v>
      </c>
      <c r="AM56" s="77"/>
    </row>
    <row r="57" spans="1:163" ht="15" customHeight="1" x14ac:dyDescent="0.2">
      <c r="A57" s="75">
        <f t="shared" si="11"/>
        <v>42992</v>
      </c>
      <c r="B57" s="2">
        <f t="shared" si="2"/>
        <v>0</v>
      </c>
      <c r="C57" s="157">
        <f t="shared" si="34"/>
        <v>0</v>
      </c>
      <c r="D57" s="158">
        <f t="shared" si="13"/>
        <v>4832.2700000000004</v>
      </c>
      <c r="E57" s="150">
        <f>IF(AND(K57=1,K56&gt;1),VLOOKUP(A56,[1]Plan1!$GA$137:$GD$300,4),E56)</f>
        <v>4843.87</v>
      </c>
      <c r="F57" s="152">
        <f t="shared" si="3"/>
        <v>42916</v>
      </c>
      <c r="G57" s="152">
        <f t="shared" si="35"/>
        <v>42946</v>
      </c>
      <c r="H57" s="159">
        <f t="shared" si="4"/>
        <v>2.4005281161854075E-3</v>
      </c>
      <c r="I57" s="160">
        <f t="shared" si="15"/>
        <v>43008</v>
      </c>
      <c r="J57" s="155">
        <f t="shared" si="36"/>
        <v>31</v>
      </c>
      <c r="K57" s="155">
        <f t="shared" si="22"/>
        <v>15</v>
      </c>
      <c r="L57" s="2">
        <f t="shared" si="17"/>
        <v>1.00116082</v>
      </c>
      <c r="M57" s="157">
        <f t="shared" si="33"/>
        <v>1.00116082</v>
      </c>
      <c r="N57" s="2">
        <f t="shared" si="5"/>
        <v>0</v>
      </c>
      <c r="O57" s="161">
        <f t="shared" si="19"/>
        <v>0</v>
      </c>
      <c r="P57" s="162">
        <f t="shared" si="6"/>
        <v>0</v>
      </c>
      <c r="Q57" s="157">
        <f t="shared" si="7"/>
        <v>0</v>
      </c>
      <c r="R57" s="163">
        <f t="shared" si="20"/>
        <v>0.12</v>
      </c>
      <c r="S57" s="161">
        <f t="shared" si="8"/>
        <v>15</v>
      </c>
      <c r="T57" s="161">
        <v>360</v>
      </c>
      <c r="U57" s="164">
        <f t="shared" si="9"/>
        <v>1.0045801620000001</v>
      </c>
      <c r="V57" s="157">
        <f t="shared" si="10"/>
        <v>0</v>
      </c>
      <c r="W57" s="2">
        <f t="shared" si="21"/>
        <v>0</v>
      </c>
      <c r="X57" s="2"/>
      <c r="Y57" s="8"/>
      <c r="Z57" s="5"/>
      <c r="AA57" s="81">
        <f t="shared" si="27"/>
        <v>45</v>
      </c>
      <c r="AB57" s="92">
        <f t="shared" si="32"/>
        <v>45412</v>
      </c>
      <c r="AC57" s="88">
        <f t="shared" si="23"/>
        <v>0</v>
      </c>
      <c r="AD57" s="189">
        <f t="shared" si="28"/>
        <v>31</v>
      </c>
      <c r="AE57" s="88">
        <f t="shared" si="29"/>
        <v>0</v>
      </c>
      <c r="AF57" s="88">
        <f t="shared" si="24"/>
        <v>0</v>
      </c>
      <c r="AG57" s="190">
        <v>9.5803981234058103E-2</v>
      </c>
      <c r="AH57" s="86"/>
      <c r="AI57" s="86"/>
      <c r="AJ57" s="91">
        <f t="shared" si="25"/>
        <v>0</v>
      </c>
      <c r="AK57" s="81">
        <f t="shared" si="26"/>
        <v>45</v>
      </c>
      <c r="AL57" s="92">
        <f t="shared" si="31"/>
        <v>45442</v>
      </c>
      <c r="AM57" s="77"/>
    </row>
    <row r="58" spans="1:163" ht="15" customHeight="1" x14ac:dyDescent="0.2">
      <c r="A58" s="75">
        <f t="shared" si="11"/>
        <v>42993</v>
      </c>
      <c r="B58" s="2">
        <f t="shared" si="2"/>
        <v>0</v>
      </c>
      <c r="C58" s="157">
        <f t="shared" si="34"/>
        <v>0</v>
      </c>
      <c r="D58" s="158">
        <f t="shared" si="13"/>
        <v>4832.2700000000004</v>
      </c>
      <c r="E58" s="150">
        <f>IF(AND(K58=1,K57&gt;1),VLOOKUP(A57,[1]Plan1!$GA$137:$GD$300,4),E57)</f>
        <v>4843.87</v>
      </c>
      <c r="F58" s="152">
        <f t="shared" si="3"/>
        <v>42916</v>
      </c>
      <c r="G58" s="152">
        <f t="shared" si="35"/>
        <v>42946</v>
      </c>
      <c r="H58" s="159">
        <f t="shared" si="4"/>
        <v>2.4005281161854075E-3</v>
      </c>
      <c r="I58" s="160">
        <f t="shared" si="15"/>
        <v>43008</v>
      </c>
      <c r="J58" s="155">
        <f t="shared" si="36"/>
        <v>31</v>
      </c>
      <c r="K58" s="155">
        <f t="shared" si="22"/>
        <v>16</v>
      </c>
      <c r="L58" s="2">
        <f t="shared" si="17"/>
        <v>1.00123826</v>
      </c>
      <c r="M58" s="157">
        <f t="shared" si="33"/>
        <v>1.00123826</v>
      </c>
      <c r="N58" s="2">
        <f t="shared" si="5"/>
        <v>0</v>
      </c>
      <c r="O58" s="161">
        <f t="shared" si="19"/>
        <v>0</v>
      </c>
      <c r="P58" s="162">
        <f t="shared" si="6"/>
        <v>0</v>
      </c>
      <c r="Q58" s="157">
        <f t="shared" si="7"/>
        <v>0</v>
      </c>
      <c r="R58" s="163">
        <f t="shared" si="20"/>
        <v>0.12</v>
      </c>
      <c r="S58" s="161">
        <f t="shared" si="8"/>
        <v>16</v>
      </c>
      <c r="T58" s="161">
        <v>360</v>
      </c>
      <c r="U58" s="164">
        <f t="shared" si="9"/>
        <v>1.0048862510000001</v>
      </c>
      <c r="V58" s="157">
        <f t="shared" si="10"/>
        <v>0</v>
      </c>
      <c r="W58" s="2">
        <f t="shared" si="21"/>
        <v>0</v>
      </c>
      <c r="X58" s="2"/>
      <c r="Y58" s="8"/>
      <c r="Z58" s="5"/>
      <c r="AA58" s="81">
        <f t="shared" si="27"/>
        <v>46</v>
      </c>
      <c r="AB58" s="92">
        <f t="shared" si="32"/>
        <v>45442</v>
      </c>
      <c r="AC58" s="88">
        <f t="shared" si="23"/>
        <v>0</v>
      </c>
      <c r="AD58" s="189">
        <f t="shared" si="28"/>
        <v>30</v>
      </c>
      <c r="AE58" s="88">
        <f t="shared" si="29"/>
        <v>0</v>
      </c>
      <c r="AF58" s="88">
        <f t="shared" si="24"/>
        <v>0</v>
      </c>
      <c r="AG58" s="190">
        <v>0.10696026118871009</v>
      </c>
      <c r="AH58" s="86"/>
      <c r="AI58" s="86"/>
      <c r="AJ58" s="91">
        <f t="shared" si="25"/>
        <v>0</v>
      </c>
      <c r="AK58" s="81">
        <f t="shared" si="26"/>
        <v>46</v>
      </c>
      <c r="AL58" s="92">
        <f t="shared" si="31"/>
        <v>45473</v>
      </c>
      <c r="AM58" s="77"/>
    </row>
    <row r="59" spans="1:163" ht="15" customHeight="1" x14ac:dyDescent="0.2">
      <c r="A59" s="75">
        <f t="shared" si="11"/>
        <v>42994</v>
      </c>
      <c r="B59" s="2">
        <f t="shared" si="2"/>
        <v>0</v>
      </c>
      <c r="C59" s="157">
        <f t="shared" si="34"/>
        <v>0</v>
      </c>
      <c r="D59" s="158">
        <f t="shared" si="13"/>
        <v>4832.2700000000004</v>
      </c>
      <c r="E59" s="150">
        <f>IF(AND(K59=1,K58&gt;1),VLOOKUP(A58,[1]Plan1!$GA$137:$GD$300,4),E58)</f>
        <v>4843.87</v>
      </c>
      <c r="F59" s="152">
        <f t="shared" si="3"/>
        <v>42916</v>
      </c>
      <c r="G59" s="152">
        <f t="shared" si="35"/>
        <v>42946</v>
      </c>
      <c r="H59" s="159">
        <f t="shared" si="4"/>
        <v>2.4005281161854075E-3</v>
      </c>
      <c r="I59" s="160">
        <f t="shared" si="15"/>
        <v>43008</v>
      </c>
      <c r="J59" s="155">
        <f t="shared" si="36"/>
        <v>31</v>
      </c>
      <c r="K59" s="155">
        <f t="shared" si="22"/>
        <v>17</v>
      </c>
      <c r="L59" s="2">
        <f t="shared" si="17"/>
        <v>1.0013156999999999</v>
      </c>
      <c r="M59" s="157">
        <f t="shared" si="33"/>
        <v>1.0013156999999999</v>
      </c>
      <c r="N59" s="2">
        <f t="shared" si="5"/>
        <v>0</v>
      </c>
      <c r="O59" s="161">
        <f t="shared" si="19"/>
        <v>0</v>
      </c>
      <c r="P59" s="162">
        <f t="shared" si="6"/>
        <v>0</v>
      </c>
      <c r="Q59" s="157">
        <f t="shared" si="7"/>
        <v>0</v>
      </c>
      <c r="R59" s="163">
        <f t="shared" si="20"/>
        <v>0.12</v>
      </c>
      <c r="S59" s="161">
        <f t="shared" si="8"/>
        <v>17</v>
      </c>
      <c r="T59" s="161">
        <v>360</v>
      </c>
      <c r="U59" s="164">
        <f t="shared" si="9"/>
        <v>1.0051924329999999</v>
      </c>
      <c r="V59" s="157">
        <f t="shared" si="10"/>
        <v>0</v>
      </c>
      <c r="W59" s="2">
        <f t="shared" si="21"/>
        <v>0</v>
      </c>
      <c r="X59" s="2"/>
      <c r="Y59" s="8"/>
      <c r="Z59" s="5"/>
      <c r="AA59" s="81">
        <f t="shared" si="27"/>
        <v>47</v>
      </c>
      <c r="AB59" s="92">
        <f t="shared" si="32"/>
        <v>45473</v>
      </c>
      <c r="AC59" s="88">
        <f t="shared" si="23"/>
        <v>0</v>
      </c>
      <c r="AD59" s="189">
        <f t="shared" si="28"/>
        <v>31</v>
      </c>
      <c r="AE59" s="88">
        <f t="shared" si="29"/>
        <v>0</v>
      </c>
      <c r="AF59" s="88">
        <f t="shared" si="24"/>
        <v>0</v>
      </c>
      <c r="AG59" s="190">
        <v>0.12090748321756763</v>
      </c>
      <c r="AH59" s="86"/>
      <c r="AI59" s="86"/>
      <c r="AJ59" s="91">
        <f t="shared" si="25"/>
        <v>0</v>
      </c>
      <c r="AK59" s="81">
        <f t="shared" si="26"/>
        <v>47</v>
      </c>
      <c r="AL59" s="92">
        <f t="shared" si="31"/>
        <v>45503</v>
      </c>
      <c r="AM59" s="77"/>
    </row>
    <row r="60" spans="1:163" ht="15" customHeight="1" x14ac:dyDescent="0.2">
      <c r="A60" s="75">
        <f t="shared" si="11"/>
        <v>42995</v>
      </c>
      <c r="B60" s="2">
        <f t="shared" si="2"/>
        <v>0</v>
      </c>
      <c r="C60" s="157">
        <f t="shared" si="34"/>
        <v>0</v>
      </c>
      <c r="D60" s="158">
        <f t="shared" si="13"/>
        <v>4832.2700000000004</v>
      </c>
      <c r="E60" s="150">
        <f>IF(AND(K60=1,K59&gt;1),VLOOKUP(A59,[1]Plan1!$GA$137:$GD$300,4),E59)</f>
        <v>4843.87</v>
      </c>
      <c r="F60" s="152">
        <f t="shared" si="3"/>
        <v>42916</v>
      </c>
      <c r="G60" s="152">
        <f t="shared" si="35"/>
        <v>42946</v>
      </c>
      <c r="H60" s="159">
        <f t="shared" si="4"/>
        <v>2.4005281161854075E-3</v>
      </c>
      <c r="I60" s="160">
        <f t="shared" si="15"/>
        <v>43008</v>
      </c>
      <c r="J60" s="155">
        <f t="shared" si="36"/>
        <v>31</v>
      </c>
      <c r="K60" s="155">
        <f t="shared" si="22"/>
        <v>18</v>
      </c>
      <c r="L60" s="2">
        <f t="shared" si="17"/>
        <v>1.00139315</v>
      </c>
      <c r="M60" s="157">
        <f t="shared" si="33"/>
        <v>1.00139315</v>
      </c>
      <c r="N60" s="2">
        <f t="shared" si="5"/>
        <v>0</v>
      </c>
      <c r="O60" s="161">
        <f t="shared" si="19"/>
        <v>0</v>
      </c>
      <c r="P60" s="162">
        <f t="shared" si="6"/>
        <v>0</v>
      </c>
      <c r="Q60" s="157">
        <f t="shared" si="7"/>
        <v>0</v>
      </c>
      <c r="R60" s="163">
        <f t="shared" si="20"/>
        <v>0.12</v>
      </c>
      <c r="S60" s="161">
        <f t="shared" si="8"/>
        <v>18</v>
      </c>
      <c r="T60" s="161">
        <v>360</v>
      </c>
      <c r="U60" s="164">
        <f t="shared" si="9"/>
        <v>1.005498709</v>
      </c>
      <c r="V60" s="157">
        <f t="shared" si="10"/>
        <v>0</v>
      </c>
      <c r="W60" s="2">
        <f t="shared" si="21"/>
        <v>0</v>
      </c>
      <c r="X60" s="2"/>
      <c r="Y60" s="13"/>
      <c r="Z60" s="5"/>
      <c r="AA60" s="81">
        <f t="shared" si="27"/>
        <v>48</v>
      </c>
      <c r="AB60" s="92">
        <f t="shared" si="32"/>
        <v>45503</v>
      </c>
      <c r="AC60" s="88">
        <f t="shared" si="23"/>
        <v>0</v>
      </c>
      <c r="AD60" s="189">
        <f t="shared" si="28"/>
        <v>30</v>
      </c>
      <c r="AE60" s="88">
        <f t="shared" si="29"/>
        <v>0</v>
      </c>
      <c r="AF60" s="88">
        <f t="shared" si="24"/>
        <v>0</v>
      </c>
      <c r="AG60" s="190">
        <v>0.138841756718766</v>
      </c>
      <c r="AH60" s="86"/>
      <c r="AI60" s="86"/>
      <c r="AJ60" s="91">
        <f t="shared" si="25"/>
        <v>0</v>
      </c>
      <c r="AK60" s="81">
        <f t="shared" si="26"/>
        <v>48</v>
      </c>
      <c r="AL60" s="92">
        <f t="shared" si="31"/>
        <v>45534</v>
      </c>
      <c r="AM60" s="77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</row>
    <row r="61" spans="1:163" ht="15" customHeight="1" x14ac:dyDescent="0.2">
      <c r="A61" s="75">
        <f t="shared" si="11"/>
        <v>42996</v>
      </c>
      <c r="B61" s="2">
        <f t="shared" si="2"/>
        <v>0</v>
      </c>
      <c r="C61" s="157">
        <f t="shared" si="34"/>
        <v>0</v>
      </c>
      <c r="D61" s="158">
        <f t="shared" si="13"/>
        <v>4832.2700000000004</v>
      </c>
      <c r="E61" s="150">
        <f>IF(AND(K61=1,K60&gt;1),VLOOKUP(A60,[1]Plan1!$GA$137:$GD$300,4),E60)</f>
        <v>4843.87</v>
      </c>
      <c r="F61" s="152">
        <f t="shared" si="3"/>
        <v>42916</v>
      </c>
      <c r="G61" s="152">
        <f t="shared" si="35"/>
        <v>42946</v>
      </c>
      <c r="H61" s="159">
        <f t="shared" si="4"/>
        <v>2.4005281161854075E-3</v>
      </c>
      <c r="I61" s="160">
        <f t="shared" si="15"/>
        <v>43008</v>
      </c>
      <c r="J61" s="155">
        <f t="shared" si="36"/>
        <v>31</v>
      </c>
      <c r="K61" s="155">
        <f t="shared" si="22"/>
        <v>19</v>
      </c>
      <c r="L61" s="2">
        <f t="shared" si="17"/>
        <v>1.0014706</v>
      </c>
      <c r="M61" s="157">
        <f t="shared" si="33"/>
        <v>1.0014706</v>
      </c>
      <c r="N61" s="2">
        <f t="shared" si="5"/>
        <v>0</v>
      </c>
      <c r="O61" s="161">
        <f t="shared" si="19"/>
        <v>0</v>
      </c>
      <c r="P61" s="162">
        <f t="shared" si="6"/>
        <v>0</v>
      </c>
      <c r="Q61" s="157">
        <f t="shared" si="7"/>
        <v>0</v>
      </c>
      <c r="R61" s="163">
        <f t="shared" si="20"/>
        <v>0.12</v>
      </c>
      <c r="S61" s="161">
        <f t="shared" si="8"/>
        <v>19</v>
      </c>
      <c r="T61" s="161">
        <v>360</v>
      </c>
      <c r="U61" s="164">
        <f t="shared" si="9"/>
        <v>1.0058050780000001</v>
      </c>
      <c r="V61" s="157">
        <f t="shared" si="10"/>
        <v>0</v>
      </c>
      <c r="W61" s="2">
        <f t="shared" si="21"/>
        <v>0</v>
      </c>
      <c r="X61" s="2"/>
      <c r="Y61" s="8"/>
      <c r="Z61" s="5"/>
      <c r="AA61" s="81">
        <f t="shared" si="27"/>
        <v>49</v>
      </c>
      <c r="AB61" s="92">
        <f t="shared" si="32"/>
        <v>45534</v>
      </c>
      <c r="AC61" s="88">
        <f t="shared" si="23"/>
        <v>0</v>
      </c>
      <c r="AD61" s="189">
        <f t="shared" si="28"/>
        <v>31</v>
      </c>
      <c r="AE61" s="88">
        <f t="shared" si="29"/>
        <v>0</v>
      </c>
      <c r="AF61" s="88">
        <f t="shared" si="24"/>
        <v>0</v>
      </c>
      <c r="AG61" s="190">
        <v>0.16275661153749588</v>
      </c>
      <c r="AH61" s="86"/>
      <c r="AI61" s="86"/>
      <c r="AJ61" s="91">
        <f t="shared" si="25"/>
        <v>0</v>
      </c>
      <c r="AK61" s="81">
        <f t="shared" si="26"/>
        <v>49</v>
      </c>
      <c r="AL61" s="92">
        <f t="shared" si="31"/>
        <v>45565</v>
      </c>
      <c r="AM61" s="77"/>
    </row>
    <row r="62" spans="1:163" ht="15" customHeight="1" x14ac:dyDescent="0.2">
      <c r="A62" s="75">
        <f t="shared" si="11"/>
        <v>42997</v>
      </c>
      <c r="B62" s="2">
        <f t="shared" si="2"/>
        <v>0</v>
      </c>
      <c r="C62" s="157">
        <f t="shared" si="34"/>
        <v>0</v>
      </c>
      <c r="D62" s="158">
        <f t="shared" si="13"/>
        <v>4832.2700000000004</v>
      </c>
      <c r="E62" s="150">
        <f>IF(AND(K62=1,K61&gt;1),VLOOKUP(A61,[1]Plan1!$GA$137:$GD$300,4),E61)</f>
        <v>4843.87</v>
      </c>
      <c r="F62" s="152">
        <f t="shared" si="3"/>
        <v>42916</v>
      </c>
      <c r="G62" s="152">
        <f t="shared" si="35"/>
        <v>42946</v>
      </c>
      <c r="H62" s="159">
        <f t="shared" si="4"/>
        <v>2.4005281161854075E-3</v>
      </c>
      <c r="I62" s="160">
        <f t="shared" si="15"/>
        <v>43008</v>
      </c>
      <c r="J62" s="155">
        <f t="shared" si="36"/>
        <v>31</v>
      </c>
      <c r="K62" s="155">
        <f t="shared" si="22"/>
        <v>20</v>
      </c>
      <c r="L62" s="2">
        <f t="shared" si="17"/>
        <v>1.00154806</v>
      </c>
      <c r="M62" s="157">
        <f t="shared" si="33"/>
        <v>1.00154806</v>
      </c>
      <c r="N62" s="2">
        <f t="shared" si="5"/>
        <v>0</v>
      </c>
      <c r="O62" s="161">
        <f t="shared" si="19"/>
        <v>0</v>
      </c>
      <c r="P62" s="162">
        <f t="shared" si="6"/>
        <v>0</v>
      </c>
      <c r="Q62" s="157">
        <f t="shared" si="7"/>
        <v>0</v>
      </c>
      <c r="R62" s="163">
        <f t="shared" si="20"/>
        <v>0.12</v>
      </c>
      <c r="S62" s="161">
        <f t="shared" si="8"/>
        <v>20</v>
      </c>
      <c r="T62" s="161">
        <v>360</v>
      </c>
      <c r="U62" s="164">
        <f t="shared" si="9"/>
        <v>1.00611154</v>
      </c>
      <c r="V62" s="157">
        <f t="shared" si="10"/>
        <v>0</v>
      </c>
      <c r="W62" s="2">
        <f t="shared" si="21"/>
        <v>0</v>
      </c>
      <c r="X62" s="2"/>
      <c r="Y62" s="8"/>
      <c r="Z62" s="5"/>
      <c r="AA62" s="81">
        <f t="shared" si="27"/>
        <v>50</v>
      </c>
      <c r="AB62" s="92">
        <f t="shared" si="32"/>
        <v>45565</v>
      </c>
      <c r="AC62" s="88">
        <f t="shared" si="23"/>
        <v>0</v>
      </c>
      <c r="AD62" s="189">
        <f t="shared" si="28"/>
        <v>31</v>
      </c>
      <c r="AE62" s="88">
        <f t="shared" si="29"/>
        <v>0</v>
      </c>
      <c r="AF62" s="88">
        <f t="shared" si="24"/>
        <v>0</v>
      </c>
      <c r="AG62" s="190">
        <v>0.19624039103200125</v>
      </c>
      <c r="AH62" s="86"/>
      <c r="AI62" s="86"/>
      <c r="AJ62" s="91">
        <f t="shared" si="25"/>
        <v>0</v>
      </c>
      <c r="AK62" s="81">
        <f t="shared" si="26"/>
        <v>50</v>
      </c>
      <c r="AL62" s="92">
        <f t="shared" si="31"/>
        <v>45595</v>
      </c>
      <c r="AM62" s="77"/>
    </row>
    <row r="63" spans="1:163" ht="15" customHeight="1" x14ac:dyDescent="0.2">
      <c r="A63" s="75">
        <f t="shared" si="11"/>
        <v>42998</v>
      </c>
      <c r="B63" s="2">
        <f t="shared" si="2"/>
        <v>0</v>
      </c>
      <c r="C63" s="157">
        <f t="shared" si="34"/>
        <v>0</v>
      </c>
      <c r="D63" s="158">
        <f t="shared" si="13"/>
        <v>4832.2700000000004</v>
      </c>
      <c r="E63" s="150">
        <f>IF(AND(K63=1,K62&gt;1),VLOOKUP(A62,[1]Plan1!$GA$137:$GD$300,4),E62)</f>
        <v>4843.87</v>
      </c>
      <c r="F63" s="152">
        <f t="shared" si="3"/>
        <v>42916</v>
      </c>
      <c r="G63" s="152">
        <f t="shared" si="35"/>
        <v>42946</v>
      </c>
      <c r="H63" s="159">
        <f t="shared" si="4"/>
        <v>2.4005281161854075E-3</v>
      </c>
      <c r="I63" s="160">
        <f t="shared" si="15"/>
        <v>43008</v>
      </c>
      <c r="J63" s="155">
        <f t="shared" si="36"/>
        <v>31</v>
      </c>
      <c r="K63" s="155">
        <f t="shared" si="22"/>
        <v>21</v>
      </c>
      <c r="L63" s="2">
        <f t="shared" si="17"/>
        <v>1.0016255300000001</v>
      </c>
      <c r="M63" s="157">
        <f t="shared" si="33"/>
        <v>1.0016255300000001</v>
      </c>
      <c r="N63" s="2">
        <f t="shared" si="5"/>
        <v>0</v>
      </c>
      <c r="O63" s="161">
        <f t="shared" si="19"/>
        <v>0</v>
      </c>
      <c r="P63" s="162">
        <f t="shared" si="6"/>
        <v>0</v>
      </c>
      <c r="Q63" s="157">
        <f t="shared" si="7"/>
        <v>0</v>
      </c>
      <c r="R63" s="163">
        <f t="shared" si="20"/>
        <v>0.12</v>
      </c>
      <c r="S63" s="161">
        <f t="shared" si="8"/>
        <v>21</v>
      </c>
      <c r="T63" s="161">
        <v>360</v>
      </c>
      <c r="U63" s="164">
        <f t="shared" si="9"/>
        <v>1.0064180949999999</v>
      </c>
      <c r="V63" s="157">
        <f t="shared" si="10"/>
        <v>0</v>
      </c>
      <c r="W63" s="2">
        <f t="shared" si="21"/>
        <v>0</v>
      </c>
      <c r="X63" s="2"/>
      <c r="Y63" s="8"/>
      <c r="Z63" s="5"/>
      <c r="AA63" s="81">
        <f t="shared" si="27"/>
        <v>51</v>
      </c>
      <c r="AB63" s="92">
        <f t="shared" si="32"/>
        <v>45595</v>
      </c>
      <c r="AC63" s="88">
        <f t="shared" si="23"/>
        <v>0</v>
      </c>
      <c r="AD63" s="189">
        <f t="shared" si="28"/>
        <v>30</v>
      </c>
      <c r="AE63" s="88">
        <f t="shared" si="29"/>
        <v>0</v>
      </c>
      <c r="AF63" s="88">
        <f t="shared" si="24"/>
        <v>0</v>
      </c>
      <c r="AG63" s="190">
        <v>0.24646981593385023</v>
      </c>
      <c r="AH63" s="86"/>
      <c r="AI63" s="86"/>
      <c r="AJ63" s="91">
        <f t="shared" si="25"/>
        <v>0</v>
      </c>
      <c r="AK63" s="81">
        <f t="shared" si="26"/>
        <v>51</v>
      </c>
      <c r="AL63" s="92">
        <f t="shared" si="31"/>
        <v>45626</v>
      </c>
      <c r="AM63" s="77"/>
    </row>
    <row r="64" spans="1:163" ht="15" customHeight="1" x14ac:dyDescent="0.2">
      <c r="A64" s="75">
        <f t="shared" si="11"/>
        <v>42999</v>
      </c>
      <c r="B64" s="2">
        <f t="shared" si="2"/>
        <v>0</v>
      </c>
      <c r="C64" s="157">
        <f t="shared" si="34"/>
        <v>0</v>
      </c>
      <c r="D64" s="158">
        <f t="shared" si="13"/>
        <v>4832.2700000000004</v>
      </c>
      <c r="E64" s="150">
        <f>IF(AND(K64=1,K63&gt;1),VLOOKUP(A63,[1]Plan1!$GA$137:$GD$300,4),E63)</f>
        <v>4843.87</v>
      </c>
      <c r="F64" s="152">
        <f t="shared" si="3"/>
        <v>42916</v>
      </c>
      <c r="G64" s="152">
        <f t="shared" si="35"/>
        <v>42946</v>
      </c>
      <c r="H64" s="159">
        <f t="shared" si="4"/>
        <v>2.4005281161854075E-3</v>
      </c>
      <c r="I64" s="160">
        <f t="shared" si="15"/>
        <v>43008</v>
      </c>
      <c r="J64" s="155">
        <f t="shared" si="36"/>
        <v>31</v>
      </c>
      <c r="K64" s="155">
        <f t="shared" si="22"/>
        <v>22</v>
      </c>
      <c r="L64" s="2">
        <f t="shared" si="17"/>
        <v>1.001703</v>
      </c>
      <c r="M64" s="157">
        <f t="shared" si="33"/>
        <v>1.001703</v>
      </c>
      <c r="N64" s="2">
        <f t="shared" si="5"/>
        <v>0</v>
      </c>
      <c r="O64" s="161">
        <f t="shared" si="19"/>
        <v>0</v>
      </c>
      <c r="P64" s="162">
        <f t="shared" si="6"/>
        <v>0</v>
      </c>
      <c r="Q64" s="157">
        <f t="shared" si="7"/>
        <v>0</v>
      </c>
      <c r="R64" s="163">
        <f t="shared" si="20"/>
        <v>0.12</v>
      </c>
      <c r="S64" s="161">
        <f t="shared" si="8"/>
        <v>22</v>
      </c>
      <c r="T64" s="161">
        <v>360</v>
      </c>
      <c r="U64" s="164">
        <f t="shared" si="9"/>
        <v>1.006724744</v>
      </c>
      <c r="V64" s="157">
        <f t="shared" si="10"/>
        <v>0</v>
      </c>
      <c r="W64" s="2">
        <f t="shared" si="21"/>
        <v>0</v>
      </c>
      <c r="X64" s="2"/>
      <c r="Y64" s="8"/>
      <c r="Z64" s="5"/>
      <c r="AA64" s="81">
        <f t="shared" si="27"/>
        <v>52</v>
      </c>
      <c r="AB64" s="92">
        <f t="shared" si="32"/>
        <v>45626</v>
      </c>
      <c r="AC64" s="88">
        <f t="shared" si="23"/>
        <v>0</v>
      </c>
      <c r="AD64" s="189">
        <f t="shared" si="28"/>
        <v>31</v>
      </c>
      <c r="AE64" s="88">
        <f t="shared" si="29"/>
        <v>0</v>
      </c>
      <c r="AF64" s="88">
        <f t="shared" si="24"/>
        <v>0</v>
      </c>
      <c r="AG64" s="190">
        <v>0.3301905135307836</v>
      </c>
      <c r="AH64" s="86"/>
      <c r="AI64" s="86"/>
      <c r="AJ64" s="91">
        <f t="shared" si="25"/>
        <v>0</v>
      </c>
      <c r="AK64" s="81">
        <f t="shared" si="26"/>
        <v>52</v>
      </c>
      <c r="AL64" s="92">
        <f t="shared" si="31"/>
        <v>45656</v>
      </c>
      <c r="AM64" s="77"/>
    </row>
    <row r="65" spans="1:177" ht="15" customHeight="1" x14ac:dyDescent="0.2">
      <c r="A65" s="75">
        <f t="shared" si="11"/>
        <v>43000</v>
      </c>
      <c r="B65" s="2">
        <f t="shared" si="2"/>
        <v>0</v>
      </c>
      <c r="C65" s="157">
        <f t="shared" si="34"/>
        <v>0</v>
      </c>
      <c r="D65" s="158">
        <f t="shared" si="13"/>
        <v>4832.2700000000004</v>
      </c>
      <c r="E65" s="150">
        <f>IF(AND(K65=1,K64&gt;1),VLOOKUP(A64,[1]Plan1!$GA$137:$GD$300,4),E64)</f>
        <v>4843.87</v>
      </c>
      <c r="F65" s="152">
        <f t="shared" si="3"/>
        <v>42916</v>
      </c>
      <c r="G65" s="152">
        <f t="shared" si="35"/>
        <v>42946</v>
      </c>
      <c r="H65" s="159">
        <f t="shared" si="4"/>
        <v>2.4005281161854075E-3</v>
      </c>
      <c r="I65" s="160">
        <f t="shared" si="15"/>
        <v>43008</v>
      </c>
      <c r="J65" s="155">
        <f t="shared" si="36"/>
        <v>31</v>
      </c>
      <c r="K65" s="155">
        <f t="shared" si="22"/>
        <v>23</v>
      </c>
      <c r="L65" s="2">
        <f t="shared" si="17"/>
        <v>1.0017804800000001</v>
      </c>
      <c r="M65" s="157">
        <f t="shared" si="33"/>
        <v>1.0017804800000001</v>
      </c>
      <c r="N65" s="2">
        <f t="shared" si="5"/>
        <v>0</v>
      </c>
      <c r="O65" s="161">
        <f t="shared" si="19"/>
        <v>0</v>
      </c>
      <c r="P65" s="162">
        <f t="shared" si="6"/>
        <v>0</v>
      </c>
      <c r="Q65" s="157">
        <f t="shared" si="7"/>
        <v>0</v>
      </c>
      <c r="R65" s="163">
        <f t="shared" si="20"/>
        <v>0.12</v>
      </c>
      <c r="S65" s="161">
        <f t="shared" si="8"/>
        <v>23</v>
      </c>
      <c r="T65" s="161">
        <v>360</v>
      </c>
      <c r="U65" s="164">
        <f t="shared" si="9"/>
        <v>1.0070314869999999</v>
      </c>
      <c r="V65" s="157">
        <f t="shared" si="10"/>
        <v>0</v>
      </c>
      <c r="W65" s="2">
        <f t="shared" si="21"/>
        <v>0</v>
      </c>
      <c r="X65" s="2"/>
      <c r="Y65" s="13"/>
      <c r="Z65" s="5"/>
      <c r="AA65" s="81">
        <f t="shared" si="27"/>
        <v>53</v>
      </c>
      <c r="AB65" s="92">
        <f t="shared" si="32"/>
        <v>45656</v>
      </c>
      <c r="AC65" s="88">
        <f t="shared" si="23"/>
        <v>0</v>
      </c>
      <c r="AD65" s="189">
        <f t="shared" si="28"/>
        <v>30</v>
      </c>
      <c r="AE65" s="88">
        <f t="shared" si="29"/>
        <v>0</v>
      </c>
      <c r="AF65" s="88">
        <f t="shared" si="24"/>
        <v>0</v>
      </c>
      <c r="AG65" s="190">
        <v>0.49763943037258723</v>
      </c>
      <c r="AH65" s="86"/>
      <c r="AI65" s="86"/>
      <c r="AJ65" s="91">
        <f t="shared" si="25"/>
        <v>0</v>
      </c>
      <c r="AK65" s="81">
        <f t="shared" si="26"/>
        <v>53</v>
      </c>
      <c r="AL65" s="92">
        <f t="shared" si="31"/>
        <v>45687</v>
      </c>
      <c r="AM65" s="77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</row>
    <row r="66" spans="1:177" ht="15" customHeight="1" x14ac:dyDescent="0.2">
      <c r="A66" s="75">
        <f t="shared" si="11"/>
        <v>43001</v>
      </c>
      <c r="B66" s="2">
        <f t="shared" si="2"/>
        <v>0</v>
      </c>
      <c r="C66" s="157">
        <f t="shared" si="34"/>
        <v>0</v>
      </c>
      <c r="D66" s="158">
        <f t="shared" si="13"/>
        <v>4832.2700000000004</v>
      </c>
      <c r="E66" s="150">
        <f>IF(AND(K66=1,K65&gt;1),VLOOKUP(A65,[1]Plan1!$GA$137:$GD$300,4),E65)</f>
        <v>4843.87</v>
      </c>
      <c r="F66" s="152">
        <f t="shared" si="3"/>
        <v>42916</v>
      </c>
      <c r="G66" s="152">
        <f t="shared" si="35"/>
        <v>42946</v>
      </c>
      <c r="H66" s="159">
        <f t="shared" si="4"/>
        <v>2.4005281161854075E-3</v>
      </c>
      <c r="I66" s="160">
        <f t="shared" si="15"/>
        <v>43008</v>
      </c>
      <c r="J66" s="155">
        <f t="shared" si="36"/>
        <v>31</v>
      </c>
      <c r="K66" s="155">
        <f t="shared" si="22"/>
        <v>24</v>
      </c>
      <c r="L66" s="2">
        <f t="shared" si="17"/>
        <v>1.0018579700000001</v>
      </c>
      <c r="M66" s="157">
        <f t="shared" si="33"/>
        <v>1.0018579700000001</v>
      </c>
      <c r="N66" s="2">
        <f t="shared" si="5"/>
        <v>0</v>
      </c>
      <c r="O66" s="161">
        <f t="shared" si="19"/>
        <v>0</v>
      </c>
      <c r="P66" s="162">
        <f t="shared" si="6"/>
        <v>0</v>
      </c>
      <c r="Q66" s="157">
        <f t="shared" si="7"/>
        <v>0</v>
      </c>
      <c r="R66" s="163">
        <f t="shared" si="20"/>
        <v>0.12</v>
      </c>
      <c r="S66" s="161">
        <f t="shared" si="8"/>
        <v>24</v>
      </c>
      <c r="T66" s="161">
        <v>360</v>
      </c>
      <c r="U66" s="164">
        <f t="shared" si="9"/>
        <v>1.0073383229999999</v>
      </c>
      <c r="V66" s="157">
        <f t="shared" si="10"/>
        <v>0</v>
      </c>
      <c r="W66" s="2">
        <f t="shared" si="21"/>
        <v>0</v>
      </c>
      <c r="X66" s="2"/>
      <c r="Y66" s="8"/>
      <c r="Z66" s="5"/>
      <c r="AA66" s="81">
        <f t="shared" si="27"/>
        <v>54</v>
      </c>
      <c r="AB66" s="92">
        <f t="shared" si="32"/>
        <v>45687</v>
      </c>
      <c r="AC66" s="88">
        <f t="shared" si="23"/>
        <v>0</v>
      </c>
      <c r="AD66" s="189">
        <f t="shared" si="28"/>
        <v>31</v>
      </c>
      <c r="AE66" s="88">
        <f t="shared" si="29"/>
        <v>0</v>
      </c>
      <c r="AF66" s="88">
        <f t="shared" si="24"/>
        <v>0</v>
      </c>
      <c r="AG66" s="190">
        <v>1</v>
      </c>
      <c r="AH66" s="86"/>
      <c r="AI66" s="86"/>
      <c r="AJ66" s="91">
        <f t="shared" si="25"/>
        <v>0</v>
      </c>
      <c r="AK66" s="81">
        <f t="shared" si="26"/>
        <v>54</v>
      </c>
      <c r="AL66" s="92">
        <f t="shared" si="31"/>
        <v>0</v>
      </c>
      <c r="AM66" s="77"/>
    </row>
    <row r="67" spans="1:177" ht="15" customHeight="1" x14ac:dyDescent="0.2">
      <c r="A67" s="75">
        <f t="shared" si="11"/>
        <v>43002</v>
      </c>
      <c r="B67" s="2">
        <f t="shared" si="2"/>
        <v>0</v>
      </c>
      <c r="C67" s="157">
        <f t="shared" si="34"/>
        <v>0</v>
      </c>
      <c r="D67" s="158">
        <f t="shared" si="13"/>
        <v>4832.2700000000004</v>
      </c>
      <c r="E67" s="150">
        <f>IF(AND(K67=1,K66&gt;1),VLOOKUP(A66,[1]Plan1!$GA$137:$GD$300,4),E66)</f>
        <v>4843.87</v>
      </c>
      <c r="F67" s="152">
        <f t="shared" si="3"/>
        <v>42916</v>
      </c>
      <c r="G67" s="152">
        <f t="shared" si="35"/>
        <v>42946</v>
      </c>
      <c r="H67" s="159">
        <f t="shared" si="4"/>
        <v>2.4005281161854075E-3</v>
      </c>
      <c r="I67" s="160">
        <f t="shared" si="15"/>
        <v>43008</v>
      </c>
      <c r="J67" s="155">
        <f t="shared" si="36"/>
        <v>31</v>
      </c>
      <c r="K67" s="155">
        <f t="shared" si="22"/>
        <v>25</v>
      </c>
      <c r="L67" s="2">
        <f t="shared" si="17"/>
        <v>1.0019354599999999</v>
      </c>
      <c r="M67" s="157">
        <f t="shared" si="33"/>
        <v>1.0019354599999999</v>
      </c>
      <c r="N67" s="2">
        <f t="shared" si="5"/>
        <v>0</v>
      </c>
      <c r="O67" s="161">
        <f t="shared" si="19"/>
        <v>0</v>
      </c>
      <c r="P67" s="162">
        <f t="shared" si="6"/>
        <v>0</v>
      </c>
      <c r="Q67" s="157">
        <f t="shared" si="7"/>
        <v>0</v>
      </c>
      <c r="R67" s="163">
        <f t="shared" si="20"/>
        <v>0.12</v>
      </c>
      <c r="S67" s="161">
        <f t="shared" si="8"/>
        <v>25</v>
      </c>
      <c r="T67" s="161">
        <v>360</v>
      </c>
      <c r="U67" s="164">
        <f t="shared" si="9"/>
        <v>1.0076452520000001</v>
      </c>
      <c r="V67" s="157">
        <f t="shared" si="10"/>
        <v>0</v>
      </c>
      <c r="W67" s="2">
        <f t="shared" si="21"/>
        <v>0</v>
      </c>
      <c r="X67" s="2"/>
      <c r="Y67" s="8"/>
      <c r="Z67" s="5"/>
      <c r="AA67" s="81"/>
      <c r="AB67" s="92"/>
      <c r="AC67" s="88"/>
      <c r="AD67" s="189"/>
      <c r="AE67" s="88"/>
      <c r="AF67" s="88"/>
      <c r="AG67" s="87"/>
      <c r="AH67" s="86"/>
      <c r="AI67" s="86"/>
      <c r="AJ67" s="91"/>
      <c r="AK67" s="81"/>
      <c r="AL67" s="77"/>
      <c r="AM67" s="77"/>
    </row>
    <row r="68" spans="1:177" ht="15" customHeight="1" x14ac:dyDescent="0.2">
      <c r="A68" s="75">
        <f t="shared" si="11"/>
        <v>43003</v>
      </c>
      <c r="B68" s="2">
        <f t="shared" si="2"/>
        <v>0</v>
      </c>
      <c r="C68" s="157">
        <f t="shared" si="34"/>
        <v>0</v>
      </c>
      <c r="D68" s="158">
        <f t="shared" si="13"/>
        <v>4832.2700000000004</v>
      </c>
      <c r="E68" s="150">
        <f>IF(AND(K68=1,K67&gt;1),VLOOKUP(A67,[1]Plan1!$GA$137:$GD$300,4),E67)</f>
        <v>4843.87</v>
      </c>
      <c r="F68" s="152">
        <f t="shared" si="3"/>
        <v>42916</v>
      </c>
      <c r="G68" s="152">
        <f t="shared" si="35"/>
        <v>42946</v>
      </c>
      <c r="H68" s="159">
        <f t="shared" si="4"/>
        <v>2.4005281161854075E-3</v>
      </c>
      <c r="I68" s="160">
        <f t="shared" si="15"/>
        <v>43008</v>
      </c>
      <c r="J68" s="155">
        <f t="shared" si="36"/>
        <v>31</v>
      </c>
      <c r="K68" s="155">
        <f t="shared" si="22"/>
        <v>26</v>
      </c>
      <c r="L68" s="2">
        <f t="shared" si="17"/>
        <v>1.0020129499999999</v>
      </c>
      <c r="M68" s="157">
        <f t="shared" si="33"/>
        <v>1.0020129499999999</v>
      </c>
      <c r="N68" s="2">
        <f t="shared" si="5"/>
        <v>0</v>
      </c>
      <c r="O68" s="161">
        <f t="shared" si="19"/>
        <v>0</v>
      </c>
      <c r="P68" s="162">
        <f t="shared" si="6"/>
        <v>0</v>
      </c>
      <c r="Q68" s="157">
        <f t="shared" si="7"/>
        <v>0</v>
      </c>
      <c r="R68" s="163">
        <f t="shared" si="20"/>
        <v>0.12</v>
      </c>
      <c r="S68" s="161">
        <f t="shared" si="8"/>
        <v>26</v>
      </c>
      <c r="T68" s="161">
        <v>360</v>
      </c>
      <c r="U68" s="164">
        <f t="shared" si="9"/>
        <v>1.0079522750000001</v>
      </c>
      <c r="V68" s="157">
        <f t="shared" si="10"/>
        <v>0</v>
      </c>
      <c r="W68" s="2">
        <f t="shared" si="21"/>
        <v>0</v>
      </c>
      <c r="X68" s="2"/>
      <c r="Y68" s="8"/>
      <c r="Z68" s="5"/>
      <c r="AA68" s="81"/>
      <c r="AB68" s="92"/>
      <c r="AC68" s="88"/>
      <c r="AD68" s="189"/>
      <c r="AE68" s="88"/>
      <c r="AF68" s="88"/>
      <c r="AG68" s="87"/>
      <c r="AH68" s="86"/>
      <c r="AI68" s="86"/>
      <c r="AJ68" s="91"/>
      <c r="AK68" s="81"/>
      <c r="AL68" s="77"/>
      <c r="AM68" s="77"/>
    </row>
    <row r="69" spans="1:177" ht="15" customHeight="1" x14ac:dyDescent="0.2">
      <c r="A69" s="75">
        <f t="shared" si="11"/>
        <v>43004</v>
      </c>
      <c r="B69" s="2">
        <f t="shared" si="2"/>
        <v>0</v>
      </c>
      <c r="C69" s="157">
        <f t="shared" si="34"/>
        <v>0</v>
      </c>
      <c r="D69" s="158">
        <f t="shared" si="13"/>
        <v>4832.2700000000004</v>
      </c>
      <c r="E69" s="150">
        <f>IF(AND(K69=1,K68&gt;1),VLOOKUP(A68,[1]Plan1!$GA$137:$GD$300,4),E68)</f>
        <v>4843.87</v>
      </c>
      <c r="F69" s="152">
        <f t="shared" si="3"/>
        <v>42916</v>
      </c>
      <c r="G69" s="152">
        <f t="shared" si="35"/>
        <v>42946</v>
      </c>
      <c r="H69" s="159">
        <f t="shared" si="4"/>
        <v>2.4005281161854075E-3</v>
      </c>
      <c r="I69" s="160">
        <f t="shared" si="15"/>
        <v>43008</v>
      </c>
      <c r="J69" s="155">
        <f t="shared" si="36"/>
        <v>31</v>
      </c>
      <c r="K69" s="155">
        <f t="shared" si="22"/>
        <v>27</v>
      </c>
      <c r="L69" s="2">
        <f t="shared" si="17"/>
        <v>1.0020904500000001</v>
      </c>
      <c r="M69" s="157">
        <f t="shared" si="33"/>
        <v>1.0020904500000001</v>
      </c>
      <c r="N69" s="2">
        <f t="shared" si="5"/>
        <v>0</v>
      </c>
      <c r="O69" s="161">
        <f t="shared" si="19"/>
        <v>0</v>
      </c>
      <c r="P69" s="162">
        <f t="shared" si="6"/>
        <v>0</v>
      </c>
      <c r="Q69" s="157">
        <f t="shared" si="7"/>
        <v>0</v>
      </c>
      <c r="R69" s="163">
        <f t="shared" si="20"/>
        <v>0.12</v>
      </c>
      <c r="S69" s="161">
        <f t="shared" si="8"/>
        <v>27</v>
      </c>
      <c r="T69" s="161">
        <v>360</v>
      </c>
      <c r="U69" s="164">
        <f t="shared" si="9"/>
        <v>1.0082593909999999</v>
      </c>
      <c r="V69" s="157">
        <f t="shared" si="10"/>
        <v>0</v>
      </c>
      <c r="W69" s="2">
        <f t="shared" si="21"/>
        <v>0</v>
      </c>
      <c r="X69" s="2"/>
      <c r="Y69" s="8"/>
      <c r="Z69" s="5"/>
      <c r="AA69" s="81"/>
      <c r="AB69" s="92"/>
      <c r="AC69" s="88"/>
      <c r="AD69" s="189"/>
      <c r="AE69" s="88"/>
      <c r="AF69" s="88"/>
      <c r="AG69" s="87"/>
      <c r="AH69" s="86"/>
      <c r="AI69" s="86"/>
      <c r="AJ69" s="91"/>
      <c r="AK69" s="81"/>
      <c r="AL69" s="77"/>
      <c r="AM69" s="77"/>
    </row>
    <row r="70" spans="1:177" ht="15" customHeight="1" x14ac:dyDescent="0.2">
      <c r="A70" s="75">
        <f t="shared" si="11"/>
        <v>43005</v>
      </c>
      <c r="B70" s="2">
        <f t="shared" si="2"/>
        <v>0</v>
      </c>
      <c r="C70" s="157">
        <f t="shared" si="34"/>
        <v>0</v>
      </c>
      <c r="D70" s="158">
        <f t="shared" si="13"/>
        <v>4832.2700000000004</v>
      </c>
      <c r="E70" s="150">
        <f>IF(AND(K70=1,K69&gt;1),VLOOKUP(A69,[1]Plan1!$GA$137:$GD$300,4),E69)</f>
        <v>4843.87</v>
      </c>
      <c r="F70" s="152">
        <f t="shared" si="3"/>
        <v>42916</v>
      </c>
      <c r="G70" s="152">
        <f t="shared" si="35"/>
        <v>42946</v>
      </c>
      <c r="H70" s="159">
        <f t="shared" si="4"/>
        <v>2.4005281161854075E-3</v>
      </c>
      <c r="I70" s="160">
        <f t="shared" si="15"/>
        <v>43008</v>
      </c>
      <c r="J70" s="155">
        <f t="shared" si="36"/>
        <v>31</v>
      </c>
      <c r="K70" s="155">
        <f t="shared" si="22"/>
        <v>28</v>
      </c>
      <c r="L70" s="2">
        <f t="shared" si="17"/>
        <v>1.00216796</v>
      </c>
      <c r="M70" s="157">
        <f t="shared" si="33"/>
        <v>1.00216796</v>
      </c>
      <c r="N70" s="2">
        <f t="shared" si="5"/>
        <v>0</v>
      </c>
      <c r="O70" s="161">
        <f t="shared" si="19"/>
        <v>0</v>
      </c>
      <c r="P70" s="162">
        <f t="shared" si="6"/>
        <v>0</v>
      </c>
      <c r="Q70" s="157">
        <f t="shared" si="7"/>
        <v>0</v>
      </c>
      <c r="R70" s="163">
        <f t="shared" si="20"/>
        <v>0.12</v>
      </c>
      <c r="S70" s="161">
        <f t="shared" si="8"/>
        <v>28</v>
      </c>
      <c r="T70" s="161">
        <v>360</v>
      </c>
      <c r="U70" s="164">
        <f t="shared" si="9"/>
        <v>1.0085666010000001</v>
      </c>
      <c r="V70" s="157">
        <f t="shared" si="10"/>
        <v>0</v>
      </c>
      <c r="W70" s="2">
        <f t="shared" si="21"/>
        <v>0</v>
      </c>
      <c r="X70" s="2"/>
      <c r="Y70" s="8"/>
      <c r="Z70" s="5"/>
      <c r="AA70" s="81"/>
      <c r="AB70" s="92"/>
      <c r="AC70" s="88"/>
      <c r="AD70" s="189"/>
      <c r="AE70" s="88"/>
      <c r="AF70" s="88"/>
      <c r="AG70" s="87"/>
      <c r="AH70" s="86"/>
      <c r="AI70" s="86"/>
      <c r="AJ70" s="91"/>
      <c r="AK70" s="81"/>
      <c r="AL70" s="77"/>
      <c r="AM70" s="77"/>
    </row>
    <row r="71" spans="1:177" ht="15" customHeight="1" x14ac:dyDescent="0.2">
      <c r="A71" s="75">
        <f t="shared" si="11"/>
        <v>43006</v>
      </c>
      <c r="B71" s="2">
        <f t="shared" si="2"/>
        <v>0</v>
      </c>
      <c r="C71" s="157">
        <f t="shared" si="34"/>
        <v>0</v>
      </c>
      <c r="D71" s="158">
        <f t="shared" si="13"/>
        <v>4832.2700000000004</v>
      </c>
      <c r="E71" s="150">
        <f>IF(AND(K71=1,K70&gt;1),VLOOKUP(A70,[1]Plan1!$GA$137:$GD$300,4),E70)</f>
        <v>4843.87</v>
      </c>
      <c r="F71" s="152">
        <f t="shared" si="3"/>
        <v>42916</v>
      </c>
      <c r="G71" s="152">
        <f t="shared" si="35"/>
        <v>42946</v>
      </c>
      <c r="H71" s="159">
        <f t="shared" si="4"/>
        <v>2.4005281161854075E-3</v>
      </c>
      <c r="I71" s="160">
        <f t="shared" si="15"/>
        <v>43008</v>
      </c>
      <c r="J71" s="155">
        <f t="shared" si="36"/>
        <v>31</v>
      </c>
      <c r="K71" s="155">
        <f t="shared" si="22"/>
        <v>29</v>
      </c>
      <c r="L71" s="2">
        <f t="shared" si="17"/>
        <v>1.00224548</v>
      </c>
      <c r="M71" s="157">
        <f t="shared" si="33"/>
        <v>1.00224548</v>
      </c>
      <c r="N71" s="2">
        <f t="shared" si="5"/>
        <v>0</v>
      </c>
      <c r="O71" s="161">
        <f t="shared" si="19"/>
        <v>0</v>
      </c>
      <c r="P71" s="162">
        <f t="shared" si="6"/>
        <v>0</v>
      </c>
      <c r="Q71" s="157">
        <f t="shared" si="7"/>
        <v>0</v>
      </c>
      <c r="R71" s="163">
        <f t="shared" si="20"/>
        <v>0.12</v>
      </c>
      <c r="S71" s="161">
        <f t="shared" si="8"/>
        <v>29</v>
      </c>
      <c r="T71" s="161">
        <v>360</v>
      </c>
      <c r="U71" s="164">
        <f t="shared" si="9"/>
        <v>1.008873905</v>
      </c>
      <c r="V71" s="157">
        <f t="shared" si="10"/>
        <v>0</v>
      </c>
      <c r="W71" s="2">
        <f t="shared" si="21"/>
        <v>0</v>
      </c>
      <c r="X71" s="2"/>
      <c r="Y71" s="8"/>
      <c r="Z71" s="5"/>
      <c r="AA71" s="81"/>
      <c r="AB71" s="92"/>
      <c r="AC71" s="88"/>
      <c r="AD71" s="189"/>
      <c r="AE71" s="88"/>
      <c r="AF71" s="88"/>
      <c r="AG71" s="87"/>
      <c r="AH71" s="86"/>
      <c r="AI71" s="86"/>
      <c r="AJ71" s="91"/>
      <c r="AK71" s="81"/>
      <c r="AL71" s="77"/>
      <c r="AM71" s="77"/>
    </row>
    <row r="72" spans="1:177" ht="15" customHeight="1" x14ac:dyDescent="0.2">
      <c r="A72" s="75">
        <f t="shared" si="11"/>
        <v>43007</v>
      </c>
      <c r="B72" s="2">
        <f t="shared" si="2"/>
        <v>0</v>
      </c>
      <c r="C72" s="157">
        <f t="shared" si="34"/>
        <v>0</v>
      </c>
      <c r="D72" s="158">
        <f t="shared" si="13"/>
        <v>4832.2700000000004</v>
      </c>
      <c r="E72" s="150">
        <f>IF(AND(K72=1,K71&gt;1),VLOOKUP(A71,[1]Plan1!$GA$137:$GD$300,4),E71)</f>
        <v>4843.87</v>
      </c>
      <c r="F72" s="152">
        <f t="shared" si="3"/>
        <v>42916</v>
      </c>
      <c r="G72" s="152">
        <f t="shared" si="35"/>
        <v>42946</v>
      </c>
      <c r="H72" s="159">
        <f t="shared" si="4"/>
        <v>2.4005281161854075E-3</v>
      </c>
      <c r="I72" s="160">
        <f t="shared" si="15"/>
        <v>43008</v>
      </c>
      <c r="J72" s="155">
        <f t="shared" si="36"/>
        <v>31</v>
      </c>
      <c r="K72" s="155">
        <f t="shared" si="22"/>
        <v>30</v>
      </c>
      <c r="L72" s="2">
        <f t="shared" si="17"/>
        <v>1.0023230000000001</v>
      </c>
      <c r="M72" s="157">
        <f t="shared" si="33"/>
        <v>1.0023230000000001</v>
      </c>
      <c r="N72" s="2">
        <f t="shared" si="5"/>
        <v>0</v>
      </c>
      <c r="O72" s="161">
        <f t="shared" si="19"/>
        <v>0</v>
      </c>
      <c r="P72" s="162">
        <f t="shared" si="6"/>
        <v>0</v>
      </c>
      <c r="Q72" s="157">
        <f t="shared" si="7"/>
        <v>0</v>
      </c>
      <c r="R72" s="163">
        <f t="shared" si="20"/>
        <v>0.12</v>
      </c>
      <c r="S72" s="161">
        <f t="shared" si="8"/>
        <v>30</v>
      </c>
      <c r="T72" s="161">
        <v>360</v>
      </c>
      <c r="U72" s="164">
        <f t="shared" si="9"/>
        <v>1.009181302</v>
      </c>
      <c r="V72" s="157">
        <f t="shared" si="10"/>
        <v>0</v>
      </c>
      <c r="W72" s="2">
        <f t="shared" si="21"/>
        <v>0</v>
      </c>
      <c r="X72" s="2"/>
      <c r="Y72" s="13"/>
      <c r="Z72" s="5"/>
      <c r="AA72" s="81"/>
      <c r="AB72" s="92"/>
      <c r="AC72" s="88"/>
      <c r="AD72" s="189"/>
      <c r="AE72" s="88"/>
      <c r="AF72" s="88"/>
      <c r="AG72" s="87"/>
      <c r="AH72" s="86"/>
      <c r="AI72" s="86"/>
      <c r="AJ72" s="91"/>
      <c r="AK72" s="81"/>
      <c r="AL72" s="77"/>
      <c r="AM72" s="77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/>
      <c r="FS72" s="21"/>
      <c r="FT72" s="21"/>
      <c r="FU72" s="21"/>
    </row>
    <row r="73" spans="1:177" ht="15" customHeight="1" x14ac:dyDescent="0.2">
      <c r="A73" s="75">
        <f t="shared" si="11"/>
        <v>43008</v>
      </c>
      <c r="B73" s="2">
        <f t="shared" si="2"/>
        <v>0</v>
      </c>
      <c r="C73" s="157">
        <f t="shared" si="34"/>
        <v>0</v>
      </c>
      <c r="D73" s="158">
        <f t="shared" si="13"/>
        <v>4832.2700000000004</v>
      </c>
      <c r="E73" s="150">
        <f>IF(AND(K73=1,K72&gt;1),VLOOKUP(A72,[1]Plan1!$GA$137:$GD$300,4),E72)</f>
        <v>4843.87</v>
      </c>
      <c r="F73" s="152">
        <f t="shared" si="3"/>
        <v>42916</v>
      </c>
      <c r="G73" s="152">
        <f t="shared" si="35"/>
        <v>42946</v>
      </c>
      <c r="H73" s="159">
        <f t="shared" si="4"/>
        <v>2.4005281161854075E-3</v>
      </c>
      <c r="I73" s="160">
        <f t="shared" si="15"/>
        <v>43008</v>
      </c>
      <c r="J73" s="155">
        <f t="shared" si="36"/>
        <v>31</v>
      </c>
      <c r="K73" s="155">
        <f t="shared" si="22"/>
        <v>31</v>
      </c>
      <c r="L73" s="2">
        <f t="shared" si="17"/>
        <v>1.0024005199999999</v>
      </c>
      <c r="M73" s="157">
        <f t="shared" si="33"/>
        <v>1.0024005199999999</v>
      </c>
      <c r="N73" s="2">
        <f t="shared" si="5"/>
        <v>0</v>
      </c>
      <c r="O73" s="161">
        <f t="shared" si="19"/>
        <v>0</v>
      </c>
      <c r="P73" s="162">
        <f t="shared" si="6"/>
        <v>0</v>
      </c>
      <c r="Q73" s="157">
        <f t="shared" si="7"/>
        <v>0</v>
      </c>
      <c r="R73" s="163">
        <f t="shared" si="20"/>
        <v>0.12</v>
      </c>
      <c r="S73" s="161">
        <f t="shared" si="8"/>
        <v>31</v>
      </c>
      <c r="T73" s="161">
        <v>360</v>
      </c>
      <c r="U73" s="164">
        <f t="shared" si="9"/>
        <v>1.0094887930000001</v>
      </c>
      <c r="V73" s="157">
        <f t="shared" si="10"/>
        <v>0</v>
      </c>
      <c r="W73" s="2">
        <f t="shared" si="21"/>
        <v>0</v>
      </c>
      <c r="X73" s="2"/>
      <c r="Y73" s="8"/>
      <c r="Z73" s="5"/>
      <c r="AA73" s="81"/>
      <c r="AB73" s="92"/>
      <c r="AC73" s="88"/>
      <c r="AD73" s="189"/>
      <c r="AE73" s="88"/>
      <c r="AF73" s="88"/>
      <c r="AG73" s="87"/>
      <c r="AH73" s="86"/>
      <c r="AI73" s="86"/>
      <c r="AJ73" s="91"/>
      <c r="AK73" s="81"/>
      <c r="AL73" s="77"/>
      <c r="AM73" s="77"/>
    </row>
    <row r="74" spans="1:177" ht="15" customHeight="1" x14ac:dyDescent="0.2">
      <c r="A74" s="75">
        <f t="shared" si="11"/>
        <v>43009</v>
      </c>
      <c r="B74" s="2">
        <f t="shared" si="2"/>
        <v>0</v>
      </c>
      <c r="C74" s="157">
        <f t="shared" si="34"/>
        <v>0</v>
      </c>
      <c r="D74" s="158">
        <f t="shared" si="13"/>
        <v>4843.87</v>
      </c>
      <c r="E74" s="150">
        <f>IF(AND(K74=1,K73&gt;1),VLOOKUP(A73,[1]Plan1!$GA$137:$GD$300,4),E73)</f>
        <v>4853.07</v>
      </c>
      <c r="F74" s="152">
        <f t="shared" si="3"/>
        <v>42946</v>
      </c>
      <c r="G74" s="152">
        <f t="shared" si="35"/>
        <v>42977</v>
      </c>
      <c r="H74" s="159">
        <f t="shared" si="4"/>
        <v>1.8993077848910023E-3</v>
      </c>
      <c r="I74" s="160">
        <f t="shared" si="15"/>
        <v>43038</v>
      </c>
      <c r="J74" s="155">
        <f t="shared" si="36"/>
        <v>30</v>
      </c>
      <c r="K74" s="155">
        <f t="shared" si="22"/>
        <v>1</v>
      </c>
      <c r="L74" s="2">
        <f t="shared" si="17"/>
        <v>1.00006325</v>
      </c>
      <c r="M74" s="157">
        <f t="shared" si="33"/>
        <v>1.00006325</v>
      </c>
      <c r="N74" s="2">
        <f t="shared" si="5"/>
        <v>0</v>
      </c>
      <c r="O74" s="161">
        <f t="shared" si="19"/>
        <v>0</v>
      </c>
      <c r="P74" s="162">
        <f t="shared" si="6"/>
        <v>0</v>
      </c>
      <c r="Q74" s="157">
        <f t="shared" si="7"/>
        <v>0</v>
      </c>
      <c r="R74" s="163">
        <f t="shared" si="20"/>
        <v>0.12</v>
      </c>
      <c r="S74" s="161">
        <f t="shared" si="8"/>
        <v>1</v>
      </c>
      <c r="T74" s="161">
        <v>360</v>
      </c>
      <c r="U74" s="164">
        <f t="shared" si="9"/>
        <v>1.0003148509999999</v>
      </c>
      <c r="V74" s="157">
        <f t="shared" si="10"/>
        <v>0</v>
      </c>
      <c r="W74" s="2">
        <f t="shared" si="21"/>
        <v>0</v>
      </c>
      <c r="X74" s="2"/>
      <c r="Y74" s="8"/>
      <c r="Z74" s="5"/>
      <c r="AA74" s="81"/>
      <c r="AB74" s="92"/>
      <c r="AC74" s="88"/>
      <c r="AD74" s="189"/>
      <c r="AE74" s="88"/>
      <c r="AF74" s="88"/>
      <c r="AG74" s="87"/>
      <c r="AH74" s="86"/>
      <c r="AI74" s="86"/>
      <c r="AJ74" s="91"/>
      <c r="AK74" s="81"/>
      <c r="AL74" s="77"/>
      <c r="AM74" s="77"/>
    </row>
    <row r="75" spans="1:177" ht="15" customHeight="1" x14ac:dyDescent="0.2">
      <c r="A75" s="75">
        <f t="shared" si="11"/>
        <v>43010</v>
      </c>
      <c r="B75" s="2">
        <f t="shared" ref="B75:B138" si="37">N75+V75</f>
        <v>0</v>
      </c>
      <c r="C75" s="157">
        <f t="shared" si="34"/>
        <v>0</v>
      </c>
      <c r="D75" s="158">
        <f t="shared" si="13"/>
        <v>4843.87</v>
      </c>
      <c r="E75" s="150">
        <f>IF(AND(K75=1,K74&gt;1),VLOOKUP(A74,[1]Plan1!$GA$137:$GD$300,4),E74)</f>
        <v>4853.07</v>
      </c>
      <c r="F75" s="152">
        <f t="shared" ref="F75:F138" si="38">EDATE(G75,-1)</f>
        <v>42946</v>
      </c>
      <c r="G75" s="152">
        <f t="shared" si="35"/>
        <v>42977</v>
      </c>
      <c r="H75" s="159">
        <f t="shared" ref="H75:H138" si="39">(E75/D75)-1</f>
        <v>1.8993077848910023E-3</v>
      </c>
      <c r="I75" s="160">
        <f t="shared" si="15"/>
        <v>43038</v>
      </c>
      <c r="J75" s="155">
        <f t="shared" si="36"/>
        <v>30</v>
      </c>
      <c r="K75" s="155">
        <f t="shared" si="22"/>
        <v>2</v>
      </c>
      <c r="L75" s="2">
        <f t="shared" si="17"/>
        <v>1.0001264999999999</v>
      </c>
      <c r="M75" s="157">
        <f t="shared" si="33"/>
        <v>1.0001264999999999</v>
      </c>
      <c r="N75" s="2">
        <f t="shared" ref="N75:N138" si="40">TRUNC(C75*M75,8)</f>
        <v>0</v>
      </c>
      <c r="O75" s="161">
        <f t="shared" si="19"/>
        <v>0</v>
      </c>
      <c r="P75" s="162">
        <f t="shared" ref="P75:P138" si="41">IF(O75&gt;0,VLOOKUP($A75,$AB$11:$AG$122,6),0)</f>
        <v>0</v>
      </c>
      <c r="Q75" s="157">
        <f t="shared" ref="Q75:Q138" si="42">IF(P75&gt;0,TRUNC(P75*N75,8),0)</f>
        <v>0</v>
      </c>
      <c r="R75" s="163">
        <f t="shared" si="20"/>
        <v>0.12</v>
      </c>
      <c r="S75" s="161">
        <f t="shared" ref="S75:S138" si="43">K75</f>
        <v>2</v>
      </c>
      <c r="T75" s="161">
        <v>360</v>
      </c>
      <c r="U75" s="164">
        <f t="shared" ref="U75:U138" si="44">ROUND((1+R75)^(30/360)^(K75/J75),9)</f>
        <v>1.000629802</v>
      </c>
      <c r="V75" s="157">
        <f t="shared" ref="V75:V138" si="45">TRUNC((N75*(U75-1)),8)</f>
        <v>0</v>
      </c>
      <c r="W75" s="2">
        <f t="shared" si="21"/>
        <v>0</v>
      </c>
      <c r="X75" s="2"/>
      <c r="Y75" s="8"/>
      <c r="Z75" s="5"/>
      <c r="AA75" s="81"/>
      <c r="AB75" s="92"/>
      <c r="AC75" s="88"/>
      <c r="AD75" s="189"/>
      <c r="AE75" s="88"/>
      <c r="AF75" s="88"/>
      <c r="AG75" s="87"/>
      <c r="AH75" s="86"/>
      <c r="AI75" s="86"/>
      <c r="AJ75" s="91"/>
      <c r="AK75" s="81"/>
      <c r="AL75" s="77"/>
      <c r="AM75" s="77"/>
    </row>
    <row r="76" spans="1:177" ht="15" customHeight="1" x14ac:dyDescent="0.2">
      <c r="A76" s="75">
        <f t="shared" ref="A76:A139" si="46">(A75+1)</f>
        <v>43011</v>
      </c>
      <c r="B76" s="2">
        <f t="shared" si="37"/>
        <v>0</v>
      </c>
      <c r="C76" s="157">
        <f t="shared" si="34"/>
        <v>0</v>
      </c>
      <c r="D76" s="158">
        <f t="shared" ref="D76:D139" si="47">IF(E76=E75,D75,E75)</f>
        <v>4843.87</v>
      </c>
      <c r="E76" s="150">
        <f>IF(AND(K76=1,K75&gt;1),VLOOKUP(A75,[1]Plan1!$GA$137:$GD$300,4),E75)</f>
        <v>4853.07</v>
      </c>
      <c r="F76" s="152">
        <f t="shared" si="38"/>
        <v>42946</v>
      </c>
      <c r="G76" s="152">
        <f t="shared" si="35"/>
        <v>42977</v>
      </c>
      <c r="H76" s="159">
        <f t="shared" si="39"/>
        <v>1.8993077848910023E-3</v>
      </c>
      <c r="I76" s="160">
        <f t="shared" ref="I76:I139" si="48">VLOOKUP(A75,AF$126:AI$301,4)</f>
        <v>43038</v>
      </c>
      <c r="J76" s="155">
        <f t="shared" si="36"/>
        <v>30</v>
      </c>
      <c r="K76" s="155">
        <f t="shared" si="22"/>
        <v>3</v>
      </c>
      <c r="L76" s="2">
        <f t="shared" ref="L76:L139" si="49">TRUNC((E76/D76)^TRUNC((K76/J76),9),8)</f>
        <v>1.00018976</v>
      </c>
      <c r="M76" s="157">
        <f t="shared" si="33"/>
        <v>1.00018976</v>
      </c>
      <c r="N76" s="2">
        <f t="shared" si="40"/>
        <v>0</v>
      </c>
      <c r="O76" s="161">
        <f t="shared" ref="O76:O139" si="50">IF(VLOOKUP(A76,AB$11:AK$122,10)=VLOOKUP(A75,AB$11:AK$122,10),0,VLOOKUP(A76,AB$11:AK$122,10))</f>
        <v>0</v>
      </c>
      <c r="P76" s="162">
        <f t="shared" si="41"/>
        <v>0</v>
      </c>
      <c r="Q76" s="157">
        <f t="shared" si="42"/>
        <v>0</v>
      </c>
      <c r="R76" s="163">
        <f t="shared" ref="R76:R139" si="51">(R75)</f>
        <v>0.12</v>
      </c>
      <c r="S76" s="161">
        <f t="shared" si="43"/>
        <v>3</v>
      </c>
      <c r="T76" s="161">
        <v>360</v>
      </c>
      <c r="U76" s="164">
        <f t="shared" si="44"/>
        <v>1.0009448519999999</v>
      </c>
      <c r="V76" s="157">
        <f t="shared" si="45"/>
        <v>0</v>
      </c>
      <c r="W76" s="2">
        <f t="shared" ref="W76:W139" si="52">IF(O76&gt;0,Q76+V76,0)</f>
        <v>0</v>
      </c>
      <c r="X76" s="2"/>
      <c r="Y76" s="8"/>
      <c r="Z76" s="5"/>
      <c r="AA76" s="81"/>
      <c r="AB76" s="92"/>
      <c r="AC76" s="88"/>
      <c r="AD76" s="189"/>
      <c r="AE76" s="88"/>
      <c r="AF76" s="88"/>
      <c r="AG76" s="87"/>
      <c r="AH76" s="86"/>
      <c r="AI76" s="86"/>
      <c r="AJ76" s="91"/>
      <c r="AK76" s="81"/>
      <c r="AL76" s="77"/>
      <c r="AM76" s="77"/>
    </row>
    <row r="77" spans="1:177" ht="15" customHeight="1" x14ac:dyDescent="0.2">
      <c r="A77" s="75">
        <f t="shared" si="46"/>
        <v>43012</v>
      </c>
      <c r="B77" s="2">
        <f t="shared" si="37"/>
        <v>0</v>
      </c>
      <c r="C77" s="157">
        <f t="shared" si="34"/>
        <v>0</v>
      </c>
      <c r="D77" s="158">
        <f t="shared" si="47"/>
        <v>4843.87</v>
      </c>
      <c r="E77" s="150">
        <f>IF(AND(K77=1,K76&gt;1),VLOOKUP(A76,[1]Plan1!$GA$137:$GD$300,4),E76)</f>
        <v>4853.07</v>
      </c>
      <c r="F77" s="152">
        <f t="shared" si="38"/>
        <v>42946</v>
      </c>
      <c r="G77" s="152">
        <f t="shared" si="35"/>
        <v>42977</v>
      </c>
      <c r="H77" s="159">
        <f t="shared" si="39"/>
        <v>1.8993077848910023E-3</v>
      </c>
      <c r="I77" s="160">
        <f t="shared" si="48"/>
        <v>43038</v>
      </c>
      <c r="J77" s="155">
        <f t="shared" si="36"/>
        <v>30</v>
      </c>
      <c r="K77" s="155">
        <f t="shared" ref="K77:K140" si="53">(J77-(I77-A77))</f>
        <v>4</v>
      </c>
      <c r="L77" s="2">
        <f t="shared" si="49"/>
        <v>1.0002530300000001</v>
      </c>
      <c r="M77" s="157">
        <f t="shared" si="33"/>
        <v>1.0002530300000001</v>
      </c>
      <c r="N77" s="2">
        <f t="shared" si="40"/>
        <v>0</v>
      </c>
      <c r="O77" s="161">
        <f t="shared" si="50"/>
        <v>0</v>
      </c>
      <c r="P77" s="162">
        <f t="shared" si="41"/>
        <v>0</v>
      </c>
      <c r="Q77" s="157">
        <f t="shared" si="42"/>
        <v>0</v>
      </c>
      <c r="R77" s="163">
        <f t="shared" si="51"/>
        <v>0.12</v>
      </c>
      <c r="S77" s="161">
        <f t="shared" si="43"/>
        <v>4</v>
      </c>
      <c r="T77" s="161">
        <v>360</v>
      </c>
      <c r="U77" s="164">
        <f t="shared" si="44"/>
        <v>1.0012600009999999</v>
      </c>
      <c r="V77" s="157">
        <f t="shared" si="45"/>
        <v>0</v>
      </c>
      <c r="W77" s="2">
        <f t="shared" si="52"/>
        <v>0</v>
      </c>
      <c r="X77" s="2"/>
      <c r="Y77" s="8"/>
      <c r="Z77" s="5"/>
      <c r="AA77" s="81"/>
      <c r="AB77" s="92"/>
      <c r="AC77" s="88"/>
      <c r="AD77" s="189"/>
      <c r="AE77" s="88"/>
      <c r="AF77" s="88"/>
      <c r="AG77" s="87"/>
      <c r="AH77" s="86"/>
      <c r="AI77" s="86"/>
      <c r="AJ77" s="91"/>
      <c r="AK77" s="81"/>
      <c r="AL77" s="77"/>
      <c r="AM77" s="77"/>
    </row>
    <row r="78" spans="1:177" ht="15" customHeight="1" x14ac:dyDescent="0.2">
      <c r="A78" s="75">
        <f t="shared" si="46"/>
        <v>43013</v>
      </c>
      <c r="B78" s="2">
        <f t="shared" si="37"/>
        <v>0</v>
      </c>
      <c r="C78" s="157">
        <f t="shared" si="34"/>
        <v>0</v>
      </c>
      <c r="D78" s="158">
        <f t="shared" si="47"/>
        <v>4843.87</v>
      </c>
      <c r="E78" s="150">
        <f>IF(AND(K78=1,K77&gt;1),VLOOKUP(A77,[1]Plan1!$GA$137:$GD$300,4),E77)</f>
        <v>4853.07</v>
      </c>
      <c r="F78" s="152">
        <f t="shared" si="38"/>
        <v>42946</v>
      </c>
      <c r="G78" s="152">
        <f t="shared" si="35"/>
        <v>42977</v>
      </c>
      <c r="H78" s="159">
        <f t="shared" si="39"/>
        <v>1.8993077848910023E-3</v>
      </c>
      <c r="I78" s="160">
        <f t="shared" si="48"/>
        <v>43038</v>
      </c>
      <c r="J78" s="155">
        <f t="shared" si="36"/>
        <v>30</v>
      </c>
      <c r="K78" s="155">
        <f t="shared" si="53"/>
        <v>5</v>
      </c>
      <c r="L78" s="2">
        <f t="shared" si="49"/>
        <v>1.0003162999999999</v>
      </c>
      <c r="M78" s="157">
        <f t="shared" si="33"/>
        <v>1.0003162999999999</v>
      </c>
      <c r="N78" s="2">
        <f t="shared" si="40"/>
        <v>0</v>
      </c>
      <c r="O78" s="161">
        <f t="shared" si="50"/>
        <v>0</v>
      </c>
      <c r="P78" s="162">
        <f t="shared" si="41"/>
        <v>0</v>
      </c>
      <c r="Q78" s="157">
        <f t="shared" si="42"/>
        <v>0</v>
      </c>
      <c r="R78" s="163">
        <f t="shared" si="51"/>
        <v>0.12</v>
      </c>
      <c r="S78" s="161">
        <f t="shared" si="43"/>
        <v>5</v>
      </c>
      <c r="T78" s="161">
        <v>360</v>
      </c>
      <c r="U78" s="164">
        <f t="shared" si="44"/>
        <v>1.0015752490000001</v>
      </c>
      <c r="V78" s="157">
        <f t="shared" si="45"/>
        <v>0</v>
      </c>
      <c r="W78" s="2">
        <f t="shared" si="52"/>
        <v>0</v>
      </c>
      <c r="X78" s="2"/>
      <c r="Y78" s="8"/>
      <c r="Z78" s="5"/>
      <c r="AA78" s="81"/>
      <c r="AB78" s="92"/>
      <c r="AC78" s="88"/>
      <c r="AD78" s="189"/>
      <c r="AE78" s="88"/>
      <c r="AF78" s="88"/>
      <c r="AG78" s="87"/>
      <c r="AH78" s="86"/>
      <c r="AI78" s="86"/>
      <c r="AJ78" s="91"/>
      <c r="AK78" s="81"/>
      <c r="AL78" s="77"/>
      <c r="AM78" s="77"/>
    </row>
    <row r="79" spans="1:177" ht="15" customHeight="1" x14ac:dyDescent="0.2">
      <c r="A79" s="75">
        <f t="shared" si="46"/>
        <v>43014</v>
      </c>
      <c r="B79" s="2">
        <f t="shared" si="37"/>
        <v>0</v>
      </c>
      <c r="C79" s="157">
        <f t="shared" si="34"/>
        <v>0</v>
      </c>
      <c r="D79" s="158">
        <f t="shared" si="47"/>
        <v>4843.87</v>
      </c>
      <c r="E79" s="150">
        <f>IF(AND(K79=1,K78&gt;1),VLOOKUP(A78,[1]Plan1!$GA$137:$GD$300,4),E78)</f>
        <v>4853.07</v>
      </c>
      <c r="F79" s="152">
        <f t="shared" si="38"/>
        <v>42946</v>
      </c>
      <c r="G79" s="152">
        <f t="shared" si="35"/>
        <v>42977</v>
      </c>
      <c r="H79" s="159">
        <f t="shared" si="39"/>
        <v>1.8993077848910023E-3</v>
      </c>
      <c r="I79" s="160">
        <f t="shared" si="48"/>
        <v>43038</v>
      </c>
      <c r="J79" s="155">
        <f t="shared" si="36"/>
        <v>30</v>
      </c>
      <c r="K79" s="155">
        <f t="shared" si="53"/>
        <v>6</v>
      </c>
      <c r="L79" s="2">
        <f t="shared" si="49"/>
        <v>1.00037957</v>
      </c>
      <c r="M79" s="157">
        <f t="shared" si="33"/>
        <v>1.00037957</v>
      </c>
      <c r="N79" s="2">
        <f t="shared" si="40"/>
        <v>0</v>
      </c>
      <c r="O79" s="161">
        <f t="shared" si="50"/>
        <v>0</v>
      </c>
      <c r="P79" s="162">
        <f t="shared" si="41"/>
        <v>0</v>
      </c>
      <c r="Q79" s="157">
        <f t="shared" si="42"/>
        <v>0</v>
      </c>
      <c r="R79" s="163">
        <f t="shared" si="51"/>
        <v>0.12</v>
      </c>
      <c r="S79" s="161">
        <f t="shared" si="43"/>
        <v>6</v>
      </c>
      <c r="T79" s="161">
        <v>360</v>
      </c>
      <c r="U79" s="164">
        <f t="shared" si="44"/>
        <v>1.001890596</v>
      </c>
      <c r="V79" s="157">
        <f t="shared" si="45"/>
        <v>0</v>
      </c>
      <c r="W79" s="2">
        <f t="shared" si="52"/>
        <v>0</v>
      </c>
      <c r="X79" s="2"/>
      <c r="Y79" s="8"/>
      <c r="Z79" s="5"/>
      <c r="AA79" s="81"/>
      <c r="AB79" s="92"/>
      <c r="AC79" s="88"/>
      <c r="AD79" s="189"/>
      <c r="AE79" s="88"/>
      <c r="AF79" s="88"/>
      <c r="AG79" s="87"/>
      <c r="AH79" s="86"/>
      <c r="AI79" s="86"/>
      <c r="AJ79" s="91"/>
      <c r="AK79" s="81"/>
      <c r="AL79" s="77"/>
      <c r="AM79" s="77"/>
    </row>
    <row r="80" spans="1:177" ht="15" customHeight="1" x14ac:dyDescent="0.2">
      <c r="A80" s="75">
        <f t="shared" si="46"/>
        <v>43015</v>
      </c>
      <c r="B80" s="2">
        <f t="shared" si="37"/>
        <v>0</v>
      </c>
      <c r="C80" s="157">
        <f t="shared" si="34"/>
        <v>0</v>
      </c>
      <c r="D80" s="158">
        <f t="shared" si="47"/>
        <v>4843.87</v>
      </c>
      <c r="E80" s="150">
        <f>IF(AND(K80=1,K79&gt;1),VLOOKUP(A79,[1]Plan1!$GA$137:$GD$300,4),E79)</f>
        <v>4853.07</v>
      </c>
      <c r="F80" s="152">
        <f t="shared" si="38"/>
        <v>42946</v>
      </c>
      <c r="G80" s="152">
        <f t="shared" si="35"/>
        <v>42977</v>
      </c>
      <c r="H80" s="159">
        <f t="shared" si="39"/>
        <v>1.8993077848910023E-3</v>
      </c>
      <c r="I80" s="160">
        <f t="shared" si="48"/>
        <v>43038</v>
      </c>
      <c r="J80" s="155">
        <f t="shared" si="36"/>
        <v>30</v>
      </c>
      <c r="K80" s="155">
        <f t="shared" si="53"/>
        <v>7</v>
      </c>
      <c r="L80" s="2">
        <f t="shared" si="49"/>
        <v>1.0004428400000001</v>
      </c>
      <c r="M80" s="157">
        <f t="shared" si="33"/>
        <v>1.0004428400000001</v>
      </c>
      <c r="N80" s="2">
        <f t="shared" si="40"/>
        <v>0</v>
      </c>
      <c r="O80" s="161">
        <f t="shared" si="50"/>
        <v>0</v>
      </c>
      <c r="P80" s="162">
        <f t="shared" si="41"/>
        <v>0</v>
      </c>
      <c r="Q80" s="157">
        <f t="shared" si="42"/>
        <v>0</v>
      </c>
      <c r="R80" s="163">
        <f t="shared" si="51"/>
        <v>0.12</v>
      </c>
      <c r="S80" s="161">
        <f t="shared" si="43"/>
        <v>7</v>
      </c>
      <c r="T80" s="161">
        <v>360</v>
      </c>
      <c r="U80" s="164">
        <f t="shared" si="44"/>
        <v>1.0022060429999999</v>
      </c>
      <c r="V80" s="157">
        <f t="shared" si="45"/>
        <v>0</v>
      </c>
      <c r="W80" s="2">
        <f t="shared" si="52"/>
        <v>0</v>
      </c>
      <c r="X80" s="2"/>
      <c r="Y80" s="8"/>
      <c r="Z80" s="5"/>
      <c r="AA80" s="81"/>
      <c r="AB80" s="92"/>
      <c r="AC80" s="88"/>
      <c r="AD80" s="189"/>
      <c r="AE80" s="88"/>
      <c r="AF80" s="88"/>
      <c r="AG80" s="87"/>
      <c r="AH80" s="86"/>
      <c r="AI80" s="86"/>
      <c r="AJ80" s="91"/>
      <c r="AK80" s="81"/>
      <c r="AL80" s="77"/>
      <c r="AM80" s="77"/>
    </row>
    <row r="81" spans="1:163" ht="15" customHeight="1" x14ac:dyDescent="0.2">
      <c r="A81" s="75">
        <f t="shared" si="46"/>
        <v>43016</v>
      </c>
      <c r="B81" s="2">
        <f t="shared" si="37"/>
        <v>0</v>
      </c>
      <c r="C81" s="157">
        <f t="shared" si="34"/>
        <v>0</v>
      </c>
      <c r="D81" s="158">
        <f t="shared" si="47"/>
        <v>4843.87</v>
      </c>
      <c r="E81" s="150">
        <f>IF(AND(K81=1,K80&gt;1),VLOOKUP(A80,[1]Plan1!$GA$137:$GD$300,4),E80)</f>
        <v>4853.07</v>
      </c>
      <c r="F81" s="152">
        <f t="shared" si="38"/>
        <v>42946</v>
      </c>
      <c r="G81" s="152">
        <f t="shared" si="35"/>
        <v>42977</v>
      </c>
      <c r="H81" s="159">
        <f t="shared" si="39"/>
        <v>1.8993077848910023E-3</v>
      </c>
      <c r="I81" s="160">
        <f t="shared" si="48"/>
        <v>43038</v>
      </c>
      <c r="J81" s="155">
        <f t="shared" si="36"/>
        <v>30</v>
      </c>
      <c r="K81" s="155">
        <f t="shared" si="53"/>
        <v>8</v>
      </c>
      <c r="L81" s="2">
        <f t="shared" si="49"/>
        <v>1.0005061200000001</v>
      </c>
      <c r="M81" s="157">
        <f t="shared" si="33"/>
        <v>1.0005061200000001</v>
      </c>
      <c r="N81" s="2">
        <f t="shared" si="40"/>
        <v>0</v>
      </c>
      <c r="O81" s="161">
        <f t="shared" si="50"/>
        <v>0</v>
      </c>
      <c r="P81" s="162">
        <f t="shared" si="41"/>
        <v>0</v>
      </c>
      <c r="Q81" s="157">
        <f t="shared" si="42"/>
        <v>0</v>
      </c>
      <c r="R81" s="163">
        <f t="shared" si="51"/>
        <v>0.12</v>
      </c>
      <c r="S81" s="161">
        <f t="shared" si="43"/>
        <v>8</v>
      </c>
      <c r="T81" s="161">
        <v>360</v>
      </c>
      <c r="U81" s="164">
        <f t="shared" si="44"/>
        <v>1.0025215890000001</v>
      </c>
      <c r="V81" s="157">
        <f t="shared" si="45"/>
        <v>0</v>
      </c>
      <c r="W81" s="2">
        <f t="shared" si="52"/>
        <v>0</v>
      </c>
      <c r="X81" s="2"/>
      <c r="Y81" s="8"/>
      <c r="Z81" s="5"/>
      <c r="AA81" s="81"/>
      <c r="AB81" s="92"/>
      <c r="AC81" s="88"/>
      <c r="AD81" s="189"/>
      <c r="AE81" s="88"/>
      <c r="AF81" s="88"/>
      <c r="AG81" s="87"/>
      <c r="AH81" s="86"/>
      <c r="AI81" s="86"/>
      <c r="AJ81" s="91"/>
      <c r="AK81" s="81"/>
      <c r="AL81" s="77"/>
      <c r="AM81" s="77"/>
    </row>
    <row r="82" spans="1:163" ht="15" customHeight="1" x14ac:dyDescent="0.2">
      <c r="A82" s="75">
        <f t="shared" si="46"/>
        <v>43017</v>
      </c>
      <c r="B82" s="2">
        <f t="shared" si="37"/>
        <v>0</v>
      </c>
      <c r="C82" s="157">
        <f t="shared" si="34"/>
        <v>0</v>
      </c>
      <c r="D82" s="158">
        <f t="shared" si="47"/>
        <v>4843.87</v>
      </c>
      <c r="E82" s="150">
        <f>IF(AND(K82=1,K81&gt;1),VLOOKUP(A81,[1]Plan1!$GA$137:$GD$300,4),E81)</f>
        <v>4853.07</v>
      </c>
      <c r="F82" s="152">
        <f t="shared" si="38"/>
        <v>42946</v>
      </c>
      <c r="G82" s="152">
        <f t="shared" si="35"/>
        <v>42977</v>
      </c>
      <c r="H82" s="159">
        <f t="shared" si="39"/>
        <v>1.8993077848910023E-3</v>
      </c>
      <c r="I82" s="160">
        <f t="shared" si="48"/>
        <v>43038</v>
      </c>
      <c r="J82" s="155">
        <f t="shared" si="36"/>
        <v>30</v>
      </c>
      <c r="K82" s="155">
        <f t="shared" si="53"/>
        <v>9</v>
      </c>
      <c r="L82" s="2">
        <f t="shared" si="49"/>
        <v>1.00056941</v>
      </c>
      <c r="M82" s="157">
        <f t="shared" si="33"/>
        <v>1.00056941</v>
      </c>
      <c r="N82" s="2">
        <f t="shared" si="40"/>
        <v>0</v>
      </c>
      <c r="O82" s="161">
        <f t="shared" si="50"/>
        <v>0</v>
      </c>
      <c r="P82" s="162">
        <f t="shared" si="41"/>
        <v>0</v>
      </c>
      <c r="Q82" s="157">
        <f t="shared" si="42"/>
        <v>0</v>
      </c>
      <c r="R82" s="163">
        <f t="shared" si="51"/>
        <v>0.12</v>
      </c>
      <c r="S82" s="161">
        <f t="shared" si="43"/>
        <v>9</v>
      </c>
      <c r="T82" s="161">
        <v>360</v>
      </c>
      <c r="U82" s="164">
        <f t="shared" si="44"/>
        <v>1.002837234</v>
      </c>
      <c r="V82" s="157">
        <f t="shared" si="45"/>
        <v>0</v>
      </c>
      <c r="W82" s="2">
        <f t="shared" si="52"/>
        <v>0</v>
      </c>
      <c r="X82" s="2"/>
      <c r="Y82" s="8"/>
      <c r="Z82" s="5"/>
      <c r="AA82" s="81"/>
      <c r="AB82" s="92"/>
      <c r="AC82" s="88"/>
      <c r="AD82" s="189"/>
      <c r="AE82" s="88"/>
      <c r="AF82" s="88"/>
      <c r="AG82" s="87"/>
      <c r="AH82" s="86"/>
      <c r="AI82" s="86"/>
      <c r="AJ82" s="91"/>
      <c r="AK82" s="81"/>
      <c r="AL82" s="77"/>
      <c r="AM82" s="77"/>
    </row>
    <row r="83" spans="1:163" ht="15" customHeight="1" x14ac:dyDescent="0.2">
      <c r="A83" s="75">
        <f t="shared" si="46"/>
        <v>43018</v>
      </c>
      <c r="B83" s="2">
        <f t="shared" si="37"/>
        <v>0</v>
      </c>
      <c r="C83" s="157">
        <f t="shared" si="34"/>
        <v>0</v>
      </c>
      <c r="D83" s="158">
        <f t="shared" si="47"/>
        <v>4843.87</v>
      </c>
      <c r="E83" s="150">
        <f>IF(AND(K83=1,K82&gt;1),VLOOKUP(A82,[1]Plan1!$GA$137:$GD$300,4),E82)</f>
        <v>4853.07</v>
      </c>
      <c r="F83" s="152">
        <f t="shared" si="38"/>
        <v>42946</v>
      </c>
      <c r="G83" s="152">
        <f t="shared" si="35"/>
        <v>42977</v>
      </c>
      <c r="H83" s="159">
        <f t="shared" si="39"/>
        <v>1.8993077848910023E-3</v>
      </c>
      <c r="I83" s="160">
        <f t="shared" si="48"/>
        <v>43038</v>
      </c>
      <c r="J83" s="155">
        <f t="shared" si="36"/>
        <v>30</v>
      </c>
      <c r="K83" s="155">
        <f t="shared" si="53"/>
        <v>10</v>
      </c>
      <c r="L83" s="2">
        <f t="shared" si="49"/>
        <v>1.0006326999999999</v>
      </c>
      <c r="M83" s="157">
        <f t="shared" si="33"/>
        <v>1.0006326999999999</v>
      </c>
      <c r="N83" s="2">
        <f t="shared" si="40"/>
        <v>0</v>
      </c>
      <c r="O83" s="161">
        <f t="shared" si="50"/>
        <v>0</v>
      </c>
      <c r="P83" s="162">
        <f t="shared" si="41"/>
        <v>0</v>
      </c>
      <c r="Q83" s="157">
        <f t="shared" si="42"/>
        <v>0</v>
      </c>
      <c r="R83" s="163">
        <f t="shared" si="51"/>
        <v>0.12</v>
      </c>
      <c r="S83" s="161">
        <f t="shared" si="43"/>
        <v>10</v>
      </c>
      <c r="T83" s="161">
        <v>360</v>
      </c>
      <c r="U83" s="164">
        <f t="shared" si="44"/>
        <v>1.003152979</v>
      </c>
      <c r="V83" s="157">
        <f t="shared" si="45"/>
        <v>0</v>
      </c>
      <c r="W83" s="2">
        <f t="shared" si="52"/>
        <v>0</v>
      </c>
      <c r="X83" s="2"/>
      <c r="Y83" s="8"/>
      <c r="Z83" s="5"/>
      <c r="AA83" s="81"/>
      <c r="AB83" s="92"/>
      <c r="AC83" s="88"/>
      <c r="AD83" s="189"/>
      <c r="AE83" s="88"/>
      <c r="AF83" s="88"/>
      <c r="AG83" s="87"/>
      <c r="AH83" s="86"/>
      <c r="AI83" s="86"/>
      <c r="AJ83" s="91"/>
      <c r="AK83" s="81"/>
      <c r="AL83" s="77"/>
      <c r="AM83" s="77"/>
    </row>
    <row r="84" spans="1:163" ht="15" customHeight="1" x14ac:dyDescent="0.2">
      <c r="A84" s="75">
        <f t="shared" si="46"/>
        <v>43019</v>
      </c>
      <c r="B84" s="2">
        <f t="shared" si="37"/>
        <v>0</v>
      </c>
      <c r="C84" s="157">
        <f t="shared" si="34"/>
        <v>0</v>
      </c>
      <c r="D84" s="158">
        <f t="shared" si="47"/>
        <v>4843.87</v>
      </c>
      <c r="E84" s="150">
        <f>IF(AND(K84=1,K83&gt;1),VLOOKUP(A83,[1]Plan1!$GA$137:$GD$300,4),E83)</f>
        <v>4853.07</v>
      </c>
      <c r="F84" s="152">
        <f t="shared" si="38"/>
        <v>42946</v>
      </c>
      <c r="G84" s="152">
        <f t="shared" si="35"/>
        <v>42977</v>
      </c>
      <c r="H84" s="159">
        <f t="shared" si="39"/>
        <v>1.8993077848910023E-3</v>
      </c>
      <c r="I84" s="160">
        <f t="shared" si="48"/>
        <v>43038</v>
      </c>
      <c r="J84" s="155">
        <f t="shared" si="36"/>
        <v>30</v>
      </c>
      <c r="K84" s="155">
        <f t="shared" si="53"/>
        <v>11</v>
      </c>
      <c r="L84" s="2">
        <f t="shared" si="49"/>
        <v>1.0006959900000001</v>
      </c>
      <c r="M84" s="157">
        <f t="shared" si="33"/>
        <v>1.0006959900000001</v>
      </c>
      <c r="N84" s="2">
        <f t="shared" si="40"/>
        <v>0</v>
      </c>
      <c r="O84" s="161">
        <f t="shared" si="50"/>
        <v>0</v>
      </c>
      <c r="P84" s="162">
        <f t="shared" si="41"/>
        <v>0</v>
      </c>
      <c r="Q84" s="157">
        <f t="shared" si="42"/>
        <v>0</v>
      </c>
      <c r="R84" s="163">
        <f t="shared" si="51"/>
        <v>0.12</v>
      </c>
      <c r="S84" s="161">
        <f t="shared" si="43"/>
        <v>11</v>
      </c>
      <c r="T84" s="161">
        <v>360</v>
      </c>
      <c r="U84" s="164">
        <f t="shared" si="44"/>
        <v>1.003468823</v>
      </c>
      <c r="V84" s="157">
        <f t="shared" si="45"/>
        <v>0</v>
      </c>
      <c r="W84" s="2">
        <f t="shared" si="52"/>
        <v>0</v>
      </c>
      <c r="X84" s="2"/>
      <c r="Y84" s="8"/>
      <c r="Z84" s="5"/>
      <c r="AA84" s="81"/>
      <c r="AB84" s="92"/>
      <c r="AC84" s="88"/>
      <c r="AD84" s="189"/>
      <c r="AE84" s="88"/>
      <c r="AF84" s="88"/>
      <c r="AG84" s="87"/>
      <c r="AH84" s="86"/>
      <c r="AI84" s="86"/>
      <c r="AJ84" s="91"/>
      <c r="AK84" s="81"/>
      <c r="AL84" s="77"/>
      <c r="AM84" s="77"/>
    </row>
    <row r="85" spans="1:163" ht="15" customHeight="1" x14ac:dyDescent="0.2">
      <c r="A85" s="75">
        <f t="shared" si="46"/>
        <v>43020</v>
      </c>
      <c r="B85" s="2">
        <f t="shared" si="37"/>
        <v>0</v>
      </c>
      <c r="C85" s="157">
        <f t="shared" si="34"/>
        <v>0</v>
      </c>
      <c r="D85" s="158">
        <f t="shared" si="47"/>
        <v>4843.87</v>
      </c>
      <c r="E85" s="150">
        <f>IF(AND(K85=1,K84&gt;1),VLOOKUP(A84,[1]Plan1!$GA$137:$GD$300,4),E84)</f>
        <v>4853.07</v>
      </c>
      <c r="F85" s="152">
        <f t="shared" si="38"/>
        <v>42946</v>
      </c>
      <c r="G85" s="152">
        <f t="shared" si="35"/>
        <v>42977</v>
      </c>
      <c r="H85" s="159">
        <f t="shared" si="39"/>
        <v>1.8993077848910023E-3</v>
      </c>
      <c r="I85" s="160">
        <f t="shared" si="48"/>
        <v>43038</v>
      </c>
      <c r="J85" s="155">
        <f t="shared" si="36"/>
        <v>30</v>
      </c>
      <c r="K85" s="155">
        <f t="shared" si="53"/>
        <v>12</v>
      </c>
      <c r="L85" s="2">
        <f t="shared" si="49"/>
        <v>1.00075929</v>
      </c>
      <c r="M85" s="157">
        <f t="shared" si="33"/>
        <v>1.00075929</v>
      </c>
      <c r="N85" s="2">
        <f t="shared" si="40"/>
        <v>0</v>
      </c>
      <c r="O85" s="161">
        <f t="shared" si="50"/>
        <v>0</v>
      </c>
      <c r="P85" s="162">
        <f t="shared" si="41"/>
        <v>0</v>
      </c>
      <c r="Q85" s="157">
        <f t="shared" si="42"/>
        <v>0</v>
      </c>
      <c r="R85" s="163">
        <f t="shared" si="51"/>
        <v>0.12</v>
      </c>
      <c r="S85" s="161">
        <f t="shared" si="43"/>
        <v>12</v>
      </c>
      <c r="T85" s="161">
        <v>360</v>
      </c>
      <c r="U85" s="164">
        <f t="shared" si="44"/>
        <v>1.003784767</v>
      </c>
      <c r="V85" s="157">
        <f t="shared" si="45"/>
        <v>0</v>
      </c>
      <c r="W85" s="2">
        <f t="shared" si="52"/>
        <v>0</v>
      </c>
      <c r="X85" s="2"/>
      <c r="Y85" s="8"/>
      <c r="Z85" s="5"/>
      <c r="AA85" s="81"/>
      <c r="AB85" s="92"/>
      <c r="AC85" s="88"/>
      <c r="AD85" s="189"/>
      <c r="AE85" s="88"/>
      <c r="AF85" s="88"/>
      <c r="AG85" s="87"/>
      <c r="AH85" s="89"/>
      <c r="AI85" s="86"/>
      <c r="AJ85" s="91"/>
      <c r="AK85" s="81"/>
      <c r="AL85" s="77"/>
      <c r="AM85" s="77"/>
    </row>
    <row r="86" spans="1:163" ht="15" customHeight="1" x14ac:dyDescent="0.2">
      <c r="A86" s="75">
        <f t="shared" si="46"/>
        <v>43021</v>
      </c>
      <c r="B86" s="2">
        <f t="shared" si="37"/>
        <v>0</v>
      </c>
      <c r="C86" s="157">
        <f t="shared" si="34"/>
        <v>0</v>
      </c>
      <c r="D86" s="158">
        <f t="shared" si="47"/>
        <v>4843.87</v>
      </c>
      <c r="E86" s="150">
        <f>IF(AND(K86=1,K85&gt;1),VLOOKUP(A85,[1]Plan1!$GA$137:$GD$300,4),E85)</f>
        <v>4853.07</v>
      </c>
      <c r="F86" s="152">
        <f t="shared" si="38"/>
        <v>42946</v>
      </c>
      <c r="G86" s="152">
        <f t="shared" si="35"/>
        <v>42977</v>
      </c>
      <c r="H86" s="159">
        <f t="shared" si="39"/>
        <v>1.8993077848910023E-3</v>
      </c>
      <c r="I86" s="160">
        <f t="shared" si="48"/>
        <v>43038</v>
      </c>
      <c r="J86" s="155">
        <f t="shared" si="36"/>
        <v>30</v>
      </c>
      <c r="K86" s="155">
        <f t="shared" si="53"/>
        <v>13</v>
      </c>
      <c r="L86" s="2">
        <f t="shared" si="49"/>
        <v>1.0008225900000001</v>
      </c>
      <c r="M86" s="157">
        <f t="shared" si="33"/>
        <v>1.0008225900000001</v>
      </c>
      <c r="N86" s="2">
        <f t="shared" si="40"/>
        <v>0</v>
      </c>
      <c r="O86" s="161">
        <f t="shared" si="50"/>
        <v>0</v>
      </c>
      <c r="P86" s="162">
        <f t="shared" si="41"/>
        <v>0</v>
      </c>
      <c r="Q86" s="157">
        <f t="shared" si="42"/>
        <v>0</v>
      </c>
      <c r="R86" s="163">
        <f t="shared" si="51"/>
        <v>0.12</v>
      </c>
      <c r="S86" s="161">
        <f t="shared" si="43"/>
        <v>13</v>
      </c>
      <c r="T86" s="161">
        <v>360</v>
      </c>
      <c r="U86" s="164">
        <f t="shared" si="44"/>
        <v>1.00410081</v>
      </c>
      <c r="V86" s="157">
        <f t="shared" si="45"/>
        <v>0</v>
      </c>
      <c r="W86" s="2">
        <f t="shared" si="52"/>
        <v>0</v>
      </c>
      <c r="X86" s="2"/>
      <c r="Y86" s="8"/>
      <c r="Z86" s="5"/>
      <c r="AA86" s="81"/>
      <c r="AB86" s="92"/>
      <c r="AC86" s="88"/>
      <c r="AD86" s="189"/>
      <c r="AE86" s="88"/>
      <c r="AF86" s="88"/>
      <c r="AG86" s="87"/>
      <c r="AH86" s="89"/>
      <c r="AI86" s="86"/>
      <c r="AJ86" s="91"/>
      <c r="AK86" s="81"/>
      <c r="AL86" s="77"/>
      <c r="AM86" s="77"/>
    </row>
    <row r="87" spans="1:163" ht="15" customHeight="1" x14ac:dyDescent="0.2">
      <c r="A87" s="75">
        <f t="shared" si="46"/>
        <v>43022</v>
      </c>
      <c r="B87" s="2">
        <f t="shared" si="37"/>
        <v>0</v>
      </c>
      <c r="C87" s="157">
        <f t="shared" si="34"/>
        <v>0</v>
      </c>
      <c r="D87" s="158">
        <f t="shared" si="47"/>
        <v>4843.87</v>
      </c>
      <c r="E87" s="150">
        <f>IF(AND(K87=1,K86&gt;1),VLOOKUP(A86,[1]Plan1!$GA$137:$GD$300,4),E86)</f>
        <v>4853.07</v>
      </c>
      <c r="F87" s="152">
        <f t="shared" si="38"/>
        <v>42946</v>
      </c>
      <c r="G87" s="152">
        <f t="shared" si="35"/>
        <v>42977</v>
      </c>
      <c r="H87" s="159">
        <f t="shared" si="39"/>
        <v>1.8993077848910023E-3</v>
      </c>
      <c r="I87" s="160">
        <f t="shared" si="48"/>
        <v>43038</v>
      </c>
      <c r="J87" s="155">
        <f t="shared" si="36"/>
        <v>30</v>
      </c>
      <c r="K87" s="155">
        <f t="shared" si="53"/>
        <v>14</v>
      </c>
      <c r="L87" s="2">
        <f t="shared" si="49"/>
        <v>1.0008858899999999</v>
      </c>
      <c r="M87" s="157">
        <f t="shared" si="33"/>
        <v>1.0008858899999999</v>
      </c>
      <c r="N87" s="2">
        <f t="shared" si="40"/>
        <v>0</v>
      </c>
      <c r="O87" s="161">
        <f t="shared" si="50"/>
        <v>0</v>
      </c>
      <c r="P87" s="162">
        <f t="shared" si="41"/>
        <v>0</v>
      </c>
      <c r="Q87" s="157">
        <f t="shared" si="42"/>
        <v>0</v>
      </c>
      <c r="R87" s="163">
        <f t="shared" si="51"/>
        <v>0.12</v>
      </c>
      <c r="S87" s="161">
        <f t="shared" si="43"/>
        <v>14</v>
      </c>
      <c r="T87" s="161">
        <v>360</v>
      </c>
      <c r="U87" s="164">
        <f t="shared" si="44"/>
        <v>1.004416953</v>
      </c>
      <c r="V87" s="157">
        <f t="shared" si="45"/>
        <v>0</v>
      </c>
      <c r="W87" s="2">
        <f t="shared" si="52"/>
        <v>0</v>
      </c>
      <c r="X87" s="2"/>
      <c r="Y87" s="8"/>
      <c r="Z87" s="5"/>
      <c r="AA87" s="81"/>
      <c r="AB87" s="92"/>
      <c r="AC87" s="88"/>
      <c r="AD87" s="189"/>
      <c r="AE87" s="88"/>
      <c r="AF87" s="88"/>
      <c r="AG87" s="87"/>
      <c r="AH87" s="89"/>
      <c r="AI87" s="86"/>
      <c r="AJ87" s="91"/>
      <c r="AK87" s="81"/>
      <c r="AL87" s="77"/>
      <c r="AM87" s="77"/>
    </row>
    <row r="88" spans="1:163" ht="15" customHeight="1" x14ac:dyDescent="0.2">
      <c r="A88" s="75">
        <f t="shared" si="46"/>
        <v>43023</v>
      </c>
      <c r="B88" s="2">
        <f t="shared" si="37"/>
        <v>0</v>
      </c>
      <c r="C88" s="157">
        <f t="shared" si="34"/>
        <v>0</v>
      </c>
      <c r="D88" s="158">
        <f t="shared" si="47"/>
        <v>4843.87</v>
      </c>
      <c r="E88" s="150">
        <f>IF(AND(K88=1,K87&gt;1),VLOOKUP(A87,[1]Plan1!$GA$137:$GD$300,4),E87)</f>
        <v>4853.07</v>
      </c>
      <c r="F88" s="152">
        <f t="shared" si="38"/>
        <v>42946</v>
      </c>
      <c r="G88" s="152">
        <f t="shared" si="35"/>
        <v>42977</v>
      </c>
      <c r="H88" s="159">
        <f t="shared" si="39"/>
        <v>1.8993077848910023E-3</v>
      </c>
      <c r="I88" s="160">
        <f t="shared" si="48"/>
        <v>43038</v>
      </c>
      <c r="J88" s="155">
        <f t="shared" si="36"/>
        <v>30</v>
      </c>
      <c r="K88" s="155">
        <f t="shared" si="53"/>
        <v>15</v>
      </c>
      <c r="L88" s="2">
        <f t="shared" si="49"/>
        <v>1.0009492</v>
      </c>
      <c r="M88" s="157">
        <f t="shared" si="33"/>
        <v>1.0009492</v>
      </c>
      <c r="N88" s="2">
        <f t="shared" si="40"/>
        <v>0</v>
      </c>
      <c r="O88" s="161">
        <f t="shared" si="50"/>
        <v>0</v>
      </c>
      <c r="P88" s="162">
        <f t="shared" si="41"/>
        <v>0</v>
      </c>
      <c r="Q88" s="157">
        <f t="shared" si="42"/>
        <v>0</v>
      </c>
      <c r="R88" s="163">
        <f t="shared" si="51"/>
        <v>0.12</v>
      </c>
      <c r="S88" s="161">
        <f t="shared" si="43"/>
        <v>15</v>
      </c>
      <c r="T88" s="161">
        <v>360</v>
      </c>
      <c r="U88" s="164">
        <f t="shared" si="44"/>
        <v>1.004733195</v>
      </c>
      <c r="V88" s="157">
        <f t="shared" si="45"/>
        <v>0</v>
      </c>
      <c r="W88" s="2">
        <f t="shared" si="52"/>
        <v>0</v>
      </c>
      <c r="X88" s="2"/>
      <c r="Y88" s="8"/>
      <c r="Z88" s="5"/>
      <c r="AA88" s="81"/>
      <c r="AB88" s="92"/>
      <c r="AC88" s="88"/>
      <c r="AD88" s="189"/>
      <c r="AE88" s="88"/>
      <c r="AF88" s="88"/>
      <c r="AG88" s="87"/>
      <c r="AH88" s="89"/>
      <c r="AI88" s="86"/>
      <c r="AJ88" s="91"/>
      <c r="AK88" s="81"/>
      <c r="AL88" s="77"/>
      <c r="AM88" s="77"/>
    </row>
    <row r="89" spans="1:163" ht="15" customHeight="1" x14ac:dyDescent="0.2">
      <c r="A89" s="75">
        <f t="shared" si="46"/>
        <v>43024</v>
      </c>
      <c r="B89" s="2">
        <f t="shared" si="37"/>
        <v>0</v>
      </c>
      <c r="C89" s="157">
        <f t="shared" si="34"/>
        <v>0</v>
      </c>
      <c r="D89" s="158">
        <f t="shared" si="47"/>
        <v>4843.87</v>
      </c>
      <c r="E89" s="150">
        <f>IF(AND(K89=1,K88&gt;1),VLOOKUP(A88,[1]Plan1!$GA$137:$GD$300,4),E88)</f>
        <v>4853.07</v>
      </c>
      <c r="F89" s="152">
        <f t="shared" si="38"/>
        <v>42946</v>
      </c>
      <c r="G89" s="152">
        <f t="shared" si="35"/>
        <v>42977</v>
      </c>
      <c r="H89" s="159">
        <f t="shared" si="39"/>
        <v>1.8993077848910023E-3</v>
      </c>
      <c r="I89" s="160">
        <f t="shared" si="48"/>
        <v>43038</v>
      </c>
      <c r="J89" s="155">
        <f t="shared" si="36"/>
        <v>30</v>
      </c>
      <c r="K89" s="155">
        <f t="shared" si="53"/>
        <v>16</v>
      </c>
      <c r="L89" s="2">
        <f t="shared" si="49"/>
        <v>1.00101251</v>
      </c>
      <c r="M89" s="157">
        <f t="shared" si="33"/>
        <v>1.00101251</v>
      </c>
      <c r="N89" s="2">
        <f t="shared" si="40"/>
        <v>0</v>
      </c>
      <c r="O89" s="161">
        <f t="shared" si="50"/>
        <v>0</v>
      </c>
      <c r="P89" s="162">
        <f t="shared" si="41"/>
        <v>0</v>
      </c>
      <c r="Q89" s="157">
        <f t="shared" si="42"/>
        <v>0</v>
      </c>
      <c r="R89" s="163">
        <f t="shared" si="51"/>
        <v>0.12</v>
      </c>
      <c r="S89" s="161">
        <f t="shared" si="43"/>
        <v>16</v>
      </c>
      <c r="T89" s="161">
        <v>360</v>
      </c>
      <c r="U89" s="164">
        <f t="shared" si="44"/>
        <v>1.0050495370000001</v>
      </c>
      <c r="V89" s="157">
        <f t="shared" si="45"/>
        <v>0</v>
      </c>
      <c r="W89" s="2">
        <f t="shared" si="52"/>
        <v>0</v>
      </c>
      <c r="X89" s="2"/>
      <c r="Y89" s="8"/>
      <c r="Z89" s="5"/>
      <c r="AA89" s="81"/>
      <c r="AB89" s="92"/>
      <c r="AC89" s="88"/>
      <c r="AD89" s="189"/>
      <c r="AE89" s="88"/>
      <c r="AF89" s="88"/>
      <c r="AG89" s="87"/>
      <c r="AH89" s="89"/>
      <c r="AI89" s="86"/>
      <c r="AJ89" s="91"/>
      <c r="AK89" s="81"/>
      <c r="AL89" s="77"/>
      <c r="AM89" s="77"/>
    </row>
    <row r="90" spans="1:163" ht="15" customHeight="1" x14ac:dyDescent="0.2">
      <c r="A90" s="75">
        <f t="shared" si="46"/>
        <v>43025</v>
      </c>
      <c r="B90" s="2">
        <f t="shared" si="37"/>
        <v>0</v>
      </c>
      <c r="C90" s="157">
        <f t="shared" si="34"/>
        <v>0</v>
      </c>
      <c r="D90" s="158">
        <f t="shared" si="47"/>
        <v>4843.87</v>
      </c>
      <c r="E90" s="150">
        <f>IF(AND(K90=1,K89&gt;1),VLOOKUP(A89,[1]Plan1!$GA$137:$GD$300,4),E89)</f>
        <v>4853.07</v>
      </c>
      <c r="F90" s="152">
        <f t="shared" si="38"/>
        <v>42946</v>
      </c>
      <c r="G90" s="152">
        <f t="shared" si="35"/>
        <v>42977</v>
      </c>
      <c r="H90" s="159">
        <f t="shared" si="39"/>
        <v>1.8993077848910023E-3</v>
      </c>
      <c r="I90" s="160">
        <f t="shared" si="48"/>
        <v>43038</v>
      </c>
      <c r="J90" s="155">
        <f t="shared" si="36"/>
        <v>30</v>
      </c>
      <c r="K90" s="155">
        <f t="shared" si="53"/>
        <v>17</v>
      </c>
      <c r="L90" s="2">
        <f t="shared" si="49"/>
        <v>1.00107583</v>
      </c>
      <c r="M90" s="157">
        <f t="shared" si="33"/>
        <v>1.00107583</v>
      </c>
      <c r="N90" s="2">
        <f t="shared" si="40"/>
        <v>0</v>
      </c>
      <c r="O90" s="161">
        <f t="shared" si="50"/>
        <v>0</v>
      </c>
      <c r="P90" s="162">
        <f t="shared" si="41"/>
        <v>0</v>
      </c>
      <c r="Q90" s="157">
        <f t="shared" si="42"/>
        <v>0</v>
      </c>
      <c r="R90" s="163">
        <f t="shared" si="51"/>
        <v>0.12</v>
      </c>
      <c r="S90" s="161">
        <f t="shared" si="43"/>
        <v>17</v>
      </c>
      <c r="T90" s="161">
        <v>360</v>
      </c>
      <c r="U90" s="164">
        <f t="shared" si="44"/>
        <v>1.0053659779999999</v>
      </c>
      <c r="V90" s="157">
        <f t="shared" si="45"/>
        <v>0</v>
      </c>
      <c r="W90" s="2">
        <f t="shared" si="52"/>
        <v>0</v>
      </c>
      <c r="X90" s="2"/>
      <c r="Y90" s="13"/>
      <c r="Z90" s="5"/>
      <c r="AA90" s="81"/>
      <c r="AB90" s="92"/>
      <c r="AC90" s="88"/>
      <c r="AD90" s="189"/>
      <c r="AE90" s="88"/>
      <c r="AF90" s="88"/>
      <c r="AG90" s="87"/>
      <c r="AH90" s="89"/>
      <c r="AI90" s="86"/>
      <c r="AJ90" s="91"/>
      <c r="AK90" s="81"/>
      <c r="AL90" s="77"/>
      <c r="AM90" s="77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</row>
    <row r="91" spans="1:163" ht="15" customHeight="1" x14ac:dyDescent="0.2">
      <c r="A91" s="75">
        <f t="shared" si="46"/>
        <v>43026</v>
      </c>
      <c r="B91" s="2">
        <f t="shared" si="37"/>
        <v>0</v>
      </c>
      <c r="C91" s="157">
        <f t="shared" si="34"/>
        <v>0</v>
      </c>
      <c r="D91" s="158">
        <f t="shared" si="47"/>
        <v>4843.87</v>
      </c>
      <c r="E91" s="150">
        <f>IF(AND(K91=1,K90&gt;1),VLOOKUP(A90,[1]Plan1!$GA$137:$GD$300,4),E90)</f>
        <v>4853.07</v>
      </c>
      <c r="F91" s="152">
        <f t="shared" si="38"/>
        <v>42946</v>
      </c>
      <c r="G91" s="152">
        <f t="shared" si="35"/>
        <v>42977</v>
      </c>
      <c r="H91" s="159">
        <f t="shared" si="39"/>
        <v>1.8993077848910023E-3</v>
      </c>
      <c r="I91" s="160">
        <f t="shared" si="48"/>
        <v>43038</v>
      </c>
      <c r="J91" s="155">
        <f t="shared" si="36"/>
        <v>30</v>
      </c>
      <c r="K91" s="155">
        <f t="shared" si="53"/>
        <v>18</v>
      </c>
      <c r="L91" s="2">
        <f t="shared" si="49"/>
        <v>1.00113915</v>
      </c>
      <c r="M91" s="157">
        <f t="shared" ref="M91:M154" si="54">L91</f>
        <v>1.00113915</v>
      </c>
      <c r="N91" s="2">
        <f t="shared" si="40"/>
        <v>0</v>
      </c>
      <c r="O91" s="161">
        <f t="shared" si="50"/>
        <v>0</v>
      </c>
      <c r="P91" s="162">
        <f t="shared" si="41"/>
        <v>0</v>
      </c>
      <c r="Q91" s="157">
        <f t="shared" si="42"/>
        <v>0</v>
      </c>
      <c r="R91" s="163">
        <f t="shared" si="51"/>
        <v>0.12</v>
      </c>
      <c r="S91" s="161">
        <f t="shared" si="43"/>
        <v>18</v>
      </c>
      <c r="T91" s="161">
        <v>360</v>
      </c>
      <c r="U91" s="164">
        <f t="shared" si="44"/>
        <v>1.0056825190000001</v>
      </c>
      <c r="V91" s="157">
        <f t="shared" si="45"/>
        <v>0</v>
      </c>
      <c r="W91" s="2">
        <f t="shared" si="52"/>
        <v>0</v>
      </c>
      <c r="X91" s="2"/>
      <c r="Y91" s="8"/>
      <c r="Z91" s="5"/>
      <c r="AA91" s="81"/>
      <c r="AB91" s="92"/>
      <c r="AC91" s="88"/>
      <c r="AD91" s="189"/>
      <c r="AE91" s="88"/>
      <c r="AF91" s="88"/>
      <c r="AG91" s="87"/>
      <c r="AH91" s="89"/>
      <c r="AI91" s="86"/>
      <c r="AJ91" s="91"/>
      <c r="AK91" s="81"/>
      <c r="AL91" s="77"/>
      <c r="AM91" s="77"/>
    </row>
    <row r="92" spans="1:163" ht="15" customHeight="1" x14ac:dyDescent="0.2">
      <c r="A92" s="75">
        <f t="shared" si="46"/>
        <v>43027</v>
      </c>
      <c r="B92" s="2">
        <f t="shared" si="37"/>
        <v>0</v>
      </c>
      <c r="C92" s="157">
        <f t="shared" si="34"/>
        <v>0</v>
      </c>
      <c r="D92" s="158">
        <f t="shared" si="47"/>
        <v>4843.87</v>
      </c>
      <c r="E92" s="150">
        <f>IF(AND(K92=1,K91&gt;1),VLOOKUP(A91,[1]Plan1!$GA$137:$GD$300,4),E91)</f>
        <v>4853.07</v>
      </c>
      <c r="F92" s="152">
        <f t="shared" si="38"/>
        <v>42946</v>
      </c>
      <c r="G92" s="152">
        <f t="shared" si="35"/>
        <v>42977</v>
      </c>
      <c r="H92" s="159">
        <f t="shared" si="39"/>
        <v>1.8993077848910023E-3</v>
      </c>
      <c r="I92" s="160">
        <f t="shared" si="48"/>
        <v>43038</v>
      </c>
      <c r="J92" s="155">
        <f t="shared" si="36"/>
        <v>30</v>
      </c>
      <c r="K92" s="155">
        <f t="shared" si="53"/>
        <v>19</v>
      </c>
      <c r="L92" s="2">
        <f t="shared" si="49"/>
        <v>1.00120247</v>
      </c>
      <c r="M92" s="157">
        <f t="shared" si="54"/>
        <v>1.00120247</v>
      </c>
      <c r="N92" s="2">
        <f t="shared" si="40"/>
        <v>0</v>
      </c>
      <c r="O92" s="161">
        <f t="shared" si="50"/>
        <v>0</v>
      </c>
      <c r="P92" s="162">
        <f t="shared" si="41"/>
        <v>0</v>
      </c>
      <c r="Q92" s="157">
        <f t="shared" si="42"/>
        <v>0</v>
      </c>
      <c r="R92" s="163">
        <f t="shared" si="51"/>
        <v>0.12</v>
      </c>
      <c r="S92" s="161">
        <f t="shared" si="43"/>
        <v>19</v>
      </c>
      <c r="T92" s="161">
        <v>360</v>
      </c>
      <c r="U92" s="164">
        <f t="shared" si="44"/>
        <v>1.0059991589999999</v>
      </c>
      <c r="V92" s="157">
        <f t="shared" si="45"/>
        <v>0</v>
      </c>
      <c r="W92" s="2">
        <f t="shared" si="52"/>
        <v>0</v>
      </c>
      <c r="X92" s="2"/>
      <c r="Y92" s="8"/>
      <c r="Z92" s="5"/>
      <c r="AA92" s="81"/>
      <c r="AB92" s="92"/>
      <c r="AC92" s="88"/>
      <c r="AD92" s="189"/>
      <c r="AE92" s="88"/>
      <c r="AF92" s="88"/>
      <c r="AG92" s="87"/>
      <c r="AH92" s="89"/>
      <c r="AI92" s="86"/>
      <c r="AJ92" s="91"/>
      <c r="AK92" s="81"/>
      <c r="AL92" s="77"/>
      <c r="AM92" s="77"/>
    </row>
    <row r="93" spans="1:163" ht="15" customHeight="1" x14ac:dyDescent="0.2">
      <c r="A93" s="75">
        <f t="shared" si="46"/>
        <v>43028</v>
      </c>
      <c r="B93" s="2">
        <f t="shared" si="37"/>
        <v>0</v>
      </c>
      <c r="C93" s="157">
        <f t="shared" si="34"/>
        <v>0</v>
      </c>
      <c r="D93" s="158">
        <f t="shared" si="47"/>
        <v>4843.87</v>
      </c>
      <c r="E93" s="150">
        <f>IF(AND(K93=1,K92&gt;1),VLOOKUP(A92,[1]Plan1!$GA$137:$GD$300,4),E92)</f>
        <v>4853.07</v>
      </c>
      <c r="F93" s="152">
        <f t="shared" si="38"/>
        <v>42946</v>
      </c>
      <c r="G93" s="152">
        <f t="shared" si="35"/>
        <v>42977</v>
      </c>
      <c r="H93" s="159">
        <f t="shared" si="39"/>
        <v>1.8993077848910023E-3</v>
      </c>
      <c r="I93" s="160">
        <f t="shared" si="48"/>
        <v>43038</v>
      </c>
      <c r="J93" s="155">
        <f t="shared" si="36"/>
        <v>30</v>
      </c>
      <c r="K93" s="155">
        <f t="shared" si="53"/>
        <v>20</v>
      </c>
      <c r="L93" s="2">
        <f t="shared" si="49"/>
        <v>1.0012658000000001</v>
      </c>
      <c r="M93" s="157">
        <f t="shared" si="54"/>
        <v>1.0012658000000001</v>
      </c>
      <c r="N93" s="2">
        <f t="shared" si="40"/>
        <v>0</v>
      </c>
      <c r="O93" s="161">
        <f t="shared" si="50"/>
        <v>0</v>
      </c>
      <c r="P93" s="162">
        <f t="shared" si="41"/>
        <v>0</v>
      </c>
      <c r="Q93" s="157">
        <f t="shared" si="42"/>
        <v>0</v>
      </c>
      <c r="R93" s="163">
        <f t="shared" si="51"/>
        <v>0.12</v>
      </c>
      <c r="S93" s="161">
        <f t="shared" si="43"/>
        <v>20</v>
      </c>
      <c r="T93" s="161">
        <v>360</v>
      </c>
      <c r="U93" s="164">
        <f t="shared" si="44"/>
        <v>1.0063158999999999</v>
      </c>
      <c r="V93" s="157">
        <f t="shared" si="45"/>
        <v>0</v>
      </c>
      <c r="W93" s="2">
        <f t="shared" si="52"/>
        <v>0</v>
      </c>
      <c r="X93" s="2"/>
      <c r="Y93" s="8"/>
      <c r="Z93" s="5"/>
      <c r="AA93" s="81"/>
      <c r="AB93" s="92"/>
      <c r="AC93" s="88"/>
      <c r="AD93" s="189"/>
      <c r="AE93" s="88"/>
      <c r="AF93" s="88"/>
      <c r="AG93" s="87"/>
      <c r="AH93" s="89"/>
      <c r="AI93" s="86"/>
      <c r="AJ93" s="91"/>
      <c r="AK93" s="81"/>
      <c r="AL93" s="77"/>
      <c r="AM93" s="77"/>
    </row>
    <row r="94" spans="1:163" ht="15" customHeight="1" x14ac:dyDescent="0.2">
      <c r="A94" s="75">
        <f t="shared" si="46"/>
        <v>43029</v>
      </c>
      <c r="B94" s="2">
        <f t="shared" si="37"/>
        <v>0</v>
      </c>
      <c r="C94" s="157">
        <f t="shared" si="34"/>
        <v>0</v>
      </c>
      <c r="D94" s="158">
        <f t="shared" si="47"/>
        <v>4843.87</v>
      </c>
      <c r="E94" s="150">
        <f>IF(AND(K94=1,K93&gt;1),VLOOKUP(A93,[1]Plan1!$GA$137:$GD$300,4),E93)</f>
        <v>4853.07</v>
      </c>
      <c r="F94" s="152">
        <f t="shared" si="38"/>
        <v>42946</v>
      </c>
      <c r="G94" s="152">
        <f t="shared" si="35"/>
        <v>42977</v>
      </c>
      <c r="H94" s="159">
        <f t="shared" si="39"/>
        <v>1.8993077848910023E-3</v>
      </c>
      <c r="I94" s="160">
        <f t="shared" si="48"/>
        <v>43038</v>
      </c>
      <c r="J94" s="155">
        <f t="shared" si="36"/>
        <v>30</v>
      </c>
      <c r="K94" s="155">
        <f t="shared" si="53"/>
        <v>21</v>
      </c>
      <c r="L94" s="2">
        <f t="shared" si="49"/>
        <v>1.00132913</v>
      </c>
      <c r="M94" s="157">
        <f t="shared" si="54"/>
        <v>1.00132913</v>
      </c>
      <c r="N94" s="2">
        <f t="shared" si="40"/>
        <v>0</v>
      </c>
      <c r="O94" s="161">
        <f t="shared" si="50"/>
        <v>0</v>
      </c>
      <c r="P94" s="162">
        <f t="shared" si="41"/>
        <v>0</v>
      </c>
      <c r="Q94" s="157">
        <f t="shared" si="42"/>
        <v>0</v>
      </c>
      <c r="R94" s="163">
        <f t="shared" si="51"/>
        <v>0.12</v>
      </c>
      <c r="S94" s="161">
        <f t="shared" si="43"/>
        <v>21</v>
      </c>
      <c r="T94" s="161">
        <v>360</v>
      </c>
      <c r="U94" s="164">
        <f t="shared" si="44"/>
        <v>1.0066327399999999</v>
      </c>
      <c r="V94" s="157">
        <f t="shared" si="45"/>
        <v>0</v>
      </c>
      <c r="W94" s="2">
        <f t="shared" si="52"/>
        <v>0</v>
      </c>
      <c r="X94" s="2"/>
      <c r="Y94" s="8"/>
      <c r="Z94" s="5"/>
      <c r="AA94" s="81"/>
      <c r="AB94" s="92"/>
      <c r="AC94" s="88"/>
      <c r="AD94" s="189"/>
      <c r="AE94" s="88"/>
      <c r="AF94" s="88"/>
      <c r="AG94" s="87"/>
      <c r="AH94" s="89"/>
      <c r="AI94" s="86"/>
      <c r="AJ94" s="91"/>
      <c r="AK94" s="81"/>
      <c r="AL94" s="77"/>
      <c r="AM94" s="77"/>
    </row>
    <row r="95" spans="1:163" ht="15" customHeight="1" x14ac:dyDescent="0.2">
      <c r="A95" s="75">
        <f t="shared" si="46"/>
        <v>43030</v>
      </c>
      <c r="B95" s="2">
        <f t="shared" si="37"/>
        <v>0</v>
      </c>
      <c r="C95" s="157">
        <f t="shared" si="34"/>
        <v>0</v>
      </c>
      <c r="D95" s="158">
        <f t="shared" si="47"/>
        <v>4843.87</v>
      </c>
      <c r="E95" s="150">
        <f>IF(AND(K95=1,K94&gt;1),VLOOKUP(A94,[1]Plan1!$GA$137:$GD$300,4),E94)</f>
        <v>4853.07</v>
      </c>
      <c r="F95" s="152">
        <f t="shared" si="38"/>
        <v>42946</v>
      </c>
      <c r="G95" s="152">
        <f t="shared" si="35"/>
        <v>42977</v>
      </c>
      <c r="H95" s="159">
        <f t="shared" si="39"/>
        <v>1.8993077848910023E-3</v>
      </c>
      <c r="I95" s="160">
        <f t="shared" si="48"/>
        <v>43038</v>
      </c>
      <c r="J95" s="155">
        <f t="shared" si="36"/>
        <v>30</v>
      </c>
      <c r="K95" s="155">
        <f t="shared" si="53"/>
        <v>22</v>
      </c>
      <c r="L95" s="2">
        <f t="shared" si="49"/>
        <v>1.0013924700000001</v>
      </c>
      <c r="M95" s="157">
        <f t="shared" si="54"/>
        <v>1.0013924700000001</v>
      </c>
      <c r="N95" s="2">
        <f t="shared" si="40"/>
        <v>0</v>
      </c>
      <c r="O95" s="161">
        <f t="shared" si="50"/>
        <v>0</v>
      </c>
      <c r="P95" s="162">
        <f t="shared" si="41"/>
        <v>0</v>
      </c>
      <c r="Q95" s="157">
        <f t="shared" si="42"/>
        <v>0</v>
      </c>
      <c r="R95" s="163">
        <f t="shared" si="51"/>
        <v>0.12</v>
      </c>
      <c r="S95" s="161">
        <f t="shared" si="43"/>
        <v>22</v>
      </c>
      <c r="T95" s="161">
        <v>360</v>
      </c>
      <c r="U95" s="164">
        <f t="shared" si="44"/>
        <v>1.00694968</v>
      </c>
      <c r="V95" s="157">
        <f t="shared" si="45"/>
        <v>0</v>
      </c>
      <c r="W95" s="2">
        <f t="shared" si="52"/>
        <v>0</v>
      </c>
      <c r="X95" s="2"/>
      <c r="Y95" s="8"/>
      <c r="Z95" s="5"/>
      <c r="AA95" s="81"/>
      <c r="AB95" s="92"/>
      <c r="AC95" s="88"/>
      <c r="AD95" s="189"/>
      <c r="AE95" s="88"/>
      <c r="AF95" s="88"/>
      <c r="AG95" s="87"/>
      <c r="AH95" s="89"/>
      <c r="AI95" s="86"/>
      <c r="AJ95" s="91"/>
      <c r="AK95" s="81"/>
      <c r="AL95" s="77"/>
      <c r="AM95" s="77"/>
    </row>
    <row r="96" spans="1:163" ht="15" customHeight="1" x14ac:dyDescent="0.2">
      <c r="A96" s="75">
        <f t="shared" si="46"/>
        <v>43031</v>
      </c>
      <c r="B96" s="2">
        <f t="shared" si="37"/>
        <v>0</v>
      </c>
      <c r="C96" s="157">
        <f t="shared" si="34"/>
        <v>0</v>
      </c>
      <c r="D96" s="158">
        <f t="shared" si="47"/>
        <v>4843.87</v>
      </c>
      <c r="E96" s="150">
        <f>IF(AND(K96=1,K95&gt;1),VLOOKUP(A95,[1]Plan1!$GA$137:$GD$300,4),E95)</f>
        <v>4853.07</v>
      </c>
      <c r="F96" s="152">
        <f t="shared" si="38"/>
        <v>42946</v>
      </c>
      <c r="G96" s="152">
        <f t="shared" si="35"/>
        <v>42977</v>
      </c>
      <c r="H96" s="159">
        <f t="shared" si="39"/>
        <v>1.8993077848910023E-3</v>
      </c>
      <c r="I96" s="160">
        <f t="shared" si="48"/>
        <v>43038</v>
      </c>
      <c r="J96" s="155">
        <f t="shared" si="36"/>
        <v>30</v>
      </c>
      <c r="K96" s="155">
        <f t="shared" si="53"/>
        <v>23</v>
      </c>
      <c r="L96" s="2">
        <f t="shared" si="49"/>
        <v>1.0014558099999999</v>
      </c>
      <c r="M96" s="157">
        <f t="shared" si="54"/>
        <v>1.0014558099999999</v>
      </c>
      <c r="N96" s="2">
        <f t="shared" si="40"/>
        <v>0</v>
      </c>
      <c r="O96" s="161">
        <f t="shared" si="50"/>
        <v>0</v>
      </c>
      <c r="P96" s="162">
        <f t="shared" si="41"/>
        <v>0</v>
      </c>
      <c r="Q96" s="157">
        <f t="shared" si="42"/>
        <v>0</v>
      </c>
      <c r="R96" s="163">
        <f t="shared" si="51"/>
        <v>0.12</v>
      </c>
      <c r="S96" s="161">
        <f t="shared" si="43"/>
        <v>23</v>
      </c>
      <c r="T96" s="161">
        <v>360</v>
      </c>
      <c r="U96" s="164">
        <f t="shared" si="44"/>
        <v>1.007266719</v>
      </c>
      <c r="V96" s="157">
        <f t="shared" si="45"/>
        <v>0</v>
      </c>
      <c r="W96" s="2">
        <f t="shared" si="52"/>
        <v>0</v>
      </c>
      <c r="X96" s="2"/>
      <c r="Y96" s="8"/>
      <c r="Z96" s="5"/>
      <c r="AA96" s="81"/>
      <c r="AB96" s="92"/>
      <c r="AC96" s="88"/>
      <c r="AD96" s="189"/>
      <c r="AE96" s="88"/>
      <c r="AF96" s="88"/>
      <c r="AG96" s="87"/>
      <c r="AH96" s="89"/>
      <c r="AI96" s="86"/>
      <c r="AJ96" s="91"/>
      <c r="AK96" s="81"/>
      <c r="AL96" s="77"/>
      <c r="AM96" s="77"/>
    </row>
    <row r="97" spans="1:177" ht="15" customHeight="1" x14ac:dyDescent="0.2">
      <c r="A97" s="75">
        <f t="shared" si="46"/>
        <v>43032</v>
      </c>
      <c r="B97" s="2">
        <f t="shared" si="37"/>
        <v>0</v>
      </c>
      <c r="C97" s="157">
        <f t="shared" si="34"/>
        <v>0</v>
      </c>
      <c r="D97" s="158">
        <f t="shared" si="47"/>
        <v>4843.87</v>
      </c>
      <c r="E97" s="150">
        <f>IF(AND(K97=1,K96&gt;1),VLOOKUP(A96,[1]Plan1!$GA$137:$GD$300,4),E96)</f>
        <v>4853.07</v>
      </c>
      <c r="F97" s="152">
        <f t="shared" si="38"/>
        <v>42946</v>
      </c>
      <c r="G97" s="152">
        <f t="shared" si="35"/>
        <v>42977</v>
      </c>
      <c r="H97" s="159">
        <f t="shared" si="39"/>
        <v>1.8993077848910023E-3</v>
      </c>
      <c r="I97" s="160">
        <f t="shared" si="48"/>
        <v>43038</v>
      </c>
      <c r="J97" s="155">
        <f t="shared" si="36"/>
        <v>30</v>
      </c>
      <c r="K97" s="155">
        <f t="shared" si="53"/>
        <v>24</v>
      </c>
      <c r="L97" s="2">
        <f t="shared" si="49"/>
        <v>1.00151915</v>
      </c>
      <c r="M97" s="157">
        <f t="shared" si="54"/>
        <v>1.00151915</v>
      </c>
      <c r="N97" s="2">
        <f t="shared" si="40"/>
        <v>0</v>
      </c>
      <c r="O97" s="161">
        <f t="shared" si="50"/>
        <v>0</v>
      </c>
      <c r="P97" s="162">
        <f t="shared" si="41"/>
        <v>0</v>
      </c>
      <c r="Q97" s="157">
        <f t="shared" si="42"/>
        <v>0</v>
      </c>
      <c r="R97" s="163">
        <f t="shared" si="51"/>
        <v>0.12</v>
      </c>
      <c r="S97" s="161">
        <f t="shared" si="43"/>
        <v>24</v>
      </c>
      <c r="T97" s="161">
        <v>360</v>
      </c>
      <c r="U97" s="164">
        <f t="shared" si="44"/>
        <v>1.0075838589999999</v>
      </c>
      <c r="V97" s="157">
        <f t="shared" si="45"/>
        <v>0</v>
      </c>
      <c r="W97" s="2">
        <f t="shared" si="52"/>
        <v>0</v>
      </c>
      <c r="X97" s="2"/>
      <c r="Y97" s="8"/>
      <c r="Z97" s="5"/>
      <c r="AA97" s="81"/>
      <c r="AB97" s="92"/>
      <c r="AC97" s="88"/>
      <c r="AD97" s="189"/>
      <c r="AE97" s="88"/>
      <c r="AF97" s="88"/>
      <c r="AG97" s="87"/>
      <c r="AH97" s="89"/>
      <c r="AI97" s="86"/>
      <c r="AJ97" s="91"/>
      <c r="AK97" s="81"/>
      <c r="AL97" s="77"/>
      <c r="AM97" s="77"/>
    </row>
    <row r="98" spans="1:177" ht="15" customHeight="1" x14ac:dyDescent="0.2">
      <c r="A98" s="75">
        <f t="shared" si="46"/>
        <v>43033</v>
      </c>
      <c r="B98" s="2">
        <f t="shared" si="37"/>
        <v>0</v>
      </c>
      <c r="C98" s="157">
        <f t="shared" si="34"/>
        <v>0</v>
      </c>
      <c r="D98" s="158">
        <f t="shared" si="47"/>
        <v>4843.87</v>
      </c>
      <c r="E98" s="150">
        <f>IF(AND(K98=1,K97&gt;1),VLOOKUP(A97,[1]Plan1!$GA$137:$GD$300,4),E97)</f>
        <v>4853.07</v>
      </c>
      <c r="F98" s="152">
        <f t="shared" si="38"/>
        <v>42946</v>
      </c>
      <c r="G98" s="152">
        <f t="shared" si="35"/>
        <v>42977</v>
      </c>
      <c r="H98" s="159">
        <f t="shared" si="39"/>
        <v>1.8993077848910023E-3</v>
      </c>
      <c r="I98" s="160">
        <f t="shared" si="48"/>
        <v>43038</v>
      </c>
      <c r="J98" s="155">
        <f t="shared" si="36"/>
        <v>30</v>
      </c>
      <c r="K98" s="155">
        <f t="shared" si="53"/>
        <v>25</v>
      </c>
      <c r="L98" s="2">
        <f t="shared" si="49"/>
        <v>1.0015825</v>
      </c>
      <c r="M98" s="157">
        <f t="shared" si="54"/>
        <v>1.0015825</v>
      </c>
      <c r="N98" s="2">
        <f t="shared" si="40"/>
        <v>0</v>
      </c>
      <c r="O98" s="161">
        <f t="shared" si="50"/>
        <v>0</v>
      </c>
      <c r="P98" s="162">
        <f t="shared" si="41"/>
        <v>0</v>
      </c>
      <c r="Q98" s="157">
        <f t="shared" si="42"/>
        <v>0</v>
      </c>
      <c r="R98" s="163">
        <f t="shared" si="51"/>
        <v>0.12</v>
      </c>
      <c r="S98" s="161">
        <f t="shared" si="43"/>
        <v>25</v>
      </c>
      <c r="T98" s="161">
        <v>360</v>
      </c>
      <c r="U98" s="164">
        <f t="shared" si="44"/>
        <v>1.0079010980000001</v>
      </c>
      <c r="V98" s="157">
        <f t="shared" si="45"/>
        <v>0</v>
      </c>
      <c r="W98" s="2">
        <f t="shared" si="52"/>
        <v>0</v>
      </c>
      <c r="X98" s="2"/>
      <c r="Y98" s="8"/>
      <c r="Z98" s="5"/>
      <c r="AA98" s="81"/>
      <c r="AB98" s="92"/>
      <c r="AC98" s="88"/>
      <c r="AD98" s="189"/>
      <c r="AE98" s="88"/>
      <c r="AF98" s="88"/>
      <c r="AG98" s="87"/>
      <c r="AH98" s="89"/>
      <c r="AI98" s="86"/>
      <c r="AJ98" s="91"/>
      <c r="AK98" s="81"/>
      <c r="AL98" s="77"/>
      <c r="AM98" s="77"/>
    </row>
    <row r="99" spans="1:177" ht="15" customHeight="1" x14ac:dyDescent="0.2">
      <c r="A99" s="75">
        <f t="shared" si="46"/>
        <v>43034</v>
      </c>
      <c r="B99" s="2">
        <f t="shared" si="37"/>
        <v>0</v>
      </c>
      <c r="C99" s="157">
        <f t="shared" si="34"/>
        <v>0</v>
      </c>
      <c r="D99" s="158">
        <f t="shared" si="47"/>
        <v>4843.87</v>
      </c>
      <c r="E99" s="150">
        <f>IF(AND(K99=1,K98&gt;1),VLOOKUP(A98,[1]Plan1!$GA$137:$GD$300,4),E98)</f>
        <v>4853.07</v>
      </c>
      <c r="F99" s="152">
        <f t="shared" si="38"/>
        <v>42946</v>
      </c>
      <c r="G99" s="152">
        <f t="shared" si="35"/>
        <v>42977</v>
      </c>
      <c r="H99" s="159">
        <f t="shared" si="39"/>
        <v>1.8993077848910023E-3</v>
      </c>
      <c r="I99" s="160">
        <f t="shared" si="48"/>
        <v>43038</v>
      </c>
      <c r="J99" s="155">
        <f t="shared" si="36"/>
        <v>30</v>
      </c>
      <c r="K99" s="155">
        <f t="shared" si="53"/>
        <v>26</v>
      </c>
      <c r="L99" s="2">
        <f t="shared" si="49"/>
        <v>1.0016458500000001</v>
      </c>
      <c r="M99" s="157">
        <f t="shared" si="54"/>
        <v>1.0016458500000001</v>
      </c>
      <c r="N99" s="2">
        <f t="shared" si="40"/>
        <v>0</v>
      </c>
      <c r="O99" s="161">
        <f t="shared" si="50"/>
        <v>0</v>
      </c>
      <c r="P99" s="162">
        <f t="shared" si="41"/>
        <v>0</v>
      </c>
      <c r="Q99" s="157">
        <f t="shared" si="42"/>
        <v>0</v>
      </c>
      <c r="R99" s="163">
        <f t="shared" si="51"/>
        <v>0.12</v>
      </c>
      <c r="S99" s="161">
        <f t="shared" si="43"/>
        <v>26</v>
      </c>
      <c r="T99" s="161">
        <v>360</v>
      </c>
      <c r="U99" s="164">
        <f t="shared" si="44"/>
        <v>1.008218437</v>
      </c>
      <c r="V99" s="157">
        <f t="shared" si="45"/>
        <v>0</v>
      </c>
      <c r="W99" s="2">
        <f t="shared" si="52"/>
        <v>0</v>
      </c>
      <c r="X99" s="2"/>
      <c r="Y99" s="8"/>
      <c r="Z99" s="5"/>
      <c r="AA99" s="81"/>
      <c r="AB99" s="92"/>
      <c r="AC99" s="88"/>
      <c r="AD99" s="189"/>
      <c r="AE99" s="88"/>
      <c r="AF99" s="88"/>
      <c r="AG99" s="87"/>
      <c r="AH99" s="89"/>
      <c r="AI99" s="86"/>
      <c r="AJ99" s="91"/>
      <c r="AK99" s="81"/>
      <c r="AL99" s="77"/>
      <c r="AM99" s="77"/>
    </row>
    <row r="100" spans="1:177" ht="15" customHeight="1" x14ac:dyDescent="0.2">
      <c r="A100" s="75">
        <f t="shared" si="46"/>
        <v>43035</v>
      </c>
      <c r="B100" s="2">
        <f t="shared" si="37"/>
        <v>0</v>
      </c>
      <c r="C100" s="157">
        <f t="shared" si="34"/>
        <v>0</v>
      </c>
      <c r="D100" s="158">
        <f t="shared" si="47"/>
        <v>4843.87</v>
      </c>
      <c r="E100" s="150">
        <f>IF(AND(K100=1,K99&gt;1),VLOOKUP(A99,[1]Plan1!$GA$137:$GD$300,4),E99)</f>
        <v>4853.07</v>
      </c>
      <c r="F100" s="152">
        <f t="shared" si="38"/>
        <v>42946</v>
      </c>
      <c r="G100" s="152">
        <f t="shared" si="35"/>
        <v>42977</v>
      </c>
      <c r="H100" s="159">
        <f t="shared" si="39"/>
        <v>1.8993077848910023E-3</v>
      </c>
      <c r="I100" s="160">
        <f t="shared" si="48"/>
        <v>43038</v>
      </c>
      <c r="J100" s="155">
        <f t="shared" si="36"/>
        <v>30</v>
      </c>
      <c r="K100" s="155">
        <f t="shared" si="53"/>
        <v>27</v>
      </c>
      <c r="L100" s="2">
        <f t="shared" si="49"/>
        <v>1.00170921</v>
      </c>
      <c r="M100" s="157">
        <f t="shared" si="54"/>
        <v>1.00170921</v>
      </c>
      <c r="N100" s="2">
        <f t="shared" si="40"/>
        <v>0</v>
      </c>
      <c r="O100" s="161">
        <f t="shared" si="50"/>
        <v>0</v>
      </c>
      <c r="P100" s="162">
        <f t="shared" si="41"/>
        <v>0</v>
      </c>
      <c r="Q100" s="157">
        <f t="shared" si="42"/>
        <v>0</v>
      </c>
      <c r="R100" s="163">
        <f t="shared" si="51"/>
        <v>0.12</v>
      </c>
      <c r="S100" s="161">
        <f t="shared" si="43"/>
        <v>27</v>
      </c>
      <c r="T100" s="161">
        <v>360</v>
      </c>
      <c r="U100" s="164">
        <f t="shared" si="44"/>
        <v>1.0085358760000001</v>
      </c>
      <c r="V100" s="157">
        <f t="shared" si="45"/>
        <v>0</v>
      </c>
      <c r="W100" s="2">
        <f t="shared" si="52"/>
        <v>0</v>
      </c>
      <c r="X100" s="2"/>
      <c r="Y100" s="8"/>
      <c r="Z100" s="5"/>
      <c r="AA100" s="81"/>
      <c r="AB100" s="92"/>
      <c r="AC100" s="88"/>
      <c r="AD100" s="189"/>
      <c r="AE100" s="88"/>
      <c r="AF100" s="88"/>
      <c r="AG100" s="87"/>
      <c r="AH100" s="89"/>
      <c r="AI100" s="86"/>
      <c r="AJ100" s="91"/>
      <c r="AK100" s="81"/>
      <c r="AL100" s="77"/>
      <c r="AM100" s="77"/>
    </row>
    <row r="101" spans="1:177" ht="15" customHeight="1" x14ac:dyDescent="0.2">
      <c r="A101" s="75">
        <f t="shared" si="46"/>
        <v>43036</v>
      </c>
      <c r="B101" s="2">
        <f t="shared" si="37"/>
        <v>0</v>
      </c>
      <c r="C101" s="157">
        <f t="shared" si="34"/>
        <v>0</v>
      </c>
      <c r="D101" s="158">
        <f t="shared" si="47"/>
        <v>4843.87</v>
      </c>
      <c r="E101" s="150">
        <f>IF(AND(K101=1,K100&gt;1),VLOOKUP(A100,[1]Plan1!$GA$137:$GD$300,4),E100)</f>
        <v>4853.07</v>
      </c>
      <c r="F101" s="152">
        <f t="shared" si="38"/>
        <v>42946</v>
      </c>
      <c r="G101" s="152">
        <f t="shared" si="35"/>
        <v>42977</v>
      </c>
      <c r="H101" s="159">
        <f t="shared" si="39"/>
        <v>1.8993077848910023E-3</v>
      </c>
      <c r="I101" s="160">
        <f t="shared" si="48"/>
        <v>43038</v>
      </c>
      <c r="J101" s="155">
        <f t="shared" si="36"/>
        <v>30</v>
      </c>
      <c r="K101" s="155">
        <f t="shared" si="53"/>
        <v>28</v>
      </c>
      <c r="L101" s="2">
        <f t="shared" si="49"/>
        <v>1.00177257</v>
      </c>
      <c r="M101" s="157">
        <f t="shared" si="54"/>
        <v>1.00177257</v>
      </c>
      <c r="N101" s="2">
        <f t="shared" si="40"/>
        <v>0</v>
      </c>
      <c r="O101" s="161">
        <f t="shared" si="50"/>
        <v>0</v>
      </c>
      <c r="P101" s="162">
        <f t="shared" si="41"/>
        <v>0</v>
      </c>
      <c r="Q101" s="157">
        <f t="shared" si="42"/>
        <v>0</v>
      </c>
      <c r="R101" s="163">
        <f t="shared" si="51"/>
        <v>0.12</v>
      </c>
      <c r="S101" s="161">
        <f t="shared" si="43"/>
        <v>28</v>
      </c>
      <c r="T101" s="161">
        <v>360</v>
      </c>
      <c r="U101" s="164">
        <f t="shared" si="44"/>
        <v>1.0088534149999999</v>
      </c>
      <c r="V101" s="157">
        <f t="shared" si="45"/>
        <v>0</v>
      </c>
      <c r="W101" s="2">
        <f t="shared" si="52"/>
        <v>0</v>
      </c>
      <c r="X101" s="2"/>
      <c r="Y101" s="8"/>
      <c r="Z101" s="5"/>
      <c r="AA101" s="81"/>
      <c r="AB101" s="92"/>
      <c r="AC101" s="88"/>
      <c r="AD101" s="189"/>
      <c r="AE101" s="88"/>
      <c r="AF101" s="88"/>
      <c r="AG101" s="87"/>
      <c r="AH101" s="89"/>
      <c r="AI101" s="86"/>
      <c r="AJ101" s="91"/>
      <c r="AK101" s="81"/>
      <c r="AL101" s="77"/>
      <c r="AM101" s="77"/>
    </row>
    <row r="102" spans="1:177" ht="15" customHeight="1" x14ac:dyDescent="0.2">
      <c r="A102" s="75">
        <f t="shared" si="46"/>
        <v>43037</v>
      </c>
      <c r="B102" s="2">
        <f t="shared" si="37"/>
        <v>0</v>
      </c>
      <c r="C102" s="157">
        <f t="shared" si="34"/>
        <v>0</v>
      </c>
      <c r="D102" s="158">
        <f t="shared" si="47"/>
        <v>4843.87</v>
      </c>
      <c r="E102" s="150">
        <f>IF(AND(K102=1,K101&gt;1),VLOOKUP(A101,[1]Plan1!$GA$137:$GD$300,4),E101)</f>
        <v>4853.07</v>
      </c>
      <c r="F102" s="152">
        <f t="shared" si="38"/>
        <v>42946</v>
      </c>
      <c r="G102" s="152">
        <f t="shared" si="35"/>
        <v>42977</v>
      </c>
      <c r="H102" s="159">
        <f t="shared" si="39"/>
        <v>1.8993077848910023E-3</v>
      </c>
      <c r="I102" s="160">
        <f t="shared" si="48"/>
        <v>43038</v>
      </c>
      <c r="J102" s="155">
        <f t="shared" si="36"/>
        <v>30</v>
      </c>
      <c r="K102" s="155">
        <f t="shared" si="53"/>
        <v>29</v>
      </c>
      <c r="L102" s="2">
        <f t="shared" si="49"/>
        <v>1.0018359299999999</v>
      </c>
      <c r="M102" s="157">
        <f t="shared" si="54"/>
        <v>1.0018359299999999</v>
      </c>
      <c r="N102" s="2">
        <f t="shared" si="40"/>
        <v>0</v>
      </c>
      <c r="O102" s="161">
        <f t="shared" si="50"/>
        <v>0</v>
      </c>
      <c r="P102" s="162">
        <f t="shared" si="41"/>
        <v>0</v>
      </c>
      <c r="Q102" s="157">
        <f t="shared" si="42"/>
        <v>0</v>
      </c>
      <c r="R102" s="163">
        <f t="shared" si="51"/>
        <v>0.12</v>
      </c>
      <c r="S102" s="161">
        <f t="shared" si="43"/>
        <v>29</v>
      </c>
      <c r="T102" s="161">
        <v>360</v>
      </c>
      <c r="U102" s="164">
        <f t="shared" si="44"/>
        <v>1.0091710540000001</v>
      </c>
      <c r="V102" s="157">
        <f t="shared" si="45"/>
        <v>0</v>
      </c>
      <c r="W102" s="2">
        <f t="shared" si="52"/>
        <v>0</v>
      </c>
      <c r="X102" s="2"/>
      <c r="Y102" s="13"/>
      <c r="Z102" s="5"/>
      <c r="AA102" s="81"/>
      <c r="AB102" s="92"/>
      <c r="AC102" s="88"/>
      <c r="AD102" s="189"/>
      <c r="AE102" s="88"/>
      <c r="AF102" s="88"/>
      <c r="AG102" s="87"/>
      <c r="AH102" s="89"/>
      <c r="AI102" s="86"/>
      <c r="AJ102" s="91"/>
      <c r="AK102" s="81"/>
      <c r="AL102" s="77"/>
      <c r="AM102" s="77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  <c r="FQ102" s="21"/>
      <c r="FR102" s="21"/>
      <c r="FS102" s="21"/>
      <c r="FT102" s="21"/>
      <c r="FU102" s="21"/>
    </row>
    <row r="103" spans="1:177" ht="15" customHeight="1" x14ac:dyDescent="0.2">
      <c r="A103" s="75">
        <f t="shared" si="46"/>
        <v>43038</v>
      </c>
      <c r="B103" s="2">
        <f t="shared" si="37"/>
        <v>0</v>
      </c>
      <c r="C103" s="157">
        <f t="shared" si="34"/>
        <v>0</v>
      </c>
      <c r="D103" s="158">
        <f t="shared" si="47"/>
        <v>4843.87</v>
      </c>
      <c r="E103" s="150">
        <f>IF(AND(K103=1,K102&gt;1),VLOOKUP(A102,[1]Plan1!$GA$137:$GD$300,4),E102)</f>
        <v>4853.07</v>
      </c>
      <c r="F103" s="152">
        <f t="shared" si="38"/>
        <v>42946</v>
      </c>
      <c r="G103" s="152">
        <f t="shared" si="35"/>
        <v>42977</v>
      </c>
      <c r="H103" s="159">
        <f t="shared" si="39"/>
        <v>1.8993077848910023E-3</v>
      </c>
      <c r="I103" s="160">
        <f t="shared" si="48"/>
        <v>43038</v>
      </c>
      <c r="J103" s="155">
        <f t="shared" si="36"/>
        <v>30</v>
      </c>
      <c r="K103" s="155">
        <f t="shared" si="53"/>
        <v>30</v>
      </c>
      <c r="L103" s="2">
        <f t="shared" si="49"/>
        <v>1.0018993</v>
      </c>
      <c r="M103" s="157">
        <f t="shared" si="54"/>
        <v>1.0018993</v>
      </c>
      <c r="N103" s="2">
        <f t="shared" si="40"/>
        <v>0</v>
      </c>
      <c r="O103" s="161">
        <f t="shared" si="50"/>
        <v>0</v>
      </c>
      <c r="P103" s="162">
        <f t="shared" si="41"/>
        <v>0</v>
      </c>
      <c r="Q103" s="157">
        <f t="shared" si="42"/>
        <v>0</v>
      </c>
      <c r="R103" s="163">
        <f t="shared" si="51"/>
        <v>0.12</v>
      </c>
      <c r="S103" s="161">
        <f t="shared" si="43"/>
        <v>30</v>
      </c>
      <c r="T103" s="161">
        <v>360</v>
      </c>
      <c r="U103" s="164">
        <f t="shared" si="44"/>
        <v>1.0094887930000001</v>
      </c>
      <c r="V103" s="157">
        <f t="shared" si="45"/>
        <v>0</v>
      </c>
      <c r="W103" s="2">
        <f t="shared" si="52"/>
        <v>0</v>
      </c>
      <c r="X103" s="2"/>
      <c r="Y103" s="8"/>
      <c r="Z103" s="5"/>
      <c r="AA103" s="81"/>
      <c r="AB103" s="92"/>
      <c r="AC103" s="88"/>
      <c r="AD103" s="189"/>
      <c r="AE103" s="88"/>
      <c r="AF103" s="88"/>
      <c r="AG103" s="87"/>
      <c r="AH103" s="89"/>
      <c r="AI103" s="86"/>
      <c r="AJ103" s="91"/>
      <c r="AK103" s="81"/>
      <c r="AL103" s="77"/>
      <c r="AM103" s="77"/>
    </row>
    <row r="104" spans="1:177" ht="15" customHeight="1" x14ac:dyDescent="0.2">
      <c r="A104" s="75">
        <f t="shared" si="46"/>
        <v>43039</v>
      </c>
      <c r="B104" s="2">
        <f t="shared" si="37"/>
        <v>0</v>
      </c>
      <c r="C104" s="157">
        <f t="shared" si="34"/>
        <v>0</v>
      </c>
      <c r="D104" s="158">
        <f t="shared" si="47"/>
        <v>4853.07</v>
      </c>
      <c r="E104" s="150">
        <f>IF(AND(K104=1,K103&gt;1),VLOOKUP(A103,[1]Plan1!$GA$137:$GD$300,4),E103)</f>
        <v>4860.83</v>
      </c>
      <c r="F104" s="152">
        <f t="shared" si="38"/>
        <v>42977</v>
      </c>
      <c r="G104" s="152">
        <f t="shared" si="35"/>
        <v>43008</v>
      </c>
      <c r="H104" s="159">
        <f t="shared" si="39"/>
        <v>1.5989878571709415E-3</v>
      </c>
      <c r="I104" s="160">
        <f t="shared" si="48"/>
        <v>43069</v>
      </c>
      <c r="J104" s="155">
        <f t="shared" si="36"/>
        <v>31</v>
      </c>
      <c r="K104" s="155">
        <f t="shared" si="53"/>
        <v>1</v>
      </c>
      <c r="L104" s="2">
        <f t="shared" si="49"/>
        <v>1.0000515400000001</v>
      </c>
      <c r="M104" s="157">
        <f t="shared" si="54"/>
        <v>1.0000515400000001</v>
      </c>
      <c r="N104" s="2">
        <f t="shared" si="40"/>
        <v>0</v>
      </c>
      <c r="O104" s="161">
        <f t="shared" si="50"/>
        <v>0</v>
      </c>
      <c r="P104" s="162">
        <f t="shared" si="41"/>
        <v>0</v>
      </c>
      <c r="Q104" s="157">
        <f t="shared" si="42"/>
        <v>0</v>
      </c>
      <c r="R104" s="163">
        <f t="shared" si="51"/>
        <v>0.12</v>
      </c>
      <c r="S104" s="161">
        <f t="shared" si="43"/>
        <v>1</v>
      </c>
      <c r="T104" s="161">
        <v>360</v>
      </c>
      <c r="U104" s="164">
        <f t="shared" si="44"/>
        <v>1.0003046929999999</v>
      </c>
      <c r="V104" s="157">
        <f t="shared" si="45"/>
        <v>0</v>
      </c>
      <c r="W104" s="2">
        <f t="shared" si="52"/>
        <v>0</v>
      </c>
      <c r="X104" s="2"/>
      <c r="Y104" s="8"/>
      <c r="Z104" s="5"/>
      <c r="AA104" s="81"/>
      <c r="AB104" s="92"/>
      <c r="AC104" s="88"/>
      <c r="AD104" s="189"/>
      <c r="AE104" s="88"/>
      <c r="AF104" s="88"/>
      <c r="AG104" s="87"/>
      <c r="AH104" s="89"/>
      <c r="AI104" s="86"/>
      <c r="AJ104" s="91"/>
      <c r="AK104" s="81"/>
      <c r="AL104" s="77"/>
      <c r="AM104" s="77"/>
    </row>
    <row r="105" spans="1:177" ht="15" customHeight="1" x14ac:dyDescent="0.2">
      <c r="A105" s="75">
        <f t="shared" si="46"/>
        <v>43040</v>
      </c>
      <c r="B105" s="2">
        <f t="shared" si="37"/>
        <v>0</v>
      </c>
      <c r="C105" s="157">
        <f t="shared" si="34"/>
        <v>0</v>
      </c>
      <c r="D105" s="158">
        <f t="shared" si="47"/>
        <v>4853.07</v>
      </c>
      <c r="E105" s="150">
        <f>IF(AND(K105=1,K104&gt;1),VLOOKUP(A104,[1]Plan1!$GA$137:$GD$300,4),E104)</f>
        <v>4860.83</v>
      </c>
      <c r="F105" s="152">
        <f t="shared" si="38"/>
        <v>42977</v>
      </c>
      <c r="G105" s="152">
        <f t="shared" si="35"/>
        <v>43008</v>
      </c>
      <c r="H105" s="159">
        <f t="shared" si="39"/>
        <v>1.5989878571709415E-3</v>
      </c>
      <c r="I105" s="160">
        <f t="shared" si="48"/>
        <v>43069</v>
      </c>
      <c r="J105" s="155">
        <f t="shared" si="36"/>
        <v>31</v>
      </c>
      <c r="K105" s="155">
        <f t="shared" si="53"/>
        <v>2</v>
      </c>
      <c r="L105" s="2">
        <f t="shared" si="49"/>
        <v>1.0001030799999999</v>
      </c>
      <c r="M105" s="157">
        <f t="shared" si="54"/>
        <v>1.0001030799999999</v>
      </c>
      <c r="N105" s="2">
        <f t="shared" si="40"/>
        <v>0</v>
      </c>
      <c r="O105" s="161">
        <f t="shared" si="50"/>
        <v>0</v>
      </c>
      <c r="P105" s="162">
        <f t="shared" si="41"/>
        <v>0</v>
      </c>
      <c r="Q105" s="157">
        <f t="shared" si="42"/>
        <v>0</v>
      </c>
      <c r="R105" s="163">
        <f t="shared" si="51"/>
        <v>0.12</v>
      </c>
      <c r="S105" s="161">
        <f t="shared" si="43"/>
        <v>2</v>
      </c>
      <c r="T105" s="161">
        <v>360</v>
      </c>
      <c r="U105" s="164">
        <f t="shared" si="44"/>
        <v>1.0006094800000001</v>
      </c>
      <c r="V105" s="157">
        <f t="shared" si="45"/>
        <v>0</v>
      </c>
      <c r="W105" s="2">
        <f t="shared" si="52"/>
        <v>0</v>
      </c>
      <c r="X105" s="2"/>
      <c r="Y105" s="8"/>
      <c r="Z105" s="5"/>
      <c r="AA105" s="81"/>
      <c r="AB105" s="92"/>
      <c r="AC105" s="88"/>
      <c r="AD105" s="189"/>
      <c r="AE105" s="88"/>
      <c r="AF105" s="88"/>
      <c r="AG105" s="87"/>
      <c r="AH105" s="89"/>
      <c r="AI105" s="86"/>
      <c r="AJ105" s="91"/>
      <c r="AK105" s="81"/>
      <c r="AL105" s="77"/>
      <c r="AM105" s="77"/>
    </row>
    <row r="106" spans="1:177" ht="15" customHeight="1" x14ac:dyDescent="0.2">
      <c r="A106" s="75">
        <f t="shared" si="46"/>
        <v>43041</v>
      </c>
      <c r="B106" s="2">
        <f t="shared" si="37"/>
        <v>0</v>
      </c>
      <c r="C106" s="157">
        <f t="shared" si="34"/>
        <v>0</v>
      </c>
      <c r="D106" s="158">
        <f t="shared" si="47"/>
        <v>4853.07</v>
      </c>
      <c r="E106" s="150">
        <f>IF(AND(K106=1,K105&gt;1),VLOOKUP(A105,[1]Plan1!$GA$137:$GD$300,4),E105)</f>
        <v>4860.83</v>
      </c>
      <c r="F106" s="152">
        <f t="shared" si="38"/>
        <v>42977</v>
      </c>
      <c r="G106" s="152">
        <f t="shared" si="35"/>
        <v>43008</v>
      </c>
      <c r="H106" s="159">
        <f t="shared" si="39"/>
        <v>1.5989878571709415E-3</v>
      </c>
      <c r="I106" s="160">
        <f t="shared" si="48"/>
        <v>43069</v>
      </c>
      <c r="J106" s="155">
        <f t="shared" si="36"/>
        <v>31</v>
      </c>
      <c r="K106" s="155">
        <f t="shared" si="53"/>
        <v>3</v>
      </c>
      <c r="L106" s="2">
        <f t="shared" si="49"/>
        <v>1.00015462</v>
      </c>
      <c r="M106" s="157">
        <f t="shared" si="54"/>
        <v>1.00015462</v>
      </c>
      <c r="N106" s="2">
        <f t="shared" si="40"/>
        <v>0</v>
      </c>
      <c r="O106" s="161">
        <f t="shared" si="50"/>
        <v>0</v>
      </c>
      <c r="P106" s="162">
        <f t="shared" si="41"/>
        <v>0</v>
      </c>
      <c r="Q106" s="157">
        <f t="shared" si="42"/>
        <v>0</v>
      </c>
      <c r="R106" s="163">
        <f t="shared" si="51"/>
        <v>0.12</v>
      </c>
      <c r="S106" s="161">
        <f t="shared" si="43"/>
        <v>3</v>
      </c>
      <c r="T106" s="161">
        <v>360</v>
      </c>
      <c r="U106" s="164">
        <f t="shared" si="44"/>
        <v>1.000914359</v>
      </c>
      <c r="V106" s="157">
        <f t="shared" si="45"/>
        <v>0</v>
      </c>
      <c r="W106" s="2">
        <f t="shared" si="52"/>
        <v>0</v>
      </c>
      <c r="X106" s="2"/>
      <c r="Y106" s="8"/>
      <c r="Z106" s="5"/>
      <c r="AA106" s="81"/>
      <c r="AB106" s="92"/>
      <c r="AC106" s="88"/>
      <c r="AD106" s="189"/>
      <c r="AE106" s="88"/>
      <c r="AF106" s="88"/>
      <c r="AG106" s="87"/>
      <c r="AH106" s="89"/>
      <c r="AI106" s="86"/>
      <c r="AJ106" s="91"/>
      <c r="AK106" s="81"/>
      <c r="AL106" s="77"/>
      <c r="AM106" s="77"/>
    </row>
    <row r="107" spans="1:177" ht="15" customHeight="1" x14ac:dyDescent="0.2">
      <c r="A107" s="75">
        <f t="shared" si="46"/>
        <v>43042</v>
      </c>
      <c r="B107" s="2">
        <f t="shared" si="37"/>
        <v>0</v>
      </c>
      <c r="C107" s="157">
        <f t="shared" si="34"/>
        <v>0</v>
      </c>
      <c r="D107" s="158">
        <f t="shared" si="47"/>
        <v>4853.07</v>
      </c>
      <c r="E107" s="150">
        <f>IF(AND(K107=1,K106&gt;1),VLOOKUP(A106,[1]Plan1!$GA$137:$GD$300,4),E106)</f>
        <v>4860.83</v>
      </c>
      <c r="F107" s="152">
        <f t="shared" si="38"/>
        <v>42977</v>
      </c>
      <c r="G107" s="152">
        <f t="shared" si="35"/>
        <v>43008</v>
      </c>
      <c r="H107" s="159">
        <f t="shared" si="39"/>
        <v>1.5989878571709415E-3</v>
      </c>
      <c r="I107" s="160">
        <f t="shared" si="48"/>
        <v>43069</v>
      </c>
      <c r="J107" s="155">
        <f t="shared" si="36"/>
        <v>31</v>
      </c>
      <c r="K107" s="155">
        <f t="shared" si="53"/>
        <v>4</v>
      </c>
      <c r="L107" s="2">
        <f t="shared" si="49"/>
        <v>1.00020617</v>
      </c>
      <c r="M107" s="157">
        <f t="shared" si="54"/>
        <v>1.00020617</v>
      </c>
      <c r="N107" s="2">
        <f t="shared" si="40"/>
        <v>0</v>
      </c>
      <c r="O107" s="161">
        <f t="shared" si="50"/>
        <v>0</v>
      </c>
      <c r="P107" s="162">
        <f t="shared" si="41"/>
        <v>0</v>
      </c>
      <c r="Q107" s="157">
        <f t="shared" si="42"/>
        <v>0</v>
      </c>
      <c r="R107" s="163">
        <f t="shared" si="51"/>
        <v>0.12</v>
      </c>
      <c r="S107" s="161">
        <f t="shared" si="43"/>
        <v>4</v>
      </c>
      <c r="T107" s="161">
        <v>360</v>
      </c>
      <c r="U107" s="164">
        <f t="shared" si="44"/>
        <v>1.0012193309999999</v>
      </c>
      <c r="V107" s="157">
        <f t="shared" si="45"/>
        <v>0</v>
      </c>
      <c r="W107" s="2">
        <f t="shared" si="52"/>
        <v>0</v>
      </c>
      <c r="X107" s="2"/>
      <c r="Y107" s="8"/>
      <c r="Z107" s="5"/>
      <c r="AA107" s="81"/>
      <c r="AB107" s="92"/>
      <c r="AC107" s="88"/>
      <c r="AD107" s="189"/>
      <c r="AE107" s="88"/>
      <c r="AF107" s="88"/>
      <c r="AG107" s="87"/>
      <c r="AH107" s="89"/>
      <c r="AI107" s="86"/>
      <c r="AJ107" s="91"/>
      <c r="AK107" s="81"/>
      <c r="AL107" s="77"/>
      <c r="AM107" s="77"/>
    </row>
    <row r="108" spans="1:177" ht="15" customHeight="1" x14ac:dyDescent="0.2">
      <c r="A108" s="75">
        <f t="shared" si="46"/>
        <v>43043</v>
      </c>
      <c r="B108" s="2">
        <f t="shared" si="37"/>
        <v>0</v>
      </c>
      <c r="C108" s="157">
        <f t="shared" ref="C108:C171" si="55">IF(I108&gt;I107,N107+V107,C107)</f>
        <v>0</v>
      </c>
      <c r="D108" s="158">
        <f t="shared" si="47"/>
        <v>4853.07</v>
      </c>
      <c r="E108" s="150">
        <f>IF(AND(K108=1,K107&gt;1),VLOOKUP(A107,[1]Plan1!$GA$137:$GD$300,4),E107)</f>
        <v>4860.83</v>
      </c>
      <c r="F108" s="152">
        <f t="shared" si="38"/>
        <v>42977</v>
      </c>
      <c r="G108" s="152">
        <f t="shared" ref="G108:G171" si="56">IF(I108&gt;I107,EDATE(A107,-1),+G107)</f>
        <v>43008</v>
      </c>
      <c r="H108" s="159">
        <f t="shared" si="39"/>
        <v>1.5989878571709415E-3</v>
      </c>
      <c r="I108" s="160">
        <f t="shared" si="48"/>
        <v>43069</v>
      </c>
      <c r="J108" s="155">
        <f t="shared" ref="J108:J171" si="57">IF(I108&gt;I107,I108-I107,J107)</f>
        <v>31</v>
      </c>
      <c r="K108" s="155">
        <f t="shared" si="53"/>
        <v>5</v>
      </c>
      <c r="L108" s="2">
        <f t="shared" si="49"/>
        <v>1.00025772</v>
      </c>
      <c r="M108" s="157">
        <f t="shared" si="54"/>
        <v>1.00025772</v>
      </c>
      <c r="N108" s="2">
        <f t="shared" si="40"/>
        <v>0</v>
      </c>
      <c r="O108" s="161">
        <f t="shared" si="50"/>
        <v>0</v>
      </c>
      <c r="P108" s="162">
        <f t="shared" si="41"/>
        <v>0</v>
      </c>
      <c r="Q108" s="157">
        <f t="shared" si="42"/>
        <v>0</v>
      </c>
      <c r="R108" s="163">
        <f t="shared" si="51"/>
        <v>0.12</v>
      </c>
      <c r="S108" s="161">
        <f t="shared" si="43"/>
        <v>5</v>
      </c>
      <c r="T108" s="161">
        <v>360</v>
      </c>
      <c r="U108" s="164">
        <f t="shared" si="44"/>
        <v>1.001524396</v>
      </c>
      <c r="V108" s="157">
        <f t="shared" si="45"/>
        <v>0</v>
      </c>
      <c r="W108" s="2">
        <f t="shared" si="52"/>
        <v>0</v>
      </c>
      <c r="X108" s="2"/>
      <c r="Y108" s="8"/>
      <c r="Z108" s="5"/>
      <c r="AA108" s="81"/>
      <c r="AB108" s="92"/>
      <c r="AC108" s="88"/>
      <c r="AD108" s="189"/>
      <c r="AE108" s="88"/>
      <c r="AF108" s="88"/>
      <c r="AG108" s="87"/>
      <c r="AH108" s="89"/>
      <c r="AI108" s="86"/>
      <c r="AJ108" s="91"/>
      <c r="AK108" s="81"/>
      <c r="AL108" s="77"/>
      <c r="AM108" s="77"/>
    </row>
    <row r="109" spans="1:177" ht="15" customHeight="1" x14ac:dyDescent="0.2">
      <c r="A109" s="75">
        <f t="shared" si="46"/>
        <v>43044</v>
      </c>
      <c r="B109" s="2">
        <f t="shared" si="37"/>
        <v>0</v>
      </c>
      <c r="C109" s="157">
        <f t="shared" si="55"/>
        <v>0</v>
      </c>
      <c r="D109" s="158">
        <f t="shared" si="47"/>
        <v>4853.07</v>
      </c>
      <c r="E109" s="150">
        <f>IF(AND(K109=1,K108&gt;1),VLOOKUP(A108,[1]Plan1!$GA$137:$GD$300,4),E108)</f>
        <v>4860.83</v>
      </c>
      <c r="F109" s="152">
        <f t="shared" si="38"/>
        <v>42977</v>
      </c>
      <c r="G109" s="152">
        <f t="shared" si="56"/>
        <v>43008</v>
      </c>
      <c r="H109" s="159">
        <f t="shared" si="39"/>
        <v>1.5989878571709415E-3</v>
      </c>
      <c r="I109" s="160">
        <f t="shared" si="48"/>
        <v>43069</v>
      </c>
      <c r="J109" s="155">
        <f t="shared" si="57"/>
        <v>31</v>
      </c>
      <c r="K109" s="155">
        <f t="shared" si="53"/>
        <v>6</v>
      </c>
      <c r="L109" s="2">
        <f t="shared" si="49"/>
        <v>1.00030928</v>
      </c>
      <c r="M109" s="157">
        <f t="shared" si="54"/>
        <v>1.00030928</v>
      </c>
      <c r="N109" s="2">
        <f t="shared" si="40"/>
        <v>0</v>
      </c>
      <c r="O109" s="161">
        <f t="shared" si="50"/>
        <v>0</v>
      </c>
      <c r="P109" s="162">
        <f t="shared" si="41"/>
        <v>0</v>
      </c>
      <c r="Q109" s="157">
        <f t="shared" si="42"/>
        <v>0</v>
      </c>
      <c r="R109" s="163">
        <f t="shared" si="51"/>
        <v>0.12</v>
      </c>
      <c r="S109" s="161">
        <f t="shared" si="43"/>
        <v>6</v>
      </c>
      <c r="T109" s="161">
        <v>360</v>
      </c>
      <c r="U109" s="164">
        <f t="shared" si="44"/>
        <v>1.001829554</v>
      </c>
      <c r="V109" s="157">
        <f t="shared" si="45"/>
        <v>0</v>
      </c>
      <c r="W109" s="2">
        <f t="shared" si="52"/>
        <v>0</v>
      </c>
      <c r="X109" s="2"/>
      <c r="Y109" s="8"/>
      <c r="Z109" s="5"/>
      <c r="AA109" s="81"/>
      <c r="AB109" s="92"/>
      <c r="AC109" s="88"/>
      <c r="AD109" s="189"/>
      <c r="AE109" s="88"/>
      <c r="AF109" s="88"/>
      <c r="AG109" s="87"/>
      <c r="AH109" s="89"/>
      <c r="AI109" s="86"/>
      <c r="AJ109" s="91"/>
      <c r="AK109" s="81"/>
      <c r="AL109" s="77"/>
      <c r="AM109" s="77"/>
    </row>
    <row r="110" spans="1:177" ht="15" customHeight="1" x14ac:dyDescent="0.2">
      <c r="A110" s="75">
        <f t="shared" si="46"/>
        <v>43045</v>
      </c>
      <c r="B110" s="2">
        <f t="shared" si="37"/>
        <v>0</v>
      </c>
      <c r="C110" s="157">
        <f t="shared" si="55"/>
        <v>0</v>
      </c>
      <c r="D110" s="158">
        <f t="shared" si="47"/>
        <v>4853.07</v>
      </c>
      <c r="E110" s="150">
        <f>IF(AND(K110=1,K109&gt;1),VLOOKUP(A109,[1]Plan1!$GA$137:$GD$300,4),E109)</f>
        <v>4860.83</v>
      </c>
      <c r="F110" s="152">
        <f t="shared" si="38"/>
        <v>42977</v>
      </c>
      <c r="G110" s="152">
        <f t="shared" si="56"/>
        <v>43008</v>
      </c>
      <c r="H110" s="159">
        <f t="shared" si="39"/>
        <v>1.5989878571709415E-3</v>
      </c>
      <c r="I110" s="160">
        <f t="shared" si="48"/>
        <v>43069</v>
      </c>
      <c r="J110" s="155">
        <f t="shared" si="57"/>
        <v>31</v>
      </c>
      <c r="K110" s="155">
        <f t="shared" si="53"/>
        <v>7</v>
      </c>
      <c r="L110" s="2">
        <f t="shared" si="49"/>
        <v>1.00036083</v>
      </c>
      <c r="M110" s="157">
        <f t="shared" si="54"/>
        <v>1.00036083</v>
      </c>
      <c r="N110" s="2">
        <f t="shared" si="40"/>
        <v>0</v>
      </c>
      <c r="O110" s="161">
        <f t="shared" si="50"/>
        <v>0</v>
      </c>
      <c r="P110" s="162">
        <f t="shared" si="41"/>
        <v>0</v>
      </c>
      <c r="Q110" s="157">
        <f t="shared" si="42"/>
        <v>0</v>
      </c>
      <c r="R110" s="163">
        <f t="shared" si="51"/>
        <v>0.12</v>
      </c>
      <c r="S110" s="161">
        <f t="shared" si="43"/>
        <v>7</v>
      </c>
      <c r="T110" s="161">
        <v>360</v>
      </c>
      <c r="U110" s="164">
        <f t="shared" si="44"/>
        <v>1.002134804</v>
      </c>
      <c r="V110" s="157">
        <f t="shared" si="45"/>
        <v>0</v>
      </c>
      <c r="W110" s="2">
        <f t="shared" si="52"/>
        <v>0</v>
      </c>
      <c r="X110" s="2"/>
      <c r="Y110" s="8"/>
      <c r="Z110" s="5"/>
      <c r="AA110" s="81"/>
      <c r="AB110" s="92"/>
      <c r="AC110" s="88"/>
      <c r="AD110" s="189"/>
      <c r="AE110" s="88"/>
      <c r="AF110" s="88"/>
      <c r="AG110" s="87"/>
      <c r="AH110" s="89"/>
      <c r="AI110" s="86"/>
      <c r="AJ110" s="91"/>
      <c r="AK110" s="81"/>
      <c r="AL110" s="77"/>
      <c r="AM110" s="77"/>
    </row>
    <row r="111" spans="1:177" ht="15" customHeight="1" x14ac:dyDescent="0.2">
      <c r="A111" s="75">
        <f t="shared" si="46"/>
        <v>43046</v>
      </c>
      <c r="B111" s="2">
        <f t="shared" si="37"/>
        <v>0</v>
      </c>
      <c r="C111" s="157">
        <f t="shared" si="55"/>
        <v>0</v>
      </c>
      <c r="D111" s="158">
        <f t="shared" si="47"/>
        <v>4853.07</v>
      </c>
      <c r="E111" s="150">
        <f>IF(AND(K111=1,K110&gt;1),VLOOKUP(A110,[1]Plan1!$GA$137:$GD$300,4),E110)</f>
        <v>4860.83</v>
      </c>
      <c r="F111" s="152">
        <f t="shared" si="38"/>
        <v>42977</v>
      </c>
      <c r="G111" s="152">
        <f t="shared" si="56"/>
        <v>43008</v>
      </c>
      <c r="H111" s="159">
        <f t="shared" si="39"/>
        <v>1.5989878571709415E-3</v>
      </c>
      <c r="I111" s="160">
        <f t="shared" si="48"/>
        <v>43069</v>
      </c>
      <c r="J111" s="155">
        <f t="shared" si="57"/>
        <v>31</v>
      </c>
      <c r="K111" s="155">
        <f t="shared" si="53"/>
        <v>8</v>
      </c>
      <c r="L111" s="2">
        <f t="shared" si="49"/>
        <v>1.0004123899999999</v>
      </c>
      <c r="M111" s="157">
        <f t="shared" si="54"/>
        <v>1.0004123899999999</v>
      </c>
      <c r="N111" s="2">
        <f t="shared" si="40"/>
        <v>0</v>
      </c>
      <c r="O111" s="161">
        <f t="shared" si="50"/>
        <v>0</v>
      </c>
      <c r="P111" s="162">
        <f t="shared" si="41"/>
        <v>0</v>
      </c>
      <c r="Q111" s="157">
        <f t="shared" si="42"/>
        <v>0</v>
      </c>
      <c r="R111" s="163">
        <f t="shared" si="51"/>
        <v>0.12</v>
      </c>
      <c r="S111" s="161">
        <f t="shared" si="43"/>
        <v>8</v>
      </c>
      <c r="T111" s="161">
        <v>360</v>
      </c>
      <c r="U111" s="164">
        <f t="shared" si="44"/>
        <v>1.002440148</v>
      </c>
      <c r="V111" s="157">
        <f t="shared" si="45"/>
        <v>0</v>
      </c>
      <c r="W111" s="2">
        <f t="shared" si="52"/>
        <v>0</v>
      </c>
      <c r="X111" s="2"/>
      <c r="Y111" s="8"/>
      <c r="Z111" s="5"/>
      <c r="AA111" s="81"/>
      <c r="AB111" s="92"/>
      <c r="AC111" s="88"/>
      <c r="AD111" s="189"/>
      <c r="AE111" s="88"/>
      <c r="AF111" s="88"/>
      <c r="AG111" s="87"/>
      <c r="AH111" s="89"/>
      <c r="AI111" s="86"/>
      <c r="AJ111" s="91"/>
      <c r="AK111" s="81"/>
      <c r="AL111" s="77"/>
      <c r="AM111" s="77"/>
    </row>
    <row r="112" spans="1:177" ht="15" customHeight="1" x14ac:dyDescent="0.2">
      <c r="A112" s="75">
        <f t="shared" si="46"/>
        <v>43047</v>
      </c>
      <c r="B112" s="2">
        <f t="shared" si="37"/>
        <v>0</v>
      </c>
      <c r="C112" s="157">
        <f t="shared" si="55"/>
        <v>0</v>
      </c>
      <c r="D112" s="158">
        <f t="shared" si="47"/>
        <v>4853.07</v>
      </c>
      <c r="E112" s="150">
        <f>IF(AND(K112=1,K111&gt;1),VLOOKUP(A111,[1]Plan1!$GA$137:$GD$300,4),E111)</f>
        <v>4860.83</v>
      </c>
      <c r="F112" s="152">
        <f t="shared" si="38"/>
        <v>42977</v>
      </c>
      <c r="G112" s="152">
        <f t="shared" si="56"/>
        <v>43008</v>
      </c>
      <c r="H112" s="159">
        <f t="shared" si="39"/>
        <v>1.5989878571709415E-3</v>
      </c>
      <c r="I112" s="160">
        <f t="shared" si="48"/>
        <v>43069</v>
      </c>
      <c r="J112" s="155">
        <f t="shared" si="57"/>
        <v>31</v>
      </c>
      <c r="K112" s="155">
        <f t="shared" si="53"/>
        <v>9</v>
      </c>
      <c r="L112" s="2">
        <f t="shared" si="49"/>
        <v>1.0004639500000001</v>
      </c>
      <c r="M112" s="157">
        <f t="shared" si="54"/>
        <v>1.0004639500000001</v>
      </c>
      <c r="N112" s="2">
        <f t="shared" si="40"/>
        <v>0</v>
      </c>
      <c r="O112" s="161">
        <f t="shared" si="50"/>
        <v>0</v>
      </c>
      <c r="P112" s="162">
        <f t="shared" si="41"/>
        <v>0</v>
      </c>
      <c r="Q112" s="157">
        <f t="shared" si="42"/>
        <v>0</v>
      </c>
      <c r="R112" s="163">
        <f t="shared" si="51"/>
        <v>0.12</v>
      </c>
      <c r="S112" s="161">
        <f t="shared" si="43"/>
        <v>9</v>
      </c>
      <c r="T112" s="161">
        <v>360</v>
      </c>
      <c r="U112" s="164">
        <f t="shared" si="44"/>
        <v>1.002745585</v>
      </c>
      <c r="V112" s="157">
        <f t="shared" si="45"/>
        <v>0</v>
      </c>
      <c r="W112" s="2">
        <f t="shared" si="52"/>
        <v>0</v>
      </c>
      <c r="X112" s="2"/>
      <c r="Y112" s="8"/>
      <c r="Z112" s="5"/>
      <c r="AA112" s="81"/>
      <c r="AB112" s="92"/>
      <c r="AC112" s="88"/>
      <c r="AD112" s="189"/>
      <c r="AE112" s="88"/>
      <c r="AF112" s="88"/>
      <c r="AG112" s="87"/>
      <c r="AH112" s="89"/>
      <c r="AI112" s="86"/>
      <c r="AJ112" s="91"/>
      <c r="AK112" s="81"/>
      <c r="AL112" s="77"/>
      <c r="AM112" s="77"/>
    </row>
    <row r="113" spans="1:163" ht="15" customHeight="1" x14ac:dyDescent="0.2">
      <c r="A113" s="75">
        <f t="shared" si="46"/>
        <v>43048</v>
      </c>
      <c r="B113" s="2">
        <f t="shared" si="37"/>
        <v>0</v>
      </c>
      <c r="C113" s="157">
        <f t="shared" si="55"/>
        <v>0</v>
      </c>
      <c r="D113" s="158">
        <f t="shared" si="47"/>
        <v>4853.07</v>
      </c>
      <c r="E113" s="150">
        <f>IF(AND(K113=1,K112&gt;1),VLOOKUP(A112,[1]Plan1!$GA$137:$GD$300,4),E112)</f>
        <v>4860.83</v>
      </c>
      <c r="F113" s="152">
        <f t="shared" si="38"/>
        <v>42977</v>
      </c>
      <c r="G113" s="152">
        <f t="shared" si="56"/>
        <v>43008</v>
      </c>
      <c r="H113" s="159">
        <f t="shared" si="39"/>
        <v>1.5989878571709415E-3</v>
      </c>
      <c r="I113" s="160">
        <f t="shared" si="48"/>
        <v>43069</v>
      </c>
      <c r="J113" s="155">
        <f t="shared" si="57"/>
        <v>31</v>
      </c>
      <c r="K113" s="155">
        <f t="shared" si="53"/>
        <v>10</v>
      </c>
      <c r="L113" s="2">
        <f t="shared" si="49"/>
        <v>1.00051552</v>
      </c>
      <c r="M113" s="157">
        <f t="shared" si="54"/>
        <v>1.00051552</v>
      </c>
      <c r="N113" s="2">
        <f t="shared" si="40"/>
        <v>0</v>
      </c>
      <c r="O113" s="161">
        <f t="shared" si="50"/>
        <v>0</v>
      </c>
      <c r="P113" s="162">
        <f t="shared" si="41"/>
        <v>0</v>
      </c>
      <c r="Q113" s="157">
        <f t="shared" si="42"/>
        <v>0</v>
      </c>
      <c r="R113" s="163">
        <f t="shared" si="51"/>
        <v>0.12</v>
      </c>
      <c r="S113" s="161">
        <f t="shared" si="43"/>
        <v>10</v>
      </c>
      <c r="T113" s="161">
        <v>360</v>
      </c>
      <c r="U113" s="164">
        <f t="shared" si="44"/>
        <v>1.0030511150000001</v>
      </c>
      <c r="V113" s="157">
        <f t="shared" si="45"/>
        <v>0</v>
      </c>
      <c r="W113" s="2">
        <f t="shared" si="52"/>
        <v>0</v>
      </c>
      <c r="X113" s="2"/>
      <c r="Y113" s="8"/>
      <c r="Z113" s="5"/>
      <c r="AA113" s="81"/>
      <c r="AB113" s="92"/>
      <c r="AC113" s="88"/>
      <c r="AD113" s="189"/>
      <c r="AE113" s="88"/>
      <c r="AF113" s="88"/>
      <c r="AG113" s="87"/>
      <c r="AH113" s="89"/>
      <c r="AI113" s="86"/>
      <c r="AJ113" s="91"/>
      <c r="AK113" s="81"/>
      <c r="AL113" s="77"/>
      <c r="AM113" s="77"/>
    </row>
    <row r="114" spans="1:163" ht="15" customHeight="1" x14ac:dyDescent="0.2">
      <c r="A114" s="75">
        <f t="shared" si="46"/>
        <v>43049</v>
      </c>
      <c r="B114" s="2">
        <f t="shared" si="37"/>
        <v>0</v>
      </c>
      <c r="C114" s="157">
        <f t="shared" si="55"/>
        <v>0</v>
      </c>
      <c r="D114" s="158">
        <f t="shared" si="47"/>
        <v>4853.07</v>
      </c>
      <c r="E114" s="150">
        <f>IF(AND(K114=1,K113&gt;1),VLOOKUP(A113,[1]Plan1!$GA$137:$GD$300,4),E113)</f>
        <v>4860.83</v>
      </c>
      <c r="F114" s="152">
        <f t="shared" si="38"/>
        <v>42977</v>
      </c>
      <c r="G114" s="152">
        <f t="shared" si="56"/>
        <v>43008</v>
      </c>
      <c r="H114" s="159">
        <f t="shared" si="39"/>
        <v>1.5989878571709415E-3</v>
      </c>
      <c r="I114" s="160">
        <f t="shared" si="48"/>
        <v>43069</v>
      </c>
      <c r="J114" s="155">
        <f t="shared" si="57"/>
        <v>31</v>
      </c>
      <c r="K114" s="155">
        <f t="shared" si="53"/>
        <v>11</v>
      </c>
      <c r="L114" s="2">
        <f t="shared" si="49"/>
        <v>1.0005670900000001</v>
      </c>
      <c r="M114" s="157">
        <f t="shared" si="54"/>
        <v>1.0005670900000001</v>
      </c>
      <c r="N114" s="2">
        <f t="shared" si="40"/>
        <v>0</v>
      </c>
      <c r="O114" s="161">
        <f t="shared" si="50"/>
        <v>0</v>
      </c>
      <c r="P114" s="162">
        <f t="shared" si="41"/>
        <v>0</v>
      </c>
      <c r="Q114" s="157">
        <f t="shared" si="42"/>
        <v>0</v>
      </c>
      <c r="R114" s="163">
        <f t="shared" si="51"/>
        <v>0.12</v>
      </c>
      <c r="S114" s="161">
        <f t="shared" si="43"/>
        <v>11</v>
      </c>
      <c r="T114" s="161">
        <v>360</v>
      </c>
      <c r="U114" s="164">
        <f t="shared" si="44"/>
        <v>1.0033567379999999</v>
      </c>
      <c r="V114" s="157">
        <f t="shared" si="45"/>
        <v>0</v>
      </c>
      <c r="W114" s="2">
        <f t="shared" si="52"/>
        <v>0</v>
      </c>
      <c r="X114" s="2"/>
      <c r="Y114" s="8"/>
      <c r="Z114" s="5"/>
      <c r="AA114" s="81"/>
      <c r="AB114" s="92"/>
      <c r="AC114" s="88"/>
      <c r="AD114" s="189"/>
      <c r="AE114" s="88"/>
      <c r="AF114" s="88"/>
      <c r="AG114" s="87"/>
      <c r="AH114" s="89"/>
      <c r="AI114" s="86"/>
      <c r="AJ114" s="91"/>
      <c r="AK114" s="81"/>
      <c r="AL114" s="77"/>
      <c r="AM114" s="77"/>
    </row>
    <row r="115" spans="1:163" ht="15" customHeight="1" x14ac:dyDescent="0.2">
      <c r="A115" s="75">
        <f t="shared" si="46"/>
        <v>43050</v>
      </c>
      <c r="B115" s="2">
        <f t="shared" si="37"/>
        <v>0</v>
      </c>
      <c r="C115" s="157">
        <f t="shared" si="55"/>
        <v>0</v>
      </c>
      <c r="D115" s="158">
        <f t="shared" si="47"/>
        <v>4853.07</v>
      </c>
      <c r="E115" s="150">
        <f>IF(AND(K115=1,K114&gt;1),VLOOKUP(A114,[1]Plan1!$GA$137:$GD$300,4),E114)</f>
        <v>4860.83</v>
      </c>
      <c r="F115" s="152">
        <f t="shared" si="38"/>
        <v>42977</v>
      </c>
      <c r="G115" s="152">
        <f t="shared" si="56"/>
        <v>43008</v>
      </c>
      <c r="H115" s="159">
        <f t="shared" si="39"/>
        <v>1.5989878571709415E-3</v>
      </c>
      <c r="I115" s="160">
        <f t="shared" si="48"/>
        <v>43069</v>
      </c>
      <c r="J115" s="155">
        <f t="shared" si="57"/>
        <v>31</v>
      </c>
      <c r="K115" s="155">
        <f t="shared" si="53"/>
        <v>12</v>
      </c>
      <c r="L115" s="2">
        <f t="shared" si="49"/>
        <v>1.00061866</v>
      </c>
      <c r="M115" s="157">
        <f t="shared" si="54"/>
        <v>1.00061866</v>
      </c>
      <c r="N115" s="2">
        <f t="shared" si="40"/>
        <v>0</v>
      </c>
      <c r="O115" s="161">
        <f t="shared" si="50"/>
        <v>0</v>
      </c>
      <c r="P115" s="162">
        <f t="shared" si="41"/>
        <v>0</v>
      </c>
      <c r="Q115" s="157">
        <f t="shared" si="42"/>
        <v>0</v>
      </c>
      <c r="R115" s="163">
        <f t="shared" si="51"/>
        <v>0.12</v>
      </c>
      <c r="S115" s="161">
        <f t="shared" si="43"/>
        <v>12</v>
      </c>
      <c r="T115" s="161">
        <v>360</v>
      </c>
      <c r="U115" s="164">
        <f t="shared" si="44"/>
        <v>1.0036624540000001</v>
      </c>
      <c r="V115" s="157">
        <f t="shared" si="45"/>
        <v>0</v>
      </c>
      <c r="W115" s="2">
        <f t="shared" si="52"/>
        <v>0</v>
      </c>
      <c r="X115" s="2"/>
      <c r="Y115" s="8"/>
      <c r="Z115" s="5"/>
      <c r="AA115" s="81"/>
      <c r="AB115" s="92"/>
      <c r="AC115" s="88"/>
      <c r="AD115" s="189"/>
      <c r="AE115" s="88"/>
      <c r="AF115" s="88"/>
      <c r="AG115" s="87"/>
      <c r="AH115" s="89"/>
      <c r="AI115" s="86"/>
      <c r="AJ115" s="91"/>
      <c r="AK115" s="81"/>
      <c r="AL115" s="77"/>
      <c r="AM115" s="77"/>
    </row>
    <row r="116" spans="1:163" ht="15" customHeight="1" x14ac:dyDescent="0.2">
      <c r="A116" s="75">
        <f t="shared" si="46"/>
        <v>43051</v>
      </c>
      <c r="B116" s="2">
        <f t="shared" si="37"/>
        <v>0</v>
      </c>
      <c r="C116" s="157">
        <f t="shared" si="55"/>
        <v>0</v>
      </c>
      <c r="D116" s="158">
        <f t="shared" si="47"/>
        <v>4853.07</v>
      </c>
      <c r="E116" s="150">
        <f>IF(AND(K116=1,K115&gt;1),VLOOKUP(A115,[1]Plan1!$GA$137:$GD$300,4),E115)</f>
        <v>4860.83</v>
      </c>
      <c r="F116" s="152">
        <f t="shared" si="38"/>
        <v>42977</v>
      </c>
      <c r="G116" s="152">
        <f t="shared" si="56"/>
        <v>43008</v>
      </c>
      <c r="H116" s="159">
        <f t="shared" si="39"/>
        <v>1.5989878571709415E-3</v>
      </c>
      <c r="I116" s="160">
        <f t="shared" si="48"/>
        <v>43069</v>
      </c>
      <c r="J116" s="155">
        <f t="shared" si="57"/>
        <v>31</v>
      </c>
      <c r="K116" s="155">
        <f t="shared" si="53"/>
        <v>13</v>
      </c>
      <c r="L116" s="2">
        <f t="shared" si="49"/>
        <v>1.0006702300000001</v>
      </c>
      <c r="M116" s="157">
        <f t="shared" si="54"/>
        <v>1.0006702300000001</v>
      </c>
      <c r="N116" s="2">
        <f t="shared" si="40"/>
        <v>0</v>
      </c>
      <c r="O116" s="161">
        <f t="shared" si="50"/>
        <v>0</v>
      </c>
      <c r="P116" s="162">
        <f t="shared" si="41"/>
        <v>0</v>
      </c>
      <c r="Q116" s="157">
        <f t="shared" si="42"/>
        <v>0</v>
      </c>
      <c r="R116" s="163">
        <f t="shared" si="51"/>
        <v>0.12</v>
      </c>
      <c r="S116" s="161">
        <f t="shared" si="43"/>
        <v>13</v>
      </c>
      <c r="T116" s="161">
        <v>360</v>
      </c>
      <c r="U116" s="164">
        <f t="shared" si="44"/>
        <v>1.0039682640000001</v>
      </c>
      <c r="V116" s="157">
        <f t="shared" si="45"/>
        <v>0</v>
      </c>
      <c r="W116" s="2">
        <f t="shared" si="52"/>
        <v>0</v>
      </c>
      <c r="X116" s="2"/>
      <c r="Y116" s="8"/>
      <c r="Z116" s="5"/>
      <c r="AA116" s="81"/>
      <c r="AB116" s="92"/>
      <c r="AC116" s="88"/>
      <c r="AD116" s="189"/>
      <c r="AE116" s="88"/>
      <c r="AF116" s="88"/>
      <c r="AG116" s="87"/>
      <c r="AH116" s="89"/>
      <c r="AI116" s="86"/>
      <c r="AJ116" s="91"/>
      <c r="AK116" s="81"/>
      <c r="AL116" s="77"/>
      <c r="AM116" s="77"/>
    </row>
    <row r="117" spans="1:163" ht="15" customHeight="1" x14ac:dyDescent="0.2">
      <c r="A117" s="75">
        <f t="shared" si="46"/>
        <v>43052</v>
      </c>
      <c r="B117" s="2">
        <f t="shared" si="37"/>
        <v>0</v>
      </c>
      <c r="C117" s="157">
        <f t="shared" si="55"/>
        <v>0</v>
      </c>
      <c r="D117" s="158">
        <f t="shared" si="47"/>
        <v>4853.07</v>
      </c>
      <c r="E117" s="150">
        <f>IF(AND(K117=1,K116&gt;1),VLOOKUP(A116,[1]Plan1!$GA$137:$GD$300,4),E116)</f>
        <v>4860.83</v>
      </c>
      <c r="F117" s="152">
        <f t="shared" si="38"/>
        <v>42977</v>
      </c>
      <c r="G117" s="152">
        <f t="shared" si="56"/>
        <v>43008</v>
      </c>
      <c r="H117" s="159">
        <f t="shared" si="39"/>
        <v>1.5989878571709415E-3</v>
      </c>
      <c r="I117" s="160">
        <f t="shared" si="48"/>
        <v>43069</v>
      </c>
      <c r="J117" s="155">
        <f t="shared" si="57"/>
        <v>31</v>
      </c>
      <c r="K117" s="155">
        <f t="shared" si="53"/>
        <v>14</v>
      </c>
      <c r="L117" s="2">
        <f t="shared" si="49"/>
        <v>1.0007218</v>
      </c>
      <c r="M117" s="157">
        <f t="shared" si="54"/>
        <v>1.0007218</v>
      </c>
      <c r="N117" s="2">
        <f t="shared" si="40"/>
        <v>0</v>
      </c>
      <c r="O117" s="161">
        <f t="shared" si="50"/>
        <v>0</v>
      </c>
      <c r="P117" s="162">
        <f t="shared" si="41"/>
        <v>0</v>
      </c>
      <c r="Q117" s="157">
        <f t="shared" si="42"/>
        <v>0</v>
      </c>
      <c r="R117" s="163">
        <f t="shared" si="51"/>
        <v>0.12</v>
      </c>
      <c r="S117" s="161">
        <f t="shared" si="43"/>
        <v>14</v>
      </c>
      <c r="T117" s="161">
        <v>360</v>
      </c>
      <c r="U117" s="164">
        <f t="shared" si="44"/>
        <v>1.0042741660000001</v>
      </c>
      <c r="V117" s="157">
        <f t="shared" si="45"/>
        <v>0</v>
      </c>
      <c r="W117" s="2">
        <f t="shared" si="52"/>
        <v>0</v>
      </c>
      <c r="X117" s="2"/>
      <c r="Y117" s="8"/>
      <c r="Z117" s="5"/>
      <c r="AA117" s="81"/>
      <c r="AB117" s="92"/>
      <c r="AC117" s="88"/>
      <c r="AD117" s="189"/>
      <c r="AE117" s="88"/>
      <c r="AF117" s="88"/>
      <c r="AG117" s="87"/>
      <c r="AH117" s="89"/>
      <c r="AI117" s="86"/>
      <c r="AJ117" s="91"/>
      <c r="AK117" s="81"/>
      <c r="AL117" s="77"/>
      <c r="AM117" s="77"/>
    </row>
    <row r="118" spans="1:163" ht="15" customHeight="1" x14ac:dyDescent="0.2">
      <c r="A118" s="75">
        <f t="shared" si="46"/>
        <v>43053</v>
      </c>
      <c r="B118" s="2">
        <f t="shared" si="37"/>
        <v>0</v>
      </c>
      <c r="C118" s="157">
        <f t="shared" si="55"/>
        <v>0</v>
      </c>
      <c r="D118" s="158">
        <f t="shared" si="47"/>
        <v>4853.07</v>
      </c>
      <c r="E118" s="150">
        <f>IF(AND(K118=1,K117&gt;1),VLOOKUP(A117,[1]Plan1!$GA$137:$GD$300,4),E117)</f>
        <v>4860.83</v>
      </c>
      <c r="F118" s="152">
        <f t="shared" si="38"/>
        <v>42977</v>
      </c>
      <c r="G118" s="152">
        <f t="shared" si="56"/>
        <v>43008</v>
      </c>
      <c r="H118" s="159">
        <f t="shared" si="39"/>
        <v>1.5989878571709415E-3</v>
      </c>
      <c r="I118" s="160">
        <f t="shared" si="48"/>
        <v>43069</v>
      </c>
      <c r="J118" s="155">
        <f t="shared" si="57"/>
        <v>31</v>
      </c>
      <c r="K118" s="155">
        <f t="shared" si="53"/>
        <v>15</v>
      </c>
      <c r="L118" s="2">
        <f t="shared" si="49"/>
        <v>1.00077338</v>
      </c>
      <c r="M118" s="157">
        <f t="shared" si="54"/>
        <v>1.00077338</v>
      </c>
      <c r="N118" s="2">
        <f t="shared" si="40"/>
        <v>0</v>
      </c>
      <c r="O118" s="161">
        <f t="shared" si="50"/>
        <v>0</v>
      </c>
      <c r="P118" s="162">
        <f t="shared" si="41"/>
        <v>0</v>
      </c>
      <c r="Q118" s="157">
        <f t="shared" si="42"/>
        <v>0</v>
      </c>
      <c r="R118" s="163">
        <f t="shared" si="51"/>
        <v>0.12</v>
      </c>
      <c r="S118" s="161">
        <f t="shared" si="43"/>
        <v>15</v>
      </c>
      <c r="T118" s="161">
        <v>360</v>
      </c>
      <c r="U118" s="164">
        <f t="shared" si="44"/>
        <v>1.0045801620000001</v>
      </c>
      <c r="V118" s="157">
        <f t="shared" si="45"/>
        <v>0</v>
      </c>
      <c r="W118" s="2">
        <f t="shared" si="52"/>
        <v>0</v>
      </c>
      <c r="X118" s="2"/>
      <c r="Y118" s="8"/>
      <c r="Z118" s="5"/>
      <c r="AA118" s="81"/>
      <c r="AB118" s="92"/>
      <c r="AC118" s="88"/>
      <c r="AD118" s="189"/>
      <c r="AE118" s="88"/>
      <c r="AF118" s="88"/>
      <c r="AG118" s="87"/>
      <c r="AH118" s="89"/>
      <c r="AI118" s="86"/>
      <c r="AJ118" s="91"/>
      <c r="AK118" s="81"/>
      <c r="AL118" s="77"/>
      <c r="AM118" s="77"/>
    </row>
    <row r="119" spans="1:163" ht="15" customHeight="1" x14ac:dyDescent="0.2">
      <c r="A119" s="75">
        <f t="shared" si="46"/>
        <v>43054</v>
      </c>
      <c r="B119" s="2">
        <f t="shared" si="37"/>
        <v>0</v>
      </c>
      <c r="C119" s="157">
        <f t="shared" si="55"/>
        <v>0</v>
      </c>
      <c r="D119" s="158">
        <f t="shared" si="47"/>
        <v>4853.07</v>
      </c>
      <c r="E119" s="150">
        <f>IF(AND(K119=1,K118&gt;1),VLOOKUP(A118,[1]Plan1!$GA$137:$GD$300,4),E118)</f>
        <v>4860.83</v>
      </c>
      <c r="F119" s="152">
        <f t="shared" si="38"/>
        <v>42977</v>
      </c>
      <c r="G119" s="152">
        <f t="shared" si="56"/>
        <v>43008</v>
      </c>
      <c r="H119" s="159">
        <f t="shared" si="39"/>
        <v>1.5989878571709415E-3</v>
      </c>
      <c r="I119" s="160">
        <f t="shared" si="48"/>
        <v>43069</v>
      </c>
      <c r="J119" s="155">
        <f t="shared" si="57"/>
        <v>31</v>
      </c>
      <c r="K119" s="155">
        <f t="shared" si="53"/>
        <v>16</v>
      </c>
      <c r="L119" s="2">
        <f t="shared" si="49"/>
        <v>1.0008249600000001</v>
      </c>
      <c r="M119" s="157">
        <f t="shared" si="54"/>
        <v>1.0008249600000001</v>
      </c>
      <c r="N119" s="2">
        <f t="shared" si="40"/>
        <v>0</v>
      </c>
      <c r="O119" s="161">
        <f t="shared" si="50"/>
        <v>0</v>
      </c>
      <c r="P119" s="162">
        <f t="shared" si="41"/>
        <v>0</v>
      </c>
      <c r="Q119" s="157">
        <f t="shared" si="42"/>
        <v>0</v>
      </c>
      <c r="R119" s="163">
        <f t="shared" si="51"/>
        <v>0.12</v>
      </c>
      <c r="S119" s="161">
        <f t="shared" si="43"/>
        <v>16</v>
      </c>
      <c r="T119" s="161">
        <v>360</v>
      </c>
      <c r="U119" s="164">
        <f t="shared" si="44"/>
        <v>1.0048862510000001</v>
      </c>
      <c r="V119" s="157">
        <f t="shared" si="45"/>
        <v>0</v>
      </c>
      <c r="W119" s="2">
        <f t="shared" si="52"/>
        <v>0</v>
      </c>
      <c r="X119" s="2"/>
      <c r="Y119" s="8"/>
      <c r="Z119" s="5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</row>
    <row r="120" spans="1:163" ht="15" customHeight="1" x14ac:dyDescent="0.2">
      <c r="A120" s="75">
        <f t="shared" si="46"/>
        <v>43055</v>
      </c>
      <c r="B120" s="2">
        <f t="shared" si="37"/>
        <v>0</v>
      </c>
      <c r="C120" s="157">
        <f t="shared" si="55"/>
        <v>0</v>
      </c>
      <c r="D120" s="158">
        <f t="shared" si="47"/>
        <v>4853.07</v>
      </c>
      <c r="E120" s="150">
        <f>IF(AND(K120=1,K119&gt;1),VLOOKUP(A119,[1]Plan1!$GA$137:$GD$300,4),E119)</f>
        <v>4860.83</v>
      </c>
      <c r="F120" s="152">
        <f t="shared" si="38"/>
        <v>42977</v>
      </c>
      <c r="G120" s="152">
        <f t="shared" si="56"/>
        <v>43008</v>
      </c>
      <c r="H120" s="159">
        <f t="shared" si="39"/>
        <v>1.5989878571709415E-3</v>
      </c>
      <c r="I120" s="160">
        <f t="shared" si="48"/>
        <v>43069</v>
      </c>
      <c r="J120" s="155">
        <f t="shared" si="57"/>
        <v>31</v>
      </c>
      <c r="K120" s="155">
        <f t="shared" si="53"/>
        <v>17</v>
      </c>
      <c r="L120" s="2">
        <f t="shared" si="49"/>
        <v>1.0008765399999999</v>
      </c>
      <c r="M120" s="157">
        <f t="shared" si="54"/>
        <v>1.0008765399999999</v>
      </c>
      <c r="N120" s="2">
        <f t="shared" si="40"/>
        <v>0</v>
      </c>
      <c r="O120" s="161">
        <f t="shared" si="50"/>
        <v>0</v>
      </c>
      <c r="P120" s="162">
        <f t="shared" si="41"/>
        <v>0</v>
      </c>
      <c r="Q120" s="157">
        <f t="shared" si="42"/>
        <v>0</v>
      </c>
      <c r="R120" s="163">
        <f t="shared" si="51"/>
        <v>0.12</v>
      </c>
      <c r="S120" s="161">
        <f t="shared" si="43"/>
        <v>17</v>
      </c>
      <c r="T120" s="161">
        <v>360</v>
      </c>
      <c r="U120" s="164">
        <f t="shared" si="44"/>
        <v>1.0051924329999999</v>
      </c>
      <c r="V120" s="157">
        <f t="shared" si="45"/>
        <v>0</v>
      </c>
      <c r="W120" s="2">
        <f t="shared" si="52"/>
        <v>0</v>
      </c>
      <c r="X120" s="2"/>
      <c r="Y120" s="8"/>
      <c r="Z120" s="5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</row>
    <row r="121" spans="1:163" ht="15" customHeight="1" x14ac:dyDescent="0.2">
      <c r="A121" s="75">
        <f t="shared" si="46"/>
        <v>43056</v>
      </c>
      <c r="B121" s="2">
        <f t="shared" si="37"/>
        <v>0</v>
      </c>
      <c r="C121" s="157">
        <f t="shared" si="55"/>
        <v>0</v>
      </c>
      <c r="D121" s="158">
        <f t="shared" si="47"/>
        <v>4853.07</v>
      </c>
      <c r="E121" s="150">
        <f>IF(AND(K121=1,K120&gt;1),VLOOKUP(A120,[1]Plan1!$GA$137:$GD$300,4),E120)</f>
        <v>4860.83</v>
      </c>
      <c r="F121" s="152">
        <f t="shared" si="38"/>
        <v>42977</v>
      </c>
      <c r="G121" s="152">
        <f t="shared" si="56"/>
        <v>43008</v>
      </c>
      <c r="H121" s="159">
        <f t="shared" si="39"/>
        <v>1.5989878571709415E-3</v>
      </c>
      <c r="I121" s="160">
        <f t="shared" si="48"/>
        <v>43069</v>
      </c>
      <c r="J121" s="155">
        <f t="shared" si="57"/>
        <v>31</v>
      </c>
      <c r="K121" s="155">
        <f t="shared" si="53"/>
        <v>18</v>
      </c>
      <c r="L121" s="2">
        <f t="shared" si="49"/>
        <v>1.0009281299999999</v>
      </c>
      <c r="M121" s="157">
        <f t="shared" si="54"/>
        <v>1.0009281299999999</v>
      </c>
      <c r="N121" s="2">
        <f t="shared" si="40"/>
        <v>0</v>
      </c>
      <c r="O121" s="161">
        <f t="shared" si="50"/>
        <v>0</v>
      </c>
      <c r="P121" s="162">
        <f t="shared" si="41"/>
        <v>0</v>
      </c>
      <c r="Q121" s="157">
        <f t="shared" si="42"/>
        <v>0</v>
      </c>
      <c r="R121" s="163">
        <f t="shared" si="51"/>
        <v>0.12</v>
      </c>
      <c r="S121" s="161">
        <f t="shared" si="43"/>
        <v>18</v>
      </c>
      <c r="T121" s="161">
        <v>360</v>
      </c>
      <c r="U121" s="164">
        <f t="shared" si="44"/>
        <v>1.005498709</v>
      </c>
      <c r="V121" s="157">
        <f t="shared" si="45"/>
        <v>0</v>
      </c>
      <c r="W121" s="2">
        <f t="shared" si="52"/>
        <v>0</v>
      </c>
      <c r="X121" s="2"/>
      <c r="Y121" s="8"/>
      <c r="Z121" s="5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</row>
    <row r="122" spans="1:163" ht="15" customHeight="1" x14ac:dyDescent="0.2">
      <c r="A122" s="75">
        <f t="shared" si="46"/>
        <v>43057</v>
      </c>
      <c r="B122" s="2">
        <f t="shared" si="37"/>
        <v>0</v>
      </c>
      <c r="C122" s="157">
        <f t="shared" si="55"/>
        <v>0</v>
      </c>
      <c r="D122" s="158">
        <f t="shared" si="47"/>
        <v>4853.07</v>
      </c>
      <c r="E122" s="150">
        <f>IF(AND(K122=1,K121&gt;1),VLOOKUP(A121,[1]Plan1!$GA$137:$GD$300,4),E121)</f>
        <v>4860.83</v>
      </c>
      <c r="F122" s="152">
        <f t="shared" si="38"/>
        <v>42977</v>
      </c>
      <c r="G122" s="152">
        <f t="shared" si="56"/>
        <v>43008</v>
      </c>
      <c r="H122" s="159">
        <f t="shared" si="39"/>
        <v>1.5989878571709415E-3</v>
      </c>
      <c r="I122" s="160">
        <f t="shared" si="48"/>
        <v>43069</v>
      </c>
      <c r="J122" s="155">
        <f t="shared" si="57"/>
        <v>31</v>
      </c>
      <c r="K122" s="155">
        <f t="shared" si="53"/>
        <v>19</v>
      </c>
      <c r="L122" s="2">
        <f t="shared" si="49"/>
        <v>1.0009797199999999</v>
      </c>
      <c r="M122" s="157">
        <f t="shared" si="54"/>
        <v>1.0009797199999999</v>
      </c>
      <c r="N122" s="2">
        <f t="shared" si="40"/>
        <v>0</v>
      </c>
      <c r="O122" s="161">
        <f t="shared" si="50"/>
        <v>0</v>
      </c>
      <c r="P122" s="162">
        <f t="shared" si="41"/>
        <v>0</v>
      </c>
      <c r="Q122" s="157">
        <f t="shared" si="42"/>
        <v>0</v>
      </c>
      <c r="R122" s="163">
        <f t="shared" si="51"/>
        <v>0.12</v>
      </c>
      <c r="S122" s="161">
        <f t="shared" si="43"/>
        <v>19</v>
      </c>
      <c r="T122" s="161">
        <v>360</v>
      </c>
      <c r="U122" s="164">
        <f t="shared" si="44"/>
        <v>1.0058050780000001</v>
      </c>
      <c r="V122" s="157">
        <f t="shared" si="45"/>
        <v>0</v>
      </c>
      <c r="W122" s="2">
        <f t="shared" si="52"/>
        <v>0</v>
      </c>
      <c r="X122" s="2"/>
      <c r="Y122" s="11"/>
      <c r="Z122" s="5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8"/>
    </row>
    <row r="123" spans="1:163" ht="15" customHeight="1" x14ac:dyDescent="0.2">
      <c r="A123" s="75">
        <f t="shared" si="46"/>
        <v>43058</v>
      </c>
      <c r="B123" s="2">
        <f t="shared" si="37"/>
        <v>0</v>
      </c>
      <c r="C123" s="157">
        <f t="shared" si="55"/>
        <v>0</v>
      </c>
      <c r="D123" s="158">
        <f t="shared" si="47"/>
        <v>4853.07</v>
      </c>
      <c r="E123" s="150">
        <f>IF(AND(K123=1,K122&gt;1),VLOOKUP(A122,[1]Plan1!$GA$137:$GD$300,4),E122)</f>
        <v>4860.83</v>
      </c>
      <c r="F123" s="152">
        <f t="shared" si="38"/>
        <v>42977</v>
      </c>
      <c r="G123" s="152">
        <f t="shared" si="56"/>
        <v>43008</v>
      </c>
      <c r="H123" s="159">
        <f t="shared" si="39"/>
        <v>1.5989878571709415E-3</v>
      </c>
      <c r="I123" s="160">
        <f t="shared" si="48"/>
        <v>43069</v>
      </c>
      <c r="J123" s="155">
        <f t="shared" si="57"/>
        <v>31</v>
      </c>
      <c r="K123" s="155">
        <f t="shared" si="53"/>
        <v>20</v>
      </c>
      <c r="L123" s="2">
        <f t="shared" si="49"/>
        <v>1.0010313099999999</v>
      </c>
      <c r="M123" s="157">
        <f t="shared" si="54"/>
        <v>1.0010313099999999</v>
      </c>
      <c r="N123" s="2">
        <f t="shared" si="40"/>
        <v>0</v>
      </c>
      <c r="O123" s="161">
        <f t="shared" si="50"/>
        <v>0</v>
      </c>
      <c r="P123" s="162">
        <f t="shared" si="41"/>
        <v>0</v>
      </c>
      <c r="Q123" s="157">
        <f t="shared" si="42"/>
        <v>0</v>
      </c>
      <c r="R123" s="163">
        <f t="shared" si="51"/>
        <v>0.12</v>
      </c>
      <c r="S123" s="161">
        <f t="shared" si="43"/>
        <v>20</v>
      </c>
      <c r="T123" s="161">
        <v>360</v>
      </c>
      <c r="U123" s="164">
        <f t="shared" si="44"/>
        <v>1.00611154</v>
      </c>
      <c r="V123" s="157">
        <f t="shared" si="45"/>
        <v>0</v>
      </c>
      <c r="W123" s="2">
        <f t="shared" si="52"/>
        <v>0</v>
      </c>
      <c r="X123" s="2"/>
      <c r="Y123" s="8"/>
      <c r="Z123" s="5"/>
      <c r="AA123" s="8"/>
      <c r="AB123" s="5"/>
      <c r="AD123" s="8"/>
      <c r="AE123" s="3"/>
      <c r="AF123" s="192">
        <v>1</v>
      </c>
      <c r="AG123" s="10">
        <v>2</v>
      </c>
      <c r="AH123" s="10">
        <v>3</v>
      </c>
      <c r="AI123" s="10">
        <v>4</v>
      </c>
      <c r="AJ123" s="10">
        <v>5</v>
      </c>
      <c r="AK123" s="10">
        <v>6</v>
      </c>
      <c r="AL123" s="10">
        <v>7</v>
      </c>
      <c r="AM123" s="8"/>
    </row>
    <row r="124" spans="1:163" ht="15" customHeight="1" x14ac:dyDescent="0.2">
      <c r="A124" s="75">
        <f t="shared" si="46"/>
        <v>43059</v>
      </c>
      <c r="B124" s="2">
        <f t="shared" si="37"/>
        <v>0</v>
      </c>
      <c r="C124" s="157">
        <f t="shared" si="55"/>
        <v>0</v>
      </c>
      <c r="D124" s="158">
        <f t="shared" si="47"/>
        <v>4853.07</v>
      </c>
      <c r="E124" s="150">
        <f>IF(AND(K124=1,K123&gt;1),VLOOKUP(A123,[1]Plan1!$GA$137:$GD$300,4),E123)</f>
        <v>4860.83</v>
      </c>
      <c r="F124" s="152">
        <f t="shared" si="38"/>
        <v>42977</v>
      </c>
      <c r="G124" s="152">
        <f t="shared" si="56"/>
        <v>43008</v>
      </c>
      <c r="H124" s="159">
        <f t="shared" si="39"/>
        <v>1.5989878571709415E-3</v>
      </c>
      <c r="I124" s="160">
        <f t="shared" si="48"/>
        <v>43069</v>
      </c>
      <c r="J124" s="155">
        <f t="shared" si="57"/>
        <v>31</v>
      </c>
      <c r="K124" s="155">
        <f t="shared" si="53"/>
        <v>21</v>
      </c>
      <c r="L124" s="2">
        <f t="shared" si="49"/>
        <v>1.0010829000000001</v>
      </c>
      <c r="M124" s="157">
        <f t="shared" si="54"/>
        <v>1.0010829000000001</v>
      </c>
      <c r="N124" s="2">
        <f t="shared" si="40"/>
        <v>0</v>
      </c>
      <c r="O124" s="161">
        <f t="shared" si="50"/>
        <v>0</v>
      </c>
      <c r="P124" s="162">
        <f t="shared" si="41"/>
        <v>0</v>
      </c>
      <c r="Q124" s="157">
        <f t="shared" si="42"/>
        <v>0</v>
      </c>
      <c r="R124" s="163">
        <f t="shared" si="51"/>
        <v>0.12</v>
      </c>
      <c r="S124" s="161">
        <f t="shared" si="43"/>
        <v>21</v>
      </c>
      <c r="T124" s="161">
        <v>360</v>
      </c>
      <c r="U124" s="164">
        <f t="shared" si="44"/>
        <v>1.0064180949999999</v>
      </c>
      <c r="V124" s="157">
        <f t="shared" si="45"/>
        <v>0</v>
      </c>
      <c r="W124" s="2">
        <f t="shared" si="52"/>
        <v>0</v>
      </c>
      <c r="X124" s="2"/>
      <c r="Y124" s="8"/>
      <c r="Z124" s="5"/>
      <c r="AA124" s="8"/>
      <c r="AB124" s="193" t="s">
        <v>60</v>
      </c>
      <c r="AC124" s="110"/>
      <c r="AD124" s="8"/>
      <c r="AE124" s="3"/>
      <c r="AF124" s="104" t="s">
        <v>55</v>
      </c>
      <c r="AG124" s="105" t="s">
        <v>56</v>
      </c>
      <c r="AH124" s="104" t="s">
        <v>57</v>
      </c>
      <c r="AI124" s="194" t="s">
        <v>58</v>
      </c>
      <c r="AJ124" s="104" t="s">
        <v>91</v>
      </c>
      <c r="AK124" s="106" t="s">
        <v>59</v>
      </c>
      <c r="AL124" s="194" t="s">
        <v>61</v>
      </c>
      <c r="AM124" s="8"/>
    </row>
    <row r="125" spans="1:163" ht="15" customHeight="1" x14ac:dyDescent="0.2">
      <c r="A125" s="75">
        <f t="shared" si="46"/>
        <v>43060</v>
      </c>
      <c r="B125" s="2">
        <f t="shared" si="37"/>
        <v>0</v>
      </c>
      <c r="C125" s="157">
        <f t="shared" si="55"/>
        <v>0</v>
      </c>
      <c r="D125" s="158">
        <f t="shared" si="47"/>
        <v>4853.07</v>
      </c>
      <c r="E125" s="150">
        <f>IF(AND(K125=1,K124&gt;1),VLOOKUP(A124,[1]Plan1!$GA$137:$GD$300,4),E124)</f>
        <v>4860.83</v>
      </c>
      <c r="F125" s="152">
        <f t="shared" si="38"/>
        <v>42977</v>
      </c>
      <c r="G125" s="152">
        <f t="shared" si="56"/>
        <v>43008</v>
      </c>
      <c r="H125" s="159">
        <f t="shared" si="39"/>
        <v>1.5989878571709415E-3</v>
      </c>
      <c r="I125" s="160">
        <f t="shared" si="48"/>
        <v>43069</v>
      </c>
      <c r="J125" s="155">
        <f t="shared" si="57"/>
        <v>31</v>
      </c>
      <c r="K125" s="155">
        <f t="shared" si="53"/>
        <v>22</v>
      </c>
      <c r="L125" s="2">
        <f t="shared" si="49"/>
        <v>1.0011345</v>
      </c>
      <c r="M125" s="157">
        <f t="shared" si="54"/>
        <v>1.0011345</v>
      </c>
      <c r="N125" s="2">
        <f t="shared" si="40"/>
        <v>0</v>
      </c>
      <c r="O125" s="161">
        <f t="shared" si="50"/>
        <v>0</v>
      </c>
      <c r="P125" s="162">
        <f t="shared" si="41"/>
        <v>0</v>
      </c>
      <c r="Q125" s="157">
        <f t="shared" si="42"/>
        <v>0</v>
      </c>
      <c r="R125" s="163">
        <f t="shared" si="51"/>
        <v>0.12</v>
      </c>
      <c r="S125" s="161">
        <f t="shared" si="43"/>
        <v>22</v>
      </c>
      <c r="T125" s="161">
        <v>360</v>
      </c>
      <c r="U125" s="164">
        <f t="shared" si="44"/>
        <v>1.006724744</v>
      </c>
      <c r="V125" s="157">
        <f t="shared" si="45"/>
        <v>0</v>
      </c>
      <c r="W125" s="2">
        <f t="shared" si="52"/>
        <v>0</v>
      </c>
      <c r="X125" s="2"/>
      <c r="Y125" s="8"/>
      <c r="Z125" s="5"/>
      <c r="AA125" s="8"/>
      <c r="AB125" s="193"/>
      <c r="AC125" s="111"/>
      <c r="AD125" s="8"/>
      <c r="AE125" s="3"/>
      <c r="AF125" s="107"/>
      <c r="AG125" s="195"/>
      <c r="AH125" s="195"/>
      <c r="AI125" s="195"/>
      <c r="AJ125" s="108"/>
      <c r="AK125" s="109"/>
      <c r="AL125" s="195"/>
      <c r="AM125" s="8"/>
    </row>
    <row r="126" spans="1:163" ht="15" customHeight="1" x14ac:dyDescent="0.2">
      <c r="A126" s="75">
        <f t="shared" si="46"/>
        <v>43061</v>
      </c>
      <c r="B126" s="2">
        <f t="shared" si="37"/>
        <v>0</v>
      </c>
      <c r="C126" s="157">
        <f t="shared" si="55"/>
        <v>0</v>
      </c>
      <c r="D126" s="158">
        <f t="shared" si="47"/>
        <v>4853.07</v>
      </c>
      <c r="E126" s="150">
        <f>IF(AND(K126=1,K125&gt;1),VLOOKUP(A125,[1]Plan1!$GA$137:$GD$300,4),E125)</f>
        <v>4860.83</v>
      </c>
      <c r="F126" s="152">
        <f t="shared" si="38"/>
        <v>42977</v>
      </c>
      <c r="G126" s="152">
        <f t="shared" si="56"/>
        <v>43008</v>
      </c>
      <c r="H126" s="159">
        <f t="shared" si="39"/>
        <v>1.5989878571709415E-3</v>
      </c>
      <c r="I126" s="160">
        <f t="shared" si="48"/>
        <v>43069</v>
      </c>
      <c r="J126" s="155">
        <f t="shared" si="57"/>
        <v>31</v>
      </c>
      <c r="K126" s="155">
        <f t="shared" si="53"/>
        <v>23</v>
      </c>
      <c r="L126" s="2">
        <f t="shared" si="49"/>
        <v>1.0011861</v>
      </c>
      <c r="M126" s="157">
        <f t="shared" si="54"/>
        <v>1.0011861</v>
      </c>
      <c r="N126" s="2">
        <f t="shared" si="40"/>
        <v>0</v>
      </c>
      <c r="O126" s="161">
        <f t="shared" si="50"/>
        <v>0</v>
      </c>
      <c r="P126" s="162">
        <f t="shared" si="41"/>
        <v>0</v>
      </c>
      <c r="Q126" s="157">
        <f t="shared" si="42"/>
        <v>0</v>
      </c>
      <c r="R126" s="163">
        <f t="shared" si="51"/>
        <v>0.12</v>
      </c>
      <c r="S126" s="161">
        <f t="shared" si="43"/>
        <v>23</v>
      </c>
      <c r="T126" s="161">
        <v>360</v>
      </c>
      <c r="U126" s="164">
        <f t="shared" si="44"/>
        <v>1.0070314869999999</v>
      </c>
      <c r="V126" s="157">
        <f t="shared" si="45"/>
        <v>0</v>
      </c>
      <c r="W126" s="2">
        <f t="shared" si="52"/>
        <v>0</v>
      </c>
      <c r="X126" s="2"/>
      <c r="Y126" s="8"/>
      <c r="Z126" s="5"/>
      <c r="AA126" s="8"/>
      <c r="AB126" s="112">
        <f>[2]Plan1!$A218</f>
        <v>43466</v>
      </c>
      <c r="AC126" s="113" t="str">
        <f>[2]Plan1!$C218</f>
        <v>Confraternização Universal</v>
      </c>
      <c r="AD126" s="8"/>
      <c r="AE126" s="3"/>
      <c r="AF126" s="92">
        <f>A11</f>
        <v>42946</v>
      </c>
      <c r="AG126" s="92">
        <f t="shared" ref="AG126:AG189" si="58">WORKDAY(AF126,-1,AB$126:AB$349)</f>
        <v>42944</v>
      </c>
      <c r="AH126" s="92">
        <f t="shared" ref="AH126:AH189" si="59">WORKDAY(AG126,1,AB$126:AB$349)</f>
        <v>42947</v>
      </c>
      <c r="AI126" s="92">
        <f t="shared" ref="AI126:AI189" si="60">AF127</f>
        <v>42977</v>
      </c>
      <c r="AJ126" s="92">
        <f>WORKDAY(AH126,0,AB$126:AB$349)</f>
        <v>42947</v>
      </c>
      <c r="AK126" s="92">
        <f t="shared" ref="AK126:AK189" si="61">AJ127</f>
        <v>42977</v>
      </c>
      <c r="AL126" s="189">
        <f t="shared" ref="AL126:AL189" si="62">AF127-AF126</f>
        <v>31</v>
      </c>
      <c r="AM126" s="8"/>
    </row>
    <row r="127" spans="1:163" ht="15" customHeight="1" x14ac:dyDescent="0.2">
      <c r="A127" s="75">
        <f t="shared" si="46"/>
        <v>43062</v>
      </c>
      <c r="B127" s="2">
        <f t="shared" si="37"/>
        <v>0</v>
      </c>
      <c r="C127" s="157">
        <f t="shared" si="55"/>
        <v>0</v>
      </c>
      <c r="D127" s="158">
        <f t="shared" si="47"/>
        <v>4853.07</v>
      </c>
      <c r="E127" s="150">
        <f>IF(AND(K127=1,K126&gt;1),VLOOKUP(A126,[1]Plan1!$GA$137:$GD$300,4),E126)</f>
        <v>4860.83</v>
      </c>
      <c r="F127" s="152">
        <f t="shared" si="38"/>
        <v>42977</v>
      </c>
      <c r="G127" s="152">
        <f t="shared" si="56"/>
        <v>43008</v>
      </c>
      <c r="H127" s="159">
        <f t="shared" si="39"/>
        <v>1.5989878571709415E-3</v>
      </c>
      <c r="I127" s="160">
        <f t="shared" si="48"/>
        <v>43069</v>
      </c>
      <c r="J127" s="155">
        <f t="shared" si="57"/>
        <v>31</v>
      </c>
      <c r="K127" s="155">
        <f t="shared" si="53"/>
        <v>24</v>
      </c>
      <c r="L127" s="2">
        <f t="shared" si="49"/>
        <v>1.0012376999999999</v>
      </c>
      <c r="M127" s="157">
        <f t="shared" si="54"/>
        <v>1.0012376999999999</v>
      </c>
      <c r="N127" s="2">
        <f t="shared" si="40"/>
        <v>0</v>
      </c>
      <c r="O127" s="161">
        <f t="shared" si="50"/>
        <v>0</v>
      </c>
      <c r="P127" s="162">
        <f t="shared" si="41"/>
        <v>0</v>
      </c>
      <c r="Q127" s="157">
        <f t="shared" si="42"/>
        <v>0</v>
      </c>
      <c r="R127" s="163">
        <f t="shared" si="51"/>
        <v>0.12</v>
      </c>
      <c r="S127" s="161">
        <f t="shared" si="43"/>
        <v>24</v>
      </c>
      <c r="T127" s="161">
        <v>360</v>
      </c>
      <c r="U127" s="164">
        <f t="shared" si="44"/>
        <v>1.0073383229999999</v>
      </c>
      <c r="V127" s="157">
        <f t="shared" si="45"/>
        <v>0</v>
      </c>
      <c r="W127" s="2">
        <f t="shared" si="52"/>
        <v>0</v>
      </c>
      <c r="X127" s="2"/>
      <c r="Y127" s="8"/>
      <c r="Z127" s="5"/>
      <c r="AA127" s="8"/>
      <c r="AB127" s="112">
        <f>[2]Plan1!$A219</f>
        <v>43528</v>
      </c>
      <c r="AC127" s="113" t="str">
        <f>[2]Plan1!$C219</f>
        <v>Carnaval</v>
      </c>
      <c r="AD127" s="8"/>
      <c r="AE127" s="3"/>
      <c r="AF127" s="92">
        <f t="shared" ref="AF127:AF190" si="63">EDATE(AF126,1)</f>
        <v>42977</v>
      </c>
      <c r="AG127" s="92">
        <f t="shared" si="58"/>
        <v>42976</v>
      </c>
      <c r="AH127" s="92">
        <f t="shared" si="59"/>
        <v>42977</v>
      </c>
      <c r="AI127" s="92">
        <f t="shared" si="60"/>
        <v>43008</v>
      </c>
      <c r="AJ127" s="92">
        <f t="shared" ref="AJ127:AJ190" si="64">WORKDAY(AH127,0,AB$126:AB$349)</f>
        <v>42977</v>
      </c>
      <c r="AK127" s="92">
        <f t="shared" si="61"/>
        <v>43010</v>
      </c>
      <c r="AL127" s="189">
        <f t="shared" si="62"/>
        <v>31</v>
      </c>
      <c r="AM127" s="8"/>
    </row>
    <row r="128" spans="1:163" ht="15" customHeight="1" x14ac:dyDescent="0.2">
      <c r="A128" s="75">
        <f t="shared" si="46"/>
        <v>43063</v>
      </c>
      <c r="B128" s="2">
        <f t="shared" si="37"/>
        <v>0</v>
      </c>
      <c r="C128" s="157">
        <f t="shared" si="55"/>
        <v>0</v>
      </c>
      <c r="D128" s="158">
        <f t="shared" si="47"/>
        <v>4853.07</v>
      </c>
      <c r="E128" s="150">
        <f>IF(AND(K128=1,K127&gt;1),VLOOKUP(A127,[1]Plan1!$GA$137:$GD$300,4),E127)</f>
        <v>4860.83</v>
      </c>
      <c r="F128" s="152">
        <f t="shared" si="38"/>
        <v>42977</v>
      </c>
      <c r="G128" s="152">
        <f t="shared" si="56"/>
        <v>43008</v>
      </c>
      <c r="H128" s="159">
        <f t="shared" si="39"/>
        <v>1.5989878571709415E-3</v>
      </c>
      <c r="I128" s="160">
        <f t="shared" si="48"/>
        <v>43069</v>
      </c>
      <c r="J128" s="155">
        <f t="shared" si="57"/>
        <v>31</v>
      </c>
      <c r="K128" s="155">
        <f t="shared" si="53"/>
        <v>25</v>
      </c>
      <c r="L128" s="2">
        <f t="shared" si="49"/>
        <v>1.0012893</v>
      </c>
      <c r="M128" s="157">
        <f t="shared" si="54"/>
        <v>1.0012893</v>
      </c>
      <c r="N128" s="2">
        <f t="shared" si="40"/>
        <v>0</v>
      </c>
      <c r="O128" s="161">
        <f t="shared" si="50"/>
        <v>0</v>
      </c>
      <c r="P128" s="162">
        <f t="shared" si="41"/>
        <v>0</v>
      </c>
      <c r="Q128" s="157">
        <f t="shared" si="42"/>
        <v>0</v>
      </c>
      <c r="R128" s="163">
        <f t="shared" si="51"/>
        <v>0.12</v>
      </c>
      <c r="S128" s="161">
        <f t="shared" si="43"/>
        <v>25</v>
      </c>
      <c r="T128" s="161">
        <v>360</v>
      </c>
      <c r="U128" s="164">
        <f t="shared" si="44"/>
        <v>1.0076452520000001</v>
      </c>
      <c r="V128" s="157">
        <f t="shared" si="45"/>
        <v>0</v>
      </c>
      <c r="W128" s="2">
        <f t="shared" si="52"/>
        <v>0</v>
      </c>
      <c r="X128" s="2"/>
      <c r="Y128" s="8"/>
      <c r="Z128" s="5"/>
      <c r="AA128" s="8"/>
      <c r="AB128" s="112">
        <f>[2]Plan1!$A220</f>
        <v>43529</v>
      </c>
      <c r="AC128" s="113" t="str">
        <f>[2]Plan1!$C220</f>
        <v>Carnaval</v>
      </c>
      <c r="AD128" s="8"/>
      <c r="AE128" s="3"/>
      <c r="AF128" s="92">
        <f t="shared" si="63"/>
        <v>43008</v>
      </c>
      <c r="AG128" s="92">
        <f t="shared" si="58"/>
        <v>43007</v>
      </c>
      <c r="AH128" s="92">
        <f t="shared" si="59"/>
        <v>43010</v>
      </c>
      <c r="AI128" s="92">
        <f t="shared" si="60"/>
        <v>43038</v>
      </c>
      <c r="AJ128" s="92">
        <f t="shared" si="64"/>
        <v>43010</v>
      </c>
      <c r="AK128" s="92">
        <f t="shared" si="61"/>
        <v>43038</v>
      </c>
      <c r="AL128" s="189">
        <f t="shared" si="62"/>
        <v>30</v>
      </c>
      <c r="AM128" s="8"/>
    </row>
    <row r="129" spans="1:39" ht="15" customHeight="1" x14ac:dyDescent="0.2">
      <c r="A129" s="75">
        <f t="shared" si="46"/>
        <v>43064</v>
      </c>
      <c r="B129" s="2">
        <f t="shared" si="37"/>
        <v>0</v>
      </c>
      <c r="C129" s="157">
        <f t="shared" si="55"/>
        <v>0</v>
      </c>
      <c r="D129" s="158">
        <f t="shared" si="47"/>
        <v>4853.07</v>
      </c>
      <c r="E129" s="150">
        <f>IF(AND(K129=1,K128&gt;1),VLOOKUP(A128,[1]Plan1!$GA$137:$GD$300,4),E128)</f>
        <v>4860.83</v>
      </c>
      <c r="F129" s="152">
        <f t="shared" si="38"/>
        <v>42977</v>
      </c>
      <c r="G129" s="152">
        <f t="shared" si="56"/>
        <v>43008</v>
      </c>
      <c r="H129" s="159">
        <f t="shared" si="39"/>
        <v>1.5989878571709415E-3</v>
      </c>
      <c r="I129" s="160">
        <f t="shared" si="48"/>
        <v>43069</v>
      </c>
      <c r="J129" s="155">
        <f t="shared" si="57"/>
        <v>31</v>
      </c>
      <c r="K129" s="155">
        <f t="shared" si="53"/>
        <v>26</v>
      </c>
      <c r="L129" s="2">
        <f t="shared" si="49"/>
        <v>1.0013409099999999</v>
      </c>
      <c r="M129" s="157">
        <f t="shared" si="54"/>
        <v>1.0013409099999999</v>
      </c>
      <c r="N129" s="2">
        <f t="shared" si="40"/>
        <v>0</v>
      </c>
      <c r="O129" s="161">
        <f t="shared" si="50"/>
        <v>0</v>
      </c>
      <c r="P129" s="162">
        <f t="shared" si="41"/>
        <v>0</v>
      </c>
      <c r="Q129" s="157">
        <f t="shared" si="42"/>
        <v>0</v>
      </c>
      <c r="R129" s="163">
        <f t="shared" si="51"/>
        <v>0.12</v>
      </c>
      <c r="S129" s="161">
        <f t="shared" si="43"/>
        <v>26</v>
      </c>
      <c r="T129" s="161">
        <v>360</v>
      </c>
      <c r="U129" s="164">
        <f t="shared" si="44"/>
        <v>1.0079522750000001</v>
      </c>
      <c r="V129" s="157">
        <f t="shared" si="45"/>
        <v>0</v>
      </c>
      <c r="W129" s="2">
        <f t="shared" si="52"/>
        <v>0</v>
      </c>
      <c r="X129" s="2"/>
      <c r="Y129" s="8"/>
      <c r="Z129" s="5"/>
      <c r="AA129" s="8"/>
      <c r="AB129" s="112">
        <f>[2]Plan1!$A221</f>
        <v>43574</v>
      </c>
      <c r="AC129" s="113" t="str">
        <f>[2]Plan1!$C221</f>
        <v>Paixão de Cristo</v>
      </c>
      <c r="AD129" s="8"/>
      <c r="AE129" s="3"/>
      <c r="AF129" s="92">
        <f t="shared" si="63"/>
        <v>43038</v>
      </c>
      <c r="AG129" s="92">
        <f t="shared" si="58"/>
        <v>43035</v>
      </c>
      <c r="AH129" s="92">
        <f t="shared" si="59"/>
        <v>43038</v>
      </c>
      <c r="AI129" s="92">
        <f t="shared" si="60"/>
        <v>43069</v>
      </c>
      <c r="AJ129" s="92">
        <f t="shared" si="64"/>
        <v>43038</v>
      </c>
      <c r="AK129" s="92">
        <f t="shared" si="61"/>
        <v>43069</v>
      </c>
      <c r="AL129" s="189">
        <f t="shared" si="62"/>
        <v>31</v>
      </c>
      <c r="AM129" s="8"/>
    </row>
    <row r="130" spans="1:39" ht="15" customHeight="1" x14ac:dyDescent="0.2">
      <c r="A130" s="75">
        <f t="shared" si="46"/>
        <v>43065</v>
      </c>
      <c r="B130" s="2">
        <f t="shared" si="37"/>
        <v>0</v>
      </c>
      <c r="C130" s="157">
        <f t="shared" si="55"/>
        <v>0</v>
      </c>
      <c r="D130" s="158">
        <f t="shared" si="47"/>
        <v>4853.07</v>
      </c>
      <c r="E130" s="150">
        <f>IF(AND(K130=1,K129&gt;1),VLOOKUP(A129,[1]Plan1!$GA$137:$GD$300,4),E129)</f>
        <v>4860.83</v>
      </c>
      <c r="F130" s="152">
        <f t="shared" si="38"/>
        <v>42977</v>
      </c>
      <c r="G130" s="152">
        <f t="shared" si="56"/>
        <v>43008</v>
      </c>
      <c r="H130" s="159">
        <f t="shared" si="39"/>
        <v>1.5989878571709415E-3</v>
      </c>
      <c r="I130" s="160">
        <f t="shared" si="48"/>
        <v>43069</v>
      </c>
      <c r="J130" s="155">
        <f t="shared" si="57"/>
        <v>31</v>
      </c>
      <c r="K130" s="155">
        <f t="shared" si="53"/>
        <v>27</v>
      </c>
      <c r="L130" s="2">
        <f t="shared" si="49"/>
        <v>1.00139252</v>
      </c>
      <c r="M130" s="157">
        <f t="shared" si="54"/>
        <v>1.00139252</v>
      </c>
      <c r="N130" s="2">
        <f t="shared" si="40"/>
        <v>0</v>
      </c>
      <c r="O130" s="161">
        <f t="shared" si="50"/>
        <v>0</v>
      </c>
      <c r="P130" s="162">
        <f t="shared" si="41"/>
        <v>0</v>
      </c>
      <c r="Q130" s="157">
        <f t="shared" si="42"/>
        <v>0</v>
      </c>
      <c r="R130" s="163">
        <f t="shared" si="51"/>
        <v>0.12</v>
      </c>
      <c r="S130" s="161">
        <f t="shared" si="43"/>
        <v>27</v>
      </c>
      <c r="T130" s="161">
        <v>360</v>
      </c>
      <c r="U130" s="164">
        <f t="shared" si="44"/>
        <v>1.0082593909999999</v>
      </c>
      <c r="V130" s="157">
        <f t="shared" si="45"/>
        <v>0</v>
      </c>
      <c r="W130" s="2">
        <f t="shared" si="52"/>
        <v>0</v>
      </c>
      <c r="X130" s="2"/>
      <c r="Y130" s="8"/>
      <c r="Z130" s="5"/>
      <c r="AA130" s="8"/>
      <c r="AB130" s="112">
        <f>[2]Plan1!$A222</f>
        <v>43576</v>
      </c>
      <c r="AC130" s="113" t="str">
        <f>[2]Plan1!$C222</f>
        <v>Tiradentes</v>
      </c>
      <c r="AD130" s="8"/>
      <c r="AE130" s="3"/>
      <c r="AF130" s="92">
        <f t="shared" si="63"/>
        <v>43069</v>
      </c>
      <c r="AG130" s="92">
        <f t="shared" si="58"/>
        <v>43068</v>
      </c>
      <c r="AH130" s="92">
        <f t="shared" si="59"/>
        <v>43069</v>
      </c>
      <c r="AI130" s="92">
        <f t="shared" si="60"/>
        <v>43099</v>
      </c>
      <c r="AJ130" s="92">
        <f t="shared" si="64"/>
        <v>43069</v>
      </c>
      <c r="AK130" s="92">
        <f t="shared" si="61"/>
        <v>43101</v>
      </c>
      <c r="AL130" s="189">
        <f t="shared" si="62"/>
        <v>30</v>
      </c>
      <c r="AM130" s="8"/>
    </row>
    <row r="131" spans="1:39" ht="15" customHeight="1" x14ac:dyDescent="0.2">
      <c r="A131" s="75">
        <f t="shared" si="46"/>
        <v>43066</v>
      </c>
      <c r="B131" s="2">
        <f t="shared" si="37"/>
        <v>0</v>
      </c>
      <c r="C131" s="157">
        <f t="shared" si="55"/>
        <v>0</v>
      </c>
      <c r="D131" s="158">
        <f t="shared" si="47"/>
        <v>4853.07</v>
      </c>
      <c r="E131" s="150">
        <f>IF(AND(K131=1,K130&gt;1),VLOOKUP(A130,[1]Plan1!$GA$137:$GD$300,4),E130)</f>
        <v>4860.83</v>
      </c>
      <c r="F131" s="152">
        <f t="shared" si="38"/>
        <v>42977</v>
      </c>
      <c r="G131" s="152">
        <f t="shared" si="56"/>
        <v>43008</v>
      </c>
      <c r="H131" s="159">
        <f t="shared" si="39"/>
        <v>1.5989878571709415E-3</v>
      </c>
      <c r="I131" s="160">
        <f t="shared" si="48"/>
        <v>43069</v>
      </c>
      <c r="J131" s="155">
        <f t="shared" si="57"/>
        <v>31</v>
      </c>
      <c r="K131" s="155">
        <f t="shared" si="53"/>
        <v>28</v>
      </c>
      <c r="L131" s="2">
        <f t="shared" si="49"/>
        <v>1.0014441300000001</v>
      </c>
      <c r="M131" s="157">
        <f t="shared" si="54"/>
        <v>1.0014441300000001</v>
      </c>
      <c r="N131" s="2">
        <f t="shared" si="40"/>
        <v>0</v>
      </c>
      <c r="O131" s="161">
        <f t="shared" si="50"/>
        <v>0</v>
      </c>
      <c r="P131" s="162">
        <f t="shared" si="41"/>
        <v>0</v>
      </c>
      <c r="Q131" s="157">
        <f t="shared" si="42"/>
        <v>0</v>
      </c>
      <c r="R131" s="163">
        <f t="shared" si="51"/>
        <v>0.12</v>
      </c>
      <c r="S131" s="161">
        <f t="shared" si="43"/>
        <v>28</v>
      </c>
      <c r="T131" s="161">
        <v>360</v>
      </c>
      <c r="U131" s="164">
        <f t="shared" si="44"/>
        <v>1.0085666010000001</v>
      </c>
      <c r="V131" s="157">
        <f t="shared" si="45"/>
        <v>0</v>
      </c>
      <c r="W131" s="2">
        <f t="shared" si="52"/>
        <v>0</v>
      </c>
      <c r="X131" s="2"/>
      <c r="Y131" s="8"/>
      <c r="Z131" s="5"/>
      <c r="AA131" s="8"/>
      <c r="AB131" s="112">
        <f>[2]Plan1!$A223</f>
        <v>43586</v>
      </c>
      <c r="AC131" s="113" t="str">
        <f>[2]Plan1!$C223</f>
        <v>Dia do Trabalho</v>
      </c>
      <c r="AD131" s="8"/>
      <c r="AE131" s="3"/>
      <c r="AF131" s="92">
        <f t="shared" si="63"/>
        <v>43099</v>
      </c>
      <c r="AG131" s="92">
        <f t="shared" si="58"/>
        <v>43098</v>
      </c>
      <c r="AH131" s="92">
        <f t="shared" si="59"/>
        <v>43101</v>
      </c>
      <c r="AI131" s="92">
        <f t="shared" si="60"/>
        <v>43130</v>
      </c>
      <c r="AJ131" s="92">
        <f t="shared" si="64"/>
        <v>43101</v>
      </c>
      <c r="AK131" s="92">
        <f t="shared" si="61"/>
        <v>43130</v>
      </c>
      <c r="AL131" s="189">
        <f t="shared" si="62"/>
        <v>31</v>
      </c>
      <c r="AM131" s="8"/>
    </row>
    <row r="132" spans="1:39" ht="15" customHeight="1" x14ac:dyDescent="0.2">
      <c r="A132" s="75">
        <f t="shared" si="46"/>
        <v>43067</v>
      </c>
      <c r="B132" s="2">
        <f t="shared" si="37"/>
        <v>0</v>
      </c>
      <c r="C132" s="157">
        <f t="shared" si="55"/>
        <v>0</v>
      </c>
      <c r="D132" s="158">
        <f t="shared" si="47"/>
        <v>4853.07</v>
      </c>
      <c r="E132" s="150">
        <f>IF(AND(K132=1,K131&gt;1),VLOOKUP(A131,[1]Plan1!$GA$137:$GD$300,4),E131)</f>
        <v>4860.83</v>
      </c>
      <c r="F132" s="152">
        <f t="shared" si="38"/>
        <v>42977</v>
      </c>
      <c r="G132" s="152">
        <f t="shared" si="56"/>
        <v>43008</v>
      </c>
      <c r="H132" s="159">
        <f t="shared" si="39"/>
        <v>1.5989878571709415E-3</v>
      </c>
      <c r="I132" s="160">
        <f t="shared" si="48"/>
        <v>43069</v>
      </c>
      <c r="J132" s="155">
        <f t="shared" si="57"/>
        <v>31</v>
      </c>
      <c r="K132" s="155">
        <f t="shared" si="53"/>
        <v>29</v>
      </c>
      <c r="L132" s="2">
        <f t="shared" si="49"/>
        <v>1.0014957499999999</v>
      </c>
      <c r="M132" s="157">
        <f t="shared" si="54"/>
        <v>1.0014957499999999</v>
      </c>
      <c r="N132" s="2">
        <f t="shared" si="40"/>
        <v>0</v>
      </c>
      <c r="O132" s="161">
        <f t="shared" si="50"/>
        <v>0</v>
      </c>
      <c r="P132" s="162">
        <f t="shared" si="41"/>
        <v>0</v>
      </c>
      <c r="Q132" s="157">
        <f t="shared" si="42"/>
        <v>0</v>
      </c>
      <c r="R132" s="163">
        <f t="shared" si="51"/>
        <v>0.12</v>
      </c>
      <c r="S132" s="161">
        <f t="shared" si="43"/>
        <v>29</v>
      </c>
      <c r="T132" s="161">
        <v>360</v>
      </c>
      <c r="U132" s="164">
        <f t="shared" si="44"/>
        <v>1.008873905</v>
      </c>
      <c r="V132" s="157">
        <f t="shared" si="45"/>
        <v>0</v>
      </c>
      <c r="W132" s="2">
        <f t="shared" si="52"/>
        <v>0</v>
      </c>
      <c r="X132" s="2"/>
      <c r="Y132" s="8"/>
      <c r="Z132" s="5"/>
      <c r="AA132" s="8"/>
      <c r="AB132" s="112">
        <f>[2]Plan1!$A224</f>
        <v>43636</v>
      </c>
      <c r="AC132" s="113" t="str">
        <f>[2]Plan1!$C224</f>
        <v>Corpus Christi</v>
      </c>
      <c r="AD132" s="8"/>
      <c r="AE132" s="3"/>
      <c r="AF132" s="92">
        <f t="shared" si="63"/>
        <v>43130</v>
      </c>
      <c r="AG132" s="92">
        <f t="shared" si="58"/>
        <v>43129</v>
      </c>
      <c r="AH132" s="92">
        <f t="shared" si="59"/>
        <v>43130</v>
      </c>
      <c r="AI132" s="92">
        <f t="shared" si="60"/>
        <v>43159</v>
      </c>
      <c r="AJ132" s="92">
        <f t="shared" si="64"/>
        <v>43130</v>
      </c>
      <c r="AK132" s="92">
        <f t="shared" si="61"/>
        <v>43159</v>
      </c>
      <c r="AL132" s="189">
        <f t="shared" si="62"/>
        <v>29</v>
      </c>
      <c r="AM132" s="8"/>
    </row>
    <row r="133" spans="1:39" ht="15" customHeight="1" x14ac:dyDescent="0.2">
      <c r="A133" s="75">
        <f t="shared" si="46"/>
        <v>43068</v>
      </c>
      <c r="B133" s="2">
        <f t="shared" si="37"/>
        <v>0</v>
      </c>
      <c r="C133" s="157">
        <f t="shared" si="55"/>
        <v>0</v>
      </c>
      <c r="D133" s="158">
        <f t="shared" si="47"/>
        <v>4853.07</v>
      </c>
      <c r="E133" s="150">
        <f>IF(AND(K133=1,K132&gt;1),VLOOKUP(A132,[1]Plan1!$GA$137:$GD$300,4),E132)</f>
        <v>4860.83</v>
      </c>
      <c r="F133" s="152">
        <f t="shared" si="38"/>
        <v>42977</v>
      </c>
      <c r="G133" s="152">
        <f t="shared" si="56"/>
        <v>43008</v>
      </c>
      <c r="H133" s="159">
        <f t="shared" si="39"/>
        <v>1.5989878571709415E-3</v>
      </c>
      <c r="I133" s="160">
        <f t="shared" si="48"/>
        <v>43069</v>
      </c>
      <c r="J133" s="155">
        <f t="shared" si="57"/>
        <v>31</v>
      </c>
      <c r="K133" s="155">
        <f t="shared" si="53"/>
        <v>30</v>
      </c>
      <c r="L133" s="2">
        <f t="shared" si="49"/>
        <v>1.00154736</v>
      </c>
      <c r="M133" s="157">
        <f t="shared" si="54"/>
        <v>1.00154736</v>
      </c>
      <c r="N133" s="2">
        <f t="shared" si="40"/>
        <v>0</v>
      </c>
      <c r="O133" s="161">
        <f t="shared" si="50"/>
        <v>0</v>
      </c>
      <c r="P133" s="162">
        <f t="shared" si="41"/>
        <v>0</v>
      </c>
      <c r="Q133" s="157">
        <f t="shared" si="42"/>
        <v>0</v>
      </c>
      <c r="R133" s="163">
        <f t="shared" si="51"/>
        <v>0.12</v>
      </c>
      <c r="S133" s="161">
        <f t="shared" si="43"/>
        <v>30</v>
      </c>
      <c r="T133" s="161">
        <v>360</v>
      </c>
      <c r="U133" s="164">
        <f t="shared" si="44"/>
        <v>1.009181302</v>
      </c>
      <c r="V133" s="157">
        <f t="shared" si="45"/>
        <v>0</v>
      </c>
      <c r="W133" s="2">
        <f t="shared" si="52"/>
        <v>0</v>
      </c>
      <c r="X133" s="2"/>
      <c r="Y133" s="8"/>
      <c r="Z133" s="5"/>
      <c r="AA133" s="8"/>
      <c r="AB133" s="112">
        <f>[2]Plan1!$A225</f>
        <v>43715</v>
      </c>
      <c r="AC133" s="113" t="str">
        <f>[2]Plan1!$C225</f>
        <v>Independência do Brasil</v>
      </c>
      <c r="AD133" s="8"/>
      <c r="AE133" s="3"/>
      <c r="AF133" s="92">
        <f t="shared" si="63"/>
        <v>43159</v>
      </c>
      <c r="AG133" s="92">
        <f t="shared" si="58"/>
        <v>43158</v>
      </c>
      <c r="AH133" s="92">
        <f t="shared" si="59"/>
        <v>43159</v>
      </c>
      <c r="AI133" s="92">
        <f t="shared" si="60"/>
        <v>43189</v>
      </c>
      <c r="AJ133" s="92">
        <f t="shared" si="64"/>
        <v>43159</v>
      </c>
      <c r="AK133" s="92">
        <f t="shared" si="61"/>
        <v>43189</v>
      </c>
      <c r="AL133" s="189">
        <f t="shared" si="62"/>
        <v>30</v>
      </c>
      <c r="AM133" s="8"/>
    </row>
    <row r="134" spans="1:39" ht="15" customHeight="1" x14ac:dyDescent="0.2">
      <c r="A134" s="75">
        <f t="shared" si="46"/>
        <v>43069</v>
      </c>
      <c r="B134" s="2">
        <f t="shared" si="37"/>
        <v>0</v>
      </c>
      <c r="C134" s="157">
        <f t="shared" si="55"/>
        <v>0</v>
      </c>
      <c r="D134" s="158">
        <f t="shared" si="47"/>
        <v>4853.07</v>
      </c>
      <c r="E134" s="150">
        <f>IF(AND(K134=1,K133&gt;1),VLOOKUP(A133,[1]Plan1!$GA$137:$GD$300,4),E133)</f>
        <v>4860.83</v>
      </c>
      <c r="F134" s="152">
        <f t="shared" si="38"/>
        <v>42977</v>
      </c>
      <c r="G134" s="152">
        <f t="shared" si="56"/>
        <v>43008</v>
      </c>
      <c r="H134" s="159">
        <f t="shared" si="39"/>
        <v>1.5989878571709415E-3</v>
      </c>
      <c r="I134" s="160">
        <f t="shared" si="48"/>
        <v>43069</v>
      </c>
      <c r="J134" s="155">
        <f t="shared" si="57"/>
        <v>31</v>
      </c>
      <c r="K134" s="155">
        <f t="shared" si="53"/>
        <v>31</v>
      </c>
      <c r="L134" s="2">
        <f t="shared" si="49"/>
        <v>1.00159898</v>
      </c>
      <c r="M134" s="157">
        <f t="shared" si="54"/>
        <v>1.00159898</v>
      </c>
      <c r="N134" s="2">
        <f t="shared" si="40"/>
        <v>0</v>
      </c>
      <c r="O134" s="161">
        <f t="shared" si="50"/>
        <v>0</v>
      </c>
      <c r="P134" s="162">
        <f t="shared" si="41"/>
        <v>0</v>
      </c>
      <c r="Q134" s="157">
        <f t="shared" si="42"/>
        <v>0</v>
      </c>
      <c r="R134" s="163">
        <f t="shared" si="51"/>
        <v>0.12</v>
      </c>
      <c r="S134" s="161">
        <f t="shared" si="43"/>
        <v>31</v>
      </c>
      <c r="T134" s="161">
        <v>360</v>
      </c>
      <c r="U134" s="164">
        <f t="shared" si="44"/>
        <v>1.0094887930000001</v>
      </c>
      <c r="V134" s="157">
        <f t="shared" si="45"/>
        <v>0</v>
      </c>
      <c r="W134" s="2">
        <f t="shared" si="52"/>
        <v>0</v>
      </c>
      <c r="X134" s="2"/>
      <c r="Y134" s="8"/>
      <c r="Z134" s="5"/>
      <c r="AA134" s="8"/>
      <c r="AB134" s="112">
        <f>[2]Plan1!$A226</f>
        <v>43750</v>
      </c>
      <c r="AC134" s="113" t="str">
        <f>[2]Plan1!$C226</f>
        <v>Nossa Sr.a Aparecida - Padroeira do Brasil</v>
      </c>
      <c r="AD134" s="8"/>
      <c r="AE134" s="3"/>
      <c r="AF134" s="92">
        <v>43189</v>
      </c>
      <c r="AG134" s="92">
        <f t="shared" si="58"/>
        <v>43188</v>
      </c>
      <c r="AH134" s="92">
        <f t="shared" si="59"/>
        <v>43189</v>
      </c>
      <c r="AI134" s="92">
        <f t="shared" si="60"/>
        <v>43220</v>
      </c>
      <c r="AJ134" s="92">
        <f t="shared" si="64"/>
        <v>43189</v>
      </c>
      <c r="AK134" s="92">
        <f t="shared" si="61"/>
        <v>43220</v>
      </c>
      <c r="AL134" s="189">
        <f t="shared" si="62"/>
        <v>31</v>
      </c>
      <c r="AM134" s="8"/>
    </row>
    <row r="135" spans="1:39" ht="15" customHeight="1" x14ac:dyDescent="0.2">
      <c r="A135" s="75">
        <f t="shared" si="46"/>
        <v>43070</v>
      </c>
      <c r="B135" s="2">
        <f t="shared" si="37"/>
        <v>0</v>
      </c>
      <c r="C135" s="157">
        <f t="shared" si="55"/>
        <v>0</v>
      </c>
      <c r="D135" s="158">
        <f t="shared" si="47"/>
        <v>4860.83</v>
      </c>
      <c r="E135" s="150">
        <f>IF(AND(K135=1,K134&gt;1),VLOOKUP(A134,[1]Plan1!$GA$137:$GD$300,4),E134)</f>
        <v>4881.25</v>
      </c>
      <c r="F135" s="152">
        <f t="shared" si="38"/>
        <v>43008</v>
      </c>
      <c r="G135" s="152">
        <f t="shared" si="56"/>
        <v>43038</v>
      </c>
      <c r="H135" s="159">
        <f t="shared" si="39"/>
        <v>4.2009286479880448E-3</v>
      </c>
      <c r="I135" s="160">
        <f t="shared" si="48"/>
        <v>43099</v>
      </c>
      <c r="J135" s="155">
        <f t="shared" si="57"/>
        <v>30</v>
      </c>
      <c r="K135" s="155">
        <f t="shared" si="53"/>
        <v>1</v>
      </c>
      <c r="L135" s="2">
        <f t="shared" si="49"/>
        <v>1.0001397400000001</v>
      </c>
      <c r="M135" s="157">
        <f t="shared" si="54"/>
        <v>1.0001397400000001</v>
      </c>
      <c r="N135" s="2">
        <f t="shared" si="40"/>
        <v>0</v>
      </c>
      <c r="O135" s="161">
        <f t="shared" si="50"/>
        <v>0</v>
      </c>
      <c r="P135" s="162">
        <f t="shared" si="41"/>
        <v>0</v>
      </c>
      <c r="Q135" s="157">
        <f t="shared" si="42"/>
        <v>0</v>
      </c>
      <c r="R135" s="163">
        <f t="shared" si="51"/>
        <v>0.12</v>
      </c>
      <c r="S135" s="161">
        <f t="shared" si="43"/>
        <v>1</v>
      </c>
      <c r="T135" s="161">
        <v>360</v>
      </c>
      <c r="U135" s="164">
        <f t="shared" si="44"/>
        <v>1.0003148509999999</v>
      </c>
      <c r="V135" s="157">
        <f t="shared" si="45"/>
        <v>0</v>
      </c>
      <c r="W135" s="2">
        <f t="shared" si="52"/>
        <v>0</v>
      </c>
      <c r="X135" s="2"/>
      <c r="Y135" s="8"/>
      <c r="Z135" s="5"/>
      <c r="AA135" s="8"/>
      <c r="AB135" s="112">
        <f>[2]Plan1!$A227</f>
        <v>43771</v>
      </c>
      <c r="AC135" s="113" t="str">
        <f>[2]Plan1!$C227</f>
        <v>Finados</v>
      </c>
      <c r="AD135" s="8"/>
      <c r="AE135" s="3"/>
      <c r="AF135" s="92">
        <f t="shared" si="63"/>
        <v>43220</v>
      </c>
      <c r="AG135" s="92">
        <f t="shared" si="58"/>
        <v>43217</v>
      </c>
      <c r="AH135" s="92">
        <f t="shared" si="59"/>
        <v>43220</v>
      </c>
      <c r="AI135" s="92">
        <f t="shared" si="60"/>
        <v>43250</v>
      </c>
      <c r="AJ135" s="92">
        <f t="shared" si="64"/>
        <v>43220</v>
      </c>
      <c r="AK135" s="92">
        <f t="shared" si="61"/>
        <v>43250</v>
      </c>
      <c r="AL135" s="189">
        <f t="shared" si="62"/>
        <v>30</v>
      </c>
      <c r="AM135" s="8"/>
    </row>
    <row r="136" spans="1:39" ht="15" customHeight="1" x14ac:dyDescent="0.2">
      <c r="A136" s="75">
        <f t="shared" si="46"/>
        <v>43071</v>
      </c>
      <c r="B136" s="2">
        <f t="shared" si="37"/>
        <v>0</v>
      </c>
      <c r="C136" s="157">
        <f t="shared" si="55"/>
        <v>0</v>
      </c>
      <c r="D136" s="158">
        <f t="shared" si="47"/>
        <v>4860.83</v>
      </c>
      <c r="E136" s="150">
        <f>IF(AND(K136=1,K135&gt;1),VLOOKUP(A135,[1]Plan1!$GA$137:$GD$300,4),E135)</f>
        <v>4881.25</v>
      </c>
      <c r="F136" s="152">
        <f t="shared" si="38"/>
        <v>43008</v>
      </c>
      <c r="G136" s="152">
        <f t="shared" si="56"/>
        <v>43038</v>
      </c>
      <c r="H136" s="159">
        <f t="shared" si="39"/>
        <v>4.2009286479880448E-3</v>
      </c>
      <c r="I136" s="160">
        <f t="shared" si="48"/>
        <v>43099</v>
      </c>
      <c r="J136" s="155">
        <f t="shared" si="57"/>
        <v>30</v>
      </c>
      <c r="K136" s="155">
        <f t="shared" si="53"/>
        <v>2</v>
      </c>
      <c r="L136" s="2">
        <f t="shared" si="49"/>
        <v>1.0002795099999999</v>
      </c>
      <c r="M136" s="157">
        <f t="shared" si="54"/>
        <v>1.0002795099999999</v>
      </c>
      <c r="N136" s="2">
        <f t="shared" si="40"/>
        <v>0</v>
      </c>
      <c r="O136" s="161">
        <f t="shared" si="50"/>
        <v>0</v>
      </c>
      <c r="P136" s="162">
        <f t="shared" si="41"/>
        <v>0</v>
      </c>
      <c r="Q136" s="157">
        <f t="shared" si="42"/>
        <v>0</v>
      </c>
      <c r="R136" s="163">
        <f t="shared" si="51"/>
        <v>0.12</v>
      </c>
      <c r="S136" s="161">
        <f t="shared" si="43"/>
        <v>2</v>
      </c>
      <c r="T136" s="161">
        <v>360</v>
      </c>
      <c r="U136" s="164">
        <f t="shared" si="44"/>
        <v>1.000629802</v>
      </c>
      <c r="V136" s="157">
        <f t="shared" si="45"/>
        <v>0</v>
      </c>
      <c r="W136" s="2">
        <f t="shared" si="52"/>
        <v>0</v>
      </c>
      <c r="X136" s="2"/>
      <c r="Y136" s="8"/>
      <c r="Z136" s="5"/>
      <c r="AA136" s="8"/>
      <c r="AB136" s="112">
        <f>[2]Plan1!$A228</f>
        <v>43784</v>
      </c>
      <c r="AC136" s="113" t="str">
        <f>[2]Plan1!$C228</f>
        <v>Proclamação da República</v>
      </c>
      <c r="AD136" s="8"/>
      <c r="AE136" s="3"/>
      <c r="AF136" s="92">
        <f t="shared" si="63"/>
        <v>43250</v>
      </c>
      <c r="AG136" s="92">
        <f t="shared" si="58"/>
        <v>43249</v>
      </c>
      <c r="AH136" s="92">
        <f t="shared" si="59"/>
        <v>43250</v>
      </c>
      <c r="AI136" s="92">
        <f t="shared" si="60"/>
        <v>43281</v>
      </c>
      <c r="AJ136" s="92">
        <f t="shared" si="64"/>
        <v>43250</v>
      </c>
      <c r="AK136" s="92">
        <f t="shared" si="61"/>
        <v>43283</v>
      </c>
      <c r="AL136" s="189">
        <f t="shared" si="62"/>
        <v>31</v>
      </c>
      <c r="AM136" s="8"/>
    </row>
    <row r="137" spans="1:39" ht="15" customHeight="1" x14ac:dyDescent="0.2">
      <c r="A137" s="75">
        <f t="shared" si="46"/>
        <v>43072</v>
      </c>
      <c r="B137" s="2">
        <f t="shared" si="37"/>
        <v>0</v>
      </c>
      <c r="C137" s="157">
        <f t="shared" si="55"/>
        <v>0</v>
      </c>
      <c r="D137" s="158">
        <f t="shared" si="47"/>
        <v>4860.83</v>
      </c>
      <c r="E137" s="150">
        <f>IF(AND(K137=1,K136&gt;1),VLOOKUP(A136,[1]Plan1!$GA$137:$GD$300,4),E136)</f>
        <v>4881.25</v>
      </c>
      <c r="F137" s="152">
        <f t="shared" si="38"/>
        <v>43008</v>
      </c>
      <c r="G137" s="152">
        <f t="shared" si="56"/>
        <v>43038</v>
      </c>
      <c r="H137" s="159">
        <f t="shared" si="39"/>
        <v>4.2009286479880448E-3</v>
      </c>
      <c r="I137" s="160">
        <f t="shared" si="48"/>
        <v>43099</v>
      </c>
      <c r="J137" s="155">
        <f t="shared" si="57"/>
        <v>30</v>
      </c>
      <c r="K137" s="155">
        <f t="shared" si="53"/>
        <v>3</v>
      </c>
      <c r="L137" s="2">
        <f t="shared" si="49"/>
        <v>1.0004192999999999</v>
      </c>
      <c r="M137" s="157">
        <f t="shared" si="54"/>
        <v>1.0004192999999999</v>
      </c>
      <c r="N137" s="2">
        <f t="shared" si="40"/>
        <v>0</v>
      </c>
      <c r="O137" s="161">
        <f t="shared" si="50"/>
        <v>0</v>
      </c>
      <c r="P137" s="162">
        <f t="shared" si="41"/>
        <v>0</v>
      </c>
      <c r="Q137" s="157">
        <f t="shared" si="42"/>
        <v>0</v>
      </c>
      <c r="R137" s="163">
        <f t="shared" si="51"/>
        <v>0.12</v>
      </c>
      <c r="S137" s="161">
        <f t="shared" si="43"/>
        <v>3</v>
      </c>
      <c r="T137" s="161">
        <v>360</v>
      </c>
      <c r="U137" s="164">
        <f t="shared" si="44"/>
        <v>1.0009448519999999</v>
      </c>
      <c r="V137" s="157">
        <f t="shared" si="45"/>
        <v>0</v>
      </c>
      <c r="W137" s="2">
        <f t="shared" si="52"/>
        <v>0</v>
      </c>
      <c r="X137" s="2"/>
      <c r="Y137" s="8"/>
      <c r="Z137" s="5"/>
      <c r="AA137" s="8"/>
      <c r="AB137" s="112">
        <f>[2]Plan1!$A229</f>
        <v>43824</v>
      </c>
      <c r="AC137" s="113" t="str">
        <f>[2]Plan1!$C229</f>
        <v>Natal</v>
      </c>
      <c r="AD137" s="8"/>
      <c r="AE137" s="3"/>
      <c r="AF137" s="92">
        <f t="shared" si="63"/>
        <v>43281</v>
      </c>
      <c r="AG137" s="92">
        <f t="shared" si="58"/>
        <v>43280</v>
      </c>
      <c r="AH137" s="92">
        <f t="shared" si="59"/>
        <v>43283</v>
      </c>
      <c r="AI137" s="92">
        <f t="shared" si="60"/>
        <v>43311</v>
      </c>
      <c r="AJ137" s="92">
        <f t="shared" si="64"/>
        <v>43283</v>
      </c>
      <c r="AK137" s="92">
        <f t="shared" si="61"/>
        <v>43311</v>
      </c>
      <c r="AL137" s="189">
        <f t="shared" si="62"/>
        <v>30</v>
      </c>
      <c r="AM137" s="8"/>
    </row>
    <row r="138" spans="1:39" ht="15" customHeight="1" x14ac:dyDescent="0.2">
      <c r="A138" s="75">
        <f t="shared" si="46"/>
        <v>43073</v>
      </c>
      <c r="B138" s="2">
        <f t="shared" si="37"/>
        <v>0</v>
      </c>
      <c r="C138" s="157">
        <f t="shared" si="55"/>
        <v>0</v>
      </c>
      <c r="D138" s="158">
        <f t="shared" si="47"/>
        <v>4860.83</v>
      </c>
      <c r="E138" s="150">
        <f>IF(AND(K138=1,K137&gt;1),VLOOKUP(A137,[1]Plan1!$GA$137:$GD$300,4),E137)</f>
        <v>4881.25</v>
      </c>
      <c r="F138" s="152">
        <f t="shared" si="38"/>
        <v>43008</v>
      </c>
      <c r="G138" s="152">
        <f t="shared" si="56"/>
        <v>43038</v>
      </c>
      <c r="H138" s="159">
        <f t="shared" si="39"/>
        <v>4.2009286479880448E-3</v>
      </c>
      <c r="I138" s="160">
        <f t="shared" si="48"/>
        <v>43099</v>
      </c>
      <c r="J138" s="155">
        <f t="shared" si="57"/>
        <v>30</v>
      </c>
      <c r="K138" s="155">
        <f t="shared" si="53"/>
        <v>4</v>
      </c>
      <c r="L138" s="2">
        <f t="shared" si="49"/>
        <v>1.0005591</v>
      </c>
      <c r="M138" s="157">
        <f t="shared" si="54"/>
        <v>1.0005591</v>
      </c>
      <c r="N138" s="2">
        <f t="shared" si="40"/>
        <v>0</v>
      </c>
      <c r="O138" s="161">
        <f t="shared" si="50"/>
        <v>0</v>
      </c>
      <c r="P138" s="162">
        <f t="shared" si="41"/>
        <v>0</v>
      </c>
      <c r="Q138" s="157">
        <f t="shared" si="42"/>
        <v>0</v>
      </c>
      <c r="R138" s="163">
        <f t="shared" si="51"/>
        <v>0.12</v>
      </c>
      <c r="S138" s="161">
        <f t="shared" si="43"/>
        <v>4</v>
      </c>
      <c r="T138" s="161">
        <v>360</v>
      </c>
      <c r="U138" s="164">
        <f t="shared" si="44"/>
        <v>1.0012600009999999</v>
      </c>
      <c r="V138" s="157">
        <f t="shared" si="45"/>
        <v>0</v>
      </c>
      <c r="W138" s="2">
        <f t="shared" si="52"/>
        <v>0</v>
      </c>
      <c r="X138" s="2"/>
      <c r="Y138" s="8"/>
      <c r="Z138" s="5"/>
      <c r="AA138" s="8"/>
      <c r="AB138" s="112">
        <f>[2]Plan1!$A230</f>
        <v>43831</v>
      </c>
      <c r="AC138" s="113" t="str">
        <f>[2]Plan1!$C230</f>
        <v>Confraternização Universal</v>
      </c>
      <c r="AD138" s="8"/>
      <c r="AE138" s="3"/>
      <c r="AF138" s="92">
        <f t="shared" si="63"/>
        <v>43311</v>
      </c>
      <c r="AG138" s="92">
        <f t="shared" si="58"/>
        <v>43308</v>
      </c>
      <c r="AH138" s="92">
        <f t="shared" si="59"/>
        <v>43311</v>
      </c>
      <c r="AI138" s="92">
        <f t="shared" si="60"/>
        <v>43342</v>
      </c>
      <c r="AJ138" s="92">
        <f t="shared" si="64"/>
        <v>43311</v>
      </c>
      <c r="AK138" s="92">
        <f t="shared" si="61"/>
        <v>43342</v>
      </c>
      <c r="AL138" s="189">
        <f t="shared" si="62"/>
        <v>31</v>
      </c>
      <c r="AM138" s="8"/>
    </row>
    <row r="139" spans="1:39" ht="15" customHeight="1" x14ac:dyDescent="0.2">
      <c r="A139" s="75">
        <f t="shared" si="46"/>
        <v>43074</v>
      </c>
      <c r="B139" s="2">
        <f t="shared" ref="B139:B202" si="65">N139+V139</f>
        <v>0</v>
      </c>
      <c r="C139" s="157">
        <f t="shared" si="55"/>
        <v>0</v>
      </c>
      <c r="D139" s="158">
        <f t="shared" si="47"/>
        <v>4860.83</v>
      </c>
      <c r="E139" s="150">
        <f>IF(AND(K139=1,K138&gt;1),VLOOKUP(A138,[1]Plan1!$GA$137:$GD$300,4),E138)</f>
        <v>4881.25</v>
      </c>
      <c r="F139" s="152">
        <f t="shared" ref="F139:F202" si="66">EDATE(G139,-1)</f>
        <v>43008</v>
      </c>
      <c r="G139" s="152">
        <f t="shared" si="56"/>
        <v>43038</v>
      </c>
      <c r="H139" s="159">
        <f t="shared" ref="H139:H202" si="67">(E139/D139)-1</f>
        <v>4.2009286479880448E-3</v>
      </c>
      <c r="I139" s="160">
        <f t="shared" si="48"/>
        <v>43099</v>
      </c>
      <c r="J139" s="155">
        <f t="shared" si="57"/>
        <v>30</v>
      </c>
      <c r="K139" s="155">
        <f t="shared" si="53"/>
        <v>5</v>
      </c>
      <c r="L139" s="2">
        <f t="shared" si="49"/>
        <v>1.00069893</v>
      </c>
      <c r="M139" s="157">
        <f t="shared" si="54"/>
        <v>1.00069893</v>
      </c>
      <c r="N139" s="2">
        <f t="shared" ref="N139:N202" si="68">TRUNC(C139*M139,8)</f>
        <v>0</v>
      </c>
      <c r="O139" s="161">
        <f t="shared" si="50"/>
        <v>0</v>
      </c>
      <c r="P139" s="162">
        <f t="shared" ref="P139:P202" si="69">IF(O139&gt;0,VLOOKUP($A139,$AB$11:$AG$122,6),0)</f>
        <v>0</v>
      </c>
      <c r="Q139" s="157">
        <f t="shared" ref="Q139:Q202" si="70">IF(P139&gt;0,TRUNC(P139*N139,8),0)</f>
        <v>0</v>
      </c>
      <c r="R139" s="163">
        <f t="shared" si="51"/>
        <v>0.12</v>
      </c>
      <c r="S139" s="161">
        <f t="shared" ref="S139:S202" si="71">K139</f>
        <v>5</v>
      </c>
      <c r="T139" s="161">
        <v>360</v>
      </c>
      <c r="U139" s="164">
        <f t="shared" ref="U139:U202" si="72">ROUND((1+R139)^(30/360)^(K139/J139),9)</f>
        <v>1.0015752490000001</v>
      </c>
      <c r="V139" s="157">
        <f t="shared" ref="V139:V202" si="73">TRUNC((N139*(U139-1)),8)</f>
        <v>0</v>
      </c>
      <c r="W139" s="2">
        <f t="shared" si="52"/>
        <v>0</v>
      </c>
      <c r="X139" s="2"/>
      <c r="Y139" s="8"/>
      <c r="Z139" s="5"/>
      <c r="AA139" s="8"/>
      <c r="AB139" s="112">
        <f>[2]Plan1!$A231</f>
        <v>43885</v>
      </c>
      <c r="AC139" s="113" t="str">
        <f>[2]Plan1!$C231</f>
        <v>Carnaval</v>
      </c>
      <c r="AD139" s="8"/>
      <c r="AE139" s="3"/>
      <c r="AF139" s="92">
        <f t="shared" si="63"/>
        <v>43342</v>
      </c>
      <c r="AG139" s="92">
        <f t="shared" si="58"/>
        <v>43341</v>
      </c>
      <c r="AH139" s="92">
        <f t="shared" si="59"/>
        <v>43342</v>
      </c>
      <c r="AI139" s="92">
        <f t="shared" si="60"/>
        <v>43373</v>
      </c>
      <c r="AJ139" s="92">
        <f t="shared" si="64"/>
        <v>43342</v>
      </c>
      <c r="AK139" s="92">
        <f t="shared" si="61"/>
        <v>43374</v>
      </c>
      <c r="AL139" s="189">
        <f t="shared" si="62"/>
        <v>31</v>
      </c>
      <c r="AM139" s="8"/>
    </row>
    <row r="140" spans="1:39" ht="15" customHeight="1" x14ac:dyDescent="0.2">
      <c r="A140" s="75">
        <f t="shared" ref="A140:A203" si="74">(A139+1)</f>
        <v>43075</v>
      </c>
      <c r="B140" s="2">
        <f t="shared" si="65"/>
        <v>0</v>
      </c>
      <c r="C140" s="157">
        <f t="shared" si="55"/>
        <v>0</v>
      </c>
      <c r="D140" s="158">
        <f t="shared" ref="D140:D203" si="75">IF(E140=E139,D139,E139)</f>
        <v>4860.83</v>
      </c>
      <c r="E140" s="150">
        <f>IF(AND(K140=1,K139&gt;1),VLOOKUP(A139,[1]Plan1!$GA$137:$GD$300,4),E139)</f>
        <v>4881.25</v>
      </c>
      <c r="F140" s="152">
        <f t="shared" si="66"/>
        <v>43008</v>
      </c>
      <c r="G140" s="152">
        <f t="shared" si="56"/>
        <v>43038</v>
      </c>
      <c r="H140" s="159">
        <f t="shared" si="67"/>
        <v>4.2009286479880448E-3</v>
      </c>
      <c r="I140" s="160">
        <f t="shared" ref="I140:I203" si="76">VLOOKUP(A139,AF$126:AI$301,4)</f>
        <v>43099</v>
      </c>
      <c r="J140" s="155">
        <f t="shared" si="57"/>
        <v>30</v>
      </c>
      <c r="K140" s="155">
        <f t="shared" si="53"/>
        <v>6</v>
      </c>
      <c r="L140" s="2">
        <f t="shared" ref="L140:L203" si="77">TRUNC((E140/D140)^TRUNC((K140/J140),9),8)</f>
        <v>1.0008387700000001</v>
      </c>
      <c r="M140" s="157">
        <f t="shared" si="54"/>
        <v>1.0008387700000001</v>
      </c>
      <c r="N140" s="2">
        <f t="shared" si="68"/>
        <v>0</v>
      </c>
      <c r="O140" s="161">
        <f t="shared" ref="O140:O203" si="78">IF(VLOOKUP(A140,AB$11:AK$122,10)=VLOOKUP(A139,AB$11:AK$122,10),0,VLOOKUP(A140,AB$11:AK$122,10))</f>
        <v>0</v>
      </c>
      <c r="P140" s="162">
        <f t="shared" si="69"/>
        <v>0</v>
      </c>
      <c r="Q140" s="157">
        <f t="shared" si="70"/>
        <v>0</v>
      </c>
      <c r="R140" s="163">
        <f t="shared" ref="R140:R203" si="79">(R139)</f>
        <v>0.12</v>
      </c>
      <c r="S140" s="161">
        <f t="shared" si="71"/>
        <v>6</v>
      </c>
      <c r="T140" s="161">
        <v>360</v>
      </c>
      <c r="U140" s="164">
        <f t="shared" si="72"/>
        <v>1.001890596</v>
      </c>
      <c r="V140" s="157">
        <f t="shared" si="73"/>
        <v>0</v>
      </c>
      <c r="W140" s="2">
        <f t="shared" ref="W140:W203" si="80">IF(O140&gt;0,Q140+V140,0)</f>
        <v>0</v>
      </c>
      <c r="X140" s="2"/>
      <c r="Y140" s="8"/>
      <c r="Z140" s="5"/>
      <c r="AA140" s="8"/>
      <c r="AB140" s="112">
        <f>[2]Plan1!$A232</f>
        <v>43886</v>
      </c>
      <c r="AC140" s="113" t="str">
        <f>[2]Plan1!$C232</f>
        <v>Carnaval</v>
      </c>
      <c r="AD140" s="8"/>
      <c r="AE140" s="3"/>
      <c r="AF140" s="92">
        <f t="shared" si="63"/>
        <v>43373</v>
      </c>
      <c r="AG140" s="92">
        <f t="shared" si="58"/>
        <v>43371</v>
      </c>
      <c r="AH140" s="92">
        <f t="shared" si="59"/>
        <v>43374</v>
      </c>
      <c r="AI140" s="92">
        <f t="shared" si="60"/>
        <v>43403</v>
      </c>
      <c r="AJ140" s="92">
        <f t="shared" si="64"/>
        <v>43374</v>
      </c>
      <c r="AK140" s="92">
        <f t="shared" si="61"/>
        <v>43403</v>
      </c>
      <c r="AL140" s="189">
        <f t="shared" si="62"/>
        <v>30</v>
      </c>
      <c r="AM140" s="8"/>
    </row>
    <row r="141" spans="1:39" ht="15" customHeight="1" x14ac:dyDescent="0.2">
      <c r="A141" s="75">
        <f t="shared" si="74"/>
        <v>43076</v>
      </c>
      <c r="B141" s="2">
        <f t="shared" si="65"/>
        <v>0</v>
      </c>
      <c r="C141" s="157">
        <f t="shared" si="55"/>
        <v>0</v>
      </c>
      <c r="D141" s="158">
        <f t="shared" si="75"/>
        <v>4860.83</v>
      </c>
      <c r="E141" s="150">
        <f>IF(AND(K141=1,K140&gt;1),VLOOKUP(A140,[1]Plan1!$GA$137:$GD$300,4),E140)</f>
        <v>4881.25</v>
      </c>
      <c r="F141" s="152">
        <f t="shared" si="66"/>
        <v>43008</v>
      </c>
      <c r="G141" s="152">
        <f t="shared" si="56"/>
        <v>43038</v>
      </c>
      <c r="H141" s="159">
        <f t="shared" si="67"/>
        <v>4.2009286479880448E-3</v>
      </c>
      <c r="I141" s="160">
        <f t="shared" si="76"/>
        <v>43099</v>
      </c>
      <c r="J141" s="155">
        <f t="shared" si="57"/>
        <v>30</v>
      </c>
      <c r="K141" s="155">
        <f t="shared" ref="K141:K204" si="81">(J141-(I141-A141))</f>
        <v>7</v>
      </c>
      <c r="L141" s="2">
        <f t="shared" si="77"/>
        <v>1.00097864</v>
      </c>
      <c r="M141" s="157">
        <f t="shared" si="54"/>
        <v>1.00097864</v>
      </c>
      <c r="N141" s="2">
        <f t="shared" si="68"/>
        <v>0</v>
      </c>
      <c r="O141" s="161">
        <f t="shared" si="78"/>
        <v>0</v>
      </c>
      <c r="P141" s="162">
        <f t="shared" si="69"/>
        <v>0</v>
      </c>
      <c r="Q141" s="157">
        <f t="shared" si="70"/>
        <v>0</v>
      </c>
      <c r="R141" s="163">
        <f t="shared" si="79"/>
        <v>0.12</v>
      </c>
      <c r="S141" s="161">
        <f t="shared" si="71"/>
        <v>7</v>
      </c>
      <c r="T141" s="161">
        <v>360</v>
      </c>
      <c r="U141" s="164">
        <f t="shared" si="72"/>
        <v>1.0022060429999999</v>
      </c>
      <c r="V141" s="157">
        <f t="shared" si="73"/>
        <v>0</v>
      </c>
      <c r="W141" s="2">
        <f t="shared" si="80"/>
        <v>0</v>
      </c>
      <c r="X141" s="2"/>
      <c r="Y141" s="8"/>
      <c r="Z141" s="5"/>
      <c r="AA141" s="8"/>
      <c r="AB141" s="112">
        <f>[2]Plan1!$A233</f>
        <v>43931</v>
      </c>
      <c r="AC141" s="113" t="str">
        <f>[2]Plan1!$C233</f>
        <v>Paixão de Cristo</v>
      </c>
      <c r="AD141" s="8"/>
      <c r="AE141" s="3"/>
      <c r="AF141" s="92">
        <f t="shared" si="63"/>
        <v>43403</v>
      </c>
      <c r="AG141" s="92">
        <f t="shared" si="58"/>
        <v>43402</v>
      </c>
      <c r="AH141" s="92">
        <f t="shared" si="59"/>
        <v>43403</v>
      </c>
      <c r="AI141" s="92">
        <f t="shared" si="60"/>
        <v>43434</v>
      </c>
      <c r="AJ141" s="92">
        <f t="shared" si="64"/>
        <v>43403</v>
      </c>
      <c r="AK141" s="92">
        <f t="shared" si="61"/>
        <v>43434</v>
      </c>
      <c r="AL141" s="189">
        <f t="shared" si="62"/>
        <v>31</v>
      </c>
      <c r="AM141" s="8"/>
    </row>
    <row r="142" spans="1:39" ht="15" customHeight="1" x14ac:dyDescent="0.2">
      <c r="A142" s="75">
        <f t="shared" si="74"/>
        <v>43077</v>
      </c>
      <c r="B142" s="2">
        <f t="shared" si="65"/>
        <v>0</v>
      </c>
      <c r="C142" s="157">
        <f t="shared" si="55"/>
        <v>0</v>
      </c>
      <c r="D142" s="158">
        <f t="shared" si="75"/>
        <v>4860.83</v>
      </c>
      <c r="E142" s="150">
        <f>IF(AND(K142=1,K141&gt;1),VLOOKUP(A141,[1]Plan1!$GA$137:$GD$300,4),E141)</f>
        <v>4881.25</v>
      </c>
      <c r="F142" s="152">
        <f t="shared" si="66"/>
        <v>43008</v>
      </c>
      <c r="G142" s="152">
        <f t="shared" si="56"/>
        <v>43038</v>
      </c>
      <c r="H142" s="159">
        <f t="shared" si="67"/>
        <v>4.2009286479880448E-3</v>
      </c>
      <c r="I142" s="160">
        <f t="shared" si="76"/>
        <v>43099</v>
      </c>
      <c r="J142" s="155">
        <f t="shared" si="57"/>
        <v>30</v>
      </c>
      <c r="K142" s="155">
        <f t="shared" si="81"/>
        <v>8</v>
      </c>
      <c r="L142" s="2">
        <f t="shared" si="77"/>
        <v>1.0011185199999999</v>
      </c>
      <c r="M142" s="157">
        <f t="shared" si="54"/>
        <v>1.0011185199999999</v>
      </c>
      <c r="N142" s="2">
        <f t="shared" si="68"/>
        <v>0</v>
      </c>
      <c r="O142" s="161">
        <f t="shared" si="78"/>
        <v>0</v>
      </c>
      <c r="P142" s="162">
        <f t="shared" si="69"/>
        <v>0</v>
      </c>
      <c r="Q142" s="157">
        <f t="shared" si="70"/>
        <v>0</v>
      </c>
      <c r="R142" s="163">
        <f t="shared" si="79"/>
        <v>0.12</v>
      </c>
      <c r="S142" s="161">
        <f t="shared" si="71"/>
        <v>8</v>
      </c>
      <c r="T142" s="161">
        <v>360</v>
      </c>
      <c r="U142" s="164">
        <f t="shared" si="72"/>
        <v>1.0025215890000001</v>
      </c>
      <c r="V142" s="157">
        <f t="shared" si="73"/>
        <v>0</v>
      </c>
      <c r="W142" s="2">
        <f t="shared" si="80"/>
        <v>0</v>
      </c>
      <c r="X142" s="2"/>
      <c r="Y142" s="8"/>
      <c r="Z142" s="5"/>
      <c r="AA142" s="8"/>
      <c r="AB142" s="112">
        <f>[2]Plan1!$A234</f>
        <v>43942</v>
      </c>
      <c r="AC142" s="113" t="str">
        <f>[2]Plan1!$C234</f>
        <v>Tiradentes</v>
      </c>
      <c r="AD142" s="8"/>
      <c r="AE142" s="3"/>
      <c r="AF142" s="92">
        <f t="shared" si="63"/>
        <v>43434</v>
      </c>
      <c r="AG142" s="92">
        <f t="shared" si="58"/>
        <v>43433</v>
      </c>
      <c r="AH142" s="92">
        <f t="shared" si="59"/>
        <v>43434</v>
      </c>
      <c r="AI142" s="92">
        <f t="shared" si="60"/>
        <v>43464</v>
      </c>
      <c r="AJ142" s="92">
        <f t="shared" si="64"/>
        <v>43434</v>
      </c>
      <c r="AK142" s="92">
        <f t="shared" si="61"/>
        <v>43465</v>
      </c>
      <c r="AL142" s="189">
        <f t="shared" si="62"/>
        <v>30</v>
      </c>
      <c r="AM142" s="8"/>
    </row>
    <row r="143" spans="1:39" ht="15" customHeight="1" x14ac:dyDescent="0.2">
      <c r="A143" s="75">
        <f t="shared" si="74"/>
        <v>43078</v>
      </c>
      <c r="B143" s="2">
        <f t="shared" si="65"/>
        <v>0</v>
      </c>
      <c r="C143" s="157">
        <f t="shared" si="55"/>
        <v>0</v>
      </c>
      <c r="D143" s="158">
        <f t="shared" si="75"/>
        <v>4860.83</v>
      </c>
      <c r="E143" s="150">
        <f>IF(AND(K143=1,K142&gt;1),VLOOKUP(A142,[1]Plan1!$GA$137:$GD$300,4),E142)</f>
        <v>4881.25</v>
      </c>
      <c r="F143" s="152">
        <f t="shared" si="66"/>
        <v>43008</v>
      </c>
      <c r="G143" s="152">
        <f t="shared" si="56"/>
        <v>43038</v>
      </c>
      <c r="H143" s="159">
        <f t="shared" si="67"/>
        <v>4.2009286479880448E-3</v>
      </c>
      <c r="I143" s="160">
        <f t="shared" si="76"/>
        <v>43099</v>
      </c>
      <c r="J143" s="155">
        <f t="shared" si="57"/>
        <v>30</v>
      </c>
      <c r="K143" s="155">
        <f t="shared" si="81"/>
        <v>9</v>
      </c>
      <c r="L143" s="2">
        <f t="shared" si="77"/>
        <v>1.0012584200000001</v>
      </c>
      <c r="M143" s="157">
        <f t="shared" si="54"/>
        <v>1.0012584200000001</v>
      </c>
      <c r="N143" s="2">
        <f t="shared" si="68"/>
        <v>0</v>
      </c>
      <c r="O143" s="161">
        <f t="shared" si="78"/>
        <v>0</v>
      </c>
      <c r="P143" s="162">
        <f t="shared" si="69"/>
        <v>0</v>
      </c>
      <c r="Q143" s="157">
        <f t="shared" si="70"/>
        <v>0</v>
      </c>
      <c r="R143" s="163">
        <f t="shared" si="79"/>
        <v>0.12</v>
      </c>
      <c r="S143" s="161">
        <f t="shared" si="71"/>
        <v>9</v>
      </c>
      <c r="T143" s="161">
        <v>360</v>
      </c>
      <c r="U143" s="164">
        <f t="shared" si="72"/>
        <v>1.002837234</v>
      </c>
      <c r="V143" s="157">
        <f t="shared" si="73"/>
        <v>0</v>
      </c>
      <c r="W143" s="2">
        <f t="shared" si="80"/>
        <v>0</v>
      </c>
      <c r="X143" s="2"/>
      <c r="Y143" s="8"/>
      <c r="Z143" s="5"/>
      <c r="AA143" s="8"/>
      <c r="AB143" s="112">
        <f>[2]Plan1!$A235</f>
        <v>43952</v>
      </c>
      <c r="AC143" s="113" t="str">
        <f>[2]Plan1!$C235</f>
        <v>Dia do Trabalho</v>
      </c>
      <c r="AD143" s="8"/>
      <c r="AE143" s="3"/>
      <c r="AF143" s="92">
        <f t="shared" si="63"/>
        <v>43464</v>
      </c>
      <c r="AG143" s="92">
        <f t="shared" si="58"/>
        <v>43462</v>
      </c>
      <c r="AH143" s="92">
        <f t="shared" si="59"/>
        <v>43465</v>
      </c>
      <c r="AI143" s="92">
        <f t="shared" si="60"/>
        <v>43495</v>
      </c>
      <c r="AJ143" s="92">
        <f t="shared" si="64"/>
        <v>43465</v>
      </c>
      <c r="AK143" s="92">
        <f t="shared" si="61"/>
        <v>43495</v>
      </c>
      <c r="AL143" s="189">
        <f t="shared" si="62"/>
        <v>31</v>
      </c>
      <c r="AM143" s="8"/>
    </row>
    <row r="144" spans="1:39" ht="15" customHeight="1" x14ac:dyDescent="0.2">
      <c r="A144" s="75">
        <f t="shared" si="74"/>
        <v>43079</v>
      </c>
      <c r="B144" s="2">
        <f t="shared" si="65"/>
        <v>0</v>
      </c>
      <c r="C144" s="157">
        <f t="shared" si="55"/>
        <v>0</v>
      </c>
      <c r="D144" s="158">
        <f t="shared" si="75"/>
        <v>4860.83</v>
      </c>
      <c r="E144" s="150">
        <f>IF(AND(K144=1,K143&gt;1),VLOOKUP(A143,[1]Plan1!$GA$137:$GD$300,4),E143)</f>
        <v>4881.25</v>
      </c>
      <c r="F144" s="152">
        <f t="shared" si="66"/>
        <v>43008</v>
      </c>
      <c r="G144" s="152">
        <f t="shared" si="56"/>
        <v>43038</v>
      </c>
      <c r="H144" s="159">
        <f t="shared" si="67"/>
        <v>4.2009286479880448E-3</v>
      </c>
      <c r="I144" s="160">
        <f t="shared" si="76"/>
        <v>43099</v>
      </c>
      <c r="J144" s="155">
        <f t="shared" si="57"/>
        <v>30</v>
      </c>
      <c r="K144" s="155">
        <f t="shared" si="81"/>
        <v>10</v>
      </c>
      <c r="L144" s="2">
        <f t="shared" si="77"/>
        <v>1.0013983500000001</v>
      </c>
      <c r="M144" s="157">
        <f t="shared" si="54"/>
        <v>1.0013983500000001</v>
      </c>
      <c r="N144" s="2">
        <f t="shared" si="68"/>
        <v>0</v>
      </c>
      <c r="O144" s="161">
        <f t="shared" si="78"/>
        <v>0</v>
      </c>
      <c r="P144" s="162">
        <f t="shared" si="69"/>
        <v>0</v>
      </c>
      <c r="Q144" s="157">
        <f t="shared" si="70"/>
        <v>0</v>
      </c>
      <c r="R144" s="163">
        <f t="shared" si="79"/>
        <v>0.12</v>
      </c>
      <c r="S144" s="161">
        <f t="shared" si="71"/>
        <v>10</v>
      </c>
      <c r="T144" s="161">
        <v>360</v>
      </c>
      <c r="U144" s="164">
        <f t="shared" si="72"/>
        <v>1.003152979</v>
      </c>
      <c r="V144" s="157">
        <f t="shared" si="73"/>
        <v>0</v>
      </c>
      <c r="W144" s="2">
        <f t="shared" si="80"/>
        <v>0</v>
      </c>
      <c r="X144" s="2"/>
      <c r="Y144" s="8"/>
      <c r="Z144" s="5"/>
      <c r="AA144" s="8"/>
      <c r="AB144" s="112">
        <f>[2]Plan1!$A236</f>
        <v>43993</v>
      </c>
      <c r="AC144" s="113" t="str">
        <f>[2]Plan1!$C236</f>
        <v>Corpus Christi</v>
      </c>
      <c r="AD144" s="8"/>
      <c r="AE144" s="7"/>
      <c r="AF144" s="92">
        <f t="shared" si="63"/>
        <v>43495</v>
      </c>
      <c r="AG144" s="92">
        <f t="shared" si="58"/>
        <v>43494</v>
      </c>
      <c r="AH144" s="92">
        <f t="shared" si="59"/>
        <v>43495</v>
      </c>
      <c r="AI144" s="92">
        <f t="shared" si="60"/>
        <v>43524</v>
      </c>
      <c r="AJ144" s="92">
        <f t="shared" si="64"/>
        <v>43495</v>
      </c>
      <c r="AK144" s="92">
        <f t="shared" si="61"/>
        <v>43524</v>
      </c>
      <c r="AL144" s="189">
        <f t="shared" si="62"/>
        <v>29</v>
      </c>
      <c r="AM144" s="8"/>
    </row>
    <row r="145" spans="1:163" ht="15" customHeight="1" x14ac:dyDescent="0.2">
      <c r="A145" s="75">
        <f t="shared" si="74"/>
        <v>43080</v>
      </c>
      <c r="B145" s="2">
        <f t="shared" si="65"/>
        <v>0</v>
      </c>
      <c r="C145" s="157">
        <f t="shared" si="55"/>
        <v>0</v>
      </c>
      <c r="D145" s="158">
        <f t="shared" si="75"/>
        <v>4860.83</v>
      </c>
      <c r="E145" s="150">
        <f>IF(AND(K145=1,K144&gt;1),VLOOKUP(A144,[1]Plan1!$GA$137:$GD$300,4),E144)</f>
        <v>4881.25</v>
      </c>
      <c r="F145" s="152">
        <f t="shared" si="66"/>
        <v>43008</v>
      </c>
      <c r="G145" s="152">
        <f t="shared" si="56"/>
        <v>43038</v>
      </c>
      <c r="H145" s="159">
        <f t="shared" si="67"/>
        <v>4.2009286479880448E-3</v>
      </c>
      <c r="I145" s="160">
        <f t="shared" si="76"/>
        <v>43099</v>
      </c>
      <c r="J145" s="155">
        <f t="shared" si="57"/>
        <v>30</v>
      </c>
      <c r="K145" s="155">
        <f t="shared" si="81"/>
        <v>11</v>
      </c>
      <c r="L145" s="2">
        <f t="shared" si="77"/>
        <v>1.0015382900000001</v>
      </c>
      <c r="M145" s="157">
        <f t="shared" si="54"/>
        <v>1.0015382900000001</v>
      </c>
      <c r="N145" s="2">
        <f t="shared" si="68"/>
        <v>0</v>
      </c>
      <c r="O145" s="161">
        <f t="shared" si="78"/>
        <v>0</v>
      </c>
      <c r="P145" s="162">
        <f t="shared" si="69"/>
        <v>0</v>
      </c>
      <c r="Q145" s="157">
        <f t="shared" si="70"/>
        <v>0</v>
      </c>
      <c r="R145" s="163">
        <f t="shared" si="79"/>
        <v>0.12</v>
      </c>
      <c r="S145" s="161">
        <f t="shared" si="71"/>
        <v>11</v>
      </c>
      <c r="T145" s="161">
        <v>360</v>
      </c>
      <c r="U145" s="164">
        <f t="shared" si="72"/>
        <v>1.003468823</v>
      </c>
      <c r="V145" s="157">
        <f t="shared" si="73"/>
        <v>0</v>
      </c>
      <c r="W145" s="2">
        <f t="shared" si="80"/>
        <v>0</v>
      </c>
      <c r="X145" s="2"/>
      <c r="Y145" s="8"/>
      <c r="Z145" s="5"/>
      <c r="AA145" s="8"/>
      <c r="AB145" s="112">
        <f>[2]Plan1!$A237</f>
        <v>44081</v>
      </c>
      <c r="AC145" s="113" t="str">
        <f>[2]Plan1!$C237</f>
        <v>Independência do Brasil</v>
      </c>
      <c r="AD145" s="8"/>
      <c r="AE145" s="3"/>
      <c r="AF145" s="92">
        <f t="shared" si="63"/>
        <v>43524</v>
      </c>
      <c r="AG145" s="92">
        <f t="shared" si="58"/>
        <v>43523</v>
      </c>
      <c r="AH145" s="92">
        <f t="shared" si="59"/>
        <v>43524</v>
      </c>
      <c r="AI145" s="92">
        <f t="shared" si="60"/>
        <v>43554</v>
      </c>
      <c r="AJ145" s="92">
        <f t="shared" si="64"/>
        <v>43524</v>
      </c>
      <c r="AK145" s="92">
        <f t="shared" si="61"/>
        <v>43556</v>
      </c>
      <c r="AL145" s="189">
        <f t="shared" si="62"/>
        <v>30</v>
      </c>
      <c r="AM145" s="8"/>
    </row>
    <row r="146" spans="1:163" ht="15" customHeight="1" x14ac:dyDescent="0.2">
      <c r="A146" s="75">
        <f t="shared" si="74"/>
        <v>43081</v>
      </c>
      <c r="B146" s="2">
        <f t="shared" si="65"/>
        <v>0</v>
      </c>
      <c r="C146" s="157">
        <f t="shared" si="55"/>
        <v>0</v>
      </c>
      <c r="D146" s="158">
        <f t="shared" si="75"/>
        <v>4860.83</v>
      </c>
      <c r="E146" s="150">
        <f>IF(AND(K146=1,K145&gt;1),VLOOKUP(A145,[1]Plan1!$GA$137:$GD$300,4),E145)</f>
        <v>4881.25</v>
      </c>
      <c r="F146" s="152">
        <f t="shared" si="66"/>
        <v>43008</v>
      </c>
      <c r="G146" s="152">
        <f t="shared" si="56"/>
        <v>43038</v>
      </c>
      <c r="H146" s="159">
        <f t="shared" si="67"/>
        <v>4.2009286479880448E-3</v>
      </c>
      <c r="I146" s="160">
        <f t="shared" si="76"/>
        <v>43099</v>
      </c>
      <c r="J146" s="155">
        <f t="shared" si="57"/>
        <v>30</v>
      </c>
      <c r="K146" s="155">
        <f t="shared" si="81"/>
        <v>12</v>
      </c>
      <c r="L146" s="2">
        <f t="shared" si="77"/>
        <v>1.0016782500000001</v>
      </c>
      <c r="M146" s="157">
        <f t="shared" si="54"/>
        <v>1.0016782500000001</v>
      </c>
      <c r="N146" s="2">
        <f t="shared" si="68"/>
        <v>0</v>
      </c>
      <c r="O146" s="161">
        <f t="shared" si="78"/>
        <v>0</v>
      </c>
      <c r="P146" s="162">
        <f t="shared" si="69"/>
        <v>0</v>
      </c>
      <c r="Q146" s="157">
        <f t="shared" si="70"/>
        <v>0</v>
      </c>
      <c r="R146" s="163">
        <f t="shared" si="79"/>
        <v>0.12</v>
      </c>
      <c r="S146" s="161">
        <f t="shared" si="71"/>
        <v>12</v>
      </c>
      <c r="T146" s="161">
        <v>360</v>
      </c>
      <c r="U146" s="164">
        <f t="shared" si="72"/>
        <v>1.003784767</v>
      </c>
      <c r="V146" s="157">
        <f t="shared" si="73"/>
        <v>0</v>
      </c>
      <c r="W146" s="2">
        <f t="shared" si="80"/>
        <v>0</v>
      </c>
      <c r="X146" s="2"/>
      <c r="Y146" s="8"/>
      <c r="Z146" s="5"/>
      <c r="AA146" s="8"/>
      <c r="AB146" s="112">
        <f>[2]Plan1!$A238</f>
        <v>44116</v>
      </c>
      <c r="AC146" s="113" t="str">
        <f>[2]Plan1!$C238</f>
        <v>Nossa Sr.a Aparecida - Padroeira do Brasil</v>
      </c>
      <c r="AD146" s="8"/>
      <c r="AE146" s="3"/>
      <c r="AF146" s="92">
        <v>43554</v>
      </c>
      <c r="AG146" s="92">
        <f t="shared" si="58"/>
        <v>43553</v>
      </c>
      <c r="AH146" s="92">
        <f t="shared" si="59"/>
        <v>43556</v>
      </c>
      <c r="AI146" s="92">
        <f t="shared" si="60"/>
        <v>43585</v>
      </c>
      <c r="AJ146" s="92">
        <f t="shared" si="64"/>
        <v>43556</v>
      </c>
      <c r="AK146" s="92">
        <f t="shared" si="61"/>
        <v>43585</v>
      </c>
      <c r="AL146" s="189">
        <f t="shared" si="62"/>
        <v>31</v>
      </c>
      <c r="AM146" s="8"/>
    </row>
    <row r="147" spans="1:163" ht="15" customHeight="1" x14ac:dyDescent="0.2">
      <c r="A147" s="75">
        <f t="shared" si="74"/>
        <v>43082</v>
      </c>
      <c r="B147" s="2">
        <f t="shared" si="65"/>
        <v>0</v>
      </c>
      <c r="C147" s="157">
        <f t="shared" si="55"/>
        <v>0</v>
      </c>
      <c r="D147" s="158">
        <f t="shared" si="75"/>
        <v>4860.83</v>
      </c>
      <c r="E147" s="150">
        <f>IF(AND(K147=1,K146&gt;1),VLOOKUP(A146,[1]Plan1!$GA$137:$GD$300,4),E146)</f>
        <v>4881.25</v>
      </c>
      <c r="F147" s="152">
        <f t="shared" si="66"/>
        <v>43008</v>
      </c>
      <c r="G147" s="152">
        <f t="shared" si="56"/>
        <v>43038</v>
      </c>
      <c r="H147" s="159">
        <f t="shared" si="67"/>
        <v>4.2009286479880448E-3</v>
      </c>
      <c r="I147" s="160">
        <f t="shared" si="76"/>
        <v>43099</v>
      </c>
      <c r="J147" s="155">
        <f t="shared" si="57"/>
        <v>30</v>
      </c>
      <c r="K147" s="155">
        <f t="shared" si="81"/>
        <v>13</v>
      </c>
      <c r="L147" s="2">
        <f t="shared" si="77"/>
        <v>1.00181824</v>
      </c>
      <c r="M147" s="157">
        <f t="shared" si="54"/>
        <v>1.00181824</v>
      </c>
      <c r="N147" s="2">
        <f t="shared" si="68"/>
        <v>0</v>
      </c>
      <c r="O147" s="161">
        <f t="shared" si="78"/>
        <v>0</v>
      </c>
      <c r="P147" s="162">
        <f t="shared" si="69"/>
        <v>0</v>
      </c>
      <c r="Q147" s="157">
        <f t="shared" si="70"/>
        <v>0</v>
      </c>
      <c r="R147" s="163">
        <f t="shared" si="79"/>
        <v>0.12</v>
      </c>
      <c r="S147" s="161">
        <f t="shared" si="71"/>
        <v>13</v>
      </c>
      <c r="T147" s="161">
        <v>360</v>
      </c>
      <c r="U147" s="164">
        <f t="shared" si="72"/>
        <v>1.00410081</v>
      </c>
      <c r="V147" s="157">
        <f t="shared" si="73"/>
        <v>0</v>
      </c>
      <c r="W147" s="2">
        <f t="shared" si="80"/>
        <v>0</v>
      </c>
      <c r="X147" s="2"/>
      <c r="Y147" s="8"/>
      <c r="Z147" s="5"/>
      <c r="AA147" s="8"/>
      <c r="AB147" s="112">
        <f>[2]Plan1!$A239</f>
        <v>44137</v>
      </c>
      <c r="AC147" s="113" t="str">
        <f>[2]Plan1!$C239</f>
        <v>Finados</v>
      </c>
      <c r="AD147" s="8"/>
      <c r="AE147" s="3"/>
      <c r="AF147" s="92">
        <f t="shared" si="63"/>
        <v>43585</v>
      </c>
      <c r="AG147" s="92">
        <f t="shared" si="58"/>
        <v>43584</v>
      </c>
      <c r="AH147" s="92">
        <f t="shared" si="59"/>
        <v>43585</v>
      </c>
      <c r="AI147" s="92">
        <f t="shared" si="60"/>
        <v>43615</v>
      </c>
      <c r="AJ147" s="92">
        <f t="shared" si="64"/>
        <v>43585</v>
      </c>
      <c r="AK147" s="92">
        <f t="shared" si="61"/>
        <v>43615</v>
      </c>
      <c r="AL147" s="189">
        <f t="shared" si="62"/>
        <v>30</v>
      </c>
      <c r="AM147" s="8"/>
    </row>
    <row r="148" spans="1:163" ht="15" customHeight="1" x14ac:dyDescent="0.2">
      <c r="A148" s="75">
        <f t="shared" si="74"/>
        <v>43083</v>
      </c>
      <c r="B148" s="2">
        <f t="shared" si="65"/>
        <v>0</v>
      </c>
      <c r="C148" s="157">
        <f t="shared" si="55"/>
        <v>0</v>
      </c>
      <c r="D148" s="158">
        <f t="shared" si="75"/>
        <v>4860.83</v>
      </c>
      <c r="E148" s="150">
        <f>IF(AND(K148=1,K147&gt;1),VLOOKUP(A147,[1]Plan1!$GA$137:$GD$300,4),E147)</f>
        <v>4881.25</v>
      </c>
      <c r="F148" s="152">
        <f t="shared" si="66"/>
        <v>43008</v>
      </c>
      <c r="G148" s="152">
        <f t="shared" si="56"/>
        <v>43038</v>
      </c>
      <c r="H148" s="159">
        <f t="shared" si="67"/>
        <v>4.2009286479880448E-3</v>
      </c>
      <c r="I148" s="160">
        <f t="shared" si="76"/>
        <v>43099</v>
      </c>
      <c r="J148" s="155">
        <f t="shared" si="57"/>
        <v>30</v>
      </c>
      <c r="K148" s="155">
        <f t="shared" si="81"/>
        <v>14</v>
      </c>
      <c r="L148" s="2">
        <f t="shared" si="77"/>
        <v>1.00195824</v>
      </c>
      <c r="M148" s="157">
        <f t="shared" si="54"/>
        <v>1.00195824</v>
      </c>
      <c r="N148" s="2">
        <f t="shared" si="68"/>
        <v>0</v>
      </c>
      <c r="O148" s="161">
        <f t="shared" si="78"/>
        <v>0</v>
      </c>
      <c r="P148" s="162">
        <f t="shared" si="69"/>
        <v>0</v>
      </c>
      <c r="Q148" s="157">
        <f t="shared" si="70"/>
        <v>0</v>
      </c>
      <c r="R148" s="163">
        <f t="shared" si="79"/>
        <v>0.12</v>
      </c>
      <c r="S148" s="161">
        <f t="shared" si="71"/>
        <v>14</v>
      </c>
      <c r="T148" s="161">
        <v>360</v>
      </c>
      <c r="U148" s="164">
        <f t="shared" si="72"/>
        <v>1.004416953</v>
      </c>
      <c r="V148" s="157">
        <f t="shared" si="73"/>
        <v>0</v>
      </c>
      <c r="W148" s="2">
        <f t="shared" si="80"/>
        <v>0</v>
      </c>
      <c r="X148" s="2"/>
      <c r="Y148" s="8"/>
      <c r="Z148" s="5"/>
      <c r="AA148" s="8"/>
      <c r="AB148" s="112">
        <f>[2]Plan1!$A240</f>
        <v>44150</v>
      </c>
      <c r="AC148" s="113" t="str">
        <f>[2]Plan1!$C240</f>
        <v>Proclamação da República</v>
      </c>
      <c r="AD148" s="8"/>
      <c r="AE148" s="3"/>
      <c r="AF148" s="92">
        <f t="shared" si="63"/>
        <v>43615</v>
      </c>
      <c r="AG148" s="92">
        <f t="shared" si="58"/>
        <v>43614</v>
      </c>
      <c r="AH148" s="92">
        <f t="shared" si="59"/>
        <v>43615</v>
      </c>
      <c r="AI148" s="92">
        <f t="shared" si="60"/>
        <v>43646</v>
      </c>
      <c r="AJ148" s="92">
        <f t="shared" si="64"/>
        <v>43615</v>
      </c>
      <c r="AK148" s="92">
        <f t="shared" si="61"/>
        <v>43647</v>
      </c>
      <c r="AL148" s="189">
        <f t="shared" si="62"/>
        <v>31</v>
      </c>
      <c r="AM148" s="8"/>
    </row>
    <row r="149" spans="1:163" ht="15" customHeight="1" x14ac:dyDescent="0.2">
      <c r="A149" s="75">
        <f t="shared" si="74"/>
        <v>43084</v>
      </c>
      <c r="B149" s="2">
        <f t="shared" si="65"/>
        <v>0</v>
      </c>
      <c r="C149" s="157">
        <f t="shared" si="55"/>
        <v>0</v>
      </c>
      <c r="D149" s="158">
        <f t="shared" si="75"/>
        <v>4860.83</v>
      </c>
      <c r="E149" s="150">
        <f>IF(AND(K149=1,K148&gt;1),VLOOKUP(A148,[1]Plan1!$GA$137:$GD$300,4),E148)</f>
        <v>4881.25</v>
      </c>
      <c r="F149" s="152">
        <f t="shared" si="66"/>
        <v>43008</v>
      </c>
      <c r="G149" s="152">
        <f t="shared" si="56"/>
        <v>43038</v>
      </c>
      <c r="H149" s="159">
        <f t="shared" si="67"/>
        <v>4.2009286479880448E-3</v>
      </c>
      <c r="I149" s="160">
        <f t="shared" si="76"/>
        <v>43099</v>
      </c>
      <c r="J149" s="155">
        <f t="shared" si="57"/>
        <v>30</v>
      </c>
      <c r="K149" s="155">
        <f t="shared" si="81"/>
        <v>15</v>
      </c>
      <c r="L149" s="2">
        <f t="shared" si="77"/>
        <v>1.0020982599999999</v>
      </c>
      <c r="M149" s="157">
        <f t="shared" si="54"/>
        <v>1.0020982599999999</v>
      </c>
      <c r="N149" s="2">
        <f t="shared" si="68"/>
        <v>0</v>
      </c>
      <c r="O149" s="161">
        <f t="shared" si="78"/>
        <v>0</v>
      </c>
      <c r="P149" s="162">
        <f t="shared" si="69"/>
        <v>0</v>
      </c>
      <c r="Q149" s="157">
        <f t="shared" si="70"/>
        <v>0</v>
      </c>
      <c r="R149" s="163">
        <f t="shared" si="79"/>
        <v>0.12</v>
      </c>
      <c r="S149" s="161">
        <f t="shared" si="71"/>
        <v>15</v>
      </c>
      <c r="T149" s="161">
        <v>360</v>
      </c>
      <c r="U149" s="164">
        <f t="shared" si="72"/>
        <v>1.004733195</v>
      </c>
      <c r="V149" s="157">
        <f t="shared" si="73"/>
        <v>0</v>
      </c>
      <c r="W149" s="2">
        <f t="shared" si="80"/>
        <v>0</v>
      </c>
      <c r="X149" s="2"/>
      <c r="Y149" s="8"/>
      <c r="Z149" s="5"/>
      <c r="AA149" s="8"/>
      <c r="AB149" s="112">
        <f>[2]Plan1!$A241</f>
        <v>44190</v>
      </c>
      <c r="AC149" s="113" t="str">
        <f>[2]Plan1!$C241</f>
        <v>Natal</v>
      </c>
      <c r="AD149" s="8"/>
      <c r="AE149" s="3"/>
      <c r="AF149" s="92">
        <f t="shared" si="63"/>
        <v>43646</v>
      </c>
      <c r="AG149" s="92">
        <f t="shared" si="58"/>
        <v>43644</v>
      </c>
      <c r="AH149" s="92">
        <f t="shared" si="59"/>
        <v>43647</v>
      </c>
      <c r="AI149" s="92">
        <f t="shared" si="60"/>
        <v>43676</v>
      </c>
      <c r="AJ149" s="92">
        <f t="shared" si="64"/>
        <v>43647</v>
      </c>
      <c r="AK149" s="92">
        <f t="shared" si="61"/>
        <v>43676</v>
      </c>
      <c r="AL149" s="189">
        <f t="shared" si="62"/>
        <v>30</v>
      </c>
      <c r="AM149" s="8"/>
    </row>
    <row r="150" spans="1:163" ht="15" customHeight="1" x14ac:dyDescent="0.2">
      <c r="A150" s="75">
        <f t="shared" si="74"/>
        <v>43085</v>
      </c>
      <c r="B150" s="2">
        <f t="shared" si="65"/>
        <v>0</v>
      </c>
      <c r="C150" s="157">
        <f t="shared" si="55"/>
        <v>0</v>
      </c>
      <c r="D150" s="158">
        <f t="shared" si="75"/>
        <v>4860.83</v>
      </c>
      <c r="E150" s="150">
        <f>IF(AND(K150=1,K149&gt;1),VLOOKUP(A149,[1]Plan1!$GA$137:$GD$300,4),E149)</f>
        <v>4881.25</v>
      </c>
      <c r="F150" s="152">
        <f t="shared" si="66"/>
        <v>43008</v>
      </c>
      <c r="G150" s="152">
        <f t="shared" si="56"/>
        <v>43038</v>
      </c>
      <c r="H150" s="159">
        <f t="shared" si="67"/>
        <v>4.2009286479880448E-3</v>
      </c>
      <c r="I150" s="160">
        <f t="shared" si="76"/>
        <v>43099</v>
      </c>
      <c r="J150" s="155">
        <f t="shared" si="57"/>
        <v>30</v>
      </c>
      <c r="K150" s="155">
        <f t="shared" si="81"/>
        <v>16</v>
      </c>
      <c r="L150" s="2">
        <f t="shared" si="77"/>
        <v>1.0022382999999999</v>
      </c>
      <c r="M150" s="157">
        <f t="shared" si="54"/>
        <v>1.0022382999999999</v>
      </c>
      <c r="N150" s="2">
        <f t="shared" si="68"/>
        <v>0</v>
      </c>
      <c r="O150" s="161">
        <f t="shared" si="78"/>
        <v>0</v>
      </c>
      <c r="P150" s="162">
        <f t="shared" si="69"/>
        <v>0</v>
      </c>
      <c r="Q150" s="157">
        <f t="shared" si="70"/>
        <v>0</v>
      </c>
      <c r="R150" s="163">
        <f t="shared" si="79"/>
        <v>0.12</v>
      </c>
      <c r="S150" s="161">
        <f t="shared" si="71"/>
        <v>16</v>
      </c>
      <c r="T150" s="161">
        <v>360</v>
      </c>
      <c r="U150" s="164">
        <f t="shared" si="72"/>
        <v>1.0050495370000001</v>
      </c>
      <c r="V150" s="157">
        <f t="shared" si="73"/>
        <v>0</v>
      </c>
      <c r="W150" s="2">
        <f t="shared" si="80"/>
        <v>0</v>
      </c>
      <c r="X150" s="2"/>
      <c r="Y150" s="8"/>
      <c r="Z150" s="5"/>
      <c r="AA150" s="8"/>
      <c r="AB150" s="112">
        <f>[2]Plan1!$A242</f>
        <v>44197</v>
      </c>
      <c r="AC150" s="113" t="str">
        <f>[2]Plan1!$C242</f>
        <v>Confraternização Universal</v>
      </c>
      <c r="AD150" s="8"/>
      <c r="AE150" s="3"/>
      <c r="AF150" s="92">
        <f t="shared" si="63"/>
        <v>43676</v>
      </c>
      <c r="AG150" s="92">
        <f t="shared" si="58"/>
        <v>43675</v>
      </c>
      <c r="AH150" s="92">
        <f t="shared" si="59"/>
        <v>43676</v>
      </c>
      <c r="AI150" s="92">
        <f t="shared" si="60"/>
        <v>43707</v>
      </c>
      <c r="AJ150" s="92">
        <f t="shared" si="64"/>
        <v>43676</v>
      </c>
      <c r="AK150" s="92">
        <f t="shared" si="61"/>
        <v>43707</v>
      </c>
      <c r="AL150" s="189">
        <f t="shared" si="62"/>
        <v>31</v>
      </c>
      <c r="AM150" s="8"/>
    </row>
    <row r="151" spans="1:163" ht="15" customHeight="1" x14ac:dyDescent="0.2">
      <c r="A151" s="75">
        <f t="shared" si="74"/>
        <v>43086</v>
      </c>
      <c r="B151" s="2">
        <f t="shared" si="65"/>
        <v>0</v>
      </c>
      <c r="C151" s="157">
        <f t="shared" si="55"/>
        <v>0</v>
      </c>
      <c r="D151" s="158">
        <f t="shared" si="75"/>
        <v>4860.83</v>
      </c>
      <c r="E151" s="150">
        <f>IF(AND(K151=1,K150&gt;1),VLOOKUP(A150,[1]Plan1!$GA$137:$GD$300,4),E150)</f>
        <v>4881.25</v>
      </c>
      <c r="F151" s="152">
        <f t="shared" si="66"/>
        <v>43008</v>
      </c>
      <c r="G151" s="152">
        <f t="shared" si="56"/>
        <v>43038</v>
      </c>
      <c r="H151" s="159">
        <f t="shared" si="67"/>
        <v>4.2009286479880448E-3</v>
      </c>
      <c r="I151" s="160">
        <f t="shared" si="76"/>
        <v>43099</v>
      </c>
      <c r="J151" s="155">
        <f t="shared" si="57"/>
        <v>30</v>
      </c>
      <c r="K151" s="155">
        <f t="shared" si="81"/>
        <v>17</v>
      </c>
      <c r="L151" s="2">
        <f t="shared" si="77"/>
        <v>1.00237836</v>
      </c>
      <c r="M151" s="157">
        <f t="shared" si="54"/>
        <v>1.00237836</v>
      </c>
      <c r="N151" s="2">
        <f t="shared" si="68"/>
        <v>0</v>
      </c>
      <c r="O151" s="161">
        <f t="shared" si="78"/>
        <v>0</v>
      </c>
      <c r="P151" s="162">
        <f t="shared" si="69"/>
        <v>0</v>
      </c>
      <c r="Q151" s="157">
        <f t="shared" si="70"/>
        <v>0</v>
      </c>
      <c r="R151" s="163">
        <f t="shared" si="79"/>
        <v>0.12</v>
      </c>
      <c r="S151" s="161">
        <f t="shared" si="71"/>
        <v>17</v>
      </c>
      <c r="T151" s="161">
        <v>360</v>
      </c>
      <c r="U151" s="164">
        <f t="shared" si="72"/>
        <v>1.0053659779999999</v>
      </c>
      <c r="V151" s="157">
        <f t="shared" si="73"/>
        <v>0</v>
      </c>
      <c r="W151" s="2">
        <f t="shared" si="80"/>
        <v>0</v>
      </c>
      <c r="X151" s="2"/>
      <c r="Y151" s="8"/>
      <c r="Z151" s="5"/>
      <c r="AA151" s="8"/>
      <c r="AB151" s="112">
        <f>[2]Plan1!$A243</f>
        <v>44242</v>
      </c>
      <c r="AC151" s="113" t="str">
        <f>[2]Plan1!$C243</f>
        <v>Carnaval</v>
      </c>
      <c r="AD151" s="8"/>
      <c r="AE151" s="3"/>
      <c r="AF151" s="92">
        <f t="shared" si="63"/>
        <v>43707</v>
      </c>
      <c r="AG151" s="92">
        <f t="shared" si="58"/>
        <v>43706</v>
      </c>
      <c r="AH151" s="92">
        <f t="shared" si="59"/>
        <v>43707</v>
      </c>
      <c r="AI151" s="92">
        <f t="shared" si="60"/>
        <v>43738</v>
      </c>
      <c r="AJ151" s="92">
        <f t="shared" si="64"/>
        <v>43707</v>
      </c>
      <c r="AK151" s="92">
        <f t="shared" si="61"/>
        <v>43738</v>
      </c>
      <c r="AL151" s="189">
        <f t="shared" si="62"/>
        <v>31</v>
      </c>
      <c r="AM151" s="8"/>
    </row>
    <row r="152" spans="1:163" ht="15" customHeight="1" x14ac:dyDescent="0.2">
      <c r="A152" s="75">
        <f t="shared" si="74"/>
        <v>43087</v>
      </c>
      <c r="B152" s="2">
        <f t="shared" si="65"/>
        <v>0</v>
      </c>
      <c r="C152" s="157">
        <f t="shared" si="55"/>
        <v>0</v>
      </c>
      <c r="D152" s="158">
        <f t="shared" si="75"/>
        <v>4860.83</v>
      </c>
      <c r="E152" s="150">
        <f>IF(AND(K152=1,K151&gt;1),VLOOKUP(A151,[1]Plan1!$GA$137:$GD$300,4),E151)</f>
        <v>4881.25</v>
      </c>
      <c r="F152" s="152">
        <f t="shared" si="66"/>
        <v>43008</v>
      </c>
      <c r="G152" s="152">
        <f t="shared" si="56"/>
        <v>43038</v>
      </c>
      <c r="H152" s="159">
        <f t="shared" si="67"/>
        <v>4.2009286479880448E-3</v>
      </c>
      <c r="I152" s="160">
        <f t="shared" si="76"/>
        <v>43099</v>
      </c>
      <c r="J152" s="155">
        <f t="shared" si="57"/>
        <v>30</v>
      </c>
      <c r="K152" s="155">
        <f t="shared" si="81"/>
        <v>18</v>
      </c>
      <c r="L152" s="2">
        <f t="shared" si="77"/>
        <v>1.00251844</v>
      </c>
      <c r="M152" s="157">
        <f t="shared" si="54"/>
        <v>1.00251844</v>
      </c>
      <c r="N152" s="2">
        <f t="shared" si="68"/>
        <v>0</v>
      </c>
      <c r="O152" s="161">
        <f t="shared" si="78"/>
        <v>0</v>
      </c>
      <c r="P152" s="162">
        <f t="shared" si="69"/>
        <v>0</v>
      </c>
      <c r="Q152" s="157">
        <f t="shared" si="70"/>
        <v>0</v>
      </c>
      <c r="R152" s="163">
        <f t="shared" si="79"/>
        <v>0.12</v>
      </c>
      <c r="S152" s="161">
        <f t="shared" si="71"/>
        <v>18</v>
      </c>
      <c r="T152" s="161">
        <v>360</v>
      </c>
      <c r="U152" s="164">
        <f t="shared" si="72"/>
        <v>1.0056825190000001</v>
      </c>
      <c r="V152" s="157">
        <f t="shared" si="73"/>
        <v>0</v>
      </c>
      <c r="W152" s="2">
        <f t="shared" si="80"/>
        <v>0</v>
      </c>
      <c r="X152" s="2"/>
      <c r="Y152" s="11"/>
      <c r="Z152" s="5"/>
      <c r="AA152" s="8"/>
      <c r="AB152" s="112">
        <f>[2]Plan1!$A244</f>
        <v>44243</v>
      </c>
      <c r="AC152" s="113" t="str">
        <f>[2]Plan1!$C244</f>
        <v>Carnaval</v>
      </c>
      <c r="AD152" s="8"/>
      <c r="AE152" s="3"/>
      <c r="AF152" s="92">
        <f t="shared" si="63"/>
        <v>43738</v>
      </c>
      <c r="AG152" s="92">
        <f t="shared" si="58"/>
        <v>43735</v>
      </c>
      <c r="AH152" s="92">
        <f t="shared" si="59"/>
        <v>43738</v>
      </c>
      <c r="AI152" s="92">
        <f t="shared" si="60"/>
        <v>43768</v>
      </c>
      <c r="AJ152" s="92">
        <f t="shared" si="64"/>
        <v>43738</v>
      </c>
      <c r="AK152" s="92">
        <f t="shared" si="61"/>
        <v>43768</v>
      </c>
      <c r="AL152" s="189">
        <f t="shared" si="62"/>
        <v>30</v>
      </c>
      <c r="AM152" s="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8"/>
    </row>
    <row r="153" spans="1:163" ht="15" customHeight="1" x14ac:dyDescent="0.2">
      <c r="A153" s="75">
        <f t="shared" si="74"/>
        <v>43088</v>
      </c>
      <c r="B153" s="2">
        <f t="shared" si="65"/>
        <v>0</v>
      </c>
      <c r="C153" s="157">
        <f t="shared" si="55"/>
        <v>0</v>
      </c>
      <c r="D153" s="158">
        <f t="shared" si="75"/>
        <v>4860.83</v>
      </c>
      <c r="E153" s="150">
        <f>IF(AND(K153=1,K152&gt;1),VLOOKUP(A152,[1]Plan1!$GA$137:$GD$300,4),E152)</f>
        <v>4881.25</v>
      </c>
      <c r="F153" s="152">
        <f t="shared" si="66"/>
        <v>43008</v>
      </c>
      <c r="G153" s="152">
        <f t="shared" si="56"/>
        <v>43038</v>
      </c>
      <c r="H153" s="159">
        <f t="shared" si="67"/>
        <v>4.2009286479880448E-3</v>
      </c>
      <c r="I153" s="160">
        <f t="shared" si="76"/>
        <v>43099</v>
      </c>
      <c r="J153" s="155">
        <f t="shared" si="57"/>
        <v>30</v>
      </c>
      <c r="K153" s="155">
        <f t="shared" si="81"/>
        <v>19</v>
      </c>
      <c r="L153" s="2">
        <f t="shared" si="77"/>
        <v>1.0026585400000001</v>
      </c>
      <c r="M153" s="157">
        <f t="shared" si="54"/>
        <v>1.0026585400000001</v>
      </c>
      <c r="N153" s="2">
        <f t="shared" si="68"/>
        <v>0</v>
      </c>
      <c r="O153" s="161">
        <f t="shared" si="78"/>
        <v>0</v>
      </c>
      <c r="P153" s="162">
        <f t="shared" si="69"/>
        <v>0</v>
      </c>
      <c r="Q153" s="157">
        <f t="shared" si="70"/>
        <v>0</v>
      </c>
      <c r="R153" s="163">
        <f t="shared" si="79"/>
        <v>0.12</v>
      </c>
      <c r="S153" s="161">
        <f t="shared" si="71"/>
        <v>19</v>
      </c>
      <c r="T153" s="161">
        <v>360</v>
      </c>
      <c r="U153" s="164">
        <f t="shared" si="72"/>
        <v>1.0059991589999999</v>
      </c>
      <c r="V153" s="157">
        <f t="shared" si="73"/>
        <v>0</v>
      </c>
      <c r="W153" s="2">
        <f t="shared" si="80"/>
        <v>0</v>
      </c>
      <c r="X153" s="2"/>
      <c r="Y153" s="8"/>
      <c r="Z153" s="5"/>
      <c r="AA153" s="8"/>
      <c r="AB153" s="112">
        <f>[2]Plan1!$A245</f>
        <v>44288</v>
      </c>
      <c r="AC153" s="113" t="str">
        <f>[2]Plan1!$C245</f>
        <v>Paixão de Cristo</v>
      </c>
      <c r="AD153" s="8"/>
      <c r="AE153" s="3"/>
      <c r="AF153" s="92">
        <f t="shared" si="63"/>
        <v>43768</v>
      </c>
      <c r="AG153" s="92">
        <f t="shared" si="58"/>
        <v>43767</v>
      </c>
      <c r="AH153" s="92">
        <f t="shared" si="59"/>
        <v>43768</v>
      </c>
      <c r="AI153" s="92">
        <f t="shared" si="60"/>
        <v>43799</v>
      </c>
      <c r="AJ153" s="92">
        <f t="shared" si="64"/>
        <v>43768</v>
      </c>
      <c r="AK153" s="92">
        <f t="shared" si="61"/>
        <v>43801</v>
      </c>
      <c r="AL153" s="189">
        <f t="shared" si="62"/>
        <v>31</v>
      </c>
      <c r="AM153" s="8"/>
    </row>
    <row r="154" spans="1:163" ht="15" customHeight="1" x14ac:dyDescent="0.2">
      <c r="A154" s="75">
        <f t="shared" si="74"/>
        <v>43089</v>
      </c>
      <c r="B154" s="2">
        <f t="shared" si="65"/>
        <v>0</v>
      </c>
      <c r="C154" s="157">
        <f t="shared" si="55"/>
        <v>0</v>
      </c>
      <c r="D154" s="158">
        <f t="shared" si="75"/>
        <v>4860.83</v>
      </c>
      <c r="E154" s="150">
        <f>IF(AND(K154=1,K153&gt;1),VLOOKUP(A153,[1]Plan1!$GA$137:$GD$300,4),E153)</f>
        <v>4881.25</v>
      </c>
      <c r="F154" s="152">
        <f t="shared" si="66"/>
        <v>43008</v>
      </c>
      <c r="G154" s="152">
        <f t="shared" si="56"/>
        <v>43038</v>
      </c>
      <c r="H154" s="159">
        <f t="shared" si="67"/>
        <v>4.2009286479880448E-3</v>
      </c>
      <c r="I154" s="160">
        <f t="shared" si="76"/>
        <v>43099</v>
      </c>
      <c r="J154" s="155">
        <f t="shared" si="57"/>
        <v>30</v>
      </c>
      <c r="K154" s="155">
        <f t="shared" si="81"/>
        <v>20</v>
      </c>
      <c r="L154" s="2">
        <f t="shared" si="77"/>
        <v>1.0027986600000001</v>
      </c>
      <c r="M154" s="157">
        <f t="shared" si="54"/>
        <v>1.0027986600000001</v>
      </c>
      <c r="N154" s="2">
        <f t="shared" si="68"/>
        <v>0</v>
      </c>
      <c r="O154" s="161">
        <f t="shared" si="78"/>
        <v>0</v>
      </c>
      <c r="P154" s="162">
        <f t="shared" si="69"/>
        <v>0</v>
      </c>
      <c r="Q154" s="157">
        <f t="shared" si="70"/>
        <v>0</v>
      </c>
      <c r="R154" s="163">
        <f t="shared" si="79"/>
        <v>0.12</v>
      </c>
      <c r="S154" s="161">
        <f t="shared" si="71"/>
        <v>20</v>
      </c>
      <c r="T154" s="161">
        <v>360</v>
      </c>
      <c r="U154" s="164">
        <f t="shared" si="72"/>
        <v>1.0063158999999999</v>
      </c>
      <c r="V154" s="157">
        <f t="shared" si="73"/>
        <v>0</v>
      </c>
      <c r="W154" s="2">
        <f t="shared" si="80"/>
        <v>0</v>
      </c>
      <c r="X154" s="2"/>
      <c r="Y154" s="8"/>
      <c r="Z154" s="5"/>
      <c r="AA154" s="8"/>
      <c r="AB154" s="112">
        <f>[2]Plan1!$A246</f>
        <v>44307</v>
      </c>
      <c r="AC154" s="113" t="str">
        <f>[2]Plan1!$C246</f>
        <v>Tiradentes</v>
      </c>
      <c r="AD154" s="8"/>
      <c r="AE154" s="3"/>
      <c r="AF154" s="92">
        <f t="shared" si="63"/>
        <v>43799</v>
      </c>
      <c r="AG154" s="92">
        <f t="shared" si="58"/>
        <v>43798</v>
      </c>
      <c r="AH154" s="92">
        <f t="shared" si="59"/>
        <v>43801</v>
      </c>
      <c r="AI154" s="92">
        <f t="shared" si="60"/>
        <v>43829</v>
      </c>
      <c r="AJ154" s="92">
        <f t="shared" si="64"/>
        <v>43801</v>
      </c>
      <c r="AK154" s="92">
        <f t="shared" si="61"/>
        <v>43829</v>
      </c>
      <c r="AL154" s="189">
        <f t="shared" si="62"/>
        <v>30</v>
      </c>
      <c r="AM154" s="8"/>
    </row>
    <row r="155" spans="1:163" ht="15" customHeight="1" x14ac:dyDescent="0.2">
      <c r="A155" s="75">
        <f t="shared" si="74"/>
        <v>43090</v>
      </c>
      <c r="B155" s="2">
        <f t="shared" si="65"/>
        <v>0</v>
      </c>
      <c r="C155" s="157">
        <f t="shared" si="55"/>
        <v>0</v>
      </c>
      <c r="D155" s="158">
        <f t="shared" si="75"/>
        <v>4860.83</v>
      </c>
      <c r="E155" s="150">
        <f>IF(AND(K155=1,K154&gt;1),VLOOKUP(A154,[1]Plan1!$GA$137:$GD$300,4),E154)</f>
        <v>4881.25</v>
      </c>
      <c r="F155" s="152">
        <f t="shared" si="66"/>
        <v>43008</v>
      </c>
      <c r="G155" s="152">
        <f t="shared" si="56"/>
        <v>43038</v>
      </c>
      <c r="H155" s="159">
        <f t="shared" si="67"/>
        <v>4.2009286479880448E-3</v>
      </c>
      <c r="I155" s="160">
        <f t="shared" si="76"/>
        <v>43099</v>
      </c>
      <c r="J155" s="155">
        <f t="shared" si="57"/>
        <v>30</v>
      </c>
      <c r="K155" s="155">
        <f t="shared" si="81"/>
        <v>21</v>
      </c>
      <c r="L155" s="2">
        <f t="shared" si="77"/>
        <v>1.0029387999999999</v>
      </c>
      <c r="M155" s="157">
        <f t="shared" ref="M155:M218" si="82">L155</f>
        <v>1.0029387999999999</v>
      </c>
      <c r="N155" s="2">
        <f t="shared" si="68"/>
        <v>0</v>
      </c>
      <c r="O155" s="161">
        <f t="shared" si="78"/>
        <v>0</v>
      </c>
      <c r="P155" s="162">
        <f t="shared" si="69"/>
        <v>0</v>
      </c>
      <c r="Q155" s="157">
        <f t="shared" si="70"/>
        <v>0</v>
      </c>
      <c r="R155" s="163">
        <f t="shared" si="79"/>
        <v>0.12</v>
      </c>
      <c r="S155" s="161">
        <f t="shared" si="71"/>
        <v>21</v>
      </c>
      <c r="T155" s="161">
        <v>360</v>
      </c>
      <c r="U155" s="164">
        <f t="shared" si="72"/>
        <v>1.0066327399999999</v>
      </c>
      <c r="V155" s="157">
        <f t="shared" si="73"/>
        <v>0</v>
      </c>
      <c r="W155" s="2">
        <f t="shared" si="80"/>
        <v>0</v>
      </c>
      <c r="X155" s="2"/>
      <c r="Y155" s="8"/>
      <c r="Z155" s="5"/>
      <c r="AA155" s="8"/>
      <c r="AB155" s="112">
        <f>[2]Plan1!$A247</f>
        <v>44317</v>
      </c>
      <c r="AC155" s="113" t="str">
        <f>[2]Plan1!$C247</f>
        <v>Dia do Trabalho</v>
      </c>
      <c r="AD155" s="8"/>
      <c r="AE155" s="3"/>
      <c r="AF155" s="92">
        <f t="shared" si="63"/>
        <v>43829</v>
      </c>
      <c r="AG155" s="92">
        <f t="shared" si="58"/>
        <v>43826</v>
      </c>
      <c r="AH155" s="92">
        <f t="shared" si="59"/>
        <v>43829</v>
      </c>
      <c r="AI155" s="92">
        <f t="shared" si="60"/>
        <v>43860</v>
      </c>
      <c r="AJ155" s="92">
        <f t="shared" si="64"/>
        <v>43829</v>
      </c>
      <c r="AK155" s="92">
        <f t="shared" si="61"/>
        <v>43860</v>
      </c>
      <c r="AL155" s="189">
        <f t="shared" si="62"/>
        <v>31</v>
      </c>
      <c r="AM155" s="8"/>
    </row>
    <row r="156" spans="1:163" ht="15" customHeight="1" x14ac:dyDescent="0.2">
      <c r="A156" s="75">
        <f t="shared" si="74"/>
        <v>43091</v>
      </c>
      <c r="B156" s="2">
        <f t="shared" si="65"/>
        <v>0</v>
      </c>
      <c r="C156" s="157">
        <f t="shared" si="55"/>
        <v>0</v>
      </c>
      <c r="D156" s="158">
        <f t="shared" si="75"/>
        <v>4860.83</v>
      </c>
      <c r="E156" s="150">
        <f>IF(AND(K156=1,K155&gt;1),VLOOKUP(A155,[1]Plan1!$GA$137:$GD$300,4),E155)</f>
        <v>4881.25</v>
      </c>
      <c r="F156" s="152">
        <f t="shared" si="66"/>
        <v>43008</v>
      </c>
      <c r="G156" s="152">
        <f t="shared" si="56"/>
        <v>43038</v>
      </c>
      <c r="H156" s="159">
        <f t="shared" si="67"/>
        <v>4.2009286479880448E-3</v>
      </c>
      <c r="I156" s="160">
        <f t="shared" si="76"/>
        <v>43099</v>
      </c>
      <c r="J156" s="155">
        <f t="shared" si="57"/>
        <v>30</v>
      </c>
      <c r="K156" s="155">
        <f t="shared" si="81"/>
        <v>22</v>
      </c>
      <c r="L156" s="2">
        <f t="shared" si="77"/>
        <v>1.0030789499999999</v>
      </c>
      <c r="M156" s="157">
        <f t="shared" si="82"/>
        <v>1.0030789499999999</v>
      </c>
      <c r="N156" s="2">
        <f t="shared" si="68"/>
        <v>0</v>
      </c>
      <c r="O156" s="161">
        <f t="shared" si="78"/>
        <v>0</v>
      </c>
      <c r="P156" s="162">
        <f t="shared" si="69"/>
        <v>0</v>
      </c>
      <c r="Q156" s="157">
        <f t="shared" si="70"/>
        <v>0</v>
      </c>
      <c r="R156" s="163">
        <f t="shared" si="79"/>
        <v>0.12</v>
      </c>
      <c r="S156" s="161">
        <f t="shared" si="71"/>
        <v>22</v>
      </c>
      <c r="T156" s="161">
        <v>360</v>
      </c>
      <c r="U156" s="164">
        <f t="shared" si="72"/>
        <v>1.00694968</v>
      </c>
      <c r="V156" s="157">
        <f t="shared" si="73"/>
        <v>0</v>
      </c>
      <c r="W156" s="2">
        <f t="shared" si="80"/>
        <v>0</v>
      </c>
      <c r="X156" s="2"/>
      <c r="Y156" s="8"/>
      <c r="Z156" s="5"/>
      <c r="AA156" s="8"/>
      <c r="AB156" s="112">
        <f>[2]Plan1!$A248</f>
        <v>44350</v>
      </c>
      <c r="AC156" s="113" t="str">
        <f>[2]Plan1!$C248</f>
        <v>Corpus Christi</v>
      </c>
      <c r="AD156" s="8"/>
      <c r="AE156" s="3"/>
      <c r="AF156" s="92">
        <f t="shared" si="63"/>
        <v>43860</v>
      </c>
      <c r="AG156" s="92">
        <f t="shared" si="58"/>
        <v>43859</v>
      </c>
      <c r="AH156" s="92">
        <f t="shared" si="59"/>
        <v>43860</v>
      </c>
      <c r="AI156" s="92">
        <f t="shared" si="60"/>
        <v>43890</v>
      </c>
      <c r="AJ156" s="92">
        <f t="shared" si="64"/>
        <v>43860</v>
      </c>
      <c r="AK156" s="92">
        <f t="shared" si="61"/>
        <v>43892</v>
      </c>
      <c r="AL156" s="189">
        <f t="shared" si="62"/>
        <v>30</v>
      </c>
      <c r="AM156" s="8"/>
    </row>
    <row r="157" spans="1:163" ht="15" customHeight="1" x14ac:dyDescent="0.2">
      <c r="A157" s="75">
        <f t="shared" si="74"/>
        <v>43092</v>
      </c>
      <c r="B157" s="2">
        <f t="shared" si="65"/>
        <v>0</v>
      </c>
      <c r="C157" s="157">
        <f t="shared" si="55"/>
        <v>0</v>
      </c>
      <c r="D157" s="158">
        <f t="shared" si="75"/>
        <v>4860.83</v>
      </c>
      <c r="E157" s="150">
        <f>IF(AND(K157=1,K156&gt;1),VLOOKUP(A156,[1]Plan1!$GA$137:$GD$300,4),E156)</f>
        <v>4881.25</v>
      </c>
      <c r="F157" s="152">
        <f t="shared" si="66"/>
        <v>43008</v>
      </c>
      <c r="G157" s="152">
        <f t="shared" si="56"/>
        <v>43038</v>
      </c>
      <c r="H157" s="159">
        <f t="shared" si="67"/>
        <v>4.2009286479880448E-3</v>
      </c>
      <c r="I157" s="160">
        <f t="shared" si="76"/>
        <v>43099</v>
      </c>
      <c r="J157" s="155">
        <f t="shared" si="57"/>
        <v>30</v>
      </c>
      <c r="K157" s="155">
        <f t="shared" si="81"/>
        <v>23</v>
      </c>
      <c r="L157" s="2">
        <f t="shared" si="77"/>
        <v>1.00321913</v>
      </c>
      <c r="M157" s="157">
        <f t="shared" si="82"/>
        <v>1.00321913</v>
      </c>
      <c r="N157" s="2">
        <f t="shared" si="68"/>
        <v>0</v>
      </c>
      <c r="O157" s="161">
        <f t="shared" si="78"/>
        <v>0</v>
      </c>
      <c r="P157" s="162">
        <f t="shared" si="69"/>
        <v>0</v>
      </c>
      <c r="Q157" s="157">
        <f t="shared" si="70"/>
        <v>0</v>
      </c>
      <c r="R157" s="163">
        <f t="shared" si="79"/>
        <v>0.12</v>
      </c>
      <c r="S157" s="161">
        <f t="shared" si="71"/>
        <v>23</v>
      </c>
      <c r="T157" s="161">
        <v>360</v>
      </c>
      <c r="U157" s="164">
        <f t="shared" si="72"/>
        <v>1.007266719</v>
      </c>
      <c r="V157" s="157">
        <f t="shared" si="73"/>
        <v>0</v>
      </c>
      <c r="W157" s="2">
        <f t="shared" si="80"/>
        <v>0</v>
      </c>
      <c r="X157" s="2"/>
      <c r="Y157" s="8"/>
      <c r="Z157" s="5"/>
      <c r="AA157" s="8"/>
      <c r="AB157" s="112">
        <f>[2]Plan1!$A249</f>
        <v>44446</v>
      </c>
      <c r="AC157" s="113" t="str">
        <f>[2]Plan1!$C249</f>
        <v>Independência do Brasil</v>
      </c>
      <c r="AD157" s="8"/>
      <c r="AE157" s="3"/>
      <c r="AF157" s="92">
        <f t="shared" si="63"/>
        <v>43890</v>
      </c>
      <c r="AG157" s="92">
        <f t="shared" si="58"/>
        <v>43889</v>
      </c>
      <c r="AH157" s="92">
        <f t="shared" si="59"/>
        <v>43892</v>
      </c>
      <c r="AI157" s="92">
        <f t="shared" si="60"/>
        <v>43920</v>
      </c>
      <c r="AJ157" s="92">
        <f t="shared" si="64"/>
        <v>43892</v>
      </c>
      <c r="AK157" s="92">
        <f t="shared" si="61"/>
        <v>43920</v>
      </c>
      <c r="AL157" s="189">
        <f t="shared" si="62"/>
        <v>30</v>
      </c>
      <c r="AM157" s="8"/>
    </row>
    <row r="158" spans="1:163" ht="15" customHeight="1" x14ac:dyDescent="0.2">
      <c r="A158" s="75">
        <f t="shared" si="74"/>
        <v>43093</v>
      </c>
      <c r="B158" s="2">
        <f t="shared" si="65"/>
        <v>0</v>
      </c>
      <c r="C158" s="157">
        <f t="shared" si="55"/>
        <v>0</v>
      </c>
      <c r="D158" s="158">
        <f t="shared" si="75"/>
        <v>4860.83</v>
      </c>
      <c r="E158" s="150">
        <f>IF(AND(K158=1,K157&gt;1),VLOOKUP(A157,[1]Plan1!$GA$137:$GD$300,4),E157)</f>
        <v>4881.25</v>
      </c>
      <c r="F158" s="152">
        <f t="shared" si="66"/>
        <v>43008</v>
      </c>
      <c r="G158" s="152">
        <f t="shared" si="56"/>
        <v>43038</v>
      </c>
      <c r="H158" s="159">
        <f t="shared" si="67"/>
        <v>4.2009286479880448E-3</v>
      </c>
      <c r="I158" s="160">
        <f t="shared" si="76"/>
        <v>43099</v>
      </c>
      <c r="J158" s="155">
        <f t="shared" si="57"/>
        <v>30</v>
      </c>
      <c r="K158" s="155">
        <f t="shared" si="81"/>
        <v>24</v>
      </c>
      <c r="L158" s="2">
        <f t="shared" si="77"/>
        <v>1.0033593300000001</v>
      </c>
      <c r="M158" s="157">
        <f t="shared" si="82"/>
        <v>1.0033593300000001</v>
      </c>
      <c r="N158" s="2">
        <f t="shared" si="68"/>
        <v>0</v>
      </c>
      <c r="O158" s="161">
        <f t="shared" si="78"/>
        <v>0</v>
      </c>
      <c r="P158" s="162">
        <f t="shared" si="69"/>
        <v>0</v>
      </c>
      <c r="Q158" s="157">
        <f t="shared" si="70"/>
        <v>0</v>
      </c>
      <c r="R158" s="163">
        <f t="shared" si="79"/>
        <v>0.12</v>
      </c>
      <c r="S158" s="161">
        <f t="shared" si="71"/>
        <v>24</v>
      </c>
      <c r="T158" s="161">
        <v>360</v>
      </c>
      <c r="U158" s="164">
        <f t="shared" si="72"/>
        <v>1.0075838589999999</v>
      </c>
      <c r="V158" s="157">
        <f t="shared" si="73"/>
        <v>0</v>
      </c>
      <c r="W158" s="2">
        <f t="shared" si="80"/>
        <v>0</v>
      </c>
      <c r="X158" s="2"/>
      <c r="Y158" s="8"/>
      <c r="Z158" s="5"/>
      <c r="AA158" s="8"/>
      <c r="AB158" s="112">
        <f>[2]Plan1!$A250</f>
        <v>44481</v>
      </c>
      <c r="AC158" s="113" t="str">
        <f>[2]Plan1!$C250</f>
        <v>Nossa Sr.a Aparecida - Padroeira do Brasil</v>
      </c>
      <c r="AD158" s="8"/>
      <c r="AE158" s="3"/>
      <c r="AF158" s="92">
        <v>43920</v>
      </c>
      <c r="AG158" s="92">
        <f t="shared" si="58"/>
        <v>43917</v>
      </c>
      <c r="AH158" s="92">
        <f t="shared" si="59"/>
        <v>43920</v>
      </c>
      <c r="AI158" s="92">
        <f t="shared" si="60"/>
        <v>43951</v>
      </c>
      <c r="AJ158" s="92">
        <f t="shared" si="64"/>
        <v>43920</v>
      </c>
      <c r="AK158" s="92">
        <f t="shared" si="61"/>
        <v>43951</v>
      </c>
      <c r="AL158" s="189">
        <f t="shared" si="62"/>
        <v>31</v>
      </c>
      <c r="AM158" s="8"/>
    </row>
    <row r="159" spans="1:163" ht="15" customHeight="1" x14ac:dyDescent="0.2">
      <c r="A159" s="75">
        <f t="shared" si="74"/>
        <v>43094</v>
      </c>
      <c r="B159" s="2">
        <f t="shared" si="65"/>
        <v>0</v>
      </c>
      <c r="C159" s="157">
        <f t="shared" si="55"/>
        <v>0</v>
      </c>
      <c r="D159" s="158">
        <f t="shared" si="75"/>
        <v>4860.83</v>
      </c>
      <c r="E159" s="150">
        <f>IF(AND(K159=1,K158&gt;1),VLOOKUP(A158,[1]Plan1!$GA$137:$GD$300,4),E158)</f>
        <v>4881.25</v>
      </c>
      <c r="F159" s="152">
        <f t="shared" si="66"/>
        <v>43008</v>
      </c>
      <c r="G159" s="152">
        <f t="shared" si="56"/>
        <v>43038</v>
      </c>
      <c r="H159" s="159">
        <f t="shared" si="67"/>
        <v>4.2009286479880448E-3</v>
      </c>
      <c r="I159" s="160">
        <f t="shared" si="76"/>
        <v>43099</v>
      </c>
      <c r="J159" s="155">
        <f t="shared" si="57"/>
        <v>30</v>
      </c>
      <c r="K159" s="155">
        <f t="shared" si="81"/>
        <v>25</v>
      </c>
      <c r="L159" s="2">
        <f t="shared" si="77"/>
        <v>1.0034995499999999</v>
      </c>
      <c r="M159" s="157">
        <f t="shared" si="82"/>
        <v>1.0034995499999999</v>
      </c>
      <c r="N159" s="2">
        <f t="shared" si="68"/>
        <v>0</v>
      </c>
      <c r="O159" s="161">
        <f t="shared" si="78"/>
        <v>0</v>
      </c>
      <c r="P159" s="162">
        <f t="shared" si="69"/>
        <v>0</v>
      </c>
      <c r="Q159" s="157">
        <f t="shared" si="70"/>
        <v>0</v>
      </c>
      <c r="R159" s="163">
        <f t="shared" si="79"/>
        <v>0.12</v>
      </c>
      <c r="S159" s="161">
        <f t="shared" si="71"/>
        <v>25</v>
      </c>
      <c r="T159" s="161">
        <v>360</v>
      </c>
      <c r="U159" s="164">
        <f t="shared" si="72"/>
        <v>1.0079010980000001</v>
      </c>
      <c r="V159" s="157">
        <f t="shared" si="73"/>
        <v>0</v>
      </c>
      <c r="W159" s="2">
        <f t="shared" si="80"/>
        <v>0</v>
      </c>
      <c r="X159" s="2"/>
      <c r="Y159" s="8"/>
      <c r="Z159" s="5"/>
      <c r="AA159" s="8"/>
      <c r="AB159" s="112">
        <f>[2]Plan1!$A251</f>
        <v>44502</v>
      </c>
      <c r="AC159" s="113" t="str">
        <f>[2]Plan1!$C251</f>
        <v>Finados</v>
      </c>
      <c r="AD159" s="8"/>
      <c r="AE159" s="3"/>
      <c r="AF159" s="92">
        <f t="shared" si="63"/>
        <v>43951</v>
      </c>
      <c r="AG159" s="92">
        <f t="shared" si="58"/>
        <v>43950</v>
      </c>
      <c r="AH159" s="92">
        <f t="shared" si="59"/>
        <v>43951</v>
      </c>
      <c r="AI159" s="92">
        <f t="shared" si="60"/>
        <v>43981</v>
      </c>
      <c r="AJ159" s="92">
        <f t="shared" si="64"/>
        <v>43951</v>
      </c>
      <c r="AK159" s="92">
        <f t="shared" si="61"/>
        <v>43983</v>
      </c>
      <c r="AL159" s="189">
        <f t="shared" si="62"/>
        <v>30</v>
      </c>
      <c r="AM159" s="8"/>
    </row>
    <row r="160" spans="1:163" ht="15" customHeight="1" x14ac:dyDescent="0.2">
      <c r="A160" s="75">
        <f t="shared" si="74"/>
        <v>43095</v>
      </c>
      <c r="B160" s="2">
        <f t="shared" si="65"/>
        <v>0</v>
      </c>
      <c r="C160" s="157">
        <f t="shared" si="55"/>
        <v>0</v>
      </c>
      <c r="D160" s="158">
        <f t="shared" si="75"/>
        <v>4860.83</v>
      </c>
      <c r="E160" s="150">
        <f>IF(AND(K160=1,K159&gt;1),VLOOKUP(A159,[1]Plan1!$GA$137:$GD$300,4),E159)</f>
        <v>4881.25</v>
      </c>
      <c r="F160" s="152">
        <f t="shared" si="66"/>
        <v>43008</v>
      </c>
      <c r="G160" s="152">
        <f t="shared" si="56"/>
        <v>43038</v>
      </c>
      <c r="H160" s="159">
        <f t="shared" si="67"/>
        <v>4.2009286479880448E-3</v>
      </c>
      <c r="I160" s="160">
        <f t="shared" si="76"/>
        <v>43099</v>
      </c>
      <c r="J160" s="155">
        <f t="shared" si="57"/>
        <v>30</v>
      </c>
      <c r="K160" s="155">
        <f t="shared" si="81"/>
        <v>26</v>
      </c>
      <c r="L160" s="2">
        <f t="shared" si="77"/>
        <v>1.0036397800000001</v>
      </c>
      <c r="M160" s="157">
        <f t="shared" si="82"/>
        <v>1.0036397800000001</v>
      </c>
      <c r="N160" s="2">
        <f t="shared" si="68"/>
        <v>0</v>
      </c>
      <c r="O160" s="161">
        <f t="shared" si="78"/>
        <v>0</v>
      </c>
      <c r="P160" s="162">
        <f t="shared" si="69"/>
        <v>0</v>
      </c>
      <c r="Q160" s="157">
        <f t="shared" si="70"/>
        <v>0</v>
      </c>
      <c r="R160" s="163">
        <f t="shared" si="79"/>
        <v>0.12</v>
      </c>
      <c r="S160" s="161">
        <f t="shared" si="71"/>
        <v>26</v>
      </c>
      <c r="T160" s="161">
        <v>360</v>
      </c>
      <c r="U160" s="164">
        <f t="shared" si="72"/>
        <v>1.008218437</v>
      </c>
      <c r="V160" s="157">
        <f t="shared" si="73"/>
        <v>0</v>
      </c>
      <c r="W160" s="2">
        <f t="shared" si="80"/>
        <v>0</v>
      </c>
      <c r="X160" s="2"/>
      <c r="Y160" s="8"/>
      <c r="Z160" s="5"/>
      <c r="AA160" s="8"/>
      <c r="AB160" s="112">
        <f>[2]Plan1!$A252</f>
        <v>44515</v>
      </c>
      <c r="AC160" s="113" t="str">
        <f>[2]Plan1!$C252</f>
        <v>Proclamação da República</v>
      </c>
      <c r="AD160" s="8"/>
      <c r="AE160" s="3"/>
      <c r="AF160" s="92">
        <f t="shared" si="63"/>
        <v>43981</v>
      </c>
      <c r="AG160" s="92">
        <f t="shared" si="58"/>
        <v>43980</v>
      </c>
      <c r="AH160" s="92">
        <f t="shared" si="59"/>
        <v>43983</v>
      </c>
      <c r="AI160" s="92">
        <f t="shared" si="60"/>
        <v>44012</v>
      </c>
      <c r="AJ160" s="92">
        <f t="shared" si="64"/>
        <v>43983</v>
      </c>
      <c r="AK160" s="92">
        <f t="shared" si="61"/>
        <v>44012</v>
      </c>
      <c r="AL160" s="189">
        <f t="shared" si="62"/>
        <v>31</v>
      </c>
      <c r="AM160" s="8"/>
    </row>
    <row r="161" spans="1:39" ht="15" customHeight="1" x14ac:dyDescent="0.2">
      <c r="A161" s="75">
        <f t="shared" si="74"/>
        <v>43096</v>
      </c>
      <c r="B161" s="2">
        <f t="shared" si="65"/>
        <v>0</v>
      </c>
      <c r="C161" s="157">
        <f t="shared" si="55"/>
        <v>0</v>
      </c>
      <c r="D161" s="158">
        <f t="shared" si="75"/>
        <v>4860.83</v>
      </c>
      <c r="E161" s="150">
        <f>IF(AND(K161=1,K160&gt;1),VLOOKUP(A160,[1]Plan1!$GA$137:$GD$300,4),E160)</f>
        <v>4881.25</v>
      </c>
      <c r="F161" s="152">
        <f t="shared" si="66"/>
        <v>43008</v>
      </c>
      <c r="G161" s="152">
        <f t="shared" si="56"/>
        <v>43038</v>
      </c>
      <c r="H161" s="159">
        <f t="shared" si="67"/>
        <v>4.2009286479880448E-3</v>
      </c>
      <c r="I161" s="160">
        <f t="shared" si="76"/>
        <v>43099</v>
      </c>
      <c r="J161" s="155">
        <f t="shared" si="57"/>
        <v>30</v>
      </c>
      <c r="K161" s="155">
        <f t="shared" si="81"/>
        <v>27</v>
      </c>
      <c r="L161" s="2">
        <f t="shared" si="77"/>
        <v>1.0037800400000001</v>
      </c>
      <c r="M161" s="157">
        <f t="shared" si="82"/>
        <v>1.0037800400000001</v>
      </c>
      <c r="N161" s="2">
        <f t="shared" si="68"/>
        <v>0</v>
      </c>
      <c r="O161" s="161">
        <f t="shared" si="78"/>
        <v>0</v>
      </c>
      <c r="P161" s="162">
        <f t="shared" si="69"/>
        <v>0</v>
      </c>
      <c r="Q161" s="157">
        <f t="shared" si="70"/>
        <v>0</v>
      </c>
      <c r="R161" s="163">
        <f t="shared" si="79"/>
        <v>0.12</v>
      </c>
      <c r="S161" s="161">
        <f t="shared" si="71"/>
        <v>27</v>
      </c>
      <c r="T161" s="161">
        <v>360</v>
      </c>
      <c r="U161" s="164">
        <f t="shared" si="72"/>
        <v>1.0085358760000001</v>
      </c>
      <c r="V161" s="157">
        <f t="shared" si="73"/>
        <v>0</v>
      </c>
      <c r="W161" s="2">
        <f t="shared" si="80"/>
        <v>0</v>
      </c>
      <c r="X161" s="2"/>
      <c r="Y161" s="8"/>
      <c r="Z161" s="5"/>
      <c r="AA161" s="8"/>
      <c r="AB161" s="112">
        <f>[2]Plan1!$A253</f>
        <v>44555</v>
      </c>
      <c r="AC161" s="113" t="str">
        <f>[2]Plan1!$C253</f>
        <v>Natal</v>
      </c>
      <c r="AD161" s="8"/>
      <c r="AE161" s="3"/>
      <c r="AF161" s="92">
        <f t="shared" si="63"/>
        <v>44012</v>
      </c>
      <c r="AG161" s="92">
        <f t="shared" si="58"/>
        <v>44011</v>
      </c>
      <c r="AH161" s="92">
        <f t="shared" si="59"/>
        <v>44012</v>
      </c>
      <c r="AI161" s="92">
        <f t="shared" si="60"/>
        <v>44042</v>
      </c>
      <c r="AJ161" s="92">
        <f t="shared" si="64"/>
        <v>44012</v>
      </c>
      <c r="AK161" s="92">
        <f t="shared" si="61"/>
        <v>44042</v>
      </c>
      <c r="AL161" s="189">
        <f t="shared" si="62"/>
        <v>30</v>
      </c>
      <c r="AM161" s="8"/>
    </row>
    <row r="162" spans="1:39" ht="15" customHeight="1" x14ac:dyDescent="0.2">
      <c r="A162" s="75">
        <f t="shared" si="74"/>
        <v>43097</v>
      </c>
      <c r="B162" s="2">
        <f t="shared" si="65"/>
        <v>0</v>
      </c>
      <c r="C162" s="157">
        <f t="shared" si="55"/>
        <v>0</v>
      </c>
      <c r="D162" s="158">
        <f t="shared" si="75"/>
        <v>4860.83</v>
      </c>
      <c r="E162" s="150">
        <f>IF(AND(K162=1,K161&gt;1),VLOOKUP(A161,[1]Plan1!$GA$137:$GD$300,4),E161)</f>
        <v>4881.25</v>
      </c>
      <c r="F162" s="152">
        <f t="shared" si="66"/>
        <v>43008</v>
      </c>
      <c r="G162" s="152">
        <f t="shared" si="56"/>
        <v>43038</v>
      </c>
      <c r="H162" s="159">
        <f t="shared" si="67"/>
        <v>4.2009286479880448E-3</v>
      </c>
      <c r="I162" s="160">
        <f t="shared" si="76"/>
        <v>43099</v>
      </c>
      <c r="J162" s="155">
        <f t="shared" si="57"/>
        <v>30</v>
      </c>
      <c r="K162" s="155">
        <f t="shared" si="81"/>
        <v>28</v>
      </c>
      <c r="L162" s="2">
        <f t="shared" si="77"/>
        <v>1.00392031</v>
      </c>
      <c r="M162" s="157">
        <f t="shared" si="82"/>
        <v>1.00392031</v>
      </c>
      <c r="N162" s="2">
        <f t="shared" si="68"/>
        <v>0</v>
      </c>
      <c r="O162" s="161">
        <f t="shared" si="78"/>
        <v>0</v>
      </c>
      <c r="P162" s="162">
        <f t="shared" si="69"/>
        <v>0</v>
      </c>
      <c r="Q162" s="157">
        <f t="shared" si="70"/>
        <v>0</v>
      </c>
      <c r="R162" s="163">
        <f t="shared" si="79"/>
        <v>0.12</v>
      </c>
      <c r="S162" s="161">
        <f t="shared" si="71"/>
        <v>28</v>
      </c>
      <c r="T162" s="161">
        <v>360</v>
      </c>
      <c r="U162" s="164">
        <f t="shared" si="72"/>
        <v>1.0088534149999999</v>
      </c>
      <c r="V162" s="157">
        <f t="shared" si="73"/>
        <v>0</v>
      </c>
      <c r="W162" s="2">
        <f t="shared" si="80"/>
        <v>0</v>
      </c>
      <c r="X162" s="2"/>
      <c r="Y162" s="8"/>
      <c r="Z162" s="5"/>
      <c r="AA162" s="8"/>
      <c r="AB162" s="112">
        <f>[2]Plan1!$A254</f>
        <v>44562</v>
      </c>
      <c r="AC162" s="113" t="str">
        <f>[2]Plan1!$C254</f>
        <v>Confraternização Universal</v>
      </c>
      <c r="AD162" s="8"/>
      <c r="AE162" s="3"/>
      <c r="AF162" s="92">
        <f t="shared" si="63"/>
        <v>44042</v>
      </c>
      <c r="AG162" s="92">
        <f t="shared" si="58"/>
        <v>44041</v>
      </c>
      <c r="AH162" s="92">
        <f t="shared" si="59"/>
        <v>44042</v>
      </c>
      <c r="AI162" s="92">
        <f t="shared" si="60"/>
        <v>44073</v>
      </c>
      <c r="AJ162" s="92">
        <f t="shared" si="64"/>
        <v>44042</v>
      </c>
      <c r="AK162" s="92">
        <f t="shared" si="61"/>
        <v>44074</v>
      </c>
      <c r="AL162" s="189">
        <f t="shared" si="62"/>
        <v>31</v>
      </c>
      <c r="AM162" s="8"/>
    </row>
    <row r="163" spans="1:39" ht="15" customHeight="1" x14ac:dyDescent="0.2">
      <c r="A163" s="75">
        <f t="shared" si="74"/>
        <v>43098</v>
      </c>
      <c r="B163" s="2">
        <f t="shared" si="65"/>
        <v>0</v>
      </c>
      <c r="C163" s="157">
        <f t="shared" si="55"/>
        <v>0</v>
      </c>
      <c r="D163" s="158">
        <f t="shared" si="75"/>
        <v>4860.83</v>
      </c>
      <c r="E163" s="150">
        <f>IF(AND(K163=1,K162&gt;1),VLOOKUP(A162,[1]Plan1!$GA$137:$GD$300,4),E162)</f>
        <v>4881.25</v>
      </c>
      <c r="F163" s="152">
        <f t="shared" si="66"/>
        <v>43008</v>
      </c>
      <c r="G163" s="152">
        <f t="shared" si="56"/>
        <v>43038</v>
      </c>
      <c r="H163" s="159">
        <f t="shared" si="67"/>
        <v>4.2009286479880448E-3</v>
      </c>
      <c r="I163" s="160">
        <f t="shared" si="76"/>
        <v>43099</v>
      </c>
      <c r="J163" s="155">
        <f t="shared" si="57"/>
        <v>30</v>
      </c>
      <c r="K163" s="155">
        <f t="shared" si="81"/>
        <v>29</v>
      </c>
      <c r="L163" s="2">
        <f t="shared" si="77"/>
        <v>1.00406061</v>
      </c>
      <c r="M163" s="157">
        <f t="shared" si="82"/>
        <v>1.00406061</v>
      </c>
      <c r="N163" s="2">
        <f t="shared" si="68"/>
        <v>0</v>
      </c>
      <c r="O163" s="161">
        <f t="shared" si="78"/>
        <v>0</v>
      </c>
      <c r="P163" s="162">
        <f t="shared" si="69"/>
        <v>0</v>
      </c>
      <c r="Q163" s="157">
        <f t="shared" si="70"/>
        <v>0</v>
      </c>
      <c r="R163" s="163">
        <f t="shared" si="79"/>
        <v>0.12</v>
      </c>
      <c r="S163" s="161">
        <f t="shared" si="71"/>
        <v>29</v>
      </c>
      <c r="T163" s="161">
        <v>360</v>
      </c>
      <c r="U163" s="164">
        <f t="shared" si="72"/>
        <v>1.0091710540000001</v>
      </c>
      <c r="V163" s="157">
        <f t="shared" si="73"/>
        <v>0</v>
      </c>
      <c r="W163" s="2">
        <f t="shared" si="80"/>
        <v>0</v>
      </c>
      <c r="X163" s="2"/>
      <c r="Y163" s="8"/>
      <c r="Z163" s="5"/>
      <c r="AA163" s="8"/>
      <c r="AB163" s="112">
        <f>[2]Plan1!$A255</f>
        <v>44620</v>
      </c>
      <c r="AC163" s="113" t="str">
        <f>[2]Plan1!$C255</f>
        <v>Carnaval</v>
      </c>
      <c r="AD163" s="8"/>
      <c r="AE163" s="3"/>
      <c r="AF163" s="92">
        <f t="shared" si="63"/>
        <v>44073</v>
      </c>
      <c r="AG163" s="92">
        <f t="shared" si="58"/>
        <v>44071</v>
      </c>
      <c r="AH163" s="92">
        <f t="shared" si="59"/>
        <v>44074</v>
      </c>
      <c r="AI163" s="92">
        <f t="shared" si="60"/>
        <v>44104</v>
      </c>
      <c r="AJ163" s="92">
        <f t="shared" si="64"/>
        <v>44074</v>
      </c>
      <c r="AK163" s="92">
        <f t="shared" si="61"/>
        <v>44104</v>
      </c>
      <c r="AL163" s="189">
        <f t="shared" si="62"/>
        <v>31</v>
      </c>
      <c r="AM163" s="8"/>
    </row>
    <row r="164" spans="1:39" ht="15" customHeight="1" x14ac:dyDescent="0.2">
      <c r="A164" s="75">
        <f t="shared" si="74"/>
        <v>43099</v>
      </c>
      <c r="B164" s="2">
        <f t="shared" si="65"/>
        <v>0</v>
      </c>
      <c r="C164" s="157">
        <f t="shared" si="55"/>
        <v>0</v>
      </c>
      <c r="D164" s="158">
        <f t="shared" si="75"/>
        <v>4860.83</v>
      </c>
      <c r="E164" s="150">
        <f>IF(AND(K164=1,K163&gt;1),VLOOKUP(A163,[1]Plan1!$GA$137:$GD$300,4),E163)</f>
        <v>4881.25</v>
      </c>
      <c r="F164" s="152">
        <f t="shared" si="66"/>
        <v>43008</v>
      </c>
      <c r="G164" s="152">
        <f t="shared" si="56"/>
        <v>43038</v>
      </c>
      <c r="H164" s="159">
        <f t="shared" si="67"/>
        <v>4.2009286479880448E-3</v>
      </c>
      <c r="I164" s="160">
        <f t="shared" si="76"/>
        <v>43099</v>
      </c>
      <c r="J164" s="155">
        <f t="shared" si="57"/>
        <v>30</v>
      </c>
      <c r="K164" s="155">
        <f t="shared" si="81"/>
        <v>30</v>
      </c>
      <c r="L164" s="2">
        <f t="shared" si="77"/>
        <v>1.0042009199999999</v>
      </c>
      <c r="M164" s="157">
        <f t="shared" si="82"/>
        <v>1.0042009199999999</v>
      </c>
      <c r="N164" s="2">
        <f t="shared" si="68"/>
        <v>0</v>
      </c>
      <c r="O164" s="161">
        <f t="shared" si="78"/>
        <v>0</v>
      </c>
      <c r="P164" s="162">
        <f t="shared" si="69"/>
        <v>0</v>
      </c>
      <c r="Q164" s="157">
        <f t="shared" si="70"/>
        <v>0</v>
      </c>
      <c r="R164" s="163">
        <f t="shared" si="79"/>
        <v>0.12</v>
      </c>
      <c r="S164" s="161">
        <f t="shared" si="71"/>
        <v>30</v>
      </c>
      <c r="T164" s="161">
        <v>360</v>
      </c>
      <c r="U164" s="164">
        <f t="shared" si="72"/>
        <v>1.0094887930000001</v>
      </c>
      <c r="V164" s="157">
        <f t="shared" si="73"/>
        <v>0</v>
      </c>
      <c r="W164" s="2">
        <f t="shared" si="80"/>
        <v>0</v>
      </c>
      <c r="X164" s="2"/>
      <c r="Y164" s="8"/>
      <c r="Z164" s="5"/>
      <c r="AA164" s="8"/>
      <c r="AB164" s="112">
        <f>[2]Plan1!$A256</f>
        <v>44621</v>
      </c>
      <c r="AC164" s="113" t="str">
        <f>[2]Plan1!$C256</f>
        <v>Carnaval</v>
      </c>
      <c r="AD164" s="8"/>
      <c r="AE164" s="3"/>
      <c r="AF164" s="92">
        <f t="shared" si="63"/>
        <v>44104</v>
      </c>
      <c r="AG164" s="92">
        <f t="shared" si="58"/>
        <v>44103</v>
      </c>
      <c r="AH164" s="92">
        <f t="shared" si="59"/>
        <v>44104</v>
      </c>
      <c r="AI164" s="92">
        <f t="shared" si="60"/>
        <v>44134</v>
      </c>
      <c r="AJ164" s="92">
        <f t="shared" si="64"/>
        <v>44104</v>
      </c>
      <c r="AK164" s="92">
        <f t="shared" si="61"/>
        <v>44134</v>
      </c>
      <c r="AL164" s="189">
        <f t="shared" si="62"/>
        <v>30</v>
      </c>
      <c r="AM164" s="8"/>
    </row>
    <row r="165" spans="1:39" ht="15" customHeight="1" x14ac:dyDescent="0.2">
      <c r="A165" s="75">
        <f t="shared" si="74"/>
        <v>43100</v>
      </c>
      <c r="B165" s="2">
        <f t="shared" si="65"/>
        <v>0</v>
      </c>
      <c r="C165" s="157">
        <f t="shared" si="55"/>
        <v>0</v>
      </c>
      <c r="D165" s="158">
        <f t="shared" si="75"/>
        <v>4881.25</v>
      </c>
      <c r="E165" s="150">
        <f>IF(AND(K165=1,K164&gt;1),VLOOKUP(A164,[1]Plan1!$GA$137:$GD$300,4),E164)</f>
        <v>4894.92</v>
      </c>
      <c r="F165" s="152">
        <f t="shared" si="66"/>
        <v>43038</v>
      </c>
      <c r="G165" s="152">
        <f t="shared" si="56"/>
        <v>43069</v>
      </c>
      <c r="H165" s="159">
        <f t="shared" si="67"/>
        <v>2.8005121638925434E-3</v>
      </c>
      <c r="I165" s="160">
        <f t="shared" si="76"/>
        <v>43130</v>
      </c>
      <c r="J165" s="155">
        <f t="shared" si="57"/>
        <v>31</v>
      </c>
      <c r="K165" s="155">
        <f t="shared" si="81"/>
        <v>1</v>
      </c>
      <c r="L165" s="2">
        <f t="shared" si="77"/>
        <v>1.00009021</v>
      </c>
      <c r="M165" s="157">
        <f t="shared" si="82"/>
        <v>1.00009021</v>
      </c>
      <c r="N165" s="2">
        <f t="shared" si="68"/>
        <v>0</v>
      </c>
      <c r="O165" s="161">
        <f t="shared" si="78"/>
        <v>0</v>
      </c>
      <c r="P165" s="162">
        <f t="shared" si="69"/>
        <v>0</v>
      </c>
      <c r="Q165" s="157">
        <f t="shared" si="70"/>
        <v>0</v>
      </c>
      <c r="R165" s="163">
        <f t="shared" si="79"/>
        <v>0.12</v>
      </c>
      <c r="S165" s="161">
        <f t="shared" si="71"/>
        <v>1</v>
      </c>
      <c r="T165" s="161">
        <v>360</v>
      </c>
      <c r="U165" s="164">
        <f t="shared" si="72"/>
        <v>1.0003046929999999</v>
      </c>
      <c r="V165" s="157">
        <f t="shared" si="73"/>
        <v>0</v>
      </c>
      <c r="W165" s="2">
        <f t="shared" si="80"/>
        <v>0</v>
      </c>
      <c r="X165" s="2"/>
      <c r="Y165" s="8"/>
      <c r="Z165" s="5"/>
      <c r="AA165" s="8"/>
      <c r="AB165" s="112">
        <f>[2]Plan1!$A257</f>
        <v>44666</v>
      </c>
      <c r="AC165" s="113" t="str">
        <f>[2]Plan1!$C257</f>
        <v>Paixão de Cristo</v>
      </c>
      <c r="AD165" s="8"/>
      <c r="AE165" s="3"/>
      <c r="AF165" s="92">
        <f t="shared" si="63"/>
        <v>44134</v>
      </c>
      <c r="AG165" s="92">
        <f t="shared" si="58"/>
        <v>44133</v>
      </c>
      <c r="AH165" s="92">
        <f t="shared" si="59"/>
        <v>44134</v>
      </c>
      <c r="AI165" s="92">
        <f t="shared" si="60"/>
        <v>44165</v>
      </c>
      <c r="AJ165" s="92">
        <f t="shared" si="64"/>
        <v>44134</v>
      </c>
      <c r="AK165" s="92">
        <f t="shared" si="61"/>
        <v>44165</v>
      </c>
      <c r="AL165" s="189">
        <f t="shared" si="62"/>
        <v>31</v>
      </c>
      <c r="AM165" s="8"/>
    </row>
    <row r="166" spans="1:39" ht="15" customHeight="1" x14ac:dyDescent="0.2">
      <c r="A166" s="75">
        <f t="shared" si="74"/>
        <v>43101</v>
      </c>
      <c r="B166" s="2">
        <f t="shared" si="65"/>
        <v>0</v>
      </c>
      <c r="C166" s="157">
        <f t="shared" si="55"/>
        <v>0</v>
      </c>
      <c r="D166" s="158">
        <f t="shared" si="75"/>
        <v>4881.25</v>
      </c>
      <c r="E166" s="150">
        <f>IF(AND(K166=1,K165&gt;1),VLOOKUP(A165,[1]Plan1!$GA$137:$GD$300,4),E165)</f>
        <v>4894.92</v>
      </c>
      <c r="F166" s="152">
        <f t="shared" si="66"/>
        <v>43038</v>
      </c>
      <c r="G166" s="152">
        <f t="shared" si="56"/>
        <v>43069</v>
      </c>
      <c r="H166" s="159">
        <f t="shared" si="67"/>
        <v>2.8005121638925434E-3</v>
      </c>
      <c r="I166" s="160">
        <f t="shared" si="76"/>
        <v>43130</v>
      </c>
      <c r="J166" s="155">
        <f t="shared" si="57"/>
        <v>31</v>
      </c>
      <c r="K166" s="155">
        <f t="shared" si="81"/>
        <v>2</v>
      </c>
      <c r="L166" s="2">
        <f t="shared" si="77"/>
        <v>1.0001804400000001</v>
      </c>
      <c r="M166" s="157">
        <f t="shared" si="82"/>
        <v>1.0001804400000001</v>
      </c>
      <c r="N166" s="2">
        <f t="shared" si="68"/>
        <v>0</v>
      </c>
      <c r="O166" s="161">
        <f t="shared" si="78"/>
        <v>0</v>
      </c>
      <c r="P166" s="162">
        <f t="shared" si="69"/>
        <v>0</v>
      </c>
      <c r="Q166" s="157">
        <f t="shared" si="70"/>
        <v>0</v>
      </c>
      <c r="R166" s="163">
        <f t="shared" si="79"/>
        <v>0.12</v>
      </c>
      <c r="S166" s="161">
        <f t="shared" si="71"/>
        <v>2</v>
      </c>
      <c r="T166" s="161">
        <v>360</v>
      </c>
      <c r="U166" s="164">
        <f t="shared" si="72"/>
        <v>1.0006094800000001</v>
      </c>
      <c r="V166" s="157">
        <f t="shared" si="73"/>
        <v>0</v>
      </c>
      <c r="W166" s="2">
        <f t="shared" si="80"/>
        <v>0</v>
      </c>
      <c r="X166" s="2"/>
      <c r="Y166" s="8"/>
      <c r="Z166" s="5"/>
      <c r="AA166" s="8"/>
      <c r="AB166" s="112">
        <f>[2]Plan1!$A258</f>
        <v>44672</v>
      </c>
      <c r="AC166" s="113" t="str">
        <f>[2]Plan1!$C258</f>
        <v>Tiradentes</v>
      </c>
      <c r="AD166" s="8"/>
      <c r="AE166" s="3"/>
      <c r="AF166" s="92">
        <f t="shared" si="63"/>
        <v>44165</v>
      </c>
      <c r="AG166" s="92">
        <f t="shared" si="58"/>
        <v>44162</v>
      </c>
      <c r="AH166" s="92">
        <f t="shared" si="59"/>
        <v>44165</v>
      </c>
      <c r="AI166" s="92">
        <f t="shared" si="60"/>
        <v>44195</v>
      </c>
      <c r="AJ166" s="92">
        <f t="shared" si="64"/>
        <v>44165</v>
      </c>
      <c r="AK166" s="92">
        <f t="shared" si="61"/>
        <v>44195</v>
      </c>
      <c r="AL166" s="189">
        <f t="shared" si="62"/>
        <v>30</v>
      </c>
      <c r="AM166" s="8"/>
    </row>
    <row r="167" spans="1:39" ht="15" customHeight="1" x14ac:dyDescent="0.2">
      <c r="A167" s="75">
        <f t="shared" si="74"/>
        <v>43102</v>
      </c>
      <c r="B167" s="2">
        <f t="shared" si="65"/>
        <v>0</v>
      </c>
      <c r="C167" s="157">
        <f t="shared" si="55"/>
        <v>0</v>
      </c>
      <c r="D167" s="158">
        <f t="shared" si="75"/>
        <v>4881.25</v>
      </c>
      <c r="E167" s="150">
        <f>IF(AND(K167=1,K166&gt;1),VLOOKUP(A166,[1]Plan1!$GA$137:$GD$300,4),E166)</f>
        <v>4894.92</v>
      </c>
      <c r="F167" s="152">
        <f t="shared" si="66"/>
        <v>43038</v>
      </c>
      <c r="G167" s="152">
        <f t="shared" si="56"/>
        <v>43069</v>
      </c>
      <c r="H167" s="159">
        <f t="shared" si="67"/>
        <v>2.8005121638925434E-3</v>
      </c>
      <c r="I167" s="160">
        <f t="shared" si="76"/>
        <v>43130</v>
      </c>
      <c r="J167" s="155">
        <f t="shared" si="57"/>
        <v>31</v>
      </c>
      <c r="K167" s="155">
        <f t="shared" si="81"/>
        <v>3</v>
      </c>
      <c r="L167" s="2">
        <f t="shared" si="77"/>
        <v>1.0002706699999999</v>
      </c>
      <c r="M167" s="157">
        <f t="shared" si="82"/>
        <v>1.0002706699999999</v>
      </c>
      <c r="N167" s="2">
        <f t="shared" si="68"/>
        <v>0</v>
      </c>
      <c r="O167" s="161">
        <f t="shared" si="78"/>
        <v>0</v>
      </c>
      <c r="P167" s="162">
        <f t="shared" si="69"/>
        <v>0</v>
      </c>
      <c r="Q167" s="157">
        <f t="shared" si="70"/>
        <v>0</v>
      </c>
      <c r="R167" s="163">
        <f t="shared" si="79"/>
        <v>0.12</v>
      </c>
      <c r="S167" s="161">
        <f t="shared" si="71"/>
        <v>3</v>
      </c>
      <c r="T167" s="161">
        <v>360</v>
      </c>
      <c r="U167" s="164">
        <f t="shared" si="72"/>
        <v>1.000914359</v>
      </c>
      <c r="V167" s="157">
        <f t="shared" si="73"/>
        <v>0</v>
      </c>
      <c r="W167" s="2">
        <f t="shared" si="80"/>
        <v>0</v>
      </c>
      <c r="X167" s="2"/>
      <c r="Y167" s="8"/>
      <c r="Z167" s="5"/>
      <c r="AA167" s="8"/>
      <c r="AB167" s="112">
        <f>[2]Plan1!$A259</f>
        <v>44682</v>
      </c>
      <c r="AC167" s="113" t="str">
        <f>[2]Plan1!$C259</f>
        <v>Dia do Trabalho</v>
      </c>
      <c r="AD167" s="8"/>
      <c r="AE167" s="3"/>
      <c r="AF167" s="92">
        <f t="shared" si="63"/>
        <v>44195</v>
      </c>
      <c r="AG167" s="92">
        <f t="shared" si="58"/>
        <v>44194</v>
      </c>
      <c r="AH167" s="92">
        <f t="shared" si="59"/>
        <v>44195</v>
      </c>
      <c r="AI167" s="92">
        <f t="shared" si="60"/>
        <v>44226</v>
      </c>
      <c r="AJ167" s="92">
        <f t="shared" si="64"/>
        <v>44195</v>
      </c>
      <c r="AK167" s="92">
        <f t="shared" si="61"/>
        <v>44228</v>
      </c>
      <c r="AL167" s="189">
        <f t="shared" si="62"/>
        <v>31</v>
      </c>
      <c r="AM167" s="8"/>
    </row>
    <row r="168" spans="1:39" ht="15" customHeight="1" x14ac:dyDescent="0.2">
      <c r="A168" s="75">
        <f t="shared" si="74"/>
        <v>43103</v>
      </c>
      <c r="B168" s="2">
        <f t="shared" si="65"/>
        <v>0</v>
      </c>
      <c r="C168" s="157">
        <f t="shared" si="55"/>
        <v>0</v>
      </c>
      <c r="D168" s="158">
        <f t="shared" si="75"/>
        <v>4881.25</v>
      </c>
      <c r="E168" s="150">
        <f>IF(AND(K168=1,K167&gt;1),VLOOKUP(A167,[1]Plan1!$GA$137:$GD$300,4),E167)</f>
        <v>4894.92</v>
      </c>
      <c r="F168" s="152">
        <f t="shared" si="66"/>
        <v>43038</v>
      </c>
      <c r="G168" s="152">
        <f t="shared" si="56"/>
        <v>43069</v>
      </c>
      <c r="H168" s="159">
        <f t="shared" si="67"/>
        <v>2.8005121638925434E-3</v>
      </c>
      <c r="I168" s="160">
        <f t="shared" si="76"/>
        <v>43130</v>
      </c>
      <c r="J168" s="155">
        <f t="shared" si="57"/>
        <v>31</v>
      </c>
      <c r="K168" s="155">
        <f t="shared" si="81"/>
        <v>4</v>
      </c>
      <c r="L168" s="2">
        <f t="shared" si="77"/>
        <v>1.0003609099999999</v>
      </c>
      <c r="M168" s="157">
        <f t="shared" si="82"/>
        <v>1.0003609099999999</v>
      </c>
      <c r="N168" s="2">
        <f t="shared" si="68"/>
        <v>0</v>
      </c>
      <c r="O168" s="161">
        <f t="shared" si="78"/>
        <v>0</v>
      </c>
      <c r="P168" s="162">
        <f t="shared" si="69"/>
        <v>0</v>
      </c>
      <c r="Q168" s="157">
        <f t="shared" si="70"/>
        <v>0</v>
      </c>
      <c r="R168" s="163">
        <f t="shared" si="79"/>
        <v>0.12</v>
      </c>
      <c r="S168" s="161">
        <f t="shared" si="71"/>
        <v>4</v>
      </c>
      <c r="T168" s="161">
        <v>360</v>
      </c>
      <c r="U168" s="164">
        <f t="shared" si="72"/>
        <v>1.0012193309999999</v>
      </c>
      <c r="V168" s="157">
        <f t="shared" si="73"/>
        <v>0</v>
      </c>
      <c r="W168" s="2">
        <f t="shared" si="80"/>
        <v>0</v>
      </c>
      <c r="X168" s="2"/>
      <c r="Y168" s="8"/>
      <c r="Z168" s="5"/>
      <c r="AA168" s="8"/>
      <c r="AB168" s="112">
        <f>[2]Plan1!$A260</f>
        <v>44728</v>
      </c>
      <c r="AC168" s="113" t="str">
        <f>[2]Plan1!$C260</f>
        <v>Corpus Christi</v>
      </c>
      <c r="AD168" s="8"/>
      <c r="AE168" s="3"/>
      <c r="AF168" s="92">
        <f t="shared" si="63"/>
        <v>44226</v>
      </c>
      <c r="AG168" s="92">
        <f t="shared" si="58"/>
        <v>44225</v>
      </c>
      <c r="AH168" s="92">
        <f t="shared" si="59"/>
        <v>44228</v>
      </c>
      <c r="AI168" s="92">
        <f t="shared" si="60"/>
        <v>44255</v>
      </c>
      <c r="AJ168" s="92">
        <f t="shared" si="64"/>
        <v>44228</v>
      </c>
      <c r="AK168" s="92">
        <f t="shared" si="61"/>
        <v>44256</v>
      </c>
      <c r="AL168" s="189">
        <f t="shared" si="62"/>
        <v>29</v>
      </c>
      <c r="AM168" s="8"/>
    </row>
    <row r="169" spans="1:39" ht="15" customHeight="1" x14ac:dyDescent="0.2">
      <c r="A169" s="75">
        <f t="shared" si="74"/>
        <v>43104</v>
      </c>
      <c r="B169" s="2">
        <f t="shared" si="65"/>
        <v>0</v>
      </c>
      <c r="C169" s="157">
        <f t="shared" si="55"/>
        <v>0</v>
      </c>
      <c r="D169" s="158">
        <f t="shared" si="75"/>
        <v>4881.25</v>
      </c>
      <c r="E169" s="150">
        <f>IF(AND(K169=1,K168&gt;1),VLOOKUP(A168,[1]Plan1!$GA$137:$GD$300,4),E168)</f>
        <v>4894.92</v>
      </c>
      <c r="F169" s="152">
        <f t="shared" si="66"/>
        <v>43038</v>
      </c>
      <c r="G169" s="152">
        <f t="shared" si="56"/>
        <v>43069</v>
      </c>
      <c r="H169" s="159">
        <f t="shared" si="67"/>
        <v>2.8005121638925434E-3</v>
      </c>
      <c r="I169" s="160">
        <f t="shared" si="76"/>
        <v>43130</v>
      </c>
      <c r="J169" s="155">
        <f t="shared" si="57"/>
        <v>31</v>
      </c>
      <c r="K169" s="155">
        <f t="shared" si="81"/>
        <v>5</v>
      </c>
      <c r="L169" s="2">
        <f t="shared" si="77"/>
        <v>1.0004511599999999</v>
      </c>
      <c r="M169" s="157">
        <f t="shared" si="82"/>
        <v>1.0004511599999999</v>
      </c>
      <c r="N169" s="2">
        <f t="shared" si="68"/>
        <v>0</v>
      </c>
      <c r="O169" s="161">
        <f t="shared" si="78"/>
        <v>0</v>
      </c>
      <c r="P169" s="162">
        <f t="shared" si="69"/>
        <v>0</v>
      </c>
      <c r="Q169" s="157">
        <f t="shared" si="70"/>
        <v>0</v>
      </c>
      <c r="R169" s="163">
        <f t="shared" si="79"/>
        <v>0.12</v>
      </c>
      <c r="S169" s="161">
        <f t="shared" si="71"/>
        <v>5</v>
      </c>
      <c r="T169" s="161">
        <v>360</v>
      </c>
      <c r="U169" s="164">
        <f t="shared" si="72"/>
        <v>1.001524396</v>
      </c>
      <c r="V169" s="157">
        <f t="shared" si="73"/>
        <v>0</v>
      </c>
      <c r="W169" s="2">
        <f t="shared" si="80"/>
        <v>0</v>
      </c>
      <c r="X169" s="2"/>
      <c r="Y169" s="8"/>
      <c r="Z169" s="5"/>
      <c r="AA169" s="8"/>
      <c r="AB169" s="112">
        <f>[2]Plan1!$A261</f>
        <v>44811</v>
      </c>
      <c r="AC169" s="113" t="str">
        <f>[2]Plan1!$C261</f>
        <v>Independência do Brasil</v>
      </c>
      <c r="AD169" s="8"/>
      <c r="AE169" s="3"/>
      <c r="AF169" s="92">
        <f t="shared" si="63"/>
        <v>44255</v>
      </c>
      <c r="AG169" s="92">
        <f t="shared" si="58"/>
        <v>44253</v>
      </c>
      <c r="AH169" s="92">
        <f t="shared" si="59"/>
        <v>44256</v>
      </c>
      <c r="AI169" s="92">
        <f t="shared" si="60"/>
        <v>44285</v>
      </c>
      <c r="AJ169" s="92">
        <f t="shared" si="64"/>
        <v>44256</v>
      </c>
      <c r="AK169" s="92">
        <f t="shared" si="61"/>
        <v>44285</v>
      </c>
      <c r="AL169" s="189">
        <f t="shared" si="62"/>
        <v>30</v>
      </c>
      <c r="AM169" s="8"/>
    </row>
    <row r="170" spans="1:39" ht="15" customHeight="1" x14ac:dyDescent="0.2">
      <c r="A170" s="75">
        <f t="shared" si="74"/>
        <v>43105</v>
      </c>
      <c r="B170" s="2">
        <f t="shared" si="65"/>
        <v>0</v>
      </c>
      <c r="C170" s="157">
        <f t="shared" si="55"/>
        <v>0</v>
      </c>
      <c r="D170" s="158">
        <f t="shared" si="75"/>
        <v>4881.25</v>
      </c>
      <c r="E170" s="150">
        <f>IF(AND(K170=1,K169&gt;1),VLOOKUP(A169,[1]Plan1!$GA$137:$GD$300,4),E169)</f>
        <v>4894.92</v>
      </c>
      <c r="F170" s="152">
        <f t="shared" si="66"/>
        <v>43038</v>
      </c>
      <c r="G170" s="152">
        <f t="shared" si="56"/>
        <v>43069</v>
      </c>
      <c r="H170" s="159">
        <f t="shared" si="67"/>
        <v>2.8005121638925434E-3</v>
      </c>
      <c r="I170" s="160">
        <f t="shared" si="76"/>
        <v>43130</v>
      </c>
      <c r="J170" s="155">
        <f t="shared" si="57"/>
        <v>31</v>
      </c>
      <c r="K170" s="155">
        <f t="shared" si="81"/>
        <v>6</v>
      </c>
      <c r="L170" s="2">
        <f t="shared" si="77"/>
        <v>1.00054142</v>
      </c>
      <c r="M170" s="157">
        <f t="shared" si="82"/>
        <v>1.00054142</v>
      </c>
      <c r="N170" s="2">
        <f t="shared" si="68"/>
        <v>0</v>
      </c>
      <c r="O170" s="161">
        <f t="shared" si="78"/>
        <v>0</v>
      </c>
      <c r="P170" s="162">
        <f t="shared" si="69"/>
        <v>0</v>
      </c>
      <c r="Q170" s="157">
        <f t="shared" si="70"/>
        <v>0</v>
      </c>
      <c r="R170" s="163">
        <f t="shared" si="79"/>
        <v>0.12</v>
      </c>
      <c r="S170" s="161">
        <f t="shared" si="71"/>
        <v>6</v>
      </c>
      <c r="T170" s="161">
        <v>360</v>
      </c>
      <c r="U170" s="164">
        <f t="shared" si="72"/>
        <v>1.001829554</v>
      </c>
      <c r="V170" s="157">
        <f t="shared" si="73"/>
        <v>0</v>
      </c>
      <c r="W170" s="2">
        <f t="shared" si="80"/>
        <v>0</v>
      </c>
      <c r="X170" s="2"/>
      <c r="Y170" s="8"/>
      <c r="Z170" s="5"/>
      <c r="AA170" s="8"/>
      <c r="AB170" s="112">
        <f>[2]Plan1!$A262</f>
        <v>44846</v>
      </c>
      <c r="AC170" s="113" t="str">
        <f>[2]Plan1!$C262</f>
        <v>Nossa Sr.a Aparecida - Padroeira do Brasil</v>
      </c>
      <c r="AD170" s="8"/>
      <c r="AE170" s="3"/>
      <c r="AF170" s="92">
        <v>44285</v>
      </c>
      <c r="AG170" s="92">
        <f t="shared" si="58"/>
        <v>44284</v>
      </c>
      <c r="AH170" s="92">
        <f t="shared" si="59"/>
        <v>44285</v>
      </c>
      <c r="AI170" s="92">
        <f t="shared" si="60"/>
        <v>44316</v>
      </c>
      <c r="AJ170" s="92">
        <f t="shared" si="64"/>
        <v>44285</v>
      </c>
      <c r="AK170" s="92">
        <f t="shared" si="61"/>
        <v>44316</v>
      </c>
      <c r="AL170" s="189">
        <f t="shared" si="62"/>
        <v>31</v>
      </c>
      <c r="AM170" s="8"/>
    </row>
    <row r="171" spans="1:39" ht="15" customHeight="1" x14ac:dyDescent="0.2">
      <c r="A171" s="75">
        <f t="shared" si="74"/>
        <v>43106</v>
      </c>
      <c r="B171" s="2">
        <f t="shared" si="65"/>
        <v>0</v>
      </c>
      <c r="C171" s="157">
        <f t="shared" si="55"/>
        <v>0</v>
      </c>
      <c r="D171" s="158">
        <f t="shared" si="75"/>
        <v>4881.25</v>
      </c>
      <c r="E171" s="150">
        <f>IF(AND(K171=1,K170&gt;1),VLOOKUP(A170,[1]Plan1!$GA$137:$GD$300,4),E170)</f>
        <v>4894.92</v>
      </c>
      <c r="F171" s="152">
        <f t="shared" si="66"/>
        <v>43038</v>
      </c>
      <c r="G171" s="152">
        <f t="shared" si="56"/>
        <v>43069</v>
      </c>
      <c r="H171" s="159">
        <f t="shared" si="67"/>
        <v>2.8005121638925434E-3</v>
      </c>
      <c r="I171" s="160">
        <f t="shared" si="76"/>
        <v>43130</v>
      </c>
      <c r="J171" s="155">
        <f t="shared" si="57"/>
        <v>31</v>
      </c>
      <c r="K171" s="155">
        <f t="shared" si="81"/>
        <v>7</v>
      </c>
      <c r="L171" s="2">
        <f t="shared" si="77"/>
        <v>1.0006316799999999</v>
      </c>
      <c r="M171" s="157">
        <f t="shared" si="82"/>
        <v>1.0006316799999999</v>
      </c>
      <c r="N171" s="2">
        <f t="shared" si="68"/>
        <v>0</v>
      </c>
      <c r="O171" s="161">
        <f t="shared" si="78"/>
        <v>0</v>
      </c>
      <c r="P171" s="162">
        <f t="shared" si="69"/>
        <v>0</v>
      </c>
      <c r="Q171" s="157">
        <f t="shared" si="70"/>
        <v>0</v>
      </c>
      <c r="R171" s="163">
        <f t="shared" si="79"/>
        <v>0.12</v>
      </c>
      <c r="S171" s="161">
        <f t="shared" si="71"/>
        <v>7</v>
      </c>
      <c r="T171" s="161">
        <v>360</v>
      </c>
      <c r="U171" s="164">
        <f t="shared" si="72"/>
        <v>1.002134804</v>
      </c>
      <c r="V171" s="157">
        <f t="shared" si="73"/>
        <v>0</v>
      </c>
      <c r="W171" s="2">
        <f t="shared" si="80"/>
        <v>0</v>
      </c>
      <c r="X171" s="2"/>
      <c r="Y171" s="8"/>
      <c r="Z171" s="5"/>
      <c r="AA171" s="8"/>
      <c r="AB171" s="112">
        <f>[2]Plan1!$A263</f>
        <v>44867</v>
      </c>
      <c r="AC171" s="113" t="str">
        <f>[2]Plan1!$C263</f>
        <v>Finados</v>
      </c>
      <c r="AD171" s="8"/>
      <c r="AE171" s="3"/>
      <c r="AF171" s="92">
        <f t="shared" si="63"/>
        <v>44316</v>
      </c>
      <c r="AG171" s="92">
        <f t="shared" si="58"/>
        <v>44315</v>
      </c>
      <c r="AH171" s="92">
        <f t="shared" si="59"/>
        <v>44316</v>
      </c>
      <c r="AI171" s="92">
        <f t="shared" si="60"/>
        <v>44346</v>
      </c>
      <c r="AJ171" s="92">
        <f t="shared" si="64"/>
        <v>44316</v>
      </c>
      <c r="AK171" s="92">
        <f t="shared" si="61"/>
        <v>44347</v>
      </c>
      <c r="AL171" s="189">
        <f t="shared" si="62"/>
        <v>30</v>
      </c>
      <c r="AM171" s="8"/>
    </row>
    <row r="172" spans="1:39" ht="15" customHeight="1" x14ac:dyDescent="0.2">
      <c r="A172" s="75">
        <f t="shared" si="74"/>
        <v>43107</v>
      </c>
      <c r="B172" s="2">
        <f t="shared" si="65"/>
        <v>0</v>
      </c>
      <c r="C172" s="157">
        <f t="shared" ref="C172:C235" si="83">IF(I172&gt;I171,N171+V171,C171)</f>
        <v>0</v>
      </c>
      <c r="D172" s="158">
        <f t="shared" si="75"/>
        <v>4881.25</v>
      </c>
      <c r="E172" s="150">
        <f>IF(AND(K172=1,K171&gt;1),VLOOKUP(A171,[1]Plan1!$GA$137:$GD$300,4),E171)</f>
        <v>4894.92</v>
      </c>
      <c r="F172" s="152">
        <f t="shared" si="66"/>
        <v>43038</v>
      </c>
      <c r="G172" s="152">
        <f t="shared" ref="G172:G235" si="84">IF(I172&gt;I171,EDATE(A171,-1),+G171)</f>
        <v>43069</v>
      </c>
      <c r="H172" s="159">
        <f t="shared" si="67"/>
        <v>2.8005121638925434E-3</v>
      </c>
      <c r="I172" s="160">
        <f t="shared" si="76"/>
        <v>43130</v>
      </c>
      <c r="J172" s="155">
        <f t="shared" ref="J172:J235" si="85">IF(I172&gt;I171,I172-I171,J171)</f>
        <v>31</v>
      </c>
      <c r="K172" s="155">
        <f t="shared" si="81"/>
        <v>8</v>
      </c>
      <c r="L172" s="2">
        <f t="shared" si="77"/>
        <v>1.0007219599999999</v>
      </c>
      <c r="M172" s="157">
        <f t="shared" si="82"/>
        <v>1.0007219599999999</v>
      </c>
      <c r="N172" s="2">
        <f t="shared" si="68"/>
        <v>0</v>
      </c>
      <c r="O172" s="161">
        <f t="shared" si="78"/>
        <v>0</v>
      </c>
      <c r="P172" s="162">
        <f t="shared" si="69"/>
        <v>0</v>
      </c>
      <c r="Q172" s="157">
        <f t="shared" si="70"/>
        <v>0</v>
      </c>
      <c r="R172" s="163">
        <f t="shared" si="79"/>
        <v>0.12</v>
      </c>
      <c r="S172" s="161">
        <f t="shared" si="71"/>
        <v>8</v>
      </c>
      <c r="T172" s="161">
        <v>360</v>
      </c>
      <c r="U172" s="164">
        <f t="shared" si="72"/>
        <v>1.002440148</v>
      </c>
      <c r="V172" s="157">
        <f t="shared" si="73"/>
        <v>0</v>
      </c>
      <c r="W172" s="2">
        <f t="shared" si="80"/>
        <v>0</v>
      </c>
      <c r="X172" s="2"/>
      <c r="Y172" s="8"/>
      <c r="Z172" s="5"/>
      <c r="AA172" s="8"/>
      <c r="AB172" s="112">
        <f>[2]Plan1!$A264</f>
        <v>44880</v>
      </c>
      <c r="AC172" s="113" t="str">
        <f>[2]Plan1!$C264</f>
        <v>Proclamação da República</v>
      </c>
      <c r="AD172" s="8"/>
      <c r="AE172" s="3"/>
      <c r="AF172" s="92">
        <f t="shared" si="63"/>
        <v>44346</v>
      </c>
      <c r="AG172" s="92">
        <f t="shared" si="58"/>
        <v>44344</v>
      </c>
      <c r="AH172" s="92">
        <f t="shared" si="59"/>
        <v>44347</v>
      </c>
      <c r="AI172" s="92">
        <f t="shared" si="60"/>
        <v>44377</v>
      </c>
      <c r="AJ172" s="92">
        <f t="shared" si="64"/>
        <v>44347</v>
      </c>
      <c r="AK172" s="92">
        <f t="shared" si="61"/>
        <v>44377</v>
      </c>
      <c r="AL172" s="189">
        <f t="shared" si="62"/>
        <v>31</v>
      </c>
      <c r="AM172" s="8"/>
    </row>
    <row r="173" spans="1:39" ht="15" customHeight="1" x14ac:dyDescent="0.2">
      <c r="A173" s="75">
        <f t="shared" si="74"/>
        <v>43108</v>
      </c>
      <c r="B173" s="2">
        <f t="shared" si="65"/>
        <v>0</v>
      </c>
      <c r="C173" s="157">
        <f t="shared" si="83"/>
        <v>0</v>
      </c>
      <c r="D173" s="158">
        <f t="shared" si="75"/>
        <v>4881.25</v>
      </c>
      <c r="E173" s="150">
        <f>IF(AND(K173=1,K172&gt;1),VLOOKUP(A172,[1]Plan1!$GA$137:$GD$300,4),E172)</f>
        <v>4894.92</v>
      </c>
      <c r="F173" s="152">
        <f t="shared" si="66"/>
        <v>43038</v>
      </c>
      <c r="G173" s="152">
        <f t="shared" si="84"/>
        <v>43069</v>
      </c>
      <c r="H173" s="159">
        <f t="shared" si="67"/>
        <v>2.8005121638925434E-3</v>
      </c>
      <c r="I173" s="160">
        <f t="shared" si="76"/>
        <v>43130</v>
      </c>
      <c r="J173" s="155">
        <f t="shared" si="85"/>
        <v>31</v>
      </c>
      <c r="K173" s="155">
        <f t="shared" si="81"/>
        <v>9</v>
      </c>
      <c r="L173" s="2">
        <f t="shared" si="77"/>
        <v>1.0008122399999999</v>
      </c>
      <c r="M173" s="157">
        <f t="shared" si="82"/>
        <v>1.0008122399999999</v>
      </c>
      <c r="N173" s="2">
        <f t="shared" si="68"/>
        <v>0</v>
      </c>
      <c r="O173" s="161">
        <f t="shared" si="78"/>
        <v>0</v>
      </c>
      <c r="P173" s="162">
        <f t="shared" si="69"/>
        <v>0</v>
      </c>
      <c r="Q173" s="157">
        <f t="shared" si="70"/>
        <v>0</v>
      </c>
      <c r="R173" s="163">
        <f t="shared" si="79"/>
        <v>0.12</v>
      </c>
      <c r="S173" s="161">
        <f t="shared" si="71"/>
        <v>9</v>
      </c>
      <c r="T173" s="161">
        <v>360</v>
      </c>
      <c r="U173" s="164">
        <f t="shared" si="72"/>
        <v>1.002745585</v>
      </c>
      <c r="V173" s="157">
        <f t="shared" si="73"/>
        <v>0</v>
      </c>
      <c r="W173" s="2">
        <f t="shared" si="80"/>
        <v>0</v>
      </c>
      <c r="X173" s="2"/>
      <c r="Y173" s="8"/>
      <c r="Z173" s="5"/>
      <c r="AA173" s="8"/>
      <c r="AB173" s="112">
        <f>[2]Plan1!$A265</f>
        <v>44920</v>
      </c>
      <c r="AC173" s="113" t="str">
        <f>[2]Plan1!$C265</f>
        <v>Natal</v>
      </c>
      <c r="AD173" s="8"/>
      <c r="AE173" s="3"/>
      <c r="AF173" s="92">
        <f t="shared" si="63"/>
        <v>44377</v>
      </c>
      <c r="AG173" s="92">
        <f t="shared" si="58"/>
        <v>44376</v>
      </c>
      <c r="AH173" s="92">
        <f t="shared" si="59"/>
        <v>44377</v>
      </c>
      <c r="AI173" s="92">
        <f t="shared" si="60"/>
        <v>44407</v>
      </c>
      <c r="AJ173" s="92">
        <f t="shared" si="64"/>
        <v>44377</v>
      </c>
      <c r="AK173" s="92">
        <f t="shared" si="61"/>
        <v>44407</v>
      </c>
      <c r="AL173" s="189">
        <f t="shared" si="62"/>
        <v>30</v>
      </c>
      <c r="AM173" s="8"/>
    </row>
    <row r="174" spans="1:39" ht="15" customHeight="1" x14ac:dyDescent="0.2">
      <c r="A174" s="75">
        <f t="shared" si="74"/>
        <v>43109</v>
      </c>
      <c r="B174" s="2">
        <f t="shared" si="65"/>
        <v>0</v>
      </c>
      <c r="C174" s="157">
        <f t="shared" si="83"/>
        <v>0</v>
      </c>
      <c r="D174" s="158">
        <f t="shared" si="75"/>
        <v>4881.25</v>
      </c>
      <c r="E174" s="150">
        <f>IF(AND(K174=1,K173&gt;1),VLOOKUP(A173,[1]Plan1!$GA$137:$GD$300,4),E173)</f>
        <v>4894.92</v>
      </c>
      <c r="F174" s="152">
        <f t="shared" si="66"/>
        <v>43038</v>
      </c>
      <c r="G174" s="152">
        <f t="shared" si="84"/>
        <v>43069</v>
      </c>
      <c r="H174" s="159">
        <f t="shared" si="67"/>
        <v>2.8005121638925434E-3</v>
      </c>
      <c r="I174" s="160">
        <f t="shared" si="76"/>
        <v>43130</v>
      </c>
      <c r="J174" s="155">
        <f t="shared" si="85"/>
        <v>31</v>
      </c>
      <c r="K174" s="155">
        <f t="shared" si="81"/>
        <v>10</v>
      </c>
      <c r="L174" s="2">
        <f t="shared" si="77"/>
        <v>1.0009025300000001</v>
      </c>
      <c r="M174" s="157">
        <f t="shared" si="82"/>
        <v>1.0009025300000001</v>
      </c>
      <c r="N174" s="2">
        <f t="shared" si="68"/>
        <v>0</v>
      </c>
      <c r="O174" s="161">
        <f t="shared" si="78"/>
        <v>0</v>
      </c>
      <c r="P174" s="162">
        <f t="shared" si="69"/>
        <v>0</v>
      </c>
      <c r="Q174" s="157">
        <f t="shared" si="70"/>
        <v>0</v>
      </c>
      <c r="R174" s="163">
        <f t="shared" si="79"/>
        <v>0.12</v>
      </c>
      <c r="S174" s="161">
        <f t="shared" si="71"/>
        <v>10</v>
      </c>
      <c r="T174" s="161">
        <v>360</v>
      </c>
      <c r="U174" s="164">
        <f t="shared" si="72"/>
        <v>1.0030511150000001</v>
      </c>
      <c r="V174" s="157">
        <f t="shared" si="73"/>
        <v>0</v>
      </c>
      <c r="W174" s="2">
        <f t="shared" si="80"/>
        <v>0</v>
      </c>
      <c r="X174" s="2"/>
      <c r="Y174" s="8"/>
      <c r="Z174" s="5"/>
      <c r="AA174" s="8"/>
      <c r="AB174" s="112">
        <f>[2]Plan1!$A266</f>
        <v>44927</v>
      </c>
      <c r="AC174" s="113" t="str">
        <f>[2]Plan1!$C266</f>
        <v>Confraternização Universal</v>
      </c>
      <c r="AD174" s="8"/>
      <c r="AE174" s="7"/>
      <c r="AF174" s="92">
        <f t="shared" si="63"/>
        <v>44407</v>
      </c>
      <c r="AG174" s="92">
        <f t="shared" si="58"/>
        <v>44406</v>
      </c>
      <c r="AH174" s="92">
        <f t="shared" si="59"/>
        <v>44407</v>
      </c>
      <c r="AI174" s="92">
        <f t="shared" si="60"/>
        <v>44438</v>
      </c>
      <c r="AJ174" s="92">
        <f t="shared" si="64"/>
        <v>44407</v>
      </c>
      <c r="AK174" s="92">
        <f t="shared" si="61"/>
        <v>44438</v>
      </c>
      <c r="AL174" s="189">
        <f t="shared" si="62"/>
        <v>31</v>
      </c>
      <c r="AM174" s="8"/>
    </row>
    <row r="175" spans="1:39" ht="15" customHeight="1" x14ac:dyDescent="0.2">
      <c r="A175" s="75">
        <f t="shared" si="74"/>
        <v>43110</v>
      </c>
      <c r="B175" s="2">
        <f t="shared" si="65"/>
        <v>0</v>
      </c>
      <c r="C175" s="157">
        <f t="shared" si="83"/>
        <v>0</v>
      </c>
      <c r="D175" s="158">
        <f t="shared" si="75"/>
        <v>4881.25</v>
      </c>
      <c r="E175" s="150">
        <f>IF(AND(K175=1,K174&gt;1),VLOOKUP(A174,[1]Plan1!$GA$137:$GD$300,4),E174)</f>
        <v>4894.92</v>
      </c>
      <c r="F175" s="152">
        <f t="shared" si="66"/>
        <v>43038</v>
      </c>
      <c r="G175" s="152">
        <f t="shared" si="84"/>
        <v>43069</v>
      </c>
      <c r="H175" s="159">
        <f t="shared" si="67"/>
        <v>2.8005121638925434E-3</v>
      </c>
      <c r="I175" s="160">
        <f t="shared" si="76"/>
        <v>43130</v>
      </c>
      <c r="J175" s="155">
        <f t="shared" si="85"/>
        <v>31</v>
      </c>
      <c r="K175" s="155">
        <f t="shared" si="81"/>
        <v>11</v>
      </c>
      <c r="L175" s="2">
        <f t="shared" si="77"/>
        <v>1.0009928299999999</v>
      </c>
      <c r="M175" s="157">
        <f t="shared" si="82"/>
        <v>1.0009928299999999</v>
      </c>
      <c r="N175" s="2">
        <f t="shared" si="68"/>
        <v>0</v>
      </c>
      <c r="O175" s="161">
        <f t="shared" si="78"/>
        <v>0</v>
      </c>
      <c r="P175" s="162">
        <f t="shared" si="69"/>
        <v>0</v>
      </c>
      <c r="Q175" s="157">
        <f t="shared" si="70"/>
        <v>0</v>
      </c>
      <c r="R175" s="163">
        <f t="shared" si="79"/>
        <v>0.12</v>
      </c>
      <c r="S175" s="161">
        <f t="shared" si="71"/>
        <v>11</v>
      </c>
      <c r="T175" s="161">
        <v>360</v>
      </c>
      <c r="U175" s="164">
        <f t="shared" si="72"/>
        <v>1.0033567379999999</v>
      </c>
      <c r="V175" s="157">
        <f t="shared" si="73"/>
        <v>0</v>
      </c>
      <c r="W175" s="2">
        <f t="shared" si="80"/>
        <v>0</v>
      </c>
      <c r="X175" s="2"/>
      <c r="Y175" s="8"/>
      <c r="Z175" s="5"/>
      <c r="AA175" s="8"/>
      <c r="AB175" s="112">
        <f>[2]Plan1!$A267</f>
        <v>44977</v>
      </c>
      <c r="AC175" s="113" t="str">
        <f>[2]Plan1!$C267</f>
        <v>Carnaval</v>
      </c>
      <c r="AD175" s="8"/>
      <c r="AE175" s="3"/>
      <c r="AF175" s="92">
        <f t="shared" si="63"/>
        <v>44438</v>
      </c>
      <c r="AG175" s="92">
        <f t="shared" si="58"/>
        <v>44435</v>
      </c>
      <c r="AH175" s="92">
        <f t="shared" si="59"/>
        <v>44438</v>
      </c>
      <c r="AI175" s="92">
        <f t="shared" si="60"/>
        <v>44469</v>
      </c>
      <c r="AJ175" s="92">
        <f t="shared" si="64"/>
        <v>44438</v>
      </c>
      <c r="AK175" s="92">
        <f t="shared" si="61"/>
        <v>44469</v>
      </c>
      <c r="AL175" s="189">
        <f t="shared" si="62"/>
        <v>31</v>
      </c>
      <c r="AM175" s="8"/>
    </row>
    <row r="176" spans="1:39" ht="15" customHeight="1" x14ac:dyDescent="0.2">
      <c r="A176" s="75">
        <f t="shared" si="74"/>
        <v>43111</v>
      </c>
      <c r="B176" s="2">
        <f t="shared" si="65"/>
        <v>0</v>
      </c>
      <c r="C176" s="157">
        <f t="shared" si="83"/>
        <v>0</v>
      </c>
      <c r="D176" s="158">
        <f t="shared" si="75"/>
        <v>4881.25</v>
      </c>
      <c r="E176" s="150">
        <f>IF(AND(K176=1,K175&gt;1),VLOOKUP(A175,[1]Plan1!$GA$137:$GD$300,4),E175)</f>
        <v>4894.92</v>
      </c>
      <c r="F176" s="152">
        <f t="shared" si="66"/>
        <v>43038</v>
      </c>
      <c r="G176" s="152">
        <f t="shared" si="84"/>
        <v>43069</v>
      </c>
      <c r="H176" s="159">
        <f t="shared" si="67"/>
        <v>2.8005121638925434E-3</v>
      </c>
      <c r="I176" s="160">
        <f t="shared" si="76"/>
        <v>43130</v>
      </c>
      <c r="J176" s="155">
        <f t="shared" si="85"/>
        <v>31</v>
      </c>
      <c r="K176" s="155">
        <f t="shared" si="81"/>
        <v>12</v>
      </c>
      <c r="L176" s="2">
        <f t="shared" si="77"/>
        <v>1.00108314</v>
      </c>
      <c r="M176" s="157">
        <f t="shared" si="82"/>
        <v>1.00108314</v>
      </c>
      <c r="N176" s="2">
        <f t="shared" si="68"/>
        <v>0</v>
      </c>
      <c r="O176" s="161">
        <f t="shared" si="78"/>
        <v>0</v>
      </c>
      <c r="P176" s="162">
        <f t="shared" si="69"/>
        <v>0</v>
      </c>
      <c r="Q176" s="157">
        <f t="shared" si="70"/>
        <v>0</v>
      </c>
      <c r="R176" s="163">
        <f t="shared" si="79"/>
        <v>0.12</v>
      </c>
      <c r="S176" s="161">
        <f t="shared" si="71"/>
        <v>12</v>
      </c>
      <c r="T176" s="161">
        <v>360</v>
      </c>
      <c r="U176" s="164">
        <f t="shared" si="72"/>
        <v>1.0036624540000001</v>
      </c>
      <c r="V176" s="157">
        <f t="shared" si="73"/>
        <v>0</v>
      </c>
      <c r="W176" s="2">
        <f t="shared" si="80"/>
        <v>0</v>
      </c>
      <c r="X176" s="2"/>
      <c r="Y176" s="8"/>
      <c r="Z176" s="5"/>
      <c r="AA176" s="8"/>
      <c r="AB176" s="112">
        <f>[2]Plan1!$A268</f>
        <v>44978</v>
      </c>
      <c r="AC176" s="113" t="str">
        <f>[2]Plan1!$C268</f>
        <v>Carnaval</v>
      </c>
      <c r="AD176" s="8"/>
      <c r="AE176" s="3"/>
      <c r="AF176" s="92">
        <f t="shared" si="63"/>
        <v>44469</v>
      </c>
      <c r="AG176" s="92">
        <f t="shared" si="58"/>
        <v>44468</v>
      </c>
      <c r="AH176" s="92">
        <f t="shared" si="59"/>
        <v>44469</v>
      </c>
      <c r="AI176" s="92">
        <f t="shared" si="60"/>
        <v>44499</v>
      </c>
      <c r="AJ176" s="92">
        <f t="shared" si="64"/>
        <v>44469</v>
      </c>
      <c r="AK176" s="92">
        <f t="shared" si="61"/>
        <v>44501</v>
      </c>
      <c r="AL176" s="189">
        <f t="shared" si="62"/>
        <v>30</v>
      </c>
      <c r="AM176" s="8"/>
    </row>
    <row r="177" spans="1:163" ht="15" customHeight="1" x14ac:dyDescent="0.2">
      <c r="A177" s="75">
        <f t="shared" si="74"/>
        <v>43112</v>
      </c>
      <c r="B177" s="2">
        <f t="shared" si="65"/>
        <v>0</v>
      </c>
      <c r="C177" s="157">
        <f t="shared" si="83"/>
        <v>0</v>
      </c>
      <c r="D177" s="158">
        <f t="shared" si="75"/>
        <v>4881.25</v>
      </c>
      <c r="E177" s="150">
        <f>IF(AND(K177=1,K176&gt;1),VLOOKUP(A176,[1]Plan1!$GA$137:$GD$300,4),E176)</f>
        <v>4894.92</v>
      </c>
      <c r="F177" s="152">
        <f t="shared" si="66"/>
        <v>43038</v>
      </c>
      <c r="G177" s="152">
        <f t="shared" si="84"/>
        <v>43069</v>
      </c>
      <c r="H177" s="159">
        <f t="shared" si="67"/>
        <v>2.8005121638925434E-3</v>
      </c>
      <c r="I177" s="160">
        <f t="shared" si="76"/>
        <v>43130</v>
      </c>
      <c r="J177" s="155">
        <f t="shared" si="85"/>
        <v>31</v>
      </c>
      <c r="K177" s="155">
        <f t="shared" si="81"/>
        <v>13</v>
      </c>
      <c r="L177" s="2">
        <f t="shared" si="77"/>
        <v>1.00117345</v>
      </c>
      <c r="M177" s="157">
        <f t="shared" si="82"/>
        <v>1.00117345</v>
      </c>
      <c r="N177" s="2">
        <f t="shared" si="68"/>
        <v>0</v>
      </c>
      <c r="O177" s="161">
        <f t="shared" si="78"/>
        <v>0</v>
      </c>
      <c r="P177" s="162">
        <f t="shared" si="69"/>
        <v>0</v>
      </c>
      <c r="Q177" s="157">
        <f t="shared" si="70"/>
        <v>0</v>
      </c>
      <c r="R177" s="163">
        <f t="shared" si="79"/>
        <v>0.12</v>
      </c>
      <c r="S177" s="161">
        <f t="shared" si="71"/>
        <v>13</v>
      </c>
      <c r="T177" s="161">
        <v>360</v>
      </c>
      <c r="U177" s="164">
        <f t="shared" si="72"/>
        <v>1.0039682640000001</v>
      </c>
      <c r="V177" s="157">
        <f t="shared" si="73"/>
        <v>0</v>
      </c>
      <c r="W177" s="2">
        <f t="shared" si="80"/>
        <v>0</v>
      </c>
      <c r="X177" s="2"/>
      <c r="Y177" s="8"/>
      <c r="Z177" s="5"/>
      <c r="AA177" s="8"/>
      <c r="AB177" s="112">
        <f>[2]Plan1!$A269</f>
        <v>45023</v>
      </c>
      <c r="AC177" s="113" t="str">
        <f>[2]Plan1!$C269</f>
        <v>Paixão de Cristo</v>
      </c>
      <c r="AD177" s="8"/>
      <c r="AE177" s="3"/>
      <c r="AF177" s="92">
        <f t="shared" si="63"/>
        <v>44499</v>
      </c>
      <c r="AG177" s="92">
        <f t="shared" si="58"/>
        <v>44498</v>
      </c>
      <c r="AH177" s="92">
        <f t="shared" si="59"/>
        <v>44501</v>
      </c>
      <c r="AI177" s="92">
        <f t="shared" si="60"/>
        <v>44530</v>
      </c>
      <c r="AJ177" s="92">
        <f t="shared" si="64"/>
        <v>44501</v>
      </c>
      <c r="AK177" s="92">
        <f t="shared" si="61"/>
        <v>44530</v>
      </c>
      <c r="AL177" s="189">
        <f t="shared" si="62"/>
        <v>31</v>
      </c>
      <c r="AM177" s="8"/>
    </row>
    <row r="178" spans="1:163" ht="15" customHeight="1" x14ac:dyDescent="0.2">
      <c r="A178" s="75">
        <f t="shared" si="74"/>
        <v>43113</v>
      </c>
      <c r="B178" s="2">
        <f t="shared" si="65"/>
        <v>0</v>
      </c>
      <c r="C178" s="157">
        <f t="shared" si="83"/>
        <v>0</v>
      </c>
      <c r="D178" s="158">
        <f t="shared" si="75"/>
        <v>4881.25</v>
      </c>
      <c r="E178" s="150">
        <f>IF(AND(K178=1,K177&gt;1),VLOOKUP(A177,[1]Plan1!$GA$137:$GD$300,4),E177)</f>
        <v>4894.92</v>
      </c>
      <c r="F178" s="152">
        <f t="shared" si="66"/>
        <v>43038</v>
      </c>
      <c r="G178" s="152">
        <f t="shared" si="84"/>
        <v>43069</v>
      </c>
      <c r="H178" s="159">
        <f t="shared" si="67"/>
        <v>2.8005121638925434E-3</v>
      </c>
      <c r="I178" s="160">
        <f t="shared" si="76"/>
        <v>43130</v>
      </c>
      <c r="J178" s="155">
        <f t="shared" si="85"/>
        <v>31</v>
      </c>
      <c r="K178" s="155">
        <f t="shared" si="81"/>
        <v>14</v>
      </c>
      <c r="L178" s="2">
        <f t="shared" si="77"/>
        <v>1.00126377</v>
      </c>
      <c r="M178" s="157">
        <f t="shared" si="82"/>
        <v>1.00126377</v>
      </c>
      <c r="N178" s="2">
        <f t="shared" si="68"/>
        <v>0</v>
      </c>
      <c r="O178" s="161">
        <f t="shared" si="78"/>
        <v>0</v>
      </c>
      <c r="P178" s="162">
        <f t="shared" si="69"/>
        <v>0</v>
      </c>
      <c r="Q178" s="157">
        <f t="shared" si="70"/>
        <v>0</v>
      </c>
      <c r="R178" s="163">
        <f t="shared" si="79"/>
        <v>0.12</v>
      </c>
      <c r="S178" s="161">
        <f t="shared" si="71"/>
        <v>14</v>
      </c>
      <c r="T178" s="161">
        <v>360</v>
      </c>
      <c r="U178" s="164">
        <f t="shared" si="72"/>
        <v>1.0042741660000001</v>
      </c>
      <c r="V178" s="157">
        <f t="shared" si="73"/>
        <v>0</v>
      </c>
      <c r="W178" s="2">
        <f t="shared" si="80"/>
        <v>0</v>
      </c>
      <c r="X178" s="2"/>
      <c r="Y178" s="8"/>
      <c r="Z178" s="5"/>
      <c r="AA178" s="8"/>
      <c r="AB178" s="112">
        <f>[2]Plan1!$A270</f>
        <v>45037</v>
      </c>
      <c r="AC178" s="113" t="str">
        <f>[2]Plan1!$C270</f>
        <v>Tiradentes</v>
      </c>
      <c r="AD178" s="8"/>
      <c r="AE178" s="3"/>
      <c r="AF178" s="92">
        <f t="shared" si="63"/>
        <v>44530</v>
      </c>
      <c r="AG178" s="92">
        <f t="shared" si="58"/>
        <v>44529</v>
      </c>
      <c r="AH178" s="92">
        <f t="shared" si="59"/>
        <v>44530</v>
      </c>
      <c r="AI178" s="92">
        <f t="shared" si="60"/>
        <v>44560</v>
      </c>
      <c r="AJ178" s="92">
        <f t="shared" si="64"/>
        <v>44530</v>
      </c>
      <c r="AK178" s="92">
        <f t="shared" si="61"/>
        <v>44560</v>
      </c>
      <c r="AL178" s="189">
        <f t="shared" si="62"/>
        <v>30</v>
      </c>
      <c r="AM178" s="8"/>
    </row>
    <row r="179" spans="1:163" ht="15" customHeight="1" x14ac:dyDescent="0.2">
      <c r="A179" s="75">
        <f t="shared" si="74"/>
        <v>43114</v>
      </c>
      <c r="B179" s="2">
        <f t="shared" si="65"/>
        <v>0</v>
      </c>
      <c r="C179" s="157">
        <f t="shared" si="83"/>
        <v>0</v>
      </c>
      <c r="D179" s="158">
        <f t="shared" si="75"/>
        <v>4881.25</v>
      </c>
      <c r="E179" s="150">
        <f>IF(AND(K179=1,K178&gt;1),VLOOKUP(A178,[1]Plan1!$GA$137:$GD$300,4),E178)</f>
        <v>4894.92</v>
      </c>
      <c r="F179" s="152">
        <f t="shared" si="66"/>
        <v>43038</v>
      </c>
      <c r="G179" s="152">
        <f t="shared" si="84"/>
        <v>43069</v>
      </c>
      <c r="H179" s="159">
        <f t="shared" si="67"/>
        <v>2.8005121638925434E-3</v>
      </c>
      <c r="I179" s="160">
        <f t="shared" si="76"/>
        <v>43130</v>
      </c>
      <c r="J179" s="155">
        <f t="shared" si="85"/>
        <v>31</v>
      </c>
      <c r="K179" s="155">
        <f t="shared" si="81"/>
        <v>15</v>
      </c>
      <c r="L179" s="2">
        <f t="shared" si="77"/>
        <v>1.0013540999999999</v>
      </c>
      <c r="M179" s="157">
        <f t="shared" si="82"/>
        <v>1.0013540999999999</v>
      </c>
      <c r="N179" s="2">
        <f t="shared" si="68"/>
        <v>0</v>
      </c>
      <c r="O179" s="161">
        <f t="shared" si="78"/>
        <v>0</v>
      </c>
      <c r="P179" s="162">
        <f t="shared" si="69"/>
        <v>0</v>
      </c>
      <c r="Q179" s="157">
        <f t="shared" si="70"/>
        <v>0</v>
      </c>
      <c r="R179" s="163">
        <f t="shared" si="79"/>
        <v>0.12</v>
      </c>
      <c r="S179" s="161">
        <f t="shared" si="71"/>
        <v>15</v>
      </c>
      <c r="T179" s="161">
        <v>360</v>
      </c>
      <c r="U179" s="164">
        <f t="shared" si="72"/>
        <v>1.0045801620000001</v>
      </c>
      <c r="V179" s="157">
        <f t="shared" si="73"/>
        <v>0</v>
      </c>
      <c r="W179" s="2">
        <f t="shared" si="80"/>
        <v>0</v>
      </c>
      <c r="X179" s="2"/>
      <c r="Y179" s="8"/>
      <c r="Z179" s="5"/>
      <c r="AA179" s="8"/>
      <c r="AB179" s="112">
        <f>[2]Plan1!$A271</f>
        <v>45047</v>
      </c>
      <c r="AC179" s="113" t="str">
        <f>[2]Plan1!$C271</f>
        <v>Dia do Trabalho</v>
      </c>
      <c r="AD179" s="8"/>
      <c r="AE179" s="3"/>
      <c r="AF179" s="92">
        <f t="shared" si="63"/>
        <v>44560</v>
      </c>
      <c r="AG179" s="92">
        <f t="shared" si="58"/>
        <v>44559</v>
      </c>
      <c r="AH179" s="92">
        <f t="shared" si="59"/>
        <v>44560</v>
      </c>
      <c r="AI179" s="92">
        <f t="shared" si="60"/>
        <v>44591</v>
      </c>
      <c r="AJ179" s="92">
        <f t="shared" si="64"/>
        <v>44560</v>
      </c>
      <c r="AK179" s="92">
        <f t="shared" si="61"/>
        <v>44592</v>
      </c>
      <c r="AL179" s="189">
        <f t="shared" si="62"/>
        <v>31</v>
      </c>
      <c r="AM179" s="8"/>
    </row>
    <row r="180" spans="1:163" ht="15" customHeight="1" x14ac:dyDescent="0.2">
      <c r="A180" s="75">
        <f t="shared" si="74"/>
        <v>43115</v>
      </c>
      <c r="B180" s="2">
        <f t="shared" si="65"/>
        <v>0</v>
      </c>
      <c r="C180" s="157">
        <f t="shared" si="83"/>
        <v>0</v>
      </c>
      <c r="D180" s="158">
        <f t="shared" si="75"/>
        <v>4881.25</v>
      </c>
      <c r="E180" s="150">
        <f>IF(AND(K180=1,K179&gt;1),VLOOKUP(A179,[1]Plan1!$GA$137:$GD$300,4),E179)</f>
        <v>4894.92</v>
      </c>
      <c r="F180" s="152">
        <f t="shared" si="66"/>
        <v>43038</v>
      </c>
      <c r="G180" s="152">
        <f t="shared" si="84"/>
        <v>43069</v>
      </c>
      <c r="H180" s="159">
        <f t="shared" si="67"/>
        <v>2.8005121638925434E-3</v>
      </c>
      <c r="I180" s="160">
        <f t="shared" si="76"/>
        <v>43130</v>
      </c>
      <c r="J180" s="155">
        <f t="shared" si="85"/>
        <v>31</v>
      </c>
      <c r="K180" s="155">
        <f t="shared" si="81"/>
        <v>16</v>
      </c>
      <c r="L180" s="2">
        <f t="shared" si="77"/>
        <v>1.00144444</v>
      </c>
      <c r="M180" s="157">
        <f t="shared" si="82"/>
        <v>1.00144444</v>
      </c>
      <c r="N180" s="2">
        <f t="shared" si="68"/>
        <v>0</v>
      </c>
      <c r="O180" s="161">
        <f t="shared" si="78"/>
        <v>0</v>
      </c>
      <c r="P180" s="162">
        <f t="shared" si="69"/>
        <v>0</v>
      </c>
      <c r="Q180" s="157">
        <f t="shared" si="70"/>
        <v>0</v>
      </c>
      <c r="R180" s="163">
        <f t="shared" si="79"/>
        <v>0.12</v>
      </c>
      <c r="S180" s="161">
        <f t="shared" si="71"/>
        <v>16</v>
      </c>
      <c r="T180" s="161">
        <v>360</v>
      </c>
      <c r="U180" s="164">
        <f t="shared" si="72"/>
        <v>1.0048862510000001</v>
      </c>
      <c r="V180" s="157">
        <f t="shared" si="73"/>
        <v>0</v>
      </c>
      <c r="W180" s="2">
        <f t="shared" si="80"/>
        <v>0</v>
      </c>
      <c r="X180" s="2"/>
      <c r="Y180" s="8"/>
      <c r="Z180" s="5"/>
      <c r="AA180" s="8"/>
      <c r="AB180" s="112">
        <f>[2]Plan1!$A272</f>
        <v>45085</v>
      </c>
      <c r="AC180" s="113" t="str">
        <f>[2]Plan1!$C272</f>
        <v>Corpus Christi</v>
      </c>
      <c r="AD180" s="8"/>
      <c r="AE180" s="3"/>
      <c r="AF180" s="92">
        <f t="shared" si="63"/>
        <v>44591</v>
      </c>
      <c r="AG180" s="92">
        <f t="shared" si="58"/>
        <v>44589</v>
      </c>
      <c r="AH180" s="92">
        <f t="shared" si="59"/>
        <v>44592</v>
      </c>
      <c r="AI180" s="92">
        <f t="shared" si="60"/>
        <v>44620</v>
      </c>
      <c r="AJ180" s="92">
        <f t="shared" si="64"/>
        <v>44592</v>
      </c>
      <c r="AK180" s="92">
        <f t="shared" si="61"/>
        <v>44622</v>
      </c>
      <c r="AL180" s="189">
        <f t="shared" si="62"/>
        <v>29</v>
      </c>
      <c r="AM180" s="8"/>
    </row>
    <row r="181" spans="1:163" ht="15" customHeight="1" x14ac:dyDescent="0.2">
      <c r="A181" s="75">
        <f t="shared" si="74"/>
        <v>43116</v>
      </c>
      <c r="B181" s="2">
        <f t="shared" si="65"/>
        <v>0</v>
      </c>
      <c r="C181" s="157">
        <f t="shared" si="83"/>
        <v>0</v>
      </c>
      <c r="D181" s="158">
        <f t="shared" si="75"/>
        <v>4881.25</v>
      </c>
      <c r="E181" s="150">
        <f>IF(AND(K181=1,K180&gt;1),VLOOKUP(A180,[1]Plan1!$GA$137:$GD$300,4),E180)</f>
        <v>4894.92</v>
      </c>
      <c r="F181" s="152">
        <f t="shared" si="66"/>
        <v>43038</v>
      </c>
      <c r="G181" s="152">
        <f t="shared" si="84"/>
        <v>43069</v>
      </c>
      <c r="H181" s="159">
        <f t="shared" si="67"/>
        <v>2.8005121638925434E-3</v>
      </c>
      <c r="I181" s="160">
        <f t="shared" si="76"/>
        <v>43130</v>
      </c>
      <c r="J181" s="155">
        <f t="shared" si="85"/>
        <v>31</v>
      </c>
      <c r="K181" s="155">
        <f t="shared" si="81"/>
        <v>17</v>
      </c>
      <c r="L181" s="2">
        <f t="shared" si="77"/>
        <v>1.00153479</v>
      </c>
      <c r="M181" s="157">
        <f t="shared" si="82"/>
        <v>1.00153479</v>
      </c>
      <c r="N181" s="2">
        <f t="shared" si="68"/>
        <v>0</v>
      </c>
      <c r="O181" s="161">
        <f t="shared" si="78"/>
        <v>0</v>
      </c>
      <c r="P181" s="162">
        <f t="shared" si="69"/>
        <v>0</v>
      </c>
      <c r="Q181" s="157">
        <f t="shared" si="70"/>
        <v>0</v>
      </c>
      <c r="R181" s="163">
        <f t="shared" si="79"/>
        <v>0.12</v>
      </c>
      <c r="S181" s="161">
        <f t="shared" si="71"/>
        <v>17</v>
      </c>
      <c r="T181" s="161">
        <v>360</v>
      </c>
      <c r="U181" s="164">
        <f t="shared" si="72"/>
        <v>1.0051924329999999</v>
      </c>
      <c r="V181" s="157">
        <f t="shared" si="73"/>
        <v>0</v>
      </c>
      <c r="W181" s="2">
        <f t="shared" si="80"/>
        <v>0</v>
      </c>
      <c r="X181" s="2"/>
      <c r="Y181" s="11"/>
      <c r="Z181" s="5"/>
      <c r="AA181" s="8"/>
      <c r="AB181" s="112">
        <f>[2]Plan1!$A273</f>
        <v>45176</v>
      </c>
      <c r="AC181" s="113" t="str">
        <f>[2]Plan1!$C273</f>
        <v>Independência do Brasil</v>
      </c>
      <c r="AD181" s="8"/>
      <c r="AE181" s="3"/>
      <c r="AF181" s="92">
        <f t="shared" si="63"/>
        <v>44620</v>
      </c>
      <c r="AG181" s="92">
        <f t="shared" si="58"/>
        <v>44617</v>
      </c>
      <c r="AH181" s="92">
        <f t="shared" si="59"/>
        <v>44622</v>
      </c>
      <c r="AI181" s="92">
        <f t="shared" si="60"/>
        <v>44650</v>
      </c>
      <c r="AJ181" s="92">
        <f t="shared" si="64"/>
        <v>44622</v>
      </c>
      <c r="AK181" s="92">
        <f t="shared" si="61"/>
        <v>44650</v>
      </c>
      <c r="AL181" s="189">
        <f t="shared" si="62"/>
        <v>30</v>
      </c>
      <c r="AM181" s="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8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  <c r="EG181" s="38"/>
      <c r="EH181" s="38"/>
      <c r="EI181" s="38"/>
      <c r="EJ181" s="38"/>
      <c r="EK181" s="38"/>
      <c r="EL181" s="38"/>
      <c r="EM181" s="38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8"/>
      <c r="FF181" s="38"/>
      <c r="FG181" s="38"/>
    </row>
    <row r="182" spans="1:163" ht="15" customHeight="1" x14ac:dyDescent="0.2">
      <c r="A182" s="75">
        <f t="shared" si="74"/>
        <v>43117</v>
      </c>
      <c r="B182" s="2">
        <f t="shared" si="65"/>
        <v>0</v>
      </c>
      <c r="C182" s="157">
        <f t="shared" si="83"/>
        <v>0</v>
      </c>
      <c r="D182" s="158">
        <f t="shared" si="75"/>
        <v>4881.25</v>
      </c>
      <c r="E182" s="150">
        <f>IF(AND(K182=1,K181&gt;1),VLOOKUP(A181,[1]Plan1!$GA$137:$GD$300,4),E181)</f>
        <v>4894.92</v>
      </c>
      <c r="F182" s="152">
        <f t="shared" si="66"/>
        <v>43038</v>
      </c>
      <c r="G182" s="152">
        <f t="shared" si="84"/>
        <v>43069</v>
      </c>
      <c r="H182" s="159">
        <f t="shared" si="67"/>
        <v>2.8005121638925434E-3</v>
      </c>
      <c r="I182" s="160">
        <f t="shared" si="76"/>
        <v>43130</v>
      </c>
      <c r="J182" s="155">
        <f t="shared" si="85"/>
        <v>31</v>
      </c>
      <c r="K182" s="155">
        <f t="shared" si="81"/>
        <v>18</v>
      </c>
      <c r="L182" s="2">
        <f t="shared" si="77"/>
        <v>1.00162515</v>
      </c>
      <c r="M182" s="157">
        <f t="shared" si="82"/>
        <v>1.00162515</v>
      </c>
      <c r="N182" s="2">
        <f t="shared" si="68"/>
        <v>0</v>
      </c>
      <c r="O182" s="161">
        <f t="shared" si="78"/>
        <v>0</v>
      </c>
      <c r="P182" s="162">
        <f t="shared" si="69"/>
        <v>0</v>
      </c>
      <c r="Q182" s="157">
        <f t="shared" si="70"/>
        <v>0</v>
      </c>
      <c r="R182" s="163">
        <f t="shared" si="79"/>
        <v>0.12</v>
      </c>
      <c r="S182" s="161">
        <f t="shared" si="71"/>
        <v>18</v>
      </c>
      <c r="T182" s="161">
        <v>360</v>
      </c>
      <c r="U182" s="164">
        <f t="shared" si="72"/>
        <v>1.005498709</v>
      </c>
      <c r="V182" s="157">
        <f t="shared" si="73"/>
        <v>0</v>
      </c>
      <c r="W182" s="2">
        <f t="shared" si="80"/>
        <v>0</v>
      </c>
      <c r="X182" s="2"/>
      <c r="Y182" s="8"/>
      <c r="Z182" s="5"/>
      <c r="AA182" s="8"/>
      <c r="AB182" s="112">
        <f>[2]Plan1!$A274</f>
        <v>45211</v>
      </c>
      <c r="AC182" s="113" t="str">
        <f>[2]Plan1!$C274</f>
        <v>Nossa Sr.a Aparecida - Padroeira do Brasil</v>
      </c>
      <c r="AD182" s="8"/>
      <c r="AE182" s="3"/>
      <c r="AF182" s="92">
        <v>44650</v>
      </c>
      <c r="AG182" s="92">
        <f t="shared" si="58"/>
        <v>44649</v>
      </c>
      <c r="AH182" s="92">
        <f t="shared" si="59"/>
        <v>44650</v>
      </c>
      <c r="AI182" s="92">
        <f t="shared" si="60"/>
        <v>44681</v>
      </c>
      <c r="AJ182" s="92">
        <f t="shared" si="64"/>
        <v>44650</v>
      </c>
      <c r="AK182" s="92">
        <f t="shared" si="61"/>
        <v>44683</v>
      </c>
      <c r="AL182" s="189">
        <f t="shared" si="62"/>
        <v>31</v>
      </c>
      <c r="AM182" s="8"/>
    </row>
    <row r="183" spans="1:163" ht="15" customHeight="1" x14ac:dyDescent="0.2">
      <c r="A183" s="75">
        <f t="shared" si="74"/>
        <v>43118</v>
      </c>
      <c r="B183" s="2">
        <f t="shared" si="65"/>
        <v>0</v>
      </c>
      <c r="C183" s="157">
        <f t="shared" si="83"/>
        <v>0</v>
      </c>
      <c r="D183" s="158">
        <f t="shared" si="75"/>
        <v>4881.25</v>
      </c>
      <c r="E183" s="150">
        <f>IF(AND(K183=1,K182&gt;1),VLOOKUP(A182,[1]Plan1!$GA$137:$GD$300,4),E182)</f>
        <v>4894.92</v>
      </c>
      <c r="F183" s="152">
        <f t="shared" si="66"/>
        <v>43038</v>
      </c>
      <c r="G183" s="152">
        <f t="shared" si="84"/>
        <v>43069</v>
      </c>
      <c r="H183" s="159">
        <f t="shared" si="67"/>
        <v>2.8005121638925434E-3</v>
      </c>
      <c r="I183" s="160">
        <f t="shared" si="76"/>
        <v>43130</v>
      </c>
      <c r="J183" s="155">
        <f t="shared" si="85"/>
        <v>31</v>
      </c>
      <c r="K183" s="155">
        <f t="shared" si="81"/>
        <v>19</v>
      </c>
      <c r="L183" s="2">
        <f t="shared" si="77"/>
        <v>1.0017155099999999</v>
      </c>
      <c r="M183" s="157">
        <f t="shared" si="82"/>
        <v>1.0017155099999999</v>
      </c>
      <c r="N183" s="2">
        <f t="shared" si="68"/>
        <v>0</v>
      </c>
      <c r="O183" s="161">
        <f t="shared" si="78"/>
        <v>0</v>
      </c>
      <c r="P183" s="162">
        <f t="shared" si="69"/>
        <v>0</v>
      </c>
      <c r="Q183" s="157">
        <f t="shared" si="70"/>
        <v>0</v>
      </c>
      <c r="R183" s="163">
        <f t="shared" si="79"/>
        <v>0.12</v>
      </c>
      <c r="S183" s="161">
        <f t="shared" si="71"/>
        <v>19</v>
      </c>
      <c r="T183" s="161">
        <v>360</v>
      </c>
      <c r="U183" s="164">
        <f t="shared" si="72"/>
        <v>1.0058050780000001</v>
      </c>
      <c r="V183" s="157">
        <f t="shared" si="73"/>
        <v>0</v>
      </c>
      <c r="W183" s="2">
        <f t="shared" si="80"/>
        <v>0</v>
      </c>
      <c r="X183" s="2"/>
      <c r="Y183" s="8"/>
      <c r="Z183" s="5"/>
      <c r="AA183" s="8"/>
      <c r="AB183" s="112">
        <f>[2]Plan1!$A275</f>
        <v>45232</v>
      </c>
      <c r="AC183" s="113" t="str">
        <f>[2]Plan1!$C275</f>
        <v>Finados</v>
      </c>
      <c r="AD183" s="8"/>
      <c r="AE183" s="3"/>
      <c r="AF183" s="92">
        <f t="shared" si="63"/>
        <v>44681</v>
      </c>
      <c r="AG183" s="92">
        <f t="shared" si="58"/>
        <v>44680</v>
      </c>
      <c r="AH183" s="92">
        <f t="shared" si="59"/>
        <v>44683</v>
      </c>
      <c r="AI183" s="92">
        <f t="shared" si="60"/>
        <v>44711</v>
      </c>
      <c r="AJ183" s="92">
        <f t="shared" si="64"/>
        <v>44683</v>
      </c>
      <c r="AK183" s="92">
        <f t="shared" si="61"/>
        <v>44711</v>
      </c>
      <c r="AL183" s="189">
        <f t="shared" si="62"/>
        <v>30</v>
      </c>
      <c r="AM183" s="8"/>
    </row>
    <row r="184" spans="1:163" ht="15" customHeight="1" x14ac:dyDescent="0.2">
      <c r="A184" s="75">
        <f t="shared" si="74"/>
        <v>43119</v>
      </c>
      <c r="B184" s="2">
        <f t="shared" si="65"/>
        <v>0</v>
      </c>
      <c r="C184" s="157">
        <f t="shared" si="83"/>
        <v>0</v>
      </c>
      <c r="D184" s="158">
        <f t="shared" si="75"/>
        <v>4881.25</v>
      </c>
      <c r="E184" s="150">
        <f>IF(AND(K184=1,K183&gt;1),VLOOKUP(A183,[1]Plan1!$GA$137:$GD$300,4),E183)</f>
        <v>4894.92</v>
      </c>
      <c r="F184" s="152">
        <f t="shared" si="66"/>
        <v>43038</v>
      </c>
      <c r="G184" s="152">
        <f t="shared" si="84"/>
        <v>43069</v>
      </c>
      <c r="H184" s="159">
        <f t="shared" si="67"/>
        <v>2.8005121638925434E-3</v>
      </c>
      <c r="I184" s="160">
        <f t="shared" si="76"/>
        <v>43130</v>
      </c>
      <c r="J184" s="155">
        <f t="shared" si="85"/>
        <v>31</v>
      </c>
      <c r="K184" s="155">
        <f t="shared" si="81"/>
        <v>20</v>
      </c>
      <c r="L184" s="2">
        <f t="shared" si="77"/>
        <v>1.00180588</v>
      </c>
      <c r="M184" s="157">
        <f t="shared" si="82"/>
        <v>1.00180588</v>
      </c>
      <c r="N184" s="2">
        <f t="shared" si="68"/>
        <v>0</v>
      </c>
      <c r="O184" s="161">
        <f t="shared" si="78"/>
        <v>0</v>
      </c>
      <c r="P184" s="162">
        <f t="shared" si="69"/>
        <v>0</v>
      </c>
      <c r="Q184" s="157">
        <f t="shared" si="70"/>
        <v>0</v>
      </c>
      <c r="R184" s="163">
        <f t="shared" si="79"/>
        <v>0.12</v>
      </c>
      <c r="S184" s="161">
        <f t="shared" si="71"/>
        <v>20</v>
      </c>
      <c r="T184" s="161">
        <v>360</v>
      </c>
      <c r="U184" s="164">
        <f t="shared" si="72"/>
        <v>1.00611154</v>
      </c>
      <c r="V184" s="157">
        <f t="shared" si="73"/>
        <v>0</v>
      </c>
      <c r="W184" s="2">
        <f t="shared" si="80"/>
        <v>0</v>
      </c>
      <c r="X184" s="2"/>
      <c r="Y184" s="8"/>
      <c r="Z184" s="5"/>
      <c r="AA184" s="8"/>
      <c r="AB184" s="112">
        <f>[2]Plan1!$A276</f>
        <v>45245</v>
      </c>
      <c r="AC184" s="113" t="str">
        <f>[2]Plan1!$C276</f>
        <v>Proclamação da República</v>
      </c>
      <c r="AD184" s="8"/>
      <c r="AE184" s="3"/>
      <c r="AF184" s="92">
        <f t="shared" si="63"/>
        <v>44711</v>
      </c>
      <c r="AG184" s="92">
        <f t="shared" si="58"/>
        <v>44708</v>
      </c>
      <c r="AH184" s="92">
        <f t="shared" si="59"/>
        <v>44711</v>
      </c>
      <c r="AI184" s="92">
        <f t="shared" si="60"/>
        <v>44742</v>
      </c>
      <c r="AJ184" s="92">
        <f t="shared" si="64"/>
        <v>44711</v>
      </c>
      <c r="AK184" s="92">
        <f t="shared" si="61"/>
        <v>44742</v>
      </c>
      <c r="AL184" s="189">
        <f t="shared" si="62"/>
        <v>31</v>
      </c>
      <c r="AM184" s="8"/>
    </row>
    <row r="185" spans="1:163" ht="15" customHeight="1" x14ac:dyDescent="0.2">
      <c r="A185" s="75">
        <f t="shared" si="74"/>
        <v>43120</v>
      </c>
      <c r="B185" s="2">
        <f t="shared" si="65"/>
        <v>0</v>
      </c>
      <c r="C185" s="157">
        <f t="shared" si="83"/>
        <v>0</v>
      </c>
      <c r="D185" s="158">
        <f t="shared" si="75"/>
        <v>4881.25</v>
      </c>
      <c r="E185" s="150">
        <f>IF(AND(K185=1,K184&gt;1),VLOOKUP(A184,[1]Plan1!$GA$137:$GD$300,4),E184)</f>
        <v>4894.92</v>
      </c>
      <c r="F185" s="152">
        <f t="shared" si="66"/>
        <v>43038</v>
      </c>
      <c r="G185" s="152">
        <f t="shared" si="84"/>
        <v>43069</v>
      </c>
      <c r="H185" s="159">
        <f t="shared" si="67"/>
        <v>2.8005121638925434E-3</v>
      </c>
      <c r="I185" s="160">
        <f t="shared" si="76"/>
        <v>43130</v>
      </c>
      <c r="J185" s="155">
        <f t="shared" si="85"/>
        <v>31</v>
      </c>
      <c r="K185" s="155">
        <f t="shared" si="81"/>
        <v>21</v>
      </c>
      <c r="L185" s="2">
        <f t="shared" si="77"/>
        <v>1.0018962600000001</v>
      </c>
      <c r="M185" s="157">
        <f t="shared" si="82"/>
        <v>1.0018962600000001</v>
      </c>
      <c r="N185" s="2">
        <f t="shared" si="68"/>
        <v>0</v>
      </c>
      <c r="O185" s="161">
        <f t="shared" si="78"/>
        <v>0</v>
      </c>
      <c r="P185" s="162">
        <f t="shared" si="69"/>
        <v>0</v>
      </c>
      <c r="Q185" s="157">
        <f t="shared" si="70"/>
        <v>0</v>
      </c>
      <c r="R185" s="163">
        <f t="shared" si="79"/>
        <v>0.12</v>
      </c>
      <c r="S185" s="161">
        <f t="shared" si="71"/>
        <v>21</v>
      </c>
      <c r="T185" s="161">
        <v>360</v>
      </c>
      <c r="U185" s="164">
        <f t="shared" si="72"/>
        <v>1.0064180949999999</v>
      </c>
      <c r="V185" s="157">
        <f t="shared" si="73"/>
        <v>0</v>
      </c>
      <c r="W185" s="2">
        <f t="shared" si="80"/>
        <v>0</v>
      </c>
      <c r="X185" s="2"/>
      <c r="Y185" s="8"/>
      <c r="Z185" s="5"/>
      <c r="AA185" s="8"/>
      <c r="AB185" s="112">
        <f>[2]Plan1!$A277</f>
        <v>45285</v>
      </c>
      <c r="AC185" s="113" t="str">
        <f>[2]Plan1!$C277</f>
        <v>Natal</v>
      </c>
      <c r="AD185" s="8"/>
      <c r="AE185" s="3"/>
      <c r="AF185" s="92">
        <f t="shared" si="63"/>
        <v>44742</v>
      </c>
      <c r="AG185" s="92">
        <f t="shared" si="58"/>
        <v>44741</v>
      </c>
      <c r="AH185" s="92">
        <f t="shared" si="59"/>
        <v>44742</v>
      </c>
      <c r="AI185" s="92">
        <f t="shared" si="60"/>
        <v>44772</v>
      </c>
      <c r="AJ185" s="92">
        <f t="shared" si="64"/>
        <v>44742</v>
      </c>
      <c r="AK185" s="92">
        <f t="shared" si="61"/>
        <v>44774</v>
      </c>
      <c r="AL185" s="189">
        <f t="shared" si="62"/>
        <v>30</v>
      </c>
      <c r="AM185" s="8"/>
    </row>
    <row r="186" spans="1:163" ht="15" customHeight="1" x14ac:dyDescent="0.2">
      <c r="A186" s="75">
        <f t="shared" si="74"/>
        <v>43121</v>
      </c>
      <c r="B186" s="2">
        <f t="shared" si="65"/>
        <v>0</v>
      </c>
      <c r="C186" s="157">
        <f t="shared" si="83"/>
        <v>0</v>
      </c>
      <c r="D186" s="158">
        <f t="shared" si="75"/>
        <v>4881.25</v>
      </c>
      <c r="E186" s="150">
        <f>IF(AND(K186=1,K185&gt;1),VLOOKUP(A185,[1]Plan1!$GA$137:$GD$300,4),E185)</f>
        <v>4894.92</v>
      </c>
      <c r="F186" s="152">
        <f t="shared" si="66"/>
        <v>43038</v>
      </c>
      <c r="G186" s="152">
        <f t="shared" si="84"/>
        <v>43069</v>
      </c>
      <c r="H186" s="159">
        <f t="shared" si="67"/>
        <v>2.8005121638925434E-3</v>
      </c>
      <c r="I186" s="160">
        <f t="shared" si="76"/>
        <v>43130</v>
      </c>
      <c r="J186" s="155">
        <f t="shared" si="85"/>
        <v>31</v>
      </c>
      <c r="K186" s="155">
        <f t="shared" si="81"/>
        <v>22</v>
      </c>
      <c r="L186" s="2">
        <f t="shared" si="77"/>
        <v>1.0019866500000001</v>
      </c>
      <c r="M186" s="157">
        <f t="shared" si="82"/>
        <v>1.0019866500000001</v>
      </c>
      <c r="N186" s="2">
        <f t="shared" si="68"/>
        <v>0</v>
      </c>
      <c r="O186" s="161">
        <f t="shared" si="78"/>
        <v>0</v>
      </c>
      <c r="P186" s="162">
        <f t="shared" si="69"/>
        <v>0</v>
      </c>
      <c r="Q186" s="157">
        <f t="shared" si="70"/>
        <v>0</v>
      </c>
      <c r="R186" s="163">
        <f t="shared" si="79"/>
        <v>0.12</v>
      </c>
      <c r="S186" s="161">
        <f t="shared" si="71"/>
        <v>22</v>
      </c>
      <c r="T186" s="161">
        <v>360</v>
      </c>
      <c r="U186" s="164">
        <f t="shared" si="72"/>
        <v>1.006724744</v>
      </c>
      <c r="V186" s="157">
        <f t="shared" si="73"/>
        <v>0</v>
      </c>
      <c r="W186" s="2">
        <f t="shared" si="80"/>
        <v>0</v>
      </c>
      <c r="X186" s="2"/>
      <c r="Y186" s="8"/>
      <c r="Z186" s="5"/>
      <c r="AA186" s="8"/>
      <c r="AB186" s="112">
        <f>[2]Plan1!$A278</f>
        <v>45292</v>
      </c>
      <c r="AC186" s="113" t="str">
        <f>[2]Plan1!$C278</f>
        <v>Confraternização Universal</v>
      </c>
      <c r="AD186" s="8"/>
      <c r="AE186" s="39"/>
      <c r="AF186" s="92">
        <f t="shared" si="63"/>
        <v>44772</v>
      </c>
      <c r="AG186" s="92">
        <f t="shared" si="58"/>
        <v>44771</v>
      </c>
      <c r="AH186" s="92">
        <f t="shared" si="59"/>
        <v>44774</v>
      </c>
      <c r="AI186" s="92">
        <f t="shared" si="60"/>
        <v>44803</v>
      </c>
      <c r="AJ186" s="92">
        <f t="shared" si="64"/>
        <v>44774</v>
      </c>
      <c r="AK186" s="92">
        <f t="shared" si="61"/>
        <v>44803</v>
      </c>
      <c r="AL186" s="189">
        <f t="shared" si="62"/>
        <v>31</v>
      </c>
      <c r="AM186" s="8"/>
    </row>
    <row r="187" spans="1:163" ht="15" customHeight="1" x14ac:dyDescent="0.2">
      <c r="A187" s="75">
        <f t="shared" si="74"/>
        <v>43122</v>
      </c>
      <c r="B187" s="2">
        <f t="shared" si="65"/>
        <v>0</v>
      </c>
      <c r="C187" s="157">
        <f t="shared" si="83"/>
        <v>0</v>
      </c>
      <c r="D187" s="158">
        <f t="shared" si="75"/>
        <v>4881.25</v>
      </c>
      <c r="E187" s="150">
        <f>IF(AND(K187=1,K186&gt;1),VLOOKUP(A186,[1]Plan1!$GA$137:$GD$300,4),E186)</f>
        <v>4894.92</v>
      </c>
      <c r="F187" s="152">
        <f t="shared" si="66"/>
        <v>43038</v>
      </c>
      <c r="G187" s="152">
        <f t="shared" si="84"/>
        <v>43069</v>
      </c>
      <c r="H187" s="159">
        <f t="shared" si="67"/>
        <v>2.8005121638925434E-3</v>
      </c>
      <c r="I187" s="160">
        <f t="shared" si="76"/>
        <v>43130</v>
      </c>
      <c r="J187" s="155">
        <f t="shared" si="85"/>
        <v>31</v>
      </c>
      <c r="K187" s="155">
        <f t="shared" si="81"/>
        <v>23</v>
      </c>
      <c r="L187" s="2">
        <f t="shared" si="77"/>
        <v>1.0020770400000001</v>
      </c>
      <c r="M187" s="157">
        <f t="shared" si="82"/>
        <v>1.0020770400000001</v>
      </c>
      <c r="N187" s="2">
        <f t="shared" si="68"/>
        <v>0</v>
      </c>
      <c r="O187" s="161">
        <f t="shared" si="78"/>
        <v>0</v>
      </c>
      <c r="P187" s="162">
        <f t="shared" si="69"/>
        <v>0</v>
      </c>
      <c r="Q187" s="157">
        <f t="shared" si="70"/>
        <v>0</v>
      </c>
      <c r="R187" s="163">
        <f t="shared" si="79"/>
        <v>0.12</v>
      </c>
      <c r="S187" s="161">
        <f t="shared" si="71"/>
        <v>23</v>
      </c>
      <c r="T187" s="161">
        <v>360</v>
      </c>
      <c r="U187" s="164">
        <f t="shared" si="72"/>
        <v>1.0070314869999999</v>
      </c>
      <c r="V187" s="157">
        <f t="shared" si="73"/>
        <v>0</v>
      </c>
      <c r="W187" s="2">
        <f t="shared" si="80"/>
        <v>0</v>
      </c>
      <c r="X187" s="2"/>
      <c r="Y187" s="8"/>
      <c r="Z187" s="5"/>
      <c r="AA187" s="8"/>
      <c r="AB187" s="112">
        <f>[2]Plan1!$A279</f>
        <v>45334</v>
      </c>
      <c r="AC187" s="113" t="str">
        <f>[2]Plan1!$C279</f>
        <v>Carnaval</v>
      </c>
      <c r="AD187" s="8"/>
      <c r="AE187" s="39"/>
      <c r="AF187" s="92">
        <f t="shared" si="63"/>
        <v>44803</v>
      </c>
      <c r="AG187" s="92">
        <f t="shared" si="58"/>
        <v>44802</v>
      </c>
      <c r="AH187" s="92">
        <f t="shared" si="59"/>
        <v>44803</v>
      </c>
      <c r="AI187" s="92">
        <f t="shared" si="60"/>
        <v>44834</v>
      </c>
      <c r="AJ187" s="92">
        <f t="shared" si="64"/>
        <v>44803</v>
      </c>
      <c r="AK187" s="92">
        <f t="shared" si="61"/>
        <v>44834</v>
      </c>
      <c r="AL187" s="189">
        <f t="shared" si="62"/>
        <v>31</v>
      </c>
      <c r="AM187" s="8"/>
    </row>
    <row r="188" spans="1:163" ht="15" customHeight="1" x14ac:dyDescent="0.2">
      <c r="A188" s="75">
        <f t="shared" si="74"/>
        <v>43123</v>
      </c>
      <c r="B188" s="2">
        <f t="shared" si="65"/>
        <v>0</v>
      </c>
      <c r="C188" s="157">
        <f t="shared" si="83"/>
        <v>0</v>
      </c>
      <c r="D188" s="158">
        <f t="shared" si="75"/>
        <v>4881.25</v>
      </c>
      <c r="E188" s="150">
        <f>IF(AND(K188=1,K187&gt;1),VLOOKUP(A187,[1]Plan1!$GA$137:$GD$300,4),E187)</f>
        <v>4894.92</v>
      </c>
      <c r="F188" s="152">
        <f t="shared" si="66"/>
        <v>43038</v>
      </c>
      <c r="G188" s="152">
        <f t="shared" si="84"/>
        <v>43069</v>
      </c>
      <c r="H188" s="159">
        <f t="shared" si="67"/>
        <v>2.8005121638925434E-3</v>
      </c>
      <c r="I188" s="160">
        <f t="shared" si="76"/>
        <v>43130</v>
      </c>
      <c r="J188" s="155">
        <f t="shared" si="85"/>
        <v>31</v>
      </c>
      <c r="K188" s="155">
        <f t="shared" si="81"/>
        <v>24</v>
      </c>
      <c r="L188" s="2">
        <f t="shared" si="77"/>
        <v>1.00216745</v>
      </c>
      <c r="M188" s="157">
        <f t="shared" si="82"/>
        <v>1.00216745</v>
      </c>
      <c r="N188" s="2">
        <f t="shared" si="68"/>
        <v>0</v>
      </c>
      <c r="O188" s="161">
        <f t="shared" si="78"/>
        <v>0</v>
      </c>
      <c r="P188" s="162">
        <f t="shared" si="69"/>
        <v>0</v>
      </c>
      <c r="Q188" s="157">
        <f t="shared" si="70"/>
        <v>0</v>
      </c>
      <c r="R188" s="163">
        <f t="shared" si="79"/>
        <v>0.12</v>
      </c>
      <c r="S188" s="161">
        <f t="shared" si="71"/>
        <v>24</v>
      </c>
      <c r="T188" s="161">
        <v>360</v>
      </c>
      <c r="U188" s="164">
        <f t="shared" si="72"/>
        <v>1.0073383229999999</v>
      </c>
      <c r="V188" s="157">
        <f t="shared" si="73"/>
        <v>0</v>
      </c>
      <c r="W188" s="2">
        <f t="shared" si="80"/>
        <v>0</v>
      </c>
      <c r="X188" s="2"/>
      <c r="Y188" s="8"/>
      <c r="Z188" s="5"/>
      <c r="AA188" s="8"/>
      <c r="AB188" s="112">
        <f>[2]Plan1!$A280</f>
        <v>45335</v>
      </c>
      <c r="AC188" s="113" t="str">
        <f>[2]Plan1!$C280</f>
        <v>Carnaval</v>
      </c>
      <c r="AD188" s="8"/>
      <c r="AE188" s="39"/>
      <c r="AF188" s="92">
        <f t="shared" si="63"/>
        <v>44834</v>
      </c>
      <c r="AG188" s="92">
        <f t="shared" si="58"/>
        <v>44833</v>
      </c>
      <c r="AH188" s="92">
        <f t="shared" si="59"/>
        <v>44834</v>
      </c>
      <c r="AI188" s="92">
        <f t="shared" si="60"/>
        <v>44864</v>
      </c>
      <c r="AJ188" s="92">
        <f t="shared" si="64"/>
        <v>44834</v>
      </c>
      <c r="AK188" s="92">
        <f t="shared" si="61"/>
        <v>44865</v>
      </c>
      <c r="AL188" s="189">
        <f t="shared" si="62"/>
        <v>30</v>
      </c>
      <c r="AM188" s="8"/>
    </row>
    <row r="189" spans="1:163" ht="15" customHeight="1" x14ac:dyDescent="0.2">
      <c r="A189" s="75">
        <f t="shared" si="74"/>
        <v>43124</v>
      </c>
      <c r="B189" s="2">
        <f t="shared" si="65"/>
        <v>0</v>
      </c>
      <c r="C189" s="157">
        <f t="shared" si="83"/>
        <v>0</v>
      </c>
      <c r="D189" s="158">
        <f t="shared" si="75"/>
        <v>4881.25</v>
      </c>
      <c r="E189" s="150">
        <f>IF(AND(K189=1,K188&gt;1),VLOOKUP(A188,[1]Plan1!$GA$137:$GD$300,4),E188)</f>
        <v>4894.92</v>
      </c>
      <c r="F189" s="152">
        <f t="shared" si="66"/>
        <v>43038</v>
      </c>
      <c r="G189" s="152">
        <f t="shared" si="84"/>
        <v>43069</v>
      </c>
      <c r="H189" s="159">
        <f t="shared" si="67"/>
        <v>2.8005121638925434E-3</v>
      </c>
      <c r="I189" s="160">
        <f t="shared" si="76"/>
        <v>43130</v>
      </c>
      <c r="J189" s="155">
        <f t="shared" si="85"/>
        <v>31</v>
      </c>
      <c r="K189" s="155">
        <f t="shared" si="81"/>
        <v>25</v>
      </c>
      <c r="L189" s="2">
        <f t="shared" si="77"/>
        <v>1.0022578600000001</v>
      </c>
      <c r="M189" s="157">
        <f t="shared" si="82"/>
        <v>1.0022578600000001</v>
      </c>
      <c r="N189" s="2">
        <f t="shared" si="68"/>
        <v>0</v>
      </c>
      <c r="O189" s="161">
        <f t="shared" si="78"/>
        <v>0</v>
      </c>
      <c r="P189" s="162">
        <f t="shared" si="69"/>
        <v>0</v>
      </c>
      <c r="Q189" s="157">
        <f t="shared" si="70"/>
        <v>0</v>
      </c>
      <c r="R189" s="163">
        <f t="shared" si="79"/>
        <v>0.12</v>
      </c>
      <c r="S189" s="161">
        <f t="shared" si="71"/>
        <v>25</v>
      </c>
      <c r="T189" s="161">
        <v>360</v>
      </c>
      <c r="U189" s="164">
        <f t="shared" si="72"/>
        <v>1.0076452520000001</v>
      </c>
      <c r="V189" s="157">
        <f t="shared" si="73"/>
        <v>0</v>
      </c>
      <c r="W189" s="2">
        <f t="shared" si="80"/>
        <v>0</v>
      </c>
      <c r="X189" s="2"/>
      <c r="Y189" s="8"/>
      <c r="Z189" s="5"/>
      <c r="AA189" s="8"/>
      <c r="AB189" s="112">
        <f>[2]Plan1!$A281</f>
        <v>45380</v>
      </c>
      <c r="AC189" s="113" t="str">
        <f>[2]Plan1!$C281</f>
        <v>Paixão de Cristo</v>
      </c>
      <c r="AD189" s="8"/>
      <c r="AE189" s="39"/>
      <c r="AF189" s="92">
        <f t="shared" si="63"/>
        <v>44864</v>
      </c>
      <c r="AG189" s="92">
        <f t="shared" si="58"/>
        <v>44862</v>
      </c>
      <c r="AH189" s="92">
        <f t="shared" si="59"/>
        <v>44865</v>
      </c>
      <c r="AI189" s="92">
        <f t="shared" si="60"/>
        <v>44895</v>
      </c>
      <c r="AJ189" s="92">
        <f t="shared" si="64"/>
        <v>44865</v>
      </c>
      <c r="AK189" s="92">
        <f t="shared" si="61"/>
        <v>44895</v>
      </c>
      <c r="AL189" s="189">
        <f t="shared" si="62"/>
        <v>31</v>
      </c>
      <c r="AM189" s="8"/>
    </row>
    <row r="190" spans="1:163" ht="15" customHeight="1" x14ac:dyDescent="0.2">
      <c r="A190" s="75">
        <f t="shared" si="74"/>
        <v>43125</v>
      </c>
      <c r="B190" s="2">
        <f t="shared" si="65"/>
        <v>0</v>
      </c>
      <c r="C190" s="157">
        <f t="shared" si="83"/>
        <v>0</v>
      </c>
      <c r="D190" s="158">
        <f t="shared" si="75"/>
        <v>4881.25</v>
      </c>
      <c r="E190" s="150">
        <f>IF(AND(K190=1,K189&gt;1),VLOOKUP(A189,[1]Plan1!$GA$137:$GD$300,4),E189)</f>
        <v>4894.92</v>
      </c>
      <c r="F190" s="152">
        <f t="shared" si="66"/>
        <v>43038</v>
      </c>
      <c r="G190" s="152">
        <f t="shared" si="84"/>
        <v>43069</v>
      </c>
      <c r="H190" s="159">
        <f t="shared" si="67"/>
        <v>2.8005121638925434E-3</v>
      </c>
      <c r="I190" s="160">
        <f t="shared" si="76"/>
        <v>43130</v>
      </c>
      <c r="J190" s="155">
        <f t="shared" si="85"/>
        <v>31</v>
      </c>
      <c r="K190" s="155">
        <f t="shared" si="81"/>
        <v>26</v>
      </c>
      <c r="L190" s="2">
        <f t="shared" si="77"/>
        <v>1.0023482800000001</v>
      </c>
      <c r="M190" s="157">
        <f t="shared" si="82"/>
        <v>1.0023482800000001</v>
      </c>
      <c r="N190" s="2">
        <f t="shared" si="68"/>
        <v>0</v>
      </c>
      <c r="O190" s="161">
        <f t="shared" si="78"/>
        <v>0</v>
      </c>
      <c r="P190" s="162">
        <f t="shared" si="69"/>
        <v>0</v>
      </c>
      <c r="Q190" s="157">
        <f t="shared" si="70"/>
        <v>0</v>
      </c>
      <c r="R190" s="163">
        <f t="shared" si="79"/>
        <v>0.12</v>
      </c>
      <c r="S190" s="161">
        <f t="shared" si="71"/>
        <v>26</v>
      </c>
      <c r="T190" s="161">
        <v>360</v>
      </c>
      <c r="U190" s="164">
        <f t="shared" si="72"/>
        <v>1.0079522750000001</v>
      </c>
      <c r="V190" s="157">
        <f t="shared" si="73"/>
        <v>0</v>
      </c>
      <c r="W190" s="2">
        <f t="shared" si="80"/>
        <v>0</v>
      </c>
      <c r="X190" s="2"/>
      <c r="Y190" s="8"/>
      <c r="Z190" s="5"/>
      <c r="AA190" s="8"/>
      <c r="AB190" s="112">
        <f>[2]Plan1!$A282</f>
        <v>45403</v>
      </c>
      <c r="AC190" s="113" t="str">
        <f>[2]Plan1!$C282</f>
        <v>Tiradentes</v>
      </c>
      <c r="AD190" s="8"/>
      <c r="AE190" s="39"/>
      <c r="AF190" s="92">
        <f t="shared" si="63"/>
        <v>44895</v>
      </c>
      <c r="AG190" s="92">
        <f t="shared" ref="AG190:AG216" si="86">WORKDAY(AF190,-1,AB$126:AB$349)</f>
        <v>44894</v>
      </c>
      <c r="AH190" s="92">
        <f t="shared" ref="AH190:AH216" si="87">WORKDAY(AG190,1,AB$126:AB$349)</f>
        <v>44895</v>
      </c>
      <c r="AI190" s="92">
        <f t="shared" ref="AI190:AI216" si="88">AF191</f>
        <v>44925</v>
      </c>
      <c r="AJ190" s="92">
        <f t="shared" si="64"/>
        <v>44895</v>
      </c>
      <c r="AK190" s="92">
        <f t="shared" ref="AK190:AK215" si="89">AJ191</f>
        <v>44925</v>
      </c>
      <c r="AL190" s="189">
        <f t="shared" ref="AL190:AL215" si="90">AF191-AF190</f>
        <v>30</v>
      </c>
      <c r="AM190" s="8"/>
    </row>
    <row r="191" spans="1:163" ht="15" customHeight="1" x14ac:dyDescent="0.2">
      <c r="A191" s="75">
        <f t="shared" si="74"/>
        <v>43126</v>
      </c>
      <c r="B191" s="2">
        <f t="shared" si="65"/>
        <v>0</v>
      </c>
      <c r="C191" s="157">
        <f t="shared" si="83"/>
        <v>0</v>
      </c>
      <c r="D191" s="158">
        <f t="shared" si="75"/>
        <v>4881.25</v>
      </c>
      <c r="E191" s="150">
        <f>IF(AND(K191=1,K190&gt;1),VLOOKUP(A190,[1]Plan1!$GA$137:$GD$300,4),E190)</f>
        <v>4894.92</v>
      </c>
      <c r="F191" s="152">
        <f t="shared" si="66"/>
        <v>43038</v>
      </c>
      <c r="G191" s="152">
        <f t="shared" si="84"/>
        <v>43069</v>
      </c>
      <c r="H191" s="159">
        <f t="shared" si="67"/>
        <v>2.8005121638925434E-3</v>
      </c>
      <c r="I191" s="160">
        <f t="shared" si="76"/>
        <v>43130</v>
      </c>
      <c r="J191" s="155">
        <f t="shared" si="85"/>
        <v>31</v>
      </c>
      <c r="K191" s="155">
        <f t="shared" si="81"/>
        <v>27</v>
      </c>
      <c r="L191" s="2">
        <f t="shared" si="77"/>
        <v>1.0024387100000001</v>
      </c>
      <c r="M191" s="157">
        <f t="shared" si="82"/>
        <v>1.0024387100000001</v>
      </c>
      <c r="N191" s="2">
        <f t="shared" si="68"/>
        <v>0</v>
      </c>
      <c r="O191" s="161">
        <f t="shared" si="78"/>
        <v>0</v>
      </c>
      <c r="P191" s="162">
        <f t="shared" si="69"/>
        <v>0</v>
      </c>
      <c r="Q191" s="157">
        <f t="shared" si="70"/>
        <v>0</v>
      </c>
      <c r="R191" s="163">
        <f t="shared" si="79"/>
        <v>0.12</v>
      </c>
      <c r="S191" s="161">
        <f t="shared" si="71"/>
        <v>27</v>
      </c>
      <c r="T191" s="161">
        <v>360</v>
      </c>
      <c r="U191" s="164">
        <f t="shared" si="72"/>
        <v>1.0082593909999999</v>
      </c>
      <c r="V191" s="157">
        <f t="shared" si="73"/>
        <v>0</v>
      </c>
      <c r="W191" s="2">
        <f t="shared" si="80"/>
        <v>0</v>
      </c>
      <c r="X191" s="2"/>
      <c r="Y191" s="8"/>
      <c r="Z191" s="8"/>
      <c r="AA191" s="8"/>
      <c r="AB191" s="112">
        <f>[2]Plan1!$A283</f>
        <v>45413</v>
      </c>
      <c r="AC191" s="113" t="str">
        <f>[2]Plan1!$C283</f>
        <v>Dia do Trabalho</v>
      </c>
      <c r="AD191" s="8"/>
      <c r="AE191" s="39"/>
      <c r="AF191" s="92">
        <f t="shared" ref="AF191:AF216" si="91">EDATE(AF190,1)</f>
        <v>44925</v>
      </c>
      <c r="AG191" s="92">
        <f t="shared" si="86"/>
        <v>44924</v>
      </c>
      <c r="AH191" s="92">
        <f t="shared" si="87"/>
        <v>44925</v>
      </c>
      <c r="AI191" s="92">
        <f t="shared" si="88"/>
        <v>44956</v>
      </c>
      <c r="AJ191" s="92">
        <f t="shared" ref="AJ191:AJ216" si="92">WORKDAY(AH191,0,AB$126:AB$349)</f>
        <v>44925</v>
      </c>
      <c r="AK191" s="92">
        <f t="shared" si="89"/>
        <v>44956</v>
      </c>
      <c r="AL191" s="189">
        <f t="shared" si="90"/>
        <v>31</v>
      </c>
      <c r="AM191" s="8"/>
    </row>
    <row r="192" spans="1:163" ht="15" customHeight="1" x14ac:dyDescent="0.2">
      <c r="A192" s="75">
        <f t="shared" si="74"/>
        <v>43127</v>
      </c>
      <c r="B192" s="2">
        <f t="shared" si="65"/>
        <v>0</v>
      </c>
      <c r="C192" s="157">
        <f t="shared" si="83"/>
        <v>0</v>
      </c>
      <c r="D192" s="158">
        <f t="shared" si="75"/>
        <v>4881.25</v>
      </c>
      <c r="E192" s="150">
        <f>IF(AND(K192=1,K191&gt;1),VLOOKUP(A191,[1]Plan1!$GA$137:$GD$300,4),E191)</f>
        <v>4894.92</v>
      </c>
      <c r="F192" s="152">
        <f t="shared" si="66"/>
        <v>43038</v>
      </c>
      <c r="G192" s="152">
        <f t="shared" si="84"/>
        <v>43069</v>
      </c>
      <c r="H192" s="159">
        <f t="shared" si="67"/>
        <v>2.8005121638925434E-3</v>
      </c>
      <c r="I192" s="160">
        <f t="shared" si="76"/>
        <v>43130</v>
      </c>
      <c r="J192" s="155">
        <f t="shared" si="85"/>
        <v>31</v>
      </c>
      <c r="K192" s="155">
        <f t="shared" si="81"/>
        <v>28</v>
      </c>
      <c r="L192" s="2">
        <f t="shared" si="77"/>
        <v>1.00252915</v>
      </c>
      <c r="M192" s="157">
        <f t="shared" si="82"/>
        <v>1.00252915</v>
      </c>
      <c r="N192" s="2">
        <f t="shared" si="68"/>
        <v>0</v>
      </c>
      <c r="O192" s="161">
        <f t="shared" si="78"/>
        <v>0</v>
      </c>
      <c r="P192" s="162">
        <f t="shared" si="69"/>
        <v>0</v>
      </c>
      <c r="Q192" s="157">
        <f t="shared" si="70"/>
        <v>0</v>
      </c>
      <c r="R192" s="163">
        <f t="shared" si="79"/>
        <v>0.12</v>
      </c>
      <c r="S192" s="161">
        <f t="shared" si="71"/>
        <v>28</v>
      </c>
      <c r="T192" s="161">
        <v>360</v>
      </c>
      <c r="U192" s="164">
        <f t="shared" si="72"/>
        <v>1.0085666010000001</v>
      </c>
      <c r="V192" s="157">
        <f t="shared" si="73"/>
        <v>0</v>
      </c>
      <c r="W192" s="2">
        <f t="shared" si="80"/>
        <v>0</v>
      </c>
      <c r="X192" s="2"/>
      <c r="Y192" s="8"/>
      <c r="Z192" s="5"/>
      <c r="AA192" s="5"/>
      <c r="AB192" s="112">
        <f>[2]Plan1!$A284</f>
        <v>45442</v>
      </c>
      <c r="AC192" s="113" t="str">
        <f>[2]Plan1!$C284</f>
        <v>Corpus Christi</v>
      </c>
      <c r="AD192" s="8"/>
      <c r="AE192" s="39"/>
      <c r="AF192" s="92">
        <f t="shared" si="91"/>
        <v>44956</v>
      </c>
      <c r="AG192" s="92">
        <f t="shared" si="86"/>
        <v>44953</v>
      </c>
      <c r="AH192" s="92">
        <f t="shared" si="87"/>
        <v>44956</v>
      </c>
      <c r="AI192" s="92">
        <f t="shared" si="88"/>
        <v>44985</v>
      </c>
      <c r="AJ192" s="92">
        <f t="shared" si="92"/>
        <v>44956</v>
      </c>
      <c r="AK192" s="92">
        <f t="shared" si="89"/>
        <v>44985</v>
      </c>
      <c r="AL192" s="189">
        <f t="shared" si="90"/>
        <v>29</v>
      </c>
    </row>
    <row r="193" spans="1:38" ht="15" customHeight="1" x14ac:dyDescent="0.2">
      <c r="A193" s="75">
        <f t="shared" si="74"/>
        <v>43128</v>
      </c>
      <c r="B193" s="2">
        <f t="shared" si="65"/>
        <v>0</v>
      </c>
      <c r="C193" s="157">
        <f t="shared" si="83"/>
        <v>0</v>
      </c>
      <c r="D193" s="158">
        <f t="shared" si="75"/>
        <v>4881.25</v>
      </c>
      <c r="E193" s="150">
        <f>IF(AND(K193=1,K192&gt;1),VLOOKUP(A192,[1]Plan1!$GA$137:$GD$300,4),E192)</f>
        <v>4894.92</v>
      </c>
      <c r="F193" s="152">
        <f t="shared" si="66"/>
        <v>43038</v>
      </c>
      <c r="G193" s="152">
        <f t="shared" si="84"/>
        <v>43069</v>
      </c>
      <c r="H193" s="159">
        <f t="shared" si="67"/>
        <v>2.8005121638925434E-3</v>
      </c>
      <c r="I193" s="160">
        <f t="shared" si="76"/>
        <v>43130</v>
      </c>
      <c r="J193" s="155">
        <f t="shared" si="85"/>
        <v>31</v>
      </c>
      <c r="K193" s="155">
        <f t="shared" si="81"/>
        <v>29</v>
      </c>
      <c r="L193" s="2">
        <f t="shared" si="77"/>
        <v>1.0026195899999999</v>
      </c>
      <c r="M193" s="157">
        <f t="shared" si="82"/>
        <v>1.0026195899999999</v>
      </c>
      <c r="N193" s="2">
        <f t="shared" si="68"/>
        <v>0</v>
      </c>
      <c r="O193" s="161">
        <f t="shared" si="78"/>
        <v>0</v>
      </c>
      <c r="P193" s="162">
        <f t="shared" si="69"/>
        <v>0</v>
      </c>
      <c r="Q193" s="157">
        <f t="shared" si="70"/>
        <v>0</v>
      </c>
      <c r="R193" s="163">
        <f t="shared" si="79"/>
        <v>0.12</v>
      </c>
      <c r="S193" s="161">
        <f t="shared" si="71"/>
        <v>29</v>
      </c>
      <c r="T193" s="161">
        <v>360</v>
      </c>
      <c r="U193" s="164">
        <f t="shared" si="72"/>
        <v>1.008873905</v>
      </c>
      <c r="V193" s="157">
        <f t="shared" si="73"/>
        <v>0</v>
      </c>
      <c r="W193" s="2">
        <f t="shared" si="80"/>
        <v>0</v>
      </c>
      <c r="X193" s="2"/>
      <c r="Y193" s="8"/>
      <c r="Z193" s="5"/>
      <c r="AA193" s="5"/>
      <c r="AB193" s="112">
        <f>[2]Plan1!$A285</f>
        <v>45542</v>
      </c>
      <c r="AC193" s="113" t="str">
        <f>[2]Plan1!$C285</f>
        <v>Independência do Brasil</v>
      </c>
      <c r="AD193" s="8"/>
      <c r="AE193" s="39"/>
      <c r="AF193" s="92">
        <f t="shared" si="91"/>
        <v>44985</v>
      </c>
      <c r="AG193" s="92">
        <f t="shared" si="86"/>
        <v>44984</v>
      </c>
      <c r="AH193" s="92">
        <f t="shared" si="87"/>
        <v>44985</v>
      </c>
      <c r="AI193" s="92">
        <f t="shared" si="88"/>
        <v>45015</v>
      </c>
      <c r="AJ193" s="92">
        <f t="shared" si="92"/>
        <v>44985</v>
      </c>
      <c r="AK193" s="92">
        <f t="shared" si="89"/>
        <v>45015</v>
      </c>
      <c r="AL193" s="189">
        <f t="shared" si="90"/>
        <v>30</v>
      </c>
    </row>
    <row r="194" spans="1:38" ht="15" customHeight="1" x14ac:dyDescent="0.2">
      <c r="A194" s="75">
        <f t="shared" si="74"/>
        <v>43129</v>
      </c>
      <c r="B194" s="2">
        <f t="shared" si="65"/>
        <v>0</v>
      </c>
      <c r="C194" s="157">
        <f t="shared" si="83"/>
        <v>0</v>
      </c>
      <c r="D194" s="158">
        <f t="shared" si="75"/>
        <v>4881.25</v>
      </c>
      <c r="E194" s="150">
        <f>IF(AND(K194=1,K193&gt;1),VLOOKUP(A193,[1]Plan1!$GA$137:$GD$300,4),E193)</f>
        <v>4894.92</v>
      </c>
      <c r="F194" s="152">
        <f t="shared" si="66"/>
        <v>43038</v>
      </c>
      <c r="G194" s="152">
        <f t="shared" si="84"/>
        <v>43069</v>
      </c>
      <c r="H194" s="159">
        <f t="shared" si="67"/>
        <v>2.8005121638925434E-3</v>
      </c>
      <c r="I194" s="160">
        <f t="shared" si="76"/>
        <v>43130</v>
      </c>
      <c r="J194" s="155">
        <f t="shared" si="85"/>
        <v>31</v>
      </c>
      <c r="K194" s="155">
        <f t="shared" si="81"/>
        <v>30</v>
      </c>
      <c r="L194" s="2">
        <f t="shared" si="77"/>
        <v>1.0027100499999999</v>
      </c>
      <c r="M194" s="157">
        <f t="shared" si="82"/>
        <v>1.0027100499999999</v>
      </c>
      <c r="N194" s="2">
        <f t="shared" si="68"/>
        <v>0</v>
      </c>
      <c r="O194" s="161">
        <f t="shared" si="78"/>
        <v>0</v>
      </c>
      <c r="P194" s="162">
        <f t="shared" si="69"/>
        <v>0</v>
      </c>
      <c r="Q194" s="157">
        <f t="shared" si="70"/>
        <v>0</v>
      </c>
      <c r="R194" s="163">
        <f t="shared" si="79"/>
        <v>0.12</v>
      </c>
      <c r="S194" s="161">
        <f t="shared" si="71"/>
        <v>30</v>
      </c>
      <c r="T194" s="161">
        <v>360</v>
      </c>
      <c r="U194" s="164">
        <f t="shared" si="72"/>
        <v>1.009181302</v>
      </c>
      <c r="V194" s="157">
        <f t="shared" si="73"/>
        <v>0</v>
      </c>
      <c r="W194" s="2">
        <f t="shared" si="80"/>
        <v>0</v>
      </c>
      <c r="X194" s="2"/>
      <c r="Y194" s="8"/>
      <c r="Z194" s="5"/>
      <c r="AA194" s="5"/>
      <c r="AB194" s="112">
        <f>[2]Plan1!$A286</f>
        <v>45577</v>
      </c>
      <c r="AC194" s="113" t="str">
        <f>[2]Plan1!$C286</f>
        <v>Nossa Sr.a Aparecida - Padroeira do Brasil</v>
      </c>
      <c r="AD194" s="8"/>
      <c r="AE194" s="39"/>
      <c r="AF194" s="92">
        <v>45015</v>
      </c>
      <c r="AG194" s="92">
        <f t="shared" si="86"/>
        <v>45014</v>
      </c>
      <c r="AH194" s="92">
        <f t="shared" si="87"/>
        <v>45015</v>
      </c>
      <c r="AI194" s="92">
        <f t="shared" si="88"/>
        <v>45046</v>
      </c>
      <c r="AJ194" s="92">
        <f t="shared" si="92"/>
        <v>45015</v>
      </c>
      <c r="AK194" s="92">
        <f t="shared" si="89"/>
        <v>45048</v>
      </c>
      <c r="AL194" s="189">
        <f t="shared" si="90"/>
        <v>31</v>
      </c>
    </row>
    <row r="195" spans="1:38" ht="15" customHeight="1" x14ac:dyDescent="0.2">
      <c r="A195" s="75">
        <f t="shared" si="74"/>
        <v>43130</v>
      </c>
      <c r="B195" s="157">
        <f t="shared" si="65"/>
        <v>0</v>
      </c>
      <c r="C195" s="157">
        <f t="shared" si="83"/>
        <v>0</v>
      </c>
      <c r="D195" s="158">
        <f t="shared" si="75"/>
        <v>4881.25</v>
      </c>
      <c r="E195" s="150">
        <f>IF(AND(K195=1,K194&gt;1),VLOOKUP(A194,[1]Plan1!$GA$137:$GD$300,4),E194)</f>
        <v>4894.92</v>
      </c>
      <c r="F195" s="152">
        <f t="shared" si="66"/>
        <v>43038</v>
      </c>
      <c r="G195" s="152">
        <f t="shared" si="84"/>
        <v>43069</v>
      </c>
      <c r="H195" s="159">
        <f t="shared" si="67"/>
        <v>2.8005121638925434E-3</v>
      </c>
      <c r="I195" s="160">
        <f t="shared" si="76"/>
        <v>43130</v>
      </c>
      <c r="J195" s="155">
        <f t="shared" si="85"/>
        <v>31</v>
      </c>
      <c r="K195" s="155">
        <f t="shared" si="81"/>
        <v>31</v>
      </c>
      <c r="L195" s="157">
        <f t="shared" si="77"/>
        <v>1.0028005099999999</v>
      </c>
      <c r="M195" s="157">
        <f t="shared" si="82"/>
        <v>1.0028005099999999</v>
      </c>
      <c r="N195" s="157">
        <f t="shared" si="68"/>
        <v>0</v>
      </c>
      <c r="O195" s="161">
        <f t="shared" si="78"/>
        <v>1</v>
      </c>
      <c r="P195" s="162">
        <f t="shared" si="69"/>
        <v>0</v>
      </c>
      <c r="Q195" s="157">
        <f t="shared" si="70"/>
        <v>0</v>
      </c>
      <c r="R195" s="163">
        <f t="shared" si="79"/>
        <v>0.12</v>
      </c>
      <c r="S195" s="161">
        <f t="shared" si="71"/>
        <v>31</v>
      </c>
      <c r="T195" s="161">
        <v>360</v>
      </c>
      <c r="U195" s="164">
        <f t="shared" si="72"/>
        <v>1.0094887930000001</v>
      </c>
      <c r="V195" s="157">
        <f t="shared" si="73"/>
        <v>0</v>
      </c>
      <c r="W195" s="157">
        <f t="shared" si="80"/>
        <v>0</v>
      </c>
      <c r="X195" s="157"/>
      <c r="Y195" s="8"/>
      <c r="Z195" s="5"/>
      <c r="AA195" s="5"/>
      <c r="AB195" s="112">
        <f>[2]Plan1!$A287</f>
        <v>45598</v>
      </c>
      <c r="AC195" s="113" t="str">
        <f>[2]Plan1!$C287</f>
        <v>Finados</v>
      </c>
      <c r="AD195" s="8"/>
      <c r="AE195" s="39"/>
      <c r="AF195" s="92">
        <f t="shared" si="91"/>
        <v>45046</v>
      </c>
      <c r="AG195" s="92">
        <f t="shared" si="86"/>
        <v>45044</v>
      </c>
      <c r="AH195" s="92">
        <f t="shared" si="87"/>
        <v>45048</v>
      </c>
      <c r="AI195" s="92">
        <f t="shared" si="88"/>
        <v>45076</v>
      </c>
      <c r="AJ195" s="92">
        <f t="shared" si="92"/>
        <v>45048</v>
      </c>
      <c r="AK195" s="92">
        <f t="shared" si="89"/>
        <v>45076</v>
      </c>
      <c r="AL195" s="189">
        <f t="shared" si="90"/>
        <v>30</v>
      </c>
    </row>
    <row r="196" spans="1:38" ht="15" customHeight="1" x14ac:dyDescent="0.2">
      <c r="A196" s="75">
        <f t="shared" si="74"/>
        <v>43131</v>
      </c>
      <c r="B196" s="2">
        <f t="shared" si="65"/>
        <v>0</v>
      </c>
      <c r="C196" s="157">
        <f t="shared" si="83"/>
        <v>0</v>
      </c>
      <c r="D196" s="158">
        <f t="shared" si="75"/>
        <v>4894.92</v>
      </c>
      <c r="E196" s="150">
        <f>IF(AND(K196=1,K195&gt;1),VLOOKUP(A195,[1]Plan1!$GA$137:$GD$300,4),E195)</f>
        <v>4916.46</v>
      </c>
      <c r="F196" s="152">
        <f t="shared" si="66"/>
        <v>43069</v>
      </c>
      <c r="G196" s="152">
        <f t="shared" si="84"/>
        <v>43099</v>
      </c>
      <c r="H196" s="159">
        <f t="shared" si="67"/>
        <v>4.4004804981490064E-3</v>
      </c>
      <c r="I196" s="160">
        <f t="shared" si="76"/>
        <v>43159</v>
      </c>
      <c r="J196" s="155">
        <f t="shared" si="85"/>
        <v>29</v>
      </c>
      <c r="K196" s="155">
        <f t="shared" si="81"/>
        <v>1</v>
      </c>
      <c r="L196" s="2">
        <f t="shared" si="77"/>
        <v>1.00015141</v>
      </c>
      <c r="M196" s="157">
        <f t="shared" si="82"/>
        <v>1.00015141</v>
      </c>
      <c r="N196" s="2">
        <f t="shared" si="68"/>
        <v>0</v>
      </c>
      <c r="O196" s="161">
        <f t="shared" si="78"/>
        <v>0</v>
      </c>
      <c r="P196" s="162">
        <f t="shared" si="69"/>
        <v>0</v>
      </c>
      <c r="Q196" s="157">
        <f t="shared" si="70"/>
        <v>0</v>
      </c>
      <c r="R196" s="163">
        <f t="shared" si="79"/>
        <v>0.12</v>
      </c>
      <c r="S196" s="161">
        <f t="shared" si="71"/>
        <v>1</v>
      </c>
      <c r="T196" s="161">
        <v>360</v>
      </c>
      <c r="U196" s="164">
        <f t="shared" si="72"/>
        <v>1.00032571</v>
      </c>
      <c r="V196" s="157">
        <f t="shared" si="73"/>
        <v>0</v>
      </c>
      <c r="W196" s="2">
        <f t="shared" si="80"/>
        <v>0</v>
      </c>
      <c r="X196" s="2"/>
      <c r="Y196" s="8"/>
      <c r="Z196" s="5"/>
      <c r="AA196" s="5"/>
      <c r="AB196" s="112">
        <f>[2]Plan1!$A288</f>
        <v>45611</v>
      </c>
      <c r="AC196" s="113" t="str">
        <f>[2]Plan1!$C288</f>
        <v>Proclamação da República</v>
      </c>
      <c r="AD196" s="8"/>
      <c r="AE196" s="39"/>
      <c r="AF196" s="92">
        <f t="shared" si="91"/>
        <v>45076</v>
      </c>
      <c r="AG196" s="92">
        <f t="shared" si="86"/>
        <v>45075</v>
      </c>
      <c r="AH196" s="92">
        <f t="shared" si="87"/>
        <v>45076</v>
      </c>
      <c r="AI196" s="92">
        <f t="shared" si="88"/>
        <v>45107</v>
      </c>
      <c r="AJ196" s="92">
        <f t="shared" si="92"/>
        <v>45076</v>
      </c>
      <c r="AK196" s="92">
        <f t="shared" si="89"/>
        <v>45107</v>
      </c>
      <c r="AL196" s="189">
        <f t="shared" si="90"/>
        <v>31</v>
      </c>
    </row>
    <row r="197" spans="1:38" ht="15" customHeight="1" x14ac:dyDescent="0.2">
      <c r="A197" s="75">
        <f t="shared" si="74"/>
        <v>43132</v>
      </c>
      <c r="B197" s="2">
        <f t="shared" si="65"/>
        <v>0</v>
      </c>
      <c r="C197" s="157">
        <f t="shared" si="83"/>
        <v>0</v>
      </c>
      <c r="D197" s="158">
        <f t="shared" si="75"/>
        <v>4894.92</v>
      </c>
      <c r="E197" s="150">
        <f>IF(AND(K197=1,K196&gt;1),VLOOKUP(A196,[1]Plan1!$GA$137:$GD$300,4),E196)</f>
        <v>4916.46</v>
      </c>
      <c r="F197" s="152">
        <f t="shared" si="66"/>
        <v>43069</v>
      </c>
      <c r="G197" s="152">
        <f t="shared" si="84"/>
        <v>43099</v>
      </c>
      <c r="H197" s="159">
        <f t="shared" si="67"/>
        <v>4.4004804981490064E-3</v>
      </c>
      <c r="I197" s="160">
        <f t="shared" si="76"/>
        <v>43159</v>
      </c>
      <c r="J197" s="155">
        <f t="shared" si="85"/>
        <v>29</v>
      </c>
      <c r="K197" s="155">
        <f t="shared" si="81"/>
        <v>2</v>
      </c>
      <c r="L197" s="2">
        <f t="shared" si="77"/>
        <v>1.0003028599999999</v>
      </c>
      <c r="M197" s="157">
        <f t="shared" si="82"/>
        <v>1.0003028599999999</v>
      </c>
      <c r="N197" s="2">
        <f t="shared" si="68"/>
        <v>0</v>
      </c>
      <c r="O197" s="161">
        <f t="shared" si="78"/>
        <v>0</v>
      </c>
      <c r="P197" s="162">
        <f t="shared" si="69"/>
        <v>0</v>
      </c>
      <c r="Q197" s="157">
        <f t="shared" si="70"/>
        <v>0</v>
      </c>
      <c r="R197" s="163">
        <f t="shared" si="79"/>
        <v>0.12</v>
      </c>
      <c r="S197" s="161">
        <f t="shared" si="71"/>
        <v>2</v>
      </c>
      <c r="T197" s="161">
        <v>360</v>
      </c>
      <c r="U197" s="164">
        <f t="shared" si="72"/>
        <v>1.000651526</v>
      </c>
      <c r="V197" s="157">
        <f t="shared" si="73"/>
        <v>0</v>
      </c>
      <c r="W197" s="2">
        <f t="shared" si="80"/>
        <v>0</v>
      </c>
      <c r="X197" s="2"/>
      <c r="Y197" s="8"/>
      <c r="Z197" s="5"/>
      <c r="AA197" s="5"/>
      <c r="AB197" s="112">
        <f>[2]Plan1!$A289</f>
        <v>45616</v>
      </c>
      <c r="AC197" s="113" t="str">
        <f>[2]Plan1!$C289</f>
        <v>Dia Nacional de Zumbi e da Consciência Negra</v>
      </c>
      <c r="AD197" s="8"/>
      <c r="AE197" s="39"/>
      <c r="AF197" s="92">
        <f t="shared" si="91"/>
        <v>45107</v>
      </c>
      <c r="AG197" s="92">
        <f t="shared" si="86"/>
        <v>45106</v>
      </c>
      <c r="AH197" s="92">
        <f t="shared" si="87"/>
        <v>45107</v>
      </c>
      <c r="AI197" s="92">
        <f t="shared" si="88"/>
        <v>45137</v>
      </c>
      <c r="AJ197" s="92">
        <f t="shared" si="92"/>
        <v>45107</v>
      </c>
      <c r="AK197" s="92">
        <f t="shared" si="89"/>
        <v>45138</v>
      </c>
      <c r="AL197" s="189">
        <f t="shared" si="90"/>
        <v>30</v>
      </c>
    </row>
    <row r="198" spans="1:38" ht="15" customHeight="1" x14ac:dyDescent="0.2">
      <c r="A198" s="75">
        <f t="shared" si="74"/>
        <v>43133</v>
      </c>
      <c r="B198" s="2">
        <f t="shared" si="65"/>
        <v>0</v>
      </c>
      <c r="C198" s="157">
        <f t="shared" si="83"/>
        <v>0</v>
      </c>
      <c r="D198" s="158">
        <f t="shared" si="75"/>
        <v>4894.92</v>
      </c>
      <c r="E198" s="150">
        <f>IF(AND(K198=1,K197&gt;1),VLOOKUP(A197,[1]Plan1!$GA$137:$GD$300,4),E197)</f>
        <v>4916.46</v>
      </c>
      <c r="F198" s="152">
        <f t="shared" si="66"/>
        <v>43069</v>
      </c>
      <c r="G198" s="152">
        <f t="shared" si="84"/>
        <v>43099</v>
      </c>
      <c r="H198" s="159">
        <f t="shared" si="67"/>
        <v>4.4004804981490064E-3</v>
      </c>
      <c r="I198" s="160">
        <f t="shared" si="76"/>
        <v>43159</v>
      </c>
      <c r="J198" s="155">
        <f t="shared" si="85"/>
        <v>29</v>
      </c>
      <c r="K198" s="155">
        <f t="shared" si="81"/>
        <v>3</v>
      </c>
      <c r="L198" s="2">
        <f t="shared" si="77"/>
        <v>1.00045432</v>
      </c>
      <c r="M198" s="157">
        <f t="shared" si="82"/>
        <v>1.00045432</v>
      </c>
      <c r="N198" s="2">
        <f t="shared" si="68"/>
        <v>0</v>
      </c>
      <c r="O198" s="161">
        <f t="shared" si="78"/>
        <v>0</v>
      </c>
      <c r="P198" s="162">
        <f t="shared" si="69"/>
        <v>0</v>
      </c>
      <c r="Q198" s="157">
        <f t="shared" si="70"/>
        <v>0</v>
      </c>
      <c r="R198" s="163">
        <f t="shared" si="79"/>
        <v>0.12</v>
      </c>
      <c r="S198" s="161">
        <f t="shared" si="71"/>
        <v>3</v>
      </c>
      <c r="T198" s="161">
        <v>360</v>
      </c>
      <c r="U198" s="164">
        <f t="shared" si="72"/>
        <v>1.0009774490000001</v>
      </c>
      <c r="V198" s="157">
        <f t="shared" si="73"/>
        <v>0</v>
      </c>
      <c r="W198" s="2">
        <f t="shared" si="80"/>
        <v>0</v>
      </c>
      <c r="X198" s="2"/>
      <c r="Y198" s="8"/>
      <c r="Z198" s="5"/>
      <c r="AA198" s="5"/>
      <c r="AB198" s="112">
        <f>[2]Plan1!$A290</f>
        <v>45651</v>
      </c>
      <c r="AC198" s="113" t="str">
        <f>[2]Plan1!$C290</f>
        <v>Natal</v>
      </c>
      <c r="AD198" s="8"/>
      <c r="AE198" s="39"/>
      <c r="AF198" s="92">
        <f t="shared" si="91"/>
        <v>45137</v>
      </c>
      <c r="AG198" s="92">
        <f t="shared" si="86"/>
        <v>45135</v>
      </c>
      <c r="AH198" s="92">
        <f t="shared" si="87"/>
        <v>45138</v>
      </c>
      <c r="AI198" s="92">
        <f t="shared" si="88"/>
        <v>45168</v>
      </c>
      <c r="AJ198" s="92">
        <f t="shared" si="92"/>
        <v>45138</v>
      </c>
      <c r="AK198" s="92">
        <f t="shared" si="89"/>
        <v>45168</v>
      </c>
      <c r="AL198" s="189">
        <f t="shared" si="90"/>
        <v>31</v>
      </c>
    </row>
    <row r="199" spans="1:38" ht="15" customHeight="1" x14ac:dyDescent="0.2">
      <c r="A199" s="75">
        <f t="shared" si="74"/>
        <v>43134</v>
      </c>
      <c r="B199" s="2">
        <f t="shared" si="65"/>
        <v>0</v>
      </c>
      <c r="C199" s="157">
        <f t="shared" si="83"/>
        <v>0</v>
      </c>
      <c r="D199" s="158">
        <f t="shared" si="75"/>
        <v>4894.92</v>
      </c>
      <c r="E199" s="150">
        <f>IF(AND(K199=1,K198&gt;1),VLOOKUP(A198,[1]Plan1!$GA$137:$GD$300,4),E198)</f>
        <v>4916.46</v>
      </c>
      <c r="F199" s="152">
        <f t="shared" si="66"/>
        <v>43069</v>
      </c>
      <c r="G199" s="152">
        <f t="shared" si="84"/>
        <v>43099</v>
      </c>
      <c r="H199" s="159">
        <f t="shared" si="67"/>
        <v>4.4004804981490064E-3</v>
      </c>
      <c r="I199" s="160">
        <f t="shared" si="76"/>
        <v>43159</v>
      </c>
      <c r="J199" s="155">
        <f t="shared" si="85"/>
        <v>29</v>
      </c>
      <c r="K199" s="155">
        <f t="shared" si="81"/>
        <v>4</v>
      </c>
      <c r="L199" s="2">
        <f t="shared" si="77"/>
        <v>1.0006058099999999</v>
      </c>
      <c r="M199" s="157">
        <f t="shared" si="82"/>
        <v>1.0006058099999999</v>
      </c>
      <c r="N199" s="2">
        <f t="shared" si="68"/>
        <v>0</v>
      </c>
      <c r="O199" s="161">
        <f t="shared" si="78"/>
        <v>0</v>
      </c>
      <c r="P199" s="162">
        <f t="shared" si="69"/>
        <v>0</v>
      </c>
      <c r="Q199" s="157">
        <f t="shared" si="70"/>
        <v>0</v>
      </c>
      <c r="R199" s="163">
        <f t="shared" si="79"/>
        <v>0.12</v>
      </c>
      <c r="S199" s="161">
        <f t="shared" si="71"/>
        <v>4</v>
      </c>
      <c r="T199" s="161">
        <v>360</v>
      </c>
      <c r="U199" s="164">
        <f t="shared" si="72"/>
        <v>1.001303477</v>
      </c>
      <c r="V199" s="157">
        <f t="shared" si="73"/>
        <v>0</v>
      </c>
      <c r="W199" s="2">
        <f t="shared" si="80"/>
        <v>0</v>
      </c>
      <c r="X199" s="2"/>
      <c r="Y199" s="8"/>
      <c r="Z199" s="5"/>
      <c r="AA199" s="5"/>
      <c r="AB199" s="112">
        <f>[2]Plan1!$A291</f>
        <v>45658</v>
      </c>
      <c r="AC199" s="113" t="str">
        <f>[2]Plan1!$C291</f>
        <v>Confraternização Universal</v>
      </c>
      <c r="AD199" s="8"/>
      <c r="AE199" s="39"/>
      <c r="AF199" s="92">
        <f t="shared" si="91"/>
        <v>45168</v>
      </c>
      <c r="AG199" s="92">
        <f t="shared" si="86"/>
        <v>45167</v>
      </c>
      <c r="AH199" s="92">
        <f t="shared" si="87"/>
        <v>45168</v>
      </c>
      <c r="AI199" s="92">
        <f t="shared" si="88"/>
        <v>45199</v>
      </c>
      <c r="AJ199" s="92">
        <f t="shared" si="92"/>
        <v>45168</v>
      </c>
      <c r="AK199" s="92">
        <f t="shared" si="89"/>
        <v>45201</v>
      </c>
      <c r="AL199" s="189">
        <f t="shared" si="90"/>
        <v>31</v>
      </c>
    </row>
    <row r="200" spans="1:38" ht="15" customHeight="1" x14ac:dyDescent="0.2">
      <c r="A200" s="75">
        <f t="shared" si="74"/>
        <v>43135</v>
      </c>
      <c r="B200" s="2">
        <f t="shared" si="65"/>
        <v>0</v>
      </c>
      <c r="C200" s="157">
        <f t="shared" si="83"/>
        <v>0</v>
      </c>
      <c r="D200" s="158">
        <f t="shared" si="75"/>
        <v>4894.92</v>
      </c>
      <c r="E200" s="150">
        <f>IF(AND(K200=1,K199&gt;1),VLOOKUP(A199,[1]Plan1!$GA$137:$GD$300,4),E199)</f>
        <v>4916.46</v>
      </c>
      <c r="F200" s="152">
        <f t="shared" si="66"/>
        <v>43069</v>
      </c>
      <c r="G200" s="152">
        <f t="shared" si="84"/>
        <v>43099</v>
      </c>
      <c r="H200" s="159">
        <f t="shared" si="67"/>
        <v>4.4004804981490064E-3</v>
      </c>
      <c r="I200" s="160">
        <f t="shared" si="76"/>
        <v>43159</v>
      </c>
      <c r="J200" s="155">
        <f t="shared" si="85"/>
        <v>29</v>
      </c>
      <c r="K200" s="155">
        <f t="shared" si="81"/>
        <v>5</v>
      </c>
      <c r="L200" s="2">
        <f t="shared" si="77"/>
        <v>1.00075732</v>
      </c>
      <c r="M200" s="157">
        <f t="shared" si="82"/>
        <v>1.00075732</v>
      </c>
      <c r="N200" s="2">
        <f t="shared" si="68"/>
        <v>0</v>
      </c>
      <c r="O200" s="161">
        <f t="shared" si="78"/>
        <v>0</v>
      </c>
      <c r="P200" s="162">
        <f t="shared" si="69"/>
        <v>0</v>
      </c>
      <c r="Q200" s="157">
        <f t="shared" si="70"/>
        <v>0</v>
      </c>
      <c r="R200" s="163">
        <f t="shared" si="79"/>
        <v>0.12</v>
      </c>
      <c r="S200" s="161">
        <f t="shared" si="71"/>
        <v>5</v>
      </c>
      <c r="T200" s="161">
        <v>360</v>
      </c>
      <c r="U200" s="164">
        <f t="shared" si="72"/>
        <v>1.0016296119999999</v>
      </c>
      <c r="V200" s="157">
        <f t="shared" si="73"/>
        <v>0</v>
      </c>
      <c r="W200" s="2">
        <f t="shared" si="80"/>
        <v>0</v>
      </c>
      <c r="X200" s="2"/>
      <c r="Y200" s="8"/>
      <c r="Z200" s="5"/>
      <c r="AA200" s="5"/>
      <c r="AB200" s="112">
        <f>[2]Plan1!$A292</f>
        <v>45719</v>
      </c>
      <c r="AC200" s="113" t="str">
        <f>[2]Plan1!$C292</f>
        <v>Carnaval</v>
      </c>
      <c r="AD200" s="8"/>
      <c r="AE200" s="39"/>
      <c r="AF200" s="92">
        <f t="shared" si="91"/>
        <v>45199</v>
      </c>
      <c r="AG200" s="92">
        <f t="shared" si="86"/>
        <v>45198</v>
      </c>
      <c r="AH200" s="92">
        <f t="shared" si="87"/>
        <v>45201</v>
      </c>
      <c r="AI200" s="92">
        <f t="shared" si="88"/>
        <v>45229</v>
      </c>
      <c r="AJ200" s="92">
        <f t="shared" si="92"/>
        <v>45201</v>
      </c>
      <c r="AK200" s="92">
        <f t="shared" si="89"/>
        <v>45229</v>
      </c>
      <c r="AL200" s="189">
        <f t="shared" si="90"/>
        <v>30</v>
      </c>
    </row>
    <row r="201" spans="1:38" ht="15" customHeight="1" x14ac:dyDescent="0.2">
      <c r="A201" s="75">
        <f t="shared" si="74"/>
        <v>43136</v>
      </c>
      <c r="B201" s="2">
        <f t="shared" si="65"/>
        <v>0</v>
      </c>
      <c r="C201" s="157">
        <f t="shared" si="83"/>
        <v>0</v>
      </c>
      <c r="D201" s="158">
        <f t="shared" si="75"/>
        <v>4894.92</v>
      </c>
      <c r="E201" s="150">
        <f>IF(AND(K201=1,K200&gt;1),VLOOKUP(A200,[1]Plan1!$GA$137:$GD$300,4),E200)</f>
        <v>4916.46</v>
      </c>
      <c r="F201" s="152">
        <f t="shared" si="66"/>
        <v>43069</v>
      </c>
      <c r="G201" s="152">
        <f t="shared" si="84"/>
        <v>43099</v>
      </c>
      <c r="H201" s="159">
        <f t="shared" si="67"/>
        <v>4.4004804981490064E-3</v>
      </c>
      <c r="I201" s="160">
        <f t="shared" si="76"/>
        <v>43159</v>
      </c>
      <c r="J201" s="155">
        <f t="shared" si="85"/>
        <v>29</v>
      </c>
      <c r="K201" s="155">
        <f t="shared" si="81"/>
        <v>6</v>
      </c>
      <c r="L201" s="2">
        <f t="shared" si="77"/>
        <v>1.0009088500000001</v>
      </c>
      <c r="M201" s="157">
        <f t="shared" si="82"/>
        <v>1.0009088500000001</v>
      </c>
      <c r="N201" s="2">
        <f t="shared" si="68"/>
        <v>0</v>
      </c>
      <c r="O201" s="161">
        <f t="shared" si="78"/>
        <v>0</v>
      </c>
      <c r="P201" s="162">
        <f t="shared" si="69"/>
        <v>0</v>
      </c>
      <c r="Q201" s="157">
        <f t="shared" si="70"/>
        <v>0</v>
      </c>
      <c r="R201" s="163">
        <f t="shared" si="79"/>
        <v>0.12</v>
      </c>
      <c r="S201" s="161">
        <f t="shared" si="71"/>
        <v>6</v>
      </c>
      <c r="T201" s="161">
        <v>360</v>
      </c>
      <c r="U201" s="164">
        <f t="shared" si="72"/>
        <v>1.0019558529999999</v>
      </c>
      <c r="V201" s="157">
        <f t="shared" si="73"/>
        <v>0</v>
      </c>
      <c r="W201" s="2">
        <f t="shared" si="80"/>
        <v>0</v>
      </c>
      <c r="X201" s="2"/>
      <c r="Y201" s="8"/>
      <c r="Z201" s="5"/>
      <c r="AA201" s="5"/>
      <c r="AB201" s="112">
        <f>[2]Plan1!$A293</f>
        <v>45720</v>
      </c>
      <c r="AC201" s="113" t="str">
        <f>[2]Plan1!$C293</f>
        <v>Carnaval</v>
      </c>
      <c r="AD201" s="8"/>
      <c r="AE201" s="39"/>
      <c r="AF201" s="92">
        <f t="shared" si="91"/>
        <v>45229</v>
      </c>
      <c r="AG201" s="92">
        <f t="shared" si="86"/>
        <v>45226</v>
      </c>
      <c r="AH201" s="92">
        <f t="shared" si="87"/>
        <v>45229</v>
      </c>
      <c r="AI201" s="92">
        <f t="shared" si="88"/>
        <v>45260</v>
      </c>
      <c r="AJ201" s="92">
        <f t="shared" si="92"/>
        <v>45229</v>
      </c>
      <c r="AK201" s="92">
        <f t="shared" si="89"/>
        <v>45260</v>
      </c>
      <c r="AL201" s="189">
        <f t="shared" si="90"/>
        <v>31</v>
      </c>
    </row>
    <row r="202" spans="1:38" ht="15" customHeight="1" x14ac:dyDescent="0.2">
      <c r="A202" s="75">
        <f t="shared" si="74"/>
        <v>43137</v>
      </c>
      <c r="B202" s="2">
        <f t="shared" si="65"/>
        <v>0</v>
      </c>
      <c r="C202" s="157">
        <f t="shared" si="83"/>
        <v>0</v>
      </c>
      <c r="D202" s="158">
        <f t="shared" si="75"/>
        <v>4894.92</v>
      </c>
      <c r="E202" s="150">
        <f>IF(AND(K202=1,K201&gt;1),VLOOKUP(A201,[1]Plan1!$GA$137:$GD$300,4),E201)</f>
        <v>4916.46</v>
      </c>
      <c r="F202" s="152">
        <f t="shared" si="66"/>
        <v>43069</v>
      </c>
      <c r="G202" s="152">
        <f t="shared" si="84"/>
        <v>43099</v>
      </c>
      <c r="H202" s="159">
        <f t="shared" si="67"/>
        <v>4.4004804981490064E-3</v>
      </c>
      <c r="I202" s="160">
        <f t="shared" si="76"/>
        <v>43159</v>
      </c>
      <c r="J202" s="155">
        <f t="shared" si="85"/>
        <v>29</v>
      </c>
      <c r="K202" s="155">
        <f t="shared" si="81"/>
        <v>7</v>
      </c>
      <c r="L202" s="2">
        <f t="shared" si="77"/>
        <v>1.00106041</v>
      </c>
      <c r="M202" s="157">
        <f t="shared" si="82"/>
        <v>1.00106041</v>
      </c>
      <c r="N202" s="2">
        <f t="shared" si="68"/>
        <v>0</v>
      </c>
      <c r="O202" s="161">
        <f t="shared" si="78"/>
        <v>0</v>
      </c>
      <c r="P202" s="162">
        <f t="shared" si="69"/>
        <v>0</v>
      </c>
      <c r="Q202" s="157">
        <f t="shared" si="70"/>
        <v>0</v>
      </c>
      <c r="R202" s="163">
        <f t="shared" si="79"/>
        <v>0.12</v>
      </c>
      <c r="S202" s="161">
        <f t="shared" si="71"/>
        <v>7</v>
      </c>
      <c r="T202" s="161">
        <v>360</v>
      </c>
      <c r="U202" s="164">
        <f t="shared" si="72"/>
        <v>1.0022822</v>
      </c>
      <c r="V202" s="157">
        <f t="shared" si="73"/>
        <v>0</v>
      </c>
      <c r="W202" s="2">
        <f t="shared" si="80"/>
        <v>0</v>
      </c>
      <c r="X202" s="2"/>
      <c r="Y202" s="8"/>
      <c r="Z202" s="5"/>
      <c r="AA202" s="5"/>
      <c r="AB202" s="112">
        <f>[2]Plan1!$A294</f>
        <v>45765</v>
      </c>
      <c r="AC202" s="113" t="str">
        <f>[2]Plan1!$C294</f>
        <v>Paixão de Cristo</v>
      </c>
      <c r="AD202" s="8"/>
      <c r="AE202" s="39"/>
      <c r="AF202" s="92">
        <f t="shared" si="91"/>
        <v>45260</v>
      </c>
      <c r="AG202" s="92">
        <f t="shared" si="86"/>
        <v>45259</v>
      </c>
      <c r="AH202" s="92">
        <f t="shared" si="87"/>
        <v>45260</v>
      </c>
      <c r="AI202" s="92">
        <f t="shared" si="88"/>
        <v>45290</v>
      </c>
      <c r="AJ202" s="92">
        <f t="shared" si="92"/>
        <v>45260</v>
      </c>
      <c r="AK202" s="92">
        <f t="shared" si="89"/>
        <v>45293</v>
      </c>
      <c r="AL202" s="189">
        <f t="shared" si="90"/>
        <v>30</v>
      </c>
    </row>
    <row r="203" spans="1:38" ht="15" customHeight="1" x14ac:dyDescent="0.2">
      <c r="A203" s="75">
        <f t="shared" si="74"/>
        <v>43138</v>
      </c>
      <c r="B203" s="2">
        <f t="shared" ref="B203:B266" si="93">N203+V203</f>
        <v>0</v>
      </c>
      <c r="C203" s="157">
        <f t="shared" si="83"/>
        <v>0</v>
      </c>
      <c r="D203" s="158">
        <f t="shared" si="75"/>
        <v>4894.92</v>
      </c>
      <c r="E203" s="150">
        <f>IF(AND(K203=1,K202&gt;1),VLOOKUP(A202,[1]Plan1!$GA$137:$GD$300,4),E202)</f>
        <v>4916.46</v>
      </c>
      <c r="F203" s="152">
        <f t="shared" ref="F203:F266" si="94">EDATE(G203,-1)</f>
        <v>43069</v>
      </c>
      <c r="G203" s="152">
        <f t="shared" si="84"/>
        <v>43099</v>
      </c>
      <c r="H203" s="159">
        <f t="shared" ref="H203:H266" si="95">(E203/D203)-1</f>
        <v>4.4004804981490064E-3</v>
      </c>
      <c r="I203" s="160">
        <f t="shared" si="76"/>
        <v>43159</v>
      </c>
      <c r="J203" s="155">
        <f t="shared" si="85"/>
        <v>29</v>
      </c>
      <c r="K203" s="155">
        <f t="shared" si="81"/>
        <v>8</v>
      </c>
      <c r="L203" s="2">
        <f t="shared" si="77"/>
        <v>1.0012119900000001</v>
      </c>
      <c r="M203" s="157">
        <f t="shared" si="82"/>
        <v>1.0012119900000001</v>
      </c>
      <c r="N203" s="2">
        <f t="shared" ref="N203:N266" si="96">TRUNC(C203*M203,8)</f>
        <v>0</v>
      </c>
      <c r="O203" s="161">
        <f t="shared" si="78"/>
        <v>0</v>
      </c>
      <c r="P203" s="162">
        <f t="shared" ref="P203:P266" si="97">IF(O203&gt;0,VLOOKUP($A203,$AB$11:$AG$122,6),0)</f>
        <v>0</v>
      </c>
      <c r="Q203" s="157">
        <f t="shared" ref="Q203:Q266" si="98">IF(P203&gt;0,TRUNC(P203*N203,8),0)</f>
        <v>0</v>
      </c>
      <c r="R203" s="163">
        <f t="shared" si="79"/>
        <v>0.12</v>
      </c>
      <c r="S203" s="161">
        <f t="shared" ref="S203:S266" si="99">K203</f>
        <v>8</v>
      </c>
      <c r="T203" s="161">
        <v>360</v>
      </c>
      <c r="U203" s="164">
        <f t="shared" ref="U203:U266" si="100">ROUND((1+R203)^(30/360)^(K203/J203),9)</f>
        <v>1.0026086540000001</v>
      </c>
      <c r="V203" s="157">
        <f t="shared" ref="V203:V266" si="101">TRUNC((N203*(U203-1)),8)</f>
        <v>0</v>
      </c>
      <c r="W203" s="2">
        <f t="shared" si="80"/>
        <v>0</v>
      </c>
      <c r="X203" s="2"/>
      <c r="Y203" s="8"/>
      <c r="Z203" s="5"/>
      <c r="AA203" s="5"/>
      <c r="AB203" s="112">
        <f>[2]Plan1!$A295</f>
        <v>45768</v>
      </c>
      <c r="AC203" s="113" t="str">
        <f>[2]Plan1!$C295</f>
        <v>Tiradentes</v>
      </c>
      <c r="AD203" s="8"/>
      <c r="AE203" s="39"/>
      <c r="AF203" s="92">
        <f t="shared" si="91"/>
        <v>45290</v>
      </c>
      <c r="AG203" s="92">
        <f t="shared" si="86"/>
        <v>45289</v>
      </c>
      <c r="AH203" s="92">
        <f t="shared" si="87"/>
        <v>45293</v>
      </c>
      <c r="AI203" s="92">
        <f t="shared" si="88"/>
        <v>45321</v>
      </c>
      <c r="AJ203" s="92">
        <f t="shared" si="92"/>
        <v>45293</v>
      </c>
      <c r="AK203" s="92">
        <f t="shared" si="89"/>
        <v>45321</v>
      </c>
      <c r="AL203" s="189">
        <f t="shared" si="90"/>
        <v>31</v>
      </c>
    </row>
    <row r="204" spans="1:38" ht="15" customHeight="1" x14ac:dyDescent="0.2">
      <c r="A204" s="75">
        <f t="shared" ref="A204:A267" si="102">(A203+1)</f>
        <v>43139</v>
      </c>
      <c r="B204" s="2">
        <f t="shared" si="93"/>
        <v>0</v>
      </c>
      <c r="C204" s="157">
        <f t="shared" si="83"/>
        <v>0</v>
      </c>
      <c r="D204" s="158">
        <f t="shared" ref="D204:D267" si="103">IF(E204=E203,D203,E203)</f>
        <v>4894.92</v>
      </c>
      <c r="E204" s="150">
        <f>IF(AND(K204=1,K203&gt;1),VLOOKUP(A203,[1]Plan1!$GA$137:$GD$300,4),E203)</f>
        <v>4916.46</v>
      </c>
      <c r="F204" s="152">
        <f t="shared" si="94"/>
        <v>43069</v>
      </c>
      <c r="G204" s="152">
        <f t="shared" si="84"/>
        <v>43099</v>
      </c>
      <c r="H204" s="159">
        <f t="shared" si="95"/>
        <v>4.4004804981490064E-3</v>
      </c>
      <c r="I204" s="160">
        <f t="shared" ref="I204:I267" si="104">VLOOKUP(A203,AF$126:AI$301,4)</f>
        <v>43159</v>
      </c>
      <c r="J204" s="155">
        <f t="shared" si="85"/>
        <v>29</v>
      </c>
      <c r="K204" s="155">
        <f t="shared" si="81"/>
        <v>9</v>
      </c>
      <c r="L204" s="2">
        <f t="shared" ref="L204:L267" si="105">TRUNC((E204/D204)^TRUNC((K204/J204),9),8)</f>
        <v>1.00136359</v>
      </c>
      <c r="M204" s="157">
        <f t="shared" si="82"/>
        <v>1.00136359</v>
      </c>
      <c r="N204" s="2">
        <f t="shared" si="96"/>
        <v>0</v>
      </c>
      <c r="O204" s="161">
        <f t="shared" ref="O204:O267" si="106">IF(VLOOKUP(A204,AB$11:AK$122,10)=VLOOKUP(A203,AB$11:AK$122,10),0,VLOOKUP(A204,AB$11:AK$122,10))</f>
        <v>0</v>
      </c>
      <c r="P204" s="162">
        <f t="shared" si="97"/>
        <v>0</v>
      </c>
      <c r="Q204" s="157">
        <f t="shared" si="98"/>
        <v>0</v>
      </c>
      <c r="R204" s="163">
        <f t="shared" ref="R204:R267" si="107">(R203)</f>
        <v>0.12</v>
      </c>
      <c r="S204" s="161">
        <f t="shared" si="99"/>
        <v>9</v>
      </c>
      <c r="T204" s="161">
        <v>360</v>
      </c>
      <c r="U204" s="164">
        <f t="shared" si="100"/>
        <v>1.0029352140000001</v>
      </c>
      <c r="V204" s="157">
        <f t="shared" si="101"/>
        <v>0</v>
      </c>
      <c r="W204" s="2">
        <f t="shared" ref="W204:W267" si="108">IF(O204&gt;0,Q204+V204,0)</f>
        <v>0</v>
      </c>
      <c r="X204" s="2"/>
      <c r="Y204" s="8"/>
      <c r="Z204" s="5"/>
      <c r="AA204" s="5"/>
      <c r="AB204" s="112">
        <f>[2]Plan1!$A296</f>
        <v>45778</v>
      </c>
      <c r="AC204" s="113" t="str">
        <f>[2]Plan1!$C296</f>
        <v>Dia do Trabalho</v>
      </c>
      <c r="AD204" s="8"/>
      <c r="AE204" s="40"/>
      <c r="AF204" s="92">
        <f t="shared" si="91"/>
        <v>45321</v>
      </c>
      <c r="AG204" s="92">
        <f t="shared" si="86"/>
        <v>45320</v>
      </c>
      <c r="AH204" s="92">
        <f t="shared" si="87"/>
        <v>45321</v>
      </c>
      <c r="AI204" s="92">
        <f t="shared" si="88"/>
        <v>45351</v>
      </c>
      <c r="AJ204" s="92">
        <f t="shared" si="92"/>
        <v>45321</v>
      </c>
      <c r="AK204" s="92">
        <f t="shared" si="89"/>
        <v>45351</v>
      </c>
      <c r="AL204" s="189">
        <f t="shared" si="90"/>
        <v>30</v>
      </c>
    </row>
    <row r="205" spans="1:38" ht="15" customHeight="1" x14ac:dyDescent="0.2">
      <c r="A205" s="75">
        <f t="shared" si="102"/>
        <v>43140</v>
      </c>
      <c r="B205" s="2">
        <f t="shared" si="93"/>
        <v>0</v>
      </c>
      <c r="C205" s="157">
        <f t="shared" si="83"/>
        <v>0</v>
      </c>
      <c r="D205" s="158">
        <f t="shared" si="103"/>
        <v>4894.92</v>
      </c>
      <c r="E205" s="150">
        <f>IF(AND(K205=1,K204&gt;1),VLOOKUP(A204,[1]Plan1!$GA$137:$GD$300,4),E204)</f>
        <v>4916.46</v>
      </c>
      <c r="F205" s="152">
        <f t="shared" si="94"/>
        <v>43069</v>
      </c>
      <c r="G205" s="152">
        <f t="shared" si="84"/>
        <v>43099</v>
      </c>
      <c r="H205" s="159">
        <f t="shared" si="95"/>
        <v>4.4004804981490064E-3</v>
      </c>
      <c r="I205" s="160">
        <f t="shared" si="104"/>
        <v>43159</v>
      </c>
      <c r="J205" s="155">
        <f t="shared" si="85"/>
        <v>29</v>
      </c>
      <c r="K205" s="155">
        <f t="shared" ref="K205:K268" si="109">(J205-(I205-A205))</f>
        <v>10</v>
      </c>
      <c r="L205" s="2">
        <f t="shared" si="105"/>
        <v>1.0015152199999999</v>
      </c>
      <c r="M205" s="157">
        <f t="shared" si="82"/>
        <v>1.0015152199999999</v>
      </c>
      <c r="N205" s="2">
        <f t="shared" si="96"/>
        <v>0</v>
      </c>
      <c r="O205" s="161">
        <f t="shared" si="106"/>
        <v>0</v>
      </c>
      <c r="P205" s="162">
        <f t="shared" si="97"/>
        <v>0</v>
      </c>
      <c r="Q205" s="157">
        <f t="shared" si="98"/>
        <v>0</v>
      </c>
      <c r="R205" s="163">
        <f t="shared" si="107"/>
        <v>0.12</v>
      </c>
      <c r="S205" s="161">
        <f t="shared" si="99"/>
        <v>10</v>
      </c>
      <c r="T205" s="161">
        <v>360</v>
      </c>
      <c r="U205" s="164">
        <f t="shared" si="100"/>
        <v>1.0032618799999999</v>
      </c>
      <c r="V205" s="157">
        <f t="shared" si="101"/>
        <v>0</v>
      </c>
      <c r="W205" s="2">
        <f t="shared" si="108"/>
        <v>0</v>
      </c>
      <c r="X205" s="2"/>
      <c r="Y205" s="8"/>
      <c r="Z205" s="5"/>
      <c r="AA205" s="5"/>
      <c r="AB205" s="112">
        <f>[2]Plan1!$A297</f>
        <v>45827</v>
      </c>
      <c r="AC205" s="113" t="str">
        <f>[2]Plan1!$C297</f>
        <v>Corpus Christi</v>
      </c>
      <c r="AD205" s="8"/>
      <c r="AE205" s="39"/>
      <c r="AF205" s="92">
        <f t="shared" si="91"/>
        <v>45351</v>
      </c>
      <c r="AG205" s="92">
        <f t="shared" si="86"/>
        <v>45350</v>
      </c>
      <c r="AH205" s="92">
        <f t="shared" si="87"/>
        <v>45351</v>
      </c>
      <c r="AI205" s="92">
        <f t="shared" si="88"/>
        <v>45381</v>
      </c>
      <c r="AJ205" s="92">
        <f t="shared" si="92"/>
        <v>45351</v>
      </c>
      <c r="AK205" s="92">
        <f t="shared" si="89"/>
        <v>45383</v>
      </c>
      <c r="AL205" s="189">
        <f t="shared" si="90"/>
        <v>30</v>
      </c>
    </row>
    <row r="206" spans="1:38" ht="15" customHeight="1" x14ac:dyDescent="0.2">
      <c r="A206" s="75">
        <f t="shared" si="102"/>
        <v>43141</v>
      </c>
      <c r="B206" s="2">
        <f t="shared" si="93"/>
        <v>0</v>
      </c>
      <c r="C206" s="157">
        <f t="shared" si="83"/>
        <v>0</v>
      </c>
      <c r="D206" s="158">
        <f t="shared" si="103"/>
        <v>4894.92</v>
      </c>
      <c r="E206" s="150">
        <f>IF(AND(K206=1,K205&gt;1),VLOOKUP(A205,[1]Plan1!$GA$137:$GD$300,4),E205)</f>
        <v>4916.46</v>
      </c>
      <c r="F206" s="152">
        <f t="shared" si="94"/>
        <v>43069</v>
      </c>
      <c r="G206" s="152">
        <f t="shared" si="84"/>
        <v>43099</v>
      </c>
      <c r="H206" s="159">
        <f t="shared" si="95"/>
        <v>4.4004804981490064E-3</v>
      </c>
      <c r="I206" s="160">
        <f t="shared" si="104"/>
        <v>43159</v>
      </c>
      <c r="J206" s="155">
        <f t="shared" si="85"/>
        <v>29</v>
      </c>
      <c r="K206" s="155">
        <f t="shared" si="109"/>
        <v>11</v>
      </c>
      <c r="L206" s="2">
        <f t="shared" si="105"/>
        <v>1.00166687</v>
      </c>
      <c r="M206" s="157">
        <f t="shared" si="82"/>
        <v>1.00166687</v>
      </c>
      <c r="N206" s="2">
        <f t="shared" si="96"/>
        <v>0</v>
      </c>
      <c r="O206" s="161">
        <f t="shared" si="106"/>
        <v>0</v>
      </c>
      <c r="P206" s="162">
        <f t="shared" si="97"/>
        <v>0</v>
      </c>
      <c r="Q206" s="157">
        <f t="shared" si="98"/>
        <v>0</v>
      </c>
      <c r="R206" s="163">
        <f t="shared" si="107"/>
        <v>0.12</v>
      </c>
      <c r="S206" s="161">
        <f t="shared" si="99"/>
        <v>11</v>
      </c>
      <c r="T206" s="161">
        <v>360</v>
      </c>
      <c r="U206" s="164">
        <f t="shared" si="100"/>
        <v>1.0035886519999999</v>
      </c>
      <c r="V206" s="157">
        <f t="shared" si="101"/>
        <v>0</v>
      </c>
      <c r="W206" s="2">
        <f t="shared" si="108"/>
        <v>0</v>
      </c>
      <c r="X206" s="2"/>
      <c r="Y206" s="8"/>
      <c r="Z206" s="5"/>
      <c r="AA206" s="5"/>
      <c r="AB206" s="112">
        <f>[2]Plan1!$A298</f>
        <v>45907</v>
      </c>
      <c r="AC206" s="113" t="str">
        <f>[2]Plan1!$C298</f>
        <v>Independência do Brasil</v>
      </c>
      <c r="AD206" s="8"/>
      <c r="AE206" s="39"/>
      <c r="AF206" s="92">
        <v>45381</v>
      </c>
      <c r="AG206" s="92">
        <f t="shared" si="86"/>
        <v>45379</v>
      </c>
      <c r="AH206" s="92">
        <f t="shared" si="87"/>
        <v>45383</v>
      </c>
      <c r="AI206" s="92">
        <f t="shared" si="88"/>
        <v>45412</v>
      </c>
      <c r="AJ206" s="92">
        <f t="shared" si="92"/>
        <v>45383</v>
      </c>
      <c r="AK206" s="92">
        <f t="shared" si="89"/>
        <v>45412</v>
      </c>
      <c r="AL206" s="189">
        <f t="shared" si="90"/>
        <v>31</v>
      </c>
    </row>
    <row r="207" spans="1:38" ht="15" customHeight="1" x14ac:dyDescent="0.2">
      <c r="A207" s="75">
        <f t="shared" si="102"/>
        <v>43142</v>
      </c>
      <c r="B207" s="2">
        <f t="shared" si="93"/>
        <v>0</v>
      </c>
      <c r="C207" s="157">
        <f t="shared" si="83"/>
        <v>0</v>
      </c>
      <c r="D207" s="158">
        <f t="shared" si="103"/>
        <v>4894.92</v>
      </c>
      <c r="E207" s="150">
        <f>IF(AND(K207=1,K206&gt;1),VLOOKUP(A206,[1]Plan1!$GA$137:$GD$300,4),E206)</f>
        <v>4916.46</v>
      </c>
      <c r="F207" s="152">
        <f t="shared" si="94"/>
        <v>43069</v>
      </c>
      <c r="G207" s="152">
        <f t="shared" si="84"/>
        <v>43099</v>
      </c>
      <c r="H207" s="159">
        <f t="shared" si="95"/>
        <v>4.4004804981490064E-3</v>
      </c>
      <c r="I207" s="160">
        <f t="shared" si="104"/>
        <v>43159</v>
      </c>
      <c r="J207" s="155">
        <f t="shared" si="85"/>
        <v>29</v>
      </c>
      <c r="K207" s="155">
        <f t="shared" si="109"/>
        <v>12</v>
      </c>
      <c r="L207" s="2">
        <f t="shared" si="105"/>
        <v>1.0018185399999999</v>
      </c>
      <c r="M207" s="157">
        <f t="shared" si="82"/>
        <v>1.0018185399999999</v>
      </c>
      <c r="N207" s="2">
        <f t="shared" si="96"/>
        <v>0</v>
      </c>
      <c r="O207" s="161">
        <f t="shared" si="106"/>
        <v>0</v>
      </c>
      <c r="P207" s="162">
        <f t="shared" si="97"/>
        <v>0</v>
      </c>
      <c r="Q207" s="157">
        <f t="shared" si="98"/>
        <v>0</v>
      </c>
      <c r="R207" s="163">
        <f t="shared" si="107"/>
        <v>0.12</v>
      </c>
      <c r="S207" s="161">
        <f t="shared" si="99"/>
        <v>12</v>
      </c>
      <c r="T207" s="161">
        <v>360</v>
      </c>
      <c r="U207" s="164">
        <f t="shared" si="100"/>
        <v>1.0039155310000001</v>
      </c>
      <c r="V207" s="157">
        <f t="shared" si="101"/>
        <v>0</v>
      </c>
      <c r="W207" s="2">
        <f t="shared" si="108"/>
        <v>0</v>
      </c>
      <c r="X207" s="2"/>
      <c r="Y207" s="8"/>
      <c r="Z207" s="5"/>
      <c r="AA207" s="5"/>
      <c r="AB207" s="112">
        <f>[2]Plan1!$A299</f>
        <v>45942</v>
      </c>
      <c r="AC207" s="113" t="str">
        <f>[2]Plan1!$C299</f>
        <v>Nossa Sr.a Aparecida - Padroeira do Brasil</v>
      </c>
      <c r="AD207" s="8"/>
      <c r="AE207" s="39"/>
      <c r="AF207" s="92">
        <f t="shared" si="91"/>
        <v>45412</v>
      </c>
      <c r="AG207" s="92">
        <f t="shared" si="86"/>
        <v>45411</v>
      </c>
      <c r="AH207" s="92">
        <f t="shared" si="87"/>
        <v>45412</v>
      </c>
      <c r="AI207" s="92">
        <f t="shared" si="88"/>
        <v>45442</v>
      </c>
      <c r="AJ207" s="92">
        <f t="shared" si="92"/>
        <v>45412</v>
      </c>
      <c r="AK207" s="92">
        <f t="shared" si="89"/>
        <v>45443</v>
      </c>
      <c r="AL207" s="189">
        <f t="shared" si="90"/>
        <v>30</v>
      </c>
    </row>
    <row r="208" spans="1:38" ht="15" customHeight="1" x14ac:dyDescent="0.2">
      <c r="A208" s="75">
        <f t="shared" si="102"/>
        <v>43143</v>
      </c>
      <c r="B208" s="2">
        <f t="shared" si="93"/>
        <v>0</v>
      </c>
      <c r="C208" s="157">
        <f t="shared" si="83"/>
        <v>0</v>
      </c>
      <c r="D208" s="158">
        <f t="shared" si="103"/>
        <v>4894.92</v>
      </c>
      <c r="E208" s="150">
        <f>IF(AND(K208=1,K207&gt;1),VLOOKUP(A207,[1]Plan1!$GA$137:$GD$300,4),E207)</f>
        <v>4916.46</v>
      </c>
      <c r="F208" s="152">
        <f t="shared" si="94"/>
        <v>43069</v>
      </c>
      <c r="G208" s="152">
        <f t="shared" si="84"/>
        <v>43099</v>
      </c>
      <c r="H208" s="159">
        <f t="shared" si="95"/>
        <v>4.4004804981490064E-3</v>
      </c>
      <c r="I208" s="160">
        <f t="shared" si="104"/>
        <v>43159</v>
      </c>
      <c r="J208" s="155">
        <f t="shared" si="85"/>
        <v>29</v>
      </c>
      <c r="K208" s="155">
        <f t="shared" si="109"/>
        <v>13</v>
      </c>
      <c r="L208" s="2">
        <f t="shared" si="105"/>
        <v>1.00197023</v>
      </c>
      <c r="M208" s="157">
        <f t="shared" si="82"/>
        <v>1.00197023</v>
      </c>
      <c r="N208" s="2">
        <f t="shared" si="96"/>
        <v>0</v>
      </c>
      <c r="O208" s="161">
        <f t="shared" si="106"/>
        <v>0</v>
      </c>
      <c r="P208" s="162">
        <f t="shared" si="97"/>
        <v>0</v>
      </c>
      <c r="Q208" s="157">
        <f t="shared" si="98"/>
        <v>0</v>
      </c>
      <c r="R208" s="163">
        <f t="shared" si="107"/>
        <v>0.12</v>
      </c>
      <c r="S208" s="161">
        <f t="shared" si="99"/>
        <v>13</v>
      </c>
      <c r="T208" s="161">
        <v>360</v>
      </c>
      <c r="U208" s="164">
        <f t="shared" si="100"/>
        <v>1.004242517</v>
      </c>
      <c r="V208" s="157">
        <f t="shared" si="101"/>
        <v>0</v>
      </c>
      <c r="W208" s="2">
        <f t="shared" si="108"/>
        <v>0</v>
      </c>
      <c r="X208" s="2"/>
      <c r="Y208" s="8"/>
      <c r="Z208" s="5"/>
      <c r="AA208" s="5"/>
      <c r="AB208" s="112">
        <f>[2]Plan1!$A300</f>
        <v>45963</v>
      </c>
      <c r="AC208" s="113" t="str">
        <f>[2]Plan1!$C300</f>
        <v>Finados</v>
      </c>
      <c r="AD208" s="8"/>
      <c r="AE208" s="39"/>
      <c r="AF208" s="92">
        <f t="shared" si="91"/>
        <v>45442</v>
      </c>
      <c r="AG208" s="92">
        <f t="shared" si="86"/>
        <v>45441</v>
      </c>
      <c r="AH208" s="92">
        <f t="shared" si="87"/>
        <v>45443</v>
      </c>
      <c r="AI208" s="92">
        <f t="shared" si="88"/>
        <v>45473</v>
      </c>
      <c r="AJ208" s="92">
        <f t="shared" si="92"/>
        <v>45443</v>
      </c>
      <c r="AK208" s="92">
        <f t="shared" si="89"/>
        <v>45474</v>
      </c>
      <c r="AL208" s="189">
        <f t="shared" si="90"/>
        <v>31</v>
      </c>
    </row>
    <row r="209" spans="1:163" ht="15" customHeight="1" x14ac:dyDescent="0.2">
      <c r="A209" s="75">
        <f t="shared" si="102"/>
        <v>43144</v>
      </c>
      <c r="B209" s="2">
        <f t="shared" si="93"/>
        <v>0</v>
      </c>
      <c r="C209" s="157">
        <f t="shared" si="83"/>
        <v>0</v>
      </c>
      <c r="D209" s="158">
        <f t="shared" si="103"/>
        <v>4894.92</v>
      </c>
      <c r="E209" s="150">
        <f>IF(AND(K209=1,K208&gt;1),VLOOKUP(A208,[1]Plan1!$GA$137:$GD$300,4),E208)</f>
        <v>4916.46</v>
      </c>
      <c r="F209" s="152">
        <f t="shared" si="94"/>
        <v>43069</v>
      </c>
      <c r="G209" s="152">
        <f t="shared" si="84"/>
        <v>43099</v>
      </c>
      <c r="H209" s="159">
        <f t="shared" si="95"/>
        <v>4.4004804981490064E-3</v>
      </c>
      <c r="I209" s="160">
        <f t="shared" si="104"/>
        <v>43159</v>
      </c>
      <c r="J209" s="155">
        <f t="shared" si="85"/>
        <v>29</v>
      </c>
      <c r="K209" s="155">
        <f t="shared" si="109"/>
        <v>14</v>
      </c>
      <c r="L209" s="2">
        <f t="shared" si="105"/>
        <v>1.00212195</v>
      </c>
      <c r="M209" s="157">
        <f t="shared" si="82"/>
        <v>1.00212195</v>
      </c>
      <c r="N209" s="2">
        <f t="shared" si="96"/>
        <v>0</v>
      </c>
      <c r="O209" s="161">
        <f t="shared" si="106"/>
        <v>0</v>
      </c>
      <c r="P209" s="162">
        <f t="shared" si="97"/>
        <v>0</v>
      </c>
      <c r="Q209" s="157">
        <f t="shared" si="98"/>
        <v>0</v>
      </c>
      <c r="R209" s="163">
        <f t="shared" si="107"/>
        <v>0.12</v>
      </c>
      <c r="S209" s="161">
        <f t="shared" si="99"/>
        <v>14</v>
      </c>
      <c r="T209" s="161">
        <v>360</v>
      </c>
      <c r="U209" s="164">
        <f t="shared" si="100"/>
        <v>1.004569609</v>
      </c>
      <c r="V209" s="157">
        <f t="shared" si="101"/>
        <v>0</v>
      </c>
      <c r="W209" s="2">
        <f t="shared" si="108"/>
        <v>0</v>
      </c>
      <c r="X209" s="2"/>
      <c r="Y209" s="8"/>
      <c r="Z209" s="5"/>
      <c r="AA209" s="5"/>
      <c r="AB209" s="112">
        <f>[2]Plan1!$A301</f>
        <v>45976</v>
      </c>
      <c r="AC209" s="113" t="str">
        <f>[2]Plan1!$C301</f>
        <v>Proclamação da República</v>
      </c>
      <c r="AD209" s="8"/>
      <c r="AE209" s="39"/>
      <c r="AF209" s="92">
        <f t="shared" si="91"/>
        <v>45473</v>
      </c>
      <c r="AG209" s="92">
        <f t="shared" si="86"/>
        <v>45471</v>
      </c>
      <c r="AH209" s="92">
        <f t="shared" si="87"/>
        <v>45474</v>
      </c>
      <c r="AI209" s="92">
        <f t="shared" si="88"/>
        <v>45503</v>
      </c>
      <c r="AJ209" s="92">
        <f t="shared" si="92"/>
        <v>45474</v>
      </c>
      <c r="AK209" s="92">
        <f t="shared" si="89"/>
        <v>45503</v>
      </c>
      <c r="AL209" s="189">
        <f t="shared" si="90"/>
        <v>30</v>
      </c>
    </row>
    <row r="210" spans="1:163" ht="15" customHeight="1" x14ac:dyDescent="0.2">
      <c r="A210" s="75">
        <f t="shared" si="102"/>
        <v>43145</v>
      </c>
      <c r="B210" s="2">
        <f t="shared" si="93"/>
        <v>0</v>
      </c>
      <c r="C210" s="157">
        <f t="shared" si="83"/>
        <v>0</v>
      </c>
      <c r="D210" s="158">
        <f t="shared" si="103"/>
        <v>4894.92</v>
      </c>
      <c r="E210" s="150">
        <f>IF(AND(K210=1,K209&gt;1),VLOOKUP(A209,[1]Plan1!$GA$137:$GD$300,4),E209)</f>
        <v>4916.46</v>
      </c>
      <c r="F210" s="152">
        <f t="shared" si="94"/>
        <v>43069</v>
      </c>
      <c r="G210" s="152">
        <f t="shared" si="84"/>
        <v>43099</v>
      </c>
      <c r="H210" s="159">
        <f t="shared" si="95"/>
        <v>4.4004804981490064E-3</v>
      </c>
      <c r="I210" s="160">
        <f t="shared" si="104"/>
        <v>43159</v>
      </c>
      <c r="J210" s="155">
        <f t="shared" si="85"/>
        <v>29</v>
      </c>
      <c r="K210" s="155">
        <f t="shared" si="109"/>
        <v>15</v>
      </c>
      <c r="L210" s="2">
        <f t="shared" si="105"/>
        <v>1.00227369</v>
      </c>
      <c r="M210" s="157">
        <f t="shared" si="82"/>
        <v>1.00227369</v>
      </c>
      <c r="N210" s="2">
        <f t="shared" si="96"/>
        <v>0</v>
      </c>
      <c r="O210" s="161">
        <f t="shared" si="106"/>
        <v>0</v>
      </c>
      <c r="P210" s="162">
        <f t="shared" si="97"/>
        <v>0</v>
      </c>
      <c r="Q210" s="157">
        <f t="shared" si="98"/>
        <v>0</v>
      </c>
      <c r="R210" s="163">
        <f t="shared" si="107"/>
        <v>0.12</v>
      </c>
      <c r="S210" s="161">
        <f t="shared" si="99"/>
        <v>15</v>
      </c>
      <c r="T210" s="161">
        <v>360</v>
      </c>
      <c r="U210" s="164">
        <f t="shared" si="100"/>
        <v>1.0048968069999999</v>
      </c>
      <c r="V210" s="157">
        <f t="shared" si="101"/>
        <v>0</v>
      </c>
      <c r="W210" s="2">
        <f t="shared" si="108"/>
        <v>0</v>
      </c>
      <c r="X210" s="2"/>
      <c r="Y210" s="8"/>
      <c r="Z210" s="5"/>
      <c r="AA210" s="5"/>
      <c r="AB210" s="112">
        <f>[2]Plan1!$A302</f>
        <v>45981</v>
      </c>
      <c r="AC210" s="113" t="str">
        <f>[2]Plan1!$C302</f>
        <v>Dia Nacional de Zumbi e da Consciência Negra</v>
      </c>
      <c r="AD210" s="8"/>
      <c r="AE210" s="39"/>
      <c r="AF210" s="92">
        <f t="shared" si="91"/>
        <v>45503</v>
      </c>
      <c r="AG210" s="92">
        <f t="shared" si="86"/>
        <v>45502</v>
      </c>
      <c r="AH210" s="92">
        <f t="shared" si="87"/>
        <v>45503</v>
      </c>
      <c r="AI210" s="92">
        <f t="shared" si="88"/>
        <v>45534</v>
      </c>
      <c r="AJ210" s="92">
        <f t="shared" si="92"/>
        <v>45503</v>
      </c>
      <c r="AK210" s="92">
        <f t="shared" si="89"/>
        <v>45534</v>
      </c>
      <c r="AL210" s="189">
        <f t="shared" si="90"/>
        <v>31</v>
      </c>
    </row>
    <row r="211" spans="1:163" ht="15" customHeight="1" x14ac:dyDescent="0.2">
      <c r="A211" s="75">
        <f t="shared" si="102"/>
        <v>43146</v>
      </c>
      <c r="B211" s="2">
        <f t="shared" si="93"/>
        <v>0</v>
      </c>
      <c r="C211" s="157">
        <f t="shared" si="83"/>
        <v>0</v>
      </c>
      <c r="D211" s="158">
        <f t="shared" si="103"/>
        <v>4894.92</v>
      </c>
      <c r="E211" s="150">
        <f>IF(AND(K211=1,K210&gt;1),VLOOKUP(A210,[1]Plan1!$GA$137:$GD$300,4),E210)</f>
        <v>4916.46</v>
      </c>
      <c r="F211" s="152">
        <f t="shared" si="94"/>
        <v>43069</v>
      </c>
      <c r="G211" s="152">
        <f t="shared" si="84"/>
        <v>43099</v>
      </c>
      <c r="H211" s="159">
        <f t="shared" si="95"/>
        <v>4.4004804981490064E-3</v>
      </c>
      <c r="I211" s="160">
        <f t="shared" si="104"/>
        <v>43159</v>
      </c>
      <c r="J211" s="155">
        <f t="shared" si="85"/>
        <v>29</v>
      </c>
      <c r="K211" s="155">
        <f t="shared" si="109"/>
        <v>16</v>
      </c>
      <c r="L211" s="2">
        <f t="shared" si="105"/>
        <v>1.00242546</v>
      </c>
      <c r="M211" s="157">
        <f t="shared" si="82"/>
        <v>1.00242546</v>
      </c>
      <c r="N211" s="2">
        <f t="shared" si="96"/>
        <v>0</v>
      </c>
      <c r="O211" s="161">
        <f t="shared" si="106"/>
        <v>0</v>
      </c>
      <c r="P211" s="162">
        <f t="shared" si="97"/>
        <v>0</v>
      </c>
      <c r="Q211" s="157">
        <f t="shared" si="98"/>
        <v>0</v>
      </c>
      <c r="R211" s="163">
        <f t="shared" si="107"/>
        <v>0.12</v>
      </c>
      <c r="S211" s="161">
        <f t="shared" si="99"/>
        <v>16</v>
      </c>
      <c r="T211" s="161">
        <v>360</v>
      </c>
      <c r="U211" s="164">
        <f t="shared" si="100"/>
        <v>1.0052241129999999</v>
      </c>
      <c r="V211" s="157">
        <f t="shared" si="101"/>
        <v>0</v>
      </c>
      <c r="W211" s="2">
        <f t="shared" si="108"/>
        <v>0</v>
      </c>
      <c r="X211" s="2"/>
      <c r="Y211" s="8"/>
      <c r="Z211" s="5"/>
      <c r="AA211" s="5"/>
      <c r="AB211" s="112">
        <f>[2]Plan1!$A303</f>
        <v>46016</v>
      </c>
      <c r="AC211" s="113" t="str">
        <f>[2]Plan1!$C303</f>
        <v>Natal</v>
      </c>
      <c r="AD211" s="8"/>
      <c r="AE211" s="39"/>
      <c r="AF211" s="92">
        <f t="shared" si="91"/>
        <v>45534</v>
      </c>
      <c r="AG211" s="92">
        <f t="shared" si="86"/>
        <v>45533</v>
      </c>
      <c r="AH211" s="92">
        <f t="shared" si="87"/>
        <v>45534</v>
      </c>
      <c r="AI211" s="92">
        <f t="shared" si="88"/>
        <v>45565</v>
      </c>
      <c r="AJ211" s="92">
        <f t="shared" si="92"/>
        <v>45534</v>
      </c>
      <c r="AK211" s="92">
        <f t="shared" si="89"/>
        <v>45565</v>
      </c>
      <c r="AL211" s="189">
        <f t="shared" si="90"/>
        <v>31</v>
      </c>
    </row>
    <row r="212" spans="1:163" ht="15" customHeight="1" x14ac:dyDescent="0.2">
      <c r="A212" s="75">
        <f t="shared" si="102"/>
        <v>43147</v>
      </c>
      <c r="B212" s="2">
        <f t="shared" si="93"/>
        <v>0</v>
      </c>
      <c r="C212" s="157">
        <f t="shared" si="83"/>
        <v>0</v>
      </c>
      <c r="D212" s="158">
        <f t="shared" si="103"/>
        <v>4894.92</v>
      </c>
      <c r="E212" s="150">
        <f>IF(AND(K212=1,K211&gt;1),VLOOKUP(A211,[1]Plan1!$GA$137:$GD$300,4),E211)</f>
        <v>4916.46</v>
      </c>
      <c r="F212" s="152">
        <f t="shared" si="94"/>
        <v>43069</v>
      </c>
      <c r="G212" s="152">
        <f t="shared" si="84"/>
        <v>43099</v>
      </c>
      <c r="H212" s="159">
        <f t="shared" si="95"/>
        <v>4.4004804981490064E-3</v>
      </c>
      <c r="I212" s="160">
        <f t="shared" si="104"/>
        <v>43159</v>
      </c>
      <c r="J212" s="155">
        <f t="shared" si="85"/>
        <v>29</v>
      </c>
      <c r="K212" s="155">
        <f t="shared" si="109"/>
        <v>17</v>
      </c>
      <c r="L212" s="2">
        <f t="shared" si="105"/>
        <v>1.0025772399999999</v>
      </c>
      <c r="M212" s="157">
        <f t="shared" si="82"/>
        <v>1.0025772399999999</v>
      </c>
      <c r="N212" s="2">
        <f t="shared" si="96"/>
        <v>0</v>
      </c>
      <c r="O212" s="161">
        <f t="shared" si="106"/>
        <v>0</v>
      </c>
      <c r="P212" s="162">
        <f t="shared" si="97"/>
        <v>0</v>
      </c>
      <c r="Q212" s="157">
        <f t="shared" si="98"/>
        <v>0</v>
      </c>
      <c r="R212" s="163">
        <f t="shared" si="107"/>
        <v>0.12</v>
      </c>
      <c r="S212" s="161">
        <f t="shared" si="99"/>
        <v>17</v>
      </c>
      <c r="T212" s="161">
        <v>360</v>
      </c>
      <c r="U212" s="164">
        <f t="shared" si="100"/>
        <v>1.0055515239999999</v>
      </c>
      <c r="V212" s="157">
        <f t="shared" si="101"/>
        <v>0</v>
      </c>
      <c r="W212" s="2">
        <f t="shared" si="108"/>
        <v>0</v>
      </c>
      <c r="X212" s="2"/>
      <c r="Y212" s="8"/>
      <c r="Z212" s="5"/>
      <c r="AA212" s="5"/>
      <c r="AD212" s="8"/>
      <c r="AE212" s="39"/>
      <c r="AF212" s="92">
        <f t="shared" si="91"/>
        <v>45565</v>
      </c>
      <c r="AG212" s="92">
        <f t="shared" si="86"/>
        <v>45562</v>
      </c>
      <c r="AH212" s="92">
        <f t="shared" si="87"/>
        <v>45565</v>
      </c>
      <c r="AI212" s="92">
        <f t="shared" si="88"/>
        <v>45595</v>
      </c>
      <c r="AJ212" s="92">
        <f t="shared" si="92"/>
        <v>45565</v>
      </c>
      <c r="AK212" s="92">
        <f t="shared" si="89"/>
        <v>45595</v>
      </c>
      <c r="AL212" s="189">
        <f t="shared" si="90"/>
        <v>30</v>
      </c>
    </row>
    <row r="213" spans="1:163" ht="15" customHeight="1" x14ac:dyDescent="0.2">
      <c r="A213" s="75">
        <f t="shared" si="102"/>
        <v>43148</v>
      </c>
      <c r="B213" s="2">
        <f t="shared" si="93"/>
        <v>0</v>
      </c>
      <c r="C213" s="157">
        <f t="shared" si="83"/>
        <v>0</v>
      </c>
      <c r="D213" s="158">
        <f t="shared" si="103"/>
        <v>4894.92</v>
      </c>
      <c r="E213" s="150">
        <f>IF(AND(K213=1,K212&gt;1),VLOOKUP(A212,[1]Plan1!$GA$137:$GD$300,4),E212)</f>
        <v>4916.46</v>
      </c>
      <c r="F213" s="152">
        <f t="shared" si="94"/>
        <v>43069</v>
      </c>
      <c r="G213" s="152">
        <f t="shared" si="84"/>
        <v>43099</v>
      </c>
      <c r="H213" s="159">
        <f t="shared" si="95"/>
        <v>4.4004804981490064E-3</v>
      </c>
      <c r="I213" s="160">
        <f t="shared" si="104"/>
        <v>43159</v>
      </c>
      <c r="J213" s="155">
        <f t="shared" si="85"/>
        <v>29</v>
      </c>
      <c r="K213" s="155">
        <f t="shared" si="109"/>
        <v>18</v>
      </c>
      <c r="L213" s="2">
        <f t="shared" si="105"/>
        <v>1.0027290499999999</v>
      </c>
      <c r="M213" s="157">
        <f t="shared" si="82"/>
        <v>1.0027290499999999</v>
      </c>
      <c r="N213" s="2">
        <f t="shared" si="96"/>
        <v>0</v>
      </c>
      <c r="O213" s="161">
        <f t="shared" si="106"/>
        <v>0</v>
      </c>
      <c r="P213" s="162">
        <f t="shared" si="97"/>
        <v>0</v>
      </c>
      <c r="Q213" s="157">
        <f t="shared" si="98"/>
        <v>0</v>
      </c>
      <c r="R213" s="163">
        <f t="shared" si="107"/>
        <v>0.12</v>
      </c>
      <c r="S213" s="161">
        <f t="shared" si="99"/>
        <v>18</v>
      </c>
      <c r="T213" s="161">
        <v>360</v>
      </c>
      <c r="U213" s="164">
        <f t="shared" si="100"/>
        <v>1.005879043</v>
      </c>
      <c r="V213" s="157">
        <f t="shared" si="101"/>
        <v>0</v>
      </c>
      <c r="W213" s="2">
        <f t="shared" si="108"/>
        <v>0</v>
      </c>
      <c r="X213" s="2"/>
      <c r="Y213" s="11"/>
      <c r="Z213" s="5"/>
      <c r="AA213" s="5"/>
      <c r="AD213" s="8"/>
      <c r="AE213" s="39"/>
      <c r="AF213" s="92">
        <f t="shared" si="91"/>
        <v>45595</v>
      </c>
      <c r="AG213" s="92">
        <f t="shared" si="86"/>
        <v>45594</v>
      </c>
      <c r="AH213" s="92">
        <f t="shared" si="87"/>
        <v>45595</v>
      </c>
      <c r="AI213" s="92">
        <f t="shared" si="88"/>
        <v>45626</v>
      </c>
      <c r="AJ213" s="92">
        <f t="shared" si="92"/>
        <v>45595</v>
      </c>
      <c r="AK213" s="92">
        <f t="shared" si="89"/>
        <v>45628</v>
      </c>
      <c r="AL213" s="189">
        <f t="shared" si="90"/>
        <v>31</v>
      </c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8"/>
      <c r="DC213" s="38"/>
      <c r="DD213" s="38"/>
      <c r="DE213" s="38"/>
      <c r="DF213" s="38"/>
      <c r="DG213" s="38"/>
      <c r="DH213" s="38"/>
      <c r="DI213" s="38"/>
      <c r="DJ213" s="38"/>
      <c r="DK213" s="38"/>
      <c r="DL213" s="38"/>
      <c r="DM213" s="38"/>
      <c r="DN213" s="38"/>
      <c r="DO213" s="38"/>
      <c r="DP213" s="38"/>
      <c r="DQ213" s="38"/>
      <c r="DR213" s="38"/>
      <c r="DS213" s="38"/>
      <c r="DT213" s="38"/>
      <c r="DU213" s="38"/>
      <c r="DV213" s="38"/>
      <c r="DW213" s="38"/>
      <c r="DX213" s="38"/>
      <c r="DY213" s="38"/>
      <c r="DZ213" s="38"/>
      <c r="EA213" s="38"/>
      <c r="EB213" s="38"/>
      <c r="EC213" s="38"/>
      <c r="ED213" s="38"/>
      <c r="EE213" s="38"/>
      <c r="EF213" s="38"/>
      <c r="EG213" s="38"/>
      <c r="EH213" s="38"/>
      <c r="EI213" s="38"/>
      <c r="EJ213" s="38"/>
      <c r="EK213" s="38"/>
      <c r="EL213" s="38"/>
      <c r="EM213" s="38"/>
      <c r="EN213" s="38"/>
      <c r="EO213" s="38"/>
      <c r="EP213" s="38"/>
      <c r="EQ213" s="38"/>
      <c r="ER213" s="38"/>
      <c r="ES213" s="38"/>
      <c r="ET213" s="38"/>
      <c r="EU213" s="38"/>
      <c r="EV213" s="38"/>
      <c r="EW213" s="38"/>
      <c r="EX213" s="38"/>
      <c r="EY213" s="38"/>
      <c r="EZ213" s="38"/>
      <c r="FA213" s="38"/>
      <c r="FB213" s="38"/>
      <c r="FC213" s="38"/>
      <c r="FD213" s="38"/>
      <c r="FE213" s="38"/>
      <c r="FF213" s="38"/>
      <c r="FG213" s="38"/>
    </row>
    <row r="214" spans="1:163" ht="15" customHeight="1" x14ac:dyDescent="0.2">
      <c r="A214" s="75">
        <f t="shared" si="102"/>
        <v>43149</v>
      </c>
      <c r="B214" s="2">
        <f t="shared" si="93"/>
        <v>0</v>
      </c>
      <c r="C214" s="157">
        <f t="shared" si="83"/>
        <v>0</v>
      </c>
      <c r="D214" s="158">
        <f t="shared" si="103"/>
        <v>4894.92</v>
      </c>
      <c r="E214" s="150">
        <f>IF(AND(K214=1,K213&gt;1),VLOOKUP(A213,[1]Plan1!$GA$137:$GD$300,4),E213)</f>
        <v>4916.46</v>
      </c>
      <c r="F214" s="152">
        <f t="shared" si="94"/>
        <v>43069</v>
      </c>
      <c r="G214" s="152">
        <f t="shared" si="84"/>
        <v>43099</v>
      </c>
      <c r="H214" s="159">
        <f t="shared" si="95"/>
        <v>4.4004804981490064E-3</v>
      </c>
      <c r="I214" s="160">
        <f t="shared" si="104"/>
        <v>43159</v>
      </c>
      <c r="J214" s="155">
        <f t="shared" si="85"/>
        <v>29</v>
      </c>
      <c r="K214" s="155">
        <f t="shared" si="109"/>
        <v>19</v>
      </c>
      <c r="L214" s="2">
        <f t="shared" si="105"/>
        <v>1.0028808899999999</v>
      </c>
      <c r="M214" s="157">
        <f t="shared" si="82"/>
        <v>1.0028808899999999</v>
      </c>
      <c r="N214" s="2">
        <f t="shared" si="96"/>
        <v>0</v>
      </c>
      <c r="O214" s="161">
        <f t="shared" si="106"/>
        <v>0</v>
      </c>
      <c r="P214" s="162">
        <f t="shared" si="97"/>
        <v>0</v>
      </c>
      <c r="Q214" s="157">
        <f t="shared" si="98"/>
        <v>0</v>
      </c>
      <c r="R214" s="163">
        <f t="shared" si="107"/>
        <v>0.12</v>
      </c>
      <c r="S214" s="161">
        <f t="shared" si="99"/>
        <v>19</v>
      </c>
      <c r="T214" s="161">
        <v>360</v>
      </c>
      <c r="U214" s="164">
        <f t="shared" si="100"/>
        <v>1.0062066679999999</v>
      </c>
      <c r="V214" s="157">
        <f t="shared" si="101"/>
        <v>0</v>
      </c>
      <c r="W214" s="2">
        <f t="shared" si="108"/>
        <v>0</v>
      </c>
      <c r="X214" s="2"/>
      <c r="Y214" s="8"/>
      <c r="Z214" s="5"/>
      <c r="AA214" s="5"/>
      <c r="AD214" s="8"/>
      <c r="AE214" s="39"/>
      <c r="AF214" s="92">
        <f t="shared" si="91"/>
        <v>45626</v>
      </c>
      <c r="AG214" s="92">
        <f t="shared" si="86"/>
        <v>45625</v>
      </c>
      <c r="AH214" s="92">
        <f t="shared" si="87"/>
        <v>45628</v>
      </c>
      <c r="AI214" s="92">
        <f t="shared" si="88"/>
        <v>45656</v>
      </c>
      <c r="AJ214" s="92">
        <f t="shared" si="92"/>
        <v>45628</v>
      </c>
      <c r="AK214" s="92">
        <f t="shared" si="89"/>
        <v>45656</v>
      </c>
      <c r="AL214" s="189">
        <f t="shared" si="90"/>
        <v>30</v>
      </c>
    </row>
    <row r="215" spans="1:163" ht="15" customHeight="1" x14ac:dyDescent="0.2">
      <c r="A215" s="75">
        <f t="shared" si="102"/>
        <v>43150</v>
      </c>
      <c r="B215" s="2">
        <f t="shared" si="93"/>
        <v>0</v>
      </c>
      <c r="C215" s="157">
        <f t="shared" si="83"/>
        <v>0</v>
      </c>
      <c r="D215" s="158">
        <f t="shared" si="103"/>
        <v>4894.92</v>
      </c>
      <c r="E215" s="150">
        <f>IF(AND(K215=1,K214&gt;1),VLOOKUP(A214,[1]Plan1!$GA$137:$GD$300,4),E214)</f>
        <v>4916.46</v>
      </c>
      <c r="F215" s="152">
        <f t="shared" si="94"/>
        <v>43069</v>
      </c>
      <c r="G215" s="152">
        <f t="shared" si="84"/>
        <v>43099</v>
      </c>
      <c r="H215" s="159">
        <f t="shared" si="95"/>
        <v>4.4004804981490064E-3</v>
      </c>
      <c r="I215" s="160">
        <f t="shared" si="104"/>
        <v>43159</v>
      </c>
      <c r="J215" s="155">
        <f t="shared" si="85"/>
        <v>29</v>
      </c>
      <c r="K215" s="155">
        <f t="shared" si="109"/>
        <v>20</v>
      </c>
      <c r="L215" s="2">
        <f t="shared" si="105"/>
        <v>1.0030327400000001</v>
      </c>
      <c r="M215" s="157">
        <f t="shared" si="82"/>
        <v>1.0030327400000001</v>
      </c>
      <c r="N215" s="2">
        <f t="shared" si="96"/>
        <v>0</v>
      </c>
      <c r="O215" s="161">
        <f t="shared" si="106"/>
        <v>0</v>
      </c>
      <c r="P215" s="162">
        <f t="shared" si="97"/>
        <v>0</v>
      </c>
      <c r="Q215" s="157">
        <f t="shared" si="98"/>
        <v>0</v>
      </c>
      <c r="R215" s="163">
        <f t="shared" si="107"/>
        <v>0.12</v>
      </c>
      <c r="S215" s="161">
        <f t="shared" si="99"/>
        <v>20</v>
      </c>
      <c r="T215" s="161">
        <v>360</v>
      </c>
      <c r="U215" s="164">
        <f t="shared" si="100"/>
        <v>1.006534399</v>
      </c>
      <c r="V215" s="157">
        <f t="shared" si="101"/>
        <v>0</v>
      </c>
      <c r="W215" s="2">
        <f t="shared" si="108"/>
        <v>0</v>
      </c>
      <c r="X215" s="2"/>
      <c r="Y215" s="8"/>
      <c r="Z215" s="5"/>
      <c r="AA215" s="5"/>
      <c r="AD215" s="8"/>
      <c r="AE215" s="39"/>
      <c r="AF215" s="92">
        <f t="shared" si="91"/>
        <v>45656</v>
      </c>
      <c r="AG215" s="92">
        <f t="shared" si="86"/>
        <v>45653</v>
      </c>
      <c r="AH215" s="92">
        <f t="shared" si="87"/>
        <v>45656</v>
      </c>
      <c r="AI215" s="92">
        <f t="shared" si="88"/>
        <v>45687</v>
      </c>
      <c r="AJ215" s="92">
        <f t="shared" si="92"/>
        <v>45656</v>
      </c>
      <c r="AK215" s="92">
        <f t="shared" si="89"/>
        <v>45687</v>
      </c>
      <c r="AL215" s="189">
        <f t="shared" si="90"/>
        <v>31</v>
      </c>
    </row>
    <row r="216" spans="1:163" ht="15" customHeight="1" x14ac:dyDescent="0.2">
      <c r="A216" s="75">
        <f t="shared" si="102"/>
        <v>43151</v>
      </c>
      <c r="B216" s="2">
        <f t="shared" si="93"/>
        <v>0</v>
      </c>
      <c r="C216" s="157">
        <f t="shared" si="83"/>
        <v>0</v>
      </c>
      <c r="D216" s="158">
        <f t="shared" si="103"/>
        <v>4894.92</v>
      </c>
      <c r="E216" s="150">
        <f>IF(AND(K216=1,K215&gt;1),VLOOKUP(A215,[1]Plan1!$GA$137:$GD$300,4),E215)</f>
        <v>4916.46</v>
      </c>
      <c r="F216" s="152">
        <f t="shared" si="94"/>
        <v>43069</v>
      </c>
      <c r="G216" s="152">
        <f t="shared" si="84"/>
        <v>43099</v>
      </c>
      <c r="H216" s="159">
        <f t="shared" si="95"/>
        <v>4.4004804981490064E-3</v>
      </c>
      <c r="I216" s="160">
        <f t="shared" si="104"/>
        <v>43159</v>
      </c>
      <c r="J216" s="155">
        <f t="shared" si="85"/>
        <v>29</v>
      </c>
      <c r="K216" s="155">
        <f t="shared" si="109"/>
        <v>21</v>
      </c>
      <c r="L216" s="2">
        <f t="shared" si="105"/>
        <v>1.0031846200000001</v>
      </c>
      <c r="M216" s="157">
        <f t="shared" si="82"/>
        <v>1.0031846200000001</v>
      </c>
      <c r="N216" s="2">
        <f t="shared" si="96"/>
        <v>0</v>
      </c>
      <c r="O216" s="161">
        <f t="shared" si="106"/>
        <v>0</v>
      </c>
      <c r="P216" s="162">
        <f t="shared" si="97"/>
        <v>0</v>
      </c>
      <c r="Q216" s="157">
        <f t="shared" si="98"/>
        <v>0</v>
      </c>
      <c r="R216" s="163">
        <f t="shared" si="107"/>
        <v>0.12</v>
      </c>
      <c r="S216" s="161">
        <f t="shared" si="99"/>
        <v>21</v>
      </c>
      <c r="T216" s="161">
        <v>360</v>
      </c>
      <c r="U216" s="164">
        <f t="shared" si="100"/>
        <v>1.0068622380000001</v>
      </c>
      <c r="V216" s="157">
        <f t="shared" si="101"/>
        <v>0</v>
      </c>
      <c r="W216" s="2">
        <f t="shared" si="108"/>
        <v>0</v>
      </c>
      <c r="X216" s="2"/>
      <c r="Y216" s="8"/>
      <c r="Z216" s="5"/>
      <c r="AA216" s="5"/>
      <c r="AD216" s="8"/>
      <c r="AE216" s="39"/>
      <c r="AF216" s="92">
        <f t="shared" si="91"/>
        <v>45687</v>
      </c>
      <c r="AG216" s="92">
        <f t="shared" si="86"/>
        <v>45686</v>
      </c>
      <c r="AH216" s="92">
        <f t="shared" si="87"/>
        <v>45687</v>
      </c>
      <c r="AI216" s="92">
        <f t="shared" si="88"/>
        <v>0</v>
      </c>
      <c r="AJ216" s="92">
        <f t="shared" si="92"/>
        <v>45687</v>
      </c>
      <c r="AK216" s="92"/>
      <c r="AL216" s="189"/>
    </row>
    <row r="217" spans="1:163" ht="15" customHeight="1" x14ac:dyDescent="0.2">
      <c r="A217" s="75">
        <f t="shared" si="102"/>
        <v>43152</v>
      </c>
      <c r="B217" s="2">
        <f t="shared" si="93"/>
        <v>0</v>
      </c>
      <c r="C217" s="157">
        <f t="shared" si="83"/>
        <v>0</v>
      </c>
      <c r="D217" s="158">
        <f t="shared" si="103"/>
        <v>4894.92</v>
      </c>
      <c r="E217" s="150">
        <f>IF(AND(K217=1,K216&gt;1),VLOOKUP(A216,[1]Plan1!$GA$137:$GD$300,4),E216)</f>
        <v>4916.46</v>
      </c>
      <c r="F217" s="152">
        <f t="shared" si="94"/>
        <v>43069</v>
      </c>
      <c r="G217" s="152">
        <f t="shared" si="84"/>
        <v>43099</v>
      </c>
      <c r="H217" s="159">
        <f t="shared" si="95"/>
        <v>4.4004804981490064E-3</v>
      </c>
      <c r="I217" s="160">
        <f t="shared" si="104"/>
        <v>43159</v>
      </c>
      <c r="J217" s="155">
        <f t="shared" si="85"/>
        <v>29</v>
      </c>
      <c r="K217" s="155">
        <f t="shared" si="109"/>
        <v>22</v>
      </c>
      <c r="L217" s="2">
        <f t="shared" si="105"/>
        <v>1.00333652</v>
      </c>
      <c r="M217" s="157">
        <f t="shared" si="82"/>
        <v>1.00333652</v>
      </c>
      <c r="N217" s="2">
        <f t="shared" si="96"/>
        <v>0</v>
      </c>
      <c r="O217" s="161">
        <f t="shared" si="106"/>
        <v>0</v>
      </c>
      <c r="P217" s="162">
        <f t="shared" si="97"/>
        <v>0</v>
      </c>
      <c r="Q217" s="157">
        <f t="shared" si="98"/>
        <v>0</v>
      </c>
      <c r="R217" s="163">
        <f t="shared" si="107"/>
        <v>0.12</v>
      </c>
      <c r="S217" s="161">
        <f t="shared" si="99"/>
        <v>22</v>
      </c>
      <c r="T217" s="161">
        <v>360</v>
      </c>
      <c r="U217" s="164">
        <f t="shared" si="100"/>
        <v>1.0071901830000001</v>
      </c>
      <c r="V217" s="157">
        <f t="shared" si="101"/>
        <v>0</v>
      </c>
      <c r="W217" s="2">
        <f t="shared" si="108"/>
        <v>0</v>
      </c>
      <c r="X217" s="2"/>
      <c r="Y217" s="8"/>
      <c r="Z217" s="5"/>
      <c r="AA217" s="5"/>
      <c r="AD217" s="8"/>
      <c r="AE217" s="39"/>
      <c r="AG217" s="41"/>
      <c r="AH217" s="39"/>
      <c r="AI217" s="39"/>
      <c r="AJ217" s="39"/>
      <c r="AK217" s="39"/>
      <c r="AL217" s="39"/>
    </row>
    <row r="218" spans="1:163" ht="15" customHeight="1" x14ac:dyDescent="0.2">
      <c r="A218" s="75">
        <f t="shared" si="102"/>
        <v>43153</v>
      </c>
      <c r="B218" s="2">
        <f t="shared" si="93"/>
        <v>0</v>
      </c>
      <c r="C218" s="157">
        <f t="shared" si="83"/>
        <v>0</v>
      </c>
      <c r="D218" s="158">
        <f t="shared" si="103"/>
        <v>4894.92</v>
      </c>
      <c r="E218" s="150">
        <f>IF(AND(K218=1,K217&gt;1),VLOOKUP(A217,[1]Plan1!$GA$137:$GD$300,4),E217)</f>
        <v>4916.46</v>
      </c>
      <c r="F218" s="152">
        <f t="shared" si="94"/>
        <v>43069</v>
      </c>
      <c r="G218" s="152">
        <f t="shared" si="84"/>
        <v>43099</v>
      </c>
      <c r="H218" s="159">
        <f t="shared" si="95"/>
        <v>4.4004804981490064E-3</v>
      </c>
      <c r="I218" s="160">
        <f t="shared" si="104"/>
        <v>43159</v>
      </c>
      <c r="J218" s="155">
        <f t="shared" si="85"/>
        <v>29</v>
      </c>
      <c r="K218" s="155">
        <f t="shared" si="109"/>
        <v>23</v>
      </c>
      <c r="L218" s="2">
        <f t="shared" si="105"/>
        <v>1.0034884500000001</v>
      </c>
      <c r="M218" s="157">
        <f t="shared" si="82"/>
        <v>1.0034884500000001</v>
      </c>
      <c r="N218" s="2">
        <f t="shared" si="96"/>
        <v>0</v>
      </c>
      <c r="O218" s="161">
        <f t="shared" si="106"/>
        <v>0</v>
      </c>
      <c r="P218" s="162">
        <f t="shared" si="97"/>
        <v>0</v>
      </c>
      <c r="Q218" s="157">
        <f t="shared" si="98"/>
        <v>0</v>
      </c>
      <c r="R218" s="163">
        <f t="shared" si="107"/>
        <v>0.12</v>
      </c>
      <c r="S218" s="161">
        <f t="shared" si="99"/>
        <v>23</v>
      </c>
      <c r="T218" s="161">
        <v>360</v>
      </c>
      <c r="U218" s="164">
        <f t="shared" si="100"/>
        <v>1.007518235</v>
      </c>
      <c r="V218" s="157">
        <f t="shared" si="101"/>
        <v>0</v>
      </c>
      <c r="W218" s="2">
        <f t="shared" si="108"/>
        <v>0</v>
      </c>
      <c r="X218" s="2"/>
      <c r="Y218" s="8"/>
      <c r="Z218" s="5"/>
      <c r="AA218" s="5"/>
      <c r="AD218" s="8"/>
      <c r="AE218" s="39"/>
      <c r="AG218" s="41"/>
      <c r="AH218" s="39"/>
      <c r="AI218" s="39"/>
      <c r="AJ218" s="39"/>
      <c r="AK218" s="39"/>
      <c r="AL218" s="39"/>
    </row>
    <row r="219" spans="1:163" ht="15" customHeight="1" x14ac:dyDescent="0.2">
      <c r="A219" s="75">
        <f t="shared" si="102"/>
        <v>43154</v>
      </c>
      <c r="B219" s="2">
        <f t="shared" si="93"/>
        <v>0</v>
      </c>
      <c r="C219" s="157">
        <f t="shared" si="83"/>
        <v>0</v>
      </c>
      <c r="D219" s="158">
        <f t="shared" si="103"/>
        <v>4894.92</v>
      </c>
      <c r="E219" s="150">
        <f>IF(AND(K219=1,K218&gt;1),VLOOKUP(A218,[1]Plan1!$GA$137:$GD$300,4),E218)</f>
        <v>4916.46</v>
      </c>
      <c r="F219" s="152">
        <f t="shared" si="94"/>
        <v>43069</v>
      </c>
      <c r="G219" s="152">
        <f t="shared" si="84"/>
        <v>43099</v>
      </c>
      <c r="H219" s="159">
        <f t="shared" si="95"/>
        <v>4.4004804981490064E-3</v>
      </c>
      <c r="I219" s="160">
        <f t="shared" si="104"/>
        <v>43159</v>
      </c>
      <c r="J219" s="155">
        <f t="shared" si="85"/>
        <v>29</v>
      </c>
      <c r="K219" s="155">
        <f t="shared" si="109"/>
        <v>24</v>
      </c>
      <c r="L219" s="2">
        <f t="shared" si="105"/>
        <v>1.0036403899999999</v>
      </c>
      <c r="M219" s="157">
        <f t="shared" ref="M219:M282" si="110">L219</f>
        <v>1.0036403899999999</v>
      </c>
      <c r="N219" s="2">
        <f t="shared" si="96"/>
        <v>0</v>
      </c>
      <c r="O219" s="161">
        <f t="shared" si="106"/>
        <v>0</v>
      </c>
      <c r="P219" s="162">
        <f t="shared" si="97"/>
        <v>0</v>
      </c>
      <c r="Q219" s="157">
        <f t="shared" si="98"/>
        <v>0</v>
      </c>
      <c r="R219" s="163">
        <f t="shared" si="107"/>
        <v>0.12</v>
      </c>
      <c r="S219" s="161">
        <f t="shared" si="99"/>
        <v>24</v>
      </c>
      <c r="T219" s="161">
        <v>360</v>
      </c>
      <c r="U219" s="164">
        <f t="shared" si="100"/>
        <v>1.007846394</v>
      </c>
      <c r="V219" s="157">
        <f t="shared" si="101"/>
        <v>0</v>
      </c>
      <c r="W219" s="2">
        <f t="shared" si="108"/>
        <v>0</v>
      </c>
      <c r="X219" s="2"/>
      <c r="Y219" s="8"/>
      <c r="Z219" s="5"/>
      <c r="AA219" s="5"/>
      <c r="AD219" s="8"/>
      <c r="AE219" s="39"/>
      <c r="AG219" s="41"/>
      <c r="AH219" s="39"/>
      <c r="AI219" s="39"/>
      <c r="AJ219" s="39"/>
      <c r="AK219" s="39"/>
      <c r="AL219" s="39"/>
    </row>
    <row r="220" spans="1:163" ht="15" customHeight="1" x14ac:dyDescent="0.2">
      <c r="A220" s="75">
        <f t="shared" si="102"/>
        <v>43155</v>
      </c>
      <c r="B220" s="2">
        <f t="shared" si="93"/>
        <v>0</v>
      </c>
      <c r="C220" s="157">
        <f t="shared" si="83"/>
        <v>0</v>
      </c>
      <c r="D220" s="158">
        <f t="shared" si="103"/>
        <v>4894.92</v>
      </c>
      <c r="E220" s="150">
        <f>IF(AND(K220=1,K219&gt;1),VLOOKUP(A219,[1]Plan1!$GA$137:$GD$300,4),E219)</f>
        <v>4916.46</v>
      </c>
      <c r="F220" s="152">
        <f t="shared" si="94"/>
        <v>43069</v>
      </c>
      <c r="G220" s="152">
        <f t="shared" si="84"/>
        <v>43099</v>
      </c>
      <c r="H220" s="159">
        <f t="shared" si="95"/>
        <v>4.4004804981490064E-3</v>
      </c>
      <c r="I220" s="160">
        <f t="shared" si="104"/>
        <v>43159</v>
      </c>
      <c r="J220" s="155">
        <f t="shared" si="85"/>
        <v>29</v>
      </c>
      <c r="K220" s="155">
        <f t="shared" si="109"/>
        <v>25</v>
      </c>
      <c r="L220" s="2">
        <f t="shared" si="105"/>
        <v>1.0037923600000001</v>
      </c>
      <c r="M220" s="157">
        <f t="shared" si="110"/>
        <v>1.0037923600000001</v>
      </c>
      <c r="N220" s="2">
        <f t="shared" si="96"/>
        <v>0</v>
      </c>
      <c r="O220" s="161">
        <f t="shared" si="106"/>
        <v>0</v>
      </c>
      <c r="P220" s="162">
        <f t="shared" si="97"/>
        <v>0</v>
      </c>
      <c r="Q220" s="157">
        <f t="shared" si="98"/>
        <v>0</v>
      </c>
      <c r="R220" s="163">
        <f t="shared" si="107"/>
        <v>0.12</v>
      </c>
      <c r="S220" s="161">
        <f t="shared" si="99"/>
        <v>25</v>
      </c>
      <c r="T220" s="161">
        <v>360</v>
      </c>
      <c r="U220" s="164">
        <f t="shared" si="100"/>
        <v>1.0081746599999999</v>
      </c>
      <c r="V220" s="157">
        <f t="shared" si="101"/>
        <v>0</v>
      </c>
      <c r="W220" s="2">
        <f t="shared" si="108"/>
        <v>0</v>
      </c>
      <c r="X220" s="2"/>
      <c r="Y220" s="8"/>
      <c r="Z220" s="5"/>
      <c r="AA220" s="5"/>
      <c r="AD220" s="8"/>
      <c r="AE220" s="39"/>
      <c r="AG220" s="41"/>
      <c r="AH220" s="39"/>
      <c r="AI220" s="39"/>
      <c r="AJ220" s="39"/>
      <c r="AK220" s="39"/>
      <c r="AL220" s="39"/>
    </row>
    <row r="221" spans="1:163" ht="15" customHeight="1" x14ac:dyDescent="0.2">
      <c r="A221" s="75">
        <f t="shared" si="102"/>
        <v>43156</v>
      </c>
      <c r="B221" s="2">
        <f t="shared" si="93"/>
        <v>0</v>
      </c>
      <c r="C221" s="157">
        <f t="shared" si="83"/>
        <v>0</v>
      </c>
      <c r="D221" s="158">
        <f t="shared" si="103"/>
        <v>4894.92</v>
      </c>
      <c r="E221" s="150">
        <f>IF(AND(K221=1,K220&gt;1),VLOOKUP(A220,[1]Plan1!$GA$137:$GD$300,4),E220)</f>
        <v>4916.46</v>
      </c>
      <c r="F221" s="152">
        <f t="shared" si="94"/>
        <v>43069</v>
      </c>
      <c r="G221" s="152">
        <f t="shared" si="84"/>
        <v>43099</v>
      </c>
      <c r="H221" s="159">
        <f t="shared" si="95"/>
        <v>4.4004804981490064E-3</v>
      </c>
      <c r="I221" s="160">
        <f t="shared" si="104"/>
        <v>43159</v>
      </c>
      <c r="J221" s="155">
        <f t="shared" si="85"/>
        <v>29</v>
      </c>
      <c r="K221" s="155">
        <f t="shared" si="109"/>
        <v>26</v>
      </c>
      <c r="L221" s="2">
        <f t="shared" si="105"/>
        <v>1.00394436</v>
      </c>
      <c r="M221" s="157">
        <f t="shared" si="110"/>
        <v>1.00394436</v>
      </c>
      <c r="N221" s="2">
        <f t="shared" si="96"/>
        <v>0</v>
      </c>
      <c r="O221" s="161">
        <f t="shared" si="106"/>
        <v>0</v>
      </c>
      <c r="P221" s="162">
        <f t="shared" si="97"/>
        <v>0</v>
      </c>
      <c r="Q221" s="157">
        <f t="shared" si="98"/>
        <v>0</v>
      </c>
      <c r="R221" s="163">
        <f t="shared" si="107"/>
        <v>0.12</v>
      </c>
      <c r="S221" s="161">
        <f t="shared" si="99"/>
        <v>26</v>
      </c>
      <c r="T221" s="161">
        <v>360</v>
      </c>
      <c r="U221" s="164">
        <f t="shared" si="100"/>
        <v>1.008503033</v>
      </c>
      <c r="V221" s="157">
        <f t="shared" si="101"/>
        <v>0</v>
      </c>
      <c r="W221" s="2">
        <f t="shared" si="108"/>
        <v>0</v>
      </c>
      <c r="X221" s="2"/>
      <c r="Y221" s="8"/>
      <c r="Z221" s="5"/>
      <c r="AA221" s="5"/>
      <c r="AD221" s="8"/>
      <c r="AE221" s="39"/>
      <c r="AG221" s="41"/>
      <c r="AH221" s="39"/>
      <c r="AI221" s="39"/>
      <c r="AJ221" s="39"/>
      <c r="AK221" s="39"/>
      <c r="AL221" s="39"/>
    </row>
    <row r="222" spans="1:163" ht="15" customHeight="1" x14ac:dyDescent="0.2">
      <c r="A222" s="75">
        <f t="shared" si="102"/>
        <v>43157</v>
      </c>
      <c r="B222" s="2">
        <f t="shared" si="93"/>
        <v>0</v>
      </c>
      <c r="C222" s="157">
        <f t="shared" si="83"/>
        <v>0</v>
      </c>
      <c r="D222" s="158">
        <f t="shared" si="103"/>
        <v>4894.92</v>
      </c>
      <c r="E222" s="150">
        <f>IF(AND(K222=1,K221&gt;1),VLOOKUP(A221,[1]Plan1!$GA$137:$GD$300,4),E221)</f>
        <v>4916.46</v>
      </c>
      <c r="F222" s="152">
        <f t="shared" si="94"/>
        <v>43069</v>
      </c>
      <c r="G222" s="152">
        <f t="shared" si="84"/>
        <v>43099</v>
      </c>
      <c r="H222" s="159">
        <f t="shared" si="95"/>
        <v>4.4004804981490064E-3</v>
      </c>
      <c r="I222" s="160">
        <f t="shared" si="104"/>
        <v>43159</v>
      </c>
      <c r="J222" s="155">
        <f t="shared" si="85"/>
        <v>29</v>
      </c>
      <c r="K222" s="155">
        <f t="shared" si="109"/>
        <v>27</v>
      </c>
      <c r="L222" s="2">
        <f t="shared" si="105"/>
        <v>1.0040963700000001</v>
      </c>
      <c r="M222" s="157">
        <f t="shared" si="110"/>
        <v>1.0040963700000001</v>
      </c>
      <c r="N222" s="2">
        <f t="shared" si="96"/>
        <v>0</v>
      </c>
      <c r="O222" s="161">
        <f t="shared" si="106"/>
        <v>0</v>
      </c>
      <c r="P222" s="162">
        <f t="shared" si="97"/>
        <v>0</v>
      </c>
      <c r="Q222" s="157">
        <f t="shared" si="98"/>
        <v>0</v>
      </c>
      <c r="R222" s="163">
        <f t="shared" si="107"/>
        <v>0.12</v>
      </c>
      <c r="S222" s="161">
        <f t="shared" si="99"/>
        <v>27</v>
      </c>
      <c r="T222" s="161">
        <v>360</v>
      </c>
      <c r="U222" s="164">
        <f t="shared" si="100"/>
        <v>1.0088315130000001</v>
      </c>
      <c r="V222" s="157">
        <f t="shared" si="101"/>
        <v>0</v>
      </c>
      <c r="W222" s="2">
        <f t="shared" si="108"/>
        <v>0</v>
      </c>
      <c r="X222" s="2"/>
      <c r="Y222" s="8"/>
      <c r="Z222" s="5"/>
      <c r="AA222" s="5"/>
      <c r="AD222" s="8"/>
      <c r="AE222" s="39"/>
      <c r="AG222" s="41"/>
      <c r="AH222" s="39"/>
      <c r="AI222" s="39"/>
      <c r="AJ222" s="39"/>
      <c r="AK222" s="39"/>
      <c r="AL222" s="39"/>
    </row>
    <row r="223" spans="1:163" ht="15" customHeight="1" x14ac:dyDescent="0.2">
      <c r="A223" s="75">
        <f t="shared" si="102"/>
        <v>43158</v>
      </c>
      <c r="B223" s="2">
        <f t="shared" si="93"/>
        <v>0</v>
      </c>
      <c r="C223" s="157">
        <f t="shared" si="83"/>
        <v>0</v>
      </c>
      <c r="D223" s="158">
        <f t="shared" si="103"/>
        <v>4894.92</v>
      </c>
      <c r="E223" s="150">
        <f>IF(AND(K223=1,K222&gt;1),VLOOKUP(A222,[1]Plan1!$GA$137:$GD$300,4),E222)</f>
        <v>4916.46</v>
      </c>
      <c r="F223" s="152">
        <f t="shared" si="94"/>
        <v>43069</v>
      </c>
      <c r="G223" s="152">
        <f t="shared" si="84"/>
        <v>43099</v>
      </c>
      <c r="H223" s="159">
        <f t="shared" si="95"/>
        <v>4.4004804981490064E-3</v>
      </c>
      <c r="I223" s="160">
        <f t="shared" si="104"/>
        <v>43159</v>
      </c>
      <c r="J223" s="155">
        <f t="shared" si="85"/>
        <v>29</v>
      </c>
      <c r="K223" s="155">
        <f t="shared" si="109"/>
        <v>28</v>
      </c>
      <c r="L223" s="2">
        <f t="shared" si="105"/>
        <v>1.00424841</v>
      </c>
      <c r="M223" s="157">
        <f t="shared" si="110"/>
        <v>1.00424841</v>
      </c>
      <c r="N223" s="2">
        <f t="shared" si="96"/>
        <v>0</v>
      </c>
      <c r="O223" s="161">
        <f t="shared" si="106"/>
        <v>0</v>
      </c>
      <c r="P223" s="162">
        <f t="shared" si="97"/>
        <v>0</v>
      </c>
      <c r="Q223" s="157">
        <f t="shared" si="98"/>
        <v>0</v>
      </c>
      <c r="R223" s="163">
        <f t="shared" si="107"/>
        <v>0.12</v>
      </c>
      <c r="S223" s="161">
        <f t="shared" si="99"/>
        <v>28</v>
      </c>
      <c r="T223" s="161">
        <v>360</v>
      </c>
      <c r="U223" s="164">
        <f t="shared" si="100"/>
        <v>1.009160099</v>
      </c>
      <c r="V223" s="157">
        <f t="shared" si="101"/>
        <v>0</v>
      </c>
      <c r="W223" s="2">
        <f t="shared" si="108"/>
        <v>0</v>
      </c>
      <c r="X223" s="2"/>
      <c r="Y223" s="8"/>
      <c r="Z223" s="5"/>
      <c r="AA223" s="5"/>
      <c r="AD223" s="8"/>
      <c r="AE223" s="39"/>
      <c r="AG223" s="41"/>
      <c r="AH223" s="39"/>
      <c r="AI223" s="39"/>
      <c r="AJ223" s="39"/>
      <c r="AK223" s="39"/>
      <c r="AL223" s="39"/>
    </row>
    <row r="224" spans="1:163" ht="15" customHeight="1" x14ac:dyDescent="0.2">
      <c r="A224" s="75">
        <f t="shared" si="102"/>
        <v>43159</v>
      </c>
      <c r="B224" s="2">
        <f t="shared" si="93"/>
        <v>0</v>
      </c>
      <c r="C224" s="157">
        <f t="shared" si="83"/>
        <v>0</v>
      </c>
      <c r="D224" s="158">
        <f t="shared" si="103"/>
        <v>4894.92</v>
      </c>
      <c r="E224" s="150">
        <f>IF(AND(K224=1,K223&gt;1),VLOOKUP(A223,[1]Plan1!$GA$137:$GD$300,4),E223)</f>
        <v>4916.46</v>
      </c>
      <c r="F224" s="152">
        <f t="shared" si="94"/>
        <v>43069</v>
      </c>
      <c r="G224" s="152">
        <f t="shared" si="84"/>
        <v>43099</v>
      </c>
      <c r="H224" s="159">
        <f t="shared" si="95"/>
        <v>4.4004804981490064E-3</v>
      </c>
      <c r="I224" s="160">
        <f t="shared" si="104"/>
        <v>43159</v>
      </c>
      <c r="J224" s="155">
        <f t="shared" si="85"/>
        <v>29</v>
      </c>
      <c r="K224" s="155">
        <f t="shared" si="109"/>
        <v>29</v>
      </c>
      <c r="L224" s="2">
        <f t="shared" si="105"/>
        <v>1.0044004799999999</v>
      </c>
      <c r="M224" s="157">
        <f t="shared" si="110"/>
        <v>1.0044004799999999</v>
      </c>
      <c r="N224" s="2">
        <f t="shared" si="96"/>
        <v>0</v>
      </c>
      <c r="O224" s="161">
        <f t="shared" si="106"/>
        <v>0</v>
      </c>
      <c r="P224" s="162">
        <f t="shared" si="97"/>
        <v>0</v>
      </c>
      <c r="Q224" s="157">
        <f t="shared" si="98"/>
        <v>0</v>
      </c>
      <c r="R224" s="163">
        <f t="shared" si="107"/>
        <v>0.12</v>
      </c>
      <c r="S224" s="161">
        <f t="shared" si="99"/>
        <v>29</v>
      </c>
      <c r="T224" s="161">
        <v>360</v>
      </c>
      <c r="U224" s="164">
        <f t="shared" si="100"/>
        <v>1.0094887930000001</v>
      </c>
      <c r="V224" s="157">
        <f t="shared" si="101"/>
        <v>0</v>
      </c>
      <c r="W224" s="2">
        <f t="shared" si="108"/>
        <v>0</v>
      </c>
      <c r="X224" s="2"/>
      <c r="Y224" s="8"/>
      <c r="Z224" s="5"/>
      <c r="AA224" s="5"/>
      <c r="AD224" s="8"/>
      <c r="AE224" s="39"/>
      <c r="AG224" s="41"/>
      <c r="AH224" s="39"/>
      <c r="AI224" s="39"/>
      <c r="AJ224" s="39"/>
      <c r="AK224" s="39"/>
      <c r="AL224" s="39"/>
    </row>
    <row r="225" spans="1:38" ht="15" customHeight="1" x14ac:dyDescent="0.2">
      <c r="A225" s="75">
        <f t="shared" si="102"/>
        <v>43160</v>
      </c>
      <c r="B225" s="2">
        <f t="shared" si="93"/>
        <v>0</v>
      </c>
      <c r="C225" s="157">
        <f t="shared" si="83"/>
        <v>0</v>
      </c>
      <c r="D225" s="158">
        <f t="shared" si="103"/>
        <v>4916.46</v>
      </c>
      <c r="E225" s="150">
        <f>IF(AND(K225=1,K224&gt;1),VLOOKUP(A224,[1]Plan1!$GA$137:$GD$300,4),E224)</f>
        <v>4930.72</v>
      </c>
      <c r="F225" s="152">
        <f t="shared" si="94"/>
        <v>43097</v>
      </c>
      <c r="G225" s="152">
        <f t="shared" si="84"/>
        <v>43128</v>
      </c>
      <c r="H225" s="159">
        <f t="shared" si="95"/>
        <v>2.9004609007294846E-3</v>
      </c>
      <c r="I225" s="160">
        <f t="shared" si="104"/>
        <v>43189</v>
      </c>
      <c r="J225" s="155">
        <f t="shared" si="85"/>
        <v>30</v>
      </c>
      <c r="K225" s="155">
        <f t="shared" si="109"/>
        <v>1</v>
      </c>
      <c r="L225" s="2">
        <f t="shared" si="105"/>
        <v>1.0000965399999999</v>
      </c>
      <c r="M225" s="157">
        <f t="shared" si="110"/>
        <v>1.0000965399999999</v>
      </c>
      <c r="N225" s="2">
        <f t="shared" si="96"/>
        <v>0</v>
      </c>
      <c r="O225" s="161">
        <f t="shared" si="106"/>
        <v>0</v>
      </c>
      <c r="P225" s="162">
        <f t="shared" si="97"/>
        <v>0</v>
      </c>
      <c r="Q225" s="157">
        <f t="shared" si="98"/>
        <v>0</v>
      </c>
      <c r="R225" s="163">
        <f t="shared" si="107"/>
        <v>0.12</v>
      </c>
      <c r="S225" s="161">
        <f t="shared" si="99"/>
        <v>1</v>
      </c>
      <c r="T225" s="161">
        <v>360</v>
      </c>
      <c r="U225" s="164">
        <f t="shared" si="100"/>
        <v>1.0003148509999999</v>
      </c>
      <c r="V225" s="157">
        <f t="shared" si="101"/>
        <v>0</v>
      </c>
      <c r="W225" s="2">
        <f t="shared" si="108"/>
        <v>0</v>
      </c>
      <c r="X225" s="2"/>
      <c r="Y225" s="8"/>
      <c r="Z225" s="5"/>
      <c r="AA225" s="5"/>
      <c r="AD225" s="8"/>
      <c r="AE225" s="39"/>
      <c r="AG225" s="41"/>
      <c r="AH225" s="39"/>
      <c r="AI225" s="39"/>
      <c r="AJ225" s="39"/>
      <c r="AK225" s="39"/>
      <c r="AL225" s="39"/>
    </row>
    <row r="226" spans="1:38" ht="15" customHeight="1" x14ac:dyDescent="0.2">
      <c r="A226" s="75">
        <f t="shared" si="102"/>
        <v>43161</v>
      </c>
      <c r="B226" s="2">
        <f t="shared" si="93"/>
        <v>0</v>
      </c>
      <c r="C226" s="157">
        <f t="shared" si="83"/>
        <v>0</v>
      </c>
      <c r="D226" s="158">
        <f t="shared" si="103"/>
        <v>4916.46</v>
      </c>
      <c r="E226" s="150">
        <f>IF(AND(K226=1,K225&gt;1),VLOOKUP(A225,[1]Plan1!$GA$137:$GD$300,4),E225)</f>
        <v>4930.72</v>
      </c>
      <c r="F226" s="152">
        <f t="shared" si="94"/>
        <v>43097</v>
      </c>
      <c r="G226" s="152">
        <f t="shared" si="84"/>
        <v>43128</v>
      </c>
      <c r="H226" s="159">
        <f t="shared" si="95"/>
        <v>2.9004609007294846E-3</v>
      </c>
      <c r="I226" s="160">
        <f t="shared" si="104"/>
        <v>43189</v>
      </c>
      <c r="J226" s="155">
        <f t="shared" si="85"/>
        <v>30</v>
      </c>
      <c r="K226" s="155">
        <f t="shared" si="109"/>
        <v>2</v>
      </c>
      <c r="L226" s="2">
        <f t="shared" si="105"/>
        <v>1.0001930999999999</v>
      </c>
      <c r="M226" s="157">
        <f t="shared" si="110"/>
        <v>1.0001930999999999</v>
      </c>
      <c r="N226" s="2">
        <f t="shared" si="96"/>
        <v>0</v>
      </c>
      <c r="O226" s="161">
        <f t="shared" si="106"/>
        <v>0</v>
      </c>
      <c r="P226" s="162">
        <f t="shared" si="97"/>
        <v>0</v>
      </c>
      <c r="Q226" s="157">
        <f t="shared" si="98"/>
        <v>0</v>
      </c>
      <c r="R226" s="163">
        <f t="shared" si="107"/>
        <v>0.12</v>
      </c>
      <c r="S226" s="161">
        <f t="shared" si="99"/>
        <v>2</v>
      </c>
      <c r="T226" s="161">
        <v>360</v>
      </c>
      <c r="U226" s="164">
        <f t="shared" si="100"/>
        <v>1.000629802</v>
      </c>
      <c r="V226" s="157">
        <f t="shared" si="101"/>
        <v>0</v>
      </c>
      <c r="W226" s="2">
        <f t="shared" si="108"/>
        <v>0</v>
      </c>
      <c r="X226" s="2"/>
      <c r="Y226" s="8"/>
      <c r="Z226" s="5"/>
      <c r="AA226" s="5"/>
      <c r="AD226" s="8"/>
      <c r="AE226" s="39"/>
      <c r="AG226" s="41"/>
      <c r="AH226" s="39"/>
      <c r="AI226" s="39"/>
      <c r="AJ226" s="39"/>
      <c r="AK226" s="39"/>
      <c r="AL226" s="39"/>
    </row>
    <row r="227" spans="1:38" ht="15" customHeight="1" x14ac:dyDescent="0.2">
      <c r="A227" s="75">
        <f t="shared" si="102"/>
        <v>43162</v>
      </c>
      <c r="B227" s="2">
        <f t="shared" si="93"/>
        <v>0</v>
      </c>
      <c r="C227" s="157">
        <f t="shared" si="83"/>
        <v>0</v>
      </c>
      <c r="D227" s="158">
        <f t="shared" si="103"/>
        <v>4916.46</v>
      </c>
      <c r="E227" s="150">
        <f>IF(AND(K227=1,K226&gt;1),VLOOKUP(A226,[1]Plan1!$GA$137:$GD$300,4),E226)</f>
        <v>4930.72</v>
      </c>
      <c r="F227" s="152">
        <f t="shared" si="94"/>
        <v>43097</v>
      </c>
      <c r="G227" s="152">
        <f t="shared" si="84"/>
        <v>43128</v>
      </c>
      <c r="H227" s="159">
        <f t="shared" si="95"/>
        <v>2.9004609007294846E-3</v>
      </c>
      <c r="I227" s="160">
        <f t="shared" si="104"/>
        <v>43189</v>
      </c>
      <c r="J227" s="155">
        <f t="shared" si="85"/>
        <v>30</v>
      </c>
      <c r="K227" s="155">
        <f t="shared" si="109"/>
        <v>3</v>
      </c>
      <c r="L227" s="2">
        <f t="shared" si="105"/>
        <v>1.00028966</v>
      </c>
      <c r="M227" s="157">
        <f t="shared" si="110"/>
        <v>1.00028966</v>
      </c>
      <c r="N227" s="2">
        <f t="shared" si="96"/>
        <v>0</v>
      </c>
      <c r="O227" s="161">
        <f t="shared" si="106"/>
        <v>0</v>
      </c>
      <c r="P227" s="162">
        <f t="shared" si="97"/>
        <v>0</v>
      </c>
      <c r="Q227" s="157">
        <f t="shared" si="98"/>
        <v>0</v>
      </c>
      <c r="R227" s="163">
        <f t="shared" si="107"/>
        <v>0.12</v>
      </c>
      <c r="S227" s="161">
        <f t="shared" si="99"/>
        <v>3</v>
      </c>
      <c r="T227" s="161">
        <v>360</v>
      </c>
      <c r="U227" s="164">
        <f t="shared" si="100"/>
        <v>1.0009448519999999</v>
      </c>
      <c r="V227" s="157">
        <f t="shared" si="101"/>
        <v>0</v>
      </c>
      <c r="W227" s="2">
        <f t="shared" si="108"/>
        <v>0</v>
      </c>
      <c r="X227" s="2"/>
      <c r="Y227" s="8"/>
      <c r="Z227" s="5"/>
      <c r="AA227" s="5"/>
      <c r="AD227" s="8"/>
      <c r="AE227" s="39"/>
      <c r="AG227" s="41"/>
      <c r="AH227" s="39"/>
      <c r="AI227" s="39"/>
      <c r="AJ227" s="39"/>
      <c r="AK227" s="39"/>
      <c r="AL227" s="39"/>
    </row>
    <row r="228" spans="1:38" ht="15" customHeight="1" x14ac:dyDescent="0.2">
      <c r="A228" s="75">
        <f t="shared" si="102"/>
        <v>43163</v>
      </c>
      <c r="B228" s="2">
        <f t="shared" si="93"/>
        <v>0</v>
      </c>
      <c r="C228" s="157">
        <f t="shared" si="83"/>
        <v>0</v>
      </c>
      <c r="D228" s="158">
        <f t="shared" si="103"/>
        <v>4916.46</v>
      </c>
      <c r="E228" s="150">
        <f>IF(AND(K228=1,K227&gt;1),VLOOKUP(A227,[1]Plan1!$GA$137:$GD$300,4),E227)</f>
        <v>4930.72</v>
      </c>
      <c r="F228" s="152">
        <f t="shared" si="94"/>
        <v>43097</v>
      </c>
      <c r="G228" s="152">
        <f t="shared" si="84"/>
        <v>43128</v>
      </c>
      <c r="H228" s="159">
        <f t="shared" si="95"/>
        <v>2.9004609007294846E-3</v>
      </c>
      <c r="I228" s="160">
        <f t="shared" si="104"/>
        <v>43189</v>
      </c>
      <c r="J228" s="155">
        <f t="shared" si="85"/>
        <v>30</v>
      </c>
      <c r="K228" s="155">
        <f t="shared" si="109"/>
        <v>4</v>
      </c>
      <c r="L228" s="2">
        <f t="shared" si="105"/>
        <v>1.0003862400000001</v>
      </c>
      <c r="M228" s="157">
        <f t="shared" si="110"/>
        <v>1.0003862400000001</v>
      </c>
      <c r="N228" s="2">
        <f t="shared" si="96"/>
        <v>0</v>
      </c>
      <c r="O228" s="161">
        <f t="shared" si="106"/>
        <v>0</v>
      </c>
      <c r="P228" s="162">
        <f t="shared" si="97"/>
        <v>0</v>
      </c>
      <c r="Q228" s="157">
        <f t="shared" si="98"/>
        <v>0</v>
      </c>
      <c r="R228" s="163">
        <f t="shared" si="107"/>
        <v>0.12</v>
      </c>
      <c r="S228" s="161">
        <f t="shared" si="99"/>
        <v>4</v>
      </c>
      <c r="T228" s="161">
        <v>360</v>
      </c>
      <c r="U228" s="164">
        <f t="shared" si="100"/>
        <v>1.0012600009999999</v>
      </c>
      <c r="V228" s="157">
        <f t="shared" si="101"/>
        <v>0</v>
      </c>
      <c r="W228" s="2">
        <f t="shared" si="108"/>
        <v>0</v>
      </c>
      <c r="X228" s="2"/>
      <c r="Y228" s="8"/>
      <c r="Z228" s="5"/>
      <c r="AA228" s="5"/>
      <c r="AD228" s="8"/>
      <c r="AE228" s="39"/>
      <c r="AG228" s="41"/>
      <c r="AH228" s="39"/>
      <c r="AI228" s="39"/>
      <c r="AJ228" s="39"/>
      <c r="AK228" s="39"/>
      <c r="AL228" s="39"/>
    </row>
    <row r="229" spans="1:38" ht="15" customHeight="1" x14ac:dyDescent="0.2">
      <c r="A229" s="75">
        <f t="shared" si="102"/>
        <v>43164</v>
      </c>
      <c r="B229" s="2">
        <f t="shared" si="93"/>
        <v>0</v>
      </c>
      <c r="C229" s="157">
        <f t="shared" si="83"/>
        <v>0</v>
      </c>
      <c r="D229" s="158">
        <f t="shared" si="103"/>
        <v>4916.46</v>
      </c>
      <c r="E229" s="150">
        <f>IF(AND(K229=1,K228&gt;1),VLOOKUP(A228,[1]Plan1!$GA$137:$GD$300,4),E228)</f>
        <v>4930.72</v>
      </c>
      <c r="F229" s="152">
        <f t="shared" si="94"/>
        <v>43097</v>
      </c>
      <c r="G229" s="152">
        <f t="shared" si="84"/>
        <v>43128</v>
      </c>
      <c r="H229" s="159">
        <f t="shared" si="95"/>
        <v>2.9004609007294846E-3</v>
      </c>
      <c r="I229" s="160">
        <f t="shared" si="104"/>
        <v>43189</v>
      </c>
      <c r="J229" s="155">
        <f t="shared" si="85"/>
        <v>30</v>
      </c>
      <c r="K229" s="155">
        <f t="shared" si="109"/>
        <v>5</v>
      </c>
      <c r="L229" s="2">
        <f t="shared" si="105"/>
        <v>1.00048282</v>
      </c>
      <c r="M229" s="157">
        <f t="shared" si="110"/>
        <v>1.00048282</v>
      </c>
      <c r="N229" s="2">
        <f t="shared" si="96"/>
        <v>0</v>
      </c>
      <c r="O229" s="161">
        <f t="shared" si="106"/>
        <v>0</v>
      </c>
      <c r="P229" s="162">
        <f t="shared" si="97"/>
        <v>0</v>
      </c>
      <c r="Q229" s="157">
        <f t="shared" si="98"/>
        <v>0</v>
      </c>
      <c r="R229" s="163">
        <f t="shared" si="107"/>
        <v>0.12</v>
      </c>
      <c r="S229" s="161">
        <f t="shared" si="99"/>
        <v>5</v>
      </c>
      <c r="T229" s="161">
        <v>360</v>
      </c>
      <c r="U229" s="164">
        <f t="shared" si="100"/>
        <v>1.0015752490000001</v>
      </c>
      <c r="V229" s="157">
        <f t="shared" si="101"/>
        <v>0</v>
      </c>
      <c r="W229" s="2">
        <f t="shared" si="108"/>
        <v>0</v>
      </c>
      <c r="X229" s="2"/>
      <c r="Y229" s="8"/>
      <c r="Z229" s="5"/>
      <c r="AA229" s="5"/>
      <c r="AD229" s="8"/>
      <c r="AE229" s="39"/>
      <c r="AG229" s="41"/>
      <c r="AH229" s="39"/>
      <c r="AI229" s="39"/>
      <c r="AJ229" s="39"/>
      <c r="AK229" s="39"/>
      <c r="AL229" s="39"/>
    </row>
    <row r="230" spans="1:38" ht="15" customHeight="1" x14ac:dyDescent="0.2">
      <c r="A230" s="75">
        <f t="shared" si="102"/>
        <v>43165</v>
      </c>
      <c r="B230" s="2">
        <f t="shared" si="93"/>
        <v>0</v>
      </c>
      <c r="C230" s="157">
        <f t="shared" si="83"/>
        <v>0</v>
      </c>
      <c r="D230" s="158">
        <f t="shared" si="103"/>
        <v>4916.46</v>
      </c>
      <c r="E230" s="150">
        <f>IF(AND(K230=1,K229&gt;1),VLOOKUP(A229,[1]Plan1!$GA$137:$GD$300,4),E229)</f>
        <v>4930.72</v>
      </c>
      <c r="F230" s="152">
        <f t="shared" si="94"/>
        <v>43097</v>
      </c>
      <c r="G230" s="152">
        <f t="shared" si="84"/>
        <v>43128</v>
      </c>
      <c r="H230" s="159">
        <f t="shared" si="95"/>
        <v>2.9004609007294846E-3</v>
      </c>
      <c r="I230" s="160">
        <f t="shared" si="104"/>
        <v>43189</v>
      </c>
      <c r="J230" s="155">
        <f t="shared" si="85"/>
        <v>30</v>
      </c>
      <c r="K230" s="155">
        <f t="shared" si="109"/>
        <v>6</v>
      </c>
      <c r="L230" s="2">
        <f t="shared" si="105"/>
        <v>1.00057942</v>
      </c>
      <c r="M230" s="157">
        <f t="shared" si="110"/>
        <v>1.00057942</v>
      </c>
      <c r="N230" s="2">
        <f t="shared" si="96"/>
        <v>0</v>
      </c>
      <c r="O230" s="161">
        <f t="shared" si="106"/>
        <v>0</v>
      </c>
      <c r="P230" s="162">
        <f t="shared" si="97"/>
        <v>0</v>
      </c>
      <c r="Q230" s="157">
        <f t="shared" si="98"/>
        <v>0</v>
      </c>
      <c r="R230" s="163">
        <f t="shared" si="107"/>
        <v>0.12</v>
      </c>
      <c r="S230" s="161">
        <f t="shared" si="99"/>
        <v>6</v>
      </c>
      <c r="T230" s="161">
        <v>360</v>
      </c>
      <c r="U230" s="164">
        <f t="shared" si="100"/>
        <v>1.001890596</v>
      </c>
      <c r="V230" s="157">
        <f t="shared" si="101"/>
        <v>0</v>
      </c>
      <c r="W230" s="2">
        <f t="shared" si="108"/>
        <v>0</v>
      </c>
      <c r="X230" s="2"/>
      <c r="Y230" s="8"/>
      <c r="Z230" s="5"/>
      <c r="AA230" s="5"/>
      <c r="AD230" s="8"/>
      <c r="AE230" s="39"/>
      <c r="AG230" s="41"/>
      <c r="AH230" s="39"/>
      <c r="AI230" s="39"/>
      <c r="AJ230" s="39"/>
      <c r="AK230" s="39"/>
      <c r="AL230" s="39"/>
    </row>
    <row r="231" spans="1:38" ht="15" customHeight="1" x14ac:dyDescent="0.2">
      <c r="A231" s="75">
        <f t="shared" si="102"/>
        <v>43166</v>
      </c>
      <c r="B231" s="2">
        <f t="shared" si="93"/>
        <v>0</v>
      </c>
      <c r="C231" s="157">
        <f t="shared" si="83"/>
        <v>0</v>
      </c>
      <c r="D231" s="158">
        <f t="shared" si="103"/>
        <v>4916.46</v>
      </c>
      <c r="E231" s="150">
        <f>IF(AND(K231=1,K230&gt;1),VLOOKUP(A230,[1]Plan1!$GA$137:$GD$300,4),E230)</f>
        <v>4930.72</v>
      </c>
      <c r="F231" s="152">
        <f t="shared" si="94"/>
        <v>43097</v>
      </c>
      <c r="G231" s="152">
        <f t="shared" si="84"/>
        <v>43128</v>
      </c>
      <c r="H231" s="159">
        <f t="shared" si="95"/>
        <v>2.9004609007294846E-3</v>
      </c>
      <c r="I231" s="160">
        <f t="shared" si="104"/>
        <v>43189</v>
      </c>
      <c r="J231" s="155">
        <f t="shared" si="85"/>
        <v>30</v>
      </c>
      <c r="K231" s="155">
        <f t="shared" si="109"/>
        <v>7</v>
      </c>
      <c r="L231" s="2">
        <f t="shared" si="105"/>
        <v>1.00067602</v>
      </c>
      <c r="M231" s="157">
        <f t="shared" si="110"/>
        <v>1.00067602</v>
      </c>
      <c r="N231" s="2">
        <f t="shared" si="96"/>
        <v>0</v>
      </c>
      <c r="O231" s="161">
        <f t="shared" si="106"/>
        <v>0</v>
      </c>
      <c r="P231" s="162">
        <f t="shared" si="97"/>
        <v>0</v>
      </c>
      <c r="Q231" s="157">
        <f t="shared" si="98"/>
        <v>0</v>
      </c>
      <c r="R231" s="163">
        <f t="shared" si="107"/>
        <v>0.12</v>
      </c>
      <c r="S231" s="161">
        <f t="shared" si="99"/>
        <v>7</v>
      </c>
      <c r="T231" s="161">
        <v>360</v>
      </c>
      <c r="U231" s="164">
        <f t="shared" si="100"/>
        <v>1.0022060429999999</v>
      </c>
      <c r="V231" s="157">
        <f t="shared" si="101"/>
        <v>0</v>
      </c>
      <c r="W231" s="2">
        <f t="shared" si="108"/>
        <v>0</v>
      </c>
      <c r="X231" s="2"/>
      <c r="Y231" s="8"/>
      <c r="Z231" s="5"/>
      <c r="AA231" s="5"/>
      <c r="AD231" s="8"/>
      <c r="AE231" s="39"/>
      <c r="AG231" s="41"/>
      <c r="AH231" s="39"/>
      <c r="AI231" s="39"/>
      <c r="AJ231" s="39"/>
      <c r="AK231" s="39"/>
      <c r="AL231" s="39"/>
    </row>
    <row r="232" spans="1:38" ht="15" customHeight="1" x14ac:dyDescent="0.2">
      <c r="A232" s="75">
        <f t="shared" si="102"/>
        <v>43167</v>
      </c>
      <c r="B232" s="2">
        <f t="shared" si="93"/>
        <v>0</v>
      </c>
      <c r="C232" s="157">
        <f t="shared" si="83"/>
        <v>0</v>
      </c>
      <c r="D232" s="158">
        <f t="shared" si="103"/>
        <v>4916.46</v>
      </c>
      <c r="E232" s="150">
        <f>IF(AND(K232=1,K231&gt;1),VLOOKUP(A231,[1]Plan1!$GA$137:$GD$300,4),E231)</f>
        <v>4930.72</v>
      </c>
      <c r="F232" s="152">
        <f t="shared" si="94"/>
        <v>43097</v>
      </c>
      <c r="G232" s="152">
        <f t="shared" si="84"/>
        <v>43128</v>
      </c>
      <c r="H232" s="159">
        <f t="shared" si="95"/>
        <v>2.9004609007294846E-3</v>
      </c>
      <c r="I232" s="160">
        <f t="shared" si="104"/>
        <v>43189</v>
      </c>
      <c r="J232" s="155">
        <f t="shared" si="85"/>
        <v>30</v>
      </c>
      <c r="K232" s="155">
        <f t="shared" si="109"/>
        <v>8</v>
      </c>
      <c r="L232" s="2">
        <f t="shared" si="105"/>
        <v>1.0007726299999999</v>
      </c>
      <c r="M232" s="157">
        <f t="shared" si="110"/>
        <v>1.0007726299999999</v>
      </c>
      <c r="N232" s="2">
        <f t="shared" si="96"/>
        <v>0</v>
      </c>
      <c r="O232" s="161">
        <f t="shared" si="106"/>
        <v>0</v>
      </c>
      <c r="P232" s="162">
        <f t="shared" si="97"/>
        <v>0</v>
      </c>
      <c r="Q232" s="157">
        <f t="shared" si="98"/>
        <v>0</v>
      </c>
      <c r="R232" s="163">
        <f t="shared" si="107"/>
        <v>0.12</v>
      </c>
      <c r="S232" s="161">
        <f t="shared" si="99"/>
        <v>8</v>
      </c>
      <c r="T232" s="161">
        <v>360</v>
      </c>
      <c r="U232" s="164">
        <f t="shared" si="100"/>
        <v>1.0025215890000001</v>
      </c>
      <c r="V232" s="157">
        <f t="shared" si="101"/>
        <v>0</v>
      </c>
      <c r="W232" s="2">
        <f t="shared" si="108"/>
        <v>0</v>
      </c>
      <c r="X232" s="2"/>
      <c r="Y232" s="8"/>
      <c r="Z232" s="5"/>
      <c r="AA232" s="5"/>
    </row>
    <row r="233" spans="1:38" ht="15" customHeight="1" x14ac:dyDescent="0.2">
      <c r="A233" s="75">
        <f t="shared" si="102"/>
        <v>43168</v>
      </c>
      <c r="B233" s="2">
        <f t="shared" si="93"/>
        <v>0</v>
      </c>
      <c r="C233" s="157">
        <f t="shared" si="83"/>
        <v>0</v>
      </c>
      <c r="D233" s="158">
        <f t="shared" si="103"/>
        <v>4916.46</v>
      </c>
      <c r="E233" s="150">
        <f>IF(AND(K233=1,K232&gt;1),VLOOKUP(A232,[1]Plan1!$GA$137:$GD$300,4),E232)</f>
        <v>4930.72</v>
      </c>
      <c r="F233" s="152">
        <f t="shared" si="94"/>
        <v>43097</v>
      </c>
      <c r="G233" s="152">
        <f t="shared" si="84"/>
        <v>43128</v>
      </c>
      <c r="H233" s="159">
        <f t="shared" si="95"/>
        <v>2.9004609007294846E-3</v>
      </c>
      <c r="I233" s="160">
        <f t="shared" si="104"/>
        <v>43189</v>
      </c>
      <c r="J233" s="155">
        <f t="shared" si="85"/>
        <v>30</v>
      </c>
      <c r="K233" s="155">
        <f t="shared" si="109"/>
        <v>9</v>
      </c>
      <c r="L233" s="2">
        <f t="shared" si="105"/>
        <v>1.00086925</v>
      </c>
      <c r="M233" s="157">
        <f t="shared" si="110"/>
        <v>1.00086925</v>
      </c>
      <c r="N233" s="2">
        <f t="shared" si="96"/>
        <v>0</v>
      </c>
      <c r="O233" s="161">
        <f t="shared" si="106"/>
        <v>0</v>
      </c>
      <c r="P233" s="162">
        <f t="shared" si="97"/>
        <v>0</v>
      </c>
      <c r="Q233" s="157">
        <f t="shared" si="98"/>
        <v>0</v>
      </c>
      <c r="R233" s="163">
        <f t="shared" si="107"/>
        <v>0.12</v>
      </c>
      <c r="S233" s="161">
        <f t="shared" si="99"/>
        <v>9</v>
      </c>
      <c r="T233" s="161">
        <v>360</v>
      </c>
      <c r="U233" s="164">
        <f t="shared" si="100"/>
        <v>1.002837234</v>
      </c>
      <c r="V233" s="157">
        <f t="shared" si="101"/>
        <v>0</v>
      </c>
      <c r="W233" s="2">
        <f t="shared" si="108"/>
        <v>0</v>
      </c>
      <c r="X233" s="2"/>
      <c r="Y233" s="8"/>
      <c r="Z233" s="5"/>
      <c r="AA233" s="5"/>
    </row>
    <row r="234" spans="1:38" ht="15" customHeight="1" x14ac:dyDescent="0.2">
      <c r="A234" s="75">
        <f t="shared" si="102"/>
        <v>43169</v>
      </c>
      <c r="B234" s="2">
        <f t="shared" si="93"/>
        <v>0</v>
      </c>
      <c r="C234" s="157">
        <f t="shared" si="83"/>
        <v>0</v>
      </c>
      <c r="D234" s="158">
        <f t="shared" si="103"/>
        <v>4916.46</v>
      </c>
      <c r="E234" s="150">
        <f>IF(AND(K234=1,K233&gt;1),VLOOKUP(A233,[1]Plan1!$GA$137:$GD$300,4),E233)</f>
        <v>4930.72</v>
      </c>
      <c r="F234" s="152">
        <f t="shared" si="94"/>
        <v>43097</v>
      </c>
      <c r="G234" s="152">
        <f t="shared" si="84"/>
        <v>43128</v>
      </c>
      <c r="H234" s="159">
        <f t="shared" si="95"/>
        <v>2.9004609007294846E-3</v>
      </c>
      <c r="I234" s="160">
        <f t="shared" si="104"/>
        <v>43189</v>
      </c>
      <c r="J234" s="155">
        <f t="shared" si="85"/>
        <v>30</v>
      </c>
      <c r="K234" s="155">
        <f t="shared" si="109"/>
        <v>10</v>
      </c>
      <c r="L234" s="2">
        <f t="shared" si="105"/>
        <v>1.0009658800000001</v>
      </c>
      <c r="M234" s="157">
        <f t="shared" si="110"/>
        <v>1.0009658800000001</v>
      </c>
      <c r="N234" s="2">
        <f t="shared" si="96"/>
        <v>0</v>
      </c>
      <c r="O234" s="161">
        <f t="shared" si="106"/>
        <v>0</v>
      </c>
      <c r="P234" s="162">
        <f t="shared" si="97"/>
        <v>0</v>
      </c>
      <c r="Q234" s="157">
        <f t="shared" si="98"/>
        <v>0</v>
      </c>
      <c r="R234" s="163">
        <f t="shared" si="107"/>
        <v>0.12</v>
      </c>
      <c r="S234" s="161">
        <f t="shared" si="99"/>
        <v>10</v>
      </c>
      <c r="T234" s="161">
        <v>360</v>
      </c>
      <c r="U234" s="164">
        <f t="shared" si="100"/>
        <v>1.003152979</v>
      </c>
      <c r="V234" s="157">
        <f t="shared" si="101"/>
        <v>0</v>
      </c>
      <c r="W234" s="2">
        <f t="shared" si="108"/>
        <v>0</v>
      </c>
      <c r="X234" s="2"/>
      <c r="Y234" s="8"/>
      <c r="Z234" s="5"/>
      <c r="AA234" s="5"/>
    </row>
    <row r="235" spans="1:38" ht="15" customHeight="1" x14ac:dyDescent="0.2">
      <c r="A235" s="75">
        <f t="shared" si="102"/>
        <v>43170</v>
      </c>
      <c r="B235" s="2">
        <f t="shared" si="93"/>
        <v>0</v>
      </c>
      <c r="C235" s="157">
        <f t="shared" si="83"/>
        <v>0</v>
      </c>
      <c r="D235" s="158">
        <f t="shared" si="103"/>
        <v>4916.46</v>
      </c>
      <c r="E235" s="150">
        <f>IF(AND(K235=1,K234&gt;1),VLOOKUP(A234,[1]Plan1!$GA$137:$GD$300,4),E234)</f>
        <v>4930.72</v>
      </c>
      <c r="F235" s="152">
        <f t="shared" si="94"/>
        <v>43097</v>
      </c>
      <c r="G235" s="152">
        <f t="shared" si="84"/>
        <v>43128</v>
      </c>
      <c r="H235" s="159">
        <f t="shared" si="95"/>
        <v>2.9004609007294846E-3</v>
      </c>
      <c r="I235" s="160">
        <f t="shared" si="104"/>
        <v>43189</v>
      </c>
      <c r="J235" s="155">
        <f t="shared" si="85"/>
        <v>30</v>
      </c>
      <c r="K235" s="155">
        <f t="shared" si="109"/>
        <v>11</v>
      </c>
      <c r="L235" s="2">
        <f t="shared" si="105"/>
        <v>1.0010625200000001</v>
      </c>
      <c r="M235" s="157">
        <f t="shared" si="110"/>
        <v>1.0010625200000001</v>
      </c>
      <c r="N235" s="2">
        <f t="shared" si="96"/>
        <v>0</v>
      </c>
      <c r="O235" s="161">
        <f t="shared" si="106"/>
        <v>0</v>
      </c>
      <c r="P235" s="162">
        <f t="shared" si="97"/>
        <v>0</v>
      </c>
      <c r="Q235" s="157">
        <f t="shared" si="98"/>
        <v>0</v>
      </c>
      <c r="R235" s="163">
        <f t="shared" si="107"/>
        <v>0.12</v>
      </c>
      <c r="S235" s="161">
        <f t="shared" si="99"/>
        <v>11</v>
      </c>
      <c r="T235" s="161">
        <v>360</v>
      </c>
      <c r="U235" s="164">
        <f t="shared" si="100"/>
        <v>1.003468823</v>
      </c>
      <c r="V235" s="157">
        <f t="shared" si="101"/>
        <v>0</v>
      </c>
      <c r="W235" s="2">
        <f t="shared" si="108"/>
        <v>0</v>
      </c>
      <c r="X235" s="2"/>
      <c r="Y235" s="8"/>
      <c r="Z235" s="5"/>
      <c r="AA235" s="5"/>
    </row>
    <row r="236" spans="1:38" ht="15" customHeight="1" x14ac:dyDescent="0.2">
      <c r="A236" s="75">
        <f t="shared" si="102"/>
        <v>43171</v>
      </c>
      <c r="B236" s="2">
        <f t="shared" si="93"/>
        <v>0</v>
      </c>
      <c r="C236" s="157">
        <f t="shared" ref="C236:C299" si="111">IF(I236&gt;I235,N235+V235,C235)</f>
        <v>0</v>
      </c>
      <c r="D236" s="158">
        <f t="shared" si="103"/>
        <v>4916.46</v>
      </c>
      <c r="E236" s="150">
        <f>IF(AND(K236=1,K235&gt;1),VLOOKUP(A235,[1]Plan1!$GA$137:$GD$300,4),E235)</f>
        <v>4930.72</v>
      </c>
      <c r="F236" s="152">
        <f t="shared" si="94"/>
        <v>43097</v>
      </c>
      <c r="G236" s="152">
        <f t="shared" ref="G236:G299" si="112">IF(I236&gt;I235,EDATE(A235,-1),+G235)</f>
        <v>43128</v>
      </c>
      <c r="H236" s="159">
        <f t="shared" si="95"/>
        <v>2.9004609007294846E-3</v>
      </c>
      <c r="I236" s="160">
        <f t="shared" si="104"/>
        <v>43189</v>
      </c>
      <c r="J236" s="155">
        <f t="shared" ref="J236:J299" si="113">IF(I236&gt;I235,I236-I235,J235)</f>
        <v>30</v>
      </c>
      <c r="K236" s="155">
        <f t="shared" si="109"/>
        <v>12</v>
      </c>
      <c r="L236" s="2">
        <f t="shared" si="105"/>
        <v>1.00115917</v>
      </c>
      <c r="M236" s="157">
        <f t="shared" si="110"/>
        <v>1.00115917</v>
      </c>
      <c r="N236" s="2">
        <f t="shared" si="96"/>
        <v>0</v>
      </c>
      <c r="O236" s="161">
        <f t="shared" si="106"/>
        <v>0</v>
      </c>
      <c r="P236" s="162">
        <f t="shared" si="97"/>
        <v>0</v>
      </c>
      <c r="Q236" s="157">
        <f t="shared" si="98"/>
        <v>0</v>
      </c>
      <c r="R236" s="163">
        <f t="shared" si="107"/>
        <v>0.12</v>
      </c>
      <c r="S236" s="161">
        <f t="shared" si="99"/>
        <v>12</v>
      </c>
      <c r="T236" s="161">
        <v>360</v>
      </c>
      <c r="U236" s="164">
        <f t="shared" si="100"/>
        <v>1.003784767</v>
      </c>
      <c r="V236" s="157">
        <f t="shared" si="101"/>
        <v>0</v>
      </c>
      <c r="W236" s="2">
        <f t="shared" si="108"/>
        <v>0</v>
      </c>
      <c r="X236" s="2"/>
      <c r="Y236" s="8"/>
      <c r="Z236" s="5"/>
      <c r="AA236" s="5"/>
    </row>
    <row r="237" spans="1:38" ht="15" customHeight="1" x14ac:dyDescent="0.2">
      <c r="A237" s="75">
        <f t="shared" si="102"/>
        <v>43172</v>
      </c>
      <c r="B237" s="2">
        <f t="shared" si="93"/>
        <v>0</v>
      </c>
      <c r="C237" s="157">
        <f t="shared" si="111"/>
        <v>0</v>
      </c>
      <c r="D237" s="158">
        <f t="shared" si="103"/>
        <v>4916.46</v>
      </c>
      <c r="E237" s="150">
        <f>IF(AND(K237=1,K236&gt;1),VLOOKUP(A236,[1]Plan1!$GA$137:$GD$300,4),E236)</f>
        <v>4930.72</v>
      </c>
      <c r="F237" s="152">
        <f t="shared" si="94"/>
        <v>43097</v>
      </c>
      <c r="G237" s="152">
        <f t="shared" si="112"/>
        <v>43128</v>
      </c>
      <c r="H237" s="159">
        <f t="shared" si="95"/>
        <v>2.9004609007294846E-3</v>
      </c>
      <c r="I237" s="160">
        <f t="shared" si="104"/>
        <v>43189</v>
      </c>
      <c r="J237" s="155">
        <f t="shared" si="113"/>
        <v>30</v>
      </c>
      <c r="K237" s="155">
        <f t="shared" si="109"/>
        <v>13</v>
      </c>
      <c r="L237" s="2">
        <f t="shared" si="105"/>
        <v>1.0012558300000001</v>
      </c>
      <c r="M237" s="157">
        <f t="shared" si="110"/>
        <v>1.0012558300000001</v>
      </c>
      <c r="N237" s="2">
        <f t="shared" si="96"/>
        <v>0</v>
      </c>
      <c r="O237" s="161">
        <f t="shared" si="106"/>
        <v>0</v>
      </c>
      <c r="P237" s="162">
        <f t="shared" si="97"/>
        <v>0</v>
      </c>
      <c r="Q237" s="157">
        <f t="shared" si="98"/>
        <v>0</v>
      </c>
      <c r="R237" s="163">
        <f t="shared" si="107"/>
        <v>0.12</v>
      </c>
      <c r="S237" s="161">
        <f t="shared" si="99"/>
        <v>13</v>
      </c>
      <c r="T237" s="161">
        <v>360</v>
      </c>
      <c r="U237" s="164">
        <f t="shared" si="100"/>
        <v>1.00410081</v>
      </c>
      <c r="V237" s="157">
        <f t="shared" si="101"/>
        <v>0</v>
      </c>
      <c r="W237" s="2">
        <f t="shared" si="108"/>
        <v>0</v>
      </c>
      <c r="X237" s="2"/>
      <c r="Y237" s="8"/>
      <c r="Z237" s="5"/>
      <c r="AA237" s="5"/>
    </row>
    <row r="238" spans="1:38" ht="15" customHeight="1" x14ac:dyDescent="0.2">
      <c r="A238" s="75">
        <f t="shared" si="102"/>
        <v>43173</v>
      </c>
      <c r="B238" s="2">
        <f t="shared" si="93"/>
        <v>0</v>
      </c>
      <c r="C238" s="157">
        <f t="shared" si="111"/>
        <v>0</v>
      </c>
      <c r="D238" s="158">
        <f t="shared" si="103"/>
        <v>4916.46</v>
      </c>
      <c r="E238" s="150">
        <f>IF(AND(K238=1,K237&gt;1),VLOOKUP(A237,[1]Plan1!$GA$137:$GD$300,4),E237)</f>
        <v>4930.72</v>
      </c>
      <c r="F238" s="152">
        <f t="shared" si="94"/>
        <v>43097</v>
      </c>
      <c r="G238" s="152">
        <f t="shared" si="112"/>
        <v>43128</v>
      </c>
      <c r="H238" s="159">
        <f t="shared" si="95"/>
        <v>2.9004609007294846E-3</v>
      </c>
      <c r="I238" s="160">
        <f t="shared" si="104"/>
        <v>43189</v>
      </c>
      <c r="J238" s="155">
        <f t="shared" si="113"/>
        <v>30</v>
      </c>
      <c r="K238" s="155">
        <f t="shared" si="109"/>
        <v>14</v>
      </c>
      <c r="L238" s="2">
        <f t="shared" si="105"/>
        <v>1.0013525000000001</v>
      </c>
      <c r="M238" s="157">
        <f t="shared" si="110"/>
        <v>1.0013525000000001</v>
      </c>
      <c r="N238" s="2">
        <f t="shared" si="96"/>
        <v>0</v>
      </c>
      <c r="O238" s="161">
        <f t="shared" si="106"/>
        <v>0</v>
      </c>
      <c r="P238" s="162">
        <f t="shared" si="97"/>
        <v>0</v>
      </c>
      <c r="Q238" s="157">
        <f t="shared" si="98"/>
        <v>0</v>
      </c>
      <c r="R238" s="163">
        <f t="shared" si="107"/>
        <v>0.12</v>
      </c>
      <c r="S238" s="161">
        <f t="shared" si="99"/>
        <v>14</v>
      </c>
      <c r="T238" s="161">
        <v>360</v>
      </c>
      <c r="U238" s="164">
        <f t="shared" si="100"/>
        <v>1.004416953</v>
      </c>
      <c r="V238" s="157">
        <f t="shared" si="101"/>
        <v>0</v>
      </c>
      <c r="W238" s="2">
        <f t="shared" si="108"/>
        <v>0</v>
      </c>
      <c r="X238" s="2"/>
      <c r="Y238" s="8"/>
      <c r="Z238" s="5"/>
      <c r="AA238" s="5"/>
    </row>
    <row r="239" spans="1:38" ht="15" customHeight="1" x14ac:dyDescent="0.2">
      <c r="A239" s="75">
        <f t="shared" si="102"/>
        <v>43174</v>
      </c>
      <c r="B239" s="2">
        <f t="shared" si="93"/>
        <v>0</v>
      </c>
      <c r="C239" s="157">
        <f t="shared" si="111"/>
        <v>0</v>
      </c>
      <c r="D239" s="158">
        <f t="shared" si="103"/>
        <v>4916.46</v>
      </c>
      <c r="E239" s="150">
        <f>IF(AND(K239=1,K238&gt;1),VLOOKUP(A238,[1]Plan1!$GA$137:$GD$300,4),E238)</f>
        <v>4930.72</v>
      </c>
      <c r="F239" s="152">
        <f t="shared" si="94"/>
        <v>43097</v>
      </c>
      <c r="G239" s="152">
        <f t="shared" si="112"/>
        <v>43128</v>
      </c>
      <c r="H239" s="159">
        <f t="shared" si="95"/>
        <v>2.9004609007294846E-3</v>
      </c>
      <c r="I239" s="160">
        <f t="shared" si="104"/>
        <v>43189</v>
      </c>
      <c r="J239" s="155">
        <f t="shared" si="113"/>
        <v>30</v>
      </c>
      <c r="K239" s="155">
        <f t="shared" si="109"/>
        <v>15</v>
      </c>
      <c r="L239" s="2">
        <f t="shared" si="105"/>
        <v>1.00144918</v>
      </c>
      <c r="M239" s="157">
        <f t="shared" si="110"/>
        <v>1.00144918</v>
      </c>
      <c r="N239" s="2">
        <f t="shared" si="96"/>
        <v>0</v>
      </c>
      <c r="O239" s="161">
        <f t="shared" si="106"/>
        <v>0</v>
      </c>
      <c r="P239" s="162">
        <f t="shared" si="97"/>
        <v>0</v>
      </c>
      <c r="Q239" s="157">
        <f t="shared" si="98"/>
        <v>0</v>
      </c>
      <c r="R239" s="163">
        <f t="shared" si="107"/>
        <v>0.12</v>
      </c>
      <c r="S239" s="161">
        <f t="shared" si="99"/>
        <v>15</v>
      </c>
      <c r="T239" s="161">
        <v>360</v>
      </c>
      <c r="U239" s="164">
        <f t="shared" si="100"/>
        <v>1.004733195</v>
      </c>
      <c r="V239" s="157">
        <f t="shared" si="101"/>
        <v>0</v>
      </c>
      <c r="W239" s="2">
        <f t="shared" si="108"/>
        <v>0</v>
      </c>
      <c r="X239" s="2"/>
      <c r="Y239" s="8"/>
      <c r="Z239" s="5"/>
      <c r="AA239" s="5"/>
    </row>
    <row r="240" spans="1:38" ht="15" customHeight="1" x14ac:dyDescent="0.2">
      <c r="A240" s="75">
        <f t="shared" si="102"/>
        <v>43175</v>
      </c>
      <c r="B240" s="2">
        <f t="shared" si="93"/>
        <v>0</v>
      </c>
      <c r="C240" s="157">
        <f t="shared" si="111"/>
        <v>0</v>
      </c>
      <c r="D240" s="158">
        <f t="shared" si="103"/>
        <v>4916.46</v>
      </c>
      <c r="E240" s="150">
        <f>IF(AND(K240=1,K239&gt;1),VLOOKUP(A239,[1]Plan1!$GA$137:$GD$300,4),E239)</f>
        <v>4930.72</v>
      </c>
      <c r="F240" s="152">
        <f t="shared" si="94"/>
        <v>43097</v>
      </c>
      <c r="G240" s="152">
        <f t="shared" si="112"/>
        <v>43128</v>
      </c>
      <c r="H240" s="159">
        <f t="shared" si="95"/>
        <v>2.9004609007294846E-3</v>
      </c>
      <c r="I240" s="160">
        <f t="shared" si="104"/>
        <v>43189</v>
      </c>
      <c r="J240" s="155">
        <f t="shared" si="113"/>
        <v>30</v>
      </c>
      <c r="K240" s="155">
        <f t="shared" si="109"/>
        <v>16</v>
      </c>
      <c r="L240" s="2">
        <f t="shared" si="105"/>
        <v>1.00154586</v>
      </c>
      <c r="M240" s="157">
        <f t="shared" si="110"/>
        <v>1.00154586</v>
      </c>
      <c r="N240" s="2">
        <f t="shared" si="96"/>
        <v>0</v>
      </c>
      <c r="O240" s="161">
        <f t="shared" si="106"/>
        <v>0</v>
      </c>
      <c r="P240" s="162">
        <f t="shared" si="97"/>
        <v>0</v>
      </c>
      <c r="Q240" s="157">
        <f t="shared" si="98"/>
        <v>0</v>
      </c>
      <c r="R240" s="163">
        <f t="shared" si="107"/>
        <v>0.12</v>
      </c>
      <c r="S240" s="161">
        <f t="shared" si="99"/>
        <v>16</v>
      </c>
      <c r="T240" s="161">
        <v>360</v>
      </c>
      <c r="U240" s="164">
        <f t="shared" si="100"/>
        <v>1.0050495370000001</v>
      </c>
      <c r="V240" s="157">
        <f t="shared" si="101"/>
        <v>0</v>
      </c>
      <c r="W240" s="2">
        <f t="shared" si="108"/>
        <v>0</v>
      </c>
      <c r="X240" s="2"/>
      <c r="Y240" s="8"/>
      <c r="Z240" s="5"/>
      <c r="AA240" s="5"/>
    </row>
    <row r="241" spans="1:163" ht="15" customHeight="1" x14ac:dyDescent="0.2">
      <c r="A241" s="75">
        <f t="shared" si="102"/>
        <v>43176</v>
      </c>
      <c r="B241" s="2">
        <f t="shared" si="93"/>
        <v>0</v>
      </c>
      <c r="C241" s="157">
        <f t="shared" si="111"/>
        <v>0</v>
      </c>
      <c r="D241" s="158">
        <f t="shared" si="103"/>
        <v>4916.46</v>
      </c>
      <c r="E241" s="150">
        <f>IF(AND(K241=1,K240&gt;1),VLOOKUP(A240,[1]Plan1!$GA$137:$GD$300,4),E240)</f>
        <v>4930.72</v>
      </c>
      <c r="F241" s="152">
        <f t="shared" si="94"/>
        <v>43097</v>
      </c>
      <c r="G241" s="152">
        <f t="shared" si="112"/>
        <v>43128</v>
      </c>
      <c r="H241" s="159">
        <f t="shared" si="95"/>
        <v>2.9004609007294846E-3</v>
      </c>
      <c r="I241" s="160">
        <f t="shared" si="104"/>
        <v>43189</v>
      </c>
      <c r="J241" s="155">
        <f t="shared" si="113"/>
        <v>30</v>
      </c>
      <c r="K241" s="155">
        <f t="shared" si="109"/>
        <v>17</v>
      </c>
      <c r="L241" s="2">
        <f t="shared" si="105"/>
        <v>1.0016425600000001</v>
      </c>
      <c r="M241" s="157">
        <f t="shared" si="110"/>
        <v>1.0016425600000001</v>
      </c>
      <c r="N241" s="2">
        <f t="shared" si="96"/>
        <v>0</v>
      </c>
      <c r="O241" s="161">
        <f t="shared" si="106"/>
        <v>0</v>
      </c>
      <c r="P241" s="162">
        <f t="shared" si="97"/>
        <v>0</v>
      </c>
      <c r="Q241" s="157">
        <f t="shared" si="98"/>
        <v>0</v>
      </c>
      <c r="R241" s="163">
        <f t="shared" si="107"/>
        <v>0.12</v>
      </c>
      <c r="S241" s="161">
        <f t="shared" si="99"/>
        <v>17</v>
      </c>
      <c r="T241" s="161">
        <v>360</v>
      </c>
      <c r="U241" s="164">
        <f t="shared" si="100"/>
        <v>1.0053659779999999</v>
      </c>
      <c r="V241" s="157">
        <f t="shared" si="101"/>
        <v>0</v>
      </c>
      <c r="W241" s="2">
        <f t="shared" si="108"/>
        <v>0</v>
      </c>
      <c r="X241" s="2"/>
      <c r="Y241" s="8"/>
      <c r="Z241" s="5"/>
      <c r="AA241" s="5"/>
    </row>
    <row r="242" spans="1:163" ht="15" customHeight="1" x14ac:dyDescent="0.2">
      <c r="A242" s="75">
        <f t="shared" si="102"/>
        <v>43177</v>
      </c>
      <c r="B242" s="2">
        <f t="shared" si="93"/>
        <v>0</v>
      </c>
      <c r="C242" s="157">
        <f t="shared" si="111"/>
        <v>0</v>
      </c>
      <c r="D242" s="158">
        <f t="shared" si="103"/>
        <v>4916.46</v>
      </c>
      <c r="E242" s="150">
        <f>IF(AND(K242=1,K241&gt;1),VLOOKUP(A241,[1]Plan1!$GA$137:$GD$300,4),E241)</f>
        <v>4930.72</v>
      </c>
      <c r="F242" s="152">
        <f t="shared" si="94"/>
        <v>43097</v>
      </c>
      <c r="G242" s="152">
        <f t="shared" si="112"/>
        <v>43128</v>
      </c>
      <c r="H242" s="159">
        <f t="shared" si="95"/>
        <v>2.9004609007294846E-3</v>
      </c>
      <c r="I242" s="160">
        <f t="shared" si="104"/>
        <v>43189</v>
      </c>
      <c r="J242" s="155">
        <f t="shared" si="113"/>
        <v>30</v>
      </c>
      <c r="K242" s="155">
        <f t="shared" si="109"/>
        <v>18</v>
      </c>
      <c r="L242" s="2">
        <f t="shared" si="105"/>
        <v>1.0017392599999999</v>
      </c>
      <c r="M242" s="157">
        <f t="shared" si="110"/>
        <v>1.0017392599999999</v>
      </c>
      <c r="N242" s="2">
        <f t="shared" si="96"/>
        <v>0</v>
      </c>
      <c r="O242" s="161">
        <f t="shared" si="106"/>
        <v>0</v>
      </c>
      <c r="P242" s="162">
        <f t="shared" si="97"/>
        <v>0</v>
      </c>
      <c r="Q242" s="157">
        <f t="shared" si="98"/>
        <v>0</v>
      </c>
      <c r="R242" s="163">
        <f t="shared" si="107"/>
        <v>0.12</v>
      </c>
      <c r="S242" s="161">
        <f t="shared" si="99"/>
        <v>18</v>
      </c>
      <c r="T242" s="161">
        <v>360</v>
      </c>
      <c r="U242" s="164">
        <f t="shared" si="100"/>
        <v>1.0056825190000001</v>
      </c>
      <c r="V242" s="157">
        <f t="shared" si="101"/>
        <v>0</v>
      </c>
      <c r="W242" s="2">
        <f t="shared" si="108"/>
        <v>0</v>
      </c>
      <c r="X242" s="2"/>
      <c r="Y242" s="8"/>
      <c r="Z242" s="5"/>
      <c r="AA242" s="5"/>
    </row>
    <row r="243" spans="1:163" ht="15" customHeight="1" x14ac:dyDescent="0.2">
      <c r="A243" s="75">
        <f t="shared" si="102"/>
        <v>43178</v>
      </c>
      <c r="B243" s="2">
        <f t="shared" si="93"/>
        <v>0</v>
      </c>
      <c r="C243" s="157">
        <f t="shared" si="111"/>
        <v>0</v>
      </c>
      <c r="D243" s="158">
        <f t="shared" si="103"/>
        <v>4916.46</v>
      </c>
      <c r="E243" s="150">
        <f>IF(AND(K243=1,K242&gt;1),VLOOKUP(A242,[1]Plan1!$GA$137:$GD$300,4),E242)</f>
        <v>4930.72</v>
      </c>
      <c r="F243" s="152">
        <f t="shared" si="94"/>
        <v>43097</v>
      </c>
      <c r="G243" s="152">
        <f t="shared" si="112"/>
        <v>43128</v>
      </c>
      <c r="H243" s="159">
        <f t="shared" si="95"/>
        <v>2.9004609007294846E-3</v>
      </c>
      <c r="I243" s="160">
        <f t="shared" si="104"/>
        <v>43189</v>
      </c>
      <c r="J243" s="155">
        <f t="shared" si="113"/>
        <v>30</v>
      </c>
      <c r="K243" s="155">
        <f t="shared" si="109"/>
        <v>19</v>
      </c>
      <c r="L243" s="2">
        <f t="shared" si="105"/>
        <v>1.0018359800000001</v>
      </c>
      <c r="M243" s="157">
        <f t="shared" si="110"/>
        <v>1.0018359800000001</v>
      </c>
      <c r="N243" s="2">
        <f t="shared" si="96"/>
        <v>0</v>
      </c>
      <c r="O243" s="161">
        <f t="shared" si="106"/>
        <v>0</v>
      </c>
      <c r="P243" s="162">
        <f t="shared" si="97"/>
        <v>0</v>
      </c>
      <c r="Q243" s="157">
        <f t="shared" si="98"/>
        <v>0</v>
      </c>
      <c r="R243" s="163">
        <f t="shared" si="107"/>
        <v>0.12</v>
      </c>
      <c r="S243" s="161">
        <f t="shared" si="99"/>
        <v>19</v>
      </c>
      <c r="T243" s="161">
        <v>360</v>
      </c>
      <c r="U243" s="164">
        <f t="shared" si="100"/>
        <v>1.0059991589999999</v>
      </c>
      <c r="V243" s="157">
        <f t="shared" si="101"/>
        <v>0</v>
      </c>
      <c r="W243" s="2">
        <f t="shared" si="108"/>
        <v>0</v>
      </c>
      <c r="X243" s="2"/>
      <c r="Y243" s="11"/>
      <c r="Z243" s="5"/>
      <c r="AA243" s="5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  <c r="DF243" s="38"/>
      <c r="DG243" s="38"/>
      <c r="DH243" s="38"/>
      <c r="DI243" s="38"/>
      <c r="DJ243" s="38"/>
      <c r="DK243" s="38"/>
      <c r="DL243" s="38"/>
      <c r="DM243" s="38"/>
      <c r="DN243" s="38"/>
      <c r="DO243" s="38"/>
      <c r="DP243" s="38"/>
      <c r="DQ243" s="38"/>
      <c r="DR243" s="38"/>
      <c r="DS243" s="38"/>
      <c r="DT243" s="38"/>
      <c r="DU243" s="38"/>
      <c r="DV243" s="38"/>
      <c r="DW243" s="38"/>
      <c r="DX243" s="38"/>
      <c r="DY243" s="38"/>
      <c r="DZ243" s="38"/>
      <c r="EA243" s="38"/>
      <c r="EB243" s="38"/>
      <c r="EC243" s="38"/>
      <c r="ED243" s="38"/>
      <c r="EE243" s="38"/>
      <c r="EF243" s="38"/>
      <c r="EG243" s="38"/>
      <c r="EH243" s="38"/>
      <c r="EI243" s="38"/>
      <c r="EJ243" s="38"/>
      <c r="EK243" s="38"/>
      <c r="EL243" s="38"/>
      <c r="EM243" s="38"/>
      <c r="EN243" s="38"/>
      <c r="EO243" s="38"/>
      <c r="EP243" s="38"/>
      <c r="EQ243" s="38"/>
      <c r="ER243" s="38"/>
      <c r="ES243" s="38"/>
      <c r="ET243" s="38"/>
      <c r="EU243" s="38"/>
      <c r="EV243" s="38"/>
      <c r="EW243" s="38"/>
      <c r="EX243" s="38"/>
      <c r="EY243" s="38"/>
      <c r="EZ243" s="38"/>
      <c r="FA243" s="38"/>
      <c r="FB243" s="38"/>
      <c r="FC243" s="38"/>
      <c r="FD243" s="38"/>
      <c r="FE243" s="38"/>
      <c r="FF243" s="38"/>
      <c r="FG243" s="38"/>
    </row>
    <row r="244" spans="1:163" ht="15" customHeight="1" x14ac:dyDescent="0.2">
      <c r="A244" s="75">
        <f t="shared" si="102"/>
        <v>43179</v>
      </c>
      <c r="B244" s="2">
        <f t="shared" si="93"/>
        <v>0</v>
      </c>
      <c r="C244" s="157">
        <f t="shared" si="111"/>
        <v>0</v>
      </c>
      <c r="D244" s="158">
        <f t="shared" si="103"/>
        <v>4916.46</v>
      </c>
      <c r="E244" s="150">
        <f>IF(AND(K244=1,K243&gt;1),VLOOKUP(A243,[1]Plan1!$GA$137:$GD$300,4),E243)</f>
        <v>4930.72</v>
      </c>
      <c r="F244" s="152">
        <f t="shared" si="94"/>
        <v>43097</v>
      </c>
      <c r="G244" s="152">
        <f t="shared" si="112"/>
        <v>43128</v>
      </c>
      <c r="H244" s="159">
        <f t="shared" si="95"/>
        <v>2.9004609007294846E-3</v>
      </c>
      <c r="I244" s="160">
        <f t="shared" si="104"/>
        <v>43189</v>
      </c>
      <c r="J244" s="155">
        <f t="shared" si="113"/>
        <v>30</v>
      </c>
      <c r="K244" s="155">
        <f t="shared" si="109"/>
        <v>20</v>
      </c>
      <c r="L244" s="2">
        <f t="shared" si="105"/>
        <v>1.0019327</v>
      </c>
      <c r="M244" s="157">
        <f t="shared" si="110"/>
        <v>1.0019327</v>
      </c>
      <c r="N244" s="2">
        <f t="shared" si="96"/>
        <v>0</v>
      </c>
      <c r="O244" s="161">
        <f t="shared" si="106"/>
        <v>0</v>
      </c>
      <c r="P244" s="162">
        <f t="shared" si="97"/>
        <v>0</v>
      </c>
      <c r="Q244" s="157">
        <f t="shared" si="98"/>
        <v>0</v>
      </c>
      <c r="R244" s="163">
        <f t="shared" si="107"/>
        <v>0.12</v>
      </c>
      <c r="S244" s="161">
        <f t="shared" si="99"/>
        <v>20</v>
      </c>
      <c r="T244" s="161">
        <v>360</v>
      </c>
      <c r="U244" s="164">
        <f t="shared" si="100"/>
        <v>1.0063158999999999</v>
      </c>
      <c r="V244" s="157">
        <f t="shared" si="101"/>
        <v>0</v>
      </c>
      <c r="W244" s="2">
        <f t="shared" si="108"/>
        <v>0</v>
      </c>
      <c r="X244" s="2"/>
      <c r="Y244" s="8"/>
      <c r="Z244" s="5"/>
      <c r="AA244" s="5"/>
    </row>
    <row r="245" spans="1:163" ht="15" customHeight="1" x14ac:dyDescent="0.2">
      <c r="A245" s="75">
        <f t="shared" si="102"/>
        <v>43180</v>
      </c>
      <c r="B245" s="2">
        <f t="shared" si="93"/>
        <v>0</v>
      </c>
      <c r="C245" s="157">
        <f t="shared" si="111"/>
        <v>0</v>
      </c>
      <c r="D245" s="158">
        <f t="shared" si="103"/>
        <v>4916.46</v>
      </c>
      <c r="E245" s="150">
        <f>IF(AND(K245=1,K244&gt;1),VLOOKUP(A244,[1]Plan1!$GA$137:$GD$300,4),E244)</f>
        <v>4930.72</v>
      </c>
      <c r="F245" s="152">
        <f t="shared" si="94"/>
        <v>43097</v>
      </c>
      <c r="G245" s="152">
        <f t="shared" si="112"/>
        <v>43128</v>
      </c>
      <c r="H245" s="159">
        <f t="shared" si="95"/>
        <v>2.9004609007294846E-3</v>
      </c>
      <c r="I245" s="160">
        <f t="shared" si="104"/>
        <v>43189</v>
      </c>
      <c r="J245" s="155">
        <f t="shared" si="113"/>
        <v>30</v>
      </c>
      <c r="K245" s="155">
        <f t="shared" si="109"/>
        <v>21</v>
      </c>
      <c r="L245" s="2">
        <f t="shared" si="105"/>
        <v>1.00202944</v>
      </c>
      <c r="M245" s="157">
        <f t="shared" si="110"/>
        <v>1.00202944</v>
      </c>
      <c r="N245" s="2">
        <f t="shared" si="96"/>
        <v>0</v>
      </c>
      <c r="O245" s="161">
        <f t="shared" si="106"/>
        <v>0</v>
      </c>
      <c r="P245" s="162">
        <f t="shared" si="97"/>
        <v>0</v>
      </c>
      <c r="Q245" s="157">
        <f t="shared" si="98"/>
        <v>0</v>
      </c>
      <c r="R245" s="163">
        <f t="shared" si="107"/>
        <v>0.12</v>
      </c>
      <c r="S245" s="161">
        <f t="shared" si="99"/>
        <v>21</v>
      </c>
      <c r="T245" s="161">
        <v>360</v>
      </c>
      <c r="U245" s="164">
        <f t="shared" si="100"/>
        <v>1.0066327399999999</v>
      </c>
      <c r="V245" s="157">
        <f t="shared" si="101"/>
        <v>0</v>
      </c>
      <c r="W245" s="2">
        <f t="shared" si="108"/>
        <v>0</v>
      </c>
      <c r="X245" s="2"/>
      <c r="Y245" s="8"/>
      <c r="Z245" s="5"/>
      <c r="AA245" s="5"/>
    </row>
    <row r="246" spans="1:163" ht="15" customHeight="1" x14ac:dyDescent="0.2">
      <c r="A246" s="75">
        <f t="shared" si="102"/>
        <v>43181</v>
      </c>
      <c r="B246" s="2">
        <f t="shared" si="93"/>
        <v>0</v>
      </c>
      <c r="C246" s="157">
        <f t="shared" si="111"/>
        <v>0</v>
      </c>
      <c r="D246" s="158">
        <f t="shared" si="103"/>
        <v>4916.46</v>
      </c>
      <c r="E246" s="150">
        <f>IF(AND(K246=1,K245&gt;1),VLOOKUP(A245,[1]Plan1!$GA$137:$GD$300,4),E245)</f>
        <v>4930.72</v>
      </c>
      <c r="F246" s="152">
        <f t="shared" si="94"/>
        <v>43097</v>
      </c>
      <c r="G246" s="152">
        <f t="shared" si="112"/>
        <v>43128</v>
      </c>
      <c r="H246" s="159">
        <f t="shared" si="95"/>
        <v>2.9004609007294846E-3</v>
      </c>
      <c r="I246" s="160">
        <f t="shared" si="104"/>
        <v>43189</v>
      </c>
      <c r="J246" s="155">
        <f t="shared" si="113"/>
        <v>30</v>
      </c>
      <c r="K246" s="155">
        <f t="shared" si="109"/>
        <v>22</v>
      </c>
      <c r="L246" s="2">
        <f t="shared" si="105"/>
        <v>1.0021261800000001</v>
      </c>
      <c r="M246" s="157">
        <f t="shared" si="110"/>
        <v>1.0021261800000001</v>
      </c>
      <c r="N246" s="2">
        <f t="shared" si="96"/>
        <v>0</v>
      </c>
      <c r="O246" s="161">
        <f t="shared" si="106"/>
        <v>0</v>
      </c>
      <c r="P246" s="162">
        <f t="shared" si="97"/>
        <v>0</v>
      </c>
      <c r="Q246" s="157">
        <f t="shared" si="98"/>
        <v>0</v>
      </c>
      <c r="R246" s="163">
        <f t="shared" si="107"/>
        <v>0.12</v>
      </c>
      <c r="S246" s="161">
        <f t="shared" si="99"/>
        <v>22</v>
      </c>
      <c r="T246" s="161">
        <v>360</v>
      </c>
      <c r="U246" s="164">
        <f t="shared" si="100"/>
        <v>1.00694968</v>
      </c>
      <c r="V246" s="157">
        <f t="shared" si="101"/>
        <v>0</v>
      </c>
      <c r="W246" s="2">
        <f t="shared" si="108"/>
        <v>0</v>
      </c>
      <c r="X246" s="2"/>
      <c r="Y246" s="8"/>
      <c r="Z246" s="5"/>
      <c r="AA246" s="5"/>
    </row>
    <row r="247" spans="1:163" ht="15" customHeight="1" x14ac:dyDescent="0.2">
      <c r="A247" s="75">
        <f t="shared" si="102"/>
        <v>43182</v>
      </c>
      <c r="B247" s="2">
        <f t="shared" si="93"/>
        <v>0</v>
      </c>
      <c r="C247" s="157">
        <f t="shared" si="111"/>
        <v>0</v>
      </c>
      <c r="D247" s="158">
        <f t="shared" si="103"/>
        <v>4916.46</v>
      </c>
      <c r="E247" s="150">
        <f>IF(AND(K247=1,K246&gt;1),VLOOKUP(A246,[1]Plan1!$GA$137:$GD$300,4),E246)</f>
        <v>4930.72</v>
      </c>
      <c r="F247" s="152">
        <f t="shared" si="94"/>
        <v>43097</v>
      </c>
      <c r="G247" s="152">
        <f t="shared" si="112"/>
        <v>43128</v>
      </c>
      <c r="H247" s="159">
        <f t="shared" si="95"/>
        <v>2.9004609007294846E-3</v>
      </c>
      <c r="I247" s="160">
        <f t="shared" si="104"/>
        <v>43189</v>
      </c>
      <c r="J247" s="155">
        <f t="shared" si="113"/>
        <v>30</v>
      </c>
      <c r="K247" s="155">
        <f t="shared" si="109"/>
        <v>23</v>
      </c>
      <c r="L247" s="2">
        <f t="shared" si="105"/>
        <v>1.0022229300000001</v>
      </c>
      <c r="M247" s="157">
        <f t="shared" si="110"/>
        <v>1.0022229300000001</v>
      </c>
      <c r="N247" s="2">
        <f t="shared" si="96"/>
        <v>0</v>
      </c>
      <c r="O247" s="161">
        <f t="shared" si="106"/>
        <v>0</v>
      </c>
      <c r="P247" s="162">
        <f t="shared" si="97"/>
        <v>0</v>
      </c>
      <c r="Q247" s="157">
        <f t="shared" si="98"/>
        <v>0</v>
      </c>
      <c r="R247" s="163">
        <f t="shared" si="107"/>
        <v>0.12</v>
      </c>
      <c r="S247" s="161">
        <f t="shared" si="99"/>
        <v>23</v>
      </c>
      <c r="T247" s="161">
        <v>360</v>
      </c>
      <c r="U247" s="164">
        <f t="shared" si="100"/>
        <v>1.007266719</v>
      </c>
      <c r="V247" s="157">
        <f t="shared" si="101"/>
        <v>0</v>
      </c>
      <c r="W247" s="2">
        <f t="shared" si="108"/>
        <v>0</v>
      </c>
      <c r="X247" s="2"/>
      <c r="Y247" s="8"/>
      <c r="Z247" s="5"/>
      <c r="AA247" s="5"/>
    </row>
    <row r="248" spans="1:163" ht="15" customHeight="1" x14ac:dyDescent="0.2">
      <c r="A248" s="75">
        <f t="shared" si="102"/>
        <v>43183</v>
      </c>
      <c r="B248" s="2">
        <f t="shared" si="93"/>
        <v>0</v>
      </c>
      <c r="C248" s="157">
        <f t="shared" si="111"/>
        <v>0</v>
      </c>
      <c r="D248" s="158">
        <f t="shared" si="103"/>
        <v>4916.46</v>
      </c>
      <c r="E248" s="150">
        <f>IF(AND(K248=1,K247&gt;1),VLOOKUP(A247,[1]Plan1!$GA$137:$GD$300,4),E247)</f>
        <v>4930.72</v>
      </c>
      <c r="F248" s="152">
        <f t="shared" si="94"/>
        <v>43097</v>
      </c>
      <c r="G248" s="152">
        <f t="shared" si="112"/>
        <v>43128</v>
      </c>
      <c r="H248" s="159">
        <f t="shared" si="95"/>
        <v>2.9004609007294846E-3</v>
      </c>
      <c r="I248" s="160">
        <f t="shared" si="104"/>
        <v>43189</v>
      </c>
      <c r="J248" s="155">
        <f t="shared" si="113"/>
        <v>30</v>
      </c>
      <c r="K248" s="155">
        <f t="shared" si="109"/>
        <v>24</v>
      </c>
      <c r="L248" s="2">
        <f t="shared" si="105"/>
        <v>1.00231969</v>
      </c>
      <c r="M248" s="157">
        <f t="shared" si="110"/>
        <v>1.00231969</v>
      </c>
      <c r="N248" s="2">
        <f t="shared" si="96"/>
        <v>0</v>
      </c>
      <c r="O248" s="161">
        <f t="shared" si="106"/>
        <v>0</v>
      </c>
      <c r="P248" s="162">
        <f t="shared" si="97"/>
        <v>0</v>
      </c>
      <c r="Q248" s="157">
        <f t="shared" si="98"/>
        <v>0</v>
      </c>
      <c r="R248" s="163">
        <f t="shared" si="107"/>
        <v>0.12</v>
      </c>
      <c r="S248" s="161">
        <f t="shared" si="99"/>
        <v>24</v>
      </c>
      <c r="T248" s="161">
        <v>360</v>
      </c>
      <c r="U248" s="164">
        <f t="shared" si="100"/>
        <v>1.0075838589999999</v>
      </c>
      <c r="V248" s="157">
        <f t="shared" si="101"/>
        <v>0</v>
      </c>
      <c r="W248" s="2">
        <f t="shared" si="108"/>
        <v>0</v>
      </c>
      <c r="X248" s="2"/>
      <c r="Y248" s="8"/>
      <c r="Z248" s="5"/>
      <c r="AA248" s="5"/>
    </row>
    <row r="249" spans="1:163" ht="15" customHeight="1" x14ac:dyDescent="0.2">
      <c r="A249" s="75">
        <f t="shared" si="102"/>
        <v>43184</v>
      </c>
      <c r="B249" s="2">
        <f t="shared" si="93"/>
        <v>0</v>
      </c>
      <c r="C249" s="157">
        <f t="shared" si="111"/>
        <v>0</v>
      </c>
      <c r="D249" s="158">
        <f t="shared" si="103"/>
        <v>4916.46</v>
      </c>
      <c r="E249" s="150">
        <f>IF(AND(K249=1,K248&gt;1),VLOOKUP(A248,[1]Plan1!$GA$137:$GD$300,4),E248)</f>
        <v>4930.72</v>
      </c>
      <c r="F249" s="152">
        <f t="shared" si="94"/>
        <v>43097</v>
      </c>
      <c r="G249" s="152">
        <f t="shared" si="112"/>
        <v>43128</v>
      </c>
      <c r="H249" s="159">
        <f t="shared" si="95"/>
        <v>2.9004609007294846E-3</v>
      </c>
      <c r="I249" s="160">
        <f t="shared" si="104"/>
        <v>43189</v>
      </c>
      <c r="J249" s="155">
        <f t="shared" si="113"/>
        <v>30</v>
      </c>
      <c r="K249" s="155">
        <f t="shared" si="109"/>
        <v>25</v>
      </c>
      <c r="L249" s="2">
        <f t="shared" si="105"/>
        <v>1.0024164600000001</v>
      </c>
      <c r="M249" s="157">
        <f t="shared" si="110"/>
        <v>1.0024164600000001</v>
      </c>
      <c r="N249" s="2">
        <f t="shared" si="96"/>
        <v>0</v>
      </c>
      <c r="O249" s="161">
        <f t="shared" si="106"/>
        <v>0</v>
      </c>
      <c r="P249" s="162">
        <f t="shared" si="97"/>
        <v>0</v>
      </c>
      <c r="Q249" s="157">
        <f t="shared" si="98"/>
        <v>0</v>
      </c>
      <c r="R249" s="163">
        <f t="shared" si="107"/>
        <v>0.12</v>
      </c>
      <c r="S249" s="161">
        <f t="shared" si="99"/>
        <v>25</v>
      </c>
      <c r="T249" s="161">
        <v>360</v>
      </c>
      <c r="U249" s="164">
        <f t="shared" si="100"/>
        <v>1.0079010980000001</v>
      </c>
      <c r="V249" s="157">
        <f t="shared" si="101"/>
        <v>0</v>
      </c>
      <c r="W249" s="2">
        <f t="shared" si="108"/>
        <v>0</v>
      </c>
      <c r="X249" s="2"/>
      <c r="Y249" s="8"/>
      <c r="Z249" s="5"/>
      <c r="AA249" s="5"/>
    </row>
    <row r="250" spans="1:163" ht="15" customHeight="1" x14ac:dyDescent="0.2">
      <c r="A250" s="75">
        <f t="shared" si="102"/>
        <v>43185</v>
      </c>
      <c r="B250" s="2">
        <f t="shared" si="93"/>
        <v>0</v>
      </c>
      <c r="C250" s="157">
        <f t="shared" si="111"/>
        <v>0</v>
      </c>
      <c r="D250" s="158">
        <f t="shared" si="103"/>
        <v>4916.46</v>
      </c>
      <c r="E250" s="150">
        <f>IF(AND(K250=1,K249&gt;1),VLOOKUP(A249,[1]Plan1!$GA$137:$GD$300,4),E249)</f>
        <v>4930.72</v>
      </c>
      <c r="F250" s="152">
        <f t="shared" si="94"/>
        <v>43097</v>
      </c>
      <c r="G250" s="152">
        <f t="shared" si="112"/>
        <v>43128</v>
      </c>
      <c r="H250" s="159">
        <f t="shared" si="95"/>
        <v>2.9004609007294846E-3</v>
      </c>
      <c r="I250" s="160">
        <f t="shared" si="104"/>
        <v>43189</v>
      </c>
      <c r="J250" s="155">
        <f t="shared" si="113"/>
        <v>30</v>
      </c>
      <c r="K250" s="155">
        <f t="shared" si="109"/>
        <v>26</v>
      </c>
      <c r="L250" s="2">
        <f t="shared" si="105"/>
        <v>1.0025132400000001</v>
      </c>
      <c r="M250" s="157">
        <f t="shared" si="110"/>
        <v>1.0025132400000001</v>
      </c>
      <c r="N250" s="2">
        <f t="shared" si="96"/>
        <v>0</v>
      </c>
      <c r="O250" s="161">
        <f t="shared" si="106"/>
        <v>0</v>
      </c>
      <c r="P250" s="162">
        <f t="shared" si="97"/>
        <v>0</v>
      </c>
      <c r="Q250" s="157">
        <f t="shared" si="98"/>
        <v>0</v>
      </c>
      <c r="R250" s="163">
        <f t="shared" si="107"/>
        <v>0.12</v>
      </c>
      <c r="S250" s="161">
        <f t="shared" si="99"/>
        <v>26</v>
      </c>
      <c r="T250" s="161">
        <v>360</v>
      </c>
      <c r="U250" s="164">
        <f t="shared" si="100"/>
        <v>1.008218437</v>
      </c>
      <c r="V250" s="157">
        <f t="shared" si="101"/>
        <v>0</v>
      </c>
      <c r="W250" s="2">
        <f t="shared" si="108"/>
        <v>0</v>
      </c>
      <c r="X250" s="2"/>
      <c r="Y250" s="8"/>
      <c r="Z250" s="5"/>
      <c r="AA250" s="5"/>
    </row>
    <row r="251" spans="1:163" ht="15" customHeight="1" x14ac:dyDescent="0.2">
      <c r="A251" s="75">
        <f t="shared" si="102"/>
        <v>43186</v>
      </c>
      <c r="B251" s="2">
        <f t="shared" si="93"/>
        <v>0</v>
      </c>
      <c r="C251" s="157">
        <f t="shared" si="111"/>
        <v>0</v>
      </c>
      <c r="D251" s="158">
        <f t="shared" si="103"/>
        <v>4916.46</v>
      </c>
      <c r="E251" s="150">
        <f>IF(AND(K251=1,K250&gt;1),VLOOKUP(A250,[1]Plan1!$GA$137:$GD$300,4),E250)</f>
        <v>4930.72</v>
      </c>
      <c r="F251" s="152">
        <f t="shared" si="94"/>
        <v>43097</v>
      </c>
      <c r="G251" s="152">
        <f t="shared" si="112"/>
        <v>43128</v>
      </c>
      <c r="H251" s="159">
        <f t="shared" si="95"/>
        <v>2.9004609007294846E-3</v>
      </c>
      <c r="I251" s="160">
        <f t="shared" si="104"/>
        <v>43189</v>
      </c>
      <c r="J251" s="155">
        <f t="shared" si="113"/>
        <v>30</v>
      </c>
      <c r="K251" s="155">
        <f t="shared" si="109"/>
        <v>27</v>
      </c>
      <c r="L251" s="2">
        <f t="shared" si="105"/>
        <v>1.00261003</v>
      </c>
      <c r="M251" s="157">
        <f t="shared" si="110"/>
        <v>1.00261003</v>
      </c>
      <c r="N251" s="2">
        <f t="shared" si="96"/>
        <v>0</v>
      </c>
      <c r="O251" s="161">
        <f t="shared" si="106"/>
        <v>0</v>
      </c>
      <c r="P251" s="162">
        <f t="shared" si="97"/>
        <v>0</v>
      </c>
      <c r="Q251" s="157">
        <f t="shared" si="98"/>
        <v>0</v>
      </c>
      <c r="R251" s="163">
        <f t="shared" si="107"/>
        <v>0.12</v>
      </c>
      <c r="S251" s="161">
        <f t="shared" si="99"/>
        <v>27</v>
      </c>
      <c r="T251" s="161">
        <v>360</v>
      </c>
      <c r="U251" s="164">
        <f t="shared" si="100"/>
        <v>1.0085358760000001</v>
      </c>
      <c r="V251" s="157">
        <f t="shared" si="101"/>
        <v>0</v>
      </c>
      <c r="W251" s="2">
        <f t="shared" si="108"/>
        <v>0</v>
      </c>
      <c r="X251" s="2"/>
      <c r="Y251" s="8"/>
      <c r="Z251" s="5"/>
      <c r="AA251" s="5"/>
    </row>
    <row r="252" spans="1:163" ht="15" customHeight="1" x14ac:dyDescent="0.2">
      <c r="A252" s="75">
        <f t="shared" si="102"/>
        <v>43187</v>
      </c>
      <c r="B252" s="2">
        <f t="shared" si="93"/>
        <v>0</v>
      </c>
      <c r="C252" s="157">
        <f t="shared" si="111"/>
        <v>0</v>
      </c>
      <c r="D252" s="158">
        <f t="shared" si="103"/>
        <v>4916.46</v>
      </c>
      <c r="E252" s="150">
        <f>IF(AND(K252=1,K251&gt;1),VLOOKUP(A251,[1]Plan1!$GA$137:$GD$300,4),E251)</f>
        <v>4930.72</v>
      </c>
      <c r="F252" s="152">
        <f t="shared" si="94"/>
        <v>43097</v>
      </c>
      <c r="G252" s="152">
        <f t="shared" si="112"/>
        <v>43128</v>
      </c>
      <c r="H252" s="159">
        <f t="shared" si="95"/>
        <v>2.9004609007294846E-3</v>
      </c>
      <c r="I252" s="160">
        <f t="shared" si="104"/>
        <v>43189</v>
      </c>
      <c r="J252" s="155">
        <f t="shared" si="113"/>
        <v>30</v>
      </c>
      <c r="K252" s="155">
        <f t="shared" si="109"/>
        <v>28</v>
      </c>
      <c r="L252" s="2">
        <f t="shared" si="105"/>
        <v>1.0027068299999999</v>
      </c>
      <c r="M252" s="157">
        <f t="shared" si="110"/>
        <v>1.0027068299999999</v>
      </c>
      <c r="N252" s="2">
        <f t="shared" si="96"/>
        <v>0</v>
      </c>
      <c r="O252" s="161">
        <f t="shared" si="106"/>
        <v>0</v>
      </c>
      <c r="P252" s="162">
        <f t="shared" si="97"/>
        <v>0</v>
      </c>
      <c r="Q252" s="157">
        <f t="shared" si="98"/>
        <v>0</v>
      </c>
      <c r="R252" s="163">
        <f t="shared" si="107"/>
        <v>0.12</v>
      </c>
      <c r="S252" s="161">
        <f t="shared" si="99"/>
        <v>28</v>
      </c>
      <c r="T252" s="161">
        <v>360</v>
      </c>
      <c r="U252" s="164">
        <f t="shared" si="100"/>
        <v>1.0088534149999999</v>
      </c>
      <c r="V252" s="157">
        <f t="shared" si="101"/>
        <v>0</v>
      </c>
      <c r="W252" s="2">
        <f t="shared" si="108"/>
        <v>0</v>
      </c>
      <c r="X252" s="2"/>
      <c r="Y252" s="8"/>
      <c r="Z252" s="5"/>
      <c r="AA252" s="5"/>
    </row>
    <row r="253" spans="1:163" ht="15" customHeight="1" x14ac:dyDescent="0.2">
      <c r="A253" s="75">
        <f t="shared" si="102"/>
        <v>43188</v>
      </c>
      <c r="B253" s="2">
        <f t="shared" si="93"/>
        <v>0</v>
      </c>
      <c r="C253" s="157">
        <f t="shared" si="111"/>
        <v>0</v>
      </c>
      <c r="D253" s="158">
        <f t="shared" si="103"/>
        <v>4916.46</v>
      </c>
      <c r="E253" s="150">
        <f>IF(AND(K253=1,K252&gt;1),VLOOKUP(A252,[1]Plan1!$GA$137:$GD$300,4),E252)</f>
        <v>4930.72</v>
      </c>
      <c r="F253" s="152">
        <f t="shared" si="94"/>
        <v>43097</v>
      </c>
      <c r="G253" s="152">
        <f t="shared" si="112"/>
        <v>43128</v>
      </c>
      <c r="H253" s="159">
        <f t="shared" si="95"/>
        <v>2.9004609007294846E-3</v>
      </c>
      <c r="I253" s="160">
        <f t="shared" si="104"/>
        <v>43189</v>
      </c>
      <c r="J253" s="155">
        <f t="shared" si="113"/>
        <v>30</v>
      </c>
      <c r="K253" s="155">
        <f t="shared" si="109"/>
        <v>29</v>
      </c>
      <c r="L253" s="2">
        <f t="shared" si="105"/>
        <v>1.00280364</v>
      </c>
      <c r="M253" s="157">
        <f t="shared" si="110"/>
        <v>1.00280364</v>
      </c>
      <c r="N253" s="2">
        <f t="shared" si="96"/>
        <v>0</v>
      </c>
      <c r="O253" s="161">
        <f t="shared" si="106"/>
        <v>0</v>
      </c>
      <c r="P253" s="162">
        <f t="shared" si="97"/>
        <v>0</v>
      </c>
      <c r="Q253" s="157">
        <f t="shared" si="98"/>
        <v>0</v>
      </c>
      <c r="R253" s="163">
        <f t="shared" si="107"/>
        <v>0.12</v>
      </c>
      <c r="S253" s="161">
        <f t="shared" si="99"/>
        <v>29</v>
      </c>
      <c r="T253" s="161">
        <v>360</v>
      </c>
      <c r="U253" s="164">
        <f t="shared" si="100"/>
        <v>1.0091710540000001</v>
      </c>
      <c r="V253" s="157">
        <f t="shared" si="101"/>
        <v>0</v>
      </c>
      <c r="W253" s="2">
        <f t="shared" si="108"/>
        <v>0</v>
      </c>
      <c r="X253" s="2"/>
      <c r="Y253" s="8"/>
      <c r="Z253" s="5"/>
      <c r="AA253" s="5"/>
    </row>
    <row r="254" spans="1:163" ht="15" customHeight="1" x14ac:dyDescent="0.2">
      <c r="A254" s="75">
        <f t="shared" si="102"/>
        <v>43189</v>
      </c>
      <c r="B254" s="2">
        <f t="shared" si="93"/>
        <v>0</v>
      </c>
      <c r="C254" s="157">
        <f t="shared" si="111"/>
        <v>0</v>
      </c>
      <c r="D254" s="158">
        <f t="shared" si="103"/>
        <v>4916.46</v>
      </c>
      <c r="E254" s="150">
        <f>IF(AND(K254=1,K253&gt;1),VLOOKUP(A253,[1]Plan1!$GA$137:$GD$300,4),E253)</f>
        <v>4930.72</v>
      </c>
      <c r="F254" s="152">
        <f t="shared" si="94"/>
        <v>43097</v>
      </c>
      <c r="G254" s="152">
        <f t="shared" si="112"/>
        <v>43128</v>
      </c>
      <c r="H254" s="159">
        <f t="shared" si="95"/>
        <v>2.9004609007294846E-3</v>
      </c>
      <c r="I254" s="160">
        <f t="shared" si="104"/>
        <v>43189</v>
      </c>
      <c r="J254" s="155">
        <f t="shared" si="113"/>
        <v>30</v>
      </c>
      <c r="K254" s="155">
        <f t="shared" si="109"/>
        <v>30</v>
      </c>
      <c r="L254" s="2">
        <f t="shared" si="105"/>
        <v>1.00290046</v>
      </c>
      <c r="M254" s="157">
        <f t="shared" si="110"/>
        <v>1.00290046</v>
      </c>
      <c r="N254" s="2">
        <f t="shared" si="96"/>
        <v>0</v>
      </c>
      <c r="O254" s="161">
        <f t="shared" si="106"/>
        <v>0</v>
      </c>
      <c r="P254" s="162">
        <f t="shared" si="97"/>
        <v>0</v>
      </c>
      <c r="Q254" s="157">
        <f t="shared" si="98"/>
        <v>0</v>
      </c>
      <c r="R254" s="163">
        <f t="shared" si="107"/>
        <v>0.12</v>
      </c>
      <c r="S254" s="161">
        <f t="shared" si="99"/>
        <v>30</v>
      </c>
      <c r="T254" s="161">
        <v>360</v>
      </c>
      <c r="U254" s="164">
        <f t="shared" si="100"/>
        <v>1.0094887930000001</v>
      </c>
      <c r="V254" s="157">
        <f t="shared" si="101"/>
        <v>0</v>
      </c>
      <c r="W254" s="2">
        <f t="shared" si="108"/>
        <v>0</v>
      </c>
      <c r="X254" s="2"/>
      <c r="Y254" s="8"/>
      <c r="Z254" s="5"/>
      <c r="AA254" s="5"/>
    </row>
    <row r="255" spans="1:163" ht="15" customHeight="1" x14ac:dyDescent="0.2">
      <c r="A255" s="75">
        <f t="shared" si="102"/>
        <v>43190</v>
      </c>
      <c r="B255" s="2">
        <f t="shared" si="93"/>
        <v>0</v>
      </c>
      <c r="C255" s="157">
        <f t="shared" si="111"/>
        <v>0</v>
      </c>
      <c r="D255" s="158">
        <f t="shared" si="103"/>
        <v>4930.72</v>
      </c>
      <c r="E255" s="150">
        <f>IF(AND(K255=1,K254&gt;1),VLOOKUP(A254,[1]Plan1!$GA$137:$GD$300,4),E254)</f>
        <v>4946.5</v>
      </c>
      <c r="F255" s="152">
        <f t="shared" si="94"/>
        <v>43128</v>
      </c>
      <c r="G255" s="152">
        <f t="shared" si="112"/>
        <v>43159</v>
      </c>
      <c r="H255" s="159">
        <f t="shared" si="95"/>
        <v>3.2003439659926691E-3</v>
      </c>
      <c r="I255" s="160">
        <f t="shared" si="104"/>
        <v>43220</v>
      </c>
      <c r="J255" s="155">
        <f t="shared" si="113"/>
        <v>31</v>
      </c>
      <c r="K255" s="155">
        <f t="shared" si="109"/>
        <v>1</v>
      </c>
      <c r="L255" s="2">
        <f t="shared" si="105"/>
        <v>1.00010307</v>
      </c>
      <c r="M255" s="157">
        <f t="shared" si="110"/>
        <v>1.00010307</v>
      </c>
      <c r="N255" s="2">
        <f t="shared" si="96"/>
        <v>0</v>
      </c>
      <c r="O255" s="161">
        <f t="shared" si="106"/>
        <v>0</v>
      </c>
      <c r="P255" s="162">
        <f t="shared" si="97"/>
        <v>0</v>
      </c>
      <c r="Q255" s="157">
        <f t="shared" si="98"/>
        <v>0</v>
      </c>
      <c r="R255" s="163">
        <f t="shared" si="107"/>
        <v>0.12</v>
      </c>
      <c r="S255" s="161">
        <f t="shared" si="99"/>
        <v>1</v>
      </c>
      <c r="T255" s="161">
        <v>360</v>
      </c>
      <c r="U255" s="164">
        <f t="shared" si="100"/>
        <v>1.0003046929999999</v>
      </c>
      <c r="V255" s="157">
        <f t="shared" si="101"/>
        <v>0</v>
      </c>
      <c r="W255" s="2">
        <f t="shared" si="108"/>
        <v>0</v>
      </c>
      <c r="X255" s="2"/>
      <c r="Y255" s="8"/>
      <c r="Z255" s="5"/>
      <c r="AA255" s="5"/>
    </row>
    <row r="256" spans="1:163" ht="15" customHeight="1" x14ac:dyDescent="0.2">
      <c r="A256" s="75">
        <f t="shared" si="102"/>
        <v>43191</v>
      </c>
      <c r="B256" s="2">
        <f t="shared" si="93"/>
        <v>0</v>
      </c>
      <c r="C256" s="157">
        <f t="shared" si="111"/>
        <v>0</v>
      </c>
      <c r="D256" s="158">
        <f t="shared" si="103"/>
        <v>4930.72</v>
      </c>
      <c r="E256" s="150">
        <f>IF(AND(K256=1,K255&gt;1),VLOOKUP(A255,[1]Plan1!$GA$137:$GD$300,4),E255)</f>
        <v>4946.5</v>
      </c>
      <c r="F256" s="152">
        <f t="shared" si="94"/>
        <v>43128</v>
      </c>
      <c r="G256" s="152">
        <f t="shared" si="112"/>
        <v>43159</v>
      </c>
      <c r="H256" s="159">
        <f t="shared" si="95"/>
        <v>3.2003439659926691E-3</v>
      </c>
      <c r="I256" s="160">
        <f t="shared" si="104"/>
        <v>43220</v>
      </c>
      <c r="J256" s="155">
        <f t="shared" si="113"/>
        <v>31</v>
      </c>
      <c r="K256" s="155">
        <f t="shared" si="109"/>
        <v>2</v>
      </c>
      <c r="L256" s="2">
        <f t="shared" si="105"/>
        <v>1.0002061600000001</v>
      </c>
      <c r="M256" s="157">
        <f t="shared" si="110"/>
        <v>1.0002061600000001</v>
      </c>
      <c r="N256" s="2">
        <f t="shared" si="96"/>
        <v>0</v>
      </c>
      <c r="O256" s="161">
        <f t="shared" si="106"/>
        <v>0</v>
      </c>
      <c r="P256" s="162">
        <f t="shared" si="97"/>
        <v>0</v>
      </c>
      <c r="Q256" s="157">
        <f t="shared" si="98"/>
        <v>0</v>
      </c>
      <c r="R256" s="163">
        <f t="shared" si="107"/>
        <v>0.12</v>
      </c>
      <c r="S256" s="161">
        <f t="shared" si="99"/>
        <v>2</v>
      </c>
      <c r="T256" s="161">
        <v>360</v>
      </c>
      <c r="U256" s="164">
        <f t="shared" si="100"/>
        <v>1.0006094800000001</v>
      </c>
      <c r="V256" s="157">
        <f t="shared" si="101"/>
        <v>0</v>
      </c>
      <c r="W256" s="2">
        <f t="shared" si="108"/>
        <v>0</v>
      </c>
      <c r="X256" s="2"/>
      <c r="Y256" s="8"/>
      <c r="Z256" s="5"/>
      <c r="AA256" s="5"/>
    </row>
    <row r="257" spans="1:27" ht="15" customHeight="1" x14ac:dyDescent="0.2">
      <c r="A257" s="75">
        <f t="shared" si="102"/>
        <v>43192</v>
      </c>
      <c r="B257" s="2">
        <f t="shared" si="93"/>
        <v>0</v>
      </c>
      <c r="C257" s="157">
        <f t="shared" si="111"/>
        <v>0</v>
      </c>
      <c r="D257" s="158">
        <f t="shared" si="103"/>
        <v>4930.72</v>
      </c>
      <c r="E257" s="150">
        <f>IF(AND(K257=1,K256&gt;1),VLOOKUP(A256,[1]Plan1!$GA$137:$GD$300,4),E256)</f>
        <v>4946.5</v>
      </c>
      <c r="F257" s="152">
        <f t="shared" si="94"/>
        <v>43128</v>
      </c>
      <c r="G257" s="152">
        <f t="shared" si="112"/>
        <v>43159</v>
      </c>
      <c r="H257" s="159">
        <f t="shared" si="95"/>
        <v>3.2003439659926691E-3</v>
      </c>
      <c r="I257" s="160">
        <f t="shared" si="104"/>
        <v>43220</v>
      </c>
      <c r="J257" s="155">
        <f t="shared" si="113"/>
        <v>31</v>
      </c>
      <c r="K257" s="155">
        <f t="shared" si="109"/>
        <v>3</v>
      </c>
      <c r="L257" s="2">
        <f t="shared" si="105"/>
        <v>1.0003092600000001</v>
      </c>
      <c r="M257" s="157">
        <f t="shared" si="110"/>
        <v>1.0003092600000001</v>
      </c>
      <c r="N257" s="2">
        <f t="shared" si="96"/>
        <v>0</v>
      </c>
      <c r="O257" s="161">
        <f t="shared" si="106"/>
        <v>0</v>
      </c>
      <c r="P257" s="162">
        <f t="shared" si="97"/>
        <v>0</v>
      </c>
      <c r="Q257" s="157">
        <f t="shared" si="98"/>
        <v>0</v>
      </c>
      <c r="R257" s="163">
        <f t="shared" si="107"/>
        <v>0.12</v>
      </c>
      <c r="S257" s="161">
        <f t="shared" si="99"/>
        <v>3</v>
      </c>
      <c r="T257" s="161">
        <v>360</v>
      </c>
      <c r="U257" s="164">
        <f t="shared" si="100"/>
        <v>1.000914359</v>
      </c>
      <c r="V257" s="157">
        <f t="shared" si="101"/>
        <v>0</v>
      </c>
      <c r="W257" s="2">
        <f t="shared" si="108"/>
        <v>0</v>
      </c>
      <c r="X257" s="2"/>
      <c r="Y257" s="8"/>
      <c r="Z257" s="5"/>
      <c r="AA257" s="5"/>
    </row>
    <row r="258" spans="1:27" ht="15" customHeight="1" x14ac:dyDescent="0.2">
      <c r="A258" s="75">
        <f t="shared" si="102"/>
        <v>43193</v>
      </c>
      <c r="B258" s="2">
        <f t="shared" si="93"/>
        <v>0</v>
      </c>
      <c r="C258" s="157">
        <f t="shared" si="111"/>
        <v>0</v>
      </c>
      <c r="D258" s="158">
        <f t="shared" si="103"/>
        <v>4930.72</v>
      </c>
      <c r="E258" s="150">
        <f>IF(AND(K258=1,K257&gt;1),VLOOKUP(A257,[1]Plan1!$GA$137:$GD$300,4),E257)</f>
        <v>4946.5</v>
      </c>
      <c r="F258" s="152">
        <f t="shared" si="94"/>
        <v>43128</v>
      </c>
      <c r="G258" s="152">
        <f t="shared" si="112"/>
        <v>43159</v>
      </c>
      <c r="H258" s="159">
        <f t="shared" si="95"/>
        <v>3.2003439659926691E-3</v>
      </c>
      <c r="I258" s="160">
        <f t="shared" si="104"/>
        <v>43220</v>
      </c>
      <c r="J258" s="155">
        <f t="shared" si="113"/>
        <v>31</v>
      </c>
      <c r="K258" s="155">
        <f t="shared" si="109"/>
        <v>4</v>
      </c>
      <c r="L258" s="2">
        <f t="shared" si="105"/>
        <v>1.0004123700000001</v>
      </c>
      <c r="M258" s="157">
        <f t="shared" si="110"/>
        <v>1.0004123700000001</v>
      </c>
      <c r="N258" s="2">
        <f t="shared" si="96"/>
        <v>0</v>
      </c>
      <c r="O258" s="161">
        <f t="shared" si="106"/>
        <v>0</v>
      </c>
      <c r="P258" s="162">
        <f t="shared" si="97"/>
        <v>0</v>
      </c>
      <c r="Q258" s="157">
        <f t="shared" si="98"/>
        <v>0</v>
      </c>
      <c r="R258" s="163">
        <f t="shared" si="107"/>
        <v>0.12</v>
      </c>
      <c r="S258" s="161">
        <f t="shared" si="99"/>
        <v>4</v>
      </c>
      <c r="T258" s="161">
        <v>360</v>
      </c>
      <c r="U258" s="164">
        <f t="shared" si="100"/>
        <v>1.0012193309999999</v>
      </c>
      <c r="V258" s="157">
        <f t="shared" si="101"/>
        <v>0</v>
      </c>
      <c r="W258" s="2">
        <f t="shared" si="108"/>
        <v>0</v>
      </c>
      <c r="X258" s="2"/>
      <c r="Y258" s="8"/>
      <c r="Z258" s="5"/>
      <c r="AA258" s="5"/>
    </row>
    <row r="259" spans="1:27" ht="15" customHeight="1" x14ac:dyDescent="0.2">
      <c r="A259" s="75">
        <f t="shared" si="102"/>
        <v>43194</v>
      </c>
      <c r="B259" s="2">
        <f t="shared" si="93"/>
        <v>0</v>
      </c>
      <c r="C259" s="157">
        <f t="shared" si="111"/>
        <v>0</v>
      </c>
      <c r="D259" s="158">
        <f t="shared" si="103"/>
        <v>4930.72</v>
      </c>
      <c r="E259" s="150">
        <f>IF(AND(K259=1,K258&gt;1),VLOOKUP(A258,[1]Plan1!$GA$137:$GD$300,4),E258)</f>
        <v>4946.5</v>
      </c>
      <c r="F259" s="152">
        <f t="shared" si="94"/>
        <v>43128</v>
      </c>
      <c r="G259" s="152">
        <f t="shared" si="112"/>
        <v>43159</v>
      </c>
      <c r="H259" s="159">
        <f t="shared" si="95"/>
        <v>3.2003439659926691E-3</v>
      </c>
      <c r="I259" s="160">
        <f t="shared" si="104"/>
        <v>43220</v>
      </c>
      <c r="J259" s="155">
        <f t="shared" si="113"/>
        <v>31</v>
      </c>
      <c r="K259" s="155">
        <f t="shared" si="109"/>
        <v>5</v>
      </c>
      <c r="L259" s="2">
        <f t="shared" si="105"/>
        <v>1.00051549</v>
      </c>
      <c r="M259" s="157">
        <f t="shared" si="110"/>
        <v>1.00051549</v>
      </c>
      <c r="N259" s="2">
        <f t="shared" si="96"/>
        <v>0</v>
      </c>
      <c r="O259" s="161">
        <f t="shared" si="106"/>
        <v>0</v>
      </c>
      <c r="P259" s="162">
        <f t="shared" si="97"/>
        <v>0</v>
      </c>
      <c r="Q259" s="157">
        <f t="shared" si="98"/>
        <v>0</v>
      </c>
      <c r="R259" s="163">
        <f t="shared" si="107"/>
        <v>0.12</v>
      </c>
      <c r="S259" s="161">
        <f t="shared" si="99"/>
        <v>5</v>
      </c>
      <c r="T259" s="161">
        <v>360</v>
      </c>
      <c r="U259" s="164">
        <f t="shared" si="100"/>
        <v>1.001524396</v>
      </c>
      <c r="V259" s="157">
        <f t="shared" si="101"/>
        <v>0</v>
      </c>
      <c r="W259" s="2">
        <f t="shared" si="108"/>
        <v>0</v>
      </c>
      <c r="X259" s="2"/>
      <c r="Y259" s="8"/>
      <c r="Z259" s="5"/>
      <c r="AA259" s="5"/>
    </row>
    <row r="260" spans="1:27" ht="15" customHeight="1" x14ac:dyDescent="0.2">
      <c r="A260" s="75">
        <f t="shared" si="102"/>
        <v>43195</v>
      </c>
      <c r="B260" s="2">
        <f t="shared" si="93"/>
        <v>0</v>
      </c>
      <c r="C260" s="157">
        <f t="shared" si="111"/>
        <v>0</v>
      </c>
      <c r="D260" s="158">
        <f t="shared" si="103"/>
        <v>4930.72</v>
      </c>
      <c r="E260" s="150">
        <f>IF(AND(K260=1,K259&gt;1),VLOOKUP(A259,[1]Plan1!$GA$137:$GD$300,4),E259)</f>
        <v>4946.5</v>
      </c>
      <c r="F260" s="152">
        <f t="shared" si="94"/>
        <v>43128</v>
      </c>
      <c r="G260" s="152">
        <f t="shared" si="112"/>
        <v>43159</v>
      </c>
      <c r="H260" s="159">
        <f t="shared" si="95"/>
        <v>3.2003439659926691E-3</v>
      </c>
      <c r="I260" s="160">
        <f t="shared" si="104"/>
        <v>43220</v>
      </c>
      <c r="J260" s="155">
        <f t="shared" si="113"/>
        <v>31</v>
      </c>
      <c r="K260" s="155">
        <f t="shared" si="109"/>
        <v>6</v>
      </c>
      <c r="L260" s="2">
        <f t="shared" si="105"/>
        <v>1.00061862</v>
      </c>
      <c r="M260" s="157">
        <f t="shared" si="110"/>
        <v>1.00061862</v>
      </c>
      <c r="N260" s="2">
        <f t="shared" si="96"/>
        <v>0</v>
      </c>
      <c r="O260" s="161">
        <f t="shared" si="106"/>
        <v>0</v>
      </c>
      <c r="P260" s="162">
        <f t="shared" si="97"/>
        <v>0</v>
      </c>
      <c r="Q260" s="157">
        <f t="shared" si="98"/>
        <v>0</v>
      </c>
      <c r="R260" s="163">
        <f t="shared" si="107"/>
        <v>0.12</v>
      </c>
      <c r="S260" s="161">
        <f t="shared" si="99"/>
        <v>6</v>
      </c>
      <c r="T260" s="161">
        <v>360</v>
      </c>
      <c r="U260" s="164">
        <f t="shared" si="100"/>
        <v>1.001829554</v>
      </c>
      <c r="V260" s="157">
        <f t="shared" si="101"/>
        <v>0</v>
      </c>
      <c r="W260" s="2">
        <f t="shared" si="108"/>
        <v>0</v>
      </c>
      <c r="X260" s="2"/>
      <c r="Y260" s="8"/>
      <c r="Z260" s="5"/>
      <c r="AA260" s="5"/>
    </row>
    <row r="261" spans="1:27" ht="15" customHeight="1" x14ac:dyDescent="0.2">
      <c r="A261" s="75">
        <f t="shared" si="102"/>
        <v>43196</v>
      </c>
      <c r="B261" s="2">
        <f t="shared" si="93"/>
        <v>0</v>
      </c>
      <c r="C261" s="157">
        <f t="shared" si="111"/>
        <v>0</v>
      </c>
      <c r="D261" s="158">
        <f t="shared" si="103"/>
        <v>4930.72</v>
      </c>
      <c r="E261" s="150">
        <f>IF(AND(K261=1,K260&gt;1),VLOOKUP(A260,[1]Plan1!$GA$137:$GD$300,4),E260)</f>
        <v>4946.5</v>
      </c>
      <c r="F261" s="152">
        <f t="shared" si="94"/>
        <v>43128</v>
      </c>
      <c r="G261" s="152">
        <f t="shared" si="112"/>
        <v>43159</v>
      </c>
      <c r="H261" s="159">
        <f t="shared" si="95"/>
        <v>3.2003439659926691E-3</v>
      </c>
      <c r="I261" s="160">
        <f t="shared" si="104"/>
        <v>43220</v>
      </c>
      <c r="J261" s="155">
        <f t="shared" si="113"/>
        <v>31</v>
      </c>
      <c r="K261" s="155">
        <f t="shared" si="109"/>
        <v>7</v>
      </c>
      <c r="L261" s="2">
        <f t="shared" si="105"/>
        <v>1.00072176</v>
      </c>
      <c r="M261" s="157">
        <f t="shared" si="110"/>
        <v>1.00072176</v>
      </c>
      <c r="N261" s="2">
        <f t="shared" si="96"/>
        <v>0</v>
      </c>
      <c r="O261" s="161">
        <f t="shared" si="106"/>
        <v>0</v>
      </c>
      <c r="P261" s="162">
        <f t="shared" si="97"/>
        <v>0</v>
      </c>
      <c r="Q261" s="157">
        <f t="shared" si="98"/>
        <v>0</v>
      </c>
      <c r="R261" s="163">
        <f t="shared" si="107"/>
        <v>0.12</v>
      </c>
      <c r="S261" s="161">
        <f t="shared" si="99"/>
        <v>7</v>
      </c>
      <c r="T261" s="161">
        <v>360</v>
      </c>
      <c r="U261" s="164">
        <f t="shared" si="100"/>
        <v>1.002134804</v>
      </c>
      <c r="V261" s="157">
        <f t="shared" si="101"/>
        <v>0</v>
      </c>
      <c r="W261" s="2">
        <f t="shared" si="108"/>
        <v>0</v>
      </c>
      <c r="X261" s="2"/>
      <c r="Y261" s="8"/>
      <c r="Z261" s="5"/>
      <c r="AA261" s="5"/>
    </row>
    <row r="262" spans="1:27" ht="15" customHeight="1" x14ac:dyDescent="0.2">
      <c r="A262" s="75">
        <f t="shared" si="102"/>
        <v>43197</v>
      </c>
      <c r="B262" s="2">
        <f t="shared" si="93"/>
        <v>0</v>
      </c>
      <c r="C262" s="157">
        <f t="shared" si="111"/>
        <v>0</v>
      </c>
      <c r="D262" s="158">
        <f t="shared" si="103"/>
        <v>4930.72</v>
      </c>
      <c r="E262" s="150">
        <f>IF(AND(K262=1,K261&gt;1),VLOOKUP(A261,[1]Plan1!$GA$137:$GD$300,4),E261)</f>
        <v>4946.5</v>
      </c>
      <c r="F262" s="152">
        <f t="shared" si="94"/>
        <v>43128</v>
      </c>
      <c r="G262" s="152">
        <f t="shared" si="112"/>
        <v>43159</v>
      </c>
      <c r="H262" s="159">
        <f t="shared" si="95"/>
        <v>3.2003439659926691E-3</v>
      </c>
      <c r="I262" s="160">
        <f t="shared" si="104"/>
        <v>43220</v>
      </c>
      <c r="J262" s="155">
        <f t="shared" si="113"/>
        <v>31</v>
      </c>
      <c r="K262" s="155">
        <f t="shared" si="109"/>
        <v>8</v>
      </c>
      <c r="L262" s="2">
        <f t="shared" si="105"/>
        <v>1.00082491</v>
      </c>
      <c r="M262" s="157">
        <f t="shared" si="110"/>
        <v>1.00082491</v>
      </c>
      <c r="N262" s="2">
        <f t="shared" si="96"/>
        <v>0</v>
      </c>
      <c r="O262" s="161">
        <f t="shared" si="106"/>
        <v>0</v>
      </c>
      <c r="P262" s="162">
        <f t="shared" si="97"/>
        <v>0</v>
      </c>
      <c r="Q262" s="157">
        <f t="shared" si="98"/>
        <v>0</v>
      </c>
      <c r="R262" s="163">
        <f t="shared" si="107"/>
        <v>0.12</v>
      </c>
      <c r="S262" s="161">
        <f t="shared" si="99"/>
        <v>8</v>
      </c>
      <c r="T262" s="161">
        <v>360</v>
      </c>
      <c r="U262" s="164">
        <f t="shared" si="100"/>
        <v>1.002440148</v>
      </c>
      <c r="V262" s="157">
        <f t="shared" si="101"/>
        <v>0</v>
      </c>
      <c r="W262" s="2">
        <f t="shared" si="108"/>
        <v>0</v>
      </c>
      <c r="X262" s="2"/>
      <c r="Y262" s="8"/>
      <c r="Z262" s="5"/>
      <c r="AA262" s="5"/>
    </row>
    <row r="263" spans="1:27" ht="15" customHeight="1" x14ac:dyDescent="0.2">
      <c r="A263" s="75">
        <f t="shared" si="102"/>
        <v>43198</v>
      </c>
      <c r="B263" s="2">
        <f t="shared" si="93"/>
        <v>0</v>
      </c>
      <c r="C263" s="157">
        <f t="shared" si="111"/>
        <v>0</v>
      </c>
      <c r="D263" s="158">
        <f t="shared" si="103"/>
        <v>4930.72</v>
      </c>
      <c r="E263" s="150">
        <f>IF(AND(K263=1,K262&gt;1),VLOOKUP(A262,[1]Plan1!$GA$137:$GD$300,4),E262)</f>
        <v>4946.5</v>
      </c>
      <c r="F263" s="152">
        <f t="shared" si="94"/>
        <v>43128</v>
      </c>
      <c r="G263" s="152">
        <f t="shared" si="112"/>
        <v>43159</v>
      </c>
      <c r="H263" s="159">
        <f t="shared" si="95"/>
        <v>3.2003439659926691E-3</v>
      </c>
      <c r="I263" s="160">
        <f t="shared" si="104"/>
        <v>43220</v>
      </c>
      <c r="J263" s="155">
        <f t="shared" si="113"/>
        <v>31</v>
      </c>
      <c r="K263" s="155">
        <f t="shared" si="109"/>
        <v>9</v>
      </c>
      <c r="L263" s="2">
        <f t="shared" si="105"/>
        <v>1.0009280700000001</v>
      </c>
      <c r="M263" s="157">
        <f t="shared" si="110"/>
        <v>1.0009280700000001</v>
      </c>
      <c r="N263" s="2">
        <f t="shared" si="96"/>
        <v>0</v>
      </c>
      <c r="O263" s="161">
        <f t="shared" si="106"/>
        <v>0</v>
      </c>
      <c r="P263" s="162">
        <f t="shared" si="97"/>
        <v>0</v>
      </c>
      <c r="Q263" s="157">
        <f t="shared" si="98"/>
        <v>0</v>
      </c>
      <c r="R263" s="163">
        <f t="shared" si="107"/>
        <v>0.12</v>
      </c>
      <c r="S263" s="161">
        <f t="shared" si="99"/>
        <v>9</v>
      </c>
      <c r="T263" s="161">
        <v>360</v>
      </c>
      <c r="U263" s="164">
        <f t="shared" si="100"/>
        <v>1.002745585</v>
      </c>
      <c r="V263" s="157">
        <f t="shared" si="101"/>
        <v>0</v>
      </c>
      <c r="W263" s="2">
        <f t="shared" si="108"/>
        <v>0</v>
      </c>
      <c r="X263" s="2"/>
      <c r="Y263" s="8"/>
      <c r="Z263" s="5"/>
      <c r="AA263" s="5"/>
    </row>
    <row r="264" spans="1:27" ht="15" customHeight="1" x14ac:dyDescent="0.2">
      <c r="A264" s="75">
        <f t="shared" si="102"/>
        <v>43199</v>
      </c>
      <c r="B264" s="2">
        <f t="shared" si="93"/>
        <v>0</v>
      </c>
      <c r="C264" s="157">
        <f t="shared" si="111"/>
        <v>0</v>
      </c>
      <c r="D264" s="158">
        <f t="shared" si="103"/>
        <v>4930.72</v>
      </c>
      <c r="E264" s="150">
        <f>IF(AND(K264=1,K263&gt;1),VLOOKUP(A263,[1]Plan1!$GA$137:$GD$300,4),E263)</f>
        <v>4946.5</v>
      </c>
      <c r="F264" s="152">
        <f t="shared" si="94"/>
        <v>43128</v>
      </c>
      <c r="G264" s="152">
        <f t="shared" si="112"/>
        <v>43159</v>
      </c>
      <c r="H264" s="159">
        <f t="shared" si="95"/>
        <v>3.2003439659926691E-3</v>
      </c>
      <c r="I264" s="160">
        <f t="shared" si="104"/>
        <v>43220</v>
      </c>
      <c r="J264" s="155">
        <f t="shared" si="113"/>
        <v>31</v>
      </c>
      <c r="K264" s="155">
        <f t="shared" si="109"/>
        <v>10</v>
      </c>
      <c r="L264" s="2">
        <f t="shared" si="105"/>
        <v>1.00103125</v>
      </c>
      <c r="M264" s="157">
        <f t="shared" si="110"/>
        <v>1.00103125</v>
      </c>
      <c r="N264" s="2">
        <f t="shared" si="96"/>
        <v>0</v>
      </c>
      <c r="O264" s="161">
        <f t="shared" si="106"/>
        <v>0</v>
      </c>
      <c r="P264" s="162">
        <f t="shared" si="97"/>
        <v>0</v>
      </c>
      <c r="Q264" s="157">
        <f t="shared" si="98"/>
        <v>0</v>
      </c>
      <c r="R264" s="163">
        <f t="shared" si="107"/>
        <v>0.12</v>
      </c>
      <c r="S264" s="161">
        <f t="shared" si="99"/>
        <v>10</v>
      </c>
      <c r="T264" s="161">
        <v>360</v>
      </c>
      <c r="U264" s="164">
        <f t="shared" si="100"/>
        <v>1.0030511150000001</v>
      </c>
      <c r="V264" s="157">
        <f t="shared" si="101"/>
        <v>0</v>
      </c>
      <c r="W264" s="2">
        <f t="shared" si="108"/>
        <v>0</v>
      </c>
      <c r="X264" s="2"/>
      <c r="Y264" s="8"/>
      <c r="Z264" s="5"/>
      <c r="AA264" s="5"/>
    </row>
    <row r="265" spans="1:27" ht="15" customHeight="1" x14ac:dyDescent="0.2">
      <c r="A265" s="75">
        <f t="shared" si="102"/>
        <v>43200</v>
      </c>
      <c r="B265" s="2">
        <f t="shared" si="93"/>
        <v>0</v>
      </c>
      <c r="C265" s="157">
        <f t="shared" si="111"/>
        <v>0</v>
      </c>
      <c r="D265" s="158">
        <f t="shared" si="103"/>
        <v>4930.72</v>
      </c>
      <c r="E265" s="150">
        <f>IF(AND(K265=1,K264&gt;1),VLOOKUP(A264,[1]Plan1!$GA$137:$GD$300,4),E264)</f>
        <v>4946.5</v>
      </c>
      <c r="F265" s="152">
        <f t="shared" si="94"/>
        <v>43128</v>
      </c>
      <c r="G265" s="152">
        <f t="shared" si="112"/>
        <v>43159</v>
      </c>
      <c r="H265" s="159">
        <f t="shared" si="95"/>
        <v>3.2003439659926691E-3</v>
      </c>
      <c r="I265" s="160">
        <f t="shared" si="104"/>
        <v>43220</v>
      </c>
      <c r="J265" s="155">
        <f t="shared" si="113"/>
        <v>31</v>
      </c>
      <c r="K265" s="155">
        <f t="shared" si="109"/>
        <v>11</v>
      </c>
      <c r="L265" s="2">
        <f t="shared" si="105"/>
        <v>1.00113443</v>
      </c>
      <c r="M265" s="157">
        <f t="shared" si="110"/>
        <v>1.00113443</v>
      </c>
      <c r="N265" s="2">
        <f t="shared" si="96"/>
        <v>0</v>
      </c>
      <c r="O265" s="161">
        <f t="shared" si="106"/>
        <v>0</v>
      </c>
      <c r="P265" s="162">
        <f t="shared" si="97"/>
        <v>0</v>
      </c>
      <c r="Q265" s="157">
        <f t="shared" si="98"/>
        <v>0</v>
      </c>
      <c r="R265" s="163">
        <f t="shared" si="107"/>
        <v>0.12</v>
      </c>
      <c r="S265" s="161">
        <f t="shared" si="99"/>
        <v>11</v>
      </c>
      <c r="T265" s="161">
        <v>360</v>
      </c>
      <c r="U265" s="164">
        <f t="shared" si="100"/>
        <v>1.0033567379999999</v>
      </c>
      <c r="V265" s="157">
        <f t="shared" si="101"/>
        <v>0</v>
      </c>
      <c r="W265" s="2">
        <f t="shared" si="108"/>
        <v>0</v>
      </c>
      <c r="X265" s="2"/>
      <c r="Y265" s="8"/>
      <c r="Z265" s="5"/>
      <c r="AA265" s="5"/>
    </row>
    <row r="266" spans="1:27" ht="15" customHeight="1" x14ac:dyDescent="0.2">
      <c r="A266" s="75">
        <f t="shared" si="102"/>
        <v>43201</v>
      </c>
      <c r="B266" s="2">
        <f t="shared" si="93"/>
        <v>0</v>
      </c>
      <c r="C266" s="157">
        <f t="shared" si="111"/>
        <v>0</v>
      </c>
      <c r="D266" s="158">
        <f t="shared" si="103"/>
        <v>4930.72</v>
      </c>
      <c r="E266" s="150">
        <f>IF(AND(K266=1,K265&gt;1),VLOOKUP(A265,[1]Plan1!$GA$137:$GD$300,4),E265)</f>
        <v>4946.5</v>
      </c>
      <c r="F266" s="152">
        <f t="shared" si="94"/>
        <v>43128</v>
      </c>
      <c r="G266" s="152">
        <f t="shared" si="112"/>
        <v>43159</v>
      </c>
      <c r="H266" s="159">
        <f t="shared" si="95"/>
        <v>3.2003439659926691E-3</v>
      </c>
      <c r="I266" s="160">
        <f t="shared" si="104"/>
        <v>43220</v>
      </c>
      <c r="J266" s="155">
        <f t="shared" si="113"/>
        <v>31</v>
      </c>
      <c r="K266" s="155">
        <f t="shared" si="109"/>
        <v>12</v>
      </c>
      <c r="L266" s="2">
        <f t="shared" si="105"/>
        <v>1.0012376199999999</v>
      </c>
      <c r="M266" s="157">
        <f t="shared" si="110"/>
        <v>1.0012376199999999</v>
      </c>
      <c r="N266" s="2">
        <f t="shared" si="96"/>
        <v>0</v>
      </c>
      <c r="O266" s="161">
        <f t="shared" si="106"/>
        <v>0</v>
      </c>
      <c r="P266" s="162">
        <f t="shared" si="97"/>
        <v>0</v>
      </c>
      <c r="Q266" s="157">
        <f t="shared" si="98"/>
        <v>0</v>
      </c>
      <c r="R266" s="163">
        <f t="shared" si="107"/>
        <v>0.12</v>
      </c>
      <c r="S266" s="161">
        <f t="shared" si="99"/>
        <v>12</v>
      </c>
      <c r="T266" s="161">
        <v>360</v>
      </c>
      <c r="U266" s="164">
        <f t="shared" si="100"/>
        <v>1.0036624540000001</v>
      </c>
      <c r="V266" s="157">
        <f t="shared" si="101"/>
        <v>0</v>
      </c>
      <c r="W266" s="2">
        <f t="shared" si="108"/>
        <v>0</v>
      </c>
      <c r="X266" s="2"/>
      <c r="Y266" s="8"/>
      <c r="Z266" s="5"/>
      <c r="AA266" s="5"/>
    </row>
    <row r="267" spans="1:27" ht="15" customHeight="1" x14ac:dyDescent="0.2">
      <c r="A267" s="75">
        <f t="shared" si="102"/>
        <v>43202</v>
      </c>
      <c r="B267" s="2">
        <f t="shared" ref="B267:B330" si="114">N267+V267</f>
        <v>0</v>
      </c>
      <c r="C267" s="157">
        <f t="shared" si="111"/>
        <v>0</v>
      </c>
      <c r="D267" s="158">
        <f t="shared" si="103"/>
        <v>4930.72</v>
      </c>
      <c r="E267" s="150">
        <f>IF(AND(K267=1,K266&gt;1),VLOOKUP(A266,[1]Plan1!$GA$137:$GD$300,4),E266)</f>
        <v>4946.5</v>
      </c>
      <c r="F267" s="152">
        <f t="shared" ref="F267:F330" si="115">EDATE(G267,-1)</f>
        <v>43128</v>
      </c>
      <c r="G267" s="152">
        <f t="shared" si="112"/>
        <v>43159</v>
      </c>
      <c r="H267" s="159">
        <f t="shared" ref="H267:H330" si="116">(E267/D267)-1</f>
        <v>3.2003439659926691E-3</v>
      </c>
      <c r="I267" s="160">
        <f t="shared" si="104"/>
        <v>43220</v>
      </c>
      <c r="J267" s="155">
        <f t="shared" si="113"/>
        <v>31</v>
      </c>
      <c r="K267" s="155">
        <f t="shared" si="109"/>
        <v>13</v>
      </c>
      <c r="L267" s="2">
        <f t="shared" si="105"/>
        <v>1.00134083</v>
      </c>
      <c r="M267" s="157">
        <f t="shared" si="110"/>
        <v>1.00134083</v>
      </c>
      <c r="N267" s="2">
        <f t="shared" ref="N267:N330" si="117">TRUNC(C267*M267,8)</f>
        <v>0</v>
      </c>
      <c r="O267" s="161">
        <f t="shared" si="106"/>
        <v>0</v>
      </c>
      <c r="P267" s="162">
        <f t="shared" ref="P267:P330" si="118">IF(O267&gt;0,VLOOKUP($A267,$AB$11:$AG$122,6),0)</f>
        <v>0</v>
      </c>
      <c r="Q267" s="157">
        <f t="shared" ref="Q267:Q330" si="119">IF(P267&gt;0,TRUNC(P267*N267,8),0)</f>
        <v>0</v>
      </c>
      <c r="R267" s="163">
        <f t="shared" si="107"/>
        <v>0.12</v>
      </c>
      <c r="S267" s="161">
        <f t="shared" ref="S267:S330" si="120">K267</f>
        <v>13</v>
      </c>
      <c r="T267" s="161">
        <v>360</v>
      </c>
      <c r="U267" s="164">
        <f t="shared" ref="U267:U330" si="121">ROUND((1+R267)^(30/360)^(K267/J267),9)</f>
        <v>1.0039682640000001</v>
      </c>
      <c r="V267" s="157">
        <f t="shared" ref="V267:V330" si="122">TRUNC((N267*(U267-1)),8)</f>
        <v>0</v>
      </c>
      <c r="W267" s="2">
        <f t="shared" si="108"/>
        <v>0</v>
      </c>
      <c r="X267" s="2"/>
      <c r="Y267" s="8"/>
      <c r="Z267" s="5"/>
      <c r="AA267" s="5"/>
    </row>
    <row r="268" spans="1:27" ht="15" customHeight="1" x14ac:dyDescent="0.2">
      <c r="A268" s="75">
        <f t="shared" ref="A268:A331" si="123">(A267+1)</f>
        <v>43203</v>
      </c>
      <c r="B268" s="2">
        <f t="shared" si="114"/>
        <v>0</v>
      </c>
      <c r="C268" s="157">
        <f t="shared" si="111"/>
        <v>0</v>
      </c>
      <c r="D268" s="158">
        <f t="shared" ref="D268:D331" si="124">IF(E268=E267,D267,E267)</f>
        <v>4930.72</v>
      </c>
      <c r="E268" s="150">
        <f>IF(AND(K268=1,K267&gt;1),VLOOKUP(A267,[1]Plan1!$GA$137:$GD$300,4),E267)</f>
        <v>4946.5</v>
      </c>
      <c r="F268" s="152">
        <f t="shared" si="115"/>
        <v>43128</v>
      </c>
      <c r="G268" s="152">
        <f t="shared" si="112"/>
        <v>43159</v>
      </c>
      <c r="H268" s="159">
        <f t="shared" si="116"/>
        <v>3.2003439659926691E-3</v>
      </c>
      <c r="I268" s="160">
        <f t="shared" ref="I268:I331" si="125">VLOOKUP(A267,AF$126:AI$301,4)</f>
        <v>43220</v>
      </c>
      <c r="J268" s="155">
        <f t="shared" si="113"/>
        <v>31</v>
      </c>
      <c r="K268" s="155">
        <f t="shared" si="109"/>
        <v>14</v>
      </c>
      <c r="L268" s="2">
        <f t="shared" ref="L268:L331" si="126">TRUNC((E268/D268)^TRUNC((K268/J268),9),8)</f>
        <v>1.0014440499999999</v>
      </c>
      <c r="M268" s="157">
        <f t="shared" si="110"/>
        <v>1.0014440499999999</v>
      </c>
      <c r="N268" s="2">
        <f t="shared" si="117"/>
        <v>0</v>
      </c>
      <c r="O268" s="161">
        <f t="shared" ref="O268:O331" si="127">IF(VLOOKUP(A268,AB$11:AK$122,10)=VLOOKUP(A267,AB$11:AK$122,10),0,VLOOKUP(A268,AB$11:AK$122,10))</f>
        <v>0</v>
      </c>
      <c r="P268" s="162">
        <f t="shared" si="118"/>
        <v>0</v>
      </c>
      <c r="Q268" s="157">
        <f t="shared" si="119"/>
        <v>0</v>
      </c>
      <c r="R268" s="163">
        <f t="shared" ref="R268:R331" si="128">(R267)</f>
        <v>0.12</v>
      </c>
      <c r="S268" s="161">
        <f t="shared" si="120"/>
        <v>14</v>
      </c>
      <c r="T268" s="161">
        <v>360</v>
      </c>
      <c r="U268" s="164">
        <f t="shared" si="121"/>
        <v>1.0042741660000001</v>
      </c>
      <c r="V268" s="157">
        <f t="shared" si="122"/>
        <v>0</v>
      </c>
      <c r="W268" s="2">
        <f t="shared" ref="W268:W331" si="129">IF(O268&gt;0,Q268+V268,0)</f>
        <v>0</v>
      </c>
      <c r="X268" s="2"/>
      <c r="Y268" s="8"/>
      <c r="Z268" s="5"/>
      <c r="AA268" s="5"/>
    </row>
    <row r="269" spans="1:27" ht="15" customHeight="1" x14ac:dyDescent="0.2">
      <c r="A269" s="75">
        <f t="shared" si="123"/>
        <v>43204</v>
      </c>
      <c r="B269" s="2">
        <f t="shared" si="114"/>
        <v>0</v>
      </c>
      <c r="C269" s="157">
        <f t="shared" si="111"/>
        <v>0</v>
      </c>
      <c r="D269" s="158">
        <f t="shared" si="124"/>
        <v>4930.72</v>
      </c>
      <c r="E269" s="150">
        <f>IF(AND(K269=1,K268&gt;1),VLOOKUP(A268,[1]Plan1!$GA$137:$GD$300,4),E268)</f>
        <v>4946.5</v>
      </c>
      <c r="F269" s="152">
        <f t="shared" si="115"/>
        <v>43128</v>
      </c>
      <c r="G269" s="152">
        <f t="shared" si="112"/>
        <v>43159</v>
      </c>
      <c r="H269" s="159">
        <f t="shared" si="116"/>
        <v>3.2003439659926691E-3</v>
      </c>
      <c r="I269" s="160">
        <f t="shared" si="125"/>
        <v>43220</v>
      </c>
      <c r="J269" s="155">
        <f t="shared" si="113"/>
        <v>31</v>
      </c>
      <c r="K269" s="155">
        <f t="shared" ref="K269:K330" si="130">(J269-(I269-A269))</f>
        <v>15</v>
      </c>
      <c r="L269" s="2">
        <f t="shared" si="126"/>
        <v>1.0015472700000001</v>
      </c>
      <c r="M269" s="157">
        <f t="shared" si="110"/>
        <v>1.0015472700000001</v>
      </c>
      <c r="N269" s="2">
        <f t="shared" si="117"/>
        <v>0</v>
      </c>
      <c r="O269" s="161">
        <f t="shared" si="127"/>
        <v>0</v>
      </c>
      <c r="P269" s="162">
        <f t="shared" si="118"/>
        <v>0</v>
      </c>
      <c r="Q269" s="157">
        <f t="shared" si="119"/>
        <v>0</v>
      </c>
      <c r="R269" s="163">
        <f t="shared" si="128"/>
        <v>0.12</v>
      </c>
      <c r="S269" s="161">
        <f t="shared" si="120"/>
        <v>15</v>
      </c>
      <c r="T269" s="161">
        <v>360</v>
      </c>
      <c r="U269" s="164">
        <f t="shared" si="121"/>
        <v>1.0045801620000001</v>
      </c>
      <c r="V269" s="157">
        <f t="shared" si="122"/>
        <v>0</v>
      </c>
      <c r="W269" s="2">
        <f t="shared" si="129"/>
        <v>0</v>
      </c>
      <c r="X269" s="2"/>
      <c r="Y269" s="8"/>
      <c r="Z269" s="5"/>
      <c r="AA269" s="5"/>
    </row>
    <row r="270" spans="1:27" ht="15" customHeight="1" x14ac:dyDescent="0.2">
      <c r="A270" s="75">
        <f t="shared" si="123"/>
        <v>43205</v>
      </c>
      <c r="B270" s="2">
        <f t="shared" si="114"/>
        <v>0</v>
      </c>
      <c r="C270" s="157">
        <f t="shared" si="111"/>
        <v>0</v>
      </c>
      <c r="D270" s="158">
        <f t="shared" si="124"/>
        <v>4930.72</v>
      </c>
      <c r="E270" s="150">
        <f>IF(AND(K270=1,K269&gt;1),VLOOKUP(A269,[1]Plan1!$GA$137:$GD$300,4),E269)</f>
        <v>4946.5</v>
      </c>
      <c r="F270" s="152">
        <f t="shared" si="115"/>
        <v>43128</v>
      </c>
      <c r="G270" s="152">
        <f t="shared" si="112"/>
        <v>43159</v>
      </c>
      <c r="H270" s="159">
        <f t="shared" si="116"/>
        <v>3.2003439659926691E-3</v>
      </c>
      <c r="I270" s="160">
        <f t="shared" si="125"/>
        <v>43220</v>
      </c>
      <c r="J270" s="155">
        <f t="shared" si="113"/>
        <v>31</v>
      </c>
      <c r="K270" s="155">
        <f t="shared" si="130"/>
        <v>16</v>
      </c>
      <c r="L270" s="2">
        <f t="shared" si="126"/>
        <v>1.0016505099999999</v>
      </c>
      <c r="M270" s="157">
        <f t="shared" si="110"/>
        <v>1.0016505099999999</v>
      </c>
      <c r="N270" s="2">
        <f t="shared" si="117"/>
        <v>0</v>
      </c>
      <c r="O270" s="161">
        <f t="shared" si="127"/>
        <v>0</v>
      </c>
      <c r="P270" s="162">
        <f t="shared" si="118"/>
        <v>0</v>
      </c>
      <c r="Q270" s="157">
        <f t="shared" si="119"/>
        <v>0</v>
      </c>
      <c r="R270" s="163">
        <f t="shared" si="128"/>
        <v>0.12</v>
      </c>
      <c r="S270" s="161">
        <f t="shared" si="120"/>
        <v>16</v>
      </c>
      <c r="T270" s="161">
        <v>360</v>
      </c>
      <c r="U270" s="164">
        <f t="shared" si="121"/>
        <v>1.0048862510000001</v>
      </c>
      <c r="V270" s="157">
        <f t="shared" si="122"/>
        <v>0</v>
      </c>
      <c r="W270" s="2">
        <f t="shared" si="129"/>
        <v>0</v>
      </c>
      <c r="X270" s="2"/>
      <c r="Y270" s="8"/>
      <c r="Z270" s="5"/>
      <c r="AA270" s="5"/>
    </row>
    <row r="271" spans="1:27" ht="15" customHeight="1" x14ac:dyDescent="0.2">
      <c r="A271" s="75">
        <f t="shared" si="123"/>
        <v>43206</v>
      </c>
      <c r="B271" s="2">
        <f t="shared" si="114"/>
        <v>0</v>
      </c>
      <c r="C271" s="157">
        <f t="shared" si="111"/>
        <v>0</v>
      </c>
      <c r="D271" s="158">
        <f t="shared" si="124"/>
        <v>4930.72</v>
      </c>
      <c r="E271" s="150">
        <f>IF(AND(K271=1,K270&gt;1),VLOOKUP(A270,[1]Plan1!$GA$137:$GD$300,4),E270)</f>
        <v>4946.5</v>
      </c>
      <c r="F271" s="152">
        <f t="shared" si="115"/>
        <v>43128</v>
      </c>
      <c r="G271" s="152">
        <f t="shared" si="112"/>
        <v>43159</v>
      </c>
      <c r="H271" s="159">
        <f t="shared" si="116"/>
        <v>3.2003439659926691E-3</v>
      </c>
      <c r="I271" s="160">
        <f t="shared" si="125"/>
        <v>43220</v>
      </c>
      <c r="J271" s="155">
        <f t="shared" si="113"/>
        <v>31</v>
      </c>
      <c r="K271" s="155">
        <f t="shared" si="130"/>
        <v>17</v>
      </c>
      <c r="L271" s="2">
        <f t="shared" si="126"/>
        <v>1.0017537599999999</v>
      </c>
      <c r="M271" s="157">
        <f t="shared" si="110"/>
        <v>1.0017537599999999</v>
      </c>
      <c r="N271" s="2">
        <f t="shared" si="117"/>
        <v>0</v>
      </c>
      <c r="O271" s="161">
        <f t="shared" si="127"/>
        <v>0</v>
      </c>
      <c r="P271" s="162">
        <f t="shared" si="118"/>
        <v>0</v>
      </c>
      <c r="Q271" s="157">
        <f t="shared" si="119"/>
        <v>0</v>
      </c>
      <c r="R271" s="163">
        <f t="shared" si="128"/>
        <v>0.12</v>
      </c>
      <c r="S271" s="161">
        <f t="shared" si="120"/>
        <v>17</v>
      </c>
      <c r="T271" s="161">
        <v>360</v>
      </c>
      <c r="U271" s="164">
        <f t="shared" si="121"/>
        <v>1.0051924329999999</v>
      </c>
      <c r="V271" s="157">
        <f t="shared" si="122"/>
        <v>0</v>
      </c>
      <c r="W271" s="2">
        <f t="shared" si="129"/>
        <v>0</v>
      </c>
      <c r="X271" s="2"/>
      <c r="Y271" s="8"/>
      <c r="Z271" s="5"/>
      <c r="AA271" s="5"/>
    </row>
    <row r="272" spans="1:27" ht="15" customHeight="1" x14ac:dyDescent="0.2">
      <c r="A272" s="75">
        <f t="shared" si="123"/>
        <v>43207</v>
      </c>
      <c r="B272" s="2">
        <f t="shared" si="114"/>
        <v>0</v>
      </c>
      <c r="C272" s="157">
        <f t="shared" si="111"/>
        <v>0</v>
      </c>
      <c r="D272" s="158">
        <f t="shared" si="124"/>
        <v>4930.72</v>
      </c>
      <c r="E272" s="150">
        <f>IF(AND(K272=1,K271&gt;1),VLOOKUP(A271,[1]Plan1!$GA$137:$GD$300,4),E271)</f>
        <v>4946.5</v>
      </c>
      <c r="F272" s="152">
        <f t="shared" si="115"/>
        <v>43128</v>
      </c>
      <c r="G272" s="152">
        <f t="shared" si="112"/>
        <v>43159</v>
      </c>
      <c r="H272" s="159">
        <f t="shared" si="116"/>
        <v>3.2003439659926691E-3</v>
      </c>
      <c r="I272" s="160">
        <f t="shared" si="125"/>
        <v>43220</v>
      </c>
      <c r="J272" s="155">
        <f t="shared" si="113"/>
        <v>31</v>
      </c>
      <c r="K272" s="155">
        <f t="shared" si="130"/>
        <v>18</v>
      </c>
      <c r="L272" s="2">
        <f t="shared" si="126"/>
        <v>1.0018570099999999</v>
      </c>
      <c r="M272" s="157">
        <f t="shared" si="110"/>
        <v>1.0018570099999999</v>
      </c>
      <c r="N272" s="2">
        <f t="shared" si="117"/>
        <v>0</v>
      </c>
      <c r="O272" s="161">
        <f t="shared" si="127"/>
        <v>0</v>
      </c>
      <c r="P272" s="162">
        <f t="shared" si="118"/>
        <v>0</v>
      </c>
      <c r="Q272" s="157">
        <f t="shared" si="119"/>
        <v>0</v>
      </c>
      <c r="R272" s="163">
        <f t="shared" si="128"/>
        <v>0.12</v>
      </c>
      <c r="S272" s="161">
        <f t="shared" si="120"/>
        <v>18</v>
      </c>
      <c r="T272" s="161">
        <v>360</v>
      </c>
      <c r="U272" s="164">
        <f t="shared" si="121"/>
        <v>1.005498709</v>
      </c>
      <c r="V272" s="157">
        <f t="shared" si="122"/>
        <v>0</v>
      </c>
      <c r="W272" s="2">
        <f t="shared" si="129"/>
        <v>0</v>
      </c>
      <c r="X272" s="2"/>
      <c r="Y272" s="8"/>
      <c r="Z272" s="5"/>
      <c r="AA272" s="5"/>
    </row>
    <row r="273" spans="1:163" ht="15" customHeight="1" x14ac:dyDescent="0.2">
      <c r="A273" s="75">
        <f t="shared" si="123"/>
        <v>43208</v>
      </c>
      <c r="B273" s="2">
        <f t="shared" si="114"/>
        <v>0</v>
      </c>
      <c r="C273" s="157">
        <f t="shared" si="111"/>
        <v>0</v>
      </c>
      <c r="D273" s="158">
        <f t="shared" si="124"/>
        <v>4930.72</v>
      </c>
      <c r="E273" s="150">
        <f>IF(AND(K273=1,K272&gt;1),VLOOKUP(A272,[1]Plan1!$GA$137:$GD$300,4),E272)</f>
        <v>4946.5</v>
      </c>
      <c r="F273" s="152">
        <f t="shared" si="115"/>
        <v>43128</v>
      </c>
      <c r="G273" s="152">
        <f t="shared" si="112"/>
        <v>43159</v>
      </c>
      <c r="H273" s="159">
        <f t="shared" si="116"/>
        <v>3.2003439659926691E-3</v>
      </c>
      <c r="I273" s="160">
        <f t="shared" si="125"/>
        <v>43220</v>
      </c>
      <c r="J273" s="155">
        <f t="shared" si="113"/>
        <v>31</v>
      </c>
      <c r="K273" s="155">
        <f t="shared" si="130"/>
        <v>19</v>
      </c>
      <c r="L273" s="2">
        <f t="shared" si="126"/>
        <v>1.00196028</v>
      </c>
      <c r="M273" s="157">
        <f t="shared" si="110"/>
        <v>1.00196028</v>
      </c>
      <c r="N273" s="2">
        <f t="shared" si="117"/>
        <v>0</v>
      </c>
      <c r="O273" s="161">
        <f t="shared" si="127"/>
        <v>0</v>
      </c>
      <c r="P273" s="162">
        <f t="shared" si="118"/>
        <v>0</v>
      </c>
      <c r="Q273" s="157">
        <f t="shared" si="119"/>
        <v>0</v>
      </c>
      <c r="R273" s="163">
        <f t="shared" si="128"/>
        <v>0.12</v>
      </c>
      <c r="S273" s="161">
        <f t="shared" si="120"/>
        <v>19</v>
      </c>
      <c r="T273" s="161">
        <v>360</v>
      </c>
      <c r="U273" s="164">
        <f t="shared" si="121"/>
        <v>1.0058050780000001</v>
      </c>
      <c r="V273" s="157">
        <f t="shared" si="122"/>
        <v>0</v>
      </c>
      <c r="W273" s="2">
        <f t="shared" si="129"/>
        <v>0</v>
      </c>
      <c r="X273" s="2"/>
      <c r="Y273" s="11"/>
      <c r="Z273" s="5"/>
      <c r="AA273" s="5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8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  <c r="ED273" s="38"/>
      <c r="EE273" s="38"/>
      <c r="EF273" s="38"/>
      <c r="EG273" s="38"/>
      <c r="EH273" s="38"/>
      <c r="EI273" s="38"/>
      <c r="EJ273" s="38"/>
      <c r="EK273" s="38"/>
      <c r="EL273" s="38"/>
      <c r="EM273" s="38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8"/>
    </row>
    <row r="274" spans="1:163" ht="15" customHeight="1" x14ac:dyDescent="0.2">
      <c r="A274" s="75">
        <f t="shared" si="123"/>
        <v>43209</v>
      </c>
      <c r="B274" s="2">
        <f t="shared" si="114"/>
        <v>0</v>
      </c>
      <c r="C274" s="157">
        <f t="shared" si="111"/>
        <v>0</v>
      </c>
      <c r="D274" s="158">
        <f t="shared" si="124"/>
        <v>4930.72</v>
      </c>
      <c r="E274" s="150">
        <f>IF(AND(K274=1,K273&gt;1),VLOOKUP(A273,[1]Plan1!$GA$137:$GD$300,4),E273)</f>
        <v>4946.5</v>
      </c>
      <c r="F274" s="152">
        <f t="shared" si="115"/>
        <v>43128</v>
      </c>
      <c r="G274" s="152">
        <f t="shared" si="112"/>
        <v>43159</v>
      </c>
      <c r="H274" s="159">
        <f t="shared" si="116"/>
        <v>3.2003439659926691E-3</v>
      </c>
      <c r="I274" s="160">
        <f t="shared" si="125"/>
        <v>43220</v>
      </c>
      <c r="J274" s="155">
        <f t="shared" si="113"/>
        <v>31</v>
      </c>
      <c r="K274" s="155">
        <f t="shared" si="130"/>
        <v>20</v>
      </c>
      <c r="L274" s="2">
        <f t="shared" si="126"/>
        <v>1.0020635600000001</v>
      </c>
      <c r="M274" s="157">
        <f t="shared" si="110"/>
        <v>1.0020635600000001</v>
      </c>
      <c r="N274" s="2">
        <f t="shared" si="117"/>
        <v>0</v>
      </c>
      <c r="O274" s="161">
        <f t="shared" si="127"/>
        <v>0</v>
      </c>
      <c r="P274" s="162">
        <f t="shared" si="118"/>
        <v>0</v>
      </c>
      <c r="Q274" s="157">
        <f t="shared" si="119"/>
        <v>0</v>
      </c>
      <c r="R274" s="163">
        <f t="shared" si="128"/>
        <v>0.12</v>
      </c>
      <c r="S274" s="161">
        <f t="shared" si="120"/>
        <v>20</v>
      </c>
      <c r="T274" s="161">
        <v>360</v>
      </c>
      <c r="U274" s="164">
        <f t="shared" si="121"/>
        <v>1.00611154</v>
      </c>
      <c r="V274" s="157">
        <f t="shared" si="122"/>
        <v>0</v>
      </c>
      <c r="W274" s="2">
        <f t="shared" si="129"/>
        <v>0</v>
      </c>
      <c r="X274" s="2"/>
      <c r="Y274" s="8"/>
      <c r="Z274" s="5"/>
      <c r="AA274" s="5"/>
    </row>
    <row r="275" spans="1:163" ht="15" customHeight="1" x14ac:dyDescent="0.2">
      <c r="A275" s="75">
        <f t="shared" si="123"/>
        <v>43210</v>
      </c>
      <c r="B275" s="2">
        <f t="shared" si="114"/>
        <v>0</v>
      </c>
      <c r="C275" s="157">
        <f t="shared" si="111"/>
        <v>0</v>
      </c>
      <c r="D275" s="158">
        <f t="shared" si="124"/>
        <v>4930.72</v>
      </c>
      <c r="E275" s="150">
        <f>IF(AND(K275=1,K274&gt;1),VLOOKUP(A274,[1]Plan1!$GA$137:$GD$300,4),E274)</f>
        <v>4946.5</v>
      </c>
      <c r="F275" s="152">
        <f t="shared" si="115"/>
        <v>43128</v>
      </c>
      <c r="G275" s="152">
        <f t="shared" si="112"/>
        <v>43159</v>
      </c>
      <c r="H275" s="159">
        <f t="shared" si="116"/>
        <v>3.2003439659926691E-3</v>
      </c>
      <c r="I275" s="160">
        <f t="shared" si="125"/>
        <v>43220</v>
      </c>
      <c r="J275" s="155">
        <f t="shared" si="113"/>
        <v>31</v>
      </c>
      <c r="K275" s="155">
        <f t="shared" si="130"/>
        <v>21</v>
      </c>
      <c r="L275" s="2">
        <f t="shared" si="126"/>
        <v>1.0021668500000001</v>
      </c>
      <c r="M275" s="157">
        <f t="shared" si="110"/>
        <v>1.0021668500000001</v>
      </c>
      <c r="N275" s="2">
        <f t="shared" si="117"/>
        <v>0</v>
      </c>
      <c r="O275" s="161">
        <f t="shared" si="127"/>
        <v>0</v>
      </c>
      <c r="P275" s="162">
        <f t="shared" si="118"/>
        <v>0</v>
      </c>
      <c r="Q275" s="157">
        <f t="shared" si="119"/>
        <v>0</v>
      </c>
      <c r="R275" s="163">
        <f t="shared" si="128"/>
        <v>0.12</v>
      </c>
      <c r="S275" s="161">
        <f t="shared" si="120"/>
        <v>21</v>
      </c>
      <c r="T275" s="161">
        <v>360</v>
      </c>
      <c r="U275" s="164">
        <f t="shared" si="121"/>
        <v>1.0064180949999999</v>
      </c>
      <c r="V275" s="157">
        <f t="shared" si="122"/>
        <v>0</v>
      </c>
      <c r="W275" s="2">
        <f t="shared" si="129"/>
        <v>0</v>
      </c>
      <c r="X275" s="2"/>
      <c r="Y275" s="8"/>
      <c r="Z275" s="5"/>
      <c r="AA275" s="5"/>
    </row>
    <row r="276" spans="1:163" ht="15" customHeight="1" x14ac:dyDescent="0.2">
      <c r="A276" s="75">
        <f t="shared" si="123"/>
        <v>43211</v>
      </c>
      <c r="B276" s="2">
        <f t="shared" si="114"/>
        <v>0</v>
      </c>
      <c r="C276" s="157">
        <f t="shared" si="111"/>
        <v>0</v>
      </c>
      <c r="D276" s="158">
        <f t="shared" si="124"/>
        <v>4930.72</v>
      </c>
      <c r="E276" s="150">
        <f>IF(AND(K276=1,K275&gt;1),VLOOKUP(A275,[1]Plan1!$GA$137:$GD$300,4),E275)</f>
        <v>4946.5</v>
      </c>
      <c r="F276" s="152">
        <f t="shared" si="115"/>
        <v>43128</v>
      </c>
      <c r="G276" s="152">
        <f t="shared" si="112"/>
        <v>43159</v>
      </c>
      <c r="H276" s="159">
        <f t="shared" si="116"/>
        <v>3.2003439659926691E-3</v>
      </c>
      <c r="I276" s="160">
        <f t="shared" si="125"/>
        <v>43220</v>
      </c>
      <c r="J276" s="155">
        <f t="shared" si="113"/>
        <v>31</v>
      </c>
      <c r="K276" s="155">
        <f t="shared" si="130"/>
        <v>22</v>
      </c>
      <c r="L276" s="2">
        <f t="shared" si="126"/>
        <v>1.00227015</v>
      </c>
      <c r="M276" s="157">
        <f t="shared" si="110"/>
        <v>1.00227015</v>
      </c>
      <c r="N276" s="2">
        <f t="shared" si="117"/>
        <v>0</v>
      </c>
      <c r="O276" s="161">
        <f t="shared" si="127"/>
        <v>0</v>
      </c>
      <c r="P276" s="162">
        <f t="shared" si="118"/>
        <v>0</v>
      </c>
      <c r="Q276" s="157">
        <f t="shared" si="119"/>
        <v>0</v>
      </c>
      <c r="R276" s="163">
        <f t="shared" si="128"/>
        <v>0.12</v>
      </c>
      <c r="S276" s="161">
        <f t="shared" si="120"/>
        <v>22</v>
      </c>
      <c r="T276" s="161">
        <v>360</v>
      </c>
      <c r="U276" s="164">
        <f t="shared" si="121"/>
        <v>1.006724744</v>
      </c>
      <c r="V276" s="157">
        <f t="shared" si="122"/>
        <v>0</v>
      </c>
      <c r="W276" s="2">
        <f t="shared" si="129"/>
        <v>0</v>
      </c>
      <c r="X276" s="2"/>
      <c r="Y276" s="8"/>
      <c r="Z276" s="5"/>
      <c r="AA276" s="5"/>
    </row>
    <row r="277" spans="1:163" ht="15" customHeight="1" x14ac:dyDescent="0.2">
      <c r="A277" s="75">
        <f t="shared" si="123"/>
        <v>43212</v>
      </c>
      <c r="B277" s="2">
        <f t="shared" si="114"/>
        <v>0</v>
      </c>
      <c r="C277" s="157">
        <f t="shared" si="111"/>
        <v>0</v>
      </c>
      <c r="D277" s="158">
        <f t="shared" si="124"/>
        <v>4930.72</v>
      </c>
      <c r="E277" s="150">
        <f>IF(AND(K277=1,K276&gt;1),VLOOKUP(A276,[1]Plan1!$GA$137:$GD$300,4),E276)</f>
        <v>4946.5</v>
      </c>
      <c r="F277" s="152">
        <f t="shared" si="115"/>
        <v>43128</v>
      </c>
      <c r="G277" s="152">
        <f t="shared" si="112"/>
        <v>43159</v>
      </c>
      <c r="H277" s="159">
        <f t="shared" si="116"/>
        <v>3.2003439659926691E-3</v>
      </c>
      <c r="I277" s="160">
        <f t="shared" si="125"/>
        <v>43220</v>
      </c>
      <c r="J277" s="155">
        <f t="shared" si="113"/>
        <v>31</v>
      </c>
      <c r="K277" s="155">
        <f t="shared" si="130"/>
        <v>23</v>
      </c>
      <c r="L277" s="2">
        <f t="shared" si="126"/>
        <v>1.00237346</v>
      </c>
      <c r="M277" s="157">
        <f t="shared" si="110"/>
        <v>1.00237346</v>
      </c>
      <c r="N277" s="2">
        <f t="shared" si="117"/>
        <v>0</v>
      </c>
      <c r="O277" s="161">
        <f t="shared" si="127"/>
        <v>0</v>
      </c>
      <c r="P277" s="162">
        <f t="shared" si="118"/>
        <v>0</v>
      </c>
      <c r="Q277" s="157">
        <f t="shared" si="119"/>
        <v>0</v>
      </c>
      <c r="R277" s="163">
        <f t="shared" si="128"/>
        <v>0.12</v>
      </c>
      <c r="S277" s="161">
        <f t="shared" si="120"/>
        <v>23</v>
      </c>
      <c r="T277" s="161">
        <v>360</v>
      </c>
      <c r="U277" s="164">
        <f t="shared" si="121"/>
        <v>1.0070314869999999</v>
      </c>
      <c r="V277" s="157">
        <f t="shared" si="122"/>
        <v>0</v>
      </c>
      <c r="W277" s="2">
        <f t="shared" si="129"/>
        <v>0</v>
      </c>
      <c r="X277" s="2"/>
      <c r="Y277" s="8"/>
      <c r="Z277" s="5"/>
      <c r="AA277" s="5"/>
    </row>
    <row r="278" spans="1:163" ht="15" customHeight="1" x14ac:dyDescent="0.2">
      <c r="A278" s="75">
        <f t="shared" si="123"/>
        <v>43213</v>
      </c>
      <c r="B278" s="2">
        <f t="shared" si="114"/>
        <v>0</v>
      </c>
      <c r="C278" s="157">
        <f t="shared" si="111"/>
        <v>0</v>
      </c>
      <c r="D278" s="158">
        <f t="shared" si="124"/>
        <v>4930.72</v>
      </c>
      <c r="E278" s="150">
        <f>IF(AND(K278=1,K277&gt;1),VLOOKUP(A277,[1]Plan1!$GA$137:$GD$300,4),E277)</f>
        <v>4946.5</v>
      </c>
      <c r="F278" s="152">
        <f t="shared" si="115"/>
        <v>43128</v>
      </c>
      <c r="G278" s="152">
        <f t="shared" si="112"/>
        <v>43159</v>
      </c>
      <c r="H278" s="159">
        <f t="shared" si="116"/>
        <v>3.2003439659926691E-3</v>
      </c>
      <c r="I278" s="160">
        <f t="shared" si="125"/>
        <v>43220</v>
      </c>
      <c r="J278" s="155">
        <f t="shared" si="113"/>
        <v>31</v>
      </c>
      <c r="K278" s="155">
        <f t="shared" si="130"/>
        <v>24</v>
      </c>
      <c r="L278" s="2">
        <f t="shared" si="126"/>
        <v>1.00247679</v>
      </c>
      <c r="M278" s="157">
        <f t="shared" si="110"/>
        <v>1.00247679</v>
      </c>
      <c r="N278" s="2">
        <f t="shared" si="117"/>
        <v>0</v>
      </c>
      <c r="O278" s="161">
        <f t="shared" si="127"/>
        <v>0</v>
      </c>
      <c r="P278" s="162">
        <f t="shared" si="118"/>
        <v>0</v>
      </c>
      <c r="Q278" s="157">
        <f t="shared" si="119"/>
        <v>0</v>
      </c>
      <c r="R278" s="163">
        <f t="shared" si="128"/>
        <v>0.12</v>
      </c>
      <c r="S278" s="161">
        <f t="shared" si="120"/>
        <v>24</v>
      </c>
      <c r="T278" s="161">
        <v>360</v>
      </c>
      <c r="U278" s="164">
        <f t="shared" si="121"/>
        <v>1.0073383229999999</v>
      </c>
      <c r="V278" s="157">
        <f t="shared" si="122"/>
        <v>0</v>
      </c>
      <c r="W278" s="2">
        <f t="shared" si="129"/>
        <v>0</v>
      </c>
      <c r="X278" s="2"/>
      <c r="Y278" s="8"/>
      <c r="Z278" s="5"/>
      <c r="AA278" s="5"/>
    </row>
    <row r="279" spans="1:163" ht="15" customHeight="1" x14ac:dyDescent="0.2">
      <c r="A279" s="75">
        <f t="shared" si="123"/>
        <v>43214</v>
      </c>
      <c r="B279" s="2">
        <f t="shared" si="114"/>
        <v>0</v>
      </c>
      <c r="C279" s="157">
        <f t="shared" si="111"/>
        <v>0</v>
      </c>
      <c r="D279" s="158">
        <f t="shared" si="124"/>
        <v>4930.72</v>
      </c>
      <c r="E279" s="150">
        <f>IF(AND(K279=1,K278&gt;1),VLOOKUP(A278,[1]Plan1!$GA$137:$GD$300,4),E278)</f>
        <v>4946.5</v>
      </c>
      <c r="F279" s="152">
        <f t="shared" si="115"/>
        <v>43128</v>
      </c>
      <c r="G279" s="152">
        <f t="shared" si="112"/>
        <v>43159</v>
      </c>
      <c r="H279" s="159">
        <f t="shared" si="116"/>
        <v>3.2003439659926691E-3</v>
      </c>
      <c r="I279" s="160">
        <f t="shared" si="125"/>
        <v>43220</v>
      </c>
      <c r="J279" s="155">
        <f t="shared" si="113"/>
        <v>31</v>
      </c>
      <c r="K279" s="155">
        <f t="shared" si="130"/>
        <v>25</v>
      </c>
      <c r="L279" s="2">
        <f t="shared" si="126"/>
        <v>1.00258012</v>
      </c>
      <c r="M279" s="157">
        <f t="shared" si="110"/>
        <v>1.00258012</v>
      </c>
      <c r="N279" s="2">
        <f t="shared" si="117"/>
        <v>0</v>
      </c>
      <c r="O279" s="161">
        <f t="shared" si="127"/>
        <v>0</v>
      </c>
      <c r="P279" s="162">
        <f t="shared" si="118"/>
        <v>0</v>
      </c>
      <c r="Q279" s="157">
        <f t="shared" si="119"/>
        <v>0</v>
      </c>
      <c r="R279" s="163">
        <f t="shared" si="128"/>
        <v>0.12</v>
      </c>
      <c r="S279" s="161">
        <f t="shared" si="120"/>
        <v>25</v>
      </c>
      <c r="T279" s="161">
        <v>360</v>
      </c>
      <c r="U279" s="164">
        <f t="shared" si="121"/>
        <v>1.0076452520000001</v>
      </c>
      <c r="V279" s="157">
        <f t="shared" si="122"/>
        <v>0</v>
      </c>
      <c r="W279" s="2">
        <f t="shared" si="129"/>
        <v>0</v>
      </c>
      <c r="X279" s="2"/>
      <c r="Y279" s="8"/>
      <c r="Z279" s="5"/>
      <c r="AA279" s="5"/>
    </row>
    <row r="280" spans="1:163" ht="15" customHeight="1" x14ac:dyDescent="0.2">
      <c r="A280" s="75">
        <f t="shared" si="123"/>
        <v>43215</v>
      </c>
      <c r="B280" s="2">
        <f t="shared" si="114"/>
        <v>0</v>
      </c>
      <c r="C280" s="157">
        <f t="shared" si="111"/>
        <v>0</v>
      </c>
      <c r="D280" s="158">
        <f t="shared" si="124"/>
        <v>4930.72</v>
      </c>
      <c r="E280" s="150">
        <f>IF(AND(K280=1,K279&gt;1),VLOOKUP(A279,[1]Plan1!$GA$137:$GD$300,4),E279)</f>
        <v>4946.5</v>
      </c>
      <c r="F280" s="152">
        <f t="shared" si="115"/>
        <v>43128</v>
      </c>
      <c r="G280" s="152">
        <f t="shared" si="112"/>
        <v>43159</v>
      </c>
      <c r="H280" s="159">
        <f t="shared" si="116"/>
        <v>3.2003439659926691E-3</v>
      </c>
      <c r="I280" s="160">
        <f t="shared" si="125"/>
        <v>43220</v>
      </c>
      <c r="J280" s="155">
        <f t="shared" si="113"/>
        <v>31</v>
      </c>
      <c r="K280" s="155">
        <f t="shared" si="130"/>
        <v>26</v>
      </c>
      <c r="L280" s="2">
        <f t="shared" si="126"/>
        <v>1.0026834600000001</v>
      </c>
      <c r="M280" s="157">
        <f t="shared" si="110"/>
        <v>1.0026834600000001</v>
      </c>
      <c r="N280" s="2">
        <f t="shared" si="117"/>
        <v>0</v>
      </c>
      <c r="O280" s="161">
        <f t="shared" si="127"/>
        <v>0</v>
      </c>
      <c r="P280" s="162">
        <f t="shared" si="118"/>
        <v>0</v>
      </c>
      <c r="Q280" s="157">
        <f t="shared" si="119"/>
        <v>0</v>
      </c>
      <c r="R280" s="163">
        <f t="shared" si="128"/>
        <v>0.12</v>
      </c>
      <c r="S280" s="161">
        <f t="shared" si="120"/>
        <v>26</v>
      </c>
      <c r="T280" s="161">
        <v>360</v>
      </c>
      <c r="U280" s="164">
        <f t="shared" si="121"/>
        <v>1.0079522750000001</v>
      </c>
      <c r="V280" s="157">
        <f t="shared" si="122"/>
        <v>0</v>
      </c>
      <c r="W280" s="2">
        <f t="shared" si="129"/>
        <v>0</v>
      </c>
      <c r="X280" s="2"/>
      <c r="Y280" s="8"/>
      <c r="Z280" s="5"/>
      <c r="AA280" s="5"/>
    </row>
    <row r="281" spans="1:163" ht="15" customHeight="1" x14ac:dyDescent="0.2">
      <c r="A281" s="75">
        <f t="shared" si="123"/>
        <v>43216</v>
      </c>
      <c r="B281" s="2">
        <f t="shared" si="114"/>
        <v>0</v>
      </c>
      <c r="C281" s="157">
        <f t="shared" si="111"/>
        <v>0</v>
      </c>
      <c r="D281" s="158">
        <f t="shared" si="124"/>
        <v>4930.72</v>
      </c>
      <c r="E281" s="150">
        <f>IF(AND(K281=1,K280&gt;1),VLOOKUP(A280,[1]Plan1!$GA$137:$GD$300,4),E280)</f>
        <v>4946.5</v>
      </c>
      <c r="F281" s="152">
        <f t="shared" si="115"/>
        <v>43128</v>
      </c>
      <c r="G281" s="152">
        <f t="shared" si="112"/>
        <v>43159</v>
      </c>
      <c r="H281" s="159">
        <f t="shared" si="116"/>
        <v>3.2003439659926691E-3</v>
      </c>
      <c r="I281" s="160">
        <f t="shared" si="125"/>
        <v>43220</v>
      </c>
      <c r="J281" s="155">
        <f t="shared" si="113"/>
        <v>31</v>
      </c>
      <c r="K281" s="155">
        <f t="shared" si="130"/>
        <v>27</v>
      </c>
      <c r="L281" s="2">
        <f t="shared" si="126"/>
        <v>1.0027868200000001</v>
      </c>
      <c r="M281" s="157">
        <f t="shared" si="110"/>
        <v>1.0027868200000001</v>
      </c>
      <c r="N281" s="2">
        <f t="shared" si="117"/>
        <v>0</v>
      </c>
      <c r="O281" s="161">
        <f t="shared" si="127"/>
        <v>0</v>
      </c>
      <c r="P281" s="162">
        <f t="shared" si="118"/>
        <v>0</v>
      </c>
      <c r="Q281" s="157">
        <f t="shared" si="119"/>
        <v>0</v>
      </c>
      <c r="R281" s="163">
        <f t="shared" si="128"/>
        <v>0.12</v>
      </c>
      <c r="S281" s="161">
        <f t="shared" si="120"/>
        <v>27</v>
      </c>
      <c r="T281" s="161">
        <v>360</v>
      </c>
      <c r="U281" s="164">
        <f t="shared" si="121"/>
        <v>1.0082593909999999</v>
      </c>
      <c r="V281" s="157">
        <f t="shared" si="122"/>
        <v>0</v>
      </c>
      <c r="W281" s="2">
        <f t="shared" si="129"/>
        <v>0</v>
      </c>
      <c r="X281" s="2"/>
      <c r="Y281" s="8"/>
      <c r="Z281" s="5"/>
      <c r="AA281" s="5"/>
    </row>
    <row r="282" spans="1:163" ht="15" customHeight="1" x14ac:dyDescent="0.2">
      <c r="A282" s="75">
        <f t="shared" si="123"/>
        <v>43217</v>
      </c>
      <c r="B282" s="2">
        <f t="shared" si="114"/>
        <v>0</v>
      </c>
      <c r="C282" s="157">
        <f t="shared" si="111"/>
        <v>0</v>
      </c>
      <c r="D282" s="158">
        <f t="shared" si="124"/>
        <v>4930.72</v>
      </c>
      <c r="E282" s="150">
        <f>IF(AND(K282=1,K281&gt;1),VLOOKUP(A281,[1]Plan1!$GA$137:$GD$300,4),E281)</f>
        <v>4946.5</v>
      </c>
      <c r="F282" s="152">
        <f t="shared" si="115"/>
        <v>43128</v>
      </c>
      <c r="G282" s="152">
        <f t="shared" si="112"/>
        <v>43159</v>
      </c>
      <c r="H282" s="159">
        <f t="shared" si="116"/>
        <v>3.2003439659926691E-3</v>
      </c>
      <c r="I282" s="160">
        <f t="shared" si="125"/>
        <v>43220</v>
      </c>
      <c r="J282" s="155">
        <f t="shared" si="113"/>
        <v>31</v>
      </c>
      <c r="K282" s="155">
        <f t="shared" si="130"/>
        <v>28</v>
      </c>
      <c r="L282" s="2">
        <f t="shared" si="126"/>
        <v>1.0028901800000001</v>
      </c>
      <c r="M282" s="157">
        <f t="shared" si="110"/>
        <v>1.0028901800000001</v>
      </c>
      <c r="N282" s="2">
        <f t="shared" si="117"/>
        <v>0</v>
      </c>
      <c r="O282" s="161">
        <f t="shared" si="127"/>
        <v>0</v>
      </c>
      <c r="P282" s="162">
        <f t="shared" si="118"/>
        <v>0</v>
      </c>
      <c r="Q282" s="157">
        <f t="shared" si="119"/>
        <v>0</v>
      </c>
      <c r="R282" s="163">
        <f t="shared" si="128"/>
        <v>0.12</v>
      </c>
      <c r="S282" s="161">
        <f t="shared" si="120"/>
        <v>28</v>
      </c>
      <c r="T282" s="161">
        <v>360</v>
      </c>
      <c r="U282" s="164">
        <f t="shared" si="121"/>
        <v>1.0085666010000001</v>
      </c>
      <c r="V282" s="157">
        <f t="shared" si="122"/>
        <v>0</v>
      </c>
      <c r="W282" s="2">
        <f t="shared" si="129"/>
        <v>0</v>
      </c>
      <c r="X282" s="2"/>
      <c r="Y282" s="8"/>
      <c r="Z282" s="5"/>
      <c r="AA282" s="5"/>
    </row>
    <row r="283" spans="1:163" ht="15" customHeight="1" x14ac:dyDescent="0.2">
      <c r="A283" s="75">
        <f t="shared" si="123"/>
        <v>43218</v>
      </c>
      <c r="B283" s="2">
        <f t="shared" si="114"/>
        <v>0</v>
      </c>
      <c r="C283" s="157">
        <f t="shared" si="111"/>
        <v>0</v>
      </c>
      <c r="D283" s="158">
        <f t="shared" si="124"/>
        <v>4930.72</v>
      </c>
      <c r="E283" s="150">
        <f>IF(AND(K283=1,K282&gt;1),VLOOKUP(A282,[1]Plan1!$GA$137:$GD$300,4),E282)</f>
        <v>4946.5</v>
      </c>
      <c r="F283" s="152">
        <f t="shared" si="115"/>
        <v>43128</v>
      </c>
      <c r="G283" s="152">
        <f t="shared" si="112"/>
        <v>43159</v>
      </c>
      <c r="H283" s="159">
        <f t="shared" si="116"/>
        <v>3.2003439659926691E-3</v>
      </c>
      <c r="I283" s="160">
        <f t="shared" si="125"/>
        <v>43220</v>
      </c>
      <c r="J283" s="155">
        <f t="shared" si="113"/>
        <v>31</v>
      </c>
      <c r="K283" s="155">
        <f t="shared" si="130"/>
        <v>29</v>
      </c>
      <c r="L283" s="2">
        <f t="shared" si="126"/>
        <v>1.00299356</v>
      </c>
      <c r="M283" s="157">
        <f t="shared" ref="M283:M346" si="131">L283</f>
        <v>1.00299356</v>
      </c>
      <c r="N283" s="2">
        <f t="shared" si="117"/>
        <v>0</v>
      </c>
      <c r="O283" s="161">
        <f t="shared" si="127"/>
        <v>0</v>
      </c>
      <c r="P283" s="162">
        <f t="shared" si="118"/>
        <v>0</v>
      </c>
      <c r="Q283" s="157">
        <f t="shared" si="119"/>
        <v>0</v>
      </c>
      <c r="R283" s="163">
        <f t="shared" si="128"/>
        <v>0.12</v>
      </c>
      <c r="S283" s="161">
        <f t="shared" si="120"/>
        <v>29</v>
      </c>
      <c r="T283" s="161">
        <v>360</v>
      </c>
      <c r="U283" s="164">
        <f t="shared" si="121"/>
        <v>1.008873905</v>
      </c>
      <c r="V283" s="157">
        <f t="shared" si="122"/>
        <v>0</v>
      </c>
      <c r="W283" s="2">
        <f t="shared" si="129"/>
        <v>0</v>
      </c>
      <c r="X283" s="2"/>
      <c r="Y283" s="8"/>
      <c r="Z283" s="5"/>
      <c r="AA283" s="5"/>
    </row>
    <row r="284" spans="1:163" ht="15" customHeight="1" x14ac:dyDescent="0.2">
      <c r="A284" s="75">
        <f t="shared" si="123"/>
        <v>43219</v>
      </c>
      <c r="B284" s="2">
        <f t="shared" si="114"/>
        <v>0</v>
      </c>
      <c r="C284" s="157">
        <f t="shared" si="111"/>
        <v>0</v>
      </c>
      <c r="D284" s="158">
        <f t="shared" si="124"/>
        <v>4930.72</v>
      </c>
      <c r="E284" s="150">
        <f>IF(AND(K284=1,K283&gt;1),VLOOKUP(A283,[1]Plan1!$GA$137:$GD$300,4),E283)</f>
        <v>4946.5</v>
      </c>
      <c r="F284" s="152">
        <f t="shared" si="115"/>
        <v>43128</v>
      </c>
      <c r="G284" s="152">
        <f t="shared" si="112"/>
        <v>43159</v>
      </c>
      <c r="H284" s="159">
        <f t="shared" si="116"/>
        <v>3.2003439659926691E-3</v>
      </c>
      <c r="I284" s="160">
        <f t="shared" si="125"/>
        <v>43220</v>
      </c>
      <c r="J284" s="155">
        <f t="shared" si="113"/>
        <v>31</v>
      </c>
      <c r="K284" s="155">
        <f t="shared" si="130"/>
        <v>30</v>
      </c>
      <c r="L284" s="2">
        <f t="shared" si="126"/>
        <v>1.00309694</v>
      </c>
      <c r="M284" s="157">
        <f t="shared" si="131"/>
        <v>1.00309694</v>
      </c>
      <c r="N284" s="2">
        <f t="shared" si="117"/>
        <v>0</v>
      </c>
      <c r="O284" s="161">
        <f t="shared" si="127"/>
        <v>0</v>
      </c>
      <c r="P284" s="162">
        <f t="shared" si="118"/>
        <v>0</v>
      </c>
      <c r="Q284" s="157">
        <f t="shared" si="119"/>
        <v>0</v>
      </c>
      <c r="R284" s="163">
        <f t="shared" si="128"/>
        <v>0.12</v>
      </c>
      <c r="S284" s="161">
        <f t="shared" si="120"/>
        <v>30</v>
      </c>
      <c r="T284" s="161">
        <v>360</v>
      </c>
      <c r="U284" s="164">
        <f t="shared" si="121"/>
        <v>1.009181302</v>
      </c>
      <c r="V284" s="157">
        <f t="shared" si="122"/>
        <v>0</v>
      </c>
      <c r="W284" s="2">
        <f t="shared" si="129"/>
        <v>0</v>
      </c>
      <c r="X284" s="2"/>
      <c r="Y284" s="8"/>
      <c r="Z284" s="5"/>
      <c r="AA284" s="5"/>
    </row>
    <row r="285" spans="1:163" ht="15" customHeight="1" x14ac:dyDescent="0.2">
      <c r="A285" s="75">
        <f t="shared" si="123"/>
        <v>43220</v>
      </c>
      <c r="B285" s="2">
        <f t="shared" si="114"/>
        <v>0</v>
      </c>
      <c r="C285" s="157">
        <f t="shared" si="111"/>
        <v>0</v>
      </c>
      <c r="D285" s="158">
        <f t="shared" si="124"/>
        <v>4930.72</v>
      </c>
      <c r="E285" s="150">
        <f>IF(AND(K285=1,K284&gt;1),VLOOKUP(A284,[1]Plan1!$GA$137:$GD$300,4),E284)</f>
        <v>4946.5</v>
      </c>
      <c r="F285" s="152">
        <f t="shared" si="115"/>
        <v>43128</v>
      </c>
      <c r="G285" s="152">
        <f t="shared" si="112"/>
        <v>43159</v>
      </c>
      <c r="H285" s="159">
        <f t="shared" si="116"/>
        <v>3.2003439659926691E-3</v>
      </c>
      <c r="I285" s="160">
        <f t="shared" si="125"/>
        <v>43220</v>
      </c>
      <c r="J285" s="155">
        <f t="shared" si="113"/>
        <v>31</v>
      </c>
      <c r="K285" s="155">
        <f t="shared" si="130"/>
        <v>31</v>
      </c>
      <c r="L285" s="2">
        <f t="shared" si="126"/>
        <v>1.00320034</v>
      </c>
      <c r="M285" s="157">
        <f t="shared" si="131"/>
        <v>1.00320034</v>
      </c>
      <c r="N285" s="2">
        <f t="shared" si="117"/>
        <v>0</v>
      </c>
      <c r="O285" s="161">
        <f t="shared" si="127"/>
        <v>0</v>
      </c>
      <c r="P285" s="162">
        <f t="shared" si="118"/>
        <v>0</v>
      </c>
      <c r="Q285" s="157">
        <f t="shared" si="119"/>
        <v>0</v>
      </c>
      <c r="R285" s="163">
        <f t="shared" si="128"/>
        <v>0.12</v>
      </c>
      <c r="S285" s="161">
        <f t="shared" si="120"/>
        <v>31</v>
      </c>
      <c r="T285" s="161">
        <v>360</v>
      </c>
      <c r="U285" s="164">
        <f t="shared" si="121"/>
        <v>1.0094887930000001</v>
      </c>
      <c r="V285" s="157">
        <f t="shared" si="122"/>
        <v>0</v>
      </c>
      <c r="W285" s="2">
        <f t="shared" si="129"/>
        <v>0</v>
      </c>
      <c r="X285" s="2"/>
      <c r="Y285" s="8"/>
      <c r="Z285" s="5"/>
      <c r="AA285" s="5"/>
    </row>
    <row r="286" spans="1:163" ht="15" customHeight="1" x14ac:dyDescent="0.2">
      <c r="A286" s="75">
        <f t="shared" si="123"/>
        <v>43221</v>
      </c>
      <c r="B286" s="2">
        <f t="shared" si="114"/>
        <v>0</v>
      </c>
      <c r="C286" s="157">
        <f t="shared" si="111"/>
        <v>0</v>
      </c>
      <c r="D286" s="158">
        <f t="shared" si="124"/>
        <v>4946.5</v>
      </c>
      <c r="E286" s="150">
        <f>IF(AND(K286=1,K285&gt;1),VLOOKUP(A285,[1]Plan1!$GA$137:$GD$300,4),E285)</f>
        <v>4950.95</v>
      </c>
      <c r="F286" s="152">
        <f t="shared" si="115"/>
        <v>43159</v>
      </c>
      <c r="G286" s="152">
        <f t="shared" si="112"/>
        <v>43189</v>
      </c>
      <c r="H286" s="159">
        <f t="shared" si="116"/>
        <v>8.9962599818038669E-4</v>
      </c>
      <c r="I286" s="160">
        <f t="shared" si="125"/>
        <v>43250</v>
      </c>
      <c r="J286" s="155">
        <f t="shared" si="113"/>
        <v>30</v>
      </c>
      <c r="K286" s="155">
        <f t="shared" si="130"/>
        <v>1</v>
      </c>
      <c r="L286" s="2">
        <f t="shared" si="126"/>
        <v>1.0000299699999999</v>
      </c>
      <c r="M286" s="157">
        <f t="shared" si="131"/>
        <v>1.0000299699999999</v>
      </c>
      <c r="N286" s="2">
        <f t="shared" si="117"/>
        <v>0</v>
      </c>
      <c r="O286" s="161">
        <f t="shared" si="127"/>
        <v>0</v>
      </c>
      <c r="P286" s="162">
        <f t="shared" si="118"/>
        <v>0</v>
      </c>
      <c r="Q286" s="157">
        <f t="shared" si="119"/>
        <v>0</v>
      </c>
      <c r="R286" s="163">
        <f t="shared" si="128"/>
        <v>0.12</v>
      </c>
      <c r="S286" s="161">
        <f t="shared" si="120"/>
        <v>1</v>
      </c>
      <c r="T286" s="161">
        <v>360</v>
      </c>
      <c r="U286" s="164">
        <f t="shared" si="121"/>
        <v>1.0003148509999999</v>
      </c>
      <c r="V286" s="157">
        <f t="shared" si="122"/>
        <v>0</v>
      </c>
      <c r="W286" s="2">
        <f t="shared" si="129"/>
        <v>0</v>
      </c>
      <c r="X286" s="2"/>
      <c r="Y286" s="8"/>
      <c r="Z286" s="5"/>
      <c r="AA286" s="5"/>
    </row>
    <row r="287" spans="1:163" ht="15" customHeight="1" x14ac:dyDescent="0.2">
      <c r="A287" s="75">
        <f t="shared" si="123"/>
        <v>43222</v>
      </c>
      <c r="B287" s="2">
        <f t="shared" si="114"/>
        <v>0</v>
      </c>
      <c r="C287" s="157">
        <f t="shared" si="111"/>
        <v>0</v>
      </c>
      <c r="D287" s="158">
        <f t="shared" si="124"/>
        <v>4946.5</v>
      </c>
      <c r="E287" s="150">
        <f>IF(AND(K287=1,K286&gt;1),VLOOKUP(A286,[1]Plan1!$GA$137:$GD$300,4),E286)</f>
        <v>4950.95</v>
      </c>
      <c r="F287" s="152">
        <f t="shared" si="115"/>
        <v>43159</v>
      </c>
      <c r="G287" s="152">
        <f t="shared" si="112"/>
        <v>43189</v>
      </c>
      <c r="H287" s="159">
        <f t="shared" si="116"/>
        <v>8.9962599818038669E-4</v>
      </c>
      <c r="I287" s="160">
        <f t="shared" si="125"/>
        <v>43250</v>
      </c>
      <c r="J287" s="155">
        <f t="shared" si="113"/>
        <v>30</v>
      </c>
      <c r="K287" s="155">
        <f t="shared" si="130"/>
        <v>2</v>
      </c>
      <c r="L287" s="2">
        <f t="shared" si="126"/>
        <v>1.0000599400000001</v>
      </c>
      <c r="M287" s="157">
        <f t="shared" si="131"/>
        <v>1.0000599400000001</v>
      </c>
      <c r="N287" s="2">
        <f t="shared" si="117"/>
        <v>0</v>
      </c>
      <c r="O287" s="161">
        <f t="shared" si="127"/>
        <v>0</v>
      </c>
      <c r="P287" s="162">
        <f t="shared" si="118"/>
        <v>0</v>
      </c>
      <c r="Q287" s="157">
        <f t="shared" si="119"/>
        <v>0</v>
      </c>
      <c r="R287" s="163">
        <f t="shared" si="128"/>
        <v>0.12</v>
      </c>
      <c r="S287" s="161">
        <f t="shared" si="120"/>
        <v>2</v>
      </c>
      <c r="T287" s="161">
        <v>360</v>
      </c>
      <c r="U287" s="164">
        <f t="shared" si="121"/>
        <v>1.000629802</v>
      </c>
      <c r="V287" s="157">
        <f t="shared" si="122"/>
        <v>0</v>
      </c>
      <c r="W287" s="2">
        <f t="shared" si="129"/>
        <v>0</v>
      </c>
      <c r="X287" s="2"/>
      <c r="Y287" s="8"/>
      <c r="Z287" s="5"/>
      <c r="AA287" s="5"/>
    </row>
    <row r="288" spans="1:163" ht="15" customHeight="1" x14ac:dyDescent="0.2">
      <c r="A288" s="75">
        <f t="shared" si="123"/>
        <v>43223</v>
      </c>
      <c r="B288" s="2">
        <f t="shared" si="114"/>
        <v>0</v>
      </c>
      <c r="C288" s="157">
        <f t="shared" si="111"/>
        <v>0</v>
      </c>
      <c r="D288" s="158">
        <f t="shared" si="124"/>
        <v>4946.5</v>
      </c>
      <c r="E288" s="150">
        <f>IF(AND(K288=1,K287&gt;1),VLOOKUP(A287,[1]Plan1!$GA$137:$GD$300,4),E287)</f>
        <v>4950.95</v>
      </c>
      <c r="F288" s="152">
        <f t="shared" si="115"/>
        <v>43159</v>
      </c>
      <c r="G288" s="152">
        <f t="shared" si="112"/>
        <v>43189</v>
      </c>
      <c r="H288" s="159">
        <f t="shared" si="116"/>
        <v>8.9962599818038669E-4</v>
      </c>
      <c r="I288" s="160">
        <f t="shared" si="125"/>
        <v>43250</v>
      </c>
      <c r="J288" s="155">
        <f t="shared" si="113"/>
        <v>30</v>
      </c>
      <c r="K288" s="155">
        <f t="shared" si="130"/>
        <v>3</v>
      </c>
      <c r="L288" s="2">
        <f t="shared" si="126"/>
        <v>1.00008992</v>
      </c>
      <c r="M288" s="157">
        <f t="shared" si="131"/>
        <v>1.00008992</v>
      </c>
      <c r="N288" s="2">
        <f t="shared" si="117"/>
        <v>0</v>
      </c>
      <c r="O288" s="161">
        <f t="shared" si="127"/>
        <v>0</v>
      </c>
      <c r="P288" s="162">
        <f t="shared" si="118"/>
        <v>0</v>
      </c>
      <c r="Q288" s="157">
        <f t="shared" si="119"/>
        <v>0</v>
      </c>
      <c r="R288" s="163">
        <f t="shared" si="128"/>
        <v>0.12</v>
      </c>
      <c r="S288" s="161">
        <f t="shared" si="120"/>
        <v>3</v>
      </c>
      <c r="T288" s="161">
        <v>360</v>
      </c>
      <c r="U288" s="164">
        <f t="shared" si="121"/>
        <v>1.0009448519999999</v>
      </c>
      <c r="V288" s="157">
        <f t="shared" si="122"/>
        <v>0</v>
      </c>
      <c r="W288" s="2">
        <f t="shared" si="129"/>
        <v>0</v>
      </c>
      <c r="X288" s="2"/>
      <c r="Y288" s="8"/>
      <c r="Z288" s="5"/>
      <c r="AA288" s="5"/>
    </row>
    <row r="289" spans="1:163" ht="15" customHeight="1" x14ac:dyDescent="0.2">
      <c r="A289" s="75">
        <f t="shared" si="123"/>
        <v>43224</v>
      </c>
      <c r="B289" s="2">
        <f t="shared" si="114"/>
        <v>0</v>
      </c>
      <c r="C289" s="157">
        <f t="shared" si="111"/>
        <v>0</v>
      </c>
      <c r="D289" s="158">
        <f t="shared" si="124"/>
        <v>4946.5</v>
      </c>
      <c r="E289" s="150">
        <f>IF(AND(K289=1,K288&gt;1),VLOOKUP(A288,[1]Plan1!$GA$137:$GD$300,4),E288)</f>
        <v>4950.95</v>
      </c>
      <c r="F289" s="152">
        <f t="shared" si="115"/>
        <v>43159</v>
      </c>
      <c r="G289" s="152">
        <f t="shared" si="112"/>
        <v>43189</v>
      </c>
      <c r="H289" s="159">
        <f t="shared" si="116"/>
        <v>8.9962599818038669E-4</v>
      </c>
      <c r="I289" s="160">
        <f t="shared" si="125"/>
        <v>43250</v>
      </c>
      <c r="J289" s="155">
        <f t="shared" si="113"/>
        <v>30</v>
      </c>
      <c r="K289" s="155">
        <f t="shared" si="130"/>
        <v>4</v>
      </c>
      <c r="L289" s="2">
        <f t="shared" si="126"/>
        <v>1.0001199000000001</v>
      </c>
      <c r="M289" s="157">
        <f t="shared" si="131"/>
        <v>1.0001199000000001</v>
      </c>
      <c r="N289" s="2">
        <f t="shared" si="117"/>
        <v>0</v>
      </c>
      <c r="O289" s="161">
        <f t="shared" si="127"/>
        <v>0</v>
      </c>
      <c r="P289" s="162">
        <f t="shared" si="118"/>
        <v>0</v>
      </c>
      <c r="Q289" s="157">
        <f t="shared" si="119"/>
        <v>0</v>
      </c>
      <c r="R289" s="163">
        <f t="shared" si="128"/>
        <v>0.12</v>
      </c>
      <c r="S289" s="161">
        <f t="shared" si="120"/>
        <v>4</v>
      </c>
      <c r="T289" s="161">
        <v>360</v>
      </c>
      <c r="U289" s="164">
        <f t="shared" si="121"/>
        <v>1.0012600009999999</v>
      </c>
      <c r="V289" s="157">
        <f t="shared" si="122"/>
        <v>0</v>
      </c>
      <c r="W289" s="2">
        <f t="shared" si="129"/>
        <v>0</v>
      </c>
      <c r="X289" s="2"/>
      <c r="Y289" s="8"/>
      <c r="Z289" s="5"/>
      <c r="AA289" s="5"/>
    </row>
    <row r="290" spans="1:163" ht="15" customHeight="1" x14ac:dyDescent="0.2">
      <c r="A290" s="75">
        <f t="shared" si="123"/>
        <v>43225</v>
      </c>
      <c r="B290" s="2">
        <f t="shared" si="114"/>
        <v>0</v>
      </c>
      <c r="C290" s="157">
        <f t="shared" si="111"/>
        <v>0</v>
      </c>
      <c r="D290" s="158">
        <f t="shared" si="124"/>
        <v>4946.5</v>
      </c>
      <c r="E290" s="150">
        <f>IF(AND(K290=1,K289&gt;1),VLOOKUP(A289,[1]Plan1!$GA$137:$GD$300,4),E289)</f>
        <v>4950.95</v>
      </c>
      <c r="F290" s="152">
        <f t="shared" si="115"/>
        <v>43159</v>
      </c>
      <c r="G290" s="152">
        <f t="shared" si="112"/>
        <v>43189</v>
      </c>
      <c r="H290" s="159">
        <f t="shared" si="116"/>
        <v>8.9962599818038669E-4</v>
      </c>
      <c r="I290" s="160">
        <f t="shared" si="125"/>
        <v>43250</v>
      </c>
      <c r="J290" s="155">
        <f t="shared" si="113"/>
        <v>30</v>
      </c>
      <c r="K290" s="155">
        <f t="shared" si="130"/>
        <v>5</v>
      </c>
      <c r="L290" s="2">
        <f t="shared" si="126"/>
        <v>1.0001498799999999</v>
      </c>
      <c r="M290" s="157">
        <f t="shared" si="131"/>
        <v>1.0001498799999999</v>
      </c>
      <c r="N290" s="2">
        <f t="shared" si="117"/>
        <v>0</v>
      </c>
      <c r="O290" s="161">
        <f t="shared" si="127"/>
        <v>0</v>
      </c>
      <c r="P290" s="162">
        <f t="shared" si="118"/>
        <v>0</v>
      </c>
      <c r="Q290" s="157">
        <f t="shared" si="119"/>
        <v>0</v>
      </c>
      <c r="R290" s="163">
        <f t="shared" si="128"/>
        <v>0.12</v>
      </c>
      <c r="S290" s="161">
        <f t="shared" si="120"/>
        <v>5</v>
      </c>
      <c r="T290" s="161">
        <v>360</v>
      </c>
      <c r="U290" s="164">
        <f t="shared" si="121"/>
        <v>1.0015752490000001</v>
      </c>
      <c r="V290" s="157">
        <f t="shared" si="122"/>
        <v>0</v>
      </c>
      <c r="W290" s="2">
        <f t="shared" si="129"/>
        <v>0</v>
      </c>
      <c r="X290" s="2"/>
      <c r="Y290" s="8"/>
      <c r="Z290" s="5"/>
      <c r="AA290" s="5"/>
    </row>
    <row r="291" spans="1:163" ht="15" customHeight="1" x14ac:dyDescent="0.2">
      <c r="A291" s="75">
        <f t="shared" si="123"/>
        <v>43226</v>
      </c>
      <c r="B291" s="2">
        <f t="shared" si="114"/>
        <v>0</v>
      </c>
      <c r="C291" s="157">
        <f t="shared" si="111"/>
        <v>0</v>
      </c>
      <c r="D291" s="158">
        <f t="shared" si="124"/>
        <v>4946.5</v>
      </c>
      <c r="E291" s="150">
        <f>IF(AND(K291=1,K290&gt;1),VLOOKUP(A290,[1]Plan1!$GA$137:$GD$300,4),E290)</f>
        <v>4950.95</v>
      </c>
      <c r="F291" s="152">
        <f t="shared" si="115"/>
        <v>43159</v>
      </c>
      <c r="G291" s="152">
        <f t="shared" si="112"/>
        <v>43189</v>
      </c>
      <c r="H291" s="159">
        <f t="shared" si="116"/>
        <v>8.9962599818038669E-4</v>
      </c>
      <c r="I291" s="160">
        <f t="shared" si="125"/>
        <v>43250</v>
      </c>
      <c r="J291" s="155">
        <f t="shared" si="113"/>
        <v>30</v>
      </c>
      <c r="K291" s="155">
        <f t="shared" si="130"/>
        <v>6</v>
      </c>
      <c r="L291" s="2">
        <f t="shared" si="126"/>
        <v>1.00017986</v>
      </c>
      <c r="M291" s="157">
        <f t="shared" si="131"/>
        <v>1.00017986</v>
      </c>
      <c r="N291" s="2">
        <f t="shared" si="117"/>
        <v>0</v>
      </c>
      <c r="O291" s="161">
        <f t="shared" si="127"/>
        <v>0</v>
      </c>
      <c r="P291" s="162">
        <f t="shared" si="118"/>
        <v>0</v>
      </c>
      <c r="Q291" s="157">
        <f t="shared" si="119"/>
        <v>0</v>
      </c>
      <c r="R291" s="163">
        <f t="shared" si="128"/>
        <v>0.12</v>
      </c>
      <c r="S291" s="161">
        <f t="shared" si="120"/>
        <v>6</v>
      </c>
      <c r="T291" s="161">
        <v>360</v>
      </c>
      <c r="U291" s="164">
        <f t="shared" si="121"/>
        <v>1.001890596</v>
      </c>
      <c r="V291" s="157">
        <f t="shared" si="122"/>
        <v>0</v>
      </c>
      <c r="W291" s="2">
        <f t="shared" si="129"/>
        <v>0</v>
      </c>
      <c r="X291" s="2"/>
      <c r="Y291" s="8"/>
      <c r="Z291" s="5"/>
      <c r="AA291" s="5"/>
    </row>
    <row r="292" spans="1:163" ht="15" customHeight="1" x14ac:dyDescent="0.2">
      <c r="A292" s="75">
        <f t="shared" si="123"/>
        <v>43227</v>
      </c>
      <c r="B292" s="2">
        <f t="shared" si="114"/>
        <v>0</v>
      </c>
      <c r="C292" s="157">
        <f t="shared" si="111"/>
        <v>0</v>
      </c>
      <c r="D292" s="158">
        <f t="shared" si="124"/>
        <v>4946.5</v>
      </c>
      <c r="E292" s="150">
        <f>IF(AND(K292=1,K291&gt;1),VLOOKUP(A291,[1]Plan1!$GA$137:$GD$300,4),E291)</f>
        <v>4950.95</v>
      </c>
      <c r="F292" s="152">
        <f t="shared" si="115"/>
        <v>43159</v>
      </c>
      <c r="G292" s="152">
        <f t="shared" si="112"/>
        <v>43189</v>
      </c>
      <c r="H292" s="159">
        <f t="shared" si="116"/>
        <v>8.9962599818038669E-4</v>
      </c>
      <c r="I292" s="160">
        <f t="shared" si="125"/>
        <v>43250</v>
      </c>
      <c r="J292" s="155">
        <f t="shared" si="113"/>
        <v>30</v>
      </c>
      <c r="K292" s="155">
        <f t="shared" si="130"/>
        <v>7</v>
      </c>
      <c r="L292" s="2">
        <f t="shared" si="126"/>
        <v>1.0002098399999999</v>
      </c>
      <c r="M292" s="157">
        <f t="shared" si="131"/>
        <v>1.0002098399999999</v>
      </c>
      <c r="N292" s="2">
        <f t="shared" si="117"/>
        <v>0</v>
      </c>
      <c r="O292" s="161">
        <f t="shared" si="127"/>
        <v>0</v>
      </c>
      <c r="P292" s="162">
        <f t="shared" si="118"/>
        <v>0</v>
      </c>
      <c r="Q292" s="157">
        <f t="shared" si="119"/>
        <v>0</v>
      </c>
      <c r="R292" s="163">
        <f t="shared" si="128"/>
        <v>0.12</v>
      </c>
      <c r="S292" s="161">
        <f t="shared" si="120"/>
        <v>7</v>
      </c>
      <c r="T292" s="161">
        <v>360</v>
      </c>
      <c r="U292" s="164">
        <f t="shared" si="121"/>
        <v>1.0022060429999999</v>
      </c>
      <c r="V292" s="157">
        <f t="shared" si="122"/>
        <v>0</v>
      </c>
      <c r="W292" s="2">
        <f t="shared" si="129"/>
        <v>0</v>
      </c>
      <c r="X292" s="2"/>
      <c r="Y292" s="8"/>
      <c r="Z292" s="5"/>
      <c r="AA292" s="5"/>
    </row>
    <row r="293" spans="1:163" ht="15" customHeight="1" x14ac:dyDescent="0.2">
      <c r="A293" s="75">
        <f t="shared" si="123"/>
        <v>43228</v>
      </c>
      <c r="B293" s="2">
        <f t="shared" si="114"/>
        <v>0</v>
      </c>
      <c r="C293" s="157">
        <f t="shared" si="111"/>
        <v>0</v>
      </c>
      <c r="D293" s="158">
        <f t="shared" si="124"/>
        <v>4946.5</v>
      </c>
      <c r="E293" s="150">
        <f>IF(AND(K293=1,K292&gt;1),VLOOKUP(A292,[1]Plan1!$GA$137:$GD$300,4),E292)</f>
        <v>4950.95</v>
      </c>
      <c r="F293" s="152">
        <f t="shared" si="115"/>
        <v>43159</v>
      </c>
      <c r="G293" s="152">
        <f t="shared" si="112"/>
        <v>43189</v>
      </c>
      <c r="H293" s="159">
        <f t="shared" si="116"/>
        <v>8.9962599818038669E-4</v>
      </c>
      <c r="I293" s="160">
        <f t="shared" si="125"/>
        <v>43250</v>
      </c>
      <c r="J293" s="155">
        <f t="shared" si="113"/>
        <v>30</v>
      </c>
      <c r="K293" s="155">
        <f t="shared" si="130"/>
        <v>8</v>
      </c>
      <c r="L293" s="2">
        <f t="shared" si="126"/>
        <v>1.00023982</v>
      </c>
      <c r="M293" s="157">
        <f t="shared" si="131"/>
        <v>1.00023982</v>
      </c>
      <c r="N293" s="2">
        <f t="shared" si="117"/>
        <v>0</v>
      </c>
      <c r="O293" s="161">
        <f t="shared" si="127"/>
        <v>0</v>
      </c>
      <c r="P293" s="162">
        <f t="shared" si="118"/>
        <v>0</v>
      </c>
      <c r="Q293" s="157">
        <f t="shared" si="119"/>
        <v>0</v>
      </c>
      <c r="R293" s="163">
        <f t="shared" si="128"/>
        <v>0.12</v>
      </c>
      <c r="S293" s="161">
        <f t="shared" si="120"/>
        <v>8</v>
      </c>
      <c r="T293" s="161">
        <v>360</v>
      </c>
      <c r="U293" s="164">
        <f t="shared" si="121"/>
        <v>1.0025215890000001</v>
      </c>
      <c r="V293" s="157">
        <f t="shared" si="122"/>
        <v>0</v>
      </c>
      <c r="W293" s="2">
        <f t="shared" si="129"/>
        <v>0</v>
      </c>
      <c r="X293" s="2"/>
      <c r="Y293" s="8"/>
      <c r="Z293" s="5"/>
      <c r="AA293" s="5"/>
    </row>
    <row r="294" spans="1:163" ht="15" customHeight="1" x14ac:dyDescent="0.2">
      <c r="A294" s="75">
        <f t="shared" si="123"/>
        <v>43229</v>
      </c>
      <c r="B294" s="2">
        <f t="shared" si="114"/>
        <v>0</v>
      </c>
      <c r="C294" s="157">
        <f t="shared" si="111"/>
        <v>0</v>
      </c>
      <c r="D294" s="158">
        <f t="shared" si="124"/>
        <v>4946.5</v>
      </c>
      <c r="E294" s="150">
        <f>IF(AND(K294=1,K293&gt;1),VLOOKUP(A293,[1]Plan1!$GA$137:$GD$300,4),E293)</f>
        <v>4950.95</v>
      </c>
      <c r="F294" s="152">
        <f t="shared" si="115"/>
        <v>43159</v>
      </c>
      <c r="G294" s="152">
        <f t="shared" si="112"/>
        <v>43189</v>
      </c>
      <c r="H294" s="159">
        <f t="shared" si="116"/>
        <v>8.9962599818038669E-4</v>
      </c>
      <c r="I294" s="160">
        <f t="shared" si="125"/>
        <v>43250</v>
      </c>
      <c r="J294" s="155">
        <f t="shared" si="113"/>
        <v>30</v>
      </c>
      <c r="K294" s="155">
        <f t="shared" si="130"/>
        <v>9</v>
      </c>
      <c r="L294" s="2">
        <f t="shared" si="126"/>
        <v>1.0002698000000001</v>
      </c>
      <c r="M294" s="157">
        <f t="shared" si="131"/>
        <v>1.0002698000000001</v>
      </c>
      <c r="N294" s="2">
        <f t="shared" si="117"/>
        <v>0</v>
      </c>
      <c r="O294" s="161">
        <f t="shared" si="127"/>
        <v>0</v>
      </c>
      <c r="P294" s="162">
        <f t="shared" si="118"/>
        <v>0</v>
      </c>
      <c r="Q294" s="157">
        <f t="shared" si="119"/>
        <v>0</v>
      </c>
      <c r="R294" s="163">
        <f t="shared" si="128"/>
        <v>0.12</v>
      </c>
      <c r="S294" s="161">
        <f t="shared" si="120"/>
        <v>9</v>
      </c>
      <c r="T294" s="161">
        <v>360</v>
      </c>
      <c r="U294" s="164">
        <f t="shared" si="121"/>
        <v>1.002837234</v>
      </c>
      <c r="V294" s="157">
        <f t="shared" si="122"/>
        <v>0</v>
      </c>
      <c r="W294" s="2">
        <f t="shared" si="129"/>
        <v>0</v>
      </c>
      <c r="X294" s="2"/>
      <c r="Y294" s="8"/>
      <c r="Z294" s="5"/>
      <c r="AA294" s="5"/>
    </row>
    <row r="295" spans="1:163" ht="15" customHeight="1" x14ac:dyDescent="0.2">
      <c r="A295" s="75">
        <f t="shared" si="123"/>
        <v>43230</v>
      </c>
      <c r="B295" s="2">
        <f t="shared" si="114"/>
        <v>0</v>
      </c>
      <c r="C295" s="157">
        <f t="shared" si="111"/>
        <v>0</v>
      </c>
      <c r="D295" s="158">
        <f t="shared" si="124"/>
        <v>4946.5</v>
      </c>
      <c r="E295" s="150">
        <f>IF(AND(K295=1,K294&gt;1),VLOOKUP(A294,[1]Plan1!$GA$137:$GD$300,4),E294)</f>
        <v>4950.95</v>
      </c>
      <c r="F295" s="152">
        <f t="shared" si="115"/>
        <v>43159</v>
      </c>
      <c r="G295" s="152">
        <f t="shared" si="112"/>
        <v>43189</v>
      </c>
      <c r="H295" s="159">
        <f t="shared" si="116"/>
        <v>8.9962599818038669E-4</v>
      </c>
      <c r="I295" s="160">
        <f t="shared" si="125"/>
        <v>43250</v>
      </c>
      <c r="J295" s="155">
        <f t="shared" si="113"/>
        <v>30</v>
      </c>
      <c r="K295" s="155">
        <f t="shared" si="130"/>
        <v>10</v>
      </c>
      <c r="L295" s="2">
        <f t="shared" si="126"/>
        <v>1.00029978</v>
      </c>
      <c r="M295" s="157">
        <f t="shared" si="131"/>
        <v>1.00029978</v>
      </c>
      <c r="N295" s="2">
        <f t="shared" si="117"/>
        <v>0</v>
      </c>
      <c r="O295" s="161">
        <f t="shared" si="127"/>
        <v>0</v>
      </c>
      <c r="P295" s="162">
        <f t="shared" si="118"/>
        <v>0</v>
      </c>
      <c r="Q295" s="157">
        <f t="shared" si="119"/>
        <v>0</v>
      </c>
      <c r="R295" s="163">
        <f t="shared" si="128"/>
        <v>0.12</v>
      </c>
      <c r="S295" s="161">
        <f t="shared" si="120"/>
        <v>10</v>
      </c>
      <c r="T295" s="161">
        <v>360</v>
      </c>
      <c r="U295" s="164">
        <f t="shared" si="121"/>
        <v>1.003152979</v>
      </c>
      <c r="V295" s="157">
        <f t="shared" si="122"/>
        <v>0</v>
      </c>
      <c r="W295" s="2">
        <f t="shared" si="129"/>
        <v>0</v>
      </c>
      <c r="X295" s="2"/>
      <c r="Y295" s="8"/>
      <c r="Z295" s="5"/>
      <c r="AA295" s="5"/>
    </row>
    <row r="296" spans="1:163" ht="15" customHeight="1" x14ac:dyDescent="0.2">
      <c r="A296" s="75">
        <f t="shared" si="123"/>
        <v>43231</v>
      </c>
      <c r="B296" s="2">
        <f t="shared" si="114"/>
        <v>0</v>
      </c>
      <c r="C296" s="157">
        <f t="shared" si="111"/>
        <v>0</v>
      </c>
      <c r="D296" s="158">
        <f t="shared" si="124"/>
        <v>4946.5</v>
      </c>
      <c r="E296" s="150">
        <f>IF(AND(K296=1,K295&gt;1),VLOOKUP(A295,[1]Plan1!$GA$137:$GD$300,4),E295)</f>
        <v>4950.95</v>
      </c>
      <c r="F296" s="152">
        <f t="shared" si="115"/>
        <v>43159</v>
      </c>
      <c r="G296" s="152">
        <f t="shared" si="112"/>
        <v>43189</v>
      </c>
      <c r="H296" s="159">
        <f t="shared" si="116"/>
        <v>8.9962599818038669E-4</v>
      </c>
      <c r="I296" s="160">
        <f t="shared" si="125"/>
        <v>43250</v>
      </c>
      <c r="J296" s="155">
        <f t="shared" si="113"/>
        <v>30</v>
      </c>
      <c r="K296" s="155">
        <f t="shared" si="130"/>
        <v>11</v>
      </c>
      <c r="L296" s="2">
        <f t="shared" si="126"/>
        <v>1.0003297600000001</v>
      </c>
      <c r="M296" s="157">
        <f t="shared" si="131"/>
        <v>1.0003297600000001</v>
      </c>
      <c r="N296" s="2">
        <f t="shared" si="117"/>
        <v>0</v>
      </c>
      <c r="O296" s="161">
        <f t="shared" si="127"/>
        <v>0</v>
      </c>
      <c r="P296" s="162">
        <f t="shared" si="118"/>
        <v>0</v>
      </c>
      <c r="Q296" s="157">
        <f t="shared" si="119"/>
        <v>0</v>
      </c>
      <c r="R296" s="163">
        <f t="shared" si="128"/>
        <v>0.12</v>
      </c>
      <c r="S296" s="161">
        <f t="shared" si="120"/>
        <v>11</v>
      </c>
      <c r="T296" s="161">
        <v>360</v>
      </c>
      <c r="U296" s="164">
        <f t="shared" si="121"/>
        <v>1.003468823</v>
      </c>
      <c r="V296" s="157">
        <f t="shared" si="122"/>
        <v>0</v>
      </c>
      <c r="W296" s="2">
        <f t="shared" si="129"/>
        <v>0</v>
      </c>
      <c r="X296" s="2"/>
      <c r="Y296" s="8"/>
      <c r="Z296" s="5"/>
      <c r="AA296" s="5"/>
    </row>
    <row r="297" spans="1:163" ht="15" customHeight="1" x14ac:dyDescent="0.2">
      <c r="A297" s="75">
        <f t="shared" si="123"/>
        <v>43232</v>
      </c>
      <c r="B297" s="2">
        <f t="shared" si="114"/>
        <v>0</v>
      </c>
      <c r="C297" s="157">
        <f t="shared" si="111"/>
        <v>0</v>
      </c>
      <c r="D297" s="158">
        <f t="shared" si="124"/>
        <v>4946.5</v>
      </c>
      <c r="E297" s="150">
        <f>IF(AND(K297=1,K296&gt;1),VLOOKUP(A296,[1]Plan1!$GA$137:$GD$300,4),E296)</f>
        <v>4950.95</v>
      </c>
      <c r="F297" s="152">
        <f t="shared" si="115"/>
        <v>43159</v>
      </c>
      <c r="G297" s="152">
        <f t="shared" si="112"/>
        <v>43189</v>
      </c>
      <c r="H297" s="159">
        <f t="shared" si="116"/>
        <v>8.9962599818038669E-4</v>
      </c>
      <c r="I297" s="160">
        <f t="shared" si="125"/>
        <v>43250</v>
      </c>
      <c r="J297" s="155">
        <f t="shared" si="113"/>
        <v>30</v>
      </c>
      <c r="K297" s="155">
        <f t="shared" si="130"/>
        <v>12</v>
      </c>
      <c r="L297" s="2">
        <f t="shared" si="126"/>
        <v>1.0003597500000001</v>
      </c>
      <c r="M297" s="157">
        <f t="shared" si="131"/>
        <v>1.0003597500000001</v>
      </c>
      <c r="N297" s="2">
        <f t="shared" si="117"/>
        <v>0</v>
      </c>
      <c r="O297" s="161">
        <f t="shared" si="127"/>
        <v>0</v>
      </c>
      <c r="P297" s="162">
        <f t="shared" si="118"/>
        <v>0</v>
      </c>
      <c r="Q297" s="157">
        <f t="shared" si="119"/>
        <v>0</v>
      </c>
      <c r="R297" s="163">
        <f t="shared" si="128"/>
        <v>0.12</v>
      </c>
      <c r="S297" s="161">
        <f t="shared" si="120"/>
        <v>12</v>
      </c>
      <c r="T297" s="161">
        <v>360</v>
      </c>
      <c r="U297" s="164">
        <f t="shared" si="121"/>
        <v>1.003784767</v>
      </c>
      <c r="V297" s="157">
        <f t="shared" si="122"/>
        <v>0</v>
      </c>
      <c r="W297" s="2">
        <f t="shared" si="129"/>
        <v>0</v>
      </c>
      <c r="X297" s="2"/>
      <c r="Y297" s="8"/>
      <c r="Z297" s="5"/>
      <c r="AA297" s="5"/>
    </row>
    <row r="298" spans="1:163" ht="15" customHeight="1" x14ac:dyDescent="0.2">
      <c r="A298" s="75">
        <f t="shared" si="123"/>
        <v>43233</v>
      </c>
      <c r="B298" s="2">
        <f t="shared" si="114"/>
        <v>0</v>
      </c>
      <c r="C298" s="157">
        <f t="shared" si="111"/>
        <v>0</v>
      </c>
      <c r="D298" s="158">
        <f t="shared" si="124"/>
        <v>4946.5</v>
      </c>
      <c r="E298" s="150">
        <f>IF(AND(K298=1,K297&gt;1),VLOOKUP(A297,[1]Plan1!$GA$137:$GD$300,4),E297)</f>
        <v>4950.95</v>
      </c>
      <c r="F298" s="152">
        <f t="shared" si="115"/>
        <v>43159</v>
      </c>
      <c r="G298" s="152">
        <f t="shared" si="112"/>
        <v>43189</v>
      </c>
      <c r="H298" s="159">
        <f t="shared" si="116"/>
        <v>8.9962599818038669E-4</v>
      </c>
      <c r="I298" s="160">
        <f t="shared" si="125"/>
        <v>43250</v>
      </c>
      <c r="J298" s="155">
        <f t="shared" si="113"/>
        <v>30</v>
      </c>
      <c r="K298" s="155">
        <f t="shared" si="130"/>
        <v>13</v>
      </c>
      <c r="L298" s="2">
        <f t="shared" si="126"/>
        <v>1.00038973</v>
      </c>
      <c r="M298" s="157">
        <f t="shared" si="131"/>
        <v>1.00038973</v>
      </c>
      <c r="N298" s="2">
        <f t="shared" si="117"/>
        <v>0</v>
      </c>
      <c r="O298" s="161">
        <f t="shared" si="127"/>
        <v>0</v>
      </c>
      <c r="P298" s="162">
        <f t="shared" si="118"/>
        <v>0</v>
      </c>
      <c r="Q298" s="157">
        <f t="shared" si="119"/>
        <v>0</v>
      </c>
      <c r="R298" s="163">
        <f t="shared" si="128"/>
        <v>0.12</v>
      </c>
      <c r="S298" s="161">
        <f t="shared" si="120"/>
        <v>13</v>
      </c>
      <c r="T298" s="161">
        <v>360</v>
      </c>
      <c r="U298" s="164">
        <f t="shared" si="121"/>
        <v>1.00410081</v>
      </c>
      <c r="V298" s="157">
        <f t="shared" si="122"/>
        <v>0</v>
      </c>
      <c r="W298" s="2">
        <f t="shared" si="129"/>
        <v>0</v>
      </c>
      <c r="X298" s="2"/>
      <c r="Y298" s="8"/>
      <c r="Z298" s="5"/>
      <c r="AA298" s="5"/>
    </row>
    <row r="299" spans="1:163" ht="15" customHeight="1" x14ac:dyDescent="0.2">
      <c r="A299" s="75">
        <f t="shared" si="123"/>
        <v>43234</v>
      </c>
      <c r="B299" s="2">
        <f t="shared" si="114"/>
        <v>0</v>
      </c>
      <c r="C299" s="157">
        <f t="shared" si="111"/>
        <v>0</v>
      </c>
      <c r="D299" s="158">
        <f t="shared" si="124"/>
        <v>4946.5</v>
      </c>
      <c r="E299" s="150">
        <f>IF(AND(K299=1,K298&gt;1),VLOOKUP(A298,[1]Plan1!$GA$137:$GD$300,4),E298)</f>
        <v>4950.95</v>
      </c>
      <c r="F299" s="152">
        <f t="shared" si="115"/>
        <v>43159</v>
      </c>
      <c r="G299" s="152">
        <f t="shared" si="112"/>
        <v>43189</v>
      </c>
      <c r="H299" s="159">
        <f t="shared" si="116"/>
        <v>8.9962599818038669E-4</v>
      </c>
      <c r="I299" s="160">
        <f t="shared" si="125"/>
        <v>43250</v>
      </c>
      <c r="J299" s="155">
        <f t="shared" si="113"/>
        <v>30</v>
      </c>
      <c r="K299" s="155">
        <f t="shared" si="130"/>
        <v>14</v>
      </c>
      <c r="L299" s="2">
        <f t="shared" si="126"/>
        <v>1.00041972</v>
      </c>
      <c r="M299" s="157">
        <f t="shared" si="131"/>
        <v>1.00041972</v>
      </c>
      <c r="N299" s="2">
        <f t="shared" si="117"/>
        <v>0</v>
      </c>
      <c r="O299" s="161">
        <f t="shared" si="127"/>
        <v>0</v>
      </c>
      <c r="P299" s="162">
        <f t="shared" si="118"/>
        <v>0</v>
      </c>
      <c r="Q299" s="157">
        <f t="shared" si="119"/>
        <v>0</v>
      </c>
      <c r="R299" s="163">
        <f t="shared" si="128"/>
        <v>0.12</v>
      </c>
      <c r="S299" s="161">
        <f t="shared" si="120"/>
        <v>14</v>
      </c>
      <c r="T299" s="161">
        <v>360</v>
      </c>
      <c r="U299" s="164">
        <f t="shared" si="121"/>
        <v>1.004416953</v>
      </c>
      <c r="V299" s="157">
        <f t="shared" si="122"/>
        <v>0</v>
      </c>
      <c r="W299" s="2">
        <f t="shared" si="129"/>
        <v>0</v>
      </c>
      <c r="X299" s="2"/>
      <c r="Y299" s="8"/>
      <c r="Z299" s="5"/>
      <c r="AA299" s="5"/>
    </row>
    <row r="300" spans="1:163" ht="15" customHeight="1" x14ac:dyDescent="0.2">
      <c r="A300" s="75">
        <f t="shared" si="123"/>
        <v>43235</v>
      </c>
      <c r="B300" s="2">
        <f t="shared" si="114"/>
        <v>0</v>
      </c>
      <c r="C300" s="157">
        <f t="shared" ref="C300:C363" si="132">IF(I300&gt;I299,N299+V299,C299)</f>
        <v>0</v>
      </c>
      <c r="D300" s="158">
        <f t="shared" si="124"/>
        <v>4946.5</v>
      </c>
      <c r="E300" s="150">
        <f>IF(AND(K300=1,K299&gt;1),VLOOKUP(A299,[1]Plan1!$GA$137:$GD$300,4),E299)</f>
        <v>4950.95</v>
      </c>
      <c r="F300" s="152">
        <f t="shared" si="115"/>
        <v>43159</v>
      </c>
      <c r="G300" s="152">
        <f t="shared" ref="G300:G363" si="133">IF(I300&gt;I299,EDATE(A299,-1),+G299)</f>
        <v>43189</v>
      </c>
      <c r="H300" s="159">
        <f t="shared" si="116"/>
        <v>8.9962599818038669E-4</v>
      </c>
      <c r="I300" s="160">
        <f t="shared" si="125"/>
        <v>43250</v>
      </c>
      <c r="J300" s="155">
        <f t="shared" ref="J300:J363" si="134">IF(I300&gt;I299,I300-I299,J299)</f>
        <v>30</v>
      </c>
      <c r="K300" s="155">
        <f t="shared" si="130"/>
        <v>15</v>
      </c>
      <c r="L300" s="2">
        <f t="shared" si="126"/>
        <v>1.00044971</v>
      </c>
      <c r="M300" s="157">
        <f t="shared" si="131"/>
        <v>1.00044971</v>
      </c>
      <c r="N300" s="2">
        <f t="shared" si="117"/>
        <v>0</v>
      </c>
      <c r="O300" s="161">
        <f t="shared" si="127"/>
        <v>0</v>
      </c>
      <c r="P300" s="162">
        <f t="shared" si="118"/>
        <v>0</v>
      </c>
      <c r="Q300" s="157">
        <f t="shared" si="119"/>
        <v>0</v>
      </c>
      <c r="R300" s="163">
        <f t="shared" si="128"/>
        <v>0.12</v>
      </c>
      <c r="S300" s="161">
        <f t="shared" si="120"/>
        <v>15</v>
      </c>
      <c r="T300" s="161">
        <v>360</v>
      </c>
      <c r="U300" s="164">
        <f t="shared" si="121"/>
        <v>1.004733195</v>
      </c>
      <c r="V300" s="157">
        <f t="shared" si="122"/>
        <v>0</v>
      </c>
      <c r="W300" s="2">
        <f t="shared" si="129"/>
        <v>0</v>
      </c>
      <c r="X300" s="2"/>
      <c r="Y300" s="8"/>
      <c r="Z300" s="5"/>
      <c r="AA300" s="5"/>
    </row>
    <row r="301" spans="1:163" ht="15" customHeight="1" x14ac:dyDescent="0.2">
      <c r="A301" s="75">
        <f t="shared" si="123"/>
        <v>43236</v>
      </c>
      <c r="B301" s="2">
        <f t="shared" si="114"/>
        <v>0</v>
      </c>
      <c r="C301" s="157">
        <f t="shared" si="132"/>
        <v>0</v>
      </c>
      <c r="D301" s="158">
        <f t="shared" si="124"/>
        <v>4946.5</v>
      </c>
      <c r="E301" s="150">
        <f>IF(AND(K301=1,K300&gt;1),VLOOKUP(A300,[1]Plan1!$GA$137:$GD$300,4),E300)</f>
        <v>4950.95</v>
      </c>
      <c r="F301" s="152">
        <f t="shared" si="115"/>
        <v>43159</v>
      </c>
      <c r="G301" s="152">
        <f t="shared" si="133"/>
        <v>43189</v>
      </c>
      <c r="H301" s="159">
        <f t="shared" si="116"/>
        <v>8.9962599818038669E-4</v>
      </c>
      <c r="I301" s="160">
        <f t="shared" si="125"/>
        <v>43250</v>
      </c>
      <c r="J301" s="155">
        <f t="shared" si="134"/>
        <v>30</v>
      </c>
      <c r="K301" s="155">
        <f t="shared" si="130"/>
        <v>16</v>
      </c>
      <c r="L301" s="2">
        <f t="shared" si="126"/>
        <v>1.0004796899999999</v>
      </c>
      <c r="M301" s="157">
        <f t="shared" si="131"/>
        <v>1.0004796899999999</v>
      </c>
      <c r="N301" s="2">
        <f t="shared" si="117"/>
        <v>0</v>
      </c>
      <c r="O301" s="161">
        <f t="shared" si="127"/>
        <v>0</v>
      </c>
      <c r="P301" s="162">
        <f t="shared" si="118"/>
        <v>0</v>
      </c>
      <c r="Q301" s="157">
        <f t="shared" si="119"/>
        <v>0</v>
      </c>
      <c r="R301" s="163">
        <f t="shared" si="128"/>
        <v>0.12</v>
      </c>
      <c r="S301" s="161">
        <f t="shared" si="120"/>
        <v>16</v>
      </c>
      <c r="T301" s="161">
        <v>360</v>
      </c>
      <c r="U301" s="164">
        <f t="shared" si="121"/>
        <v>1.0050495370000001</v>
      </c>
      <c r="V301" s="157">
        <f t="shared" si="122"/>
        <v>0</v>
      </c>
      <c r="W301" s="2">
        <f t="shared" si="129"/>
        <v>0</v>
      </c>
      <c r="X301" s="2"/>
      <c r="Y301" s="8"/>
      <c r="Z301" s="5"/>
      <c r="AA301" s="5"/>
      <c r="AD301" s="8"/>
      <c r="AE301" s="39"/>
      <c r="AG301" s="41"/>
      <c r="AH301" s="39"/>
      <c r="AI301" s="39"/>
      <c r="AJ301" s="39"/>
      <c r="AK301" s="39"/>
      <c r="AL301" s="39"/>
    </row>
    <row r="302" spans="1:163" ht="15" customHeight="1" x14ac:dyDescent="0.2">
      <c r="A302" s="75">
        <f t="shared" si="123"/>
        <v>43237</v>
      </c>
      <c r="B302" s="2">
        <f t="shared" si="114"/>
        <v>0</v>
      </c>
      <c r="C302" s="157">
        <f t="shared" si="132"/>
        <v>0</v>
      </c>
      <c r="D302" s="158">
        <f t="shared" si="124"/>
        <v>4946.5</v>
      </c>
      <c r="E302" s="150">
        <f>IF(AND(K302=1,K301&gt;1),VLOOKUP(A301,[1]Plan1!$GA$137:$GD$300,4),E301)</f>
        <v>4950.95</v>
      </c>
      <c r="F302" s="152">
        <f t="shared" si="115"/>
        <v>43159</v>
      </c>
      <c r="G302" s="152">
        <f t="shared" si="133"/>
        <v>43189</v>
      </c>
      <c r="H302" s="159">
        <f t="shared" si="116"/>
        <v>8.9962599818038669E-4</v>
      </c>
      <c r="I302" s="160">
        <f t="shared" si="125"/>
        <v>43250</v>
      </c>
      <c r="J302" s="155">
        <f t="shared" si="134"/>
        <v>30</v>
      </c>
      <c r="K302" s="155">
        <f t="shared" si="130"/>
        <v>17</v>
      </c>
      <c r="L302" s="2">
        <f t="shared" si="126"/>
        <v>1.00050968</v>
      </c>
      <c r="M302" s="157">
        <f t="shared" si="131"/>
        <v>1.00050968</v>
      </c>
      <c r="N302" s="2">
        <f t="shared" si="117"/>
        <v>0</v>
      </c>
      <c r="O302" s="161">
        <f t="shared" si="127"/>
        <v>0</v>
      </c>
      <c r="P302" s="162">
        <f t="shared" si="118"/>
        <v>0</v>
      </c>
      <c r="Q302" s="157">
        <f t="shared" si="119"/>
        <v>0</v>
      </c>
      <c r="R302" s="163">
        <f t="shared" si="128"/>
        <v>0.12</v>
      </c>
      <c r="S302" s="161">
        <f t="shared" si="120"/>
        <v>17</v>
      </c>
      <c r="T302" s="161">
        <v>360</v>
      </c>
      <c r="U302" s="164">
        <f t="shared" si="121"/>
        <v>1.0053659779999999</v>
      </c>
      <c r="V302" s="157">
        <f t="shared" si="122"/>
        <v>0</v>
      </c>
      <c r="W302" s="2">
        <f t="shared" si="129"/>
        <v>0</v>
      </c>
      <c r="X302" s="2"/>
      <c r="Y302" s="8"/>
      <c r="Z302" s="5"/>
      <c r="AA302" s="5"/>
      <c r="AD302" s="8"/>
      <c r="AE302" s="39"/>
      <c r="AG302" s="41"/>
      <c r="AH302" s="39"/>
      <c r="AI302" s="39"/>
      <c r="AJ302" s="39"/>
      <c r="AK302" s="39"/>
      <c r="AL302" s="39"/>
    </row>
    <row r="303" spans="1:163" ht="15" customHeight="1" x14ac:dyDescent="0.2">
      <c r="A303" s="75">
        <f t="shared" si="123"/>
        <v>43238</v>
      </c>
      <c r="B303" s="2">
        <f t="shared" si="114"/>
        <v>0</v>
      </c>
      <c r="C303" s="157">
        <f t="shared" si="132"/>
        <v>0</v>
      </c>
      <c r="D303" s="158">
        <f t="shared" si="124"/>
        <v>4946.5</v>
      </c>
      <c r="E303" s="150">
        <f>IF(AND(K303=1,K302&gt;1),VLOOKUP(A302,[1]Plan1!$GA$137:$GD$300,4),E302)</f>
        <v>4950.95</v>
      </c>
      <c r="F303" s="152">
        <f t="shared" si="115"/>
        <v>43159</v>
      </c>
      <c r="G303" s="152">
        <f t="shared" si="133"/>
        <v>43189</v>
      </c>
      <c r="H303" s="159">
        <f t="shared" si="116"/>
        <v>8.9962599818038669E-4</v>
      </c>
      <c r="I303" s="160">
        <f t="shared" si="125"/>
        <v>43250</v>
      </c>
      <c r="J303" s="155">
        <f t="shared" si="134"/>
        <v>30</v>
      </c>
      <c r="K303" s="155">
        <f t="shared" si="130"/>
        <v>18</v>
      </c>
      <c r="L303" s="2">
        <f t="shared" si="126"/>
        <v>1.00053967</v>
      </c>
      <c r="M303" s="157">
        <f t="shared" si="131"/>
        <v>1.00053967</v>
      </c>
      <c r="N303" s="2">
        <f t="shared" si="117"/>
        <v>0</v>
      </c>
      <c r="O303" s="161">
        <f t="shared" si="127"/>
        <v>0</v>
      </c>
      <c r="P303" s="162">
        <f t="shared" si="118"/>
        <v>0</v>
      </c>
      <c r="Q303" s="157">
        <f t="shared" si="119"/>
        <v>0</v>
      </c>
      <c r="R303" s="163">
        <f t="shared" si="128"/>
        <v>0.12</v>
      </c>
      <c r="S303" s="161">
        <f t="shared" si="120"/>
        <v>18</v>
      </c>
      <c r="T303" s="161">
        <v>360</v>
      </c>
      <c r="U303" s="164">
        <f t="shared" si="121"/>
        <v>1.0056825190000001</v>
      </c>
      <c r="V303" s="157">
        <f t="shared" si="122"/>
        <v>0</v>
      </c>
      <c r="W303" s="2">
        <f t="shared" si="129"/>
        <v>0</v>
      </c>
      <c r="X303" s="2"/>
      <c r="Y303" s="8"/>
      <c r="Z303" s="5"/>
      <c r="AA303" s="5"/>
      <c r="AD303" s="8"/>
      <c r="AE303" s="39"/>
      <c r="AG303" s="41"/>
      <c r="AH303" s="39"/>
      <c r="AI303" s="39"/>
      <c r="AJ303" s="39"/>
      <c r="AK303" s="39"/>
      <c r="AL303" s="39"/>
    </row>
    <row r="304" spans="1:163" ht="15" customHeight="1" x14ac:dyDescent="0.2">
      <c r="A304" s="75">
        <f t="shared" si="123"/>
        <v>43239</v>
      </c>
      <c r="B304" s="2">
        <f t="shared" si="114"/>
        <v>0</v>
      </c>
      <c r="C304" s="157">
        <f t="shared" si="132"/>
        <v>0</v>
      </c>
      <c r="D304" s="158">
        <f t="shared" si="124"/>
        <v>4946.5</v>
      </c>
      <c r="E304" s="150">
        <f>IF(AND(K304=1,K303&gt;1),VLOOKUP(A303,[1]Plan1!$GA$137:$GD$300,4),E303)</f>
        <v>4950.95</v>
      </c>
      <c r="F304" s="152">
        <f t="shared" si="115"/>
        <v>43159</v>
      </c>
      <c r="G304" s="152">
        <f t="shared" si="133"/>
        <v>43189</v>
      </c>
      <c r="H304" s="159">
        <f t="shared" si="116"/>
        <v>8.9962599818038669E-4</v>
      </c>
      <c r="I304" s="160">
        <f t="shared" si="125"/>
        <v>43250</v>
      </c>
      <c r="J304" s="155">
        <f t="shared" si="134"/>
        <v>30</v>
      </c>
      <c r="K304" s="155">
        <f t="shared" si="130"/>
        <v>19</v>
      </c>
      <c r="L304" s="2">
        <f t="shared" si="126"/>
        <v>1.00056966</v>
      </c>
      <c r="M304" s="157">
        <f t="shared" si="131"/>
        <v>1.00056966</v>
      </c>
      <c r="N304" s="2">
        <f t="shared" si="117"/>
        <v>0</v>
      </c>
      <c r="O304" s="161">
        <f t="shared" si="127"/>
        <v>0</v>
      </c>
      <c r="P304" s="162">
        <f t="shared" si="118"/>
        <v>0</v>
      </c>
      <c r="Q304" s="157">
        <f t="shared" si="119"/>
        <v>0</v>
      </c>
      <c r="R304" s="163">
        <f t="shared" si="128"/>
        <v>0.12</v>
      </c>
      <c r="S304" s="161">
        <f t="shared" si="120"/>
        <v>19</v>
      </c>
      <c r="T304" s="161">
        <v>360</v>
      </c>
      <c r="U304" s="164">
        <f t="shared" si="121"/>
        <v>1.0059991589999999</v>
      </c>
      <c r="V304" s="157">
        <f t="shared" si="122"/>
        <v>0</v>
      </c>
      <c r="W304" s="2">
        <f t="shared" si="129"/>
        <v>0</v>
      </c>
      <c r="X304" s="2"/>
      <c r="Y304" s="11"/>
      <c r="Z304" s="5"/>
      <c r="AA304" s="5"/>
      <c r="AD304" s="8"/>
      <c r="AE304" s="40"/>
      <c r="AG304" s="41"/>
      <c r="AH304" s="39"/>
      <c r="AI304" s="39"/>
      <c r="AJ304" s="39"/>
      <c r="AK304" s="39"/>
      <c r="AL304" s="39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  <c r="CU304" s="38"/>
      <c r="CV304" s="38"/>
      <c r="CW304" s="38"/>
      <c r="CX304" s="38"/>
      <c r="CY304" s="38"/>
      <c r="CZ304" s="38"/>
      <c r="DA304" s="38"/>
      <c r="DB304" s="38"/>
      <c r="DC304" s="38"/>
      <c r="DD304" s="38"/>
      <c r="DE304" s="38"/>
      <c r="DF304" s="38"/>
      <c r="DG304" s="38"/>
      <c r="DH304" s="38"/>
      <c r="DI304" s="38"/>
      <c r="DJ304" s="38"/>
      <c r="DK304" s="38"/>
      <c r="DL304" s="38"/>
      <c r="DM304" s="38"/>
      <c r="DN304" s="38"/>
      <c r="DO304" s="38"/>
      <c r="DP304" s="38"/>
      <c r="DQ304" s="38"/>
      <c r="DR304" s="38"/>
      <c r="DS304" s="38"/>
      <c r="DT304" s="38"/>
      <c r="DU304" s="38"/>
      <c r="DV304" s="38"/>
      <c r="DW304" s="38"/>
      <c r="DX304" s="38"/>
      <c r="DY304" s="38"/>
      <c r="DZ304" s="38"/>
      <c r="EA304" s="38"/>
      <c r="EB304" s="38"/>
      <c r="EC304" s="38"/>
      <c r="ED304" s="38"/>
      <c r="EE304" s="38"/>
      <c r="EF304" s="38"/>
      <c r="EG304" s="38"/>
      <c r="EH304" s="38"/>
      <c r="EI304" s="38"/>
      <c r="EJ304" s="38"/>
      <c r="EK304" s="38"/>
      <c r="EL304" s="38"/>
      <c r="EM304" s="38"/>
      <c r="EN304" s="38"/>
      <c r="EO304" s="38"/>
      <c r="EP304" s="38"/>
      <c r="EQ304" s="38"/>
      <c r="ER304" s="38"/>
      <c r="ES304" s="38"/>
      <c r="ET304" s="38"/>
      <c r="EU304" s="38"/>
      <c r="EV304" s="38"/>
      <c r="EW304" s="38"/>
      <c r="EX304" s="38"/>
      <c r="EY304" s="38"/>
      <c r="EZ304" s="38"/>
      <c r="FA304" s="38"/>
      <c r="FB304" s="38"/>
      <c r="FC304" s="38"/>
      <c r="FD304" s="38"/>
      <c r="FE304" s="38"/>
      <c r="FF304" s="38"/>
      <c r="FG304" s="38"/>
    </row>
    <row r="305" spans="1:177" ht="15" customHeight="1" x14ac:dyDescent="0.2">
      <c r="A305" s="75">
        <f t="shared" si="123"/>
        <v>43240</v>
      </c>
      <c r="B305" s="2">
        <f t="shared" si="114"/>
        <v>0</v>
      </c>
      <c r="C305" s="157">
        <f t="shared" si="132"/>
        <v>0</v>
      </c>
      <c r="D305" s="158">
        <f t="shared" si="124"/>
        <v>4946.5</v>
      </c>
      <c r="E305" s="150">
        <f>IF(AND(K305=1,K304&gt;1),VLOOKUP(A304,[1]Plan1!$GA$137:$GD$300,4),E304)</f>
        <v>4950.95</v>
      </c>
      <c r="F305" s="152">
        <f t="shared" si="115"/>
        <v>43159</v>
      </c>
      <c r="G305" s="152">
        <f t="shared" si="133"/>
        <v>43189</v>
      </c>
      <c r="H305" s="159">
        <f t="shared" si="116"/>
        <v>8.9962599818038669E-4</v>
      </c>
      <c r="I305" s="160">
        <f t="shared" si="125"/>
        <v>43250</v>
      </c>
      <c r="J305" s="155">
        <f t="shared" si="134"/>
        <v>30</v>
      </c>
      <c r="K305" s="155">
        <f t="shared" si="130"/>
        <v>20</v>
      </c>
      <c r="L305" s="2">
        <f t="shared" si="126"/>
        <v>1.00059966</v>
      </c>
      <c r="M305" s="157">
        <f t="shared" si="131"/>
        <v>1.00059966</v>
      </c>
      <c r="N305" s="2">
        <f t="shared" si="117"/>
        <v>0</v>
      </c>
      <c r="O305" s="161">
        <f t="shared" si="127"/>
        <v>0</v>
      </c>
      <c r="P305" s="162">
        <f t="shared" si="118"/>
        <v>0</v>
      </c>
      <c r="Q305" s="157">
        <f t="shared" si="119"/>
        <v>0</v>
      </c>
      <c r="R305" s="163">
        <f t="shared" si="128"/>
        <v>0.12</v>
      </c>
      <c r="S305" s="161">
        <f t="shared" si="120"/>
        <v>20</v>
      </c>
      <c r="T305" s="161">
        <v>360</v>
      </c>
      <c r="U305" s="164">
        <f t="shared" si="121"/>
        <v>1.0063158999999999</v>
      </c>
      <c r="V305" s="157">
        <f t="shared" si="122"/>
        <v>0</v>
      </c>
      <c r="W305" s="2">
        <f t="shared" si="129"/>
        <v>0</v>
      </c>
      <c r="X305" s="2"/>
      <c r="Y305" s="8"/>
      <c r="Z305" s="5"/>
      <c r="AA305" s="5"/>
      <c r="AD305" s="8"/>
      <c r="AE305" s="39"/>
      <c r="AG305" s="41"/>
      <c r="AH305" s="39"/>
      <c r="AI305" s="39"/>
      <c r="AJ305" s="39"/>
      <c r="AK305" s="39"/>
      <c r="AL305" s="39"/>
    </row>
    <row r="306" spans="1:177" ht="15" customHeight="1" x14ac:dyDescent="0.2">
      <c r="A306" s="75">
        <f t="shared" si="123"/>
        <v>43241</v>
      </c>
      <c r="B306" s="2">
        <f t="shared" si="114"/>
        <v>0</v>
      </c>
      <c r="C306" s="157">
        <f t="shared" si="132"/>
        <v>0</v>
      </c>
      <c r="D306" s="158">
        <f t="shared" si="124"/>
        <v>4946.5</v>
      </c>
      <c r="E306" s="150">
        <f>IF(AND(K306=1,K305&gt;1),VLOOKUP(A305,[1]Plan1!$GA$137:$GD$300,4),E305)</f>
        <v>4950.95</v>
      </c>
      <c r="F306" s="152">
        <f t="shared" si="115"/>
        <v>43159</v>
      </c>
      <c r="G306" s="152">
        <f t="shared" si="133"/>
        <v>43189</v>
      </c>
      <c r="H306" s="159">
        <f t="shared" si="116"/>
        <v>8.9962599818038669E-4</v>
      </c>
      <c r="I306" s="160">
        <f t="shared" si="125"/>
        <v>43250</v>
      </c>
      <c r="J306" s="155">
        <f t="shared" si="134"/>
        <v>30</v>
      </c>
      <c r="K306" s="155">
        <f t="shared" si="130"/>
        <v>21</v>
      </c>
      <c r="L306" s="2">
        <f t="shared" si="126"/>
        <v>1.00062965</v>
      </c>
      <c r="M306" s="157">
        <f t="shared" si="131"/>
        <v>1.00062965</v>
      </c>
      <c r="N306" s="2">
        <f t="shared" si="117"/>
        <v>0</v>
      </c>
      <c r="O306" s="161">
        <f t="shared" si="127"/>
        <v>0</v>
      </c>
      <c r="P306" s="162">
        <f t="shared" si="118"/>
        <v>0</v>
      </c>
      <c r="Q306" s="157">
        <f t="shared" si="119"/>
        <v>0</v>
      </c>
      <c r="R306" s="163">
        <f t="shared" si="128"/>
        <v>0.12</v>
      </c>
      <c r="S306" s="161">
        <f t="shared" si="120"/>
        <v>21</v>
      </c>
      <c r="T306" s="161">
        <v>360</v>
      </c>
      <c r="U306" s="164">
        <f t="shared" si="121"/>
        <v>1.0066327399999999</v>
      </c>
      <c r="V306" s="157">
        <f t="shared" si="122"/>
        <v>0</v>
      </c>
      <c r="W306" s="2">
        <f t="shared" si="129"/>
        <v>0</v>
      </c>
      <c r="X306" s="2"/>
      <c r="Y306" s="8"/>
      <c r="Z306" s="5"/>
      <c r="AA306" s="5"/>
      <c r="AD306" s="8"/>
      <c r="AE306" s="39"/>
      <c r="AG306" s="41"/>
      <c r="AH306" s="39"/>
      <c r="AI306" s="39"/>
      <c r="AJ306" s="39"/>
      <c r="AK306" s="39"/>
      <c r="AL306" s="39"/>
    </row>
    <row r="307" spans="1:177" ht="15" customHeight="1" x14ac:dyDescent="0.2">
      <c r="A307" s="75">
        <f t="shared" si="123"/>
        <v>43242</v>
      </c>
      <c r="B307" s="2">
        <f t="shared" si="114"/>
        <v>0</v>
      </c>
      <c r="C307" s="157">
        <f t="shared" si="132"/>
        <v>0</v>
      </c>
      <c r="D307" s="158">
        <f t="shared" si="124"/>
        <v>4946.5</v>
      </c>
      <c r="E307" s="150">
        <f>IF(AND(K307=1,K306&gt;1),VLOOKUP(A306,[1]Plan1!$GA$137:$GD$300,4),E306)</f>
        <v>4950.95</v>
      </c>
      <c r="F307" s="152">
        <f t="shared" si="115"/>
        <v>43159</v>
      </c>
      <c r="G307" s="152">
        <f t="shared" si="133"/>
        <v>43189</v>
      </c>
      <c r="H307" s="159">
        <f t="shared" si="116"/>
        <v>8.9962599818038669E-4</v>
      </c>
      <c r="I307" s="160">
        <f t="shared" si="125"/>
        <v>43250</v>
      </c>
      <c r="J307" s="155">
        <f t="shared" si="134"/>
        <v>30</v>
      </c>
      <c r="K307" s="155">
        <f t="shared" si="130"/>
        <v>22</v>
      </c>
      <c r="L307" s="2">
        <f t="shared" si="126"/>
        <v>1.0006596400000001</v>
      </c>
      <c r="M307" s="157">
        <f t="shared" si="131"/>
        <v>1.0006596400000001</v>
      </c>
      <c r="N307" s="2">
        <f t="shared" si="117"/>
        <v>0</v>
      </c>
      <c r="O307" s="161">
        <f t="shared" si="127"/>
        <v>0</v>
      </c>
      <c r="P307" s="162">
        <f t="shared" si="118"/>
        <v>0</v>
      </c>
      <c r="Q307" s="157">
        <f t="shared" si="119"/>
        <v>0</v>
      </c>
      <c r="R307" s="163">
        <f t="shared" si="128"/>
        <v>0.12</v>
      </c>
      <c r="S307" s="161">
        <f t="shared" si="120"/>
        <v>22</v>
      </c>
      <c r="T307" s="161">
        <v>360</v>
      </c>
      <c r="U307" s="164">
        <f t="shared" si="121"/>
        <v>1.00694968</v>
      </c>
      <c r="V307" s="157">
        <f t="shared" si="122"/>
        <v>0</v>
      </c>
      <c r="W307" s="2">
        <f t="shared" si="129"/>
        <v>0</v>
      </c>
      <c r="X307" s="2"/>
      <c r="Y307" s="8"/>
      <c r="Z307" s="5"/>
      <c r="AA307" s="5"/>
      <c r="AD307" s="8"/>
      <c r="AE307" s="39"/>
      <c r="AG307" s="41"/>
      <c r="AH307" s="39"/>
      <c r="AI307" s="39"/>
      <c r="AJ307" s="39"/>
      <c r="AK307" s="39"/>
      <c r="AL307" s="39"/>
    </row>
    <row r="308" spans="1:177" ht="15" customHeight="1" x14ac:dyDescent="0.2">
      <c r="A308" s="75">
        <f t="shared" si="123"/>
        <v>43243</v>
      </c>
      <c r="B308" s="2">
        <f t="shared" si="114"/>
        <v>0</v>
      </c>
      <c r="C308" s="157">
        <f t="shared" si="132"/>
        <v>0</v>
      </c>
      <c r="D308" s="158">
        <f t="shared" si="124"/>
        <v>4946.5</v>
      </c>
      <c r="E308" s="150">
        <f>IF(AND(K308=1,K307&gt;1),VLOOKUP(A307,[1]Plan1!$GA$137:$GD$300,4),E307)</f>
        <v>4950.95</v>
      </c>
      <c r="F308" s="152">
        <f t="shared" si="115"/>
        <v>43159</v>
      </c>
      <c r="G308" s="152">
        <f t="shared" si="133"/>
        <v>43189</v>
      </c>
      <c r="H308" s="159">
        <f t="shared" si="116"/>
        <v>8.9962599818038669E-4</v>
      </c>
      <c r="I308" s="160">
        <f t="shared" si="125"/>
        <v>43250</v>
      </c>
      <c r="J308" s="155">
        <f t="shared" si="134"/>
        <v>30</v>
      </c>
      <c r="K308" s="155">
        <f t="shared" si="130"/>
        <v>23</v>
      </c>
      <c r="L308" s="2">
        <f t="shared" si="126"/>
        <v>1.00068964</v>
      </c>
      <c r="M308" s="157">
        <f t="shared" si="131"/>
        <v>1.00068964</v>
      </c>
      <c r="N308" s="2">
        <f t="shared" si="117"/>
        <v>0</v>
      </c>
      <c r="O308" s="161">
        <f t="shared" si="127"/>
        <v>0</v>
      </c>
      <c r="P308" s="162">
        <f t="shared" si="118"/>
        <v>0</v>
      </c>
      <c r="Q308" s="157">
        <f t="shared" si="119"/>
        <v>0</v>
      </c>
      <c r="R308" s="163">
        <f t="shared" si="128"/>
        <v>0.12</v>
      </c>
      <c r="S308" s="161">
        <f t="shared" si="120"/>
        <v>23</v>
      </c>
      <c r="T308" s="161">
        <v>360</v>
      </c>
      <c r="U308" s="164">
        <f t="shared" si="121"/>
        <v>1.007266719</v>
      </c>
      <c r="V308" s="157">
        <f t="shared" si="122"/>
        <v>0</v>
      </c>
      <c r="W308" s="2">
        <f t="shared" si="129"/>
        <v>0</v>
      </c>
      <c r="X308" s="2"/>
      <c r="Y308" s="8"/>
      <c r="Z308" s="5"/>
      <c r="AA308" s="5"/>
      <c r="AD308" s="8"/>
      <c r="AE308" s="39"/>
      <c r="AG308" s="41"/>
      <c r="AH308" s="39"/>
      <c r="AI308" s="39"/>
      <c r="AJ308" s="39"/>
      <c r="AK308" s="39"/>
      <c r="AL308" s="39"/>
    </row>
    <row r="309" spans="1:177" ht="15" customHeight="1" x14ac:dyDescent="0.2">
      <c r="A309" s="75">
        <f t="shared" si="123"/>
        <v>43244</v>
      </c>
      <c r="B309" s="2">
        <f t="shared" si="114"/>
        <v>0</v>
      </c>
      <c r="C309" s="157">
        <f t="shared" si="132"/>
        <v>0</v>
      </c>
      <c r="D309" s="158">
        <f t="shared" si="124"/>
        <v>4946.5</v>
      </c>
      <c r="E309" s="150">
        <f>IF(AND(K309=1,K308&gt;1),VLOOKUP(A308,[1]Plan1!$GA$137:$GD$300,4),E308)</f>
        <v>4950.95</v>
      </c>
      <c r="F309" s="152">
        <f t="shared" si="115"/>
        <v>43159</v>
      </c>
      <c r="G309" s="152">
        <f t="shared" si="133"/>
        <v>43189</v>
      </c>
      <c r="H309" s="159">
        <f t="shared" si="116"/>
        <v>8.9962599818038669E-4</v>
      </c>
      <c r="I309" s="160">
        <f t="shared" si="125"/>
        <v>43250</v>
      </c>
      <c r="J309" s="155">
        <f t="shared" si="134"/>
        <v>30</v>
      </c>
      <c r="K309" s="155">
        <f t="shared" si="130"/>
        <v>24</v>
      </c>
      <c r="L309" s="2">
        <f t="shared" si="126"/>
        <v>1.0007196300000001</v>
      </c>
      <c r="M309" s="157">
        <f t="shared" si="131"/>
        <v>1.0007196300000001</v>
      </c>
      <c r="N309" s="2">
        <f t="shared" si="117"/>
        <v>0</v>
      </c>
      <c r="O309" s="161">
        <f t="shared" si="127"/>
        <v>0</v>
      </c>
      <c r="P309" s="162">
        <f t="shared" si="118"/>
        <v>0</v>
      </c>
      <c r="Q309" s="157">
        <f t="shared" si="119"/>
        <v>0</v>
      </c>
      <c r="R309" s="163">
        <f t="shared" si="128"/>
        <v>0.12</v>
      </c>
      <c r="S309" s="161">
        <f t="shared" si="120"/>
        <v>24</v>
      </c>
      <c r="T309" s="161">
        <v>360</v>
      </c>
      <c r="U309" s="164">
        <f t="shared" si="121"/>
        <v>1.0075838589999999</v>
      </c>
      <c r="V309" s="157">
        <f t="shared" si="122"/>
        <v>0</v>
      </c>
      <c r="W309" s="2">
        <f t="shared" si="129"/>
        <v>0</v>
      </c>
      <c r="X309" s="2"/>
      <c r="Y309" s="8"/>
      <c r="Z309" s="5"/>
      <c r="AA309" s="5"/>
      <c r="AD309" s="8"/>
      <c r="AE309" s="39"/>
      <c r="AG309" s="41"/>
      <c r="AH309" s="39"/>
      <c r="AI309" s="39"/>
      <c r="AJ309" s="39"/>
      <c r="AK309" s="39"/>
      <c r="AL309" s="39"/>
    </row>
    <row r="310" spans="1:177" ht="15" customHeight="1" x14ac:dyDescent="0.2">
      <c r="A310" s="75">
        <f t="shared" si="123"/>
        <v>43245</v>
      </c>
      <c r="B310" s="2">
        <f t="shared" si="114"/>
        <v>0</v>
      </c>
      <c r="C310" s="157">
        <f t="shared" si="132"/>
        <v>0</v>
      </c>
      <c r="D310" s="158">
        <f t="shared" si="124"/>
        <v>4946.5</v>
      </c>
      <c r="E310" s="150">
        <f>IF(AND(K310=1,K309&gt;1),VLOOKUP(A309,[1]Plan1!$GA$137:$GD$300,4),E309)</f>
        <v>4950.95</v>
      </c>
      <c r="F310" s="152">
        <f t="shared" si="115"/>
        <v>43159</v>
      </c>
      <c r="G310" s="152">
        <f t="shared" si="133"/>
        <v>43189</v>
      </c>
      <c r="H310" s="159">
        <f t="shared" si="116"/>
        <v>8.9962599818038669E-4</v>
      </c>
      <c r="I310" s="160">
        <f t="shared" si="125"/>
        <v>43250</v>
      </c>
      <c r="J310" s="155">
        <f t="shared" si="134"/>
        <v>30</v>
      </c>
      <c r="K310" s="155">
        <f t="shared" si="130"/>
        <v>25</v>
      </c>
      <c r="L310" s="2">
        <f t="shared" si="126"/>
        <v>1.0007496300000001</v>
      </c>
      <c r="M310" s="157">
        <f t="shared" si="131"/>
        <v>1.0007496300000001</v>
      </c>
      <c r="N310" s="2">
        <f t="shared" si="117"/>
        <v>0</v>
      </c>
      <c r="O310" s="161">
        <f t="shared" si="127"/>
        <v>0</v>
      </c>
      <c r="P310" s="162">
        <f t="shared" si="118"/>
        <v>0</v>
      </c>
      <c r="Q310" s="157">
        <f t="shared" si="119"/>
        <v>0</v>
      </c>
      <c r="R310" s="163">
        <f t="shared" si="128"/>
        <v>0.12</v>
      </c>
      <c r="S310" s="161">
        <f t="shared" si="120"/>
        <v>25</v>
      </c>
      <c r="T310" s="161">
        <v>360</v>
      </c>
      <c r="U310" s="164">
        <f t="shared" si="121"/>
        <v>1.0079010980000001</v>
      </c>
      <c r="V310" s="157">
        <f t="shared" si="122"/>
        <v>0</v>
      </c>
      <c r="W310" s="2">
        <f t="shared" si="129"/>
        <v>0</v>
      </c>
      <c r="X310" s="2"/>
      <c r="Y310" s="8"/>
      <c r="Z310" s="5"/>
      <c r="AA310" s="5"/>
      <c r="AD310" s="8"/>
      <c r="AE310" s="39"/>
      <c r="AG310" s="41"/>
      <c r="AH310" s="39"/>
      <c r="AI310" s="39"/>
      <c r="AJ310" s="39"/>
      <c r="AK310" s="39"/>
      <c r="AL310" s="39"/>
    </row>
    <row r="311" spans="1:177" ht="15" customHeight="1" x14ac:dyDescent="0.2">
      <c r="A311" s="75">
        <f t="shared" si="123"/>
        <v>43246</v>
      </c>
      <c r="B311" s="2">
        <f t="shared" si="114"/>
        <v>0</v>
      </c>
      <c r="C311" s="157">
        <f t="shared" si="132"/>
        <v>0</v>
      </c>
      <c r="D311" s="158">
        <f t="shared" si="124"/>
        <v>4946.5</v>
      </c>
      <c r="E311" s="150">
        <f>IF(AND(K311=1,K310&gt;1),VLOOKUP(A310,[1]Plan1!$GA$137:$GD$300,4),E310)</f>
        <v>4950.95</v>
      </c>
      <c r="F311" s="152">
        <f t="shared" si="115"/>
        <v>43159</v>
      </c>
      <c r="G311" s="152">
        <f t="shared" si="133"/>
        <v>43189</v>
      </c>
      <c r="H311" s="159">
        <f t="shared" si="116"/>
        <v>8.9962599818038669E-4</v>
      </c>
      <c r="I311" s="160">
        <f t="shared" si="125"/>
        <v>43250</v>
      </c>
      <c r="J311" s="155">
        <f t="shared" si="134"/>
        <v>30</v>
      </c>
      <c r="K311" s="155">
        <f t="shared" si="130"/>
        <v>26</v>
      </c>
      <c r="L311" s="2">
        <f t="shared" si="126"/>
        <v>1.0007796200000001</v>
      </c>
      <c r="M311" s="157">
        <f t="shared" si="131"/>
        <v>1.0007796200000001</v>
      </c>
      <c r="N311" s="2">
        <f t="shared" si="117"/>
        <v>0</v>
      </c>
      <c r="O311" s="161">
        <f t="shared" si="127"/>
        <v>0</v>
      </c>
      <c r="P311" s="162">
        <f t="shared" si="118"/>
        <v>0</v>
      </c>
      <c r="Q311" s="157">
        <f t="shared" si="119"/>
        <v>0</v>
      </c>
      <c r="R311" s="163">
        <f t="shared" si="128"/>
        <v>0.12</v>
      </c>
      <c r="S311" s="161">
        <f t="shared" si="120"/>
        <v>26</v>
      </c>
      <c r="T311" s="161">
        <v>360</v>
      </c>
      <c r="U311" s="164">
        <f t="shared" si="121"/>
        <v>1.008218437</v>
      </c>
      <c r="V311" s="157">
        <f t="shared" si="122"/>
        <v>0</v>
      </c>
      <c r="W311" s="2">
        <f t="shared" si="129"/>
        <v>0</v>
      </c>
      <c r="X311" s="2"/>
      <c r="Y311" s="8"/>
      <c r="Z311" s="5"/>
      <c r="AA311" s="5"/>
      <c r="AD311" s="8"/>
      <c r="AE311" s="39"/>
      <c r="AG311" s="41"/>
      <c r="AH311" s="39"/>
      <c r="AI311" s="39"/>
      <c r="AJ311" s="39"/>
      <c r="AK311" s="39"/>
      <c r="AL311" s="39"/>
    </row>
    <row r="312" spans="1:177" ht="15" customHeight="1" x14ac:dyDescent="0.2">
      <c r="A312" s="75">
        <f t="shared" si="123"/>
        <v>43247</v>
      </c>
      <c r="B312" s="2">
        <f t="shared" si="114"/>
        <v>0</v>
      </c>
      <c r="C312" s="157">
        <f t="shared" si="132"/>
        <v>0</v>
      </c>
      <c r="D312" s="158">
        <f t="shared" si="124"/>
        <v>4946.5</v>
      </c>
      <c r="E312" s="150">
        <f>IF(AND(K312=1,K311&gt;1),VLOOKUP(A311,[1]Plan1!$GA$137:$GD$300,4),E311)</f>
        <v>4950.95</v>
      </c>
      <c r="F312" s="152">
        <f t="shared" si="115"/>
        <v>43159</v>
      </c>
      <c r="G312" s="152">
        <f t="shared" si="133"/>
        <v>43189</v>
      </c>
      <c r="H312" s="159">
        <f t="shared" si="116"/>
        <v>8.9962599818038669E-4</v>
      </c>
      <c r="I312" s="160">
        <f t="shared" si="125"/>
        <v>43250</v>
      </c>
      <c r="J312" s="155">
        <f t="shared" si="134"/>
        <v>30</v>
      </c>
      <c r="K312" s="155">
        <f t="shared" si="130"/>
        <v>27</v>
      </c>
      <c r="L312" s="2">
        <f t="shared" si="126"/>
        <v>1.0008096200000001</v>
      </c>
      <c r="M312" s="157">
        <f t="shared" si="131"/>
        <v>1.0008096200000001</v>
      </c>
      <c r="N312" s="2">
        <f t="shared" si="117"/>
        <v>0</v>
      </c>
      <c r="O312" s="161">
        <f t="shared" si="127"/>
        <v>0</v>
      </c>
      <c r="P312" s="162">
        <f t="shared" si="118"/>
        <v>0</v>
      </c>
      <c r="Q312" s="157">
        <f t="shared" si="119"/>
        <v>0</v>
      </c>
      <c r="R312" s="163">
        <f t="shared" si="128"/>
        <v>0.12</v>
      </c>
      <c r="S312" s="161">
        <f t="shared" si="120"/>
        <v>27</v>
      </c>
      <c r="T312" s="161">
        <v>360</v>
      </c>
      <c r="U312" s="164">
        <f t="shared" si="121"/>
        <v>1.0085358760000001</v>
      </c>
      <c r="V312" s="157">
        <f t="shared" si="122"/>
        <v>0</v>
      </c>
      <c r="W312" s="2">
        <f t="shared" si="129"/>
        <v>0</v>
      </c>
      <c r="X312" s="2"/>
      <c r="Y312" s="8"/>
      <c r="Z312" s="5"/>
      <c r="AA312" s="5"/>
      <c r="AD312" s="8"/>
      <c r="AE312" s="39"/>
      <c r="AG312" s="41"/>
      <c r="AH312" s="39"/>
      <c r="AI312" s="39"/>
      <c r="AJ312" s="39"/>
      <c r="AK312" s="39"/>
      <c r="AL312" s="39"/>
    </row>
    <row r="313" spans="1:177" ht="15" customHeight="1" x14ac:dyDescent="0.2">
      <c r="A313" s="75">
        <f t="shared" si="123"/>
        <v>43248</v>
      </c>
      <c r="B313" s="2">
        <f t="shared" si="114"/>
        <v>0</v>
      </c>
      <c r="C313" s="157">
        <f t="shared" si="132"/>
        <v>0</v>
      </c>
      <c r="D313" s="158">
        <f t="shared" si="124"/>
        <v>4946.5</v>
      </c>
      <c r="E313" s="150">
        <f>IF(AND(K313=1,K312&gt;1),VLOOKUP(A312,[1]Plan1!$GA$137:$GD$300,4),E312)</f>
        <v>4950.95</v>
      </c>
      <c r="F313" s="152">
        <f t="shared" si="115"/>
        <v>43159</v>
      </c>
      <c r="G313" s="152">
        <f t="shared" si="133"/>
        <v>43189</v>
      </c>
      <c r="H313" s="159">
        <f t="shared" si="116"/>
        <v>8.9962599818038669E-4</v>
      </c>
      <c r="I313" s="160">
        <f t="shared" si="125"/>
        <v>43250</v>
      </c>
      <c r="J313" s="155">
        <f t="shared" si="134"/>
        <v>30</v>
      </c>
      <c r="K313" s="155">
        <f t="shared" si="130"/>
        <v>28</v>
      </c>
      <c r="L313" s="2">
        <f t="shared" si="126"/>
        <v>1.00083962</v>
      </c>
      <c r="M313" s="157">
        <f t="shared" si="131"/>
        <v>1.00083962</v>
      </c>
      <c r="N313" s="2">
        <f t="shared" si="117"/>
        <v>0</v>
      </c>
      <c r="O313" s="161">
        <f t="shared" si="127"/>
        <v>0</v>
      </c>
      <c r="P313" s="162">
        <f t="shared" si="118"/>
        <v>0</v>
      </c>
      <c r="Q313" s="157">
        <f t="shared" si="119"/>
        <v>0</v>
      </c>
      <c r="R313" s="163">
        <f t="shared" si="128"/>
        <v>0.12</v>
      </c>
      <c r="S313" s="161">
        <f t="shared" si="120"/>
        <v>28</v>
      </c>
      <c r="T313" s="161">
        <v>360</v>
      </c>
      <c r="U313" s="164">
        <f t="shared" si="121"/>
        <v>1.0088534149999999</v>
      </c>
      <c r="V313" s="157">
        <f t="shared" si="122"/>
        <v>0</v>
      </c>
      <c r="W313" s="2">
        <f t="shared" si="129"/>
        <v>0</v>
      </c>
      <c r="X313" s="2"/>
      <c r="Y313" s="8"/>
      <c r="Z313" s="5"/>
      <c r="AA313" s="5"/>
      <c r="AD313" s="8"/>
      <c r="AE313" s="39"/>
      <c r="AG313" s="41"/>
      <c r="AH313" s="39"/>
      <c r="AI313" s="39"/>
      <c r="AJ313" s="39"/>
      <c r="AK313" s="39"/>
      <c r="AL313" s="39"/>
    </row>
    <row r="314" spans="1:177" ht="15" customHeight="1" x14ac:dyDescent="0.2">
      <c r="A314" s="75">
        <f t="shared" si="123"/>
        <v>43249</v>
      </c>
      <c r="B314" s="2">
        <f t="shared" si="114"/>
        <v>0</v>
      </c>
      <c r="C314" s="157">
        <f t="shared" si="132"/>
        <v>0</v>
      </c>
      <c r="D314" s="158">
        <f t="shared" si="124"/>
        <v>4946.5</v>
      </c>
      <c r="E314" s="150">
        <f>IF(AND(K314=1,K313&gt;1),VLOOKUP(A313,[1]Plan1!$GA$137:$GD$300,4),E313)</f>
        <v>4950.95</v>
      </c>
      <c r="F314" s="152">
        <f t="shared" si="115"/>
        <v>43159</v>
      </c>
      <c r="G314" s="152">
        <f t="shared" si="133"/>
        <v>43189</v>
      </c>
      <c r="H314" s="159">
        <f t="shared" si="116"/>
        <v>8.9962599818038669E-4</v>
      </c>
      <c r="I314" s="160">
        <f t="shared" si="125"/>
        <v>43250</v>
      </c>
      <c r="J314" s="155">
        <f t="shared" si="134"/>
        <v>30</v>
      </c>
      <c r="K314" s="155">
        <f t="shared" si="130"/>
        <v>29</v>
      </c>
      <c r="L314" s="2">
        <f t="shared" si="126"/>
        <v>1.00086962</v>
      </c>
      <c r="M314" s="157">
        <f t="shared" si="131"/>
        <v>1.00086962</v>
      </c>
      <c r="N314" s="2">
        <f t="shared" si="117"/>
        <v>0</v>
      </c>
      <c r="O314" s="161">
        <f t="shared" si="127"/>
        <v>0</v>
      </c>
      <c r="P314" s="162">
        <f t="shared" si="118"/>
        <v>0</v>
      </c>
      <c r="Q314" s="157">
        <f t="shared" si="119"/>
        <v>0</v>
      </c>
      <c r="R314" s="163">
        <f t="shared" si="128"/>
        <v>0.12</v>
      </c>
      <c r="S314" s="161">
        <f t="shared" si="120"/>
        <v>29</v>
      </c>
      <c r="T314" s="161">
        <v>360</v>
      </c>
      <c r="U314" s="164">
        <f t="shared" si="121"/>
        <v>1.0091710540000001</v>
      </c>
      <c r="V314" s="157">
        <f t="shared" si="122"/>
        <v>0</v>
      </c>
      <c r="W314" s="2">
        <f t="shared" si="129"/>
        <v>0</v>
      </c>
      <c r="X314" s="2"/>
      <c r="Y314" s="8"/>
      <c r="Z314" s="5"/>
      <c r="AA314" s="5"/>
      <c r="AD314" s="8"/>
      <c r="AE314" s="39"/>
      <c r="AG314" s="41"/>
      <c r="AH314" s="39"/>
      <c r="AI314" s="39"/>
      <c r="AJ314" s="39"/>
      <c r="AK314" s="39"/>
      <c r="AL314" s="39"/>
    </row>
    <row r="315" spans="1:177" ht="15" customHeight="1" x14ac:dyDescent="0.2">
      <c r="A315" s="75">
        <f t="shared" si="123"/>
        <v>43250</v>
      </c>
      <c r="B315" s="2">
        <f t="shared" si="114"/>
        <v>0</v>
      </c>
      <c r="C315" s="157">
        <f t="shared" si="132"/>
        <v>0</v>
      </c>
      <c r="D315" s="158">
        <f t="shared" si="124"/>
        <v>4946.5</v>
      </c>
      <c r="E315" s="150">
        <f>IF(AND(K315=1,K314&gt;1),VLOOKUP(A314,[1]Plan1!$GA$137:$GD$300,4),E314)</f>
        <v>4950.95</v>
      </c>
      <c r="F315" s="152">
        <f t="shared" si="115"/>
        <v>43159</v>
      </c>
      <c r="G315" s="152">
        <f t="shared" si="133"/>
        <v>43189</v>
      </c>
      <c r="H315" s="159">
        <f t="shared" si="116"/>
        <v>8.9962599818038669E-4</v>
      </c>
      <c r="I315" s="160">
        <f t="shared" si="125"/>
        <v>43250</v>
      </c>
      <c r="J315" s="155">
        <f t="shared" si="134"/>
        <v>30</v>
      </c>
      <c r="K315" s="155">
        <f t="shared" si="130"/>
        <v>30</v>
      </c>
      <c r="L315" s="2">
        <f t="shared" si="126"/>
        <v>1.00089962</v>
      </c>
      <c r="M315" s="157">
        <f t="shared" si="131"/>
        <v>1.00089962</v>
      </c>
      <c r="N315" s="2">
        <f t="shared" si="117"/>
        <v>0</v>
      </c>
      <c r="O315" s="161">
        <f t="shared" si="127"/>
        <v>0</v>
      </c>
      <c r="P315" s="162">
        <f t="shared" si="118"/>
        <v>0</v>
      </c>
      <c r="Q315" s="157">
        <f t="shared" si="119"/>
        <v>0</v>
      </c>
      <c r="R315" s="163">
        <f t="shared" si="128"/>
        <v>0.12</v>
      </c>
      <c r="S315" s="161">
        <f t="shared" si="120"/>
        <v>30</v>
      </c>
      <c r="T315" s="161">
        <v>360</v>
      </c>
      <c r="U315" s="164">
        <f t="shared" si="121"/>
        <v>1.0094887930000001</v>
      </c>
      <c r="V315" s="157">
        <f t="shared" si="122"/>
        <v>0</v>
      </c>
      <c r="W315" s="2">
        <f t="shared" si="129"/>
        <v>0</v>
      </c>
      <c r="X315" s="2"/>
      <c r="Y315" s="13"/>
      <c r="Z315" s="5"/>
      <c r="AA315" s="5"/>
      <c r="AD315" s="8"/>
      <c r="AE315" s="27"/>
      <c r="AG315" s="41"/>
      <c r="AH315" s="39"/>
      <c r="AI315" s="39"/>
      <c r="AJ315" s="39"/>
      <c r="AK315" s="39"/>
      <c r="AL315" s="39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</row>
    <row r="316" spans="1:177" ht="15" customHeight="1" x14ac:dyDescent="0.2">
      <c r="A316" s="75">
        <f t="shared" si="123"/>
        <v>43251</v>
      </c>
      <c r="B316" s="2">
        <f t="shared" si="114"/>
        <v>0</v>
      </c>
      <c r="C316" s="157">
        <f t="shared" si="132"/>
        <v>0</v>
      </c>
      <c r="D316" s="158">
        <f t="shared" si="124"/>
        <v>4950.95</v>
      </c>
      <c r="E316" s="150">
        <f>IF(AND(K316=1,K315&gt;1),VLOOKUP(A315,[1]Plan1!$GA$137:$GD$300,4),E315)</f>
        <v>4961.84</v>
      </c>
      <c r="F316" s="152">
        <f t="shared" si="115"/>
        <v>43189</v>
      </c>
      <c r="G316" s="152">
        <f t="shared" si="133"/>
        <v>43220</v>
      </c>
      <c r="H316" s="159">
        <f t="shared" si="116"/>
        <v>2.1995778587948767E-3</v>
      </c>
      <c r="I316" s="160">
        <f t="shared" si="125"/>
        <v>43281</v>
      </c>
      <c r="J316" s="155">
        <f t="shared" si="134"/>
        <v>31</v>
      </c>
      <c r="K316" s="155">
        <f t="shared" si="130"/>
        <v>1</v>
      </c>
      <c r="L316" s="2">
        <f t="shared" si="126"/>
        <v>1.0000708700000001</v>
      </c>
      <c r="M316" s="157">
        <f t="shared" si="131"/>
        <v>1.0000708700000001</v>
      </c>
      <c r="N316" s="2">
        <f t="shared" si="117"/>
        <v>0</v>
      </c>
      <c r="O316" s="161">
        <f t="shared" si="127"/>
        <v>0</v>
      </c>
      <c r="P316" s="162">
        <f t="shared" si="118"/>
        <v>0</v>
      </c>
      <c r="Q316" s="157">
        <f t="shared" si="119"/>
        <v>0</v>
      </c>
      <c r="R316" s="163">
        <f t="shared" si="128"/>
        <v>0.12</v>
      </c>
      <c r="S316" s="161">
        <f t="shared" si="120"/>
        <v>1</v>
      </c>
      <c r="T316" s="161">
        <v>360</v>
      </c>
      <c r="U316" s="164">
        <f t="shared" si="121"/>
        <v>1.0003046929999999</v>
      </c>
      <c r="V316" s="157">
        <f t="shared" si="122"/>
        <v>0</v>
      </c>
      <c r="W316" s="2">
        <f t="shared" si="129"/>
        <v>0</v>
      </c>
      <c r="X316" s="2"/>
      <c r="Y316" s="8"/>
      <c r="Z316" s="5"/>
      <c r="AA316" s="5"/>
      <c r="AD316" s="8"/>
      <c r="AE316" s="39"/>
      <c r="AG316" s="41"/>
      <c r="AH316" s="39"/>
      <c r="AI316" s="39"/>
      <c r="AJ316" s="39"/>
      <c r="AK316" s="39"/>
      <c r="AL316" s="39"/>
    </row>
    <row r="317" spans="1:177" ht="15" customHeight="1" x14ac:dyDescent="0.2">
      <c r="A317" s="75">
        <f t="shared" si="123"/>
        <v>43252</v>
      </c>
      <c r="B317" s="2">
        <f t="shared" si="114"/>
        <v>0</v>
      </c>
      <c r="C317" s="157">
        <f t="shared" si="132"/>
        <v>0</v>
      </c>
      <c r="D317" s="158">
        <f t="shared" si="124"/>
        <v>4950.95</v>
      </c>
      <c r="E317" s="150">
        <f>IF(AND(K317=1,K316&gt;1),VLOOKUP(A316,[1]Plan1!$GA$137:$GD$300,4),E316)</f>
        <v>4961.84</v>
      </c>
      <c r="F317" s="152">
        <f t="shared" si="115"/>
        <v>43189</v>
      </c>
      <c r="G317" s="152">
        <f t="shared" si="133"/>
        <v>43220</v>
      </c>
      <c r="H317" s="159">
        <f t="shared" si="116"/>
        <v>2.1995778587948767E-3</v>
      </c>
      <c r="I317" s="160">
        <f t="shared" si="125"/>
        <v>43281</v>
      </c>
      <c r="J317" s="155">
        <f t="shared" si="134"/>
        <v>31</v>
      </c>
      <c r="K317" s="155">
        <f t="shared" si="130"/>
        <v>2</v>
      </c>
      <c r="L317" s="2">
        <f t="shared" si="126"/>
        <v>1.00014176</v>
      </c>
      <c r="M317" s="157">
        <f t="shared" si="131"/>
        <v>1.00014176</v>
      </c>
      <c r="N317" s="2">
        <f t="shared" si="117"/>
        <v>0</v>
      </c>
      <c r="O317" s="161">
        <f t="shared" si="127"/>
        <v>0</v>
      </c>
      <c r="P317" s="162">
        <f t="shared" si="118"/>
        <v>0</v>
      </c>
      <c r="Q317" s="157">
        <f t="shared" si="119"/>
        <v>0</v>
      </c>
      <c r="R317" s="163">
        <f t="shared" si="128"/>
        <v>0.12</v>
      </c>
      <c r="S317" s="161">
        <f t="shared" si="120"/>
        <v>2</v>
      </c>
      <c r="T317" s="161">
        <v>360</v>
      </c>
      <c r="U317" s="164">
        <f t="shared" si="121"/>
        <v>1.0006094800000001</v>
      </c>
      <c r="V317" s="157">
        <f t="shared" si="122"/>
        <v>0</v>
      </c>
      <c r="W317" s="2">
        <f t="shared" si="129"/>
        <v>0</v>
      </c>
      <c r="X317" s="2"/>
      <c r="Y317" s="8"/>
      <c r="Z317" s="5"/>
      <c r="AA317" s="5"/>
      <c r="AD317" s="8"/>
      <c r="AE317" s="39"/>
      <c r="AG317" s="41"/>
      <c r="AH317" s="39"/>
      <c r="AI317" s="39"/>
      <c r="AJ317" s="39"/>
      <c r="AK317" s="39"/>
      <c r="AL317" s="39"/>
    </row>
    <row r="318" spans="1:177" ht="15" customHeight="1" x14ac:dyDescent="0.2">
      <c r="A318" s="75">
        <f t="shared" si="123"/>
        <v>43253</v>
      </c>
      <c r="B318" s="2">
        <f t="shared" si="114"/>
        <v>0</v>
      </c>
      <c r="C318" s="157">
        <f t="shared" si="132"/>
        <v>0</v>
      </c>
      <c r="D318" s="158">
        <f t="shared" si="124"/>
        <v>4950.95</v>
      </c>
      <c r="E318" s="150">
        <f>IF(AND(K318=1,K317&gt;1),VLOOKUP(A317,[1]Plan1!$GA$137:$GD$300,4),E317)</f>
        <v>4961.84</v>
      </c>
      <c r="F318" s="152">
        <f t="shared" si="115"/>
        <v>43189</v>
      </c>
      <c r="G318" s="152">
        <f t="shared" si="133"/>
        <v>43220</v>
      </c>
      <c r="H318" s="159">
        <f t="shared" si="116"/>
        <v>2.1995778587948767E-3</v>
      </c>
      <c r="I318" s="160">
        <f t="shared" si="125"/>
        <v>43281</v>
      </c>
      <c r="J318" s="155">
        <f t="shared" si="134"/>
        <v>31</v>
      </c>
      <c r="K318" s="155">
        <f t="shared" si="130"/>
        <v>3</v>
      </c>
      <c r="L318" s="2">
        <f t="shared" si="126"/>
        <v>1.0002126499999999</v>
      </c>
      <c r="M318" s="157">
        <f t="shared" si="131"/>
        <v>1.0002126499999999</v>
      </c>
      <c r="N318" s="2">
        <f t="shared" si="117"/>
        <v>0</v>
      </c>
      <c r="O318" s="161">
        <f t="shared" si="127"/>
        <v>0</v>
      </c>
      <c r="P318" s="162">
        <f t="shared" si="118"/>
        <v>0</v>
      </c>
      <c r="Q318" s="157">
        <f t="shared" si="119"/>
        <v>0</v>
      </c>
      <c r="R318" s="163">
        <f t="shared" si="128"/>
        <v>0.12</v>
      </c>
      <c r="S318" s="161">
        <f t="shared" si="120"/>
        <v>3</v>
      </c>
      <c r="T318" s="161">
        <v>360</v>
      </c>
      <c r="U318" s="164">
        <f t="shared" si="121"/>
        <v>1.000914359</v>
      </c>
      <c r="V318" s="157">
        <f t="shared" si="122"/>
        <v>0</v>
      </c>
      <c r="W318" s="2">
        <f t="shared" si="129"/>
        <v>0</v>
      </c>
      <c r="X318" s="2"/>
      <c r="Y318" s="8"/>
      <c r="Z318" s="5"/>
      <c r="AA318" s="5"/>
      <c r="AD318" s="8"/>
      <c r="AE318" s="39"/>
      <c r="AG318" s="41"/>
      <c r="AH318" s="39"/>
      <c r="AI318" s="39"/>
      <c r="AJ318" s="39"/>
      <c r="AK318" s="39"/>
      <c r="AL318" s="39"/>
    </row>
    <row r="319" spans="1:177" ht="15" customHeight="1" x14ac:dyDescent="0.2">
      <c r="A319" s="75">
        <f t="shared" si="123"/>
        <v>43254</v>
      </c>
      <c r="B319" s="2">
        <f t="shared" si="114"/>
        <v>0</v>
      </c>
      <c r="C319" s="157">
        <f t="shared" si="132"/>
        <v>0</v>
      </c>
      <c r="D319" s="158">
        <f t="shared" si="124"/>
        <v>4950.95</v>
      </c>
      <c r="E319" s="150">
        <f>IF(AND(K319=1,K318&gt;1),VLOOKUP(A318,[1]Plan1!$GA$137:$GD$300,4),E318)</f>
        <v>4961.84</v>
      </c>
      <c r="F319" s="152">
        <f t="shared" si="115"/>
        <v>43189</v>
      </c>
      <c r="G319" s="152">
        <f t="shared" si="133"/>
        <v>43220</v>
      </c>
      <c r="H319" s="159">
        <f t="shared" si="116"/>
        <v>2.1995778587948767E-3</v>
      </c>
      <c r="I319" s="160">
        <f t="shared" si="125"/>
        <v>43281</v>
      </c>
      <c r="J319" s="155">
        <f t="shared" si="134"/>
        <v>31</v>
      </c>
      <c r="K319" s="155">
        <f t="shared" si="130"/>
        <v>4</v>
      </c>
      <c r="L319" s="2">
        <f t="shared" si="126"/>
        <v>1.0002835400000001</v>
      </c>
      <c r="M319" s="157">
        <f t="shared" si="131"/>
        <v>1.0002835400000001</v>
      </c>
      <c r="N319" s="2">
        <f t="shared" si="117"/>
        <v>0</v>
      </c>
      <c r="O319" s="161">
        <f t="shared" si="127"/>
        <v>0</v>
      </c>
      <c r="P319" s="162">
        <f t="shared" si="118"/>
        <v>0</v>
      </c>
      <c r="Q319" s="157">
        <f t="shared" si="119"/>
        <v>0</v>
      </c>
      <c r="R319" s="163">
        <f t="shared" si="128"/>
        <v>0.12</v>
      </c>
      <c r="S319" s="161">
        <f t="shared" si="120"/>
        <v>4</v>
      </c>
      <c r="T319" s="161">
        <v>360</v>
      </c>
      <c r="U319" s="164">
        <f t="shared" si="121"/>
        <v>1.0012193309999999</v>
      </c>
      <c r="V319" s="157">
        <f t="shared" si="122"/>
        <v>0</v>
      </c>
      <c r="W319" s="2">
        <f t="shared" si="129"/>
        <v>0</v>
      </c>
      <c r="X319" s="2"/>
      <c r="Y319" s="8"/>
      <c r="Z319" s="5"/>
      <c r="AA319" s="5"/>
      <c r="AD319" s="8"/>
      <c r="AE319" s="39"/>
      <c r="AG319" s="41"/>
      <c r="AH319" s="39"/>
      <c r="AI319" s="39"/>
      <c r="AJ319" s="39"/>
      <c r="AK319" s="39"/>
      <c r="AL319" s="39"/>
    </row>
    <row r="320" spans="1:177" ht="15" customHeight="1" x14ac:dyDescent="0.2">
      <c r="A320" s="75">
        <f t="shared" si="123"/>
        <v>43255</v>
      </c>
      <c r="B320" s="2">
        <f t="shared" si="114"/>
        <v>0</v>
      </c>
      <c r="C320" s="157">
        <f t="shared" si="132"/>
        <v>0</v>
      </c>
      <c r="D320" s="158">
        <f t="shared" si="124"/>
        <v>4950.95</v>
      </c>
      <c r="E320" s="150">
        <f>IF(AND(K320=1,K319&gt;1),VLOOKUP(A319,[1]Plan1!$GA$137:$GD$300,4),E319)</f>
        <v>4961.84</v>
      </c>
      <c r="F320" s="152">
        <f t="shared" si="115"/>
        <v>43189</v>
      </c>
      <c r="G320" s="152">
        <f t="shared" si="133"/>
        <v>43220</v>
      </c>
      <c r="H320" s="159">
        <f t="shared" si="116"/>
        <v>2.1995778587948767E-3</v>
      </c>
      <c r="I320" s="160">
        <f t="shared" si="125"/>
        <v>43281</v>
      </c>
      <c r="J320" s="155">
        <f t="shared" si="134"/>
        <v>31</v>
      </c>
      <c r="K320" s="155">
        <f t="shared" si="130"/>
        <v>5</v>
      </c>
      <c r="L320" s="2">
        <f t="shared" si="126"/>
        <v>1.00035444</v>
      </c>
      <c r="M320" s="157">
        <f t="shared" si="131"/>
        <v>1.00035444</v>
      </c>
      <c r="N320" s="2">
        <f t="shared" si="117"/>
        <v>0</v>
      </c>
      <c r="O320" s="161">
        <f t="shared" si="127"/>
        <v>0</v>
      </c>
      <c r="P320" s="162">
        <f t="shared" si="118"/>
        <v>0</v>
      </c>
      <c r="Q320" s="157">
        <f t="shared" si="119"/>
        <v>0</v>
      </c>
      <c r="R320" s="163">
        <f t="shared" si="128"/>
        <v>0.12</v>
      </c>
      <c r="S320" s="161">
        <f t="shared" si="120"/>
        <v>5</v>
      </c>
      <c r="T320" s="161">
        <v>360</v>
      </c>
      <c r="U320" s="164">
        <f t="shared" si="121"/>
        <v>1.001524396</v>
      </c>
      <c r="V320" s="157">
        <f t="shared" si="122"/>
        <v>0</v>
      </c>
      <c r="W320" s="2">
        <f t="shared" si="129"/>
        <v>0</v>
      </c>
      <c r="X320" s="2"/>
      <c r="Y320" s="8"/>
      <c r="Z320" s="5"/>
      <c r="AA320" s="5"/>
      <c r="AD320" s="8"/>
      <c r="AE320" s="39"/>
      <c r="AG320" s="41"/>
      <c r="AH320" s="39"/>
      <c r="AI320" s="39"/>
      <c r="AJ320" s="39"/>
      <c r="AK320" s="39"/>
      <c r="AL320" s="39"/>
    </row>
    <row r="321" spans="1:163" ht="15" customHeight="1" x14ac:dyDescent="0.2">
      <c r="A321" s="75">
        <f t="shared" si="123"/>
        <v>43256</v>
      </c>
      <c r="B321" s="2">
        <f t="shared" si="114"/>
        <v>0</v>
      </c>
      <c r="C321" s="157">
        <f t="shared" si="132"/>
        <v>0</v>
      </c>
      <c r="D321" s="158">
        <f t="shared" si="124"/>
        <v>4950.95</v>
      </c>
      <c r="E321" s="150">
        <f>IF(AND(K321=1,K320&gt;1),VLOOKUP(A320,[1]Plan1!$GA$137:$GD$300,4),E320)</f>
        <v>4961.84</v>
      </c>
      <c r="F321" s="152">
        <f t="shared" si="115"/>
        <v>43189</v>
      </c>
      <c r="G321" s="152">
        <f t="shared" si="133"/>
        <v>43220</v>
      </c>
      <c r="H321" s="159">
        <f t="shared" si="116"/>
        <v>2.1995778587948767E-3</v>
      </c>
      <c r="I321" s="160">
        <f t="shared" si="125"/>
        <v>43281</v>
      </c>
      <c r="J321" s="155">
        <f t="shared" si="134"/>
        <v>31</v>
      </c>
      <c r="K321" s="155">
        <f t="shared" si="130"/>
        <v>6</v>
      </c>
      <c r="L321" s="2">
        <f t="shared" si="126"/>
        <v>1.0004253400000001</v>
      </c>
      <c r="M321" s="157">
        <f t="shared" si="131"/>
        <v>1.0004253400000001</v>
      </c>
      <c r="N321" s="2">
        <f t="shared" si="117"/>
        <v>0</v>
      </c>
      <c r="O321" s="161">
        <f t="shared" si="127"/>
        <v>0</v>
      </c>
      <c r="P321" s="162">
        <f t="shared" si="118"/>
        <v>0</v>
      </c>
      <c r="Q321" s="157">
        <f t="shared" si="119"/>
        <v>0</v>
      </c>
      <c r="R321" s="163">
        <f t="shared" si="128"/>
        <v>0.12</v>
      </c>
      <c r="S321" s="161">
        <f t="shared" si="120"/>
        <v>6</v>
      </c>
      <c r="T321" s="161">
        <v>360</v>
      </c>
      <c r="U321" s="164">
        <f t="shared" si="121"/>
        <v>1.001829554</v>
      </c>
      <c r="V321" s="157">
        <f t="shared" si="122"/>
        <v>0</v>
      </c>
      <c r="W321" s="2">
        <f t="shared" si="129"/>
        <v>0</v>
      </c>
      <c r="X321" s="2"/>
      <c r="Y321" s="8"/>
      <c r="Z321" s="5"/>
      <c r="AA321" s="5"/>
      <c r="AD321" s="8"/>
      <c r="AE321" s="39"/>
      <c r="AG321" s="41"/>
      <c r="AH321" s="39"/>
      <c r="AI321" s="39"/>
      <c r="AJ321" s="39"/>
      <c r="AK321" s="39"/>
      <c r="AL321" s="39"/>
    </row>
    <row r="322" spans="1:163" ht="15" customHeight="1" x14ac:dyDescent="0.2">
      <c r="A322" s="75">
        <f t="shared" si="123"/>
        <v>43257</v>
      </c>
      <c r="B322" s="2">
        <f t="shared" si="114"/>
        <v>0</v>
      </c>
      <c r="C322" s="157">
        <f t="shared" si="132"/>
        <v>0</v>
      </c>
      <c r="D322" s="158">
        <f t="shared" si="124"/>
        <v>4950.95</v>
      </c>
      <c r="E322" s="150">
        <f>IF(AND(K322=1,K321&gt;1),VLOOKUP(A321,[1]Plan1!$GA$137:$GD$300,4),E321)</f>
        <v>4961.84</v>
      </c>
      <c r="F322" s="152">
        <f t="shared" si="115"/>
        <v>43189</v>
      </c>
      <c r="G322" s="152">
        <f t="shared" si="133"/>
        <v>43220</v>
      </c>
      <c r="H322" s="159">
        <f t="shared" si="116"/>
        <v>2.1995778587948767E-3</v>
      </c>
      <c r="I322" s="160">
        <f t="shared" si="125"/>
        <v>43281</v>
      </c>
      <c r="J322" s="155">
        <f t="shared" si="134"/>
        <v>31</v>
      </c>
      <c r="K322" s="155">
        <f t="shared" si="130"/>
        <v>7</v>
      </c>
      <c r="L322" s="2">
        <f t="shared" si="126"/>
        <v>1.0004962500000001</v>
      </c>
      <c r="M322" s="157">
        <f t="shared" si="131"/>
        <v>1.0004962500000001</v>
      </c>
      <c r="N322" s="2">
        <f t="shared" si="117"/>
        <v>0</v>
      </c>
      <c r="O322" s="161">
        <f t="shared" si="127"/>
        <v>0</v>
      </c>
      <c r="P322" s="162">
        <f t="shared" si="118"/>
        <v>0</v>
      </c>
      <c r="Q322" s="157">
        <f t="shared" si="119"/>
        <v>0</v>
      </c>
      <c r="R322" s="163">
        <f t="shared" si="128"/>
        <v>0.12</v>
      </c>
      <c r="S322" s="161">
        <f t="shared" si="120"/>
        <v>7</v>
      </c>
      <c r="T322" s="161">
        <v>360</v>
      </c>
      <c r="U322" s="164">
        <f t="shared" si="121"/>
        <v>1.002134804</v>
      </c>
      <c r="V322" s="157">
        <f t="shared" si="122"/>
        <v>0</v>
      </c>
      <c r="W322" s="2">
        <f t="shared" si="129"/>
        <v>0</v>
      </c>
      <c r="X322" s="2"/>
      <c r="Y322" s="8"/>
      <c r="Z322" s="5"/>
      <c r="AA322" s="5"/>
      <c r="AD322" s="8"/>
      <c r="AE322" s="39"/>
      <c r="AG322" s="41"/>
      <c r="AH322" s="39"/>
      <c r="AI322" s="39"/>
      <c r="AJ322" s="39"/>
      <c r="AK322" s="39"/>
      <c r="AL322" s="39"/>
    </row>
    <row r="323" spans="1:163" ht="15" customHeight="1" x14ac:dyDescent="0.2">
      <c r="A323" s="75">
        <f t="shared" si="123"/>
        <v>43258</v>
      </c>
      <c r="B323" s="2">
        <f t="shared" si="114"/>
        <v>0</v>
      </c>
      <c r="C323" s="157">
        <f t="shared" si="132"/>
        <v>0</v>
      </c>
      <c r="D323" s="158">
        <f t="shared" si="124"/>
        <v>4950.95</v>
      </c>
      <c r="E323" s="150">
        <f>IF(AND(K323=1,K322&gt;1),VLOOKUP(A322,[1]Plan1!$GA$137:$GD$300,4),E322)</f>
        <v>4961.84</v>
      </c>
      <c r="F323" s="152">
        <f t="shared" si="115"/>
        <v>43189</v>
      </c>
      <c r="G323" s="152">
        <f t="shared" si="133"/>
        <v>43220</v>
      </c>
      <c r="H323" s="159">
        <f t="shared" si="116"/>
        <v>2.1995778587948767E-3</v>
      </c>
      <c r="I323" s="160">
        <f t="shared" si="125"/>
        <v>43281</v>
      </c>
      <c r="J323" s="155">
        <f t="shared" si="134"/>
        <v>31</v>
      </c>
      <c r="K323" s="155">
        <f t="shared" si="130"/>
        <v>8</v>
      </c>
      <c r="L323" s="2">
        <f t="shared" si="126"/>
        <v>1.0005671700000001</v>
      </c>
      <c r="M323" s="157">
        <f t="shared" si="131"/>
        <v>1.0005671700000001</v>
      </c>
      <c r="N323" s="2">
        <f t="shared" si="117"/>
        <v>0</v>
      </c>
      <c r="O323" s="161">
        <f t="shared" si="127"/>
        <v>0</v>
      </c>
      <c r="P323" s="162">
        <f t="shared" si="118"/>
        <v>0</v>
      </c>
      <c r="Q323" s="157">
        <f t="shared" si="119"/>
        <v>0</v>
      </c>
      <c r="R323" s="163">
        <f t="shared" si="128"/>
        <v>0.12</v>
      </c>
      <c r="S323" s="161">
        <f t="shared" si="120"/>
        <v>8</v>
      </c>
      <c r="T323" s="161">
        <v>360</v>
      </c>
      <c r="U323" s="164">
        <f t="shared" si="121"/>
        <v>1.002440148</v>
      </c>
      <c r="V323" s="157">
        <f t="shared" si="122"/>
        <v>0</v>
      </c>
      <c r="W323" s="2">
        <f t="shared" si="129"/>
        <v>0</v>
      </c>
      <c r="X323" s="2"/>
      <c r="Y323" s="8"/>
      <c r="Z323" s="5"/>
      <c r="AA323" s="5"/>
      <c r="AD323" s="8"/>
      <c r="AE323" s="39"/>
      <c r="AG323" s="41"/>
      <c r="AH323" s="39"/>
      <c r="AI323" s="39"/>
      <c r="AJ323" s="39"/>
      <c r="AK323" s="39"/>
      <c r="AL323" s="39"/>
    </row>
    <row r="324" spans="1:163" ht="15" customHeight="1" x14ac:dyDescent="0.2">
      <c r="A324" s="75">
        <f t="shared" si="123"/>
        <v>43259</v>
      </c>
      <c r="B324" s="2">
        <f t="shared" si="114"/>
        <v>0</v>
      </c>
      <c r="C324" s="157">
        <f t="shared" si="132"/>
        <v>0</v>
      </c>
      <c r="D324" s="158">
        <f t="shared" si="124"/>
        <v>4950.95</v>
      </c>
      <c r="E324" s="150">
        <f>IF(AND(K324=1,K323&gt;1),VLOOKUP(A323,[1]Plan1!$GA$137:$GD$300,4),E323)</f>
        <v>4961.84</v>
      </c>
      <c r="F324" s="152">
        <f t="shared" si="115"/>
        <v>43189</v>
      </c>
      <c r="G324" s="152">
        <f t="shared" si="133"/>
        <v>43220</v>
      </c>
      <c r="H324" s="159">
        <f t="shared" si="116"/>
        <v>2.1995778587948767E-3</v>
      </c>
      <c r="I324" s="160">
        <f t="shared" si="125"/>
        <v>43281</v>
      </c>
      <c r="J324" s="155">
        <f t="shared" si="134"/>
        <v>31</v>
      </c>
      <c r="K324" s="155">
        <f t="shared" si="130"/>
        <v>9</v>
      </c>
      <c r="L324" s="2">
        <f t="shared" si="126"/>
        <v>1.0006380800000001</v>
      </c>
      <c r="M324" s="157">
        <f t="shared" si="131"/>
        <v>1.0006380800000001</v>
      </c>
      <c r="N324" s="2">
        <f t="shared" si="117"/>
        <v>0</v>
      </c>
      <c r="O324" s="161">
        <f t="shared" si="127"/>
        <v>0</v>
      </c>
      <c r="P324" s="162">
        <f t="shared" si="118"/>
        <v>0</v>
      </c>
      <c r="Q324" s="157">
        <f t="shared" si="119"/>
        <v>0</v>
      </c>
      <c r="R324" s="163">
        <f t="shared" si="128"/>
        <v>0.12</v>
      </c>
      <c r="S324" s="161">
        <f t="shared" si="120"/>
        <v>9</v>
      </c>
      <c r="T324" s="161">
        <v>360</v>
      </c>
      <c r="U324" s="164">
        <f t="shared" si="121"/>
        <v>1.002745585</v>
      </c>
      <c r="V324" s="157">
        <f t="shared" si="122"/>
        <v>0</v>
      </c>
      <c r="W324" s="2">
        <f t="shared" si="129"/>
        <v>0</v>
      </c>
      <c r="X324" s="2"/>
      <c r="Y324" s="8"/>
      <c r="Z324" s="5"/>
      <c r="AA324" s="5"/>
      <c r="AD324" s="8"/>
      <c r="AE324" s="39"/>
      <c r="AG324" s="41"/>
      <c r="AH324" s="39"/>
      <c r="AI324" s="39"/>
      <c r="AJ324" s="39"/>
      <c r="AK324" s="39"/>
      <c r="AL324" s="39"/>
    </row>
    <row r="325" spans="1:163" ht="15" customHeight="1" x14ac:dyDescent="0.2">
      <c r="A325" s="75">
        <f t="shared" si="123"/>
        <v>43260</v>
      </c>
      <c r="B325" s="2">
        <f t="shared" si="114"/>
        <v>0</v>
      </c>
      <c r="C325" s="157">
        <f t="shared" si="132"/>
        <v>0</v>
      </c>
      <c r="D325" s="158">
        <f t="shared" si="124"/>
        <v>4950.95</v>
      </c>
      <c r="E325" s="150">
        <f>IF(AND(K325=1,K324&gt;1),VLOOKUP(A324,[1]Plan1!$GA$137:$GD$300,4),E324)</f>
        <v>4961.84</v>
      </c>
      <c r="F325" s="152">
        <f t="shared" si="115"/>
        <v>43189</v>
      </c>
      <c r="G325" s="152">
        <f t="shared" si="133"/>
        <v>43220</v>
      </c>
      <c r="H325" s="159">
        <f t="shared" si="116"/>
        <v>2.1995778587948767E-3</v>
      </c>
      <c r="I325" s="160">
        <f t="shared" si="125"/>
        <v>43281</v>
      </c>
      <c r="J325" s="155">
        <f t="shared" si="134"/>
        <v>31</v>
      </c>
      <c r="K325" s="155">
        <f t="shared" si="130"/>
        <v>10</v>
      </c>
      <c r="L325" s="2">
        <f t="shared" si="126"/>
        <v>1.00070901</v>
      </c>
      <c r="M325" s="157">
        <f t="shared" si="131"/>
        <v>1.00070901</v>
      </c>
      <c r="N325" s="2">
        <f t="shared" si="117"/>
        <v>0</v>
      </c>
      <c r="O325" s="161">
        <f t="shared" si="127"/>
        <v>0</v>
      </c>
      <c r="P325" s="162">
        <f t="shared" si="118"/>
        <v>0</v>
      </c>
      <c r="Q325" s="157">
        <f t="shared" si="119"/>
        <v>0</v>
      </c>
      <c r="R325" s="163">
        <f t="shared" si="128"/>
        <v>0.12</v>
      </c>
      <c r="S325" s="161">
        <f t="shared" si="120"/>
        <v>10</v>
      </c>
      <c r="T325" s="161">
        <v>360</v>
      </c>
      <c r="U325" s="164">
        <f t="shared" si="121"/>
        <v>1.0030511150000001</v>
      </c>
      <c r="V325" s="157">
        <f t="shared" si="122"/>
        <v>0</v>
      </c>
      <c r="W325" s="2">
        <f t="shared" si="129"/>
        <v>0</v>
      </c>
      <c r="X325" s="2"/>
      <c r="Y325" s="8"/>
      <c r="Z325" s="5"/>
      <c r="AA325" s="5"/>
      <c r="AD325" s="8"/>
      <c r="AE325" s="39"/>
      <c r="AG325" s="41"/>
      <c r="AH325" s="39"/>
      <c r="AI325" s="39"/>
      <c r="AJ325" s="39"/>
      <c r="AK325" s="39"/>
      <c r="AL325" s="39"/>
    </row>
    <row r="326" spans="1:163" ht="15" customHeight="1" x14ac:dyDescent="0.2">
      <c r="A326" s="75">
        <f t="shared" si="123"/>
        <v>43261</v>
      </c>
      <c r="B326" s="2">
        <f t="shared" si="114"/>
        <v>0</v>
      </c>
      <c r="C326" s="157">
        <f t="shared" si="132"/>
        <v>0</v>
      </c>
      <c r="D326" s="158">
        <f t="shared" si="124"/>
        <v>4950.95</v>
      </c>
      <c r="E326" s="150">
        <f>IF(AND(K326=1,K325&gt;1),VLOOKUP(A325,[1]Plan1!$GA$137:$GD$300,4),E325)</f>
        <v>4961.84</v>
      </c>
      <c r="F326" s="152">
        <f t="shared" si="115"/>
        <v>43189</v>
      </c>
      <c r="G326" s="152">
        <f t="shared" si="133"/>
        <v>43220</v>
      </c>
      <c r="H326" s="159">
        <f t="shared" si="116"/>
        <v>2.1995778587948767E-3</v>
      </c>
      <c r="I326" s="160">
        <f t="shared" si="125"/>
        <v>43281</v>
      </c>
      <c r="J326" s="155">
        <f t="shared" si="134"/>
        <v>31</v>
      </c>
      <c r="K326" s="155">
        <f t="shared" si="130"/>
        <v>11</v>
      </c>
      <c r="L326" s="2">
        <f t="shared" si="126"/>
        <v>1.0007799399999999</v>
      </c>
      <c r="M326" s="157">
        <f t="shared" si="131"/>
        <v>1.0007799399999999</v>
      </c>
      <c r="N326" s="2">
        <f t="shared" si="117"/>
        <v>0</v>
      </c>
      <c r="O326" s="161">
        <f t="shared" si="127"/>
        <v>0</v>
      </c>
      <c r="P326" s="162">
        <f t="shared" si="118"/>
        <v>0</v>
      </c>
      <c r="Q326" s="157">
        <f t="shared" si="119"/>
        <v>0</v>
      </c>
      <c r="R326" s="163">
        <f t="shared" si="128"/>
        <v>0.12</v>
      </c>
      <c r="S326" s="161">
        <f t="shared" si="120"/>
        <v>11</v>
      </c>
      <c r="T326" s="161">
        <v>360</v>
      </c>
      <c r="U326" s="164">
        <f t="shared" si="121"/>
        <v>1.0033567379999999</v>
      </c>
      <c r="V326" s="157">
        <f t="shared" si="122"/>
        <v>0</v>
      </c>
      <c r="W326" s="2">
        <f t="shared" si="129"/>
        <v>0</v>
      </c>
      <c r="X326" s="2"/>
      <c r="Y326" s="8"/>
      <c r="Z326" s="5"/>
      <c r="AA326" s="5"/>
      <c r="AD326" s="8"/>
      <c r="AE326" s="39"/>
      <c r="AG326" s="41"/>
      <c r="AH326" s="39"/>
      <c r="AI326" s="39"/>
      <c r="AJ326" s="39"/>
      <c r="AK326" s="39"/>
      <c r="AL326" s="39"/>
    </row>
    <row r="327" spans="1:163" ht="15" customHeight="1" x14ac:dyDescent="0.2">
      <c r="A327" s="75">
        <f t="shared" si="123"/>
        <v>43262</v>
      </c>
      <c r="B327" s="2">
        <f t="shared" si="114"/>
        <v>0</v>
      </c>
      <c r="C327" s="157">
        <f t="shared" si="132"/>
        <v>0</v>
      </c>
      <c r="D327" s="158">
        <f t="shared" si="124"/>
        <v>4950.95</v>
      </c>
      <c r="E327" s="150">
        <f>IF(AND(K327=1,K326&gt;1),VLOOKUP(A326,[1]Plan1!$GA$137:$GD$300,4),E326)</f>
        <v>4961.84</v>
      </c>
      <c r="F327" s="152">
        <f t="shared" si="115"/>
        <v>43189</v>
      </c>
      <c r="G327" s="152">
        <f t="shared" si="133"/>
        <v>43220</v>
      </c>
      <c r="H327" s="159">
        <f t="shared" si="116"/>
        <v>2.1995778587948767E-3</v>
      </c>
      <c r="I327" s="160">
        <f t="shared" si="125"/>
        <v>43281</v>
      </c>
      <c r="J327" s="155">
        <f t="shared" si="134"/>
        <v>31</v>
      </c>
      <c r="K327" s="155">
        <f t="shared" si="130"/>
        <v>12</v>
      </c>
      <c r="L327" s="2">
        <f t="shared" si="126"/>
        <v>1.0008508700000001</v>
      </c>
      <c r="M327" s="157">
        <f t="shared" si="131"/>
        <v>1.0008508700000001</v>
      </c>
      <c r="N327" s="2">
        <f t="shared" si="117"/>
        <v>0</v>
      </c>
      <c r="O327" s="161">
        <f t="shared" si="127"/>
        <v>0</v>
      </c>
      <c r="P327" s="162">
        <f t="shared" si="118"/>
        <v>0</v>
      </c>
      <c r="Q327" s="157">
        <f t="shared" si="119"/>
        <v>0</v>
      </c>
      <c r="R327" s="163">
        <f t="shared" si="128"/>
        <v>0.12</v>
      </c>
      <c r="S327" s="161">
        <f t="shared" si="120"/>
        <v>12</v>
      </c>
      <c r="T327" s="161">
        <v>360</v>
      </c>
      <c r="U327" s="164">
        <f t="shared" si="121"/>
        <v>1.0036624540000001</v>
      </c>
      <c r="V327" s="157">
        <f t="shared" si="122"/>
        <v>0</v>
      </c>
      <c r="W327" s="2">
        <f t="shared" si="129"/>
        <v>0</v>
      </c>
      <c r="X327" s="2"/>
      <c r="Y327" s="8"/>
      <c r="Z327" s="5"/>
      <c r="AA327" s="5"/>
      <c r="AD327" s="8"/>
      <c r="AE327" s="39"/>
      <c r="AG327" s="41"/>
      <c r="AH327" s="39"/>
      <c r="AI327" s="39"/>
      <c r="AJ327" s="39"/>
      <c r="AK327" s="39"/>
      <c r="AL327" s="39"/>
    </row>
    <row r="328" spans="1:163" ht="15" customHeight="1" x14ac:dyDescent="0.2">
      <c r="A328" s="75">
        <f t="shared" si="123"/>
        <v>43263</v>
      </c>
      <c r="B328" s="2">
        <f t="shared" si="114"/>
        <v>0</v>
      </c>
      <c r="C328" s="157">
        <f t="shared" si="132"/>
        <v>0</v>
      </c>
      <c r="D328" s="158">
        <f t="shared" si="124"/>
        <v>4950.95</v>
      </c>
      <c r="E328" s="150">
        <f>IF(AND(K328=1,K327&gt;1),VLOOKUP(A327,[1]Plan1!$GA$137:$GD$300,4),E327)</f>
        <v>4961.84</v>
      </c>
      <c r="F328" s="152">
        <f t="shared" si="115"/>
        <v>43189</v>
      </c>
      <c r="G328" s="152">
        <f t="shared" si="133"/>
        <v>43220</v>
      </c>
      <c r="H328" s="159">
        <f t="shared" si="116"/>
        <v>2.1995778587948767E-3</v>
      </c>
      <c r="I328" s="160">
        <f t="shared" si="125"/>
        <v>43281</v>
      </c>
      <c r="J328" s="155">
        <f t="shared" si="134"/>
        <v>31</v>
      </c>
      <c r="K328" s="155">
        <f t="shared" si="130"/>
        <v>13</v>
      </c>
      <c r="L328" s="2">
        <f t="shared" si="126"/>
        <v>1.0009218099999999</v>
      </c>
      <c r="M328" s="157">
        <f t="shared" si="131"/>
        <v>1.0009218099999999</v>
      </c>
      <c r="N328" s="2">
        <f t="shared" si="117"/>
        <v>0</v>
      </c>
      <c r="O328" s="161">
        <f t="shared" si="127"/>
        <v>0</v>
      </c>
      <c r="P328" s="162">
        <f t="shared" si="118"/>
        <v>0</v>
      </c>
      <c r="Q328" s="157">
        <f t="shared" si="119"/>
        <v>0</v>
      </c>
      <c r="R328" s="163">
        <f t="shared" si="128"/>
        <v>0.12</v>
      </c>
      <c r="S328" s="161">
        <f t="shared" si="120"/>
        <v>13</v>
      </c>
      <c r="T328" s="161">
        <v>360</v>
      </c>
      <c r="U328" s="164">
        <f t="shared" si="121"/>
        <v>1.0039682640000001</v>
      </c>
      <c r="V328" s="157">
        <f t="shared" si="122"/>
        <v>0</v>
      </c>
      <c r="W328" s="2">
        <f t="shared" si="129"/>
        <v>0</v>
      </c>
      <c r="X328" s="2"/>
      <c r="Y328" s="8"/>
      <c r="Z328" s="5"/>
      <c r="AA328" s="5"/>
      <c r="AD328" s="8"/>
      <c r="AE328" s="39"/>
      <c r="AG328" s="41"/>
      <c r="AH328" s="39"/>
      <c r="AI328" s="39"/>
      <c r="AJ328" s="39"/>
      <c r="AK328" s="39"/>
      <c r="AL328" s="39"/>
    </row>
    <row r="329" spans="1:163" ht="15" customHeight="1" x14ac:dyDescent="0.2">
      <c r="A329" s="75">
        <f t="shared" si="123"/>
        <v>43264</v>
      </c>
      <c r="B329" s="2">
        <f t="shared" si="114"/>
        <v>0</v>
      </c>
      <c r="C329" s="157">
        <f t="shared" si="132"/>
        <v>0</v>
      </c>
      <c r="D329" s="158">
        <f t="shared" si="124"/>
        <v>4950.95</v>
      </c>
      <c r="E329" s="150">
        <f>IF(AND(K329=1,K328&gt;1),VLOOKUP(A328,[1]Plan1!$GA$137:$GD$300,4),E328)</f>
        <v>4961.84</v>
      </c>
      <c r="F329" s="152">
        <f t="shared" si="115"/>
        <v>43189</v>
      </c>
      <c r="G329" s="152">
        <f t="shared" si="133"/>
        <v>43220</v>
      </c>
      <c r="H329" s="159">
        <f t="shared" si="116"/>
        <v>2.1995778587948767E-3</v>
      </c>
      <c r="I329" s="160">
        <f t="shared" si="125"/>
        <v>43281</v>
      </c>
      <c r="J329" s="155">
        <f t="shared" si="134"/>
        <v>31</v>
      </c>
      <c r="K329" s="155">
        <f t="shared" si="130"/>
        <v>14</v>
      </c>
      <c r="L329" s="2">
        <f t="shared" si="126"/>
        <v>1.00099275</v>
      </c>
      <c r="M329" s="157">
        <f t="shared" si="131"/>
        <v>1.00099275</v>
      </c>
      <c r="N329" s="2">
        <f t="shared" si="117"/>
        <v>0</v>
      </c>
      <c r="O329" s="161">
        <f t="shared" si="127"/>
        <v>0</v>
      </c>
      <c r="P329" s="162">
        <f t="shared" si="118"/>
        <v>0</v>
      </c>
      <c r="Q329" s="157">
        <f t="shared" si="119"/>
        <v>0</v>
      </c>
      <c r="R329" s="163">
        <f t="shared" si="128"/>
        <v>0.12</v>
      </c>
      <c r="S329" s="161">
        <f t="shared" si="120"/>
        <v>14</v>
      </c>
      <c r="T329" s="161">
        <v>360</v>
      </c>
      <c r="U329" s="164">
        <f t="shared" si="121"/>
        <v>1.0042741660000001</v>
      </c>
      <c r="V329" s="157">
        <f t="shared" si="122"/>
        <v>0</v>
      </c>
      <c r="W329" s="2">
        <f t="shared" si="129"/>
        <v>0</v>
      </c>
      <c r="X329" s="2"/>
      <c r="Y329" s="8"/>
      <c r="Z329" s="5"/>
      <c r="AA329" s="5"/>
      <c r="AD329" s="8"/>
      <c r="AE329" s="39"/>
      <c r="AG329" s="41"/>
      <c r="AH329" s="39"/>
      <c r="AI329" s="39"/>
      <c r="AJ329" s="39"/>
      <c r="AK329" s="39"/>
      <c r="AL329" s="39"/>
    </row>
    <row r="330" spans="1:163" ht="15" customHeight="1" x14ac:dyDescent="0.2">
      <c r="A330" s="75">
        <f t="shared" si="123"/>
        <v>43265</v>
      </c>
      <c r="B330" s="2">
        <f t="shared" si="114"/>
        <v>0</v>
      </c>
      <c r="C330" s="157">
        <f t="shared" si="132"/>
        <v>0</v>
      </c>
      <c r="D330" s="158">
        <f t="shared" si="124"/>
        <v>4950.95</v>
      </c>
      <c r="E330" s="150">
        <f>IF(AND(K330=1,K329&gt;1),VLOOKUP(A329,[1]Plan1!$GA$137:$GD$300,4),E329)</f>
        <v>4961.84</v>
      </c>
      <c r="F330" s="152">
        <f t="shared" si="115"/>
        <v>43189</v>
      </c>
      <c r="G330" s="152">
        <f t="shared" si="133"/>
        <v>43220</v>
      </c>
      <c r="H330" s="159">
        <f t="shared" si="116"/>
        <v>2.1995778587948767E-3</v>
      </c>
      <c r="I330" s="160">
        <f t="shared" si="125"/>
        <v>43281</v>
      </c>
      <c r="J330" s="155">
        <f t="shared" si="134"/>
        <v>31</v>
      </c>
      <c r="K330" s="155">
        <f t="shared" si="130"/>
        <v>15</v>
      </c>
      <c r="L330" s="2">
        <f t="shared" si="126"/>
        <v>1.0010637</v>
      </c>
      <c r="M330" s="157">
        <f t="shared" si="131"/>
        <v>1.0010637</v>
      </c>
      <c r="N330" s="2">
        <f t="shared" si="117"/>
        <v>0</v>
      </c>
      <c r="O330" s="161">
        <f t="shared" si="127"/>
        <v>0</v>
      </c>
      <c r="P330" s="162">
        <f t="shared" si="118"/>
        <v>0</v>
      </c>
      <c r="Q330" s="157">
        <f t="shared" si="119"/>
        <v>0</v>
      </c>
      <c r="R330" s="163">
        <f t="shared" si="128"/>
        <v>0.12</v>
      </c>
      <c r="S330" s="161">
        <f t="shared" si="120"/>
        <v>15</v>
      </c>
      <c r="T330" s="161">
        <v>360</v>
      </c>
      <c r="U330" s="164">
        <f t="shared" si="121"/>
        <v>1.0045801620000001</v>
      </c>
      <c r="V330" s="157">
        <f t="shared" si="122"/>
        <v>0</v>
      </c>
      <c r="W330" s="2">
        <f t="shared" si="129"/>
        <v>0</v>
      </c>
      <c r="X330" s="2"/>
      <c r="Y330" s="8"/>
      <c r="Z330" s="5"/>
      <c r="AA330" s="5"/>
      <c r="AD330" s="8"/>
      <c r="AE330" s="39"/>
      <c r="AG330" s="41"/>
      <c r="AH330" s="39"/>
      <c r="AI330" s="39"/>
      <c r="AJ330" s="39"/>
      <c r="AK330" s="39"/>
      <c r="AL330" s="39"/>
    </row>
    <row r="331" spans="1:163" ht="15" customHeight="1" x14ac:dyDescent="0.2">
      <c r="A331" s="75">
        <f t="shared" si="123"/>
        <v>43266</v>
      </c>
      <c r="B331" s="2">
        <f t="shared" ref="B331:B394" si="135">N331+V331</f>
        <v>0</v>
      </c>
      <c r="C331" s="157">
        <f t="shared" si="132"/>
        <v>0</v>
      </c>
      <c r="D331" s="158">
        <f t="shared" si="124"/>
        <v>4950.95</v>
      </c>
      <c r="E331" s="150">
        <f>IF(AND(K331=1,K330&gt;1),VLOOKUP(A330,[1]Plan1!$GA$137:$GD$300,4),E330)</f>
        <v>4961.84</v>
      </c>
      <c r="F331" s="152">
        <f t="shared" ref="F331:F394" si="136">EDATE(G331,-1)</f>
        <v>43189</v>
      </c>
      <c r="G331" s="152">
        <f t="shared" si="133"/>
        <v>43220</v>
      </c>
      <c r="H331" s="159">
        <f t="shared" ref="H331:H394" si="137">(E331/D331)-1</f>
        <v>2.1995778587948767E-3</v>
      </c>
      <c r="I331" s="160">
        <f t="shared" si="125"/>
        <v>43281</v>
      </c>
      <c r="J331" s="155">
        <f t="shared" si="134"/>
        <v>31</v>
      </c>
      <c r="K331" s="155">
        <f>(J331-(I331-A331))-15</f>
        <v>1</v>
      </c>
      <c r="L331" s="2">
        <f t="shared" si="126"/>
        <v>1.0000708700000001</v>
      </c>
      <c r="M331" s="157">
        <f t="shared" si="131"/>
        <v>1.0000708700000001</v>
      </c>
      <c r="N331" s="2">
        <f t="shared" ref="N331:N394" si="138">TRUNC(C331*M331,8)</f>
        <v>0</v>
      </c>
      <c r="O331" s="161">
        <f t="shared" si="127"/>
        <v>0</v>
      </c>
      <c r="P331" s="162">
        <f t="shared" ref="P331:P394" si="139">IF(O331&gt;0,VLOOKUP($A331,$AB$11:$AG$122,6),0)</f>
        <v>0</v>
      </c>
      <c r="Q331" s="157">
        <f t="shared" ref="Q331:Q394" si="140">IF(P331&gt;0,TRUNC(P331*N331,8),0)</f>
        <v>0</v>
      </c>
      <c r="R331" s="163">
        <f t="shared" si="128"/>
        <v>0.12</v>
      </c>
      <c r="S331" s="161">
        <f t="shared" ref="S331:S394" si="141">K331</f>
        <v>1</v>
      </c>
      <c r="T331" s="161">
        <v>360</v>
      </c>
      <c r="U331" s="164">
        <f t="shared" ref="U331:U394" si="142">ROUND((1+R331)^(30/360)^(K331/J331),9)</f>
        <v>1.0003046929999999</v>
      </c>
      <c r="V331" s="157">
        <f t="shared" ref="V331:V394" si="143">TRUNC((N331*(U331-1)),8)</f>
        <v>0</v>
      </c>
      <c r="W331" s="2">
        <f t="shared" si="129"/>
        <v>0</v>
      </c>
      <c r="X331" s="2"/>
      <c r="Y331" s="8"/>
      <c r="Z331" s="5"/>
      <c r="AA331" s="5"/>
      <c r="AD331" s="8"/>
      <c r="AE331" s="39"/>
      <c r="AG331" s="41"/>
      <c r="AH331" s="39"/>
      <c r="AI331" s="39"/>
      <c r="AJ331" s="39"/>
      <c r="AK331" s="39"/>
      <c r="AL331" s="39"/>
    </row>
    <row r="332" spans="1:163" ht="15" customHeight="1" x14ac:dyDescent="0.2">
      <c r="A332" s="75">
        <f t="shared" ref="A332:A395" si="144">(A331+1)</f>
        <v>43267</v>
      </c>
      <c r="B332" s="2">
        <f t="shared" si="135"/>
        <v>0</v>
      </c>
      <c r="C332" s="157">
        <f t="shared" si="132"/>
        <v>0</v>
      </c>
      <c r="D332" s="158">
        <f t="shared" ref="D332:D395" si="145">IF(E332=E331,D331,E331)</f>
        <v>4950.95</v>
      </c>
      <c r="E332" s="150">
        <f>IF(AND(K332=1,K331&gt;1),VLOOKUP(A331,[1]Plan1!$GA$137:$GD$300,4),E331)</f>
        <v>4961.84</v>
      </c>
      <c r="F332" s="152">
        <f t="shared" si="136"/>
        <v>43189</v>
      </c>
      <c r="G332" s="152">
        <f t="shared" si="133"/>
        <v>43220</v>
      </c>
      <c r="H332" s="159">
        <f t="shared" si="137"/>
        <v>2.1995778587948767E-3</v>
      </c>
      <c r="I332" s="160">
        <f t="shared" ref="I332:I395" si="146">VLOOKUP(A331,AF$126:AI$301,4)</f>
        <v>43281</v>
      </c>
      <c r="J332" s="155">
        <f t="shared" si="134"/>
        <v>31</v>
      </c>
      <c r="K332" s="155">
        <f t="shared" ref="K332:K346" si="147">(J332-(I332-A332))-15</f>
        <v>2</v>
      </c>
      <c r="L332" s="2">
        <f t="shared" ref="L332:L395" si="148">TRUNC((E332/D332)^TRUNC((K332/J332),9),8)</f>
        <v>1.00014176</v>
      </c>
      <c r="M332" s="157">
        <f t="shared" si="131"/>
        <v>1.00014176</v>
      </c>
      <c r="N332" s="2">
        <f t="shared" si="138"/>
        <v>0</v>
      </c>
      <c r="O332" s="161">
        <f t="shared" ref="O332:O395" si="149">IF(VLOOKUP(A332,AB$11:AK$122,10)=VLOOKUP(A331,AB$11:AK$122,10),0,VLOOKUP(A332,AB$11:AK$122,10))</f>
        <v>0</v>
      </c>
      <c r="P332" s="162">
        <f t="shared" si="139"/>
        <v>0</v>
      </c>
      <c r="Q332" s="157">
        <f t="shared" si="140"/>
        <v>0</v>
      </c>
      <c r="R332" s="163">
        <f t="shared" ref="R332:R395" si="150">(R331)</f>
        <v>0.12</v>
      </c>
      <c r="S332" s="161">
        <f t="shared" si="141"/>
        <v>2</v>
      </c>
      <c r="T332" s="161">
        <v>360</v>
      </c>
      <c r="U332" s="164">
        <f t="shared" si="142"/>
        <v>1.0006094800000001</v>
      </c>
      <c r="V332" s="157">
        <f t="shared" si="143"/>
        <v>0</v>
      </c>
      <c r="W332" s="2">
        <f t="shared" ref="W332:W395" si="151">IF(O332&gt;0,Q332+V332,0)</f>
        <v>0</v>
      </c>
      <c r="X332" s="2"/>
      <c r="Y332" s="8"/>
      <c r="Z332" s="5"/>
      <c r="AA332" s="5"/>
      <c r="AD332" s="8"/>
      <c r="AE332" s="39"/>
      <c r="AG332" s="41"/>
      <c r="AH332" s="39"/>
      <c r="AI332" s="39"/>
      <c r="AJ332" s="39"/>
      <c r="AK332" s="39"/>
      <c r="AL332" s="39"/>
    </row>
    <row r="333" spans="1:163" ht="15" customHeight="1" x14ac:dyDescent="0.2">
      <c r="A333" s="75">
        <f t="shared" si="144"/>
        <v>43268</v>
      </c>
      <c r="B333" s="2">
        <f t="shared" si="135"/>
        <v>0</v>
      </c>
      <c r="C333" s="157">
        <f t="shared" si="132"/>
        <v>0</v>
      </c>
      <c r="D333" s="158">
        <f t="shared" si="145"/>
        <v>4950.95</v>
      </c>
      <c r="E333" s="150">
        <f>IF(AND(K333=1,K332&gt;1),VLOOKUP(A332,[1]Plan1!$GA$137:$GD$300,4),E332)</f>
        <v>4961.84</v>
      </c>
      <c r="F333" s="152">
        <f t="shared" si="136"/>
        <v>43189</v>
      </c>
      <c r="G333" s="152">
        <f t="shared" si="133"/>
        <v>43220</v>
      </c>
      <c r="H333" s="159">
        <f t="shared" si="137"/>
        <v>2.1995778587948767E-3</v>
      </c>
      <c r="I333" s="160">
        <f t="shared" si="146"/>
        <v>43281</v>
      </c>
      <c r="J333" s="155">
        <f t="shared" si="134"/>
        <v>31</v>
      </c>
      <c r="K333" s="155">
        <f t="shared" si="147"/>
        <v>3</v>
      </c>
      <c r="L333" s="2">
        <f t="shared" si="148"/>
        <v>1.0002126499999999</v>
      </c>
      <c r="M333" s="157">
        <f t="shared" si="131"/>
        <v>1.0002126499999999</v>
      </c>
      <c r="N333" s="2">
        <f t="shared" si="138"/>
        <v>0</v>
      </c>
      <c r="O333" s="161">
        <f t="shared" si="149"/>
        <v>0</v>
      </c>
      <c r="P333" s="162">
        <f t="shared" si="139"/>
        <v>0</v>
      </c>
      <c r="Q333" s="157">
        <f t="shared" si="140"/>
        <v>0</v>
      </c>
      <c r="R333" s="163">
        <f t="shared" si="150"/>
        <v>0.12</v>
      </c>
      <c r="S333" s="161">
        <f t="shared" si="141"/>
        <v>3</v>
      </c>
      <c r="T333" s="161">
        <v>360</v>
      </c>
      <c r="U333" s="164">
        <f t="shared" si="142"/>
        <v>1.000914359</v>
      </c>
      <c r="V333" s="157">
        <f t="shared" si="143"/>
        <v>0</v>
      </c>
      <c r="W333" s="2">
        <f t="shared" si="151"/>
        <v>0</v>
      </c>
      <c r="X333" s="2"/>
      <c r="Y333" s="8"/>
      <c r="Z333" s="5"/>
      <c r="AA333" s="5"/>
      <c r="AD333" s="8"/>
      <c r="AE333" s="39"/>
      <c r="AG333" s="41"/>
      <c r="AH333" s="39"/>
      <c r="AI333" s="39"/>
      <c r="AJ333" s="39"/>
      <c r="AK333" s="39"/>
      <c r="AL333" s="39"/>
    </row>
    <row r="334" spans="1:163" ht="15" customHeight="1" x14ac:dyDescent="0.2">
      <c r="A334" s="75">
        <f t="shared" si="144"/>
        <v>43269</v>
      </c>
      <c r="B334" s="2">
        <f t="shared" si="135"/>
        <v>0</v>
      </c>
      <c r="C334" s="157">
        <f t="shared" si="132"/>
        <v>0</v>
      </c>
      <c r="D334" s="158">
        <f t="shared" si="145"/>
        <v>4950.95</v>
      </c>
      <c r="E334" s="150">
        <f>IF(AND(K334=1,K333&gt;1),VLOOKUP(A333,[1]Plan1!$GA$137:$GD$300,4),E333)</f>
        <v>4961.84</v>
      </c>
      <c r="F334" s="152">
        <f t="shared" si="136"/>
        <v>43189</v>
      </c>
      <c r="G334" s="152">
        <f t="shared" si="133"/>
        <v>43220</v>
      </c>
      <c r="H334" s="159">
        <f t="shared" si="137"/>
        <v>2.1995778587948767E-3</v>
      </c>
      <c r="I334" s="160">
        <f t="shared" si="146"/>
        <v>43281</v>
      </c>
      <c r="J334" s="155">
        <f t="shared" si="134"/>
        <v>31</v>
      </c>
      <c r="K334" s="155">
        <f t="shared" si="147"/>
        <v>4</v>
      </c>
      <c r="L334" s="2">
        <f t="shared" si="148"/>
        <v>1.0002835400000001</v>
      </c>
      <c r="M334" s="157">
        <f t="shared" si="131"/>
        <v>1.0002835400000001</v>
      </c>
      <c r="N334" s="2">
        <f t="shared" si="138"/>
        <v>0</v>
      </c>
      <c r="O334" s="161">
        <f t="shared" si="149"/>
        <v>0</v>
      </c>
      <c r="P334" s="162">
        <f t="shared" si="139"/>
        <v>0</v>
      </c>
      <c r="Q334" s="157">
        <f t="shared" si="140"/>
        <v>0</v>
      </c>
      <c r="R334" s="163">
        <f t="shared" si="150"/>
        <v>0.12</v>
      </c>
      <c r="S334" s="161">
        <f t="shared" si="141"/>
        <v>4</v>
      </c>
      <c r="T334" s="161">
        <v>360</v>
      </c>
      <c r="U334" s="164">
        <f t="shared" si="142"/>
        <v>1.0012193309999999</v>
      </c>
      <c r="V334" s="157">
        <f t="shared" si="143"/>
        <v>0</v>
      </c>
      <c r="W334" s="2">
        <f t="shared" si="151"/>
        <v>0</v>
      </c>
      <c r="X334" s="2"/>
      <c r="Y334" s="11"/>
      <c r="Z334" s="5"/>
      <c r="AA334" s="5"/>
      <c r="AD334" s="8"/>
      <c r="AE334" s="40"/>
      <c r="AG334" s="41"/>
      <c r="AH334" s="39"/>
      <c r="AI334" s="39"/>
      <c r="AJ334" s="39"/>
      <c r="AK334" s="39"/>
      <c r="AL334" s="39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8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  <c r="CU334" s="38"/>
      <c r="CV334" s="38"/>
      <c r="CW334" s="38"/>
      <c r="CX334" s="38"/>
      <c r="CY334" s="38"/>
      <c r="CZ334" s="38"/>
      <c r="DA334" s="38"/>
      <c r="DB334" s="38"/>
      <c r="DC334" s="38"/>
      <c r="DD334" s="38"/>
      <c r="DE334" s="38"/>
      <c r="DF334" s="38"/>
      <c r="DG334" s="38"/>
      <c r="DH334" s="38"/>
      <c r="DI334" s="38"/>
      <c r="DJ334" s="38"/>
      <c r="DK334" s="38"/>
      <c r="DL334" s="38"/>
      <c r="DM334" s="38"/>
      <c r="DN334" s="38"/>
      <c r="DO334" s="38"/>
      <c r="DP334" s="38"/>
      <c r="DQ334" s="38"/>
      <c r="DR334" s="38"/>
      <c r="DS334" s="38"/>
      <c r="DT334" s="38"/>
      <c r="DU334" s="38"/>
      <c r="DV334" s="38"/>
      <c r="DW334" s="38"/>
      <c r="DX334" s="38"/>
      <c r="DY334" s="38"/>
      <c r="DZ334" s="38"/>
      <c r="EA334" s="38"/>
      <c r="EB334" s="38"/>
      <c r="EC334" s="38"/>
      <c r="ED334" s="38"/>
      <c r="EE334" s="38"/>
      <c r="EF334" s="38"/>
      <c r="EG334" s="38"/>
      <c r="EH334" s="38"/>
      <c r="EI334" s="38"/>
      <c r="EJ334" s="38"/>
      <c r="EK334" s="38"/>
      <c r="EL334" s="38"/>
      <c r="EM334" s="38"/>
      <c r="EN334" s="38"/>
      <c r="EO334" s="38"/>
      <c r="EP334" s="38"/>
      <c r="EQ334" s="38"/>
      <c r="ER334" s="38"/>
      <c r="ES334" s="38"/>
      <c r="ET334" s="38"/>
      <c r="EU334" s="38"/>
      <c r="EV334" s="38"/>
      <c r="EW334" s="38"/>
      <c r="EX334" s="38"/>
      <c r="EY334" s="38"/>
      <c r="EZ334" s="38"/>
      <c r="FA334" s="38"/>
      <c r="FB334" s="38"/>
      <c r="FC334" s="38"/>
      <c r="FD334" s="38"/>
      <c r="FE334" s="38"/>
      <c r="FF334" s="38"/>
      <c r="FG334" s="38"/>
    </row>
    <row r="335" spans="1:163" ht="15" customHeight="1" x14ac:dyDescent="0.2">
      <c r="A335" s="75">
        <f t="shared" si="144"/>
        <v>43270</v>
      </c>
      <c r="B335" s="2">
        <f t="shared" si="135"/>
        <v>0</v>
      </c>
      <c r="C335" s="157">
        <f t="shared" si="132"/>
        <v>0</v>
      </c>
      <c r="D335" s="158">
        <f t="shared" si="145"/>
        <v>4950.95</v>
      </c>
      <c r="E335" s="150">
        <f>IF(AND(K335=1,K334&gt;1),VLOOKUP(A334,[1]Plan1!$GA$137:$GD$300,4),E334)</f>
        <v>4961.84</v>
      </c>
      <c r="F335" s="152">
        <f t="shared" si="136"/>
        <v>43189</v>
      </c>
      <c r="G335" s="152">
        <f t="shared" si="133"/>
        <v>43220</v>
      </c>
      <c r="H335" s="159">
        <f t="shared" si="137"/>
        <v>2.1995778587948767E-3</v>
      </c>
      <c r="I335" s="160">
        <f t="shared" si="146"/>
        <v>43281</v>
      </c>
      <c r="J335" s="155">
        <f t="shared" si="134"/>
        <v>31</v>
      </c>
      <c r="K335" s="155">
        <f t="shared" si="147"/>
        <v>5</v>
      </c>
      <c r="L335" s="2">
        <f t="shared" si="148"/>
        <v>1.00035444</v>
      </c>
      <c r="M335" s="157">
        <f t="shared" si="131"/>
        <v>1.00035444</v>
      </c>
      <c r="N335" s="2">
        <f t="shared" si="138"/>
        <v>0</v>
      </c>
      <c r="O335" s="161">
        <f t="shared" si="149"/>
        <v>0</v>
      </c>
      <c r="P335" s="162">
        <f t="shared" si="139"/>
        <v>0</v>
      </c>
      <c r="Q335" s="157">
        <f t="shared" si="140"/>
        <v>0</v>
      </c>
      <c r="R335" s="163">
        <f t="shared" si="150"/>
        <v>0.12</v>
      </c>
      <c r="S335" s="161">
        <f t="shared" si="141"/>
        <v>5</v>
      </c>
      <c r="T335" s="161">
        <v>360</v>
      </c>
      <c r="U335" s="164">
        <f t="shared" si="142"/>
        <v>1.001524396</v>
      </c>
      <c r="V335" s="157">
        <f t="shared" si="143"/>
        <v>0</v>
      </c>
      <c r="W335" s="2">
        <f t="shared" si="151"/>
        <v>0</v>
      </c>
      <c r="X335" s="2"/>
      <c r="Y335" s="8"/>
      <c r="Z335" s="5"/>
      <c r="AA335" s="5"/>
      <c r="AD335" s="8"/>
      <c r="AE335" s="39"/>
      <c r="AG335" s="41"/>
      <c r="AH335" s="39"/>
      <c r="AI335" s="39"/>
      <c r="AJ335" s="39"/>
      <c r="AK335" s="39"/>
      <c r="AL335" s="39"/>
    </row>
    <row r="336" spans="1:163" ht="15" customHeight="1" x14ac:dyDescent="0.2">
      <c r="A336" s="75">
        <f t="shared" si="144"/>
        <v>43271</v>
      </c>
      <c r="B336" s="2">
        <f t="shared" si="135"/>
        <v>0</v>
      </c>
      <c r="C336" s="157">
        <f t="shared" si="132"/>
        <v>0</v>
      </c>
      <c r="D336" s="158">
        <f t="shared" si="145"/>
        <v>4950.95</v>
      </c>
      <c r="E336" s="150">
        <f>IF(AND(K336=1,K335&gt;1),VLOOKUP(A335,[1]Plan1!$GA$137:$GD$300,4),E335)</f>
        <v>4961.84</v>
      </c>
      <c r="F336" s="152">
        <f t="shared" si="136"/>
        <v>43189</v>
      </c>
      <c r="G336" s="152">
        <f t="shared" si="133"/>
        <v>43220</v>
      </c>
      <c r="H336" s="159">
        <f t="shared" si="137"/>
        <v>2.1995778587948767E-3</v>
      </c>
      <c r="I336" s="160">
        <f t="shared" si="146"/>
        <v>43281</v>
      </c>
      <c r="J336" s="155">
        <f t="shared" si="134"/>
        <v>31</v>
      </c>
      <c r="K336" s="155">
        <f t="shared" si="147"/>
        <v>6</v>
      </c>
      <c r="L336" s="2">
        <f t="shared" si="148"/>
        <v>1.0004253400000001</v>
      </c>
      <c r="M336" s="157">
        <f t="shared" si="131"/>
        <v>1.0004253400000001</v>
      </c>
      <c r="N336" s="2">
        <f t="shared" si="138"/>
        <v>0</v>
      </c>
      <c r="O336" s="161">
        <f t="shared" si="149"/>
        <v>0</v>
      </c>
      <c r="P336" s="162">
        <f t="shared" si="139"/>
        <v>0</v>
      </c>
      <c r="Q336" s="157">
        <f t="shared" si="140"/>
        <v>0</v>
      </c>
      <c r="R336" s="163">
        <f t="shared" si="150"/>
        <v>0.12</v>
      </c>
      <c r="S336" s="161">
        <f t="shared" si="141"/>
        <v>6</v>
      </c>
      <c r="T336" s="161">
        <v>360</v>
      </c>
      <c r="U336" s="164">
        <f t="shared" si="142"/>
        <v>1.001829554</v>
      </c>
      <c r="V336" s="157">
        <f t="shared" si="143"/>
        <v>0</v>
      </c>
      <c r="W336" s="2">
        <f t="shared" si="151"/>
        <v>0</v>
      </c>
      <c r="X336" s="2"/>
      <c r="Y336" s="8"/>
      <c r="Z336" s="5"/>
      <c r="AA336" s="5"/>
      <c r="AD336" s="8"/>
      <c r="AE336" s="39"/>
      <c r="AG336" s="41"/>
      <c r="AH336" s="39"/>
      <c r="AI336" s="39"/>
      <c r="AJ336" s="39"/>
      <c r="AK336" s="39"/>
      <c r="AL336" s="39"/>
    </row>
    <row r="337" spans="1:177" ht="15" customHeight="1" x14ac:dyDescent="0.2">
      <c r="A337" s="75">
        <f t="shared" si="144"/>
        <v>43272</v>
      </c>
      <c r="B337" s="2">
        <f t="shared" si="135"/>
        <v>0</v>
      </c>
      <c r="C337" s="157">
        <f t="shared" si="132"/>
        <v>0</v>
      </c>
      <c r="D337" s="158">
        <f t="shared" si="145"/>
        <v>4950.95</v>
      </c>
      <c r="E337" s="150">
        <f>IF(AND(K337=1,K336&gt;1),VLOOKUP(A336,[1]Plan1!$GA$137:$GD$300,4),E336)</f>
        <v>4961.84</v>
      </c>
      <c r="F337" s="152">
        <f t="shared" si="136"/>
        <v>43189</v>
      </c>
      <c r="G337" s="152">
        <f t="shared" si="133"/>
        <v>43220</v>
      </c>
      <c r="H337" s="159">
        <f t="shared" si="137"/>
        <v>2.1995778587948767E-3</v>
      </c>
      <c r="I337" s="160">
        <f t="shared" si="146"/>
        <v>43281</v>
      </c>
      <c r="J337" s="155">
        <f t="shared" si="134"/>
        <v>31</v>
      </c>
      <c r="K337" s="155">
        <f t="shared" si="147"/>
        <v>7</v>
      </c>
      <c r="L337" s="2">
        <f t="shared" si="148"/>
        <v>1.0004962500000001</v>
      </c>
      <c r="M337" s="157">
        <f t="shared" si="131"/>
        <v>1.0004962500000001</v>
      </c>
      <c r="N337" s="2">
        <f t="shared" si="138"/>
        <v>0</v>
      </c>
      <c r="O337" s="161">
        <f t="shared" si="149"/>
        <v>0</v>
      </c>
      <c r="P337" s="162">
        <f t="shared" si="139"/>
        <v>0</v>
      </c>
      <c r="Q337" s="157">
        <f t="shared" si="140"/>
        <v>0</v>
      </c>
      <c r="R337" s="163">
        <f t="shared" si="150"/>
        <v>0.12</v>
      </c>
      <c r="S337" s="161">
        <f t="shared" si="141"/>
        <v>7</v>
      </c>
      <c r="T337" s="161">
        <v>360</v>
      </c>
      <c r="U337" s="164">
        <f t="shared" si="142"/>
        <v>1.002134804</v>
      </c>
      <c r="V337" s="157">
        <f t="shared" si="143"/>
        <v>0</v>
      </c>
      <c r="W337" s="2">
        <f t="shared" si="151"/>
        <v>0</v>
      </c>
      <c r="X337" s="2"/>
      <c r="Y337" s="8"/>
      <c r="Z337" s="5"/>
      <c r="AA337" s="5"/>
      <c r="AD337" s="8"/>
      <c r="AE337" s="39"/>
      <c r="AG337" s="41"/>
      <c r="AH337" s="39"/>
      <c r="AI337" s="39"/>
      <c r="AJ337" s="39"/>
      <c r="AK337" s="39"/>
      <c r="AL337" s="39"/>
    </row>
    <row r="338" spans="1:177" ht="15" customHeight="1" x14ac:dyDescent="0.2">
      <c r="A338" s="75">
        <f t="shared" si="144"/>
        <v>43273</v>
      </c>
      <c r="B338" s="2">
        <f t="shared" si="135"/>
        <v>0</v>
      </c>
      <c r="C338" s="157">
        <f t="shared" si="132"/>
        <v>0</v>
      </c>
      <c r="D338" s="158">
        <f t="shared" si="145"/>
        <v>4950.95</v>
      </c>
      <c r="E338" s="150">
        <f>IF(AND(K338=1,K337&gt;1),VLOOKUP(A337,[1]Plan1!$GA$137:$GD$300,4),E337)</f>
        <v>4961.84</v>
      </c>
      <c r="F338" s="152">
        <f t="shared" si="136"/>
        <v>43189</v>
      </c>
      <c r="G338" s="152">
        <f t="shared" si="133"/>
        <v>43220</v>
      </c>
      <c r="H338" s="159">
        <f t="shared" si="137"/>
        <v>2.1995778587948767E-3</v>
      </c>
      <c r="I338" s="160">
        <f t="shared" si="146"/>
        <v>43281</v>
      </c>
      <c r="J338" s="155">
        <f t="shared" si="134"/>
        <v>31</v>
      </c>
      <c r="K338" s="155">
        <f t="shared" si="147"/>
        <v>8</v>
      </c>
      <c r="L338" s="2">
        <f t="shared" si="148"/>
        <v>1.0005671700000001</v>
      </c>
      <c r="M338" s="157">
        <f t="shared" si="131"/>
        <v>1.0005671700000001</v>
      </c>
      <c r="N338" s="2">
        <f t="shared" si="138"/>
        <v>0</v>
      </c>
      <c r="O338" s="161">
        <f t="shared" si="149"/>
        <v>0</v>
      </c>
      <c r="P338" s="162">
        <f t="shared" si="139"/>
        <v>0</v>
      </c>
      <c r="Q338" s="157">
        <f t="shared" si="140"/>
        <v>0</v>
      </c>
      <c r="R338" s="163">
        <f t="shared" si="150"/>
        <v>0.12</v>
      </c>
      <c r="S338" s="161">
        <f t="shared" si="141"/>
        <v>8</v>
      </c>
      <c r="T338" s="161">
        <v>360</v>
      </c>
      <c r="U338" s="164">
        <f t="shared" si="142"/>
        <v>1.002440148</v>
      </c>
      <c r="V338" s="157">
        <f t="shared" si="143"/>
        <v>0</v>
      </c>
      <c r="W338" s="2">
        <f t="shared" si="151"/>
        <v>0</v>
      </c>
      <c r="X338" s="2"/>
      <c r="Y338" s="8"/>
      <c r="Z338" s="5"/>
      <c r="AA338" s="5"/>
      <c r="AD338" s="8"/>
      <c r="AE338" s="39"/>
      <c r="AG338" s="41"/>
      <c r="AH338" s="39"/>
      <c r="AI338" s="39"/>
      <c r="AJ338" s="39"/>
      <c r="AK338" s="39"/>
      <c r="AL338" s="39"/>
    </row>
    <row r="339" spans="1:177" ht="15" customHeight="1" x14ac:dyDescent="0.2">
      <c r="A339" s="75">
        <f t="shared" si="144"/>
        <v>43274</v>
      </c>
      <c r="B339" s="2">
        <f t="shared" si="135"/>
        <v>0</v>
      </c>
      <c r="C339" s="157">
        <f t="shared" si="132"/>
        <v>0</v>
      </c>
      <c r="D339" s="158">
        <f t="shared" si="145"/>
        <v>4950.95</v>
      </c>
      <c r="E339" s="150">
        <f>IF(AND(K339=1,K338&gt;1),VLOOKUP(A338,[1]Plan1!$GA$137:$GD$300,4),E338)</f>
        <v>4961.84</v>
      </c>
      <c r="F339" s="152">
        <f t="shared" si="136"/>
        <v>43189</v>
      </c>
      <c r="G339" s="152">
        <f t="shared" si="133"/>
        <v>43220</v>
      </c>
      <c r="H339" s="159">
        <f t="shared" si="137"/>
        <v>2.1995778587948767E-3</v>
      </c>
      <c r="I339" s="160">
        <f t="shared" si="146"/>
        <v>43281</v>
      </c>
      <c r="J339" s="155">
        <f t="shared" si="134"/>
        <v>31</v>
      </c>
      <c r="K339" s="155">
        <f t="shared" si="147"/>
        <v>9</v>
      </c>
      <c r="L339" s="2">
        <f t="shared" si="148"/>
        <v>1.0006380800000001</v>
      </c>
      <c r="M339" s="157">
        <f t="shared" si="131"/>
        <v>1.0006380800000001</v>
      </c>
      <c r="N339" s="2">
        <f t="shared" si="138"/>
        <v>0</v>
      </c>
      <c r="O339" s="161">
        <f t="shared" si="149"/>
        <v>0</v>
      </c>
      <c r="P339" s="162">
        <f t="shared" si="139"/>
        <v>0</v>
      </c>
      <c r="Q339" s="157">
        <f t="shared" si="140"/>
        <v>0</v>
      </c>
      <c r="R339" s="163">
        <f t="shared" si="150"/>
        <v>0.12</v>
      </c>
      <c r="S339" s="161">
        <f t="shared" si="141"/>
        <v>9</v>
      </c>
      <c r="T339" s="161">
        <v>360</v>
      </c>
      <c r="U339" s="164">
        <f t="shared" si="142"/>
        <v>1.002745585</v>
      </c>
      <c r="V339" s="157">
        <f t="shared" si="143"/>
        <v>0</v>
      </c>
      <c r="W339" s="2">
        <f t="shared" si="151"/>
        <v>0</v>
      </c>
      <c r="X339" s="2"/>
      <c r="Y339" s="8"/>
      <c r="Z339" s="5"/>
      <c r="AA339" s="5"/>
      <c r="AD339" s="8"/>
      <c r="AE339" s="39"/>
      <c r="AG339" s="41"/>
      <c r="AH339" s="39"/>
      <c r="AI339" s="39"/>
      <c r="AJ339" s="39"/>
      <c r="AK339" s="39"/>
      <c r="AL339" s="39"/>
    </row>
    <row r="340" spans="1:177" ht="15" customHeight="1" x14ac:dyDescent="0.2">
      <c r="A340" s="75">
        <f t="shared" si="144"/>
        <v>43275</v>
      </c>
      <c r="B340" s="2">
        <f t="shared" si="135"/>
        <v>0</v>
      </c>
      <c r="C340" s="157">
        <f t="shared" si="132"/>
        <v>0</v>
      </c>
      <c r="D340" s="158">
        <f t="shared" si="145"/>
        <v>4950.95</v>
      </c>
      <c r="E340" s="150">
        <f>IF(AND(K340=1,K339&gt;1),VLOOKUP(A339,[1]Plan1!$GA$137:$GD$300,4),E339)</f>
        <v>4961.84</v>
      </c>
      <c r="F340" s="152">
        <f t="shared" si="136"/>
        <v>43189</v>
      </c>
      <c r="G340" s="152">
        <f t="shared" si="133"/>
        <v>43220</v>
      </c>
      <c r="H340" s="159">
        <f t="shared" si="137"/>
        <v>2.1995778587948767E-3</v>
      </c>
      <c r="I340" s="160">
        <f t="shared" si="146"/>
        <v>43281</v>
      </c>
      <c r="J340" s="155">
        <f t="shared" si="134"/>
        <v>31</v>
      </c>
      <c r="K340" s="155">
        <f t="shared" si="147"/>
        <v>10</v>
      </c>
      <c r="L340" s="2">
        <f t="shared" si="148"/>
        <v>1.00070901</v>
      </c>
      <c r="M340" s="157">
        <f t="shared" si="131"/>
        <v>1.00070901</v>
      </c>
      <c r="N340" s="2">
        <f t="shared" si="138"/>
        <v>0</v>
      </c>
      <c r="O340" s="161">
        <f t="shared" si="149"/>
        <v>0</v>
      </c>
      <c r="P340" s="162">
        <f t="shared" si="139"/>
        <v>0</v>
      </c>
      <c r="Q340" s="157">
        <f t="shared" si="140"/>
        <v>0</v>
      </c>
      <c r="R340" s="163">
        <f t="shared" si="150"/>
        <v>0.12</v>
      </c>
      <c r="S340" s="161">
        <f t="shared" si="141"/>
        <v>10</v>
      </c>
      <c r="T340" s="161">
        <v>360</v>
      </c>
      <c r="U340" s="164">
        <f t="shared" si="142"/>
        <v>1.0030511150000001</v>
      </c>
      <c r="V340" s="157">
        <f t="shared" si="143"/>
        <v>0</v>
      </c>
      <c r="W340" s="2">
        <f t="shared" si="151"/>
        <v>0</v>
      </c>
      <c r="X340" s="2"/>
      <c r="Y340" s="8"/>
      <c r="Z340" s="5"/>
      <c r="AA340" s="5"/>
      <c r="AD340" s="8"/>
      <c r="AE340" s="39"/>
      <c r="AG340" s="41"/>
      <c r="AH340" s="39"/>
      <c r="AI340" s="39"/>
      <c r="AJ340" s="39"/>
      <c r="AK340" s="39"/>
      <c r="AL340" s="39"/>
    </row>
    <row r="341" spans="1:177" ht="15" customHeight="1" x14ac:dyDescent="0.2">
      <c r="A341" s="75">
        <f t="shared" si="144"/>
        <v>43276</v>
      </c>
      <c r="B341" s="2">
        <f t="shared" si="135"/>
        <v>0</v>
      </c>
      <c r="C341" s="157">
        <f t="shared" si="132"/>
        <v>0</v>
      </c>
      <c r="D341" s="158">
        <f t="shared" si="145"/>
        <v>4950.95</v>
      </c>
      <c r="E341" s="150">
        <f>IF(AND(K341=1,K340&gt;1),VLOOKUP(A340,[1]Plan1!$GA$137:$GD$300,4),E340)</f>
        <v>4961.84</v>
      </c>
      <c r="F341" s="152">
        <f t="shared" si="136"/>
        <v>43189</v>
      </c>
      <c r="G341" s="152">
        <f t="shared" si="133"/>
        <v>43220</v>
      </c>
      <c r="H341" s="159">
        <f t="shared" si="137"/>
        <v>2.1995778587948767E-3</v>
      </c>
      <c r="I341" s="160">
        <f t="shared" si="146"/>
        <v>43281</v>
      </c>
      <c r="J341" s="155">
        <f t="shared" si="134"/>
        <v>31</v>
      </c>
      <c r="K341" s="155">
        <f t="shared" si="147"/>
        <v>11</v>
      </c>
      <c r="L341" s="2">
        <f t="shared" si="148"/>
        <v>1.0007799399999999</v>
      </c>
      <c r="M341" s="157">
        <f t="shared" si="131"/>
        <v>1.0007799399999999</v>
      </c>
      <c r="N341" s="2">
        <f t="shared" si="138"/>
        <v>0</v>
      </c>
      <c r="O341" s="161">
        <f t="shared" si="149"/>
        <v>0</v>
      </c>
      <c r="P341" s="162">
        <f t="shared" si="139"/>
        <v>0</v>
      </c>
      <c r="Q341" s="157">
        <f t="shared" si="140"/>
        <v>0</v>
      </c>
      <c r="R341" s="163">
        <f t="shared" si="150"/>
        <v>0.12</v>
      </c>
      <c r="S341" s="161">
        <f t="shared" si="141"/>
        <v>11</v>
      </c>
      <c r="T341" s="161">
        <v>360</v>
      </c>
      <c r="U341" s="164">
        <f t="shared" si="142"/>
        <v>1.0033567379999999</v>
      </c>
      <c r="V341" s="157">
        <f t="shared" si="143"/>
        <v>0</v>
      </c>
      <c r="W341" s="2">
        <f t="shared" si="151"/>
        <v>0</v>
      </c>
      <c r="X341" s="2"/>
      <c r="Y341" s="8"/>
      <c r="Z341" s="5"/>
      <c r="AA341" s="5"/>
      <c r="AD341" s="8"/>
      <c r="AE341" s="39"/>
      <c r="AG341" s="41"/>
      <c r="AH341" s="39"/>
      <c r="AI341" s="39"/>
      <c r="AJ341" s="39"/>
      <c r="AK341" s="39"/>
      <c r="AL341" s="39"/>
    </row>
    <row r="342" spans="1:177" ht="15" customHeight="1" x14ac:dyDescent="0.2">
      <c r="A342" s="75">
        <f t="shared" si="144"/>
        <v>43277</v>
      </c>
      <c r="B342" s="2">
        <f t="shared" si="135"/>
        <v>0</v>
      </c>
      <c r="C342" s="157">
        <f t="shared" si="132"/>
        <v>0</v>
      </c>
      <c r="D342" s="158">
        <f t="shared" si="145"/>
        <v>4950.95</v>
      </c>
      <c r="E342" s="150">
        <f>IF(AND(K342=1,K341&gt;1),VLOOKUP(A341,[1]Plan1!$GA$137:$GD$300,4),E341)</f>
        <v>4961.84</v>
      </c>
      <c r="F342" s="152">
        <f t="shared" si="136"/>
        <v>43189</v>
      </c>
      <c r="G342" s="152">
        <f t="shared" si="133"/>
        <v>43220</v>
      </c>
      <c r="H342" s="159">
        <f t="shared" si="137"/>
        <v>2.1995778587948767E-3</v>
      </c>
      <c r="I342" s="160">
        <f t="shared" si="146"/>
        <v>43281</v>
      </c>
      <c r="J342" s="155">
        <f t="shared" si="134"/>
        <v>31</v>
      </c>
      <c r="K342" s="155">
        <f t="shared" si="147"/>
        <v>12</v>
      </c>
      <c r="L342" s="2">
        <f t="shared" si="148"/>
        <v>1.0008508700000001</v>
      </c>
      <c r="M342" s="157">
        <f t="shared" si="131"/>
        <v>1.0008508700000001</v>
      </c>
      <c r="N342" s="2">
        <f t="shared" si="138"/>
        <v>0</v>
      </c>
      <c r="O342" s="161">
        <f t="shared" si="149"/>
        <v>0</v>
      </c>
      <c r="P342" s="162">
        <f t="shared" si="139"/>
        <v>0</v>
      </c>
      <c r="Q342" s="157">
        <f t="shared" si="140"/>
        <v>0</v>
      </c>
      <c r="R342" s="163">
        <f t="shared" si="150"/>
        <v>0.12</v>
      </c>
      <c r="S342" s="161">
        <f t="shared" si="141"/>
        <v>12</v>
      </c>
      <c r="T342" s="161">
        <v>360</v>
      </c>
      <c r="U342" s="164">
        <f t="shared" si="142"/>
        <v>1.0036624540000001</v>
      </c>
      <c r="V342" s="157">
        <f t="shared" si="143"/>
        <v>0</v>
      </c>
      <c r="W342" s="2">
        <f t="shared" si="151"/>
        <v>0</v>
      </c>
      <c r="X342" s="2"/>
      <c r="Y342" s="8"/>
      <c r="Z342" s="5"/>
      <c r="AA342" s="5"/>
      <c r="AD342" s="8"/>
      <c r="AE342" s="39"/>
      <c r="AG342" s="41"/>
      <c r="AH342" s="39"/>
      <c r="AI342" s="39"/>
      <c r="AJ342" s="39"/>
      <c r="AK342" s="39"/>
      <c r="AL342" s="39"/>
    </row>
    <row r="343" spans="1:177" ht="15" customHeight="1" x14ac:dyDescent="0.2">
      <c r="A343" s="75">
        <f t="shared" si="144"/>
        <v>43278</v>
      </c>
      <c r="B343" s="2">
        <f t="shared" si="135"/>
        <v>0</v>
      </c>
      <c r="C343" s="157">
        <f t="shared" si="132"/>
        <v>0</v>
      </c>
      <c r="D343" s="158">
        <f t="shared" si="145"/>
        <v>4950.95</v>
      </c>
      <c r="E343" s="150">
        <f>IF(AND(K343=1,K342&gt;1),VLOOKUP(A342,[1]Plan1!$GA$137:$GD$300,4),E342)</f>
        <v>4961.84</v>
      </c>
      <c r="F343" s="152">
        <f t="shared" si="136"/>
        <v>43189</v>
      </c>
      <c r="G343" s="152">
        <f t="shared" si="133"/>
        <v>43220</v>
      </c>
      <c r="H343" s="159">
        <f t="shared" si="137"/>
        <v>2.1995778587948767E-3</v>
      </c>
      <c r="I343" s="160">
        <f t="shared" si="146"/>
        <v>43281</v>
      </c>
      <c r="J343" s="155">
        <f t="shared" si="134"/>
        <v>31</v>
      </c>
      <c r="K343" s="155">
        <f t="shared" si="147"/>
        <v>13</v>
      </c>
      <c r="L343" s="2">
        <f t="shared" si="148"/>
        <v>1.0009218099999999</v>
      </c>
      <c r="M343" s="157">
        <f t="shared" si="131"/>
        <v>1.0009218099999999</v>
      </c>
      <c r="N343" s="2">
        <f t="shared" si="138"/>
        <v>0</v>
      </c>
      <c r="O343" s="161">
        <f t="shared" si="149"/>
        <v>0</v>
      </c>
      <c r="P343" s="162">
        <f t="shared" si="139"/>
        <v>0</v>
      </c>
      <c r="Q343" s="157">
        <f t="shared" si="140"/>
        <v>0</v>
      </c>
      <c r="R343" s="163">
        <f t="shared" si="150"/>
        <v>0.12</v>
      </c>
      <c r="S343" s="161">
        <f t="shared" si="141"/>
        <v>13</v>
      </c>
      <c r="T343" s="161">
        <v>360</v>
      </c>
      <c r="U343" s="164">
        <f t="shared" si="142"/>
        <v>1.0039682640000001</v>
      </c>
      <c r="V343" s="157">
        <f t="shared" si="143"/>
        <v>0</v>
      </c>
      <c r="W343" s="2">
        <f t="shared" si="151"/>
        <v>0</v>
      </c>
      <c r="X343" s="2"/>
      <c r="Y343" s="8"/>
      <c r="Z343" s="5"/>
      <c r="AA343" s="5"/>
      <c r="AD343" s="8"/>
      <c r="AE343" s="39"/>
      <c r="AG343" s="41"/>
      <c r="AH343" s="39"/>
      <c r="AI343" s="39"/>
      <c r="AJ343" s="39"/>
      <c r="AK343" s="39"/>
      <c r="AL343" s="39"/>
    </row>
    <row r="344" spans="1:177" ht="15" customHeight="1" x14ac:dyDescent="0.2">
      <c r="A344" s="75">
        <f t="shared" si="144"/>
        <v>43279</v>
      </c>
      <c r="B344" s="2">
        <f t="shared" si="135"/>
        <v>0</v>
      </c>
      <c r="C344" s="157">
        <f t="shared" si="132"/>
        <v>0</v>
      </c>
      <c r="D344" s="158">
        <f t="shared" si="145"/>
        <v>4950.95</v>
      </c>
      <c r="E344" s="150">
        <f>IF(AND(K344=1,K343&gt;1),VLOOKUP(A343,[1]Plan1!$GA$137:$GD$300,4),E343)</f>
        <v>4961.84</v>
      </c>
      <c r="F344" s="152">
        <f t="shared" si="136"/>
        <v>43189</v>
      </c>
      <c r="G344" s="152">
        <f t="shared" si="133"/>
        <v>43220</v>
      </c>
      <c r="H344" s="159">
        <f t="shared" si="137"/>
        <v>2.1995778587948767E-3</v>
      </c>
      <c r="I344" s="160">
        <f t="shared" si="146"/>
        <v>43281</v>
      </c>
      <c r="J344" s="155">
        <f t="shared" si="134"/>
        <v>31</v>
      </c>
      <c r="K344" s="155">
        <f t="shared" si="147"/>
        <v>14</v>
      </c>
      <c r="L344" s="2">
        <f t="shared" si="148"/>
        <v>1.00099275</v>
      </c>
      <c r="M344" s="157">
        <f t="shared" si="131"/>
        <v>1.00099275</v>
      </c>
      <c r="N344" s="2">
        <f t="shared" si="138"/>
        <v>0</v>
      </c>
      <c r="O344" s="161">
        <f t="shared" si="149"/>
        <v>0</v>
      </c>
      <c r="P344" s="162">
        <f t="shared" si="139"/>
        <v>0</v>
      </c>
      <c r="Q344" s="157">
        <f t="shared" si="140"/>
        <v>0</v>
      </c>
      <c r="R344" s="163">
        <f t="shared" si="150"/>
        <v>0.12</v>
      </c>
      <c r="S344" s="161">
        <f t="shared" si="141"/>
        <v>14</v>
      </c>
      <c r="T344" s="161">
        <v>360</v>
      </c>
      <c r="U344" s="164">
        <f t="shared" si="142"/>
        <v>1.0042741660000001</v>
      </c>
      <c r="V344" s="157">
        <f t="shared" si="143"/>
        <v>0</v>
      </c>
      <c r="W344" s="2">
        <f t="shared" si="151"/>
        <v>0</v>
      </c>
      <c r="X344" s="2"/>
      <c r="Y344" s="8"/>
      <c r="Z344" s="5"/>
      <c r="AA344" s="5"/>
      <c r="AD344" s="8"/>
      <c r="AE344" s="3"/>
      <c r="AG344" s="41"/>
      <c r="AH344" s="39"/>
      <c r="AI344" s="39"/>
      <c r="AJ344" s="39"/>
      <c r="AK344" s="39"/>
      <c r="AL344" s="39"/>
    </row>
    <row r="345" spans="1:177" ht="15" customHeight="1" x14ac:dyDescent="0.2">
      <c r="A345" s="75">
        <f t="shared" si="144"/>
        <v>43280</v>
      </c>
      <c r="B345" s="2">
        <f t="shared" si="135"/>
        <v>0</v>
      </c>
      <c r="C345" s="157">
        <f t="shared" si="132"/>
        <v>0</v>
      </c>
      <c r="D345" s="158">
        <f t="shared" si="145"/>
        <v>4950.95</v>
      </c>
      <c r="E345" s="150">
        <f>IF(AND(K345=1,K344&gt;1),VLOOKUP(A344,[1]Plan1!$GA$137:$GD$300,4),E344)</f>
        <v>4961.84</v>
      </c>
      <c r="F345" s="152">
        <f t="shared" si="136"/>
        <v>43189</v>
      </c>
      <c r="G345" s="152">
        <f t="shared" si="133"/>
        <v>43220</v>
      </c>
      <c r="H345" s="159">
        <f t="shared" si="137"/>
        <v>2.1995778587948767E-3</v>
      </c>
      <c r="I345" s="160">
        <f t="shared" si="146"/>
        <v>43281</v>
      </c>
      <c r="J345" s="155">
        <f t="shared" si="134"/>
        <v>31</v>
      </c>
      <c r="K345" s="155">
        <f t="shared" si="147"/>
        <v>15</v>
      </c>
      <c r="L345" s="2">
        <f t="shared" si="148"/>
        <v>1.0010637</v>
      </c>
      <c r="M345" s="157">
        <f t="shared" si="131"/>
        <v>1.0010637</v>
      </c>
      <c r="N345" s="2">
        <f t="shared" si="138"/>
        <v>0</v>
      </c>
      <c r="O345" s="161">
        <f t="shared" si="149"/>
        <v>0</v>
      </c>
      <c r="P345" s="162">
        <f t="shared" si="139"/>
        <v>0</v>
      </c>
      <c r="Q345" s="157">
        <f t="shared" si="140"/>
        <v>0</v>
      </c>
      <c r="R345" s="163">
        <f t="shared" si="150"/>
        <v>0.12</v>
      </c>
      <c r="S345" s="161">
        <f t="shared" si="141"/>
        <v>15</v>
      </c>
      <c r="T345" s="161">
        <v>360</v>
      </c>
      <c r="U345" s="164">
        <f t="shared" si="142"/>
        <v>1.0045801620000001</v>
      </c>
      <c r="V345" s="157">
        <f t="shared" si="143"/>
        <v>0</v>
      </c>
      <c r="W345" s="2">
        <f t="shared" si="151"/>
        <v>0</v>
      </c>
      <c r="X345" s="2"/>
      <c r="Y345" s="22"/>
      <c r="Z345" s="5"/>
      <c r="AA345" s="5"/>
      <c r="AD345" s="8"/>
      <c r="AE345" s="9"/>
      <c r="AG345" s="41"/>
      <c r="AH345" s="39"/>
      <c r="AI345" s="39"/>
      <c r="AJ345" s="39"/>
      <c r="AK345" s="39"/>
      <c r="AL345" s="39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  <c r="EN345" s="23"/>
      <c r="EO345" s="23"/>
      <c r="EP345" s="23"/>
      <c r="EQ345" s="23"/>
      <c r="ER345" s="23"/>
      <c r="ES345" s="23"/>
      <c r="ET345" s="23"/>
      <c r="EU345" s="23"/>
      <c r="EV345" s="23"/>
      <c r="EW345" s="23"/>
      <c r="EX345" s="23"/>
      <c r="EY345" s="23"/>
      <c r="EZ345" s="23"/>
      <c r="FA345" s="23"/>
      <c r="FB345" s="23"/>
      <c r="FC345" s="23"/>
      <c r="FD345" s="23"/>
      <c r="FE345" s="23"/>
      <c r="FF345" s="23"/>
      <c r="FG345" s="23"/>
      <c r="FH345" s="23"/>
      <c r="FI345" s="23"/>
      <c r="FJ345" s="23"/>
      <c r="FK345" s="23"/>
      <c r="FL345" s="23"/>
      <c r="FM345" s="23"/>
      <c r="FN345" s="23"/>
      <c r="FO345" s="23"/>
      <c r="FP345" s="23"/>
      <c r="FQ345" s="23"/>
      <c r="FR345" s="23"/>
      <c r="FS345" s="23"/>
      <c r="FT345" s="23"/>
      <c r="FU345" s="23"/>
    </row>
    <row r="346" spans="1:177" ht="15" customHeight="1" x14ac:dyDescent="0.2">
      <c r="A346" s="75">
        <f t="shared" si="144"/>
        <v>43281</v>
      </c>
      <c r="B346" s="2">
        <f t="shared" si="135"/>
        <v>0</v>
      </c>
      <c r="C346" s="157">
        <f t="shared" si="132"/>
        <v>0</v>
      </c>
      <c r="D346" s="158">
        <f t="shared" si="145"/>
        <v>4950.95</v>
      </c>
      <c r="E346" s="150">
        <f>IF(AND(K346=1,K345&gt;1),VLOOKUP(A345,[1]Plan1!$GA$137:$GD$300,4),E345)</f>
        <v>4961.84</v>
      </c>
      <c r="F346" s="152">
        <f t="shared" si="136"/>
        <v>43189</v>
      </c>
      <c r="G346" s="152">
        <f t="shared" si="133"/>
        <v>43220</v>
      </c>
      <c r="H346" s="159">
        <f t="shared" si="137"/>
        <v>2.1995778587948767E-3</v>
      </c>
      <c r="I346" s="160">
        <f t="shared" si="146"/>
        <v>43281</v>
      </c>
      <c r="J346" s="155">
        <f t="shared" si="134"/>
        <v>31</v>
      </c>
      <c r="K346" s="155">
        <f t="shared" si="147"/>
        <v>16</v>
      </c>
      <c r="L346" s="2">
        <f t="shared" si="148"/>
        <v>1.00113466</v>
      </c>
      <c r="M346" s="157">
        <f t="shared" si="131"/>
        <v>1.00113466</v>
      </c>
      <c r="N346" s="2">
        <f t="shared" si="138"/>
        <v>0</v>
      </c>
      <c r="O346" s="161">
        <f t="shared" si="149"/>
        <v>0</v>
      </c>
      <c r="P346" s="162">
        <f t="shared" si="139"/>
        <v>0</v>
      </c>
      <c r="Q346" s="157">
        <f t="shared" si="140"/>
        <v>0</v>
      </c>
      <c r="R346" s="163">
        <f t="shared" si="150"/>
        <v>0.12</v>
      </c>
      <c r="S346" s="161">
        <f t="shared" si="141"/>
        <v>16</v>
      </c>
      <c r="T346" s="161">
        <v>360</v>
      </c>
      <c r="U346" s="164">
        <f t="shared" si="142"/>
        <v>1.0048862510000001</v>
      </c>
      <c r="V346" s="157">
        <f t="shared" si="143"/>
        <v>0</v>
      </c>
      <c r="W346" s="2">
        <f t="shared" si="151"/>
        <v>0</v>
      </c>
      <c r="X346" s="2"/>
      <c r="Y346" s="8"/>
      <c r="Z346" s="5"/>
      <c r="AA346" s="5"/>
      <c r="AD346" s="8"/>
      <c r="AE346" s="3"/>
      <c r="AG346" s="41"/>
      <c r="AH346" s="39"/>
      <c r="AI346" s="39"/>
      <c r="AJ346" s="39"/>
      <c r="AK346" s="39"/>
      <c r="AL346" s="39"/>
    </row>
    <row r="347" spans="1:177" ht="15" customHeight="1" x14ac:dyDescent="0.2">
      <c r="A347" s="75">
        <f t="shared" si="144"/>
        <v>43282</v>
      </c>
      <c r="B347" s="2">
        <f t="shared" si="135"/>
        <v>0</v>
      </c>
      <c r="C347" s="157">
        <f t="shared" si="132"/>
        <v>0</v>
      </c>
      <c r="D347" s="158">
        <f t="shared" si="145"/>
        <v>4961.84</v>
      </c>
      <c r="E347" s="150">
        <f>IF(AND(K347=1,K346&gt;1),VLOOKUP(A346,[1]Plan1!$GA$137:$GD$300,4),E346)</f>
        <v>4981.6899999999996</v>
      </c>
      <c r="F347" s="152">
        <f t="shared" si="136"/>
        <v>43220</v>
      </c>
      <c r="G347" s="152">
        <f t="shared" si="133"/>
        <v>43250</v>
      </c>
      <c r="H347" s="159">
        <f t="shared" si="137"/>
        <v>4.0005320606870676E-3</v>
      </c>
      <c r="I347" s="160">
        <f t="shared" si="146"/>
        <v>43311</v>
      </c>
      <c r="J347" s="155">
        <f t="shared" si="134"/>
        <v>30</v>
      </c>
      <c r="K347" s="155">
        <f t="shared" ref="K347:K410" si="152">(J347-(I347-A347))</f>
        <v>1</v>
      </c>
      <c r="L347" s="2">
        <f t="shared" si="148"/>
        <v>1.0001330900000001</v>
      </c>
      <c r="M347" s="157">
        <f t="shared" ref="M347:M410" si="153">L347</f>
        <v>1.0001330900000001</v>
      </c>
      <c r="N347" s="2">
        <f t="shared" si="138"/>
        <v>0</v>
      </c>
      <c r="O347" s="161">
        <f t="shared" si="149"/>
        <v>0</v>
      </c>
      <c r="P347" s="162">
        <f t="shared" si="139"/>
        <v>0</v>
      </c>
      <c r="Q347" s="157">
        <f t="shared" si="140"/>
        <v>0</v>
      </c>
      <c r="R347" s="163">
        <f t="shared" si="150"/>
        <v>0.12</v>
      </c>
      <c r="S347" s="161">
        <f t="shared" si="141"/>
        <v>1</v>
      </c>
      <c r="T347" s="161">
        <v>360</v>
      </c>
      <c r="U347" s="164">
        <f t="shared" si="142"/>
        <v>1.0003148509999999</v>
      </c>
      <c r="V347" s="157">
        <f t="shared" si="143"/>
        <v>0</v>
      </c>
      <c r="W347" s="2">
        <f t="shared" si="151"/>
        <v>0</v>
      </c>
      <c r="X347" s="2"/>
      <c r="Y347" s="8"/>
      <c r="Z347" s="5"/>
      <c r="AA347" s="5"/>
      <c r="AD347" s="8"/>
      <c r="AE347" s="3"/>
      <c r="AG347" s="41"/>
      <c r="AH347" s="39"/>
      <c r="AI347" s="39"/>
      <c r="AJ347" s="39"/>
      <c r="AK347" s="39"/>
      <c r="AL347" s="39"/>
    </row>
    <row r="348" spans="1:177" ht="15" customHeight="1" x14ac:dyDescent="0.2">
      <c r="A348" s="75">
        <f t="shared" si="144"/>
        <v>43283</v>
      </c>
      <c r="B348" s="2">
        <f t="shared" si="135"/>
        <v>0</v>
      </c>
      <c r="C348" s="157">
        <f t="shared" si="132"/>
        <v>0</v>
      </c>
      <c r="D348" s="158">
        <f t="shared" si="145"/>
        <v>4961.84</v>
      </c>
      <c r="E348" s="150">
        <f>IF(AND(K348=1,K347&gt;1),VLOOKUP(A347,[1]Plan1!$GA$137:$GD$300,4),E347)</f>
        <v>4981.6899999999996</v>
      </c>
      <c r="F348" s="152">
        <f t="shared" si="136"/>
        <v>43220</v>
      </c>
      <c r="G348" s="152">
        <f t="shared" si="133"/>
        <v>43250</v>
      </c>
      <c r="H348" s="159">
        <f t="shared" si="137"/>
        <v>4.0005320606870676E-3</v>
      </c>
      <c r="I348" s="160">
        <f t="shared" si="146"/>
        <v>43311</v>
      </c>
      <c r="J348" s="155">
        <f t="shared" si="134"/>
        <v>30</v>
      </c>
      <c r="K348" s="155">
        <f t="shared" si="152"/>
        <v>2</v>
      </c>
      <c r="L348" s="2">
        <f t="shared" si="148"/>
        <v>1.0002662</v>
      </c>
      <c r="M348" s="157">
        <f t="shared" si="153"/>
        <v>1.0002662</v>
      </c>
      <c r="N348" s="2">
        <f t="shared" si="138"/>
        <v>0</v>
      </c>
      <c r="O348" s="161">
        <f t="shared" si="149"/>
        <v>0</v>
      </c>
      <c r="P348" s="162">
        <f t="shared" si="139"/>
        <v>0</v>
      </c>
      <c r="Q348" s="157">
        <f t="shared" si="140"/>
        <v>0</v>
      </c>
      <c r="R348" s="163">
        <f t="shared" si="150"/>
        <v>0.12</v>
      </c>
      <c r="S348" s="161">
        <f t="shared" si="141"/>
        <v>2</v>
      </c>
      <c r="T348" s="161">
        <v>360</v>
      </c>
      <c r="U348" s="164">
        <f t="shared" si="142"/>
        <v>1.000629802</v>
      </c>
      <c r="V348" s="157">
        <f t="shared" si="143"/>
        <v>0</v>
      </c>
      <c r="W348" s="2">
        <f t="shared" si="151"/>
        <v>0</v>
      </c>
      <c r="X348" s="2"/>
      <c r="Y348" s="8"/>
      <c r="Z348" s="5"/>
      <c r="AA348" s="5"/>
      <c r="AD348" s="8"/>
      <c r="AE348" s="3"/>
      <c r="AG348" s="41"/>
      <c r="AH348" s="39"/>
      <c r="AI348" s="39"/>
      <c r="AJ348" s="39"/>
      <c r="AK348" s="39"/>
      <c r="AL348" s="39"/>
    </row>
    <row r="349" spans="1:177" ht="15" customHeight="1" x14ac:dyDescent="0.2">
      <c r="A349" s="75">
        <f t="shared" si="144"/>
        <v>43284</v>
      </c>
      <c r="B349" s="2">
        <f t="shared" si="135"/>
        <v>0</v>
      </c>
      <c r="C349" s="157">
        <f t="shared" si="132"/>
        <v>0</v>
      </c>
      <c r="D349" s="158">
        <f t="shared" si="145"/>
        <v>4961.84</v>
      </c>
      <c r="E349" s="150">
        <f>IF(AND(K349=1,K348&gt;1),VLOOKUP(A348,[1]Plan1!$GA$137:$GD$300,4),E348)</f>
        <v>4981.6899999999996</v>
      </c>
      <c r="F349" s="152">
        <f t="shared" si="136"/>
        <v>43220</v>
      </c>
      <c r="G349" s="152">
        <f t="shared" si="133"/>
        <v>43250</v>
      </c>
      <c r="H349" s="159">
        <f t="shared" si="137"/>
        <v>4.0005320606870676E-3</v>
      </c>
      <c r="I349" s="160">
        <f t="shared" si="146"/>
        <v>43311</v>
      </c>
      <c r="J349" s="155">
        <f t="shared" si="134"/>
        <v>30</v>
      </c>
      <c r="K349" s="155">
        <f t="shared" si="152"/>
        <v>3</v>
      </c>
      <c r="L349" s="2">
        <f t="shared" si="148"/>
        <v>1.00039933</v>
      </c>
      <c r="M349" s="157">
        <f t="shared" si="153"/>
        <v>1.00039933</v>
      </c>
      <c r="N349" s="2">
        <f t="shared" si="138"/>
        <v>0</v>
      </c>
      <c r="O349" s="161">
        <f t="shared" si="149"/>
        <v>0</v>
      </c>
      <c r="P349" s="162">
        <f t="shared" si="139"/>
        <v>0</v>
      </c>
      <c r="Q349" s="157">
        <f t="shared" si="140"/>
        <v>0</v>
      </c>
      <c r="R349" s="163">
        <f t="shared" si="150"/>
        <v>0.12</v>
      </c>
      <c r="S349" s="161">
        <f t="shared" si="141"/>
        <v>3</v>
      </c>
      <c r="T349" s="161">
        <v>360</v>
      </c>
      <c r="U349" s="164">
        <f t="shared" si="142"/>
        <v>1.0009448519999999</v>
      </c>
      <c r="V349" s="157">
        <f t="shared" si="143"/>
        <v>0</v>
      </c>
      <c r="W349" s="2">
        <f t="shared" si="151"/>
        <v>0</v>
      </c>
      <c r="X349" s="2"/>
      <c r="Y349" s="8"/>
      <c r="Z349" s="5"/>
      <c r="AA349" s="5"/>
      <c r="AD349" s="8"/>
      <c r="AE349" s="3"/>
      <c r="AG349" s="41"/>
      <c r="AH349" s="39"/>
      <c r="AI349" s="39"/>
      <c r="AJ349" s="39"/>
      <c r="AK349" s="39"/>
      <c r="AL349" s="39"/>
    </row>
    <row r="350" spans="1:177" ht="15" customHeight="1" x14ac:dyDescent="0.2">
      <c r="A350" s="75">
        <f t="shared" si="144"/>
        <v>43285</v>
      </c>
      <c r="B350" s="2">
        <f t="shared" si="135"/>
        <v>0</v>
      </c>
      <c r="C350" s="157">
        <f t="shared" si="132"/>
        <v>0</v>
      </c>
      <c r="D350" s="158">
        <f t="shared" si="145"/>
        <v>4961.84</v>
      </c>
      <c r="E350" s="150">
        <f>IF(AND(K350=1,K349&gt;1),VLOOKUP(A349,[1]Plan1!$GA$137:$GD$300,4),E349)</f>
        <v>4981.6899999999996</v>
      </c>
      <c r="F350" s="152">
        <f t="shared" si="136"/>
        <v>43220</v>
      </c>
      <c r="G350" s="152">
        <f t="shared" si="133"/>
        <v>43250</v>
      </c>
      <c r="H350" s="159">
        <f t="shared" si="137"/>
        <v>4.0005320606870676E-3</v>
      </c>
      <c r="I350" s="160">
        <f t="shared" si="146"/>
        <v>43311</v>
      </c>
      <c r="J350" s="155">
        <f t="shared" si="134"/>
        <v>30</v>
      </c>
      <c r="K350" s="155">
        <f t="shared" si="152"/>
        <v>4</v>
      </c>
      <c r="L350" s="2">
        <f t="shared" si="148"/>
        <v>1.0005324799999999</v>
      </c>
      <c r="M350" s="157">
        <f t="shared" si="153"/>
        <v>1.0005324799999999</v>
      </c>
      <c r="N350" s="2">
        <f t="shared" si="138"/>
        <v>0</v>
      </c>
      <c r="O350" s="161">
        <f t="shared" si="149"/>
        <v>0</v>
      </c>
      <c r="P350" s="162">
        <f t="shared" si="139"/>
        <v>0</v>
      </c>
      <c r="Q350" s="157">
        <f t="shared" si="140"/>
        <v>0</v>
      </c>
      <c r="R350" s="163">
        <f t="shared" si="150"/>
        <v>0.12</v>
      </c>
      <c r="S350" s="161">
        <f t="shared" si="141"/>
        <v>4</v>
      </c>
      <c r="T350" s="161">
        <v>360</v>
      </c>
      <c r="U350" s="164">
        <f t="shared" si="142"/>
        <v>1.0012600009999999</v>
      </c>
      <c r="V350" s="157">
        <f t="shared" si="143"/>
        <v>0</v>
      </c>
      <c r="W350" s="2">
        <f t="shared" si="151"/>
        <v>0</v>
      </c>
      <c r="X350" s="2"/>
      <c r="Y350" s="8"/>
      <c r="Z350" s="5"/>
      <c r="AA350" s="5"/>
      <c r="AD350" s="8"/>
      <c r="AE350" s="3"/>
      <c r="AG350" s="41"/>
      <c r="AH350" s="39"/>
      <c r="AI350" s="39"/>
      <c r="AJ350" s="39"/>
      <c r="AK350" s="39"/>
      <c r="AL350" s="39"/>
    </row>
    <row r="351" spans="1:177" ht="15" customHeight="1" x14ac:dyDescent="0.2">
      <c r="A351" s="75">
        <f t="shared" si="144"/>
        <v>43286</v>
      </c>
      <c r="B351" s="2">
        <f t="shared" si="135"/>
        <v>0</v>
      </c>
      <c r="C351" s="157">
        <f t="shared" si="132"/>
        <v>0</v>
      </c>
      <c r="D351" s="158">
        <f t="shared" si="145"/>
        <v>4961.84</v>
      </c>
      <c r="E351" s="150">
        <f>IF(AND(K351=1,K350&gt;1),VLOOKUP(A350,[1]Plan1!$GA$137:$GD$300,4),E350)</f>
        <v>4981.6899999999996</v>
      </c>
      <c r="F351" s="152">
        <f t="shared" si="136"/>
        <v>43220</v>
      </c>
      <c r="G351" s="152">
        <f t="shared" si="133"/>
        <v>43250</v>
      </c>
      <c r="H351" s="159">
        <f t="shared" si="137"/>
        <v>4.0005320606870676E-3</v>
      </c>
      <c r="I351" s="160">
        <f t="shared" si="146"/>
        <v>43311</v>
      </c>
      <c r="J351" s="155">
        <f t="shared" si="134"/>
        <v>30</v>
      </c>
      <c r="K351" s="155">
        <f t="shared" si="152"/>
        <v>5</v>
      </c>
      <c r="L351" s="2">
        <f t="shared" si="148"/>
        <v>1.00066564</v>
      </c>
      <c r="M351" s="157">
        <f t="shared" si="153"/>
        <v>1.00066564</v>
      </c>
      <c r="N351" s="2">
        <f t="shared" si="138"/>
        <v>0</v>
      </c>
      <c r="O351" s="161">
        <f t="shared" si="149"/>
        <v>0</v>
      </c>
      <c r="P351" s="162">
        <f t="shared" si="139"/>
        <v>0</v>
      </c>
      <c r="Q351" s="157">
        <f t="shared" si="140"/>
        <v>0</v>
      </c>
      <c r="R351" s="163">
        <f t="shared" si="150"/>
        <v>0.12</v>
      </c>
      <c r="S351" s="161">
        <f t="shared" si="141"/>
        <v>5</v>
      </c>
      <c r="T351" s="161">
        <v>360</v>
      </c>
      <c r="U351" s="164">
        <f t="shared" si="142"/>
        <v>1.0015752490000001</v>
      </c>
      <c r="V351" s="157">
        <f t="shared" si="143"/>
        <v>0</v>
      </c>
      <c r="W351" s="2">
        <f t="shared" si="151"/>
        <v>0</v>
      </c>
      <c r="X351" s="2"/>
      <c r="Y351" s="8"/>
      <c r="Z351" s="5"/>
      <c r="AA351" s="5"/>
      <c r="AD351" s="8"/>
      <c r="AE351" s="3"/>
      <c r="AG351" s="41"/>
      <c r="AH351" s="39"/>
      <c r="AI351" s="39"/>
      <c r="AJ351" s="39"/>
      <c r="AK351" s="39"/>
      <c r="AL351" s="39"/>
    </row>
    <row r="352" spans="1:177" ht="15" customHeight="1" x14ac:dyDescent="0.2">
      <c r="A352" s="75">
        <f t="shared" si="144"/>
        <v>43287</v>
      </c>
      <c r="B352" s="2">
        <f t="shared" si="135"/>
        <v>0</v>
      </c>
      <c r="C352" s="157">
        <f t="shared" si="132"/>
        <v>0</v>
      </c>
      <c r="D352" s="158">
        <f t="shared" si="145"/>
        <v>4961.84</v>
      </c>
      <c r="E352" s="150">
        <f>IF(AND(K352=1,K351&gt;1),VLOOKUP(A351,[1]Plan1!$GA$137:$GD$300,4),E351)</f>
        <v>4981.6899999999996</v>
      </c>
      <c r="F352" s="152">
        <f t="shared" si="136"/>
        <v>43220</v>
      </c>
      <c r="G352" s="152">
        <f t="shared" si="133"/>
        <v>43250</v>
      </c>
      <c r="H352" s="159">
        <f t="shared" si="137"/>
        <v>4.0005320606870676E-3</v>
      </c>
      <c r="I352" s="160">
        <f t="shared" si="146"/>
        <v>43311</v>
      </c>
      <c r="J352" s="155">
        <f t="shared" si="134"/>
        <v>30</v>
      </c>
      <c r="K352" s="155">
        <f t="shared" si="152"/>
        <v>6</v>
      </c>
      <c r="L352" s="2">
        <f t="shared" si="148"/>
        <v>1.00079882</v>
      </c>
      <c r="M352" s="157">
        <f t="shared" si="153"/>
        <v>1.00079882</v>
      </c>
      <c r="N352" s="2">
        <f t="shared" si="138"/>
        <v>0</v>
      </c>
      <c r="O352" s="161">
        <f t="shared" si="149"/>
        <v>0</v>
      </c>
      <c r="P352" s="162">
        <f t="shared" si="139"/>
        <v>0</v>
      </c>
      <c r="Q352" s="157">
        <f t="shared" si="140"/>
        <v>0</v>
      </c>
      <c r="R352" s="163">
        <f t="shared" si="150"/>
        <v>0.12</v>
      </c>
      <c r="S352" s="161">
        <f t="shared" si="141"/>
        <v>6</v>
      </c>
      <c r="T352" s="161">
        <v>360</v>
      </c>
      <c r="U352" s="164">
        <f t="shared" si="142"/>
        <v>1.001890596</v>
      </c>
      <c r="V352" s="157">
        <f t="shared" si="143"/>
        <v>0</v>
      </c>
      <c r="W352" s="2">
        <f t="shared" si="151"/>
        <v>0</v>
      </c>
      <c r="X352" s="2"/>
      <c r="Y352" s="8"/>
      <c r="Z352" s="5"/>
      <c r="AA352" s="5"/>
      <c r="AD352" s="8"/>
      <c r="AE352" s="3"/>
      <c r="AG352" s="41"/>
      <c r="AH352" s="39"/>
      <c r="AI352" s="39"/>
      <c r="AJ352" s="39"/>
      <c r="AK352" s="39"/>
      <c r="AL352" s="39"/>
    </row>
    <row r="353" spans="1:163" ht="15" customHeight="1" x14ac:dyDescent="0.2">
      <c r="A353" s="75">
        <f t="shared" si="144"/>
        <v>43288</v>
      </c>
      <c r="B353" s="2">
        <f t="shared" si="135"/>
        <v>0</v>
      </c>
      <c r="C353" s="157">
        <f t="shared" si="132"/>
        <v>0</v>
      </c>
      <c r="D353" s="158">
        <f t="shared" si="145"/>
        <v>4961.84</v>
      </c>
      <c r="E353" s="150">
        <f>IF(AND(K353=1,K352&gt;1),VLOOKUP(A352,[1]Plan1!$GA$137:$GD$300,4),E352)</f>
        <v>4981.6899999999996</v>
      </c>
      <c r="F353" s="152">
        <f t="shared" si="136"/>
        <v>43220</v>
      </c>
      <c r="G353" s="152">
        <f t="shared" si="133"/>
        <v>43250</v>
      </c>
      <c r="H353" s="159">
        <f t="shared" si="137"/>
        <v>4.0005320606870676E-3</v>
      </c>
      <c r="I353" s="160">
        <f t="shared" si="146"/>
        <v>43311</v>
      </c>
      <c r="J353" s="155">
        <f t="shared" si="134"/>
        <v>30</v>
      </c>
      <c r="K353" s="155">
        <f t="shared" si="152"/>
        <v>7</v>
      </c>
      <c r="L353" s="2">
        <f t="shared" si="148"/>
        <v>1.00093202</v>
      </c>
      <c r="M353" s="157">
        <f t="shared" si="153"/>
        <v>1.00093202</v>
      </c>
      <c r="N353" s="2">
        <f t="shared" si="138"/>
        <v>0</v>
      </c>
      <c r="O353" s="161">
        <f t="shared" si="149"/>
        <v>0</v>
      </c>
      <c r="P353" s="162">
        <f t="shared" si="139"/>
        <v>0</v>
      </c>
      <c r="Q353" s="157">
        <f t="shared" si="140"/>
        <v>0</v>
      </c>
      <c r="R353" s="163">
        <f t="shared" si="150"/>
        <v>0.12</v>
      </c>
      <c r="S353" s="161">
        <f t="shared" si="141"/>
        <v>7</v>
      </c>
      <c r="T353" s="161">
        <v>360</v>
      </c>
      <c r="U353" s="164">
        <f t="shared" si="142"/>
        <v>1.0022060429999999</v>
      </c>
      <c r="V353" s="157">
        <f t="shared" si="143"/>
        <v>0</v>
      </c>
      <c r="W353" s="2">
        <f t="shared" si="151"/>
        <v>0</v>
      </c>
      <c r="X353" s="2"/>
      <c r="Y353" s="8"/>
      <c r="Z353" s="5"/>
      <c r="AA353" s="5"/>
      <c r="AD353" s="8"/>
      <c r="AE353" s="3"/>
      <c r="AG353" s="41"/>
      <c r="AH353" s="39"/>
      <c r="AI353" s="39"/>
      <c r="AJ353" s="39"/>
      <c r="AK353" s="39"/>
      <c r="AL353" s="39"/>
    </row>
    <row r="354" spans="1:163" ht="15" customHeight="1" x14ac:dyDescent="0.2">
      <c r="A354" s="75">
        <f t="shared" si="144"/>
        <v>43289</v>
      </c>
      <c r="B354" s="2">
        <f t="shared" si="135"/>
        <v>0</v>
      </c>
      <c r="C354" s="157">
        <f t="shared" si="132"/>
        <v>0</v>
      </c>
      <c r="D354" s="158">
        <f t="shared" si="145"/>
        <v>4961.84</v>
      </c>
      <c r="E354" s="150">
        <f>IF(AND(K354=1,K353&gt;1),VLOOKUP(A353,[1]Plan1!$GA$137:$GD$300,4),E353)</f>
        <v>4981.6899999999996</v>
      </c>
      <c r="F354" s="152">
        <f t="shared" si="136"/>
        <v>43220</v>
      </c>
      <c r="G354" s="152">
        <f t="shared" si="133"/>
        <v>43250</v>
      </c>
      <c r="H354" s="159">
        <f t="shared" si="137"/>
        <v>4.0005320606870676E-3</v>
      </c>
      <c r="I354" s="160">
        <f t="shared" si="146"/>
        <v>43311</v>
      </c>
      <c r="J354" s="155">
        <f t="shared" si="134"/>
        <v>30</v>
      </c>
      <c r="K354" s="155">
        <f t="shared" si="152"/>
        <v>8</v>
      </c>
      <c r="L354" s="2">
        <f t="shared" si="148"/>
        <v>1.00106524</v>
      </c>
      <c r="M354" s="157">
        <f t="shared" si="153"/>
        <v>1.00106524</v>
      </c>
      <c r="N354" s="2">
        <f t="shared" si="138"/>
        <v>0</v>
      </c>
      <c r="O354" s="161">
        <f t="shared" si="149"/>
        <v>0</v>
      </c>
      <c r="P354" s="162">
        <f t="shared" si="139"/>
        <v>0</v>
      </c>
      <c r="Q354" s="157">
        <f t="shared" si="140"/>
        <v>0</v>
      </c>
      <c r="R354" s="163">
        <f t="shared" si="150"/>
        <v>0.12</v>
      </c>
      <c r="S354" s="161">
        <f t="shared" si="141"/>
        <v>8</v>
      </c>
      <c r="T354" s="161">
        <v>360</v>
      </c>
      <c r="U354" s="164">
        <f t="shared" si="142"/>
        <v>1.0025215890000001</v>
      </c>
      <c r="V354" s="157">
        <f t="shared" si="143"/>
        <v>0</v>
      </c>
      <c r="W354" s="2">
        <f t="shared" si="151"/>
        <v>0</v>
      </c>
      <c r="X354" s="2"/>
      <c r="Y354" s="8"/>
      <c r="Z354" s="5"/>
      <c r="AA354" s="5"/>
      <c r="AB354" s="5"/>
      <c r="AC354" s="24"/>
      <c r="AD354" s="8"/>
      <c r="AE354" s="3"/>
      <c r="AG354" s="41"/>
      <c r="AH354" s="39"/>
      <c r="AI354" s="39"/>
      <c r="AJ354" s="39"/>
      <c r="AK354" s="39"/>
      <c r="AL354" s="39"/>
    </row>
    <row r="355" spans="1:163" ht="15" customHeight="1" x14ac:dyDescent="0.2">
      <c r="A355" s="75">
        <f t="shared" si="144"/>
        <v>43290</v>
      </c>
      <c r="B355" s="2">
        <f t="shared" si="135"/>
        <v>0</v>
      </c>
      <c r="C355" s="157">
        <f t="shared" si="132"/>
        <v>0</v>
      </c>
      <c r="D355" s="158">
        <f t="shared" si="145"/>
        <v>4961.84</v>
      </c>
      <c r="E355" s="150">
        <f>IF(AND(K355=1,K354&gt;1),VLOOKUP(A354,[1]Plan1!$GA$137:$GD$300,4),E354)</f>
        <v>4981.6899999999996</v>
      </c>
      <c r="F355" s="152">
        <f t="shared" si="136"/>
        <v>43220</v>
      </c>
      <c r="G355" s="152">
        <f t="shared" si="133"/>
        <v>43250</v>
      </c>
      <c r="H355" s="159">
        <f t="shared" si="137"/>
        <v>4.0005320606870676E-3</v>
      </c>
      <c r="I355" s="160">
        <f t="shared" si="146"/>
        <v>43311</v>
      </c>
      <c r="J355" s="155">
        <f t="shared" si="134"/>
        <v>30</v>
      </c>
      <c r="K355" s="155">
        <f t="shared" si="152"/>
        <v>9</v>
      </c>
      <c r="L355" s="2">
        <f t="shared" si="148"/>
        <v>1.00119848</v>
      </c>
      <c r="M355" s="157">
        <f t="shared" si="153"/>
        <v>1.00119848</v>
      </c>
      <c r="N355" s="2">
        <f t="shared" si="138"/>
        <v>0</v>
      </c>
      <c r="O355" s="161">
        <f t="shared" si="149"/>
        <v>0</v>
      </c>
      <c r="P355" s="162">
        <f t="shared" si="139"/>
        <v>0</v>
      </c>
      <c r="Q355" s="157">
        <f t="shared" si="140"/>
        <v>0</v>
      </c>
      <c r="R355" s="163">
        <f t="shared" si="150"/>
        <v>0.12</v>
      </c>
      <c r="S355" s="161">
        <f t="shared" si="141"/>
        <v>9</v>
      </c>
      <c r="T355" s="161">
        <v>360</v>
      </c>
      <c r="U355" s="164">
        <f t="shared" si="142"/>
        <v>1.002837234</v>
      </c>
      <c r="V355" s="157">
        <f t="shared" si="143"/>
        <v>0</v>
      </c>
      <c r="W355" s="2">
        <f t="shared" si="151"/>
        <v>0</v>
      </c>
      <c r="X355" s="2"/>
      <c r="Y355" s="8"/>
      <c r="Z355" s="5"/>
      <c r="AA355" s="5"/>
      <c r="AB355" s="5"/>
      <c r="AC355" s="24"/>
      <c r="AD355" s="5"/>
      <c r="AE355" s="3"/>
      <c r="AG355" s="41"/>
      <c r="AH355" s="39"/>
      <c r="AI355" s="39"/>
      <c r="AJ355" s="39"/>
      <c r="AK355" s="39"/>
      <c r="AL355" s="39"/>
    </row>
    <row r="356" spans="1:163" ht="15" customHeight="1" x14ac:dyDescent="0.2">
      <c r="A356" s="75">
        <f t="shared" si="144"/>
        <v>43291</v>
      </c>
      <c r="B356" s="2">
        <f t="shared" si="135"/>
        <v>0</v>
      </c>
      <c r="C356" s="157">
        <f t="shared" si="132"/>
        <v>0</v>
      </c>
      <c r="D356" s="158">
        <f t="shared" si="145"/>
        <v>4961.84</v>
      </c>
      <c r="E356" s="150">
        <f>IF(AND(K356=1,K355&gt;1),VLOOKUP(A355,[1]Plan1!$GA$137:$GD$300,4),E355)</f>
        <v>4981.6899999999996</v>
      </c>
      <c r="F356" s="152">
        <f t="shared" si="136"/>
        <v>43220</v>
      </c>
      <c r="G356" s="152">
        <f t="shared" si="133"/>
        <v>43250</v>
      </c>
      <c r="H356" s="159">
        <f t="shared" si="137"/>
        <v>4.0005320606870676E-3</v>
      </c>
      <c r="I356" s="160">
        <f t="shared" si="146"/>
        <v>43311</v>
      </c>
      <c r="J356" s="155">
        <f t="shared" si="134"/>
        <v>30</v>
      </c>
      <c r="K356" s="155">
        <f t="shared" si="152"/>
        <v>10</v>
      </c>
      <c r="L356" s="2">
        <f t="shared" si="148"/>
        <v>1.00133173</v>
      </c>
      <c r="M356" s="157">
        <f t="shared" si="153"/>
        <v>1.00133173</v>
      </c>
      <c r="N356" s="2">
        <f t="shared" si="138"/>
        <v>0</v>
      </c>
      <c r="O356" s="161">
        <f t="shared" si="149"/>
        <v>0</v>
      </c>
      <c r="P356" s="162">
        <f t="shared" si="139"/>
        <v>0</v>
      </c>
      <c r="Q356" s="157">
        <f t="shared" si="140"/>
        <v>0</v>
      </c>
      <c r="R356" s="163">
        <f t="shared" si="150"/>
        <v>0.12</v>
      </c>
      <c r="S356" s="161">
        <f t="shared" si="141"/>
        <v>10</v>
      </c>
      <c r="T356" s="161">
        <v>360</v>
      </c>
      <c r="U356" s="164">
        <f t="shared" si="142"/>
        <v>1.003152979</v>
      </c>
      <c r="V356" s="157">
        <f t="shared" si="143"/>
        <v>0</v>
      </c>
      <c r="W356" s="2">
        <f t="shared" si="151"/>
        <v>0</v>
      </c>
      <c r="X356" s="2"/>
      <c r="Y356" s="8"/>
      <c r="Z356" s="5"/>
      <c r="AA356" s="5"/>
      <c r="AB356" s="5"/>
      <c r="AC356" s="24"/>
      <c r="AD356" s="5"/>
      <c r="AE356" s="3"/>
      <c r="AG356" s="41"/>
      <c r="AH356" s="39"/>
      <c r="AI356" s="39"/>
      <c r="AJ356" s="39"/>
      <c r="AK356" s="39"/>
      <c r="AL356" s="39"/>
    </row>
    <row r="357" spans="1:163" ht="15" customHeight="1" x14ac:dyDescent="0.2">
      <c r="A357" s="75">
        <f t="shared" si="144"/>
        <v>43292</v>
      </c>
      <c r="B357" s="2">
        <f t="shared" si="135"/>
        <v>0</v>
      </c>
      <c r="C357" s="157">
        <f t="shared" si="132"/>
        <v>0</v>
      </c>
      <c r="D357" s="158">
        <f t="shared" si="145"/>
        <v>4961.84</v>
      </c>
      <c r="E357" s="150">
        <f>IF(AND(K357=1,K356&gt;1),VLOOKUP(A356,[1]Plan1!$GA$137:$GD$300,4),E356)</f>
        <v>4981.6899999999996</v>
      </c>
      <c r="F357" s="152">
        <f t="shared" si="136"/>
        <v>43220</v>
      </c>
      <c r="G357" s="152">
        <f t="shared" si="133"/>
        <v>43250</v>
      </c>
      <c r="H357" s="159">
        <f t="shared" si="137"/>
        <v>4.0005320606870676E-3</v>
      </c>
      <c r="I357" s="160">
        <f t="shared" si="146"/>
        <v>43311</v>
      </c>
      <c r="J357" s="155">
        <f t="shared" si="134"/>
        <v>30</v>
      </c>
      <c r="K357" s="155">
        <f t="shared" si="152"/>
        <v>11</v>
      </c>
      <c r="L357" s="2">
        <f t="shared" si="148"/>
        <v>1.001465</v>
      </c>
      <c r="M357" s="157">
        <f t="shared" si="153"/>
        <v>1.001465</v>
      </c>
      <c r="N357" s="2">
        <f t="shared" si="138"/>
        <v>0</v>
      </c>
      <c r="O357" s="161">
        <f t="shared" si="149"/>
        <v>0</v>
      </c>
      <c r="P357" s="162">
        <f t="shared" si="139"/>
        <v>0</v>
      </c>
      <c r="Q357" s="157">
        <f t="shared" si="140"/>
        <v>0</v>
      </c>
      <c r="R357" s="163">
        <f t="shared" si="150"/>
        <v>0.12</v>
      </c>
      <c r="S357" s="161">
        <f t="shared" si="141"/>
        <v>11</v>
      </c>
      <c r="T357" s="161">
        <v>360</v>
      </c>
      <c r="U357" s="164">
        <f t="shared" si="142"/>
        <v>1.003468823</v>
      </c>
      <c r="V357" s="157">
        <f t="shared" si="143"/>
        <v>0</v>
      </c>
      <c r="W357" s="2">
        <f t="shared" si="151"/>
        <v>0</v>
      </c>
      <c r="X357" s="2"/>
      <c r="Y357" s="8"/>
      <c r="Z357" s="5"/>
      <c r="AA357" s="5"/>
      <c r="AB357" s="5"/>
      <c r="AC357" s="24"/>
      <c r="AD357" s="5"/>
      <c r="AE357" s="3"/>
      <c r="AG357" s="41"/>
      <c r="AH357" s="39"/>
      <c r="AI357" s="39"/>
      <c r="AJ357" s="39"/>
      <c r="AK357" s="39"/>
      <c r="AL357" s="39"/>
    </row>
    <row r="358" spans="1:163" ht="15" customHeight="1" x14ac:dyDescent="0.2">
      <c r="A358" s="75">
        <f t="shared" si="144"/>
        <v>43293</v>
      </c>
      <c r="B358" s="2">
        <f t="shared" si="135"/>
        <v>0</v>
      </c>
      <c r="C358" s="157">
        <f t="shared" si="132"/>
        <v>0</v>
      </c>
      <c r="D358" s="158">
        <f t="shared" si="145"/>
        <v>4961.84</v>
      </c>
      <c r="E358" s="150">
        <f>IF(AND(K358=1,K357&gt;1),VLOOKUP(A357,[1]Plan1!$GA$137:$GD$300,4),E357)</f>
        <v>4981.6899999999996</v>
      </c>
      <c r="F358" s="152">
        <f t="shared" si="136"/>
        <v>43220</v>
      </c>
      <c r="G358" s="152">
        <f t="shared" si="133"/>
        <v>43250</v>
      </c>
      <c r="H358" s="159">
        <f t="shared" si="137"/>
        <v>4.0005320606870676E-3</v>
      </c>
      <c r="I358" s="160">
        <f t="shared" si="146"/>
        <v>43311</v>
      </c>
      <c r="J358" s="155">
        <f t="shared" si="134"/>
        <v>30</v>
      </c>
      <c r="K358" s="155">
        <f t="shared" si="152"/>
        <v>12</v>
      </c>
      <c r="L358" s="2">
        <f t="shared" si="148"/>
        <v>1.00159829</v>
      </c>
      <c r="M358" s="157">
        <f t="shared" si="153"/>
        <v>1.00159829</v>
      </c>
      <c r="N358" s="2">
        <f t="shared" si="138"/>
        <v>0</v>
      </c>
      <c r="O358" s="161">
        <f t="shared" si="149"/>
        <v>0</v>
      </c>
      <c r="P358" s="162">
        <f t="shared" si="139"/>
        <v>0</v>
      </c>
      <c r="Q358" s="157">
        <f t="shared" si="140"/>
        <v>0</v>
      </c>
      <c r="R358" s="163">
        <f t="shared" si="150"/>
        <v>0.12</v>
      </c>
      <c r="S358" s="161">
        <f t="shared" si="141"/>
        <v>12</v>
      </c>
      <c r="T358" s="161">
        <v>360</v>
      </c>
      <c r="U358" s="164">
        <f t="shared" si="142"/>
        <v>1.003784767</v>
      </c>
      <c r="V358" s="157">
        <f t="shared" si="143"/>
        <v>0</v>
      </c>
      <c r="W358" s="2">
        <f t="shared" si="151"/>
        <v>0</v>
      </c>
      <c r="X358" s="2"/>
      <c r="Y358" s="8"/>
      <c r="Z358" s="5"/>
      <c r="AA358" s="5"/>
      <c r="AB358" s="5"/>
      <c r="AC358" s="24"/>
      <c r="AD358" s="5"/>
      <c r="AE358" s="3"/>
      <c r="AG358" s="41"/>
      <c r="AH358" s="39"/>
      <c r="AI358" s="39"/>
      <c r="AJ358" s="39"/>
      <c r="AK358" s="39"/>
      <c r="AL358" s="39"/>
    </row>
    <row r="359" spans="1:163" ht="15" customHeight="1" x14ac:dyDescent="0.2">
      <c r="A359" s="75">
        <f t="shared" si="144"/>
        <v>43294</v>
      </c>
      <c r="B359" s="2">
        <f t="shared" si="135"/>
        <v>0</v>
      </c>
      <c r="C359" s="157">
        <f t="shared" si="132"/>
        <v>0</v>
      </c>
      <c r="D359" s="158">
        <f t="shared" si="145"/>
        <v>4961.84</v>
      </c>
      <c r="E359" s="150">
        <f>IF(AND(K359=1,K358&gt;1),VLOOKUP(A358,[1]Plan1!$GA$137:$GD$300,4),E358)</f>
        <v>4981.6899999999996</v>
      </c>
      <c r="F359" s="152">
        <f t="shared" si="136"/>
        <v>43220</v>
      </c>
      <c r="G359" s="152">
        <f t="shared" si="133"/>
        <v>43250</v>
      </c>
      <c r="H359" s="159">
        <f t="shared" si="137"/>
        <v>4.0005320606870676E-3</v>
      </c>
      <c r="I359" s="160">
        <f t="shared" si="146"/>
        <v>43311</v>
      </c>
      <c r="J359" s="155">
        <f t="shared" si="134"/>
        <v>30</v>
      </c>
      <c r="K359" s="155">
        <f t="shared" si="152"/>
        <v>13</v>
      </c>
      <c r="L359" s="2">
        <f t="shared" si="148"/>
        <v>1.0017316000000001</v>
      </c>
      <c r="M359" s="157">
        <f t="shared" si="153"/>
        <v>1.0017316000000001</v>
      </c>
      <c r="N359" s="2">
        <f t="shared" si="138"/>
        <v>0</v>
      </c>
      <c r="O359" s="161">
        <f t="shared" si="149"/>
        <v>0</v>
      </c>
      <c r="P359" s="162">
        <f t="shared" si="139"/>
        <v>0</v>
      </c>
      <c r="Q359" s="157">
        <f t="shared" si="140"/>
        <v>0</v>
      </c>
      <c r="R359" s="163">
        <f t="shared" si="150"/>
        <v>0.12</v>
      </c>
      <c r="S359" s="161">
        <f t="shared" si="141"/>
        <v>13</v>
      </c>
      <c r="T359" s="161">
        <v>360</v>
      </c>
      <c r="U359" s="164">
        <f t="shared" si="142"/>
        <v>1.00410081</v>
      </c>
      <c r="V359" s="157">
        <f t="shared" si="143"/>
        <v>0</v>
      </c>
      <c r="W359" s="2">
        <f t="shared" si="151"/>
        <v>0</v>
      </c>
      <c r="X359" s="2"/>
      <c r="Y359" s="8"/>
      <c r="Z359" s="5"/>
      <c r="AA359" s="5"/>
      <c r="AB359" s="5"/>
      <c r="AC359" s="24"/>
      <c r="AD359" s="5"/>
      <c r="AE359" s="3"/>
      <c r="AG359" s="41"/>
      <c r="AH359" s="39"/>
      <c r="AI359" s="39"/>
      <c r="AJ359" s="39"/>
      <c r="AK359" s="39"/>
      <c r="AL359" s="39"/>
    </row>
    <row r="360" spans="1:163" ht="15" customHeight="1" x14ac:dyDescent="0.2">
      <c r="A360" s="75">
        <f t="shared" si="144"/>
        <v>43295</v>
      </c>
      <c r="B360" s="2">
        <f t="shared" si="135"/>
        <v>0</v>
      </c>
      <c r="C360" s="157">
        <f t="shared" si="132"/>
        <v>0</v>
      </c>
      <c r="D360" s="158">
        <f t="shared" si="145"/>
        <v>4961.84</v>
      </c>
      <c r="E360" s="150">
        <f>IF(AND(K360=1,K359&gt;1),VLOOKUP(A359,[1]Plan1!$GA$137:$GD$300,4),E359)</f>
        <v>4981.6899999999996</v>
      </c>
      <c r="F360" s="152">
        <f t="shared" si="136"/>
        <v>43220</v>
      </c>
      <c r="G360" s="152">
        <f t="shared" si="133"/>
        <v>43250</v>
      </c>
      <c r="H360" s="159">
        <f t="shared" si="137"/>
        <v>4.0005320606870676E-3</v>
      </c>
      <c r="I360" s="160">
        <f t="shared" si="146"/>
        <v>43311</v>
      </c>
      <c r="J360" s="155">
        <f t="shared" si="134"/>
        <v>30</v>
      </c>
      <c r="K360" s="155">
        <f t="shared" si="152"/>
        <v>14</v>
      </c>
      <c r="L360" s="2">
        <f t="shared" si="148"/>
        <v>1.00186492</v>
      </c>
      <c r="M360" s="157">
        <f t="shared" si="153"/>
        <v>1.00186492</v>
      </c>
      <c r="N360" s="2">
        <f t="shared" si="138"/>
        <v>0</v>
      </c>
      <c r="O360" s="161">
        <f t="shared" si="149"/>
        <v>0</v>
      </c>
      <c r="P360" s="162">
        <f t="shared" si="139"/>
        <v>0</v>
      </c>
      <c r="Q360" s="157">
        <f t="shared" si="140"/>
        <v>0</v>
      </c>
      <c r="R360" s="163">
        <f t="shared" si="150"/>
        <v>0.12</v>
      </c>
      <c r="S360" s="161">
        <f t="shared" si="141"/>
        <v>14</v>
      </c>
      <c r="T360" s="161">
        <v>360</v>
      </c>
      <c r="U360" s="164">
        <f t="shared" si="142"/>
        <v>1.004416953</v>
      </c>
      <c r="V360" s="157">
        <f t="shared" si="143"/>
        <v>0</v>
      </c>
      <c r="W360" s="2">
        <f t="shared" si="151"/>
        <v>0</v>
      </c>
      <c r="X360" s="2"/>
      <c r="Y360" s="8"/>
      <c r="Z360" s="5"/>
      <c r="AA360" s="5"/>
      <c r="AB360" s="5"/>
      <c r="AC360" s="24"/>
      <c r="AD360" s="5"/>
      <c r="AE360" s="3"/>
      <c r="AG360" s="41"/>
      <c r="AH360" s="39"/>
      <c r="AI360" s="39"/>
      <c r="AJ360" s="39"/>
      <c r="AK360" s="39"/>
      <c r="AL360" s="39"/>
    </row>
    <row r="361" spans="1:163" ht="15" customHeight="1" x14ac:dyDescent="0.2">
      <c r="A361" s="75">
        <f t="shared" si="144"/>
        <v>43296</v>
      </c>
      <c r="B361" s="2">
        <f t="shared" si="135"/>
        <v>0</v>
      </c>
      <c r="C361" s="157">
        <f t="shared" si="132"/>
        <v>0</v>
      </c>
      <c r="D361" s="158">
        <f t="shared" si="145"/>
        <v>4961.84</v>
      </c>
      <c r="E361" s="150">
        <f>IF(AND(K361=1,K360&gt;1),VLOOKUP(A360,[1]Plan1!$GA$137:$GD$300,4),E360)</f>
        <v>4981.6899999999996</v>
      </c>
      <c r="F361" s="152">
        <f t="shared" si="136"/>
        <v>43220</v>
      </c>
      <c r="G361" s="152">
        <f t="shared" si="133"/>
        <v>43250</v>
      </c>
      <c r="H361" s="159">
        <f t="shared" si="137"/>
        <v>4.0005320606870676E-3</v>
      </c>
      <c r="I361" s="160">
        <f t="shared" si="146"/>
        <v>43311</v>
      </c>
      <c r="J361" s="155">
        <f t="shared" si="134"/>
        <v>30</v>
      </c>
      <c r="K361" s="155">
        <f t="shared" si="152"/>
        <v>15</v>
      </c>
      <c r="L361" s="2">
        <f t="shared" si="148"/>
        <v>1.0019982599999999</v>
      </c>
      <c r="M361" s="157">
        <f t="shared" si="153"/>
        <v>1.0019982599999999</v>
      </c>
      <c r="N361" s="2">
        <f t="shared" si="138"/>
        <v>0</v>
      </c>
      <c r="O361" s="161">
        <f t="shared" si="149"/>
        <v>0</v>
      </c>
      <c r="P361" s="162">
        <f t="shared" si="139"/>
        <v>0</v>
      </c>
      <c r="Q361" s="157">
        <f t="shared" si="140"/>
        <v>0</v>
      </c>
      <c r="R361" s="163">
        <f t="shared" si="150"/>
        <v>0.12</v>
      </c>
      <c r="S361" s="161">
        <f t="shared" si="141"/>
        <v>15</v>
      </c>
      <c r="T361" s="161">
        <v>360</v>
      </c>
      <c r="U361" s="164">
        <f t="shared" si="142"/>
        <v>1.004733195</v>
      </c>
      <c r="V361" s="157">
        <f t="shared" si="143"/>
        <v>0</v>
      </c>
      <c r="W361" s="2">
        <f t="shared" si="151"/>
        <v>0</v>
      </c>
      <c r="X361" s="2"/>
      <c r="Y361" s="8"/>
      <c r="Z361" s="5"/>
      <c r="AA361" s="5"/>
      <c r="AB361" s="5"/>
      <c r="AC361" s="24"/>
      <c r="AD361" s="5"/>
      <c r="AE361" s="3"/>
      <c r="AG361" s="41"/>
      <c r="AH361" s="39"/>
      <c r="AI361" s="39"/>
      <c r="AJ361" s="39"/>
      <c r="AK361" s="39"/>
      <c r="AL361" s="39"/>
    </row>
    <row r="362" spans="1:163" ht="15" customHeight="1" x14ac:dyDescent="0.2">
      <c r="A362" s="75">
        <f t="shared" si="144"/>
        <v>43297</v>
      </c>
      <c r="B362" s="2">
        <f t="shared" si="135"/>
        <v>0</v>
      </c>
      <c r="C362" s="157">
        <f t="shared" si="132"/>
        <v>0</v>
      </c>
      <c r="D362" s="158">
        <f t="shared" si="145"/>
        <v>4961.84</v>
      </c>
      <c r="E362" s="150">
        <f>IF(AND(K362=1,K361&gt;1),VLOOKUP(A361,[1]Plan1!$GA$137:$GD$300,4),E361)</f>
        <v>4981.6899999999996</v>
      </c>
      <c r="F362" s="152">
        <f t="shared" si="136"/>
        <v>43220</v>
      </c>
      <c r="G362" s="152">
        <f t="shared" si="133"/>
        <v>43250</v>
      </c>
      <c r="H362" s="159">
        <f t="shared" si="137"/>
        <v>4.0005320606870676E-3</v>
      </c>
      <c r="I362" s="160">
        <f t="shared" si="146"/>
        <v>43311</v>
      </c>
      <c r="J362" s="155">
        <f t="shared" si="134"/>
        <v>30</v>
      </c>
      <c r="K362" s="155">
        <f t="shared" si="152"/>
        <v>16</v>
      </c>
      <c r="L362" s="2">
        <f t="shared" si="148"/>
        <v>1.0021316199999999</v>
      </c>
      <c r="M362" s="157">
        <f t="shared" si="153"/>
        <v>1.0021316199999999</v>
      </c>
      <c r="N362" s="2">
        <f t="shared" si="138"/>
        <v>0</v>
      </c>
      <c r="O362" s="161">
        <f t="shared" si="149"/>
        <v>0</v>
      </c>
      <c r="P362" s="162">
        <f t="shared" si="139"/>
        <v>0</v>
      </c>
      <c r="Q362" s="157">
        <f t="shared" si="140"/>
        <v>0</v>
      </c>
      <c r="R362" s="163">
        <f t="shared" si="150"/>
        <v>0.12</v>
      </c>
      <c r="S362" s="161">
        <f t="shared" si="141"/>
        <v>16</v>
      </c>
      <c r="T362" s="161">
        <v>360</v>
      </c>
      <c r="U362" s="164">
        <f t="shared" si="142"/>
        <v>1.0050495370000001</v>
      </c>
      <c r="V362" s="157">
        <f t="shared" si="143"/>
        <v>0</v>
      </c>
      <c r="W362" s="2">
        <f t="shared" si="151"/>
        <v>0</v>
      </c>
      <c r="X362" s="2"/>
      <c r="Y362" s="8"/>
      <c r="Z362" s="5"/>
      <c r="AA362" s="5"/>
      <c r="AB362" s="5"/>
      <c r="AC362" s="24"/>
      <c r="AD362" s="5"/>
      <c r="AE362" s="3"/>
      <c r="AG362" s="41"/>
      <c r="AH362" s="39"/>
      <c r="AI362" s="39"/>
      <c r="AJ362" s="39"/>
      <c r="AK362" s="39"/>
      <c r="AL362" s="39"/>
    </row>
    <row r="363" spans="1:163" ht="15" customHeight="1" x14ac:dyDescent="0.2">
      <c r="A363" s="75">
        <f t="shared" si="144"/>
        <v>43298</v>
      </c>
      <c r="B363" s="2">
        <f t="shared" si="135"/>
        <v>0</v>
      </c>
      <c r="C363" s="157">
        <f t="shared" si="132"/>
        <v>0</v>
      </c>
      <c r="D363" s="158">
        <f t="shared" si="145"/>
        <v>4961.84</v>
      </c>
      <c r="E363" s="150">
        <f>IF(AND(K363=1,K362&gt;1),VLOOKUP(A362,[1]Plan1!$GA$137:$GD$300,4),E362)</f>
        <v>4981.6899999999996</v>
      </c>
      <c r="F363" s="152">
        <f t="shared" si="136"/>
        <v>43220</v>
      </c>
      <c r="G363" s="152">
        <f t="shared" si="133"/>
        <v>43250</v>
      </c>
      <c r="H363" s="159">
        <f t="shared" si="137"/>
        <v>4.0005320606870676E-3</v>
      </c>
      <c r="I363" s="160">
        <f t="shared" si="146"/>
        <v>43311</v>
      </c>
      <c r="J363" s="155">
        <f t="shared" si="134"/>
        <v>30</v>
      </c>
      <c r="K363" s="155">
        <f t="shared" si="152"/>
        <v>17</v>
      </c>
      <c r="L363" s="2">
        <f t="shared" si="148"/>
        <v>1.002265</v>
      </c>
      <c r="M363" s="157">
        <f t="shared" si="153"/>
        <v>1.002265</v>
      </c>
      <c r="N363" s="2">
        <f t="shared" si="138"/>
        <v>0</v>
      </c>
      <c r="O363" s="161">
        <f t="shared" si="149"/>
        <v>0</v>
      </c>
      <c r="P363" s="162">
        <f t="shared" si="139"/>
        <v>0</v>
      </c>
      <c r="Q363" s="157">
        <f t="shared" si="140"/>
        <v>0</v>
      </c>
      <c r="R363" s="163">
        <f t="shared" si="150"/>
        <v>0.12</v>
      </c>
      <c r="S363" s="161">
        <f t="shared" si="141"/>
        <v>17</v>
      </c>
      <c r="T363" s="161">
        <v>360</v>
      </c>
      <c r="U363" s="164">
        <f t="shared" si="142"/>
        <v>1.0053659779999999</v>
      </c>
      <c r="V363" s="157">
        <f t="shared" si="143"/>
        <v>0</v>
      </c>
      <c r="W363" s="2">
        <f t="shared" si="151"/>
        <v>0</v>
      </c>
      <c r="X363" s="2"/>
      <c r="Y363" s="8"/>
      <c r="Z363" s="5"/>
      <c r="AA363" s="5"/>
      <c r="AB363" s="5"/>
      <c r="AC363" s="24"/>
      <c r="AD363" s="5"/>
      <c r="AE363" s="3"/>
      <c r="AG363" s="41"/>
      <c r="AH363" s="39"/>
      <c r="AI363" s="39"/>
      <c r="AJ363" s="39"/>
      <c r="AK363" s="39"/>
      <c r="AL363" s="39"/>
    </row>
    <row r="364" spans="1:163" ht="15" customHeight="1" x14ac:dyDescent="0.2">
      <c r="A364" s="75">
        <f t="shared" si="144"/>
        <v>43299</v>
      </c>
      <c r="B364" s="2">
        <f t="shared" si="135"/>
        <v>0</v>
      </c>
      <c r="C364" s="157">
        <f t="shared" ref="C364:C427" si="154">IF(I364&gt;I363,N363+V363,C363)</f>
        <v>0</v>
      </c>
      <c r="D364" s="158">
        <f t="shared" si="145"/>
        <v>4961.84</v>
      </c>
      <c r="E364" s="150">
        <f>IF(AND(K364=1,K363&gt;1),VLOOKUP(A363,[1]Plan1!$GA$137:$GD$300,4),E363)</f>
        <v>4981.6899999999996</v>
      </c>
      <c r="F364" s="152">
        <f t="shared" si="136"/>
        <v>43220</v>
      </c>
      <c r="G364" s="152">
        <f t="shared" ref="G364:G427" si="155">IF(I364&gt;I363,EDATE(A363,-1),+G363)</f>
        <v>43250</v>
      </c>
      <c r="H364" s="159">
        <f t="shared" si="137"/>
        <v>4.0005320606870676E-3</v>
      </c>
      <c r="I364" s="160">
        <f t="shared" si="146"/>
        <v>43311</v>
      </c>
      <c r="J364" s="155">
        <f t="shared" ref="J364:J427" si="156">IF(I364&gt;I363,I364-I363,J363)</f>
        <v>30</v>
      </c>
      <c r="K364" s="155">
        <f t="shared" si="152"/>
        <v>18</v>
      </c>
      <c r="L364" s="2">
        <f t="shared" si="148"/>
        <v>1.0023983999999999</v>
      </c>
      <c r="M364" s="157">
        <f t="shared" si="153"/>
        <v>1.0023983999999999</v>
      </c>
      <c r="N364" s="2">
        <f t="shared" si="138"/>
        <v>0</v>
      </c>
      <c r="O364" s="161">
        <f t="shared" si="149"/>
        <v>0</v>
      </c>
      <c r="P364" s="162">
        <f t="shared" si="139"/>
        <v>0</v>
      </c>
      <c r="Q364" s="157">
        <f t="shared" si="140"/>
        <v>0</v>
      </c>
      <c r="R364" s="163">
        <f t="shared" si="150"/>
        <v>0.12</v>
      </c>
      <c r="S364" s="161">
        <f t="shared" si="141"/>
        <v>18</v>
      </c>
      <c r="T364" s="161">
        <v>360</v>
      </c>
      <c r="U364" s="164">
        <f t="shared" si="142"/>
        <v>1.0056825190000001</v>
      </c>
      <c r="V364" s="157">
        <f t="shared" si="143"/>
        <v>0</v>
      </c>
      <c r="W364" s="2">
        <f t="shared" si="151"/>
        <v>0</v>
      </c>
      <c r="X364" s="2"/>
      <c r="Y364" s="8"/>
      <c r="Z364" s="5"/>
      <c r="AA364" s="5"/>
      <c r="AB364" s="5"/>
      <c r="AC364" s="24"/>
      <c r="AD364" s="5"/>
      <c r="AE364" s="3"/>
      <c r="AG364" s="41"/>
      <c r="AH364" s="39"/>
      <c r="AI364" s="39"/>
      <c r="AJ364" s="39"/>
      <c r="AK364" s="39"/>
      <c r="AL364" s="39"/>
    </row>
    <row r="365" spans="1:163" ht="15" customHeight="1" x14ac:dyDescent="0.2">
      <c r="A365" s="75">
        <f t="shared" si="144"/>
        <v>43300</v>
      </c>
      <c r="B365" s="2">
        <f t="shared" si="135"/>
        <v>0</v>
      </c>
      <c r="C365" s="157">
        <f t="shared" si="154"/>
        <v>0</v>
      </c>
      <c r="D365" s="158">
        <f t="shared" si="145"/>
        <v>4961.84</v>
      </c>
      <c r="E365" s="150">
        <f>IF(AND(K365=1,K364&gt;1),VLOOKUP(A364,[1]Plan1!$GA$137:$GD$300,4),E364)</f>
        <v>4981.6899999999996</v>
      </c>
      <c r="F365" s="152">
        <f t="shared" si="136"/>
        <v>43220</v>
      </c>
      <c r="G365" s="152">
        <f t="shared" si="155"/>
        <v>43250</v>
      </c>
      <c r="H365" s="159">
        <f t="shared" si="137"/>
        <v>4.0005320606870676E-3</v>
      </c>
      <c r="I365" s="160">
        <f t="shared" si="146"/>
        <v>43311</v>
      </c>
      <c r="J365" s="155">
        <f t="shared" si="156"/>
        <v>30</v>
      </c>
      <c r="K365" s="155">
        <f t="shared" si="152"/>
        <v>19</v>
      </c>
      <c r="L365" s="2">
        <f t="shared" si="148"/>
        <v>1.00253181</v>
      </c>
      <c r="M365" s="157">
        <f t="shared" si="153"/>
        <v>1.00253181</v>
      </c>
      <c r="N365" s="2">
        <f t="shared" si="138"/>
        <v>0</v>
      </c>
      <c r="O365" s="161">
        <f t="shared" si="149"/>
        <v>0</v>
      </c>
      <c r="P365" s="162">
        <f t="shared" si="139"/>
        <v>0</v>
      </c>
      <c r="Q365" s="157">
        <f t="shared" si="140"/>
        <v>0</v>
      </c>
      <c r="R365" s="163">
        <f t="shared" si="150"/>
        <v>0.12</v>
      </c>
      <c r="S365" s="161">
        <f t="shared" si="141"/>
        <v>19</v>
      </c>
      <c r="T365" s="161">
        <v>360</v>
      </c>
      <c r="U365" s="164">
        <f t="shared" si="142"/>
        <v>1.0059991589999999</v>
      </c>
      <c r="V365" s="157">
        <f t="shared" si="143"/>
        <v>0</v>
      </c>
      <c r="W365" s="2">
        <f t="shared" si="151"/>
        <v>0</v>
      </c>
      <c r="X365" s="2"/>
      <c r="Y365" s="8"/>
      <c r="Z365" s="5"/>
      <c r="AA365" s="5"/>
      <c r="AB365" s="5"/>
      <c r="AC365" s="24"/>
      <c r="AD365" s="5"/>
      <c r="AE365" s="3"/>
      <c r="AG365" s="41"/>
      <c r="AH365" s="39"/>
      <c r="AI365" s="39"/>
      <c r="AJ365" s="39"/>
      <c r="AK365" s="39"/>
      <c r="AL365" s="39"/>
    </row>
    <row r="366" spans="1:163" ht="15" customHeight="1" x14ac:dyDescent="0.2">
      <c r="A366" s="75">
        <f t="shared" si="144"/>
        <v>43301</v>
      </c>
      <c r="B366" s="2">
        <f t="shared" si="135"/>
        <v>0</v>
      </c>
      <c r="C366" s="157">
        <f t="shared" si="154"/>
        <v>0</v>
      </c>
      <c r="D366" s="158">
        <f t="shared" si="145"/>
        <v>4961.84</v>
      </c>
      <c r="E366" s="150">
        <f>IF(AND(K366=1,K365&gt;1),VLOOKUP(A365,[1]Plan1!$GA$137:$GD$300,4),E365)</f>
        <v>4981.6899999999996</v>
      </c>
      <c r="F366" s="152">
        <f t="shared" si="136"/>
        <v>43220</v>
      </c>
      <c r="G366" s="152">
        <f t="shared" si="155"/>
        <v>43250</v>
      </c>
      <c r="H366" s="159">
        <f t="shared" si="137"/>
        <v>4.0005320606870676E-3</v>
      </c>
      <c r="I366" s="160">
        <f t="shared" si="146"/>
        <v>43311</v>
      </c>
      <c r="J366" s="155">
        <f t="shared" si="156"/>
        <v>30</v>
      </c>
      <c r="K366" s="155">
        <f t="shared" si="152"/>
        <v>20</v>
      </c>
      <c r="L366" s="2">
        <f t="shared" si="148"/>
        <v>1.00266524</v>
      </c>
      <c r="M366" s="157">
        <f t="shared" si="153"/>
        <v>1.00266524</v>
      </c>
      <c r="N366" s="2">
        <f t="shared" si="138"/>
        <v>0</v>
      </c>
      <c r="O366" s="161">
        <f t="shared" si="149"/>
        <v>0</v>
      </c>
      <c r="P366" s="162">
        <f t="shared" si="139"/>
        <v>0</v>
      </c>
      <c r="Q366" s="157">
        <f t="shared" si="140"/>
        <v>0</v>
      </c>
      <c r="R366" s="163">
        <f t="shared" si="150"/>
        <v>0.12</v>
      </c>
      <c r="S366" s="161">
        <f t="shared" si="141"/>
        <v>20</v>
      </c>
      <c r="T366" s="161">
        <v>360</v>
      </c>
      <c r="U366" s="164">
        <f t="shared" si="142"/>
        <v>1.0063158999999999</v>
      </c>
      <c r="V366" s="157">
        <f t="shared" si="143"/>
        <v>0</v>
      </c>
      <c r="W366" s="2">
        <f t="shared" si="151"/>
        <v>0</v>
      </c>
      <c r="X366" s="2"/>
      <c r="Y366" s="8"/>
      <c r="Z366" s="5"/>
      <c r="AA366" s="5"/>
      <c r="AB366" s="5"/>
      <c r="AC366" s="24"/>
      <c r="AD366" s="5"/>
      <c r="AE366" s="3"/>
      <c r="AG366" s="41"/>
      <c r="AH366" s="39"/>
      <c r="AI366" s="39"/>
      <c r="AJ366" s="39"/>
      <c r="AK366" s="39"/>
      <c r="AL366" s="39"/>
    </row>
    <row r="367" spans="1:163" ht="15" customHeight="1" x14ac:dyDescent="0.2">
      <c r="A367" s="75">
        <f t="shared" si="144"/>
        <v>43302</v>
      </c>
      <c r="B367" s="2">
        <f t="shared" si="135"/>
        <v>0</v>
      </c>
      <c r="C367" s="157">
        <f t="shared" si="154"/>
        <v>0</v>
      </c>
      <c r="D367" s="158">
        <f t="shared" si="145"/>
        <v>4961.84</v>
      </c>
      <c r="E367" s="150">
        <f>IF(AND(K367=1,K366&gt;1),VLOOKUP(A366,[1]Plan1!$GA$137:$GD$300,4),E366)</f>
        <v>4981.6899999999996</v>
      </c>
      <c r="F367" s="152">
        <f t="shared" si="136"/>
        <v>43220</v>
      </c>
      <c r="G367" s="152">
        <f t="shared" si="155"/>
        <v>43250</v>
      </c>
      <c r="H367" s="159">
        <f t="shared" si="137"/>
        <v>4.0005320606870676E-3</v>
      </c>
      <c r="I367" s="160">
        <f t="shared" si="146"/>
        <v>43311</v>
      </c>
      <c r="J367" s="155">
        <f t="shared" si="156"/>
        <v>30</v>
      </c>
      <c r="K367" s="155">
        <f t="shared" si="152"/>
        <v>21</v>
      </c>
      <c r="L367" s="2">
        <f t="shared" si="148"/>
        <v>1.0027986900000001</v>
      </c>
      <c r="M367" s="157">
        <f t="shared" si="153"/>
        <v>1.0027986900000001</v>
      </c>
      <c r="N367" s="2">
        <f t="shared" si="138"/>
        <v>0</v>
      </c>
      <c r="O367" s="161">
        <f t="shared" si="149"/>
        <v>0</v>
      </c>
      <c r="P367" s="162">
        <f t="shared" si="139"/>
        <v>0</v>
      </c>
      <c r="Q367" s="157">
        <f t="shared" si="140"/>
        <v>0</v>
      </c>
      <c r="R367" s="163">
        <f t="shared" si="150"/>
        <v>0.12</v>
      </c>
      <c r="S367" s="161">
        <f t="shared" si="141"/>
        <v>21</v>
      </c>
      <c r="T367" s="161">
        <v>360</v>
      </c>
      <c r="U367" s="164">
        <f t="shared" si="142"/>
        <v>1.0066327399999999</v>
      </c>
      <c r="V367" s="157">
        <f t="shared" si="143"/>
        <v>0</v>
      </c>
      <c r="W367" s="2">
        <f t="shared" si="151"/>
        <v>0</v>
      </c>
      <c r="X367" s="2"/>
      <c r="Y367" s="11"/>
      <c r="Z367" s="5"/>
      <c r="AA367" s="5"/>
      <c r="AB367" s="5"/>
      <c r="AC367" s="24"/>
      <c r="AD367" s="5"/>
      <c r="AE367" s="7"/>
      <c r="AG367" s="41"/>
      <c r="AH367" s="39"/>
      <c r="AI367" s="39"/>
      <c r="AJ367" s="39"/>
      <c r="AK367" s="39"/>
      <c r="AL367" s="39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8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8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8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38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8"/>
    </row>
    <row r="368" spans="1:163" ht="15" customHeight="1" x14ac:dyDescent="0.2">
      <c r="A368" s="75">
        <f t="shared" si="144"/>
        <v>43303</v>
      </c>
      <c r="B368" s="2">
        <f t="shared" si="135"/>
        <v>0</v>
      </c>
      <c r="C368" s="157">
        <f t="shared" si="154"/>
        <v>0</v>
      </c>
      <c r="D368" s="158">
        <f t="shared" si="145"/>
        <v>4961.84</v>
      </c>
      <c r="E368" s="150">
        <f>IF(AND(K368=1,K367&gt;1),VLOOKUP(A367,[1]Plan1!$GA$137:$GD$300,4),E367)</f>
        <v>4981.6899999999996</v>
      </c>
      <c r="F368" s="152">
        <f t="shared" si="136"/>
        <v>43220</v>
      </c>
      <c r="G368" s="152">
        <f t="shared" si="155"/>
        <v>43250</v>
      </c>
      <c r="H368" s="159">
        <f t="shared" si="137"/>
        <v>4.0005320606870676E-3</v>
      </c>
      <c r="I368" s="160">
        <f t="shared" si="146"/>
        <v>43311</v>
      </c>
      <c r="J368" s="155">
        <f t="shared" si="156"/>
        <v>30</v>
      </c>
      <c r="K368" s="155">
        <f t="shared" si="152"/>
        <v>22</v>
      </c>
      <c r="L368" s="2">
        <f t="shared" si="148"/>
        <v>1.0029321600000001</v>
      </c>
      <c r="M368" s="157">
        <f t="shared" si="153"/>
        <v>1.0029321600000001</v>
      </c>
      <c r="N368" s="2">
        <f t="shared" si="138"/>
        <v>0</v>
      </c>
      <c r="O368" s="161">
        <f t="shared" si="149"/>
        <v>0</v>
      </c>
      <c r="P368" s="162">
        <f t="shared" si="139"/>
        <v>0</v>
      </c>
      <c r="Q368" s="157">
        <f t="shared" si="140"/>
        <v>0</v>
      </c>
      <c r="R368" s="163">
        <f t="shared" si="150"/>
        <v>0.12</v>
      </c>
      <c r="S368" s="161">
        <f t="shared" si="141"/>
        <v>22</v>
      </c>
      <c r="T368" s="161">
        <v>360</v>
      </c>
      <c r="U368" s="164">
        <f t="shared" si="142"/>
        <v>1.00694968</v>
      </c>
      <c r="V368" s="157">
        <f t="shared" si="143"/>
        <v>0</v>
      </c>
      <c r="W368" s="2">
        <f t="shared" si="151"/>
        <v>0</v>
      </c>
      <c r="X368" s="2"/>
      <c r="Y368" s="8"/>
      <c r="Z368" s="5"/>
      <c r="AA368" s="5"/>
      <c r="AB368" s="5"/>
      <c r="AC368" s="24"/>
      <c r="AD368" s="5"/>
      <c r="AE368" s="3"/>
      <c r="AG368" s="41"/>
      <c r="AH368" s="39"/>
      <c r="AI368" s="39"/>
      <c r="AJ368" s="39"/>
      <c r="AK368" s="39"/>
      <c r="AL368" s="39"/>
    </row>
    <row r="369" spans="1:177" ht="15" customHeight="1" x14ac:dyDescent="0.2">
      <c r="A369" s="75">
        <f t="shared" si="144"/>
        <v>43304</v>
      </c>
      <c r="B369" s="2">
        <f t="shared" si="135"/>
        <v>0</v>
      </c>
      <c r="C369" s="157">
        <f t="shared" si="154"/>
        <v>0</v>
      </c>
      <c r="D369" s="158">
        <f t="shared" si="145"/>
        <v>4961.84</v>
      </c>
      <c r="E369" s="150">
        <f>IF(AND(K369=1,K368&gt;1),VLOOKUP(A368,[1]Plan1!$GA$137:$GD$300,4),E368)</f>
        <v>4981.6899999999996</v>
      </c>
      <c r="F369" s="152">
        <f t="shared" si="136"/>
        <v>43220</v>
      </c>
      <c r="G369" s="152">
        <f t="shared" si="155"/>
        <v>43250</v>
      </c>
      <c r="H369" s="159">
        <f t="shared" si="137"/>
        <v>4.0005320606870676E-3</v>
      </c>
      <c r="I369" s="160">
        <f t="shared" si="146"/>
        <v>43311</v>
      </c>
      <c r="J369" s="155">
        <f t="shared" si="156"/>
        <v>30</v>
      </c>
      <c r="K369" s="155">
        <f t="shared" si="152"/>
        <v>23</v>
      </c>
      <c r="L369" s="2">
        <f t="shared" si="148"/>
        <v>1.00306564</v>
      </c>
      <c r="M369" s="157">
        <f t="shared" si="153"/>
        <v>1.00306564</v>
      </c>
      <c r="N369" s="2">
        <f t="shared" si="138"/>
        <v>0</v>
      </c>
      <c r="O369" s="161">
        <f t="shared" si="149"/>
        <v>0</v>
      </c>
      <c r="P369" s="162">
        <f t="shared" si="139"/>
        <v>0</v>
      </c>
      <c r="Q369" s="157">
        <f t="shared" si="140"/>
        <v>0</v>
      </c>
      <c r="R369" s="163">
        <f t="shared" si="150"/>
        <v>0.12</v>
      </c>
      <c r="S369" s="161">
        <f t="shared" si="141"/>
        <v>23</v>
      </c>
      <c r="T369" s="161">
        <v>360</v>
      </c>
      <c r="U369" s="164">
        <f t="shared" si="142"/>
        <v>1.007266719</v>
      </c>
      <c r="V369" s="157">
        <f t="shared" si="143"/>
        <v>0</v>
      </c>
      <c r="W369" s="2">
        <f t="shared" si="151"/>
        <v>0</v>
      </c>
      <c r="X369" s="2"/>
      <c r="Y369" s="8"/>
      <c r="Z369" s="5"/>
      <c r="AA369" s="5"/>
      <c r="AB369" s="5"/>
      <c r="AC369" s="24"/>
      <c r="AD369" s="5"/>
      <c r="AE369" s="3"/>
      <c r="AG369" s="41"/>
      <c r="AH369" s="39"/>
      <c r="AI369" s="39"/>
      <c r="AJ369" s="39"/>
      <c r="AK369" s="39"/>
      <c r="AL369" s="39"/>
    </row>
    <row r="370" spans="1:177" ht="15" customHeight="1" x14ac:dyDescent="0.2">
      <c r="A370" s="75">
        <f t="shared" si="144"/>
        <v>43305</v>
      </c>
      <c r="B370" s="2">
        <f t="shared" si="135"/>
        <v>0</v>
      </c>
      <c r="C370" s="157">
        <f t="shared" si="154"/>
        <v>0</v>
      </c>
      <c r="D370" s="158">
        <f t="shared" si="145"/>
        <v>4961.84</v>
      </c>
      <c r="E370" s="150">
        <f>IF(AND(K370=1,K369&gt;1),VLOOKUP(A369,[1]Plan1!$GA$137:$GD$300,4),E369)</f>
        <v>4981.6899999999996</v>
      </c>
      <c r="F370" s="152">
        <f t="shared" si="136"/>
        <v>43220</v>
      </c>
      <c r="G370" s="152">
        <f t="shared" si="155"/>
        <v>43250</v>
      </c>
      <c r="H370" s="159">
        <f t="shared" si="137"/>
        <v>4.0005320606870676E-3</v>
      </c>
      <c r="I370" s="160">
        <f t="shared" si="146"/>
        <v>43311</v>
      </c>
      <c r="J370" s="155">
        <f t="shared" si="156"/>
        <v>30</v>
      </c>
      <c r="K370" s="155">
        <f t="shared" si="152"/>
        <v>24</v>
      </c>
      <c r="L370" s="2">
        <f t="shared" si="148"/>
        <v>1.00319914</v>
      </c>
      <c r="M370" s="157">
        <f t="shared" si="153"/>
        <v>1.00319914</v>
      </c>
      <c r="N370" s="2">
        <f t="shared" si="138"/>
        <v>0</v>
      </c>
      <c r="O370" s="161">
        <f t="shared" si="149"/>
        <v>0</v>
      </c>
      <c r="P370" s="162">
        <f t="shared" si="139"/>
        <v>0</v>
      </c>
      <c r="Q370" s="157">
        <f t="shared" si="140"/>
        <v>0</v>
      </c>
      <c r="R370" s="163">
        <f t="shared" si="150"/>
        <v>0.12</v>
      </c>
      <c r="S370" s="161">
        <f t="shared" si="141"/>
        <v>24</v>
      </c>
      <c r="T370" s="161">
        <v>360</v>
      </c>
      <c r="U370" s="164">
        <f t="shared" si="142"/>
        <v>1.0075838589999999</v>
      </c>
      <c r="V370" s="157">
        <f t="shared" si="143"/>
        <v>0</v>
      </c>
      <c r="W370" s="2">
        <f t="shared" si="151"/>
        <v>0</v>
      </c>
      <c r="X370" s="2"/>
      <c r="Y370" s="8"/>
      <c r="Z370" s="5"/>
      <c r="AA370" s="5"/>
      <c r="AB370" s="5"/>
      <c r="AC370" s="24"/>
      <c r="AD370" s="5"/>
      <c r="AE370" s="3"/>
      <c r="AG370" s="41"/>
      <c r="AH370" s="39"/>
      <c r="AI370" s="39"/>
      <c r="AJ370" s="39"/>
      <c r="AK370" s="39"/>
      <c r="AL370" s="39"/>
    </row>
    <row r="371" spans="1:177" ht="15" customHeight="1" x14ac:dyDescent="0.2">
      <c r="A371" s="75">
        <f t="shared" si="144"/>
        <v>43306</v>
      </c>
      <c r="B371" s="2">
        <f t="shared" si="135"/>
        <v>0</v>
      </c>
      <c r="C371" s="157">
        <f t="shared" si="154"/>
        <v>0</v>
      </c>
      <c r="D371" s="158">
        <f t="shared" si="145"/>
        <v>4961.84</v>
      </c>
      <c r="E371" s="150">
        <f>IF(AND(K371=1,K370&gt;1),VLOOKUP(A370,[1]Plan1!$GA$137:$GD$300,4),E370)</f>
        <v>4981.6899999999996</v>
      </c>
      <c r="F371" s="152">
        <f t="shared" si="136"/>
        <v>43220</v>
      </c>
      <c r="G371" s="152">
        <f t="shared" si="155"/>
        <v>43250</v>
      </c>
      <c r="H371" s="159">
        <f t="shared" si="137"/>
        <v>4.0005320606870676E-3</v>
      </c>
      <c r="I371" s="160">
        <f t="shared" si="146"/>
        <v>43311</v>
      </c>
      <c r="J371" s="155">
        <f t="shared" si="156"/>
        <v>30</v>
      </c>
      <c r="K371" s="155">
        <f t="shared" si="152"/>
        <v>25</v>
      </c>
      <c r="L371" s="2">
        <f t="shared" si="148"/>
        <v>1.0033326600000001</v>
      </c>
      <c r="M371" s="157">
        <f t="shared" si="153"/>
        <v>1.0033326600000001</v>
      </c>
      <c r="N371" s="2">
        <f t="shared" si="138"/>
        <v>0</v>
      </c>
      <c r="O371" s="161">
        <f t="shared" si="149"/>
        <v>0</v>
      </c>
      <c r="P371" s="162">
        <f t="shared" si="139"/>
        <v>0</v>
      </c>
      <c r="Q371" s="157">
        <f t="shared" si="140"/>
        <v>0</v>
      </c>
      <c r="R371" s="163">
        <f t="shared" si="150"/>
        <v>0.12</v>
      </c>
      <c r="S371" s="161">
        <f t="shared" si="141"/>
        <v>25</v>
      </c>
      <c r="T371" s="161">
        <v>360</v>
      </c>
      <c r="U371" s="164">
        <f t="shared" si="142"/>
        <v>1.0079010980000001</v>
      </c>
      <c r="V371" s="157">
        <f t="shared" si="143"/>
        <v>0</v>
      </c>
      <c r="W371" s="2">
        <f t="shared" si="151"/>
        <v>0</v>
      </c>
      <c r="X371" s="2"/>
      <c r="Y371" s="8"/>
      <c r="Z371" s="5"/>
      <c r="AA371" s="5"/>
      <c r="AB371" s="5"/>
      <c r="AC371" s="24"/>
      <c r="AD371" s="5"/>
      <c r="AE371" s="3"/>
      <c r="AG371" s="41"/>
      <c r="AH371" s="39"/>
      <c r="AI371" s="39"/>
      <c r="AJ371" s="39"/>
      <c r="AK371" s="39"/>
      <c r="AL371" s="39"/>
    </row>
    <row r="372" spans="1:177" ht="15" customHeight="1" x14ac:dyDescent="0.2">
      <c r="A372" s="75">
        <f t="shared" si="144"/>
        <v>43307</v>
      </c>
      <c r="B372" s="2">
        <f t="shared" si="135"/>
        <v>0</v>
      </c>
      <c r="C372" s="157">
        <f t="shared" si="154"/>
        <v>0</v>
      </c>
      <c r="D372" s="158">
        <f t="shared" si="145"/>
        <v>4961.84</v>
      </c>
      <c r="E372" s="150">
        <f>IF(AND(K372=1,K371&gt;1),VLOOKUP(A371,[1]Plan1!$GA$137:$GD$300,4),E371)</f>
        <v>4981.6899999999996</v>
      </c>
      <c r="F372" s="152">
        <f t="shared" si="136"/>
        <v>43220</v>
      </c>
      <c r="G372" s="152">
        <f t="shared" si="155"/>
        <v>43250</v>
      </c>
      <c r="H372" s="159">
        <f t="shared" si="137"/>
        <v>4.0005320606870676E-3</v>
      </c>
      <c r="I372" s="160">
        <f t="shared" si="146"/>
        <v>43311</v>
      </c>
      <c r="J372" s="155">
        <f t="shared" si="156"/>
        <v>30</v>
      </c>
      <c r="K372" s="155">
        <f t="shared" si="152"/>
        <v>26</v>
      </c>
      <c r="L372" s="2">
        <f t="shared" si="148"/>
        <v>1.0034662000000001</v>
      </c>
      <c r="M372" s="157">
        <f t="shared" si="153"/>
        <v>1.0034662000000001</v>
      </c>
      <c r="N372" s="2">
        <f t="shared" si="138"/>
        <v>0</v>
      </c>
      <c r="O372" s="161">
        <f t="shared" si="149"/>
        <v>0</v>
      </c>
      <c r="P372" s="162">
        <f t="shared" si="139"/>
        <v>0</v>
      </c>
      <c r="Q372" s="157">
        <f t="shared" si="140"/>
        <v>0</v>
      </c>
      <c r="R372" s="163">
        <f t="shared" si="150"/>
        <v>0.12</v>
      </c>
      <c r="S372" s="161">
        <f t="shared" si="141"/>
        <v>26</v>
      </c>
      <c r="T372" s="161">
        <v>360</v>
      </c>
      <c r="U372" s="164">
        <f t="shared" si="142"/>
        <v>1.008218437</v>
      </c>
      <c r="V372" s="157">
        <f t="shared" si="143"/>
        <v>0</v>
      </c>
      <c r="W372" s="2">
        <f t="shared" si="151"/>
        <v>0</v>
      </c>
      <c r="X372" s="2"/>
      <c r="Y372" s="8"/>
      <c r="Z372" s="5"/>
      <c r="AA372" s="5"/>
      <c r="AB372" s="5"/>
      <c r="AC372" s="24"/>
      <c r="AD372" s="5"/>
      <c r="AE372" s="3"/>
      <c r="AG372" s="41"/>
      <c r="AH372" s="39"/>
      <c r="AI372" s="39"/>
      <c r="AJ372" s="39"/>
      <c r="AK372" s="39"/>
      <c r="AL372" s="39"/>
    </row>
    <row r="373" spans="1:177" ht="15" customHeight="1" x14ac:dyDescent="0.2">
      <c r="A373" s="75">
        <f t="shared" si="144"/>
        <v>43308</v>
      </c>
      <c r="B373" s="2">
        <f t="shared" si="135"/>
        <v>0</v>
      </c>
      <c r="C373" s="157">
        <f t="shared" si="154"/>
        <v>0</v>
      </c>
      <c r="D373" s="158">
        <f t="shared" si="145"/>
        <v>4961.84</v>
      </c>
      <c r="E373" s="150">
        <f>IF(AND(K373=1,K372&gt;1),VLOOKUP(A372,[1]Plan1!$GA$137:$GD$300,4),E372)</f>
        <v>4981.6899999999996</v>
      </c>
      <c r="F373" s="152">
        <f t="shared" si="136"/>
        <v>43220</v>
      </c>
      <c r="G373" s="152">
        <f t="shared" si="155"/>
        <v>43250</v>
      </c>
      <c r="H373" s="159">
        <f t="shared" si="137"/>
        <v>4.0005320606870676E-3</v>
      </c>
      <c r="I373" s="160">
        <f t="shared" si="146"/>
        <v>43311</v>
      </c>
      <c r="J373" s="155">
        <f t="shared" si="156"/>
        <v>30</v>
      </c>
      <c r="K373" s="155">
        <f t="shared" si="152"/>
        <v>27</v>
      </c>
      <c r="L373" s="2">
        <f t="shared" si="148"/>
        <v>1.00359975</v>
      </c>
      <c r="M373" s="157">
        <f t="shared" si="153"/>
        <v>1.00359975</v>
      </c>
      <c r="N373" s="2">
        <f t="shared" si="138"/>
        <v>0</v>
      </c>
      <c r="O373" s="161">
        <f t="shared" si="149"/>
        <v>0</v>
      </c>
      <c r="P373" s="162">
        <f t="shared" si="139"/>
        <v>0</v>
      </c>
      <c r="Q373" s="157">
        <f t="shared" si="140"/>
        <v>0</v>
      </c>
      <c r="R373" s="163">
        <f t="shared" si="150"/>
        <v>0.12</v>
      </c>
      <c r="S373" s="161">
        <f t="shared" si="141"/>
        <v>27</v>
      </c>
      <c r="T373" s="161">
        <v>360</v>
      </c>
      <c r="U373" s="164">
        <f t="shared" si="142"/>
        <v>1.0085358760000001</v>
      </c>
      <c r="V373" s="157">
        <f t="shared" si="143"/>
        <v>0</v>
      </c>
      <c r="W373" s="2">
        <f t="shared" si="151"/>
        <v>0</v>
      </c>
      <c r="X373" s="2"/>
      <c r="Y373" s="8"/>
      <c r="Z373" s="5"/>
      <c r="AA373" s="5"/>
      <c r="AB373" s="5"/>
      <c r="AC373" s="24"/>
      <c r="AD373" s="5"/>
      <c r="AE373" s="3"/>
      <c r="AG373" s="41"/>
      <c r="AH373" s="39"/>
      <c r="AI373" s="39"/>
      <c r="AJ373" s="39"/>
      <c r="AK373" s="39"/>
      <c r="AL373" s="39"/>
    </row>
    <row r="374" spans="1:177" ht="15" customHeight="1" x14ac:dyDescent="0.2">
      <c r="A374" s="75">
        <f t="shared" si="144"/>
        <v>43309</v>
      </c>
      <c r="B374" s="2">
        <f t="shared" si="135"/>
        <v>0</v>
      </c>
      <c r="C374" s="157">
        <f t="shared" si="154"/>
        <v>0</v>
      </c>
      <c r="D374" s="158">
        <f t="shared" si="145"/>
        <v>4961.84</v>
      </c>
      <c r="E374" s="150">
        <f>IF(AND(K374=1,K373&gt;1),VLOOKUP(A373,[1]Plan1!$GA$137:$GD$300,4),E373)</f>
        <v>4981.6899999999996</v>
      </c>
      <c r="F374" s="152">
        <f t="shared" si="136"/>
        <v>43220</v>
      </c>
      <c r="G374" s="152">
        <f t="shared" si="155"/>
        <v>43250</v>
      </c>
      <c r="H374" s="159">
        <f t="shared" si="137"/>
        <v>4.0005320606870676E-3</v>
      </c>
      <c r="I374" s="160">
        <f t="shared" si="146"/>
        <v>43311</v>
      </c>
      <c r="J374" s="155">
        <f t="shared" si="156"/>
        <v>30</v>
      </c>
      <c r="K374" s="155">
        <f t="shared" si="152"/>
        <v>28</v>
      </c>
      <c r="L374" s="2">
        <f t="shared" si="148"/>
        <v>1.00373333</v>
      </c>
      <c r="M374" s="157">
        <f t="shared" si="153"/>
        <v>1.00373333</v>
      </c>
      <c r="N374" s="2">
        <f t="shared" si="138"/>
        <v>0</v>
      </c>
      <c r="O374" s="161">
        <f t="shared" si="149"/>
        <v>0</v>
      </c>
      <c r="P374" s="162">
        <f t="shared" si="139"/>
        <v>0</v>
      </c>
      <c r="Q374" s="157">
        <f t="shared" si="140"/>
        <v>0</v>
      </c>
      <c r="R374" s="163">
        <f t="shared" si="150"/>
        <v>0.12</v>
      </c>
      <c r="S374" s="161">
        <f t="shared" si="141"/>
        <v>28</v>
      </c>
      <c r="T374" s="161">
        <v>360</v>
      </c>
      <c r="U374" s="164">
        <f t="shared" si="142"/>
        <v>1.0088534149999999</v>
      </c>
      <c r="V374" s="157">
        <f t="shared" si="143"/>
        <v>0</v>
      </c>
      <c r="W374" s="2">
        <f t="shared" si="151"/>
        <v>0</v>
      </c>
      <c r="X374" s="2"/>
      <c r="Y374" s="8"/>
      <c r="Z374" s="5"/>
      <c r="AA374" s="5"/>
      <c r="AB374" s="5"/>
      <c r="AC374" s="24"/>
      <c r="AD374" s="5"/>
      <c r="AE374" s="3"/>
      <c r="AG374" s="41"/>
      <c r="AH374" s="39"/>
      <c r="AI374" s="39"/>
      <c r="AJ374" s="39"/>
      <c r="AK374" s="39"/>
      <c r="AL374" s="39"/>
    </row>
    <row r="375" spans="1:177" ht="15" customHeight="1" x14ac:dyDescent="0.2">
      <c r="A375" s="75">
        <f t="shared" si="144"/>
        <v>43310</v>
      </c>
      <c r="B375" s="2">
        <f t="shared" si="135"/>
        <v>0</v>
      </c>
      <c r="C375" s="157">
        <f t="shared" si="154"/>
        <v>0</v>
      </c>
      <c r="D375" s="158">
        <f t="shared" si="145"/>
        <v>4961.84</v>
      </c>
      <c r="E375" s="150">
        <f>IF(AND(K375=1,K374&gt;1),VLOOKUP(A374,[1]Plan1!$GA$137:$GD$300,4),E374)</f>
        <v>4981.6899999999996</v>
      </c>
      <c r="F375" s="152">
        <f t="shared" si="136"/>
        <v>43220</v>
      </c>
      <c r="G375" s="152">
        <f t="shared" si="155"/>
        <v>43250</v>
      </c>
      <c r="H375" s="159">
        <f t="shared" si="137"/>
        <v>4.0005320606870676E-3</v>
      </c>
      <c r="I375" s="160">
        <f t="shared" si="146"/>
        <v>43311</v>
      </c>
      <c r="J375" s="155">
        <f t="shared" si="156"/>
        <v>30</v>
      </c>
      <c r="K375" s="155">
        <f t="shared" si="152"/>
        <v>29</v>
      </c>
      <c r="L375" s="2">
        <f t="shared" si="148"/>
        <v>1.0038669200000001</v>
      </c>
      <c r="M375" s="157">
        <f t="shared" si="153"/>
        <v>1.0038669200000001</v>
      </c>
      <c r="N375" s="2">
        <f t="shared" si="138"/>
        <v>0</v>
      </c>
      <c r="O375" s="161">
        <f t="shared" si="149"/>
        <v>0</v>
      </c>
      <c r="P375" s="162">
        <f t="shared" si="139"/>
        <v>0</v>
      </c>
      <c r="Q375" s="157">
        <f t="shared" si="140"/>
        <v>0</v>
      </c>
      <c r="R375" s="163">
        <f t="shared" si="150"/>
        <v>0.12</v>
      </c>
      <c r="S375" s="161">
        <f t="shared" si="141"/>
        <v>29</v>
      </c>
      <c r="T375" s="161">
        <v>360</v>
      </c>
      <c r="U375" s="164">
        <f t="shared" si="142"/>
        <v>1.0091710540000001</v>
      </c>
      <c r="V375" s="157">
        <f t="shared" si="143"/>
        <v>0</v>
      </c>
      <c r="W375" s="2">
        <f t="shared" si="151"/>
        <v>0</v>
      </c>
      <c r="X375" s="2"/>
      <c r="Y375" s="8"/>
      <c r="Z375" s="5"/>
      <c r="AA375" s="5"/>
      <c r="AB375" s="5"/>
      <c r="AC375" s="24"/>
      <c r="AD375" s="5"/>
      <c r="AE375" s="3"/>
      <c r="AG375" s="41"/>
      <c r="AH375" s="39"/>
      <c r="AI375" s="39"/>
      <c r="AJ375" s="39"/>
      <c r="AK375" s="39"/>
      <c r="AL375" s="39"/>
      <c r="AM375" s="39"/>
    </row>
    <row r="376" spans="1:177" ht="15" customHeight="1" x14ac:dyDescent="0.2">
      <c r="A376" s="75">
        <f t="shared" si="144"/>
        <v>43311</v>
      </c>
      <c r="B376" s="2">
        <f t="shared" si="135"/>
        <v>0</v>
      </c>
      <c r="C376" s="157">
        <f t="shared" si="154"/>
        <v>0</v>
      </c>
      <c r="D376" s="158">
        <f t="shared" si="145"/>
        <v>4961.84</v>
      </c>
      <c r="E376" s="150">
        <f>IF(AND(K376=1,K375&gt;1),VLOOKUP(A375,[1]Plan1!$GA$137:$GD$300,4),E375)</f>
        <v>4981.6899999999996</v>
      </c>
      <c r="F376" s="152">
        <f t="shared" si="136"/>
        <v>43220</v>
      </c>
      <c r="G376" s="152">
        <f t="shared" si="155"/>
        <v>43250</v>
      </c>
      <c r="H376" s="159">
        <f t="shared" si="137"/>
        <v>4.0005320606870676E-3</v>
      </c>
      <c r="I376" s="160">
        <f t="shared" si="146"/>
        <v>43311</v>
      </c>
      <c r="J376" s="155">
        <f t="shared" si="156"/>
        <v>30</v>
      </c>
      <c r="K376" s="155">
        <f t="shared" si="152"/>
        <v>30</v>
      </c>
      <c r="L376" s="2">
        <f t="shared" si="148"/>
        <v>1.0040005299999999</v>
      </c>
      <c r="M376" s="157">
        <f t="shared" si="153"/>
        <v>1.0040005299999999</v>
      </c>
      <c r="N376" s="2">
        <f t="shared" si="138"/>
        <v>0</v>
      </c>
      <c r="O376" s="161">
        <f t="shared" si="149"/>
        <v>2</v>
      </c>
      <c r="P376" s="162">
        <f t="shared" si="139"/>
        <v>0</v>
      </c>
      <c r="Q376" s="157">
        <f t="shared" si="140"/>
        <v>0</v>
      </c>
      <c r="R376" s="163">
        <f t="shared" si="150"/>
        <v>0.12</v>
      </c>
      <c r="S376" s="161">
        <f t="shared" si="141"/>
        <v>30</v>
      </c>
      <c r="T376" s="161">
        <v>360</v>
      </c>
      <c r="U376" s="164">
        <f t="shared" si="142"/>
        <v>1.0094887930000001</v>
      </c>
      <c r="V376" s="157">
        <f t="shared" si="143"/>
        <v>0</v>
      </c>
      <c r="W376" s="2">
        <f t="shared" si="151"/>
        <v>0</v>
      </c>
      <c r="X376" s="2"/>
      <c r="Y376" s="8"/>
      <c r="Z376" s="5"/>
      <c r="AA376" s="5"/>
      <c r="AB376" s="5"/>
      <c r="AC376" s="24"/>
      <c r="AD376" s="5"/>
      <c r="AE376" s="3"/>
      <c r="AG376" s="41"/>
      <c r="AH376" s="39"/>
      <c r="AI376" s="39"/>
      <c r="AJ376" s="39"/>
      <c r="AK376" s="39"/>
      <c r="AL376" s="39"/>
      <c r="AM376" s="39"/>
    </row>
    <row r="377" spans="1:177" ht="15" customHeight="1" x14ac:dyDescent="0.2">
      <c r="A377" s="75">
        <f t="shared" si="144"/>
        <v>43312</v>
      </c>
      <c r="B377" s="2">
        <f t="shared" si="135"/>
        <v>0</v>
      </c>
      <c r="C377" s="157">
        <f t="shared" si="154"/>
        <v>0</v>
      </c>
      <c r="D377" s="158">
        <f t="shared" si="145"/>
        <v>4981.6899999999996</v>
      </c>
      <c r="E377" s="150">
        <f>IF(AND(K377=1,K376&gt;1),VLOOKUP(A376,[1]Plan1!$GA$137:$GD$300,4),E376)</f>
        <v>5044.46</v>
      </c>
      <c r="F377" s="152">
        <f t="shared" si="136"/>
        <v>43250</v>
      </c>
      <c r="G377" s="152">
        <f t="shared" si="155"/>
        <v>43281</v>
      </c>
      <c r="H377" s="159">
        <f t="shared" si="137"/>
        <v>1.2600141718974944E-2</v>
      </c>
      <c r="I377" s="160">
        <f t="shared" si="146"/>
        <v>43342</v>
      </c>
      <c r="J377" s="155">
        <f t="shared" si="156"/>
        <v>31</v>
      </c>
      <c r="K377" s="155">
        <f t="shared" si="152"/>
        <v>1</v>
      </c>
      <c r="L377" s="2">
        <f t="shared" si="148"/>
        <v>1.0004039899999999</v>
      </c>
      <c r="M377" s="157">
        <f t="shared" si="153"/>
        <v>1.0004039899999999</v>
      </c>
      <c r="N377" s="2">
        <f t="shared" si="138"/>
        <v>0</v>
      </c>
      <c r="O377" s="161">
        <f t="shared" si="149"/>
        <v>0</v>
      </c>
      <c r="P377" s="162">
        <f t="shared" si="139"/>
        <v>0</v>
      </c>
      <c r="Q377" s="157">
        <f t="shared" si="140"/>
        <v>0</v>
      </c>
      <c r="R377" s="163">
        <f t="shared" si="150"/>
        <v>0.12</v>
      </c>
      <c r="S377" s="161">
        <f t="shared" si="141"/>
        <v>1</v>
      </c>
      <c r="T377" s="161">
        <v>360</v>
      </c>
      <c r="U377" s="164">
        <f t="shared" si="142"/>
        <v>1.0003046929999999</v>
      </c>
      <c r="V377" s="157">
        <f t="shared" si="143"/>
        <v>0</v>
      </c>
      <c r="W377" s="2">
        <f t="shared" si="151"/>
        <v>0</v>
      </c>
      <c r="X377" s="2"/>
      <c r="Y377" s="8"/>
      <c r="Z377" s="5"/>
      <c r="AA377" s="5"/>
      <c r="AB377" s="5"/>
      <c r="AC377" s="24"/>
      <c r="AD377" s="5"/>
      <c r="AE377" s="3"/>
      <c r="AG377" s="41"/>
      <c r="AH377" s="39"/>
      <c r="AI377" s="39"/>
      <c r="AJ377" s="39"/>
      <c r="AK377" s="39"/>
      <c r="AL377" s="39"/>
      <c r="AM377" s="39"/>
    </row>
    <row r="378" spans="1:177" ht="15" customHeight="1" x14ac:dyDescent="0.2">
      <c r="A378" s="75">
        <f t="shared" si="144"/>
        <v>43313</v>
      </c>
      <c r="B378" s="2">
        <f t="shared" si="135"/>
        <v>0</v>
      </c>
      <c r="C378" s="157">
        <f t="shared" si="154"/>
        <v>0</v>
      </c>
      <c r="D378" s="158">
        <f t="shared" si="145"/>
        <v>4981.6899999999996</v>
      </c>
      <c r="E378" s="150">
        <f>IF(AND(K378=1,K377&gt;1),VLOOKUP(A377,[1]Plan1!$GA$137:$GD$300,4),E377)</f>
        <v>5044.46</v>
      </c>
      <c r="F378" s="152">
        <f t="shared" si="136"/>
        <v>43250</v>
      </c>
      <c r="G378" s="152">
        <f t="shared" si="155"/>
        <v>43281</v>
      </c>
      <c r="H378" s="159">
        <f t="shared" si="137"/>
        <v>1.2600141718974944E-2</v>
      </c>
      <c r="I378" s="160">
        <f t="shared" si="146"/>
        <v>43342</v>
      </c>
      <c r="J378" s="155">
        <f t="shared" si="156"/>
        <v>31</v>
      </c>
      <c r="K378" s="155">
        <f t="shared" si="152"/>
        <v>2</v>
      </c>
      <c r="L378" s="2">
        <f t="shared" si="148"/>
        <v>1.0008081499999999</v>
      </c>
      <c r="M378" s="157">
        <f t="shared" si="153"/>
        <v>1.0008081499999999</v>
      </c>
      <c r="N378" s="2">
        <f t="shared" si="138"/>
        <v>0</v>
      </c>
      <c r="O378" s="161">
        <f t="shared" si="149"/>
        <v>0</v>
      </c>
      <c r="P378" s="162">
        <f t="shared" si="139"/>
        <v>0</v>
      </c>
      <c r="Q378" s="157">
        <f t="shared" si="140"/>
        <v>0</v>
      </c>
      <c r="R378" s="163">
        <f t="shared" si="150"/>
        <v>0.12</v>
      </c>
      <c r="S378" s="161">
        <f t="shared" si="141"/>
        <v>2</v>
      </c>
      <c r="T378" s="161">
        <v>360</v>
      </c>
      <c r="U378" s="164">
        <f t="shared" si="142"/>
        <v>1.0006094800000001</v>
      </c>
      <c r="V378" s="157">
        <f t="shared" si="143"/>
        <v>0</v>
      </c>
      <c r="W378" s="2">
        <f t="shared" si="151"/>
        <v>0</v>
      </c>
      <c r="X378" s="2"/>
      <c r="Y378" s="13"/>
      <c r="Z378" s="5"/>
      <c r="AA378" s="25"/>
      <c r="AB378" s="25"/>
      <c r="AC378" s="26"/>
      <c r="AD378" s="25"/>
      <c r="AE378" s="27"/>
      <c r="AF378" s="27"/>
      <c r="AG378" s="42"/>
      <c r="AH378" s="27"/>
      <c r="AI378" s="27"/>
      <c r="AJ378" s="27"/>
      <c r="AK378" s="27"/>
      <c r="AL378" s="27"/>
      <c r="AM378" s="27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  <c r="FQ378" s="21"/>
      <c r="FR378" s="21"/>
      <c r="FS378" s="21"/>
      <c r="FT378" s="21"/>
      <c r="FU378" s="21"/>
    </row>
    <row r="379" spans="1:177" ht="15" customHeight="1" x14ac:dyDescent="0.2">
      <c r="A379" s="75">
        <f t="shared" si="144"/>
        <v>43314</v>
      </c>
      <c r="B379" s="2">
        <f t="shared" si="135"/>
        <v>0</v>
      </c>
      <c r="C379" s="157">
        <f t="shared" si="154"/>
        <v>0</v>
      </c>
      <c r="D379" s="158">
        <f t="shared" si="145"/>
        <v>4981.6899999999996</v>
      </c>
      <c r="E379" s="150">
        <f>IF(AND(K379=1,K378&gt;1),VLOOKUP(A378,[1]Plan1!$GA$137:$GD$300,4),E378)</f>
        <v>5044.46</v>
      </c>
      <c r="F379" s="152">
        <f t="shared" si="136"/>
        <v>43250</v>
      </c>
      <c r="G379" s="152">
        <f t="shared" si="155"/>
        <v>43281</v>
      </c>
      <c r="H379" s="159">
        <f t="shared" si="137"/>
        <v>1.2600141718974944E-2</v>
      </c>
      <c r="I379" s="160">
        <f t="shared" si="146"/>
        <v>43342</v>
      </c>
      <c r="J379" s="155">
        <f t="shared" si="156"/>
        <v>31</v>
      </c>
      <c r="K379" s="155">
        <f t="shared" si="152"/>
        <v>3</v>
      </c>
      <c r="L379" s="2">
        <f t="shared" si="148"/>
        <v>1.00121248</v>
      </c>
      <c r="M379" s="157">
        <f t="shared" si="153"/>
        <v>1.00121248</v>
      </c>
      <c r="N379" s="2">
        <f t="shared" si="138"/>
        <v>0</v>
      </c>
      <c r="O379" s="161">
        <f t="shared" si="149"/>
        <v>0</v>
      </c>
      <c r="P379" s="162">
        <f t="shared" si="139"/>
        <v>0</v>
      </c>
      <c r="Q379" s="157">
        <f t="shared" si="140"/>
        <v>0</v>
      </c>
      <c r="R379" s="163">
        <f t="shared" si="150"/>
        <v>0.12</v>
      </c>
      <c r="S379" s="161">
        <f t="shared" si="141"/>
        <v>3</v>
      </c>
      <c r="T379" s="161">
        <v>360</v>
      </c>
      <c r="U379" s="164">
        <f t="shared" si="142"/>
        <v>1.000914359</v>
      </c>
      <c r="V379" s="157">
        <f t="shared" si="143"/>
        <v>0</v>
      </c>
      <c r="W379" s="2">
        <f t="shared" si="151"/>
        <v>0</v>
      </c>
      <c r="X379" s="2"/>
      <c r="Y379" s="8"/>
      <c r="Z379" s="5"/>
      <c r="AA379" s="5"/>
      <c r="AB379" s="5"/>
      <c r="AC379" s="24"/>
      <c r="AD379" s="5"/>
      <c r="AE379" s="3"/>
      <c r="AG379" s="41"/>
      <c r="AH379" s="39"/>
      <c r="AI379" s="39"/>
      <c r="AJ379" s="39"/>
      <c r="AK379" s="39"/>
      <c r="AL379" s="39"/>
      <c r="AM379" s="39"/>
    </row>
    <row r="380" spans="1:177" ht="15" customHeight="1" x14ac:dyDescent="0.2">
      <c r="A380" s="75">
        <f t="shared" si="144"/>
        <v>43315</v>
      </c>
      <c r="B380" s="2">
        <f t="shared" si="135"/>
        <v>0</v>
      </c>
      <c r="C380" s="157">
        <f t="shared" si="154"/>
        <v>0</v>
      </c>
      <c r="D380" s="158">
        <f t="shared" si="145"/>
        <v>4981.6899999999996</v>
      </c>
      <c r="E380" s="150">
        <f>IF(AND(K380=1,K379&gt;1),VLOOKUP(A379,[1]Plan1!$GA$137:$GD$300,4),E379)</f>
        <v>5044.46</v>
      </c>
      <c r="F380" s="152">
        <f t="shared" si="136"/>
        <v>43250</v>
      </c>
      <c r="G380" s="152">
        <f t="shared" si="155"/>
        <v>43281</v>
      </c>
      <c r="H380" s="159">
        <f t="shared" si="137"/>
        <v>1.2600141718974944E-2</v>
      </c>
      <c r="I380" s="160">
        <f t="shared" si="146"/>
        <v>43342</v>
      </c>
      <c r="J380" s="155">
        <f t="shared" si="156"/>
        <v>31</v>
      </c>
      <c r="K380" s="155">
        <f t="shared" si="152"/>
        <v>4</v>
      </c>
      <c r="L380" s="2">
        <f t="shared" si="148"/>
        <v>1.0016169699999999</v>
      </c>
      <c r="M380" s="157">
        <f t="shared" si="153"/>
        <v>1.0016169699999999</v>
      </c>
      <c r="N380" s="2">
        <f t="shared" si="138"/>
        <v>0</v>
      </c>
      <c r="O380" s="161">
        <f t="shared" si="149"/>
        <v>0</v>
      </c>
      <c r="P380" s="162">
        <f t="shared" si="139"/>
        <v>0</v>
      </c>
      <c r="Q380" s="157">
        <f t="shared" si="140"/>
        <v>0</v>
      </c>
      <c r="R380" s="163">
        <f t="shared" si="150"/>
        <v>0.12</v>
      </c>
      <c r="S380" s="161">
        <f t="shared" si="141"/>
        <v>4</v>
      </c>
      <c r="T380" s="161">
        <v>360</v>
      </c>
      <c r="U380" s="164">
        <f t="shared" si="142"/>
        <v>1.0012193309999999</v>
      </c>
      <c r="V380" s="157">
        <f t="shared" si="143"/>
        <v>0</v>
      </c>
      <c r="W380" s="2">
        <f t="shared" si="151"/>
        <v>0</v>
      </c>
      <c r="X380" s="2"/>
      <c r="Y380" s="8"/>
      <c r="Z380" s="5"/>
      <c r="AA380" s="5"/>
      <c r="AB380" s="5"/>
      <c r="AC380" s="24"/>
      <c r="AD380" s="5"/>
      <c r="AE380" s="3"/>
      <c r="AG380" s="41"/>
      <c r="AH380" s="39"/>
      <c r="AI380" s="39"/>
      <c r="AJ380" s="39"/>
      <c r="AK380" s="39"/>
      <c r="AL380" s="39"/>
      <c r="AM380" s="39"/>
    </row>
    <row r="381" spans="1:177" ht="15" customHeight="1" x14ac:dyDescent="0.2">
      <c r="A381" s="75">
        <f t="shared" si="144"/>
        <v>43316</v>
      </c>
      <c r="B381" s="2">
        <f t="shared" si="135"/>
        <v>0</v>
      </c>
      <c r="C381" s="157">
        <f t="shared" si="154"/>
        <v>0</v>
      </c>
      <c r="D381" s="158">
        <f t="shared" si="145"/>
        <v>4981.6899999999996</v>
      </c>
      <c r="E381" s="150">
        <f>IF(AND(K381=1,K380&gt;1),VLOOKUP(A380,[1]Plan1!$GA$137:$GD$300,4),E380)</f>
        <v>5044.46</v>
      </c>
      <c r="F381" s="152">
        <f t="shared" si="136"/>
        <v>43250</v>
      </c>
      <c r="G381" s="152">
        <f t="shared" si="155"/>
        <v>43281</v>
      </c>
      <c r="H381" s="159">
        <f t="shared" si="137"/>
        <v>1.2600141718974944E-2</v>
      </c>
      <c r="I381" s="160">
        <f t="shared" si="146"/>
        <v>43342</v>
      </c>
      <c r="J381" s="155">
        <f t="shared" si="156"/>
        <v>31</v>
      </c>
      <c r="K381" s="155">
        <f t="shared" si="152"/>
        <v>5</v>
      </c>
      <c r="L381" s="2">
        <f t="shared" si="148"/>
        <v>1.0020216200000001</v>
      </c>
      <c r="M381" s="157">
        <f t="shared" si="153"/>
        <v>1.0020216200000001</v>
      </c>
      <c r="N381" s="2">
        <f t="shared" si="138"/>
        <v>0</v>
      </c>
      <c r="O381" s="161">
        <f t="shared" si="149"/>
        <v>0</v>
      </c>
      <c r="P381" s="162">
        <f t="shared" si="139"/>
        <v>0</v>
      </c>
      <c r="Q381" s="157">
        <f t="shared" si="140"/>
        <v>0</v>
      </c>
      <c r="R381" s="163">
        <f t="shared" si="150"/>
        <v>0.12</v>
      </c>
      <c r="S381" s="161">
        <f t="shared" si="141"/>
        <v>5</v>
      </c>
      <c r="T381" s="161">
        <v>360</v>
      </c>
      <c r="U381" s="164">
        <f t="shared" si="142"/>
        <v>1.001524396</v>
      </c>
      <c r="V381" s="157">
        <f t="shared" si="143"/>
        <v>0</v>
      </c>
      <c r="W381" s="2">
        <f t="shared" si="151"/>
        <v>0</v>
      </c>
      <c r="X381" s="2"/>
      <c r="Y381" s="8"/>
      <c r="Z381" s="5"/>
      <c r="AA381" s="5"/>
      <c r="AB381" s="5"/>
      <c r="AC381" s="24"/>
      <c r="AD381" s="5"/>
      <c r="AE381" s="3"/>
      <c r="AG381" s="41"/>
      <c r="AH381" s="39"/>
      <c r="AI381" s="39"/>
      <c r="AJ381" s="39"/>
      <c r="AK381" s="39"/>
      <c r="AL381" s="39"/>
      <c r="AM381" s="39"/>
    </row>
    <row r="382" spans="1:177" ht="15" customHeight="1" x14ac:dyDescent="0.2">
      <c r="A382" s="75">
        <f t="shared" si="144"/>
        <v>43317</v>
      </c>
      <c r="B382" s="2">
        <f t="shared" si="135"/>
        <v>0</v>
      </c>
      <c r="C382" s="157">
        <f t="shared" si="154"/>
        <v>0</v>
      </c>
      <c r="D382" s="158">
        <f t="shared" si="145"/>
        <v>4981.6899999999996</v>
      </c>
      <c r="E382" s="150">
        <f>IF(AND(K382=1,K381&gt;1),VLOOKUP(A381,[1]Plan1!$GA$137:$GD$300,4),E381)</f>
        <v>5044.46</v>
      </c>
      <c r="F382" s="152">
        <f t="shared" si="136"/>
        <v>43250</v>
      </c>
      <c r="G382" s="152">
        <f t="shared" si="155"/>
        <v>43281</v>
      </c>
      <c r="H382" s="159">
        <f t="shared" si="137"/>
        <v>1.2600141718974944E-2</v>
      </c>
      <c r="I382" s="160">
        <f t="shared" si="146"/>
        <v>43342</v>
      </c>
      <c r="J382" s="155">
        <f t="shared" si="156"/>
        <v>31</v>
      </c>
      <c r="K382" s="155">
        <f t="shared" si="152"/>
        <v>6</v>
      </c>
      <c r="L382" s="2">
        <f t="shared" si="148"/>
        <v>1.0024264300000001</v>
      </c>
      <c r="M382" s="157">
        <f t="shared" si="153"/>
        <v>1.0024264300000001</v>
      </c>
      <c r="N382" s="2">
        <f t="shared" si="138"/>
        <v>0</v>
      </c>
      <c r="O382" s="161">
        <f t="shared" si="149"/>
        <v>0</v>
      </c>
      <c r="P382" s="162">
        <f t="shared" si="139"/>
        <v>0</v>
      </c>
      <c r="Q382" s="157">
        <f t="shared" si="140"/>
        <v>0</v>
      </c>
      <c r="R382" s="163">
        <f t="shared" si="150"/>
        <v>0.12</v>
      </c>
      <c r="S382" s="161">
        <f t="shared" si="141"/>
        <v>6</v>
      </c>
      <c r="T382" s="161">
        <v>360</v>
      </c>
      <c r="U382" s="164">
        <f t="shared" si="142"/>
        <v>1.001829554</v>
      </c>
      <c r="V382" s="157">
        <f t="shared" si="143"/>
        <v>0</v>
      </c>
      <c r="W382" s="2">
        <f t="shared" si="151"/>
        <v>0</v>
      </c>
      <c r="X382" s="2"/>
      <c r="Y382" s="8"/>
      <c r="Z382" s="5"/>
      <c r="AA382" s="5"/>
      <c r="AB382" s="5"/>
      <c r="AC382" s="24"/>
      <c r="AD382" s="5"/>
      <c r="AE382" s="3"/>
      <c r="AG382" s="41"/>
      <c r="AH382" s="39"/>
      <c r="AI382" s="39"/>
      <c r="AJ382" s="39"/>
      <c r="AK382" s="39"/>
      <c r="AL382" s="39"/>
      <c r="AM382" s="39"/>
    </row>
    <row r="383" spans="1:177" ht="15" customHeight="1" x14ac:dyDescent="0.2">
      <c r="A383" s="75">
        <f t="shared" si="144"/>
        <v>43318</v>
      </c>
      <c r="B383" s="2">
        <f t="shared" si="135"/>
        <v>0</v>
      </c>
      <c r="C383" s="157">
        <f t="shared" si="154"/>
        <v>0</v>
      </c>
      <c r="D383" s="158">
        <f t="shared" si="145"/>
        <v>4981.6899999999996</v>
      </c>
      <c r="E383" s="150">
        <f>IF(AND(K383=1,K382&gt;1),VLOOKUP(A382,[1]Plan1!$GA$137:$GD$300,4),E382)</f>
        <v>5044.46</v>
      </c>
      <c r="F383" s="152">
        <f t="shared" si="136"/>
        <v>43250</v>
      </c>
      <c r="G383" s="152">
        <f t="shared" si="155"/>
        <v>43281</v>
      </c>
      <c r="H383" s="159">
        <f t="shared" si="137"/>
        <v>1.2600141718974944E-2</v>
      </c>
      <c r="I383" s="160">
        <f t="shared" si="146"/>
        <v>43342</v>
      </c>
      <c r="J383" s="155">
        <f t="shared" si="156"/>
        <v>31</v>
      </c>
      <c r="K383" s="155">
        <f t="shared" si="152"/>
        <v>7</v>
      </c>
      <c r="L383" s="2">
        <f t="shared" si="148"/>
        <v>1.00283141</v>
      </c>
      <c r="M383" s="157">
        <f t="shared" si="153"/>
        <v>1.00283141</v>
      </c>
      <c r="N383" s="2">
        <f t="shared" si="138"/>
        <v>0</v>
      </c>
      <c r="O383" s="161">
        <f t="shared" si="149"/>
        <v>0</v>
      </c>
      <c r="P383" s="162">
        <f t="shared" si="139"/>
        <v>0</v>
      </c>
      <c r="Q383" s="157">
        <f t="shared" si="140"/>
        <v>0</v>
      </c>
      <c r="R383" s="163">
        <f t="shared" si="150"/>
        <v>0.12</v>
      </c>
      <c r="S383" s="161">
        <f t="shared" si="141"/>
        <v>7</v>
      </c>
      <c r="T383" s="161">
        <v>360</v>
      </c>
      <c r="U383" s="164">
        <f t="shared" si="142"/>
        <v>1.002134804</v>
      </c>
      <c r="V383" s="157">
        <f t="shared" si="143"/>
        <v>0</v>
      </c>
      <c r="W383" s="2">
        <f t="shared" si="151"/>
        <v>0</v>
      </c>
      <c r="X383" s="2"/>
      <c r="Y383" s="8"/>
      <c r="Z383" s="5"/>
      <c r="AA383" s="5"/>
      <c r="AB383" s="5"/>
      <c r="AC383" s="24"/>
      <c r="AD383" s="5"/>
      <c r="AE383" s="3"/>
      <c r="AG383" s="41"/>
      <c r="AH383" s="39"/>
      <c r="AI383" s="39"/>
      <c r="AJ383" s="39"/>
      <c r="AK383" s="39"/>
      <c r="AL383" s="39"/>
      <c r="AM383" s="39"/>
    </row>
    <row r="384" spans="1:177" ht="15" customHeight="1" x14ac:dyDescent="0.2">
      <c r="A384" s="75">
        <f t="shared" si="144"/>
        <v>43319</v>
      </c>
      <c r="B384" s="2">
        <f t="shared" si="135"/>
        <v>0</v>
      </c>
      <c r="C384" s="157">
        <f t="shared" si="154"/>
        <v>0</v>
      </c>
      <c r="D384" s="158">
        <f t="shared" si="145"/>
        <v>4981.6899999999996</v>
      </c>
      <c r="E384" s="150">
        <f>IF(AND(K384=1,K383&gt;1),VLOOKUP(A383,[1]Plan1!$GA$137:$GD$300,4),E383)</f>
        <v>5044.46</v>
      </c>
      <c r="F384" s="152">
        <f t="shared" si="136"/>
        <v>43250</v>
      </c>
      <c r="G384" s="152">
        <f t="shared" si="155"/>
        <v>43281</v>
      </c>
      <c r="H384" s="159">
        <f t="shared" si="137"/>
        <v>1.2600141718974944E-2</v>
      </c>
      <c r="I384" s="160">
        <f t="shared" si="146"/>
        <v>43342</v>
      </c>
      <c r="J384" s="155">
        <f t="shared" si="156"/>
        <v>31</v>
      </c>
      <c r="K384" s="155">
        <f t="shared" si="152"/>
        <v>8</v>
      </c>
      <c r="L384" s="2">
        <f t="shared" si="148"/>
        <v>1.0032365599999999</v>
      </c>
      <c r="M384" s="157">
        <f t="shared" si="153"/>
        <v>1.0032365599999999</v>
      </c>
      <c r="N384" s="2">
        <f t="shared" si="138"/>
        <v>0</v>
      </c>
      <c r="O384" s="161">
        <f t="shared" si="149"/>
        <v>0</v>
      </c>
      <c r="P384" s="162">
        <f t="shared" si="139"/>
        <v>0</v>
      </c>
      <c r="Q384" s="157">
        <f t="shared" si="140"/>
        <v>0</v>
      </c>
      <c r="R384" s="163">
        <f t="shared" si="150"/>
        <v>0.12</v>
      </c>
      <c r="S384" s="161">
        <f t="shared" si="141"/>
        <v>8</v>
      </c>
      <c r="T384" s="161">
        <v>360</v>
      </c>
      <c r="U384" s="164">
        <f t="shared" si="142"/>
        <v>1.002440148</v>
      </c>
      <c r="V384" s="157">
        <f t="shared" si="143"/>
        <v>0</v>
      </c>
      <c r="W384" s="2">
        <f t="shared" si="151"/>
        <v>0</v>
      </c>
      <c r="X384" s="2"/>
      <c r="Y384" s="8"/>
      <c r="Z384" s="5"/>
      <c r="AA384" s="5"/>
      <c r="AB384" s="5"/>
      <c r="AC384" s="24"/>
      <c r="AD384" s="5"/>
      <c r="AE384" s="3"/>
      <c r="AG384" s="41"/>
      <c r="AH384" s="39"/>
      <c r="AI384" s="39"/>
      <c r="AJ384" s="39"/>
      <c r="AK384" s="39"/>
      <c r="AL384" s="39"/>
      <c r="AM384" s="39"/>
    </row>
    <row r="385" spans="1:163" ht="15" customHeight="1" x14ac:dyDescent="0.2">
      <c r="A385" s="75">
        <f t="shared" si="144"/>
        <v>43320</v>
      </c>
      <c r="B385" s="2">
        <f t="shared" si="135"/>
        <v>0</v>
      </c>
      <c r="C385" s="157">
        <f t="shared" si="154"/>
        <v>0</v>
      </c>
      <c r="D385" s="158">
        <f t="shared" si="145"/>
        <v>4981.6899999999996</v>
      </c>
      <c r="E385" s="150">
        <f>IF(AND(K385=1,K384&gt;1),VLOOKUP(A384,[1]Plan1!$GA$137:$GD$300,4),E384)</f>
        <v>5044.46</v>
      </c>
      <c r="F385" s="152">
        <f t="shared" si="136"/>
        <v>43250</v>
      </c>
      <c r="G385" s="152">
        <f t="shared" si="155"/>
        <v>43281</v>
      </c>
      <c r="H385" s="159">
        <f t="shared" si="137"/>
        <v>1.2600141718974944E-2</v>
      </c>
      <c r="I385" s="160">
        <f t="shared" si="146"/>
        <v>43342</v>
      </c>
      <c r="J385" s="155">
        <f t="shared" si="156"/>
        <v>31</v>
      </c>
      <c r="K385" s="155">
        <f t="shared" si="152"/>
        <v>9</v>
      </c>
      <c r="L385" s="2">
        <f t="shared" si="148"/>
        <v>1.0036418600000001</v>
      </c>
      <c r="M385" s="157">
        <f t="shared" si="153"/>
        <v>1.0036418600000001</v>
      </c>
      <c r="N385" s="2">
        <f t="shared" si="138"/>
        <v>0</v>
      </c>
      <c r="O385" s="161">
        <f t="shared" si="149"/>
        <v>0</v>
      </c>
      <c r="P385" s="162">
        <f t="shared" si="139"/>
        <v>0</v>
      </c>
      <c r="Q385" s="157">
        <f t="shared" si="140"/>
        <v>0</v>
      </c>
      <c r="R385" s="163">
        <f t="shared" si="150"/>
        <v>0.12</v>
      </c>
      <c r="S385" s="161">
        <f t="shared" si="141"/>
        <v>9</v>
      </c>
      <c r="T385" s="161">
        <v>360</v>
      </c>
      <c r="U385" s="164">
        <f t="shared" si="142"/>
        <v>1.002745585</v>
      </c>
      <c r="V385" s="157">
        <f t="shared" si="143"/>
        <v>0</v>
      </c>
      <c r="W385" s="2">
        <f t="shared" si="151"/>
        <v>0</v>
      </c>
      <c r="X385" s="2"/>
      <c r="Y385" s="8"/>
      <c r="Z385" s="5"/>
      <c r="AA385" s="5"/>
      <c r="AB385" s="5"/>
      <c r="AC385" s="24"/>
      <c r="AD385" s="5"/>
      <c r="AE385" s="3"/>
      <c r="AG385" s="41"/>
      <c r="AH385" s="39"/>
      <c r="AI385" s="39"/>
      <c r="AJ385" s="39"/>
      <c r="AK385" s="39"/>
      <c r="AL385" s="39"/>
      <c r="AM385" s="39"/>
    </row>
    <row r="386" spans="1:163" ht="15" customHeight="1" x14ac:dyDescent="0.2">
      <c r="A386" s="75">
        <f t="shared" si="144"/>
        <v>43321</v>
      </c>
      <c r="B386" s="2">
        <f t="shared" si="135"/>
        <v>0</v>
      </c>
      <c r="C386" s="157">
        <f t="shared" si="154"/>
        <v>0</v>
      </c>
      <c r="D386" s="158">
        <f t="shared" si="145"/>
        <v>4981.6899999999996</v>
      </c>
      <c r="E386" s="150">
        <f>IF(AND(K386=1,K385&gt;1),VLOOKUP(A385,[1]Plan1!$GA$137:$GD$300,4),E385)</f>
        <v>5044.46</v>
      </c>
      <c r="F386" s="152">
        <f t="shared" si="136"/>
        <v>43250</v>
      </c>
      <c r="G386" s="152">
        <f t="shared" si="155"/>
        <v>43281</v>
      </c>
      <c r="H386" s="159">
        <f t="shared" si="137"/>
        <v>1.2600141718974944E-2</v>
      </c>
      <c r="I386" s="160">
        <f t="shared" si="146"/>
        <v>43342</v>
      </c>
      <c r="J386" s="155">
        <f t="shared" si="156"/>
        <v>31</v>
      </c>
      <c r="K386" s="155">
        <f t="shared" si="152"/>
        <v>10</v>
      </c>
      <c r="L386" s="2">
        <f t="shared" si="148"/>
        <v>1.0040473299999999</v>
      </c>
      <c r="M386" s="157">
        <f t="shared" si="153"/>
        <v>1.0040473299999999</v>
      </c>
      <c r="N386" s="2">
        <f t="shared" si="138"/>
        <v>0</v>
      </c>
      <c r="O386" s="161">
        <f t="shared" si="149"/>
        <v>0</v>
      </c>
      <c r="P386" s="162">
        <f t="shared" si="139"/>
        <v>0</v>
      </c>
      <c r="Q386" s="157">
        <f t="shared" si="140"/>
        <v>0</v>
      </c>
      <c r="R386" s="163">
        <f t="shared" si="150"/>
        <v>0.12</v>
      </c>
      <c r="S386" s="161">
        <f t="shared" si="141"/>
        <v>10</v>
      </c>
      <c r="T386" s="161">
        <v>360</v>
      </c>
      <c r="U386" s="164">
        <f t="shared" si="142"/>
        <v>1.0030511150000001</v>
      </c>
      <c r="V386" s="157">
        <f t="shared" si="143"/>
        <v>0</v>
      </c>
      <c r="W386" s="2">
        <f t="shared" si="151"/>
        <v>0</v>
      </c>
      <c r="X386" s="2"/>
      <c r="Y386" s="8"/>
      <c r="Z386" s="5"/>
      <c r="AA386" s="5"/>
      <c r="AB386" s="5"/>
      <c r="AC386" s="24"/>
      <c r="AD386" s="5"/>
      <c r="AE386" s="3"/>
      <c r="AG386" s="41"/>
      <c r="AH386" s="39"/>
      <c r="AI386" s="39"/>
      <c r="AJ386" s="39"/>
      <c r="AK386" s="39"/>
      <c r="AL386" s="39"/>
      <c r="AM386" s="39"/>
    </row>
    <row r="387" spans="1:163" ht="15" customHeight="1" x14ac:dyDescent="0.2">
      <c r="A387" s="75">
        <f t="shared" si="144"/>
        <v>43322</v>
      </c>
      <c r="B387" s="2">
        <f t="shared" si="135"/>
        <v>0</v>
      </c>
      <c r="C387" s="157">
        <f t="shared" si="154"/>
        <v>0</v>
      </c>
      <c r="D387" s="158">
        <f t="shared" si="145"/>
        <v>4981.6899999999996</v>
      </c>
      <c r="E387" s="150">
        <f>IF(AND(K387=1,K386&gt;1),VLOOKUP(A386,[1]Plan1!$GA$137:$GD$300,4),E386)</f>
        <v>5044.46</v>
      </c>
      <c r="F387" s="152">
        <f t="shared" si="136"/>
        <v>43250</v>
      </c>
      <c r="G387" s="152">
        <f t="shared" si="155"/>
        <v>43281</v>
      </c>
      <c r="H387" s="159">
        <f t="shared" si="137"/>
        <v>1.2600141718974944E-2</v>
      </c>
      <c r="I387" s="160">
        <f t="shared" si="146"/>
        <v>43342</v>
      </c>
      <c r="J387" s="155">
        <f t="shared" si="156"/>
        <v>31</v>
      </c>
      <c r="K387" s="155">
        <f t="shared" si="152"/>
        <v>11</v>
      </c>
      <c r="L387" s="2">
        <f t="shared" si="148"/>
        <v>1.0044529600000001</v>
      </c>
      <c r="M387" s="157">
        <f t="shared" si="153"/>
        <v>1.0044529600000001</v>
      </c>
      <c r="N387" s="2">
        <f t="shared" si="138"/>
        <v>0</v>
      </c>
      <c r="O387" s="161">
        <f t="shared" si="149"/>
        <v>0</v>
      </c>
      <c r="P387" s="162">
        <f t="shared" si="139"/>
        <v>0</v>
      </c>
      <c r="Q387" s="157">
        <f t="shared" si="140"/>
        <v>0</v>
      </c>
      <c r="R387" s="163">
        <f t="shared" si="150"/>
        <v>0.12</v>
      </c>
      <c r="S387" s="161">
        <f t="shared" si="141"/>
        <v>11</v>
      </c>
      <c r="T387" s="161">
        <v>360</v>
      </c>
      <c r="U387" s="164">
        <f t="shared" si="142"/>
        <v>1.0033567379999999</v>
      </c>
      <c r="V387" s="157">
        <f t="shared" si="143"/>
        <v>0</v>
      </c>
      <c r="W387" s="2">
        <f t="shared" si="151"/>
        <v>0</v>
      </c>
      <c r="X387" s="2"/>
      <c r="Y387" s="8"/>
      <c r="Z387" s="5"/>
      <c r="AA387" s="5"/>
      <c r="AB387" s="5"/>
      <c r="AC387" s="24"/>
      <c r="AD387" s="5"/>
      <c r="AE387" s="3"/>
      <c r="AG387" s="41"/>
      <c r="AH387" s="39"/>
      <c r="AI387" s="39"/>
      <c r="AJ387" s="39"/>
      <c r="AK387" s="39"/>
      <c r="AL387" s="39"/>
      <c r="AM387" s="39"/>
    </row>
    <row r="388" spans="1:163" ht="15" customHeight="1" x14ac:dyDescent="0.2">
      <c r="A388" s="75">
        <f t="shared" si="144"/>
        <v>43323</v>
      </c>
      <c r="B388" s="2">
        <f t="shared" si="135"/>
        <v>0</v>
      </c>
      <c r="C388" s="157">
        <f t="shared" si="154"/>
        <v>0</v>
      </c>
      <c r="D388" s="158">
        <f t="shared" si="145"/>
        <v>4981.6899999999996</v>
      </c>
      <c r="E388" s="150">
        <f>IF(AND(K388=1,K387&gt;1),VLOOKUP(A387,[1]Plan1!$GA$137:$GD$300,4),E387)</f>
        <v>5044.46</v>
      </c>
      <c r="F388" s="152">
        <f t="shared" si="136"/>
        <v>43250</v>
      </c>
      <c r="G388" s="152">
        <f t="shared" si="155"/>
        <v>43281</v>
      </c>
      <c r="H388" s="159">
        <f t="shared" si="137"/>
        <v>1.2600141718974944E-2</v>
      </c>
      <c r="I388" s="160">
        <f t="shared" si="146"/>
        <v>43342</v>
      </c>
      <c r="J388" s="155">
        <f t="shared" si="156"/>
        <v>31</v>
      </c>
      <c r="K388" s="155">
        <f t="shared" si="152"/>
        <v>12</v>
      </c>
      <c r="L388" s="2">
        <f t="shared" si="148"/>
        <v>1.0048587600000001</v>
      </c>
      <c r="M388" s="157">
        <f t="shared" si="153"/>
        <v>1.0048587600000001</v>
      </c>
      <c r="N388" s="2">
        <f t="shared" si="138"/>
        <v>0</v>
      </c>
      <c r="O388" s="161">
        <f t="shared" si="149"/>
        <v>0</v>
      </c>
      <c r="P388" s="162">
        <f t="shared" si="139"/>
        <v>0</v>
      </c>
      <c r="Q388" s="157">
        <f t="shared" si="140"/>
        <v>0</v>
      </c>
      <c r="R388" s="163">
        <f t="shared" si="150"/>
        <v>0.12</v>
      </c>
      <c r="S388" s="161">
        <f t="shared" si="141"/>
        <v>12</v>
      </c>
      <c r="T388" s="161">
        <v>360</v>
      </c>
      <c r="U388" s="164">
        <f t="shared" si="142"/>
        <v>1.0036624540000001</v>
      </c>
      <c r="V388" s="157">
        <f t="shared" si="143"/>
        <v>0</v>
      </c>
      <c r="W388" s="2">
        <f t="shared" si="151"/>
        <v>0</v>
      </c>
      <c r="X388" s="2"/>
      <c r="Y388" s="8"/>
      <c r="Z388" s="5"/>
      <c r="AA388" s="5"/>
      <c r="AB388" s="5"/>
      <c r="AC388" s="24"/>
      <c r="AD388" s="5"/>
      <c r="AE388" s="3"/>
      <c r="AG388" s="41"/>
      <c r="AH388" s="39"/>
      <c r="AI388" s="39"/>
      <c r="AJ388" s="39"/>
      <c r="AK388" s="39"/>
      <c r="AL388" s="39"/>
      <c r="AM388" s="39"/>
    </row>
    <row r="389" spans="1:163" ht="15" customHeight="1" x14ac:dyDescent="0.2">
      <c r="A389" s="75">
        <f t="shared" si="144"/>
        <v>43324</v>
      </c>
      <c r="B389" s="2">
        <f t="shared" si="135"/>
        <v>0</v>
      </c>
      <c r="C389" s="157">
        <f t="shared" si="154"/>
        <v>0</v>
      </c>
      <c r="D389" s="158">
        <f t="shared" si="145"/>
        <v>4981.6899999999996</v>
      </c>
      <c r="E389" s="150">
        <f>IF(AND(K389=1,K388&gt;1),VLOOKUP(A388,[1]Plan1!$GA$137:$GD$300,4),E388)</f>
        <v>5044.46</v>
      </c>
      <c r="F389" s="152">
        <f t="shared" si="136"/>
        <v>43250</v>
      </c>
      <c r="G389" s="152">
        <f t="shared" si="155"/>
        <v>43281</v>
      </c>
      <c r="H389" s="159">
        <f t="shared" si="137"/>
        <v>1.2600141718974944E-2</v>
      </c>
      <c r="I389" s="160">
        <f t="shared" si="146"/>
        <v>43342</v>
      </c>
      <c r="J389" s="155">
        <f t="shared" si="156"/>
        <v>31</v>
      </c>
      <c r="K389" s="155">
        <f t="shared" si="152"/>
        <v>13</v>
      </c>
      <c r="L389" s="2">
        <f t="shared" si="148"/>
        <v>1.00526472</v>
      </c>
      <c r="M389" s="157">
        <f t="shared" si="153"/>
        <v>1.00526472</v>
      </c>
      <c r="N389" s="2">
        <f t="shared" si="138"/>
        <v>0</v>
      </c>
      <c r="O389" s="161">
        <f t="shared" si="149"/>
        <v>0</v>
      </c>
      <c r="P389" s="162">
        <f t="shared" si="139"/>
        <v>0</v>
      </c>
      <c r="Q389" s="157">
        <f t="shared" si="140"/>
        <v>0</v>
      </c>
      <c r="R389" s="163">
        <f t="shared" si="150"/>
        <v>0.12</v>
      </c>
      <c r="S389" s="161">
        <f t="shared" si="141"/>
        <v>13</v>
      </c>
      <c r="T389" s="161">
        <v>360</v>
      </c>
      <c r="U389" s="164">
        <f t="shared" si="142"/>
        <v>1.0039682640000001</v>
      </c>
      <c r="V389" s="157">
        <f t="shared" si="143"/>
        <v>0</v>
      </c>
      <c r="W389" s="2">
        <f t="shared" si="151"/>
        <v>0</v>
      </c>
      <c r="X389" s="2"/>
      <c r="Y389" s="8"/>
      <c r="Z389" s="5"/>
      <c r="AA389" s="5"/>
      <c r="AB389" s="5"/>
      <c r="AC389" s="24"/>
      <c r="AD389" s="5"/>
      <c r="AE389" s="3"/>
      <c r="AG389" s="41"/>
      <c r="AH389" s="39"/>
      <c r="AI389" s="39"/>
      <c r="AJ389" s="39"/>
      <c r="AK389" s="39"/>
      <c r="AL389" s="39"/>
      <c r="AM389" s="39"/>
    </row>
    <row r="390" spans="1:163" ht="15" customHeight="1" x14ac:dyDescent="0.2">
      <c r="A390" s="75">
        <f t="shared" si="144"/>
        <v>43325</v>
      </c>
      <c r="B390" s="2">
        <f t="shared" si="135"/>
        <v>0</v>
      </c>
      <c r="C390" s="157">
        <f t="shared" si="154"/>
        <v>0</v>
      </c>
      <c r="D390" s="158">
        <f t="shared" si="145"/>
        <v>4981.6899999999996</v>
      </c>
      <c r="E390" s="150">
        <f>IF(AND(K390=1,K389&gt;1),VLOOKUP(A389,[1]Plan1!$GA$137:$GD$300,4),E389)</f>
        <v>5044.46</v>
      </c>
      <c r="F390" s="152">
        <f t="shared" si="136"/>
        <v>43250</v>
      </c>
      <c r="G390" s="152">
        <f t="shared" si="155"/>
        <v>43281</v>
      </c>
      <c r="H390" s="159">
        <f t="shared" si="137"/>
        <v>1.2600141718974944E-2</v>
      </c>
      <c r="I390" s="160">
        <f t="shared" si="146"/>
        <v>43342</v>
      </c>
      <c r="J390" s="155">
        <f t="shared" si="156"/>
        <v>31</v>
      </c>
      <c r="K390" s="155">
        <f t="shared" si="152"/>
        <v>14</v>
      </c>
      <c r="L390" s="2">
        <f t="shared" si="148"/>
        <v>1.00567085</v>
      </c>
      <c r="M390" s="157">
        <f t="shared" si="153"/>
        <v>1.00567085</v>
      </c>
      <c r="N390" s="2">
        <f t="shared" si="138"/>
        <v>0</v>
      </c>
      <c r="O390" s="161">
        <f t="shared" si="149"/>
        <v>0</v>
      </c>
      <c r="P390" s="162">
        <f t="shared" si="139"/>
        <v>0</v>
      </c>
      <c r="Q390" s="157">
        <f t="shared" si="140"/>
        <v>0</v>
      </c>
      <c r="R390" s="163">
        <f t="shared" si="150"/>
        <v>0.12</v>
      </c>
      <c r="S390" s="161">
        <f t="shared" si="141"/>
        <v>14</v>
      </c>
      <c r="T390" s="161">
        <v>360</v>
      </c>
      <c r="U390" s="164">
        <f t="shared" si="142"/>
        <v>1.0042741660000001</v>
      </c>
      <c r="V390" s="157">
        <f t="shared" si="143"/>
        <v>0</v>
      </c>
      <c r="W390" s="2">
        <f t="shared" si="151"/>
        <v>0</v>
      </c>
      <c r="X390" s="2"/>
      <c r="Y390" s="8"/>
      <c r="Z390" s="5"/>
      <c r="AA390" s="5"/>
      <c r="AB390" s="5"/>
      <c r="AC390" s="24"/>
      <c r="AD390" s="5"/>
      <c r="AE390" s="3"/>
      <c r="AG390" s="41"/>
      <c r="AH390" s="39"/>
      <c r="AI390" s="39"/>
      <c r="AJ390" s="39"/>
      <c r="AK390" s="39"/>
      <c r="AL390" s="39"/>
      <c r="AM390" s="39"/>
    </row>
    <row r="391" spans="1:163" ht="15" customHeight="1" x14ac:dyDescent="0.2">
      <c r="A391" s="75">
        <f t="shared" si="144"/>
        <v>43326</v>
      </c>
      <c r="B391" s="2">
        <f t="shared" si="135"/>
        <v>0</v>
      </c>
      <c r="C391" s="157">
        <f t="shared" si="154"/>
        <v>0</v>
      </c>
      <c r="D391" s="158">
        <f t="shared" si="145"/>
        <v>4981.6899999999996</v>
      </c>
      <c r="E391" s="150">
        <f>IF(AND(K391=1,K390&gt;1),VLOOKUP(A390,[1]Plan1!$GA$137:$GD$300,4),E390)</f>
        <v>5044.46</v>
      </c>
      <c r="F391" s="152">
        <f t="shared" si="136"/>
        <v>43250</v>
      </c>
      <c r="G391" s="152">
        <f t="shared" si="155"/>
        <v>43281</v>
      </c>
      <c r="H391" s="159">
        <f t="shared" si="137"/>
        <v>1.2600141718974944E-2</v>
      </c>
      <c r="I391" s="160">
        <f t="shared" si="146"/>
        <v>43342</v>
      </c>
      <c r="J391" s="155">
        <f t="shared" si="156"/>
        <v>31</v>
      </c>
      <c r="K391" s="155">
        <f t="shared" si="152"/>
        <v>15</v>
      </c>
      <c r="L391" s="2">
        <f t="shared" si="148"/>
        <v>1.0060771399999999</v>
      </c>
      <c r="M391" s="157">
        <f t="shared" si="153"/>
        <v>1.0060771399999999</v>
      </c>
      <c r="N391" s="2">
        <f t="shared" si="138"/>
        <v>0</v>
      </c>
      <c r="O391" s="161">
        <f t="shared" si="149"/>
        <v>0</v>
      </c>
      <c r="P391" s="162">
        <f t="shared" si="139"/>
        <v>0</v>
      </c>
      <c r="Q391" s="157">
        <f t="shared" si="140"/>
        <v>0</v>
      </c>
      <c r="R391" s="163">
        <f t="shared" si="150"/>
        <v>0.12</v>
      </c>
      <c r="S391" s="161">
        <f t="shared" si="141"/>
        <v>15</v>
      </c>
      <c r="T391" s="161">
        <v>360</v>
      </c>
      <c r="U391" s="164">
        <f t="shared" si="142"/>
        <v>1.0045801620000001</v>
      </c>
      <c r="V391" s="157">
        <f t="shared" si="143"/>
        <v>0</v>
      </c>
      <c r="W391" s="2">
        <f t="shared" si="151"/>
        <v>0</v>
      </c>
      <c r="X391" s="2"/>
      <c r="Y391" s="8"/>
      <c r="Z391" s="5"/>
      <c r="AA391" s="5"/>
      <c r="AB391" s="5"/>
      <c r="AC391" s="24"/>
      <c r="AD391" s="5"/>
      <c r="AE391" s="3"/>
      <c r="AG391" s="41"/>
      <c r="AH391" s="39"/>
      <c r="AI391" s="39"/>
      <c r="AJ391" s="39"/>
      <c r="AK391" s="39"/>
      <c r="AL391" s="39"/>
      <c r="AM391" s="39"/>
    </row>
    <row r="392" spans="1:163" ht="15" customHeight="1" x14ac:dyDescent="0.2">
      <c r="A392" s="75">
        <f t="shared" si="144"/>
        <v>43327</v>
      </c>
      <c r="B392" s="2">
        <f t="shared" si="135"/>
        <v>0</v>
      </c>
      <c r="C392" s="157">
        <f t="shared" si="154"/>
        <v>0</v>
      </c>
      <c r="D392" s="158">
        <f t="shared" si="145"/>
        <v>4981.6899999999996</v>
      </c>
      <c r="E392" s="150">
        <f>IF(AND(K392=1,K391&gt;1),VLOOKUP(A391,[1]Plan1!$GA$137:$GD$300,4),E391)</f>
        <v>5044.46</v>
      </c>
      <c r="F392" s="152">
        <f t="shared" si="136"/>
        <v>43250</v>
      </c>
      <c r="G392" s="152">
        <f t="shared" si="155"/>
        <v>43281</v>
      </c>
      <c r="H392" s="159">
        <f t="shared" si="137"/>
        <v>1.2600141718974944E-2</v>
      </c>
      <c r="I392" s="160">
        <f t="shared" si="146"/>
        <v>43342</v>
      </c>
      <c r="J392" s="155">
        <f t="shared" si="156"/>
        <v>31</v>
      </c>
      <c r="K392" s="155">
        <f t="shared" si="152"/>
        <v>16</v>
      </c>
      <c r="L392" s="2">
        <f t="shared" si="148"/>
        <v>1.00648359</v>
      </c>
      <c r="M392" s="157">
        <f t="shared" si="153"/>
        <v>1.00648359</v>
      </c>
      <c r="N392" s="2">
        <f t="shared" si="138"/>
        <v>0</v>
      </c>
      <c r="O392" s="161">
        <f t="shared" si="149"/>
        <v>0</v>
      </c>
      <c r="P392" s="162">
        <f t="shared" si="139"/>
        <v>0</v>
      </c>
      <c r="Q392" s="157">
        <f t="shared" si="140"/>
        <v>0</v>
      </c>
      <c r="R392" s="163">
        <f t="shared" si="150"/>
        <v>0.12</v>
      </c>
      <c r="S392" s="161">
        <f t="shared" si="141"/>
        <v>16</v>
      </c>
      <c r="T392" s="161">
        <v>360</v>
      </c>
      <c r="U392" s="164">
        <f t="shared" si="142"/>
        <v>1.0048862510000001</v>
      </c>
      <c r="V392" s="157">
        <f t="shared" si="143"/>
        <v>0</v>
      </c>
      <c r="W392" s="2">
        <f t="shared" si="151"/>
        <v>0</v>
      </c>
      <c r="X392" s="2"/>
      <c r="Y392" s="8"/>
      <c r="Z392" s="5"/>
      <c r="AA392" s="5"/>
      <c r="AB392" s="5"/>
      <c r="AC392" s="24"/>
      <c r="AD392" s="5"/>
      <c r="AE392" s="3"/>
      <c r="AG392" s="41"/>
      <c r="AH392" s="39"/>
      <c r="AI392" s="39"/>
      <c r="AJ392" s="39"/>
      <c r="AK392" s="39"/>
      <c r="AL392" s="39"/>
      <c r="AM392" s="39"/>
    </row>
    <row r="393" spans="1:163" ht="15" customHeight="1" x14ac:dyDescent="0.2">
      <c r="A393" s="75">
        <f t="shared" si="144"/>
        <v>43328</v>
      </c>
      <c r="B393" s="2">
        <f t="shared" si="135"/>
        <v>0</v>
      </c>
      <c r="C393" s="157">
        <f t="shared" si="154"/>
        <v>0</v>
      </c>
      <c r="D393" s="158">
        <f t="shared" si="145"/>
        <v>4981.6899999999996</v>
      </c>
      <c r="E393" s="150">
        <f>IF(AND(K393=1,K392&gt;1),VLOOKUP(A392,[1]Plan1!$GA$137:$GD$300,4),E392)</f>
        <v>5044.46</v>
      </c>
      <c r="F393" s="152">
        <f t="shared" si="136"/>
        <v>43250</v>
      </c>
      <c r="G393" s="152">
        <f t="shared" si="155"/>
        <v>43281</v>
      </c>
      <c r="H393" s="159">
        <f t="shared" si="137"/>
        <v>1.2600141718974944E-2</v>
      </c>
      <c r="I393" s="160">
        <f t="shared" si="146"/>
        <v>43342</v>
      </c>
      <c r="J393" s="155">
        <f t="shared" si="156"/>
        <v>31</v>
      </c>
      <c r="K393" s="155">
        <f t="shared" si="152"/>
        <v>17</v>
      </c>
      <c r="L393" s="2">
        <f t="shared" si="148"/>
        <v>1.0068902099999999</v>
      </c>
      <c r="M393" s="157">
        <f t="shared" si="153"/>
        <v>1.0068902099999999</v>
      </c>
      <c r="N393" s="2">
        <f t="shared" si="138"/>
        <v>0</v>
      </c>
      <c r="O393" s="161">
        <f t="shared" si="149"/>
        <v>0</v>
      </c>
      <c r="P393" s="162">
        <f t="shared" si="139"/>
        <v>0</v>
      </c>
      <c r="Q393" s="157">
        <f t="shared" si="140"/>
        <v>0</v>
      </c>
      <c r="R393" s="163">
        <f t="shared" si="150"/>
        <v>0.12</v>
      </c>
      <c r="S393" s="161">
        <f t="shared" si="141"/>
        <v>17</v>
      </c>
      <c r="T393" s="161">
        <v>360</v>
      </c>
      <c r="U393" s="164">
        <f t="shared" si="142"/>
        <v>1.0051924329999999</v>
      </c>
      <c r="V393" s="157">
        <f t="shared" si="143"/>
        <v>0</v>
      </c>
      <c r="W393" s="2">
        <f t="shared" si="151"/>
        <v>0</v>
      </c>
      <c r="X393" s="2"/>
      <c r="Y393" s="8"/>
      <c r="Z393" s="5"/>
      <c r="AA393" s="5"/>
      <c r="AB393" s="5"/>
      <c r="AC393" s="24"/>
      <c r="AD393" s="5"/>
      <c r="AE393" s="3"/>
      <c r="AG393" s="41"/>
      <c r="AH393" s="39"/>
      <c r="AI393" s="39"/>
      <c r="AJ393" s="39"/>
      <c r="AK393" s="39"/>
      <c r="AL393" s="39"/>
      <c r="AM393" s="39"/>
    </row>
    <row r="394" spans="1:163" ht="15" customHeight="1" x14ac:dyDescent="0.2">
      <c r="A394" s="75">
        <f t="shared" si="144"/>
        <v>43329</v>
      </c>
      <c r="B394" s="2">
        <f t="shared" si="135"/>
        <v>0</v>
      </c>
      <c r="C394" s="157">
        <f t="shared" si="154"/>
        <v>0</v>
      </c>
      <c r="D394" s="158">
        <f t="shared" si="145"/>
        <v>4981.6899999999996</v>
      </c>
      <c r="E394" s="150">
        <f>IF(AND(K394=1,K393&gt;1),VLOOKUP(A393,[1]Plan1!$GA$137:$GD$300,4),E393)</f>
        <v>5044.46</v>
      </c>
      <c r="F394" s="152">
        <f t="shared" si="136"/>
        <v>43250</v>
      </c>
      <c r="G394" s="152">
        <f t="shared" si="155"/>
        <v>43281</v>
      </c>
      <c r="H394" s="159">
        <f t="shared" si="137"/>
        <v>1.2600141718974944E-2</v>
      </c>
      <c r="I394" s="160">
        <f t="shared" si="146"/>
        <v>43342</v>
      </c>
      <c r="J394" s="155">
        <f t="shared" si="156"/>
        <v>31</v>
      </c>
      <c r="K394" s="155">
        <f t="shared" si="152"/>
        <v>18</v>
      </c>
      <c r="L394" s="2">
        <f t="shared" si="148"/>
        <v>1.0072969899999999</v>
      </c>
      <c r="M394" s="157">
        <f t="shared" si="153"/>
        <v>1.0072969899999999</v>
      </c>
      <c r="N394" s="2">
        <f t="shared" si="138"/>
        <v>0</v>
      </c>
      <c r="O394" s="161">
        <f t="shared" si="149"/>
        <v>0</v>
      </c>
      <c r="P394" s="162">
        <f t="shared" si="139"/>
        <v>0</v>
      </c>
      <c r="Q394" s="157">
        <f t="shared" si="140"/>
        <v>0</v>
      </c>
      <c r="R394" s="163">
        <f t="shared" si="150"/>
        <v>0.12</v>
      </c>
      <c r="S394" s="161">
        <f t="shared" si="141"/>
        <v>18</v>
      </c>
      <c r="T394" s="161">
        <v>360</v>
      </c>
      <c r="U394" s="164">
        <f t="shared" si="142"/>
        <v>1.005498709</v>
      </c>
      <c r="V394" s="157">
        <f t="shared" si="143"/>
        <v>0</v>
      </c>
      <c r="W394" s="2">
        <f t="shared" si="151"/>
        <v>0</v>
      </c>
      <c r="X394" s="2"/>
      <c r="Y394" s="8"/>
      <c r="Z394" s="5"/>
      <c r="AA394" s="5"/>
      <c r="AB394" s="5"/>
      <c r="AC394" s="24"/>
      <c r="AD394" s="5"/>
      <c r="AE394" s="3"/>
      <c r="AG394" s="41"/>
      <c r="AH394" s="39"/>
      <c r="AI394" s="39"/>
      <c r="AJ394" s="39"/>
      <c r="AK394" s="39"/>
      <c r="AL394" s="39"/>
      <c r="AM394" s="39"/>
    </row>
    <row r="395" spans="1:163" ht="15" customHeight="1" x14ac:dyDescent="0.2">
      <c r="A395" s="75">
        <f t="shared" si="144"/>
        <v>43330</v>
      </c>
      <c r="B395" s="2">
        <f t="shared" ref="B395:B458" si="157">N395+V395</f>
        <v>0</v>
      </c>
      <c r="C395" s="157">
        <f t="shared" si="154"/>
        <v>0</v>
      </c>
      <c r="D395" s="158">
        <f t="shared" si="145"/>
        <v>4981.6899999999996</v>
      </c>
      <c r="E395" s="150">
        <f>IF(AND(K395=1,K394&gt;1),VLOOKUP(A394,[1]Plan1!$GA$137:$GD$300,4),E394)</f>
        <v>5044.46</v>
      </c>
      <c r="F395" s="152">
        <f t="shared" ref="F395:F458" si="158">EDATE(G395,-1)</f>
        <v>43250</v>
      </c>
      <c r="G395" s="152">
        <f t="shared" si="155"/>
        <v>43281</v>
      </c>
      <c r="H395" s="159">
        <f t="shared" ref="H395:H458" si="159">(E395/D395)-1</f>
        <v>1.2600141718974944E-2</v>
      </c>
      <c r="I395" s="160">
        <f t="shared" si="146"/>
        <v>43342</v>
      </c>
      <c r="J395" s="155">
        <f t="shared" si="156"/>
        <v>31</v>
      </c>
      <c r="K395" s="155">
        <f t="shared" si="152"/>
        <v>19</v>
      </c>
      <c r="L395" s="2">
        <f t="shared" si="148"/>
        <v>1.0077039400000001</v>
      </c>
      <c r="M395" s="157">
        <f t="shared" si="153"/>
        <v>1.0077039400000001</v>
      </c>
      <c r="N395" s="2">
        <f t="shared" ref="N395:N458" si="160">TRUNC(C395*M395,8)</f>
        <v>0</v>
      </c>
      <c r="O395" s="161">
        <f t="shared" si="149"/>
        <v>0</v>
      </c>
      <c r="P395" s="162">
        <f t="shared" ref="P395:P458" si="161">IF(O395&gt;0,VLOOKUP($A395,$AB$11:$AG$122,6),0)</f>
        <v>0</v>
      </c>
      <c r="Q395" s="157">
        <f t="shared" ref="Q395:Q458" si="162">IF(P395&gt;0,TRUNC(P395*N395,8),0)</f>
        <v>0</v>
      </c>
      <c r="R395" s="163">
        <f t="shared" si="150"/>
        <v>0.12</v>
      </c>
      <c r="S395" s="161">
        <f t="shared" ref="S395:S458" si="163">K395</f>
        <v>19</v>
      </c>
      <c r="T395" s="161">
        <v>360</v>
      </c>
      <c r="U395" s="164">
        <f t="shared" ref="U395:U458" si="164">ROUND((1+R395)^(30/360)^(K395/J395),9)</f>
        <v>1.0058050780000001</v>
      </c>
      <c r="V395" s="157">
        <f t="shared" ref="V395:V458" si="165">TRUNC((N395*(U395-1)),8)</f>
        <v>0</v>
      </c>
      <c r="W395" s="2">
        <f t="shared" si="151"/>
        <v>0</v>
      </c>
      <c r="X395" s="2"/>
      <c r="Y395" s="13"/>
      <c r="Z395" s="5"/>
      <c r="AA395" s="5"/>
      <c r="AB395" s="5"/>
      <c r="AC395" s="24"/>
      <c r="AD395" s="5"/>
      <c r="AE395" s="27"/>
      <c r="AG395" s="41"/>
      <c r="AH395" s="39"/>
      <c r="AI395" s="39"/>
      <c r="AJ395" s="39"/>
      <c r="AK395" s="39"/>
      <c r="AL395" s="39"/>
      <c r="AM395" s="39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</row>
    <row r="396" spans="1:163" ht="15" customHeight="1" x14ac:dyDescent="0.2">
      <c r="A396" s="75">
        <f t="shared" ref="A396:A459" si="166">(A395+1)</f>
        <v>43331</v>
      </c>
      <c r="B396" s="2">
        <f t="shared" si="157"/>
        <v>0</v>
      </c>
      <c r="C396" s="157">
        <f t="shared" si="154"/>
        <v>0</v>
      </c>
      <c r="D396" s="158">
        <f t="shared" ref="D396:D459" si="167">IF(E396=E395,D395,E395)</f>
        <v>4981.6899999999996</v>
      </c>
      <c r="E396" s="150">
        <f>IF(AND(K396=1,K395&gt;1),VLOOKUP(A395,[1]Plan1!$GA$137:$GD$300,4),E395)</f>
        <v>5044.46</v>
      </c>
      <c r="F396" s="152">
        <f t="shared" si="158"/>
        <v>43250</v>
      </c>
      <c r="G396" s="152">
        <f t="shared" si="155"/>
        <v>43281</v>
      </c>
      <c r="H396" s="159">
        <f t="shared" si="159"/>
        <v>1.2600141718974944E-2</v>
      </c>
      <c r="I396" s="160">
        <f t="shared" ref="I396:I459" si="168">VLOOKUP(A395,AF$126:AI$301,4)</f>
        <v>43342</v>
      </c>
      <c r="J396" s="155">
        <f t="shared" si="156"/>
        <v>31</v>
      </c>
      <c r="K396" s="155">
        <f t="shared" si="152"/>
        <v>20</v>
      </c>
      <c r="L396" s="2">
        <f t="shared" ref="L396:L459" si="169">TRUNC((E396/D396)^TRUNC((K396/J396),9),8)</f>
        <v>1.0081110499999999</v>
      </c>
      <c r="M396" s="157">
        <f t="shared" si="153"/>
        <v>1.0081110499999999</v>
      </c>
      <c r="N396" s="2">
        <f t="shared" si="160"/>
        <v>0</v>
      </c>
      <c r="O396" s="161">
        <f t="shared" ref="O396:O459" si="170">IF(VLOOKUP(A396,AB$11:AK$122,10)=VLOOKUP(A395,AB$11:AK$122,10),0,VLOOKUP(A396,AB$11:AK$122,10))</f>
        <v>0</v>
      </c>
      <c r="P396" s="162">
        <f t="shared" si="161"/>
        <v>0</v>
      </c>
      <c r="Q396" s="157">
        <f t="shared" si="162"/>
        <v>0</v>
      </c>
      <c r="R396" s="163">
        <f t="shared" ref="R396:R459" si="171">(R395)</f>
        <v>0.12</v>
      </c>
      <c r="S396" s="161">
        <f t="shared" si="163"/>
        <v>20</v>
      </c>
      <c r="T396" s="161">
        <v>360</v>
      </c>
      <c r="U396" s="164">
        <f t="shared" si="164"/>
        <v>1.00611154</v>
      </c>
      <c r="V396" s="157">
        <f t="shared" si="165"/>
        <v>0</v>
      </c>
      <c r="W396" s="2">
        <f t="shared" ref="W396:W459" si="172">IF(O396&gt;0,Q396+V396,0)</f>
        <v>0</v>
      </c>
      <c r="X396" s="2"/>
      <c r="Y396" s="8"/>
      <c r="Z396" s="5"/>
      <c r="AA396" s="5"/>
      <c r="AB396" s="5"/>
      <c r="AC396" s="24"/>
      <c r="AD396" s="5"/>
      <c r="AE396" s="3"/>
      <c r="AG396" s="41"/>
      <c r="AH396" s="39"/>
      <c r="AI396" s="39"/>
      <c r="AJ396" s="39"/>
      <c r="AK396" s="39"/>
      <c r="AL396" s="39"/>
      <c r="AM396" s="39"/>
    </row>
    <row r="397" spans="1:163" ht="15" customHeight="1" x14ac:dyDescent="0.2">
      <c r="A397" s="75">
        <f t="shared" si="166"/>
        <v>43332</v>
      </c>
      <c r="B397" s="2">
        <f t="shared" si="157"/>
        <v>0</v>
      </c>
      <c r="C397" s="157">
        <f t="shared" si="154"/>
        <v>0</v>
      </c>
      <c r="D397" s="158">
        <f t="shared" si="167"/>
        <v>4981.6899999999996</v>
      </c>
      <c r="E397" s="150">
        <f>IF(AND(K397=1,K396&gt;1),VLOOKUP(A396,[1]Plan1!$GA$137:$GD$300,4),E396)</f>
        <v>5044.46</v>
      </c>
      <c r="F397" s="152">
        <f t="shared" si="158"/>
        <v>43250</v>
      </c>
      <c r="G397" s="152">
        <f t="shared" si="155"/>
        <v>43281</v>
      </c>
      <c r="H397" s="159">
        <f t="shared" si="159"/>
        <v>1.2600141718974944E-2</v>
      </c>
      <c r="I397" s="160">
        <f t="shared" si="168"/>
        <v>43342</v>
      </c>
      <c r="J397" s="155">
        <f t="shared" si="156"/>
        <v>31</v>
      </c>
      <c r="K397" s="155">
        <f t="shared" si="152"/>
        <v>21</v>
      </c>
      <c r="L397" s="2">
        <f t="shared" si="169"/>
        <v>1.0085183200000001</v>
      </c>
      <c r="M397" s="157">
        <f t="shared" si="153"/>
        <v>1.0085183200000001</v>
      </c>
      <c r="N397" s="2">
        <f t="shared" si="160"/>
        <v>0</v>
      </c>
      <c r="O397" s="161">
        <f t="shared" si="170"/>
        <v>0</v>
      </c>
      <c r="P397" s="162">
        <f t="shared" si="161"/>
        <v>0</v>
      </c>
      <c r="Q397" s="157">
        <f t="shared" si="162"/>
        <v>0</v>
      </c>
      <c r="R397" s="163">
        <f t="shared" si="171"/>
        <v>0.12</v>
      </c>
      <c r="S397" s="161">
        <f t="shared" si="163"/>
        <v>21</v>
      </c>
      <c r="T397" s="161">
        <v>360</v>
      </c>
      <c r="U397" s="164">
        <f t="shared" si="164"/>
        <v>1.0064180949999999</v>
      </c>
      <c r="V397" s="157">
        <f t="shared" si="165"/>
        <v>0</v>
      </c>
      <c r="W397" s="2">
        <f t="shared" si="172"/>
        <v>0</v>
      </c>
      <c r="X397" s="2"/>
      <c r="Y397" s="8"/>
      <c r="Z397" s="5"/>
      <c r="AA397" s="5"/>
      <c r="AB397" s="5"/>
      <c r="AC397" s="24"/>
      <c r="AD397" s="5"/>
      <c r="AE397" s="3"/>
      <c r="AG397" s="41"/>
      <c r="AH397" s="39"/>
      <c r="AI397" s="39"/>
      <c r="AJ397" s="39"/>
      <c r="AK397" s="39"/>
      <c r="AL397" s="39"/>
      <c r="AM397" s="39"/>
    </row>
    <row r="398" spans="1:163" ht="15" customHeight="1" x14ac:dyDescent="0.2">
      <c r="A398" s="75">
        <f t="shared" si="166"/>
        <v>43333</v>
      </c>
      <c r="B398" s="2">
        <f t="shared" si="157"/>
        <v>0</v>
      </c>
      <c r="C398" s="157">
        <f t="shared" si="154"/>
        <v>0</v>
      </c>
      <c r="D398" s="158">
        <f t="shared" si="167"/>
        <v>4981.6899999999996</v>
      </c>
      <c r="E398" s="150">
        <f>IF(AND(K398=1,K397&gt;1),VLOOKUP(A397,[1]Plan1!$GA$137:$GD$300,4),E397)</f>
        <v>5044.46</v>
      </c>
      <c r="F398" s="152">
        <f t="shared" si="158"/>
        <v>43250</v>
      </c>
      <c r="G398" s="152">
        <f t="shared" si="155"/>
        <v>43281</v>
      </c>
      <c r="H398" s="159">
        <f t="shared" si="159"/>
        <v>1.2600141718974944E-2</v>
      </c>
      <c r="I398" s="160">
        <f t="shared" si="168"/>
        <v>43342</v>
      </c>
      <c r="J398" s="155">
        <f t="shared" si="156"/>
        <v>31</v>
      </c>
      <c r="K398" s="155">
        <f t="shared" si="152"/>
        <v>22</v>
      </c>
      <c r="L398" s="2">
        <f t="shared" si="169"/>
        <v>1.0089257599999999</v>
      </c>
      <c r="M398" s="157">
        <f t="shared" si="153"/>
        <v>1.0089257599999999</v>
      </c>
      <c r="N398" s="2">
        <f t="shared" si="160"/>
        <v>0</v>
      </c>
      <c r="O398" s="161">
        <f t="shared" si="170"/>
        <v>0</v>
      </c>
      <c r="P398" s="162">
        <f t="shared" si="161"/>
        <v>0</v>
      </c>
      <c r="Q398" s="157">
        <f t="shared" si="162"/>
        <v>0</v>
      </c>
      <c r="R398" s="163">
        <f t="shared" si="171"/>
        <v>0.12</v>
      </c>
      <c r="S398" s="161">
        <f t="shared" si="163"/>
        <v>22</v>
      </c>
      <c r="T398" s="161">
        <v>360</v>
      </c>
      <c r="U398" s="164">
        <f t="shared" si="164"/>
        <v>1.006724744</v>
      </c>
      <c r="V398" s="157">
        <f t="shared" si="165"/>
        <v>0</v>
      </c>
      <c r="W398" s="2">
        <f t="shared" si="172"/>
        <v>0</v>
      </c>
      <c r="X398" s="2"/>
      <c r="Y398" s="8"/>
      <c r="Z398" s="5"/>
      <c r="AA398" s="5"/>
      <c r="AB398" s="5"/>
      <c r="AC398" s="24"/>
      <c r="AD398" s="5"/>
      <c r="AE398" s="3"/>
      <c r="AG398" s="41"/>
      <c r="AH398" s="39"/>
      <c r="AI398" s="39"/>
      <c r="AJ398" s="39"/>
      <c r="AK398" s="39"/>
      <c r="AL398" s="39"/>
      <c r="AM398" s="39"/>
    </row>
    <row r="399" spans="1:163" ht="15" customHeight="1" x14ac:dyDescent="0.2">
      <c r="A399" s="75">
        <f t="shared" si="166"/>
        <v>43334</v>
      </c>
      <c r="B399" s="2">
        <f t="shared" si="157"/>
        <v>0</v>
      </c>
      <c r="C399" s="157">
        <f t="shared" si="154"/>
        <v>0</v>
      </c>
      <c r="D399" s="158">
        <f t="shared" si="167"/>
        <v>4981.6899999999996</v>
      </c>
      <c r="E399" s="150">
        <f>IF(AND(K399=1,K398&gt;1),VLOOKUP(A398,[1]Plan1!$GA$137:$GD$300,4),E398)</f>
        <v>5044.46</v>
      </c>
      <c r="F399" s="152">
        <f t="shared" si="158"/>
        <v>43250</v>
      </c>
      <c r="G399" s="152">
        <f t="shared" si="155"/>
        <v>43281</v>
      </c>
      <c r="H399" s="159">
        <f t="shared" si="159"/>
        <v>1.2600141718974944E-2</v>
      </c>
      <c r="I399" s="160">
        <f t="shared" si="168"/>
        <v>43342</v>
      </c>
      <c r="J399" s="155">
        <f t="shared" si="156"/>
        <v>31</v>
      </c>
      <c r="K399" s="155">
        <f t="shared" si="152"/>
        <v>23</v>
      </c>
      <c r="L399" s="2">
        <f t="shared" si="169"/>
        <v>1.00933337</v>
      </c>
      <c r="M399" s="157">
        <f t="shared" si="153"/>
        <v>1.00933337</v>
      </c>
      <c r="N399" s="2">
        <f t="shared" si="160"/>
        <v>0</v>
      </c>
      <c r="O399" s="161">
        <f t="shared" si="170"/>
        <v>0</v>
      </c>
      <c r="P399" s="162">
        <f t="shared" si="161"/>
        <v>0</v>
      </c>
      <c r="Q399" s="157">
        <f t="shared" si="162"/>
        <v>0</v>
      </c>
      <c r="R399" s="163">
        <f t="shared" si="171"/>
        <v>0.12</v>
      </c>
      <c r="S399" s="161">
        <f t="shared" si="163"/>
        <v>23</v>
      </c>
      <c r="T399" s="161">
        <v>360</v>
      </c>
      <c r="U399" s="164">
        <f t="shared" si="164"/>
        <v>1.0070314869999999</v>
      </c>
      <c r="V399" s="157">
        <f t="shared" si="165"/>
        <v>0</v>
      </c>
      <c r="W399" s="2">
        <f t="shared" si="172"/>
        <v>0</v>
      </c>
      <c r="X399" s="2"/>
      <c r="Y399" s="8"/>
      <c r="Z399" s="5"/>
      <c r="AA399" s="5"/>
      <c r="AB399" s="5"/>
      <c r="AC399" s="24"/>
      <c r="AD399" s="5"/>
      <c r="AE399" s="3"/>
      <c r="AG399" s="41"/>
      <c r="AH399" s="39"/>
      <c r="AI399" s="39"/>
      <c r="AJ399" s="39"/>
      <c r="AK399" s="39"/>
      <c r="AL399" s="39"/>
      <c r="AM399" s="39"/>
    </row>
    <row r="400" spans="1:163" ht="15" customHeight="1" x14ac:dyDescent="0.2">
      <c r="A400" s="75">
        <f t="shared" si="166"/>
        <v>43335</v>
      </c>
      <c r="B400" s="2">
        <f t="shared" si="157"/>
        <v>0</v>
      </c>
      <c r="C400" s="157">
        <f t="shared" si="154"/>
        <v>0</v>
      </c>
      <c r="D400" s="158">
        <f t="shared" si="167"/>
        <v>4981.6899999999996</v>
      </c>
      <c r="E400" s="150">
        <f>IF(AND(K400=1,K399&gt;1),VLOOKUP(A399,[1]Plan1!$GA$137:$GD$300,4),E399)</f>
        <v>5044.46</v>
      </c>
      <c r="F400" s="152">
        <f t="shared" si="158"/>
        <v>43250</v>
      </c>
      <c r="G400" s="152">
        <f t="shared" si="155"/>
        <v>43281</v>
      </c>
      <c r="H400" s="159">
        <f t="shared" si="159"/>
        <v>1.2600141718974944E-2</v>
      </c>
      <c r="I400" s="160">
        <f t="shared" si="168"/>
        <v>43342</v>
      </c>
      <c r="J400" s="155">
        <f t="shared" si="156"/>
        <v>31</v>
      </c>
      <c r="K400" s="155">
        <f t="shared" si="152"/>
        <v>24</v>
      </c>
      <c r="L400" s="2">
        <f t="shared" si="169"/>
        <v>1.00974114</v>
      </c>
      <c r="M400" s="157">
        <f t="shared" si="153"/>
        <v>1.00974114</v>
      </c>
      <c r="N400" s="2">
        <f t="shared" si="160"/>
        <v>0</v>
      </c>
      <c r="O400" s="161">
        <f t="shared" si="170"/>
        <v>0</v>
      </c>
      <c r="P400" s="162">
        <f t="shared" si="161"/>
        <v>0</v>
      </c>
      <c r="Q400" s="157">
        <f t="shared" si="162"/>
        <v>0</v>
      </c>
      <c r="R400" s="163">
        <f t="shared" si="171"/>
        <v>0.12</v>
      </c>
      <c r="S400" s="161">
        <f t="shared" si="163"/>
        <v>24</v>
      </c>
      <c r="T400" s="161">
        <v>360</v>
      </c>
      <c r="U400" s="164">
        <f t="shared" si="164"/>
        <v>1.0073383229999999</v>
      </c>
      <c r="V400" s="157">
        <f t="shared" si="165"/>
        <v>0</v>
      </c>
      <c r="W400" s="2">
        <f t="shared" si="172"/>
        <v>0</v>
      </c>
      <c r="X400" s="2"/>
      <c r="Y400" s="8"/>
      <c r="Z400" s="5"/>
      <c r="AA400" s="5"/>
      <c r="AB400" s="5"/>
      <c r="AC400" s="24"/>
      <c r="AD400" s="5"/>
      <c r="AE400" s="3"/>
      <c r="AG400" s="41"/>
      <c r="AH400" s="39"/>
      <c r="AI400" s="39"/>
      <c r="AJ400" s="39"/>
      <c r="AK400" s="39"/>
      <c r="AL400" s="39"/>
      <c r="AM400" s="39"/>
    </row>
    <row r="401" spans="1:177" ht="15" customHeight="1" x14ac:dyDescent="0.2">
      <c r="A401" s="75">
        <f t="shared" si="166"/>
        <v>43336</v>
      </c>
      <c r="B401" s="2">
        <f t="shared" si="157"/>
        <v>0</v>
      </c>
      <c r="C401" s="157">
        <f t="shared" si="154"/>
        <v>0</v>
      </c>
      <c r="D401" s="158">
        <f t="shared" si="167"/>
        <v>4981.6899999999996</v>
      </c>
      <c r="E401" s="150">
        <f>IF(AND(K401=1,K400&gt;1),VLOOKUP(A400,[1]Plan1!$GA$137:$GD$300,4),E400)</f>
        <v>5044.46</v>
      </c>
      <c r="F401" s="152">
        <f t="shared" si="158"/>
        <v>43250</v>
      </c>
      <c r="G401" s="152">
        <f t="shared" si="155"/>
        <v>43281</v>
      </c>
      <c r="H401" s="159">
        <f t="shared" si="159"/>
        <v>1.2600141718974944E-2</v>
      </c>
      <c r="I401" s="160">
        <f t="shared" si="168"/>
        <v>43342</v>
      </c>
      <c r="J401" s="155">
        <f t="shared" si="156"/>
        <v>31</v>
      </c>
      <c r="K401" s="155">
        <f t="shared" si="152"/>
        <v>25</v>
      </c>
      <c r="L401" s="2">
        <f t="shared" si="169"/>
        <v>1.01014907</v>
      </c>
      <c r="M401" s="157">
        <f t="shared" si="153"/>
        <v>1.01014907</v>
      </c>
      <c r="N401" s="2">
        <f t="shared" si="160"/>
        <v>0</v>
      </c>
      <c r="O401" s="161">
        <f t="shared" si="170"/>
        <v>0</v>
      </c>
      <c r="P401" s="162">
        <f t="shared" si="161"/>
        <v>0</v>
      </c>
      <c r="Q401" s="157">
        <f t="shared" si="162"/>
        <v>0</v>
      </c>
      <c r="R401" s="163">
        <f t="shared" si="171"/>
        <v>0.12</v>
      </c>
      <c r="S401" s="161">
        <f t="shared" si="163"/>
        <v>25</v>
      </c>
      <c r="T401" s="161">
        <v>360</v>
      </c>
      <c r="U401" s="164">
        <f t="shared" si="164"/>
        <v>1.0076452520000001</v>
      </c>
      <c r="V401" s="157">
        <f t="shared" si="165"/>
        <v>0</v>
      </c>
      <c r="W401" s="2">
        <f t="shared" si="172"/>
        <v>0</v>
      </c>
      <c r="X401" s="2"/>
      <c r="Y401" s="19"/>
      <c r="Z401" s="5"/>
      <c r="AA401" s="5"/>
      <c r="AB401" s="5"/>
      <c r="AC401" s="24"/>
      <c r="AD401" s="5"/>
      <c r="AE401" s="28"/>
      <c r="AG401" s="41"/>
      <c r="AH401" s="39"/>
      <c r="AI401" s="39"/>
      <c r="AJ401" s="39"/>
      <c r="AK401" s="39"/>
      <c r="AL401" s="39"/>
      <c r="AM401" s="39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  <c r="FI401" s="20"/>
      <c r="FJ401" s="20"/>
      <c r="FK401" s="20"/>
      <c r="FL401" s="20"/>
      <c r="FM401" s="20"/>
      <c r="FN401" s="20"/>
      <c r="FO401" s="20"/>
      <c r="FP401" s="20"/>
      <c r="FQ401" s="20"/>
      <c r="FR401" s="20"/>
      <c r="FS401" s="20"/>
      <c r="FT401" s="20"/>
      <c r="FU401" s="20"/>
    </row>
    <row r="402" spans="1:177" ht="15" customHeight="1" x14ac:dyDescent="0.2">
      <c r="A402" s="75">
        <f t="shared" si="166"/>
        <v>43337</v>
      </c>
      <c r="B402" s="2">
        <f t="shared" si="157"/>
        <v>0</v>
      </c>
      <c r="C402" s="157">
        <f t="shared" si="154"/>
        <v>0</v>
      </c>
      <c r="D402" s="158">
        <f t="shared" si="167"/>
        <v>4981.6899999999996</v>
      </c>
      <c r="E402" s="150">
        <f>IF(AND(K402=1,K401&gt;1),VLOOKUP(A401,[1]Plan1!$GA$137:$GD$300,4),E401)</f>
        <v>5044.46</v>
      </c>
      <c r="F402" s="152">
        <f t="shared" si="158"/>
        <v>43250</v>
      </c>
      <c r="G402" s="152">
        <f t="shared" si="155"/>
        <v>43281</v>
      </c>
      <c r="H402" s="159">
        <f t="shared" si="159"/>
        <v>1.2600141718974944E-2</v>
      </c>
      <c r="I402" s="160">
        <f t="shared" si="168"/>
        <v>43342</v>
      </c>
      <c r="J402" s="155">
        <f t="shared" si="156"/>
        <v>31</v>
      </c>
      <c r="K402" s="155">
        <f t="shared" si="152"/>
        <v>26</v>
      </c>
      <c r="L402" s="2">
        <f t="shared" si="169"/>
        <v>1.01055717</v>
      </c>
      <c r="M402" s="157">
        <f t="shared" si="153"/>
        <v>1.01055717</v>
      </c>
      <c r="N402" s="2">
        <f t="shared" si="160"/>
        <v>0</v>
      </c>
      <c r="O402" s="161">
        <f t="shared" si="170"/>
        <v>0</v>
      </c>
      <c r="P402" s="162">
        <f t="shared" si="161"/>
        <v>0</v>
      </c>
      <c r="Q402" s="157">
        <f t="shared" si="162"/>
        <v>0</v>
      </c>
      <c r="R402" s="163">
        <f t="shared" si="171"/>
        <v>0.12</v>
      </c>
      <c r="S402" s="161">
        <f t="shared" si="163"/>
        <v>26</v>
      </c>
      <c r="T402" s="161">
        <v>360</v>
      </c>
      <c r="U402" s="164">
        <f t="shared" si="164"/>
        <v>1.0079522750000001</v>
      </c>
      <c r="V402" s="157">
        <f t="shared" si="165"/>
        <v>0</v>
      </c>
      <c r="W402" s="2">
        <f t="shared" si="172"/>
        <v>0</v>
      </c>
      <c r="X402" s="2"/>
      <c r="Y402" s="8"/>
      <c r="Z402" s="5"/>
      <c r="AA402" s="5"/>
      <c r="AB402" s="5"/>
      <c r="AC402" s="24"/>
      <c r="AD402" s="5"/>
      <c r="AE402" s="3"/>
      <c r="AG402" s="41"/>
      <c r="AH402" s="39"/>
      <c r="AI402" s="39"/>
      <c r="AJ402" s="39"/>
      <c r="AK402" s="39"/>
      <c r="AL402" s="39"/>
      <c r="AM402" s="39"/>
    </row>
    <row r="403" spans="1:177" ht="15" customHeight="1" x14ac:dyDescent="0.2">
      <c r="A403" s="75">
        <f t="shared" si="166"/>
        <v>43338</v>
      </c>
      <c r="B403" s="2">
        <f t="shared" si="157"/>
        <v>0</v>
      </c>
      <c r="C403" s="157">
        <f t="shared" si="154"/>
        <v>0</v>
      </c>
      <c r="D403" s="158">
        <f t="shared" si="167"/>
        <v>4981.6899999999996</v>
      </c>
      <c r="E403" s="150">
        <f>IF(AND(K403=1,K402&gt;1),VLOOKUP(A402,[1]Plan1!$GA$137:$GD$300,4),E402)</f>
        <v>5044.46</v>
      </c>
      <c r="F403" s="152">
        <f t="shared" si="158"/>
        <v>43250</v>
      </c>
      <c r="G403" s="152">
        <f t="shared" si="155"/>
        <v>43281</v>
      </c>
      <c r="H403" s="159">
        <f t="shared" si="159"/>
        <v>1.2600141718974944E-2</v>
      </c>
      <c r="I403" s="160">
        <f t="shared" si="168"/>
        <v>43342</v>
      </c>
      <c r="J403" s="155">
        <f t="shared" si="156"/>
        <v>31</v>
      </c>
      <c r="K403" s="155">
        <f t="shared" si="152"/>
        <v>27</v>
      </c>
      <c r="L403" s="2">
        <f t="shared" si="169"/>
        <v>1.0109654299999999</v>
      </c>
      <c r="M403" s="157">
        <f t="shared" si="153"/>
        <v>1.0109654299999999</v>
      </c>
      <c r="N403" s="2">
        <f t="shared" si="160"/>
        <v>0</v>
      </c>
      <c r="O403" s="161">
        <f t="shared" si="170"/>
        <v>0</v>
      </c>
      <c r="P403" s="162">
        <f t="shared" si="161"/>
        <v>0</v>
      </c>
      <c r="Q403" s="157">
        <f t="shared" si="162"/>
        <v>0</v>
      </c>
      <c r="R403" s="163">
        <f t="shared" si="171"/>
        <v>0.12</v>
      </c>
      <c r="S403" s="161">
        <f t="shared" si="163"/>
        <v>27</v>
      </c>
      <c r="T403" s="161">
        <v>360</v>
      </c>
      <c r="U403" s="164">
        <f t="shared" si="164"/>
        <v>1.0082593909999999</v>
      </c>
      <c r="V403" s="157">
        <f t="shared" si="165"/>
        <v>0</v>
      </c>
      <c r="W403" s="2">
        <f t="shared" si="172"/>
        <v>0</v>
      </c>
      <c r="X403" s="2"/>
      <c r="Y403" s="8"/>
      <c r="Z403" s="5"/>
      <c r="AA403" s="5"/>
      <c r="AB403" s="5"/>
      <c r="AC403" s="24"/>
      <c r="AD403" s="5"/>
      <c r="AE403" s="3"/>
      <c r="AG403" s="41"/>
      <c r="AH403" s="39"/>
      <c r="AI403" s="39"/>
      <c r="AJ403" s="39"/>
      <c r="AK403" s="39"/>
      <c r="AL403" s="39"/>
      <c r="AM403" s="39"/>
    </row>
    <row r="404" spans="1:177" ht="15" customHeight="1" x14ac:dyDescent="0.2">
      <c r="A404" s="75">
        <f t="shared" si="166"/>
        <v>43339</v>
      </c>
      <c r="B404" s="2">
        <f t="shared" si="157"/>
        <v>0</v>
      </c>
      <c r="C404" s="157">
        <f t="shared" si="154"/>
        <v>0</v>
      </c>
      <c r="D404" s="158">
        <f t="shared" si="167"/>
        <v>4981.6899999999996</v>
      </c>
      <c r="E404" s="150">
        <f>IF(AND(K404=1,K403&gt;1),VLOOKUP(A403,[1]Plan1!$GA$137:$GD$300,4),E403)</f>
        <v>5044.46</v>
      </c>
      <c r="F404" s="152">
        <f t="shared" si="158"/>
        <v>43250</v>
      </c>
      <c r="G404" s="152">
        <f t="shared" si="155"/>
        <v>43281</v>
      </c>
      <c r="H404" s="159">
        <f t="shared" si="159"/>
        <v>1.2600141718974944E-2</v>
      </c>
      <c r="I404" s="160">
        <f t="shared" si="168"/>
        <v>43342</v>
      </c>
      <c r="J404" s="155">
        <f t="shared" si="156"/>
        <v>31</v>
      </c>
      <c r="K404" s="155">
        <f t="shared" si="152"/>
        <v>28</v>
      </c>
      <c r="L404" s="2">
        <f t="shared" si="169"/>
        <v>1.01137386</v>
      </c>
      <c r="M404" s="157">
        <f t="shared" si="153"/>
        <v>1.01137386</v>
      </c>
      <c r="N404" s="2">
        <f t="shared" si="160"/>
        <v>0</v>
      </c>
      <c r="O404" s="161">
        <f t="shared" si="170"/>
        <v>0</v>
      </c>
      <c r="P404" s="162">
        <f t="shared" si="161"/>
        <v>0</v>
      </c>
      <c r="Q404" s="157">
        <f t="shared" si="162"/>
        <v>0</v>
      </c>
      <c r="R404" s="163">
        <f t="shared" si="171"/>
        <v>0.12</v>
      </c>
      <c r="S404" s="161">
        <f t="shared" si="163"/>
        <v>28</v>
      </c>
      <c r="T404" s="161">
        <v>360</v>
      </c>
      <c r="U404" s="164">
        <f t="shared" si="164"/>
        <v>1.0085666010000001</v>
      </c>
      <c r="V404" s="157">
        <f t="shared" si="165"/>
        <v>0</v>
      </c>
      <c r="W404" s="2">
        <f t="shared" si="172"/>
        <v>0</v>
      </c>
      <c r="X404" s="2"/>
      <c r="Y404" s="8"/>
      <c r="Z404" s="5"/>
      <c r="AA404" s="5"/>
      <c r="AB404" s="5"/>
      <c r="AC404" s="24"/>
      <c r="AD404" s="5"/>
      <c r="AE404" s="3"/>
      <c r="AG404" s="41"/>
      <c r="AH404" s="39"/>
      <c r="AI404" s="39"/>
      <c r="AJ404" s="39"/>
      <c r="AK404" s="39"/>
      <c r="AL404" s="39"/>
      <c r="AM404" s="39"/>
    </row>
    <row r="405" spans="1:177" ht="15" customHeight="1" x14ac:dyDescent="0.2">
      <c r="A405" s="75">
        <f t="shared" si="166"/>
        <v>43340</v>
      </c>
      <c r="B405" s="2">
        <f t="shared" si="157"/>
        <v>0</v>
      </c>
      <c r="C405" s="157">
        <f t="shared" si="154"/>
        <v>0</v>
      </c>
      <c r="D405" s="158">
        <f t="shared" si="167"/>
        <v>4981.6899999999996</v>
      </c>
      <c r="E405" s="150">
        <f>IF(AND(K405=1,K404&gt;1),VLOOKUP(A404,[1]Plan1!$GA$137:$GD$300,4),E404)</f>
        <v>5044.46</v>
      </c>
      <c r="F405" s="152">
        <f t="shared" si="158"/>
        <v>43250</v>
      </c>
      <c r="G405" s="152">
        <f t="shared" si="155"/>
        <v>43281</v>
      </c>
      <c r="H405" s="159">
        <f t="shared" si="159"/>
        <v>1.2600141718974944E-2</v>
      </c>
      <c r="I405" s="160">
        <f t="shared" si="168"/>
        <v>43342</v>
      </c>
      <c r="J405" s="155">
        <f t="shared" si="156"/>
        <v>31</v>
      </c>
      <c r="K405" s="155">
        <f t="shared" si="152"/>
        <v>29</v>
      </c>
      <c r="L405" s="2">
        <f t="shared" si="169"/>
        <v>1.0117824500000001</v>
      </c>
      <c r="M405" s="157">
        <f t="shared" si="153"/>
        <v>1.0117824500000001</v>
      </c>
      <c r="N405" s="2">
        <f t="shared" si="160"/>
        <v>0</v>
      </c>
      <c r="O405" s="161">
        <f t="shared" si="170"/>
        <v>0</v>
      </c>
      <c r="P405" s="162">
        <f t="shared" si="161"/>
        <v>0</v>
      </c>
      <c r="Q405" s="157">
        <f t="shared" si="162"/>
        <v>0</v>
      </c>
      <c r="R405" s="163">
        <f t="shared" si="171"/>
        <v>0.12</v>
      </c>
      <c r="S405" s="161">
        <f t="shared" si="163"/>
        <v>29</v>
      </c>
      <c r="T405" s="161">
        <v>360</v>
      </c>
      <c r="U405" s="164">
        <f t="shared" si="164"/>
        <v>1.008873905</v>
      </c>
      <c r="V405" s="157">
        <f t="shared" si="165"/>
        <v>0</v>
      </c>
      <c r="W405" s="2">
        <f t="shared" si="172"/>
        <v>0</v>
      </c>
      <c r="X405" s="2"/>
      <c r="Y405" s="8"/>
      <c r="Z405" s="5"/>
      <c r="AA405" s="5"/>
      <c r="AB405" s="5"/>
      <c r="AC405" s="24"/>
      <c r="AD405" s="5"/>
      <c r="AE405" s="3"/>
      <c r="AG405" s="41"/>
      <c r="AH405" s="39"/>
      <c r="AI405" s="39"/>
      <c r="AJ405" s="39"/>
      <c r="AK405" s="39"/>
      <c r="AL405" s="39"/>
      <c r="AM405" s="39"/>
    </row>
    <row r="406" spans="1:177" ht="15" customHeight="1" x14ac:dyDescent="0.2">
      <c r="A406" s="75">
        <f t="shared" si="166"/>
        <v>43341</v>
      </c>
      <c r="B406" s="2">
        <f t="shared" si="157"/>
        <v>0</v>
      </c>
      <c r="C406" s="157">
        <f t="shared" si="154"/>
        <v>0</v>
      </c>
      <c r="D406" s="158">
        <f t="shared" si="167"/>
        <v>4981.6899999999996</v>
      </c>
      <c r="E406" s="150">
        <f>IF(AND(K406=1,K405&gt;1),VLOOKUP(A405,[1]Plan1!$GA$137:$GD$300,4),E405)</f>
        <v>5044.46</v>
      </c>
      <c r="F406" s="152">
        <f t="shared" si="158"/>
        <v>43250</v>
      </c>
      <c r="G406" s="152">
        <f t="shared" si="155"/>
        <v>43281</v>
      </c>
      <c r="H406" s="159">
        <f t="shared" si="159"/>
        <v>1.2600141718974944E-2</v>
      </c>
      <c r="I406" s="160">
        <f t="shared" si="168"/>
        <v>43342</v>
      </c>
      <c r="J406" s="155">
        <f t="shared" si="156"/>
        <v>31</v>
      </c>
      <c r="K406" s="155">
        <f t="shared" si="152"/>
        <v>30</v>
      </c>
      <c r="L406" s="2">
        <f t="shared" si="169"/>
        <v>1.0121912099999999</v>
      </c>
      <c r="M406" s="157">
        <f t="shared" si="153"/>
        <v>1.0121912099999999</v>
      </c>
      <c r="N406" s="2">
        <f t="shared" si="160"/>
        <v>0</v>
      </c>
      <c r="O406" s="161">
        <f t="shared" si="170"/>
        <v>0</v>
      </c>
      <c r="P406" s="162">
        <f t="shared" si="161"/>
        <v>0</v>
      </c>
      <c r="Q406" s="157">
        <f t="shared" si="162"/>
        <v>0</v>
      </c>
      <c r="R406" s="163">
        <f t="shared" si="171"/>
        <v>0.12</v>
      </c>
      <c r="S406" s="161">
        <f t="shared" si="163"/>
        <v>30</v>
      </c>
      <c r="T406" s="161">
        <v>360</v>
      </c>
      <c r="U406" s="164">
        <f t="shared" si="164"/>
        <v>1.009181302</v>
      </c>
      <c r="V406" s="157">
        <f t="shared" si="165"/>
        <v>0</v>
      </c>
      <c r="W406" s="2">
        <f t="shared" si="172"/>
        <v>0</v>
      </c>
      <c r="X406" s="2"/>
      <c r="Y406" s="13"/>
      <c r="Z406" s="5"/>
      <c r="AA406" s="25"/>
      <c r="AB406" s="25"/>
      <c r="AC406" s="26"/>
      <c r="AD406" s="25"/>
      <c r="AE406" s="27"/>
      <c r="AF406" s="27"/>
      <c r="AG406" s="42"/>
      <c r="AH406" s="27"/>
      <c r="AI406" s="27"/>
      <c r="AJ406" s="27"/>
      <c r="AK406" s="27"/>
      <c r="AL406" s="27"/>
      <c r="AM406" s="27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  <c r="FQ406" s="21"/>
      <c r="FR406" s="21"/>
      <c r="FS406" s="21"/>
      <c r="FT406" s="21"/>
      <c r="FU406" s="21"/>
    </row>
    <row r="407" spans="1:177" ht="15" customHeight="1" x14ac:dyDescent="0.2">
      <c r="A407" s="75">
        <f t="shared" si="166"/>
        <v>43342</v>
      </c>
      <c r="B407" s="2">
        <f t="shared" si="157"/>
        <v>0</v>
      </c>
      <c r="C407" s="157">
        <f t="shared" si="154"/>
        <v>0</v>
      </c>
      <c r="D407" s="158">
        <f t="shared" si="167"/>
        <v>4981.6899999999996</v>
      </c>
      <c r="E407" s="150">
        <f>IF(AND(K407=1,K406&gt;1),VLOOKUP(A406,[1]Plan1!$GA$137:$GD$300,4),E406)</f>
        <v>5044.46</v>
      </c>
      <c r="F407" s="152">
        <f t="shared" si="158"/>
        <v>43250</v>
      </c>
      <c r="G407" s="152">
        <f t="shared" si="155"/>
        <v>43281</v>
      </c>
      <c r="H407" s="159">
        <f t="shared" si="159"/>
        <v>1.2600141718974944E-2</v>
      </c>
      <c r="I407" s="160">
        <f t="shared" si="168"/>
        <v>43342</v>
      </c>
      <c r="J407" s="155">
        <f t="shared" si="156"/>
        <v>31</v>
      </c>
      <c r="K407" s="155">
        <f t="shared" si="152"/>
        <v>31</v>
      </c>
      <c r="L407" s="2">
        <f t="shared" si="169"/>
        <v>1.01260014</v>
      </c>
      <c r="M407" s="157">
        <f t="shared" si="153"/>
        <v>1.01260014</v>
      </c>
      <c r="N407" s="2">
        <f t="shared" si="160"/>
        <v>0</v>
      </c>
      <c r="O407" s="161">
        <f t="shared" si="170"/>
        <v>0</v>
      </c>
      <c r="P407" s="162">
        <f t="shared" si="161"/>
        <v>0</v>
      </c>
      <c r="Q407" s="157">
        <f t="shared" si="162"/>
        <v>0</v>
      </c>
      <c r="R407" s="163">
        <f t="shared" si="171"/>
        <v>0.12</v>
      </c>
      <c r="S407" s="161">
        <f t="shared" si="163"/>
        <v>31</v>
      </c>
      <c r="T407" s="161">
        <v>360</v>
      </c>
      <c r="U407" s="164">
        <f t="shared" si="164"/>
        <v>1.0094887930000001</v>
      </c>
      <c r="V407" s="157">
        <f t="shared" si="165"/>
        <v>0</v>
      </c>
      <c r="W407" s="2">
        <f t="shared" si="172"/>
        <v>0</v>
      </c>
      <c r="X407" s="2"/>
      <c r="Y407" s="8"/>
      <c r="Z407" s="5"/>
      <c r="AA407" s="5"/>
      <c r="AB407" s="5"/>
      <c r="AC407" s="24"/>
      <c r="AD407" s="5"/>
      <c r="AE407" s="3"/>
      <c r="AG407" s="41"/>
      <c r="AH407" s="39"/>
      <c r="AI407" s="39"/>
      <c r="AJ407" s="39"/>
      <c r="AK407" s="39"/>
      <c r="AL407" s="39"/>
      <c r="AM407" s="39"/>
    </row>
    <row r="408" spans="1:177" ht="15" customHeight="1" x14ac:dyDescent="0.2">
      <c r="A408" s="75">
        <f t="shared" si="166"/>
        <v>43343</v>
      </c>
      <c r="B408" s="2">
        <f t="shared" si="157"/>
        <v>0</v>
      </c>
      <c r="C408" s="157">
        <f t="shared" si="154"/>
        <v>0</v>
      </c>
      <c r="D408" s="158">
        <f t="shared" si="167"/>
        <v>5044.46</v>
      </c>
      <c r="E408" s="150">
        <f>IF(AND(K408=1,K407&gt;1),VLOOKUP(A407,[1]Plan1!$GA$137:$GD$300,4),E407)</f>
        <v>5061.1099999999997</v>
      </c>
      <c r="F408" s="152">
        <f t="shared" si="158"/>
        <v>43281</v>
      </c>
      <c r="G408" s="152">
        <f t="shared" si="155"/>
        <v>43311</v>
      </c>
      <c r="H408" s="159">
        <f t="shared" si="159"/>
        <v>3.3006506147337245E-3</v>
      </c>
      <c r="I408" s="160">
        <f t="shared" si="168"/>
        <v>43373</v>
      </c>
      <c r="J408" s="155">
        <f t="shared" si="156"/>
        <v>31</v>
      </c>
      <c r="K408" s="155">
        <f t="shared" si="152"/>
        <v>1</v>
      </c>
      <c r="L408" s="2">
        <f t="shared" si="169"/>
        <v>1.0001062999999999</v>
      </c>
      <c r="M408" s="157">
        <f t="shared" si="153"/>
        <v>1.0001062999999999</v>
      </c>
      <c r="N408" s="2">
        <f t="shared" si="160"/>
        <v>0</v>
      </c>
      <c r="O408" s="161">
        <f t="shared" si="170"/>
        <v>3</v>
      </c>
      <c r="P408" s="162">
        <f t="shared" si="161"/>
        <v>0</v>
      </c>
      <c r="Q408" s="157">
        <f t="shared" si="162"/>
        <v>0</v>
      </c>
      <c r="R408" s="163">
        <f t="shared" si="171"/>
        <v>0.12</v>
      </c>
      <c r="S408" s="161">
        <f t="shared" si="163"/>
        <v>1</v>
      </c>
      <c r="T408" s="161">
        <v>360</v>
      </c>
      <c r="U408" s="164">
        <f t="shared" si="164"/>
        <v>1.0003046929999999</v>
      </c>
      <c r="V408" s="157">
        <f t="shared" si="165"/>
        <v>0</v>
      </c>
      <c r="W408" s="2">
        <f t="shared" si="172"/>
        <v>0</v>
      </c>
      <c r="X408" s="2"/>
      <c r="Y408" s="8"/>
      <c r="Z408" s="5"/>
      <c r="AA408" s="5"/>
      <c r="AB408" s="5"/>
      <c r="AC408" s="24"/>
      <c r="AD408" s="5"/>
      <c r="AE408" s="3"/>
      <c r="AG408" s="41"/>
      <c r="AH408" s="39"/>
      <c r="AI408" s="39"/>
      <c r="AJ408" s="39"/>
      <c r="AK408" s="39"/>
      <c r="AL408" s="39"/>
      <c r="AM408" s="39"/>
    </row>
    <row r="409" spans="1:177" ht="15" customHeight="1" x14ac:dyDescent="0.2">
      <c r="A409" s="75">
        <f t="shared" si="166"/>
        <v>43344</v>
      </c>
      <c r="B409" s="2">
        <f t="shared" si="157"/>
        <v>0</v>
      </c>
      <c r="C409" s="157">
        <f t="shared" si="154"/>
        <v>0</v>
      </c>
      <c r="D409" s="158">
        <f t="shared" si="167"/>
        <v>5044.46</v>
      </c>
      <c r="E409" s="150">
        <f>IF(AND(K409=1,K408&gt;1),VLOOKUP(A408,[1]Plan1!$GA$137:$GD$300,4),E408)</f>
        <v>5061.1099999999997</v>
      </c>
      <c r="F409" s="152">
        <f t="shared" si="158"/>
        <v>43281</v>
      </c>
      <c r="G409" s="152">
        <f t="shared" si="155"/>
        <v>43311</v>
      </c>
      <c r="H409" s="159">
        <f t="shared" si="159"/>
        <v>3.3006506147337245E-3</v>
      </c>
      <c r="I409" s="160">
        <f t="shared" si="168"/>
        <v>43373</v>
      </c>
      <c r="J409" s="155">
        <f t="shared" si="156"/>
        <v>31</v>
      </c>
      <c r="K409" s="155">
        <f t="shared" si="152"/>
        <v>2</v>
      </c>
      <c r="L409" s="2">
        <f t="shared" si="169"/>
        <v>1.0002126099999999</v>
      </c>
      <c r="M409" s="157">
        <f t="shared" si="153"/>
        <v>1.0002126099999999</v>
      </c>
      <c r="N409" s="2">
        <f t="shared" si="160"/>
        <v>0</v>
      </c>
      <c r="O409" s="161">
        <f t="shared" si="170"/>
        <v>0</v>
      </c>
      <c r="P409" s="162">
        <f t="shared" si="161"/>
        <v>0</v>
      </c>
      <c r="Q409" s="157">
        <f t="shared" si="162"/>
        <v>0</v>
      </c>
      <c r="R409" s="163">
        <f t="shared" si="171"/>
        <v>0.12</v>
      </c>
      <c r="S409" s="161">
        <f t="shared" si="163"/>
        <v>2</v>
      </c>
      <c r="T409" s="161">
        <v>360</v>
      </c>
      <c r="U409" s="164">
        <f t="shared" si="164"/>
        <v>1.0006094800000001</v>
      </c>
      <c r="V409" s="157">
        <f t="shared" si="165"/>
        <v>0</v>
      </c>
      <c r="W409" s="2">
        <f t="shared" si="172"/>
        <v>0</v>
      </c>
      <c r="X409" s="2"/>
      <c r="Y409" s="8"/>
      <c r="Z409" s="5"/>
      <c r="AA409" s="5"/>
      <c r="AB409" s="5"/>
      <c r="AC409" s="24"/>
      <c r="AD409" s="5"/>
      <c r="AE409" s="3"/>
      <c r="AG409" s="41"/>
      <c r="AH409" s="39"/>
      <c r="AI409" s="39"/>
      <c r="AJ409" s="39"/>
      <c r="AK409" s="39"/>
      <c r="AL409" s="39"/>
      <c r="AM409" s="39"/>
    </row>
    <row r="410" spans="1:177" ht="15" customHeight="1" x14ac:dyDescent="0.2">
      <c r="A410" s="75">
        <f t="shared" si="166"/>
        <v>43345</v>
      </c>
      <c r="B410" s="2">
        <f t="shared" si="157"/>
        <v>0</v>
      </c>
      <c r="C410" s="157">
        <f t="shared" si="154"/>
        <v>0</v>
      </c>
      <c r="D410" s="158">
        <f t="shared" si="167"/>
        <v>5044.46</v>
      </c>
      <c r="E410" s="150">
        <f>IF(AND(K410=1,K409&gt;1),VLOOKUP(A409,[1]Plan1!$GA$137:$GD$300,4),E409)</f>
        <v>5061.1099999999997</v>
      </c>
      <c r="F410" s="152">
        <f t="shared" si="158"/>
        <v>43281</v>
      </c>
      <c r="G410" s="152">
        <f t="shared" si="155"/>
        <v>43311</v>
      </c>
      <c r="H410" s="159">
        <f t="shared" si="159"/>
        <v>3.3006506147337245E-3</v>
      </c>
      <c r="I410" s="160">
        <f t="shared" si="168"/>
        <v>43373</v>
      </c>
      <c r="J410" s="155">
        <f t="shared" si="156"/>
        <v>31</v>
      </c>
      <c r="K410" s="155">
        <f t="shared" si="152"/>
        <v>3</v>
      </c>
      <c r="L410" s="2">
        <f t="shared" si="169"/>
        <v>1.0003189400000001</v>
      </c>
      <c r="M410" s="157">
        <f t="shared" si="153"/>
        <v>1.0003189400000001</v>
      </c>
      <c r="N410" s="2">
        <f t="shared" si="160"/>
        <v>0</v>
      </c>
      <c r="O410" s="161">
        <f t="shared" si="170"/>
        <v>0</v>
      </c>
      <c r="P410" s="162">
        <f t="shared" si="161"/>
        <v>0</v>
      </c>
      <c r="Q410" s="157">
        <f t="shared" si="162"/>
        <v>0</v>
      </c>
      <c r="R410" s="163">
        <f t="shared" si="171"/>
        <v>0.12</v>
      </c>
      <c r="S410" s="161">
        <f t="shared" si="163"/>
        <v>3</v>
      </c>
      <c r="T410" s="161">
        <v>360</v>
      </c>
      <c r="U410" s="164">
        <f t="shared" si="164"/>
        <v>1.000914359</v>
      </c>
      <c r="V410" s="157">
        <f t="shared" si="165"/>
        <v>0</v>
      </c>
      <c r="W410" s="2">
        <f t="shared" si="172"/>
        <v>0</v>
      </c>
      <c r="X410" s="2"/>
      <c r="Y410" s="8"/>
      <c r="Z410" s="5"/>
      <c r="AA410" s="5"/>
      <c r="AB410" s="5"/>
      <c r="AC410" s="24"/>
      <c r="AD410" s="5"/>
      <c r="AE410" s="3"/>
      <c r="AG410" s="41"/>
      <c r="AH410" s="39"/>
      <c r="AI410" s="39"/>
      <c r="AJ410" s="39"/>
      <c r="AK410" s="39"/>
      <c r="AL410" s="39"/>
      <c r="AM410" s="39"/>
    </row>
    <row r="411" spans="1:177" ht="15" customHeight="1" x14ac:dyDescent="0.2">
      <c r="A411" s="75">
        <f t="shared" si="166"/>
        <v>43346</v>
      </c>
      <c r="B411" s="2">
        <f t="shared" si="157"/>
        <v>0</v>
      </c>
      <c r="C411" s="157">
        <f t="shared" si="154"/>
        <v>0</v>
      </c>
      <c r="D411" s="158">
        <f t="shared" si="167"/>
        <v>5044.46</v>
      </c>
      <c r="E411" s="150">
        <f>IF(AND(K411=1,K410&gt;1),VLOOKUP(A410,[1]Plan1!$GA$137:$GD$300,4),E410)</f>
        <v>5061.1099999999997</v>
      </c>
      <c r="F411" s="152">
        <f t="shared" si="158"/>
        <v>43281</v>
      </c>
      <c r="G411" s="152">
        <f t="shared" si="155"/>
        <v>43311</v>
      </c>
      <c r="H411" s="159">
        <f t="shared" si="159"/>
        <v>3.3006506147337245E-3</v>
      </c>
      <c r="I411" s="160">
        <f t="shared" si="168"/>
        <v>43373</v>
      </c>
      <c r="J411" s="155">
        <f t="shared" si="156"/>
        <v>31</v>
      </c>
      <c r="K411" s="155">
        <f t="shared" ref="K411:K474" si="173">(J411-(I411-A411))</f>
        <v>4</v>
      </c>
      <c r="L411" s="2">
        <f t="shared" si="169"/>
        <v>1.00042527</v>
      </c>
      <c r="M411" s="157">
        <f t="shared" ref="M411:M474" si="174">L411</f>
        <v>1.00042527</v>
      </c>
      <c r="N411" s="2">
        <f t="shared" si="160"/>
        <v>0</v>
      </c>
      <c r="O411" s="161">
        <f t="shared" si="170"/>
        <v>0</v>
      </c>
      <c r="P411" s="162">
        <f t="shared" si="161"/>
        <v>0</v>
      </c>
      <c r="Q411" s="157">
        <f t="shared" si="162"/>
        <v>0</v>
      </c>
      <c r="R411" s="163">
        <f t="shared" si="171"/>
        <v>0.12</v>
      </c>
      <c r="S411" s="161">
        <f t="shared" si="163"/>
        <v>4</v>
      </c>
      <c r="T411" s="161">
        <v>360</v>
      </c>
      <c r="U411" s="164">
        <f t="shared" si="164"/>
        <v>1.0012193309999999</v>
      </c>
      <c r="V411" s="157">
        <f t="shared" si="165"/>
        <v>0</v>
      </c>
      <c r="W411" s="2">
        <f t="shared" si="172"/>
        <v>0</v>
      </c>
      <c r="X411" s="2"/>
      <c r="Y411" s="8"/>
      <c r="Z411" s="5"/>
      <c r="AA411" s="5"/>
      <c r="AB411" s="5"/>
      <c r="AC411" s="24"/>
      <c r="AD411" s="5"/>
      <c r="AE411" s="3"/>
      <c r="AG411" s="41"/>
      <c r="AH411" s="39"/>
      <c r="AI411" s="39"/>
      <c r="AJ411" s="39"/>
      <c r="AK411" s="39"/>
      <c r="AL411" s="39"/>
      <c r="AM411" s="39"/>
    </row>
    <row r="412" spans="1:177" ht="15" customHeight="1" x14ac:dyDescent="0.2">
      <c r="A412" s="75">
        <f t="shared" si="166"/>
        <v>43347</v>
      </c>
      <c r="B412" s="2">
        <f t="shared" si="157"/>
        <v>0</v>
      </c>
      <c r="C412" s="157">
        <f t="shared" si="154"/>
        <v>0</v>
      </c>
      <c r="D412" s="158">
        <f t="shared" si="167"/>
        <v>5044.46</v>
      </c>
      <c r="E412" s="150">
        <f>IF(AND(K412=1,K411&gt;1),VLOOKUP(A411,[1]Plan1!$GA$137:$GD$300,4),E411)</f>
        <v>5061.1099999999997</v>
      </c>
      <c r="F412" s="152">
        <f t="shared" si="158"/>
        <v>43281</v>
      </c>
      <c r="G412" s="152">
        <f t="shared" si="155"/>
        <v>43311</v>
      </c>
      <c r="H412" s="159">
        <f t="shared" si="159"/>
        <v>3.3006506147337245E-3</v>
      </c>
      <c r="I412" s="160">
        <f t="shared" si="168"/>
        <v>43373</v>
      </c>
      <c r="J412" s="155">
        <f t="shared" si="156"/>
        <v>31</v>
      </c>
      <c r="K412" s="155">
        <f t="shared" si="173"/>
        <v>5</v>
      </c>
      <c r="L412" s="2">
        <f t="shared" si="169"/>
        <v>1.0005316200000001</v>
      </c>
      <c r="M412" s="157">
        <f t="shared" si="174"/>
        <v>1.0005316200000001</v>
      </c>
      <c r="N412" s="2">
        <f t="shared" si="160"/>
        <v>0</v>
      </c>
      <c r="O412" s="161">
        <f t="shared" si="170"/>
        <v>0</v>
      </c>
      <c r="P412" s="162">
        <f t="shared" si="161"/>
        <v>0</v>
      </c>
      <c r="Q412" s="157">
        <f t="shared" si="162"/>
        <v>0</v>
      </c>
      <c r="R412" s="163">
        <f t="shared" si="171"/>
        <v>0.12</v>
      </c>
      <c r="S412" s="161">
        <f t="shared" si="163"/>
        <v>5</v>
      </c>
      <c r="T412" s="161">
        <v>360</v>
      </c>
      <c r="U412" s="164">
        <f t="shared" si="164"/>
        <v>1.001524396</v>
      </c>
      <c r="V412" s="157">
        <f t="shared" si="165"/>
        <v>0</v>
      </c>
      <c r="W412" s="2">
        <f t="shared" si="172"/>
        <v>0</v>
      </c>
      <c r="X412" s="2"/>
      <c r="Y412" s="8"/>
      <c r="Z412" s="5"/>
      <c r="AA412" s="5"/>
      <c r="AB412" s="5"/>
      <c r="AC412" s="24"/>
      <c r="AD412" s="5"/>
      <c r="AE412" s="3"/>
      <c r="AG412" s="41"/>
      <c r="AH412" s="39"/>
      <c r="AI412" s="39"/>
      <c r="AJ412" s="39"/>
      <c r="AK412" s="39"/>
      <c r="AL412" s="39"/>
      <c r="AM412" s="39"/>
    </row>
    <row r="413" spans="1:177" ht="15" customHeight="1" x14ac:dyDescent="0.2">
      <c r="A413" s="75">
        <f t="shared" si="166"/>
        <v>43348</v>
      </c>
      <c r="B413" s="2">
        <f t="shared" si="157"/>
        <v>0</v>
      </c>
      <c r="C413" s="157">
        <f t="shared" si="154"/>
        <v>0</v>
      </c>
      <c r="D413" s="158">
        <f t="shared" si="167"/>
        <v>5044.46</v>
      </c>
      <c r="E413" s="150">
        <f>IF(AND(K413=1,K412&gt;1),VLOOKUP(A412,[1]Plan1!$GA$137:$GD$300,4),E412)</f>
        <v>5061.1099999999997</v>
      </c>
      <c r="F413" s="152">
        <f t="shared" si="158"/>
        <v>43281</v>
      </c>
      <c r="G413" s="152">
        <f t="shared" si="155"/>
        <v>43311</v>
      </c>
      <c r="H413" s="159">
        <f t="shared" si="159"/>
        <v>3.3006506147337245E-3</v>
      </c>
      <c r="I413" s="160">
        <f t="shared" si="168"/>
        <v>43373</v>
      </c>
      <c r="J413" s="155">
        <f t="shared" si="156"/>
        <v>31</v>
      </c>
      <c r="K413" s="155">
        <f t="shared" si="173"/>
        <v>6</v>
      </c>
      <c r="L413" s="2">
        <f t="shared" si="169"/>
        <v>1.00063798</v>
      </c>
      <c r="M413" s="157">
        <f t="shared" si="174"/>
        <v>1.00063798</v>
      </c>
      <c r="N413" s="2">
        <f t="shared" si="160"/>
        <v>0</v>
      </c>
      <c r="O413" s="161">
        <f t="shared" si="170"/>
        <v>0</v>
      </c>
      <c r="P413" s="162">
        <f t="shared" si="161"/>
        <v>0</v>
      </c>
      <c r="Q413" s="157">
        <f t="shared" si="162"/>
        <v>0</v>
      </c>
      <c r="R413" s="163">
        <f t="shared" si="171"/>
        <v>0.12</v>
      </c>
      <c r="S413" s="161">
        <f t="shared" si="163"/>
        <v>6</v>
      </c>
      <c r="T413" s="161">
        <v>360</v>
      </c>
      <c r="U413" s="164">
        <f t="shared" si="164"/>
        <v>1.001829554</v>
      </c>
      <c r="V413" s="157">
        <f t="shared" si="165"/>
        <v>0</v>
      </c>
      <c r="W413" s="2">
        <f t="shared" si="172"/>
        <v>0</v>
      </c>
      <c r="X413" s="2"/>
      <c r="Y413" s="8"/>
      <c r="Z413" s="5"/>
      <c r="AA413" s="5"/>
      <c r="AB413" s="5"/>
      <c r="AC413" s="24"/>
      <c r="AD413" s="5"/>
      <c r="AE413" s="3"/>
      <c r="AG413" s="41"/>
      <c r="AH413" s="39"/>
      <c r="AI413" s="39"/>
      <c r="AJ413" s="39"/>
      <c r="AK413" s="39"/>
      <c r="AL413" s="39"/>
      <c r="AM413" s="39"/>
    </row>
    <row r="414" spans="1:177" ht="15" customHeight="1" x14ac:dyDescent="0.2">
      <c r="A414" s="75">
        <f t="shared" si="166"/>
        <v>43349</v>
      </c>
      <c r="B414" s="2">
        <f t="shared" si="157"/>
        <v>0</v>
      </c>
      <c r="C414" s="157">
        <f t="shared" si="154"/>
        <v>0</v>
      </c>
      <c r="D414" s="158">
        <f t="shared" si="167"/>
        <v>5044.46</v>
      </c>
      <c r="E414" s="150">
        <f>IF(AND(K414=1,K413&gt;1),VLOOKUP(A413,[1]Plan1!$GA$137:$GD$300,4),E413)</f>
        <v>5061.1099999999997</v>
      </c>
      <c r="F414" s="152">
        <f t="shared" si="158"/>
        <v>43281</v>
      </c>
      <c r="G414" s="152">
        <f t="shared" si="155"/>
        <v>43311</v>
      </c>
      <c r="H414" s="159">
        <f t="shared" si="159"/>
        <v>3.3006506147337245E-3</v>
      </c>
      <c r="I414" s="160">
        <f t="shared" si="168"/>
        <v>43373</v>
      </c>
      <c r="J414" s="155">
        <f t="shared" si="156"/>
        <v>31</v>
      </c>
      <c r="K414" s="155">
        <f t="shared" si="173"/>
        <v>7</v>
      </c>
      <c r="L414" s="2">
        <f t="shared" si="169"/>
        <v>1.0007443499999999</v>
      </c>
      <c r="M414" s="157">
        <f t="shared" si="174"/>
        <v>1.0007443499999999</v>
      </c>
      <c r="N414" s="2">
        <f t="shared" si="160"/>
        <v>0</v>
      </c>
      <c r="O414" s="161">
        <f t="shared" si="170"/>
        <v>0</v>
      </c>
      <c r="P414" s="162">
        <f t="shared" si="161"/>
        <v>0</v>
      </c>
      <c r="Q414" s="157">
        <f t="shared" si="162"/>
        <v>0</v>
      </c>
      <c r="R414" s="163">
        <f t="shared" si="171"/>
        <v>0.12</v>
      </c>
      <c r="S414" s="161">
        <f t="shared" si="163"/>
        <v>7</v>
      </c>
      <c r="T414" s="161">
        <v>360</v>
      </c>
      <c r="U414" s="164">
        <f t="shared" si="164"/>
        <v>1.002134804</v>
      </c>
      <c r="V414" s="157">
        <f t="shared" si="165"/>
        <v>0</v>
      </c>
      <c r="W414" s="2">
        <f t="shared" si="172"/>
        <v>0</v>
      </c>
      <c r="X414" s="2"/>
      <c r="Y414" s="8"/>
      <c r="Z414" s="5"/>
      <c r="AA414" s="5"/>
      <c r="AB414" s="5"/>
      <c r="AC414" s="24"/>
      <c r="AD414" s="5"/>
      <c r="AE414" s="3"/>
      <c r="AG414" s="41"/>
      <c r="AH414" s="39"/>
      <c r="AI414" s="39"/>
      <c r="AJ414" s="39"/>
      <c r="AK414" s="39"/>
      <c r="AL414" s="39"/>
      <c r="AM414" s="39"/>
    </row>
    <row r="415" spans="1:177" ht="15" customHeight="1" x14ac:dyDescent="0.2">
      <c r="A415" s="75">
        <f t="shared" si="166"/>
        <v>43350</v>
      </c>
      <c r="B415" s="2">
        <f t="shared" si="157"/>
        <v>0</v>
      </c>
      <c r="C415" s="157">
        <f t="shared" si="154"/>
        <v>0</v>
      </c>
      <c r="D415" s="158">
        <f t="shared" si="167"/>
        <v>5044.46</v>
      </c>
      <c r="E415" s="150">
        <f>IF(AND(K415=1,K414&gt;1),VLOOKUP(A414,[1]Plan1!$GA$137:$GD$300,4),E414)</f>
        <v>5061.1099999999997</v>
      </c>
      <c r="F415" s="152">
        <f t="shared" si="158"/>
        <v>43281</v>
      </c>
      <c r="G415" s="152">
        <f t="shared" si="155"/>
        <v>43311</v>
      </c>
      <c r="H415" s="159">
        <f t="shared" si="159"/>
        <v>3.3006506147337245E-3</v>
      </c>
      <c r="I415" s="160">
        <f t="shared" si="168"/>
        <v>43373</v>
      </c>
      <c r="J415" s="155">
        <f t="shared" si="156"/>
        <v>31</v>
      </c>
      <c r="K415" s="155">
        <f t="shared" si="173"/>
        <v>8</v>
      </c>
      <c r="L415" s="2">
        <f t="shared" si="169"/>
        <v>1.00085073</v>
      </c>
      <c r="M415" s="157">
        <f t="shared" si="174"/>
        <v>1.00085073</v>
      </c>
      <c r="N415" s="2">
        <f t="shared" si="160"/>
        <v>0</v>
      </c>
      <c r="O415" s="161">
        <f t="shared" si="170"/>
        <v>0</v>
      </c>
      <c r="P415" s="162">
        <f t="shared" si="161"/>
        <v>0</v>
      </c>
      <c r="Q415" s="157">
        <f t="shared" si="162"/>
        <v>0</v>
      </c>
      <c r="R415" s="163">
        <f t="shared" si="171"/>
        <v>0.12</v>
      </c>
      <c r="S415" s="161">
        <f t="shared" si="163"/>
        <v>8</v>
      </c>
      <c r="T415" s="161">
        <v>360</v>
      </c>
      <c r="U415" s="164">
        <f t="shared" si="164"/>
        <v>1.002440148</v>
      </c>
      <c r="V415" s="157">
        <f t="shared" si="165"/>
        <v>0</v>
      </c>
      <c r="W415" s="2">
        <f t="shared" si="172"/>
        <v>0</v>
      </c>
      <c r="X415" s="2"/>
      <c r="Y415" s="8"/>
      <c r="Z415" s="5"/>
      <c r="AA415" s="5"/>
      <c r="AB415" s="5"/>
      <c r="AC415" s="24"/>
      <c r="AD415" s="5"/>
      <c r="AE415" s="3"/>
      <c r="AG415" s="41"/>
      <c r="AH415" s="39"/>
      <c r="AI415" s="39"/>
      <c r="AJ415" s="39"/>
      <c r="AK415" s="39"/>
      <c r="AL415" s="39"/>
      <c r="AM415" s="39"/>
    </row>
    <row r="416" spans="1:177" ht="15" customHeight="1" x14ac:dyDescent="0.2">
      <c r="A416" s="75">
        <f t="shared" si="166"/>
        <v>43351</v>
      </c>
      <c r="B416" s="2">
        <f t="shared" si="157"/>
        <v>0</v>
      </c>
      <c r="C416" s="157">
        <f t="shared" si="154"/>
        <v>0</v>
      </c>
      <c r="D416" s="158">
        <f t="shared" si="167"/>
        <v>5044.46</v>
      </c>
      <c r="E416" s="150">
        <f>IF(AND(K416=1,K415&gt;1),VLOOKUP(A415,[1]Plan1!$GA$137:$GD$300,4),E415)</f>
        <v>5061.1099999999997</v>
      </c>
      <c r="F416" s="152">
        <f t="shared" si="158"/>
        <v>43281</v>
      </c>
      <c r="G416" s="152">
        <f t="shared" si="155"/>
        <v>43311</v>
      </c>
      <c r="H416" s="159">
        <f t="shared" si="159"/>
        <v>3.3006506147337245E-3</v>
      </c>
      <c r="I416" s="160">
        <f t="shared" si="168"/>
        <v>43373</v>
      </c>
      <c r="J416" s="155">
        <f t="shared" si="156"/>
        <v>31</v>
      </c>
      <c r="K416" s="155">
        <f t="shared" si="173"/>
        <v>9</v>
      </c>
      <c r="L416" s="2">
        <f t="shared" si="169"/>
        <v>1.00095713</v>
      </c>
      <c r="M416" s="157">
        <f t="shared" si="174"/>
        <v>1.00095713</v>
      </c>
      <c r="N416" s="2">
        <f t="shared" si="160"/>
        <v>0</v>
      </c>
      <c r="O416" s="161">
        <f t="shared" si="170"/>
        <v>0</v>
      </c>
      <c r="P416" s="162">
        <f t="shared" si="161"/>
        <v>0</v>
      </c>
      <c r="Q416" s="157">
        <f t="shared" si="162"/>
        <v>0</v>
      </c>
      <c r="R416" s="163">
        <f t="shared" si="171"/>
        <v>0.12</v>
      </c>
      <c r="S416" s="161">
        <f t="shared" si="163"/>
        <v>9</v>
      </c>
      <c r="T416" s="161">
        <v>360</v>
      </c>
      <c r="U416" s="164">
        <f t="shared" si="164"/>
        <v>1.002745585</v>
      </c>
      <c r="V416" s="157">
        <f t="shared" si="165"/>
        <v>0</v>
      </c>
      <c r="W416" s="2">
        <f t="shared" si="172"/>
        <v>0</v>
      </c>
      <c r="X416" s="2"/>
      <c r="Y416" s="8"/>
      <c r="Z416" s="5"/>
      <c r="AA416" s="5"/>
      <c r="AB416" s="5"/>
      <c r="AC416" s="24"/>
      <c r="AD416" s="5"/>
      <c r="AE416" s="3"/>
      <c r="AG416" s="41"/>
      <c r="AH416" s="39"/>
      <c r="AI416" s="39"/>
      <c r="AJ416" s="39"/>
      <c r="AK416" s="39"/>
      <c r="AL416" s="39"/>
      <c r="AM416" s="39"/>
    </row>
    <row r="417" spans="1:177" ht="15" customHeight="1" x14ac:dyDescent="0.2">
      <c r="A417" s="75">
        <f t="shared" si="166"/>
        <v>43352</v>
      </c>
      <c r="B417" s="2">
        <f t="shared" si="157"/>
        <v>0</v>
      </c>
      <c r="C417" s="157">
        <f t="shared" si="154"/>
        <v>0</v>
      </c>
      <c r="D417" s="158">
        <f t="shared" si="167"/>
        <v>5044.46</v>
      </c>
      <c r="E417" s="150">
        <f>IF(AND(K417=1,K416&gt;1),VLOOKUP(A416,[1]Plan1!$GA$137:$GD$300,4),E416)</f>
        <v>5061.1099999999997</v>
      </c>
      <c r="F417" s="152">
        <f t="shared" si="158"/>
        <v>43281</v>
      </c>
      <c r="G417" s="152">
        <f t="shared" si="155"/>
        <v>43311</v>
      </c>
      <c r="H417" s="159">
        <f t="shared" si="159"/>
        <v>3.3006506147337245E-3</v>
      </c>
      <c r="I417" s="160">
        <f t="shared" si="168"/>
        <v>43373</v>
      </c>
      <c r="J417" s="155">
        <f t="shared" si="156"/>
        <v>31</v>
      </c>
      <c r="K417" s="155">
        <f t="shared" si="173"/>
        <v>10</v>
      </c>
      <c r="L417" s="2">
        <f t="shared" si="169"/>
        <v>1.0010635299999999</v>
      </c>
      <c r="M417" s="157">
        <f t="shared" si="174"/>
        <v>1.0010635299999999</v>
      </c>
      <c r="N417" s="2">
        <f t="shared" si="160"/>
        <v>0</v>
      </c>
      <c r="O417" s="161">
        <f t="shared" si="170"/>
        <v>0</v>
      </c>
      <c r="P417" s="162">
        <f t="shared" si="161"/>
        <v>0</v>
      </c>
      <c r="Q417" s="157">
        <f t="shared" si="162"/>
        <v>0</v>
      </c>
      <c r="R417" s="163">
        <f t="shared" si="171"/>
        <v>0.12</v>
      </c>
      <c r="S417" s="161">
        <f t="shared" si="163"/>
        <v>10</v>
      </c>
      <c r="T417" s="161">
        <v>360</v>
      </c>
      <c r="U417" s="164">
        <f t="shared" si="164"/>
        <v>1.0030511150000001</v>
      </c>
      <c r="V417" s="157">
        <f t="shared" si="165"/>
        <v>0</v>
      </c>
      <c r="W417" s="2">
        <f t="shared" si="172"/>
        <v>0</v>
      </c>
      <c r="X417" s="2"/>
      <c r="Y417" s="8"/>
      <c r="Z417" s="5"/>
      <c r="AA417" s="5"/>
      <c r="AB417" s="5"/>
      <c r="AC417" s="24"/>
      <c r="AD417" s="5"/>
      <c r="AE417" s="3"/>
      <c r="AG417" s="41"/>
      <c r="AH417" s="39"/>
      <c r="AI417" s="39"/>
      <c r="AJ417" s="39"/>
      <c r="AK417" s="39"/>
      <c r="AL417" s="39"/>
      <c r="AM417" s="39"/>
    </row>
    <row r="418" spans="1:177" ht="15" customHeight="1" x14ac:dyDescent="0.2">
      <c r="A418" s="75">
        <f t="shared" si="166"/>
        <v>43353</v>
      </c>
      <c r="B418" s="2">
        <f t="shared" si="157"/>
        <v>0</v>
      </c>
      <c r="C418" s="157">
        <f t="shared" si="154"/>
        <v>0</v>
      </c>
      <c r="D418" s="158">
        <f t="shared" si="167"/>
        <v>5044.46</v>
      </c>
      <c r="E418" s="150">
        <f>IF(AND(K418=1,K417&gt;1),VLOOKUP(A417,[1]Plan1!$GA$137:$GD$300,4),E417)</f>
        <v>5061.1099999999997</v>
      </c>
      <c r="F418" s="152">
        <f t="shared" si="158"/>
        <v>43281</v>
      </c>
      <c r="G418" s="152">
        <f t="shared" si="155"/>
        <v>43311</v>
      </c>
      <c r="H418" s="159">
        <f t="shared" si="159"/>
        <v>3.3006506147337245E-3</v>
      </c>
      <c r="I418" s="160">
        <f t="shared" si="168"/>
        <v>43373</v>
      </c>
      <c r="J418" s="155">
        <f t="shared" si="156"/>
        <v>31</v>
      </c>
      <c r="K418" s="155">
        <f t="shared" si="173"/>
        <v>11</v>
      </c>
      <c r="L418" s="2">
        <f t="shared" si="169"/>
        <v>1.00116995</v>
      </c>
      <c r="M418" s="157">
        <f t="shared" si="174"/>
        <v>1.00116995</v>
      </c>
      <c r="N418" s="2">
        <f t="shared" si="160"/>
        <v>0</v>
      </c>
      <c r="O418" s="161">
        <f t="shared" si="170"/>
        <v>0</v>
      </c>
      <c r="P418" s="162">
        <f t="shared" si="161"/>
        <v>0</v>
      </c>
      <c r="Q418" s="157">
        <f t="shared" si="162"/>
        <v>0</v>
      </c>
      <c r="R418" s="163">
        <f t="shared" si="171"/>
        <v>0.12</v>
      </c>
      <c r="S418" s="161">
        <f t="shared" si="163"/>
        <v>11</v>
      </c>
      <c r="T418" s="161">
        <v>360</v>
      </c>
      <c r="U418" s="164">
        <f t="shared" si="164"/>
        <v>1.0033567379999999</v>
      </c>
      <c r="V418" s="157">
        <f t="shared" si="165"/>
        <v>0</v>
      </c>
      <c r="W418" s="2">
        <f t="shared" si="172"/>
        <v>0</v>
      </c>
      <c r="X418" s="2"/>
      <c r="Y418" s="8"/>
      <c r="Z418" s="5"/>
      <c r="AA418" s="5"/>
      <c r="AB418" s="5"/>
      <c r="AC418" s="24"/>
      <c r="AD418" s="5"/>
      <c r="AE418" s="3"/>
      <c r="AG418" s="41"/>
      <c r="AH418" s="39"/>
      <c r="AI418" s="39"/>
      <c r="AJ418" s="39"/>
      <c r="AK418" s="39"/>
      <c r="AL418" s="39"/>
      <c r="AM418" s="39"/>
    </row>
    <row r="419" spans="1:177" ht="15" customHeight="1" x14ac:dyDescent="0.2">
      <c r="A419" s="75">
        <f t="shared" si="166"/>
        <v>43354</v>
      </c>
      <c r="B419" s="2">
        <f t="shared" si="157"/>
        <v>0</v>
      </c>
      <c r="C419" s="157">
        <f t="shared" si="154"/>
        <v>0</v>
      </c>
      <c r="D419" s="158">
        <f t="shared" si="167"/>
        <v>5044.46</v>
      </c>
      <c r="E419" s="150">
        <f>IF(AND(K419=1,K418&gt;1),VLOOKUP(A418,[1]Plan1!$GA$137:$GD$300,4),E418)</f>
        <v>5061.1099999999997</v>
      </c>
      <c r="F419" s="152">
        <f t="shared" si="158"/>
        <v>43281</v>
      </c>
      <c r="G419" s="152">
        <f t="shared" si="155"/>
        <v>43311</v>
      </c>
      <c r="H419" s="159">
        <f t="shared" si="159"/>
        <v>3.3006506147337245E-3</v>
      </c>
      <c r="I419" s="160">
        <f t="shared" si="168"/>
        <v>43373</v>
      </c>
      <c r="J419" s="155">
        <f t="shared" si="156"/>
        <v>31</v>
      </c>
      <c r="K419" s="155">
        <f t="shared" si="173"/>
        <v>12</v>
      </c>
      <c r="L419" s="2">
        <f t="shared" si="169"/>
        <v>1.00127638</v>
      </c>
      <c r="M419" s="157">
        <f t="shared" si="174"/>
        <v>1.00127638</v>
      </c>
      <c r="N419" s="2">
        <f t="shared" si="160"/>
        <v>0</v>
      </c>
      <c r="O419" s="161">
        <f t="shared" si="170"/>
        <v>0</v>
      </c>
      <c r="P419" s="162">
        <f t="shared" si="161"/>
        <v>0</v>
      </c>
      <c r="Q419" s="157">
        <f t="shared" si="162"/>
        <v>0</v>
      </c>
      <c r="R419" s="163">
        <f t="shared" si="171"/>
        <v>0.12</v>
      </c>
      <c r="S419" s="161">
        <f t="shared" si="163"/>
        <v>12</v>
      </c>
      <c r="T419" s="161">
        <v>360</v>
      </c>
      <c r="U419" s="164">
        <f t="shared" si="164"/>
        <v>1.0036624540000001</v>
      </c>
      <c r="V419" s="157">
        <f t="shared" si="165"/>
        <v>0</v>
      </c>
      <c r="W419" s="2">
        <f t="shared" si="172"/>
        <v>0</v>
      </c>
      <c r="X419" s="2"/>
      <c r="Y419" s="8"/>
      <c r="Z419" s="5"/>
      <c r="AA419" s="5"/>
      <c r="AB419" s="5"/>
      <c r="AC419" s="24"/>
      <c r="AD419" s="5"/>
      <c r="AE419" s="3"/>
      <c r="AG419" s="41"/>
      <c r="AH419" s="39"/>
      <c r="AI419" s="39"/>
      <c r="AJ419" s="39"/>
      <c r="AK419" s="39"/>
      <c r="AL419" s="39"/>
      <c r="AM419" s="39"/>
    </row>
    <row r="420" spans="1:177" ht="15" customHeight="1" x14ac:dyDescent="0.2">
      <c r="A420" s="75">
        <f t="shared" si="166"/>
        <v>43355</v>
      </c>
      <c r="B420" s="2">
        <f t="shared" si="157"/>
        <v>0</v>
      </c>
      <c r="C420" s="157">
        <f t="shared" si="154"/>
        <v>0</v>
      </c>
      <c r="D420" s="158">
        <f t="shared" si="167"/>
        <v>5044.46</v>
      </c>
      <c r="E420" s="150">
        <f>IF(AND(K420=1,K419&gt;1),VLOOKUP(A419,[1]Plan1!$GA$137:$GD$300,4),E419)</f>
        <v>5061.1099999999997</v>
      </c>
      <c r="F420" s="152">
        <f t="shared" si="158"/>
        <v>43281</v>
      </c>
      <c r="G420" s="152">
        <f t="shared" si="155"/>
        <v>43311</v>
      </c>
      <c r="H420" s="159">
        <f t="shared" si="159"/>
        <v>3.3006506147337245E-3</v>
      </c>
      <c r="I420" s="160">
        <f t="shared" si="168"/>
        <v>43373</v>
      </c>
      <c r="J420" s="155">
        <f t="shared" si="156"/>
        <v>31</v>
      </c>
      <c r="K420" s="155">
        <f t="shared" si="173"/>
        <v>13</v>
      </c>
      <c r="L420" s="2">
        <f t="shared" si="169"/>
        <v>1.00138281</v>
      </c>
      <c r="M420" s="157">
        <f t="shared" si="174"/>
        <v>1.00138281</v>
      </c>
      <c r="N420" s="2">
        <f t="shared" si="160"/>
        <v>0</v>
      </c>
      <c r="O420" s="161">
        <f t="shared" si="170"/>
        <v>0</v>
      </c>
      <c r="P420" s="162">
        <f t="shared" si="161"/>
        <v>0</v>
      </c>
      <c r="Q420" s="157">
        <f t="shared" si="162"/>
        <v>0</v>
      </c>
      <c r="R420" s="163">
        <f t="shared" si="171"/>
        <v>0.12</v>
      </c>
      <c r="S420" s="161">
        <f t="shared" si="163"/>
        <v>13</v>
      </c>
      <c r="T420" s="161">
        <v>360</v>
      </c>
      <c r="U420" s="164">
        <f t="shared" si="164"/>
        <v>1.0039682640000001</v>
      </c>
      <c r="V420" s="157">
        <f t="shared" si="165"/>
        <v>0</v>
      </c>
      <c r="W420" s="2">
        <f t="shared" si="172"/>
        <v>0</v>
      </c>
      <c r="X420" s="2"/>
      <c r="Y420" s="8"/>
      <c r="Z420" s="5"/>
      <c r="AA420" s="5"/>
      <c r="AB420" s="5"/>
      <c r="AC420" s="24"/>
      <c r="AD420" s="5"/>
      <c r="AE420" s="3"/>
      <c r="AG420" s="41"/>
      <c r="AH420" s="39"/>
      <c r="AI420" s="39"/>
      <c r="AJ420" s="39"/>
      <c r="AK420" s="39"/>
      <c r="AL420" s="39"/>
      <c r="AM420" s="39"/>
    </row>
    <row r="421" spans="1:177" ht="15" customHeight="1" x14ac:dyDescent="0.2">
      <c r="A421" s="75">
        <f t="shared" si="166"/>
        <v>43356</v>
      </c>
      <c r="B421" s="2">
        <f t="shared" si="157"/>
        <v>0</v>
      </c>
      <c r="C421" s="157">
        <f t="shared" si="154"/>
        <v>0</v>
      </c>
      <c r="D421" s="158">
        <f t="shared" si="167"/>
        <v>5044.46</v>
      </c>
      <c r="E421" s="150">
        <f>IF(AND(K421=1,K420&gt;1),VLOOKUP(A420,[1]Plan1!$GA$137:$GD$300,4),E420)</f>
        <v>5061.1099999999997</v>
      </c>
      <c r="F421" s="152">
        <f t="shared" si="158"/>
        <v>43281</v>
      </c>
      <c r="G421" s="152">
        <f t="shared" si="155"/>
        <v>43311</v>
      </c>
      <c r="H421" s="159">
        <f t="shared" si="159"/>
        <v>3.3006506147337245E-3</v>
      </c>
      <c r="I421" s="160">
        <f t="shared" si="168"/>
        <v>43373</v>
      </c>
      <c r="J421" s="155">
        <f t="shared" si="156"/>
        <v>31</v>
      </c>
      <c r="K421" s="155">
        <f t="shared" si="173"/>
        <v>14</v>
      </c>
      <c r="L421" s="2">
        <f t="shared" si="169"/>
        <v>1.00148926</v>
      </c>
      <c r="M421" s="157">
        <f t="shared" si="174"/>
        <v>1.00148926</v>
      </c>
      <c r="N421" s="2">
        <f t="shared" si="160"/>
        <v>0</v>
      </c>
      <c r="O421" s="161">
        <f t="shared" si="170"/>
        <v>0</v>
      </c>
      <c r="P421" s="162">
        <f t="shared" si="161"/>
        <v>0</v>
      </c>
      <c r="Q421" s="157">
        <f t="shared" si="162"/>
        <v>0</v>
      </c>
      <c r="R421" s="163">
        <f t="shared" si="171"/>
        <v>0.12</v>
      </c>
      <c r="S421" s="161">
        <f t="shared" si="163"/>
        <v>14</v>
      </c>
      <c r="T421" s="161">
        <v>360</v>
      </c>
      <c r="U421" s="164">
        <f t="shared" si="164"/>
        <v>1.0042741660000001</v>
      </c>
      <c r="V421" s="157">
        <f t="shared" si="165"/>
        <v>0</v>
      </c>
      <c r="W421" s="2">
        <f t="shared" si="172"/>
        <v>0</v>
      </c>
      <c r="X421" s="2"/>
      <c r="Y421" s="8"/>
      <c r="Z421" s="5"/>
      <c r="AA421" s="5"/>
      <c r="AB421" s="5"/>
      <c r="AC421" s="24"/>
      <c r="AD421" s="5"/>
      <c r="AE421" s="3"/>
      <c r="AG421" s="41"/>
      <c r="AH421" s="39"/>
      <c r="AI421" s="39"/>
      <c r="AJ421" s="39"/>
      <c r="AK421" s="39"/>
      <c r="AL421" s="39"/>
      <c r="AM421" s="39"/>
    </row>
    <row r="422" spans="1:177" ht="15" customHeight="1" x14ac:dyDescent="0.2">
      <c r="A422" s="75">
        <f t="shared" si="166"/>
        <v>43357</v>
      </c>
      <c r="B422" s="2">
        <f t="shared" si="157"/>
        <v>0</v>
      </c>
      <c r="C422" s="157">
        <f t="shared" si="154"/>
        <v>0</v>
      </c>
      <c r="D422" s="158">
        <f t="shared" si="167"/>
        <v>5044.46</v>
      </c>
      <c r="E422" s="150">
        <f>IF(AND(K422=1,K421&gt;1),VLOOKUP(A421,[1]Plan1!$GA$137:$GD$300,4),E421)</f>
        <v>5061.1099999999997</v>
      </c>
      <c r="F422" s="152">
        <f t="shared" si="158"/>
        <v>43281</v>
      </c>
      <c r="G422" s="152">
        <f t="shared" si="155"/>
        <v>43311</v>
      </c>
      <c r="H422" s="159">
        <f t="shared" si="159"/>
        <v>3.3006506147337245E-3</v>
      </c>
      <c r="I422" s="160">
        <f t="shared" si="168"/>
        <v>43373</v>
      </c>
      <c r="J422" s="155">
        <f t="shared" si="156"/>
        <v>31</v>
      </c>
      <c r="K422" s="155">
        <f t="shared" si="173"/>
        <v>15</v>
      </c>
      <c r="L422" s="2">
        <f t="shared" si="169"/>
        <v>1.00159573</v>
      </c>
      <c r="M422" s="157">
        <f t="shared" si="174"/>
        <v>1.00159573</v>
      </c>
      <c r="N422" s="2">
        <f t="shared" si="160"/>
        <v>0</v>
      </c>
      <c r="O422" s="161">
        <f t="shared" si="170"/>
        <v>0</v>
      </c>
      <c r="P422" s="162">
        <f t="shared" si="161"/>
        <v>0</v>
      </c>
      <c r="Q422" s="157">
        <f t="shared" si="162"/>
        <v>0</v>
      </c>
      <c r="R422" s="163">
        <f t="shared" si="171"/>
        <v>0.12</v>
      </c>
      <c r="S422" s="161">
        <f t="shared" si="163"/>
        <v>15</v>
      </c>
      <c r="T422" s="161">
        <v>360</v>
      </c>
      <c r="U422" s="164">
        <f t="shared" si="164"/>
        <v>1.0045801620000001</v>
      </c>
      <c r="V422" s="157">
        <f t="shared" si="165"/>
        <v>0</v>
      </c>
      <c r="W422" s="2">
        <f t="shared" si="172"/>
        <v>0</v>
      </c>
      <c r="X422" s="2"/>
      <c r="Y422" s="8"/>
      <c r="Z422" s="5"/>
      <c r="AA422" s="5"/>
      <c r="AB422" s="5"/>
      <c r="AC422" s="24"/>
      <c r="AD422" s="5"/>
      <c r="AE422" s="3"/>
      <c r="AG422" s="41"/>
      <c r="AH422" s="39"/>
      <c r="AI422" s="39"/>
      <c r="AJ422" s="39"/>
      <c r="AK422" s="39"/>
      <c r="AL422" s="39"/>
      <c r="AM422" s="39"/>
    </row>
    <row r="423" spans="1:177" ht="15" customHeight="1" x14ac:dyDescent="0.2">
      <c r="A423" s="75">
        <f t="shared" si="166"/>
        <v>43358</v>
      </c>
      <c r="B423" s="2">
        <f t="shared" si="157"/>
        <v>0</v>
      </c>
      <c r="C423" s="157">
        <f t="shared" si="154"/>
        <v>0</v>
      </c>
      <c r="D423" s="158">
        <f t="shared" si="167"/>
        <v>5044.46</v>
      </c>
      <c r="E423" s="150">
        <f>IF(AND(K423=1,K422&gt;1),VLOOKUP(A422,[1]Plan1!$GA$137:$GD$300,4),E422)</f>
        <v>5061.1099999999997</v>
      </c>
      <c r="F423" s="152">
        <f t="shared" si="158"/>
        <v>43281</v>
      </c>
      <c r="G423" s="152">
        <f t="shared" si="155"/>
        <v>43311</v>
      </c>
      <c r="H423" s="159">
        <f t="shared" si="159"/>
        <v>3.3006506147337245E-3</v>
      </c>
      <c r="I423" s="160">
        <f t="shared" si="168"/>
        <v>43373</v>
      </c>
      <c r="J423" s="155">
        <f t="shared" si="156"/>
        <v>31</v>
      </c>
      <c r="K423" s="155">
        <f t="shared" si="173"/>
        <v>16</v>
      </c>
      <c r="L423" s="2">
        <f t="shared" si="169"/>
        <v>1.0017022</v>
      </c>
      <c r="M423" s="157">
        <f t="shared" si="174"/>
        <v>1.0017022</v>
      </c>
      <c r="N423" s="2">
        <f t="shared" si="160"/>
        <v>0</v>
      </c>
      <c r="O423" s="161">
        <f t="shared" si="170"/>
        <v>0</v>
      </c>
      <c r="P423" s="162">
        <f t="shared" si="161"/>
        <v>0</v>
      </c>
      <c r="Q423" s="157">
        <f t="shared" si="162"/>
        <v>0</v>
      </c>
      <c r="R423" s="163">
        <f t="shared" si="171"/>
        <v>0.12</v>
      </c>
      <c r="S423" s="161">
        <f t="shared" si="163"/>
        <v>16</v>
      </c>
      <c r="T423" s="161">
        <v>360</v>
      </c>
      <c r="U423" s="164">
        <f t="shared" si="164"/>
        <v>1.0048862510000001</v>
      </c>
      <c r="V423" s="157">
        <f t="shared" si="165"/>
        <v>0</v>
      </c>
      <c r="W423" s="2">
        <f t="shared" si="172"/>
        <v>0</v>
      </c>
      <c r="X423" s="2"/>
      <c r="Y423" s="8"/>
      <c r="Z423" s="5"/>
      <c r="AA423" s="5"/>
      <c r="AB423" s="5"/>
      <c r="AC423" s="24"/>
      <c r="AD423" s="5"/>
      <c r="AE423" s="3"/>
      <c r="AG423" s="41"/>
      <c r="AH423" s="39"/>
      <c r="AI423" s="39"/>
      <c r="AJ423" s="39"/>
      <c r="AK423" s="39"/>
      <c r="AL423" s="39"/>
      <c r="AM423" s="39"/>
    </row>
    <row r="424" spans="1:177" ht="15" customHeight="1" x14ac:dyDescent="0.2">
      <c r="A424" s="75">
        <f t="shared" si="166"/>
        <v>43359</v>
      </c>
      <c r="B424" s="2">
        <f t="shared" si="157"/>
        <v>0</v>
      </c>
      <c r="C424" s="157">
        <f t="shared" si="154"/>
        <v>0</v>
      </c>
      <c r="D424" s="158">
        <f t="shared" si="167"/>
        <v>5044.46</v>
      </c>
      <c r="E424" s="150">
        <f>IF(AND(K424=1,K423&gt;1),VLOOKUP(A423,[1]Plan1!$GA$137:$GD$300,4),E423)</f>
        <v>5061.1099999999997</v>
      </c>
      <c r="F424" s="152">
        <f t="shared" si="158"/>
        <v>43281</v>
      </c>
      <c r="G424" s="152">
        <f t="shared" si="155"/>
        <v>43311</v>
      </c>
      <c r="H424" s="159">
        <f t="shared" si="159"/>
        <v>3.3006506147337245E-3</v>
      </c>
      <c r="I424" s="160">
        <f t="shared" si="168"/>
        <v>43373</v>
      </c>
      <c r="J424" s="155">
        <f t="shared" si="156"/>
        <v>31</v>
      </c>
      <c r="K424" s="155">
        <f t="shared" si="173"/>
        <v>17</v>
      </c>
      <c r="L424" s="2">
        <f t="shared" si="169"/>
        <v>1.0018086799999999</v>
      </c>
      <c r="M424" s="157">
        <f t="shared" si="174"/>
        <v>1.0018086799999999</v>
      </c>
      <c r="N424" s="2">
        <f t="shared" si="160"/>
        <v>0</v>
      </c>
      <c r="O424" s="161">
        <f t="shared" si="170"/>
        <v>0</v>
      </c>
      <c r="P424" s="162">
        <f t="shared" si="161"/>
        <v>0</v>
      </c>
      <c r="Q424" s="157">
        <f t="shared" si="162"/>
        <v>0</v>
      </c>
      <c r="R424" s="163">
        <f t="shared" si="171"/>
        <v>0.12</v>
      </c>
      <c r="S424" s="161">
        <f t="shared" si="163"/>
        <v>17</v>
      </c>
      <c r="T424" s="161">
        <v>360</v>
      </c>
      <c r="U424" s="164">
        <f t="shared" si="164"/>
        <v>1.0051924329999999</v>
      </c>
      <c r="V424" s="157">
        <f t="shared" si="165"/>
        <v>0</v>
      </c>
      <c r="W424" s="2">
        <f t="shared" si="172"/>
        <v>0</v>
      </c>
      <c r="X424" s="2"/>
      <c r="Y424" s="8"/>
      <c r="Z424" s="5"/>
      <c r="AA424" s="5"/>
      <c r="AB424" s="5"/>
      <c r="AC424" s="24"/>
      <c r="AD424" s="5"/>
      <c r="AE424" s="3"/>
      <c r="AG424" s="41"/>
      <c r="AH424" s="39"/>
      <c r="AI424" s="39"/>
      <c r="AJ424" s="39"/>
      <c r="AK424" s="39"/>
      <c r="AL424" s="39"/>
      <c r="AM424" s="39"/>
    </row>
    <row r="425" spans="1:177" ht="15" customHeight="1" x14ac:dyDescent="0.2">
      <c r="A425" s="75">
        <f t="shared" si="166"/>
        <v>43360</v>
      </c>
      <c r="B425" s="2">
        <f t="shared" si="157"/>
        <v>0</v>
      </c>
      <c r="C425" s="157">
        <f t="shared" si="154"/>
        <v>0</v>
      </c>
      <c r="D425" s="158">
        <f t="shared" si="167"/>
        <v>5044.46</v>
      </c>
      <c r="E425" s="150">
        <f>IF(AND(K425=1,K424&gt;1),VLOOKUP(A424,[1]Plan1!$GA$137:$GD$300,4),E424)</f>
        <v>5061.1099999999997</v>
      </c>
      <c r="F425" s="152">
        <f t="shared" si="158"/>
        <v>43281</v>
      </c>
      <c r="G425" s="152">
        <f t="shared" si="155"/>
        <v>43311</v>
      </c>
      <c r="H425" s="159">
        <f t="shared" si="159"/>
        <v>3.3006506147337245E-3</v>
      </c>
      <c r="I425" s="160">
        <f t="shared" si="168"/>
        <v>43373</v>
      </c>
      <c r="J425" s="155">
        <f t="shared" si="156"/>
        <v>31</v>
      </c>
      <c r="K425" s="155">
        <f t="shared" si="173"/>
        <v>18</v>
      </c>
      <c r="L425" s="2">
        <f t="shared" si="169"/>
        <v>1.0019151799999999</v>
      </c>
      <c r="M425" s="157">
        <f t="shared" si="174"/>
        <v>1.0019151799999999</v>
      </c>
      <c r="N425" s="2">
        <f t="shared" si="160"/>
        <v>0</v>
      </c>
      <c r="O425" s="161">
        <f t="shared" si="170"/>
        <v>0</v>
      </c>
      <c r="P425" s="162">
        <f t="shared" si="161"/>
        <v>0</v>
      </c>
      <c r="Q425" s="157">
        <f t="shared" si="162"/>
        <v>0</v>
      </c>
      <c r="R425" s="163">
        <f t="shared" si="171"/>
        <v>0.12</v>
      </c>
      <c r="S425" s="161">
        <f t="shared" si="163"/>
        <v>18</v>
      </c>
      <c r="T425" s="161">
        <v>360</v>
      </c>
      <c r="U425" s="164">
        <f t="shared" si="164"/>
        <v>1.005498709</v>
      </c>
      <c r="V425" s="157">
        <f t="shared" si="165"/>
        <v>0</v>
      </c>
      <c r="W425" s="2">
        <f t="shared" si="172"/>
        <v>0</v>
      </c>
      <c r="X425" s="2"/>
      <c r="Y425" s="8"/>
      <c r="Z425" s="5"/>
      <c r="AA425" s="5"/>
      <c r="AB425" s="5"/>
      <c r="AC425" s="24"/>
      <c r="AD425" s="5"/>
      <c r="AE425" s="3"/>
      <c r="AG425" s="41"/>
      <c r="AH425" s="39"/>
      <c r="AI425" s="39"/>
      <c r="AJ425" s="39"/>
      <c r="AK425" s="39"/>
      <c r="AL425" s="39"/>
      <c r="AM425" s="39"/>
    </row>
    <row r="426" spans="1:177" ht="15" customHeight="1" x14ac:dyDescent="0.2">
      <c r="A426" s="75">
        <f t="shared" si="166"/>
        <v>43361</v>
      </c>
      <c r="B426" s="2">
        <f t="shared" si="157"/>
        <v>0</v>
      </c>
      <c r="C426" s="157">
        <f t="shared" si="154"/>
        <v>0</v>
      </c>
      <c r="D426" s="158">
        <f t="shared" si="167"/>
        <v>5044.46</v>
      </c>
      <c r="E426" s="150">
        <f>IF(AND(K426=1,K425&gt;1),VLOOKUP(A425,[1]Plan1!$GA$137:$GD$300,4),E425)</f>
        <v>5061.1099999999997</v>
      </c>
      <c r="F426" s="152">
        <f t="shared" si="158"/>
        <v>43281</v>
      </c>
      <c r="G426" s="152">
        <f t="shared" si="155"/>
        <v>43311</v>
      </c>
      <c r="H426" s="159">
        <f t="shared" si="159"/>
        <v>3.3006506147337245E-3</v>
      </c>
      <c r="I426" s="160">
        <f t="shared" si="168"/>
        <v>43373</v>
      </c>
      <c r="J426" s="155">
        <f t="shared" si="156"/>
        <v>31</v>
      </c>
      <c r="K426" s="155">
        <f t="shared" si="173"/>
        <v>19</v>
      </c>
      <c r="L426" s="2">
        <f t="shared" si="169"/>
        <v>1.0020216799999999</v>
      </c>
      <c r="M426" s="157">
        <f t="shared" si="174"/>
        <v>1.0020216799999999</v>
      </c>
      <c r="N426" s="2">
        <f t="shared" si="160"/>
        <v>0</v>
      </c>
      <c r="O426" s="161">
        <f t="shared" si="170"/>
        <v>0</v>
      </c>
      <c r="P426" s="162">
        <f t="shared" si="161"/>
        <v>0</v>
      </c>
      <c r="Q426" s="157">
        <f t="shared" si="162"/>
        <v>0</v>
      </c>
      <c r="R426" s="163">
        <f t="shared" si="171"/>
        <v>0.12</v>
      </c>
      <c r="S426" s="161">
        <f t="shared" si="163"/>
        <v>19</v>
      </c>
      <c r="T426" s="161">
        <v>360</v>
      </c>
      <c r="U426" s="164">
        <f t="shared" si="164"/>
        <v>1.0058050780000001</v>
      </c>
      <c r="V426" s="157">
        <f t="shared" si="165"/>
        <v>0</v>
      </c>
      <c r="W426" s="2">
        <f t="shared" si="172"/>
        <v>0</v>
      </c>
      <c r="X426" s="2"/>
      <c r="Y426" s="11"/>
      <c r="Z426" s="5"/>
      <c r="AA426" s="5"/>
      <c r="AB426" s="5"/>
      <c r="AC426" s="24"/>
      <c r="AD426" s="5"/>
      <c r="AE426" s="7"/>
      <c r="AG426" s="41"/>
      <c r="AH426" s="39"/>
      <c r="AI426" s="39"/>
      <c r="AJ426" s="39"/>
      <c r="AK426" s="39"/>
      <c r="AL426" s="39"/>
      <c r="AM426" s="39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8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  <c r="CU426" s="38"/>
      <c r="CV426" s="38"/>
      <c r="CW426" s="38"/>
      <c r="CX426" s="38"/>
      <c r="CY426" s="38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8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38"/>
      <c r="EJ426" s="38"/>
      <c r="EK426" s="38"/>
      <c r="EL426" s="38"/>
      <c r="EM426" s="38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8"/>
    </row>
    <row r="427" spans="1:177" ht="15" customHeight="1" x14ac:dyDescent="0.2">
      <c r="A427" s="75">
        <f t="shared" si="166"/>
        <v>43362</v>
      </c>
      <c r="B427" s="2">
        <f t="shared" si="157"/>
        <v>0</v>
      </c>
      <c r="C427" s="157">
        <f t="shared" si="154"/>
        <v>0</v>
      </c>
      <c r="D427" s="158">
        <f t="shared" si="167"/>
        <v>5044.46</v>
      </c>
      <c r="E427" s="150">
        <f>IF(AND(K427=1,K426&gt;1),VLOOKUP(A426,[1]Plan1!$GA$137:$GD$300,4),E426)</f>
        <v>5061.1099999999997</v>
      </c>
      <c r="F427" s="152">
        <f t="shared" si="158"/>
        <v>43281</v>
      </c>
      <c r="G427" s="152">
        <f t="shared" si="155"/>
        <v>43311</v>
      </c>
      <c r="H427" s="159">
        <f t="shared" si="159"/>
        <v>3.3006506147337245E-3</v>
      </c>
      <c r="I427" s="160">
        <f t="shared" si="168"/>
        <v>43373</v>
      </c>
      <c r="J427" s="155">
        <f t="shared" si="156"/>
        <v>31</v>
      </c>
      <c r="K427" s="155">
        <f t="shared" si="173"/>
        <v>20</v>
      </c>
      <c r="L427" s="2">
        <f t="shared" si="169"/>
        <v>1.0021282</v>
      </c>
      <c r="M427" s="157">
        <f t="shared" si="174"/>
        <v>1.0021282</v>
      </c>
      <c r="N427" s="2">
        <f t="shared" si="160"/>
        <v>0</v>
      </c>
      <c r="O427" s="161">
        <f t="shared" si="170"/>
        <v>0</v>
      </c>
      <c r="P427" s="162">
        <f t="shared" si="161"/>
        <v>0</v>
      </c>
      <c r="Q427" s="157">
        <f t="shared" si="162"/>
        <v>0</v>
      </c>
      <c r="R427" s="163">
        <f t="shared" si="171"/>
        <v>0.12</v>
      </c>
      <c r="S427" s="161">
        <f t="shared" si="163"/>
        <v>20</v>
      </c>
      <c r="T427" s="161">
        <v>360</v>
      </c>
      <c r="U427" s="164">
        <f t="shared" si="164"/>
        <v>1.00611154</v>
      </c>
      <c r="V427" s="157">
        <f t="shared" si="165"/>
        <v>0</v>
      </c>
      <c r="W427" s="2">
        <f t="shared" si="172"/>
        <v>0</v>
      </c>
      <c r="X427" s="2"/>
      <c r="Y427" s="8"/>
      <c r="Z427" s="5"/>
      <c r="AA427" s="5"/>
      <c r="AB427" s="5"/>
      <c r="AC427" s="24"/>
      <c r="AD427" s="5"/>
      <c r="AE427" s="3"/>
      <c r="AG427" s="41"/>
      <c r="AH427" s="39"/>
      <c r="AI427" s="39"/>
      <c r="AJ427" s="39"/>
      <c r="AK427" s="39"/>
      <c r="AL427" s="39"/>
      <c r="AM427" s="39"/>
    </row>
    <row r="428" spans="1:177" ht="15" customHeight="1" x14ac:dyDescent="0.2">
      <c r="A428" s="75">
        <f t="shared" si="166"/>
        <v>43363</v>
      </c>
      <c r="B428" s="2">
        <f t="shared" si="157"/>
        <v>0</v>
      </c>
      <c r="C428" s="157">
        <f t="shared" ref="C428:C491" si="175">IF(I428&gt;I427,N427+V427,C427)</f>
        <v>0</v>
      </c>
      <c r="D428" s="158">
        <f t="shared" si="167"/>
        <v>5044.46</v>
      </c>
      <c r="E428" s="150">
        <f>IF(AND(K428=1,K427&gt;1),VLOOKUP(A427,[1]Plan1!$GA$137:$GD$300,4),E427)</f>
        <v>5061.1099999999997</v>
      </c>
      <c r="F428" s="152">
        <f t="shared" si="158"/>
        <v>43281</v>
      </c>
      <c r="G428" s="152">
        <f t="shared" ref="G428:G491" si="176">IF(I428&gt;I427,EDATE(A427,-1),+G427)</f>
        <v>43311</v>
      </c>
      <c r="H428" s="159">
        <f t="shared" si="159"/>
        <v>3.3006506147337245E-3</v>
      </c>
      <c r="I428" s="160">
        <f t="shared" si="168"/>
        <v>43373</v>
      </c>
      <c r="J428" s="155">
        <f t="shared" ref="J428:J491" si="177">IF(I428&gt;I427,I428-I427,J427)</f>
        <v>31</v>
      </c>
      <c r="K428" s="155">
        <f t="shared" si="173"/>
        <v>21</v>
      </c>
      <c r="L428" s="2">
        <f t="shared" si="169"/>
        <v>1.0022347300000001</v>
      </c>
      <c r="M428" s="157">
        <f t="shared" si="174"/>
        <v>1.0022347300000001</v>
      </c>
      <c r="N428" s="2">
        <f t="shared" si="160"/>
        <v>0</v>
      </c>
      <c r="O428" s="161">
        <f t="shared" si="170"/>
        <v>0</v>
      </c>
      <c r="P428" s="162">
        <f t="shared" si="161"/>
        <v>0</v>
      </c>
      <c r="Q428" s="157">
        <f t="shared" si="162"/>
        <v>0</v>
      </c>
      <c r="R428" s="163">
        <f t="shared" si="171"/>
        <v>0.12</v>
      </c>
      <c r="S428" s="161">
        <f t="shared" si="163"/>
        <v>21</v>
      </c>
      <c r="T428" s="161">
        <v>360</v>
      </c>
      <c r="U428" s="164">
        <f t="shared" si="164"/>
        <v>1.0064180949999999</v>
      </c>
      <c r="V428" s="157">
        <f t="shared" si="165"/>
        <v>0</v>
      </c>
      <c r="W428" s="2">
        <f t="shared" si="172"/>
        <v>0</v>
      </c>
      <c r="X428" s="2"/>
      <c r="Y428" s="8"/>
      <c r="Z428" s="5"/>
      <c r="AA428" s="5"/>
      <c r="AB428" s="5"/>
      <c r="AC428" s="24"/>
      <c r="AD428" s="5"/>
      <c r="AE428" s="3"/>
      <c r="AG428" s="41"/>
      <c r="AH428" s="39"/>
      <c r="AI428" s="39"/>
      <c r="AJ428" s="39"/>
      <c r="AK428" s="39"/>
      <c r="AL428" s="39"/>
      <c r="AM428" s="39"/>
    </row>
    <row r="429" spans="1:177" ht="15" customHeight="1" x14ac:dyDescent="0.2">
      <c r="A429" s="75">
        <f t="shared" si="166"/>
        <v>43364</v>
      </c>
      <c r="B429" s="2">
        <f t="shared" si="157"/>
        <v>0</v>
      </c>
      <c r="C429" s="157">
        <f t="shared" si="175"/>
        <v>0</v>
      </c>
      <c r="D429" s="158">
        <f t="shared" si="167"/>
        <v>5044.46</v>
      </c>
      <c r="E429" s="150">
        <f>IF(AND(K429=1,K428&gt;1),VLOOKUP(A428,[1]Plan1!$GA$137:$GD$300,4),E428)</f>
        <v>5061.1099999999997</v>
      </c>
      <c r="F429" s="152">
        <f t="shared" si="158"/>
        <v>43281</v>
      </c>
      <c r="G429" s="152">
        <f t="shared" si="176"/>
        <v>43311</v>
      </c>
      <c r="H429" s="159">
        <f t="shared" si="159"/>
        <v>3.3006506147337245E-3</v>
      </c>
      <c r="I429" s="160">
        <f t="shared" si="168"/>
        <v>43373</v>
      </c>
      <c r="J429" s="155">
        <f t="shared" si="177"/>
        <v>31</v>
      </c>
      <c r="K429" s="155">
        <f t="shared" si="173"/>
        <v>22</v>
      </c>
      <c r="L429" s="2">
        <f t="shared" si="169"/>
        <v>1.0023412700000001</v>
      </c>
      <c r="M429" s="157">
        <f t="shared" si="174"/>
        <v>1.0023412700000001</v>
      </c>
      <c r="N429" s="2">
        <f t="shared" si="160"/>
        <v>0</v>
      </c>
      <c r="O429" s="161">
        <f t="shared" si="170"/>
        <v>0</v>
      </c>
      <c r="P429" s="162">
        <f t="shared" si="161"/>
        <v>0</v>
      </c>
      <c r="Q429" s="157">
        <f t="shared" si="162"/>
        <v>0</v>
      </c>
      <c r="R429" s="163">
        <f t="shared" si="171"/>
        <v>0.12</v>
      </c>
      <c r="S429" s="161">
        <f t="shared" si="163"/>
        <v>22</v>
      </c>
      <c r="T429" s="161">
        <v>360</v>
      </c>
      <c r="U429" s="164">
        <f t="shared" si="164"/>
        <v>1.006724744</v>
      </c>
      <c r="V429" s="157">
        <f t="shared" si="165"/>
        <v>0</v>
      </c>
      <c r="W429" s="2">
        <f t="shared" si="172"/>
        <v>0</v>
      </c>
      <c r="X429" s="2"/>
      <c r="Y429" s="8"/>
      <c r="Z429" s="5"/>
      <c r="AA429" s="5"/>
      <c r="AB429" s="5"/>
      <c r="AC429" s="24"/>
      <c r="AD429" s="5"/>
      <c r="AE429" s="3"/>
      <c r="AG429" s="41"/>
      <c r="AH429" s="39"/>
      <c r="AI429" s="39"/>
      <c r="AJ429" s="39"/>
      <c r="AK429" s="39"/>
      <c r="AL429" s="39"/>
      <c r="AM429" s="39"/>
    </row>
    <row r="430" spans="1:177" ht="15" customHeight="1" x14ac:dyDescent="0.2">
      <c r="A430" s="75">
        <f t="shared" si="166"/>
        <v>43365</v>
      </c>
      <c r="B430" s="2">
        <f t="shared" si="157"/>
        <v>0</v>
      </c>
      <c r="C430" s="157">
        <f t="shared" si="175"/>
        <v>0</v>
      </c>
      <c r="D430" s="158">
        <f t="shared" si="167"/>
        <v>5044.46</v>
      </c>
      <c r="E430" s="150">
        <f>IF(AND(K430=1,K429&gt;1),VLOOKUP(A429,[1]Plan1!$GA$137:$GD$300,4),E429)</f>
        <v>5061.1099999999997</v>
      </c>
      <c r="F430" s="152">
        <f t="shared" si="158"/>
        <v>43281</v>
      </c>
      <c r="G430" s="152">
        <f t="shared" si="176"/>
        <v>43311</v>
      </c>
      <c r="H430" s="159">
        <f t="shared" si="159"/>
        <v>3.3006506147337245E-3</v>
      </c>
      <c r="I430" s="160">
        <f t="shared" si="168"/>
        <v>43373</v>
      </c>
      <c r="J430" s="155">
        <f t="shared" si="177"/>
        <v>31</v>
      </c>
      <c r="K430" s="155">
        <f t="shared" si="173"/>
        <v>23</v>
      </c>
      <c r="L430" s="2">
        <f t="shared" si="169"/>
        <v>1.00244782</v>
      </c>
      <c r="M430" s="157">
        <f t="shared" si="174"/>
        <v>1.00244782</v>
      </c>
      <c r="N430" s="2">
        <f t="shared" si="160"/>
        <v>0</v>
      </c>
      <c r="O430" s="161">
        <f t="shared" si="170"/>
        <v>0</v>
      </c>
      <c r="P430" s="162">
        <f t="shared" si="161"/>
        <v>0</v>
      </c>
      <c r="Q430" s="157">
        <f t="shared" si="162"/>
        <v>0</v>
      </c>
      <c r="R430" s="163">
        <f t="shared" si="171"/>
        <v>0.12</v>
      </c>
      <c r="S430" s="161">
        <f t="shared" si="163"/>
        <v>23</v>
      </c>
      <c r="T430" s="161">
        <v>360</v>
      </c>
      <c r="U430" s="164">
        <f t="shared" si="164"/>
        <v>1.0070314869999999</v>
      </c>
      <c r="V430" s="157">
        <f t="shared" si="165"/>
        <v>0</v>
      </c>
      <c r="W430" s="2">
        <f t="shared" si="172"/>
        <v>0</v>
      </c>
      <c r="X430" s="2"/>
      <c r="Y430" s="13"/>
      <c r="Z430" s="5"/>
      <c r="AA430" s="5"/>
      <c r="AB430" s="5"/>
      <c r="AC430" s="24"/>
      <c r="AD430" s="5"/>
      <c r="AE430" s="27"/>
      <c r="AG430" s="41"/>
      <c r="AH430" s="39"/>
      <c r="AI430" s="39"/>
      <c r="AJ430" s="39"/>
      <c r="AK430" s="39"/>
      <c r="AL430" s="39"/>
      <c r="AM430" s="39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  <c r="FQ430" s="21"/>
      <c r="FR430" s="21"/>
      <c r="FS430" s="21"/>
      <c r="FT430" s="21"/>
      <c r="FU430" s="21"/>
    </row>
    <row r="431" spans="1:177" ht="15" customHeight="1" x14ac:dyDescent="0.2">
      <c r="A431" s="75">
        <f t="shared" si="166"/>
        <v>43366</v>
      </c>
      <c r="B431" s="2">
        <f t="shared" si="157"/>
        <v>0</v>
      </c>
      <c r="C431" s="157">
        <f t="shared" si="175"/>
        <v>0</v>
      </c>
      <c r="D431" s="158">
        <f t="shared" si="167"/>
        <v>5044.46</v>
      </c>
      <c r="E431" s="150">
        <f>IF(AND(K431=1,K430&gt;1),VLOOKUP(A430,[1]Plan1!$GA$137:$GD$300,4),E430)</f>
        <v>5061.1099999999997</v>
      </c>
      <c r="F431" s="152">
        <f t="shared" si="158"/>
        <v>43281</v>
      </c>
      <c r="G431" s="152">
        <f t="shared" si="176"/>
        <v>43311</v>
      </c>
      <c r="H431" s="159">
        <f t="shared" si="159"/>
        <v>3.3006506147337245E-3</v>
      </c>
      <c r="I431" s="160">
        <f t="shared" si="168"/>
        <v>43373</v>
      </c>
      <c r="J431" s="155">
        <f t="shared" si="177"/>
        <v>31</v>
      </c>
      <c r="K431" s="155">
        <f t="shared" si="173"/>
        <v>24</v>
      </c>
      <c r="L431" s="2">
        <f t="shared" si="169"/>
        <v>1.00255439</v>
      </c>
      <c r="M431" s="157">
        <f t="shared" si="174"/>
        <v>1.00255439</v>
      </c>
      <c r="N431" s="2">
        <f t="shared" si="160"/>
        <v>0</v>
      </c>
      <c r="O431" s="161">
        <f t="shared" si="170"/>
        <v>0</v>
      </c>
      <c r="P431" s="162">
        <f t="shared" si="161"/>
        <v>0</v>
      </c>
      <c r="Q431" s="157">
        <f t="shared" si="162"/>
        <v>0</v>
      </c>
      <c r="R431" s="163">
        <f t="shared" si="171"/>
        <v>0.12</v>
      </c>
      <c r="S431" s="161">
        <f t="shared" si="163"/>
        <v>24</v>
      </c>
      <c r="T431" s="161">
        <v>360</v>
      </c>
      <c r="U431" s="164">
        <f t="shared" si="164"/>
        <v>1.0073383229999999</v>
      </c>
      <c r="V431" s="157">
        <f t="shared" si="165"/>
        <v>0</v>
      </c>
      <c r="W431" s="2">
        <f t="shared" si="172"/>
        <v>0</v>
      </c>
      <c r="X431" s="2"/>
      <c r="Y431" s="8"/>
      <c r="Z431" s="5"/>
      <c r="AA431" s="5"/>
      <c r="AB431" s="5"/>
      <c r="AC431" s="24"/>
      <c r="AD431" s="5"/>
      <c r="AE431" s="3"/>
      <c r="AG431" s="41"/>
      <c r="AH431" s="39"/>
      <c r="AI431" s="39"/>
      <c r="AJ431" s="39"/>
      <c r="AK431" s="39"/>
      <c r="AL431" s="39"/>
      <c r="AM431" s="39"/>
    </row>
    <row r="432" spans="1:177" ht="15" customHeight="1" x14ac:dyDescent="0.2">
      <c r="A432" s="75">
        <f t="shared" si="166"/>
        <v>43367</v>
      </c>
      <c r="B432" s="2">
        <f t="shared" si="157"/>
        <v>0</v>
      </c>
      <c r="C432" s="157">
        <f t="shared" si="175"/>
        <v>0</v>
      </c>
      <c r="D432" s="158">
        <f t="shared" si="167"/>
        <v>5044.46</v>
      </c>
      <c r="E432" s="150">
        <f>IF(AND(K432=1,K431&gt;1),VLOOKUP(A431,[1]Plan1!$GA$137:$GD$300,4),E431)</f>
        <v>5061.1099999999997</v>
      </c>
      <c r="F432" s="152">
        <f t="shared" si="158"/>
        <v>43281</v>
      </c>
      <c r="G432" s="152">
        <f t="shared" si="176"/>
        <v>43311</v>
      </c>
      <c r="H432" s="159">
        <f t="shared" si="159"/>
        <v>3.3006506147337245E-3</v>
      </c>
      <c r="I432" s="160">
        <f t="shared" si="168"/>
        <v>43373</v>
      </c>
      <c r="J432" s="155">
        <f t="shared" si="177"/>
        <v>31</v>
      </c>
      <c r="K432" s="155">
        <f t="shared" si="173"/>
        <v>25</v>
      </c>
      <c r="L432" s="2">
        <f t="shared" si="169"/>
        <v>1.00266096</v>
      </c>
      <c r="M432" s="157">
        <f t="shared" si="174"/>
        <v>1.00266096</v>
      </c>
      <c r="N432" s="2">
        <f t="shared" si="160"/>
        <v>0</v>
      </c>
      <c r="O432" s="161">
        <f t="shared" si="170"/>
        <v>0</v>
      </c>
      <c r="P432" s="162">
        <f t="shared" si="161"/>
        <v>0</v>
      </c>
      <c r="Q432" s="157">
        <f t="shared" si="162"/>
        <v>0</v>
      </c>
      <c r="R432" s="163">
        <f t="shared" si="171"/>
        <v>0.12</v>
      </c>
      <c r="S432" s="161">
        <f t="shared" si="163"/>
        <v>25</v>
      </c>
      <c r="T432" s="161">
        <v>360</v>
      </c>
      <c r="U432" s="164">
        <f t="shared" si="164"/>
        <v>1.0076452520000001</v>
      </c>
      <c r="V432" s="157">
        <f t="shared" si="165"/>
        <v>0</v>
      </c>
      <c r="W432" s="2">
        <f t="shared" si="172"/>
        <v>0</v>
      </c>
      <c r="X432" s="2"/>
      <c r="Y432" s="8"/>
      <c r="Z432" s="5"/>
      <c r="AA432" s="5"/>
      <c r="AB432" s="5"/>
      <c r="AC432" s="24"/>
      <c r="AD432" s="5"/>
      <c r="AE432" s="3"/>
      <c r="AG432" s="41"/>
      <c r="AH432" s="39"/>
      <c r="AI432" s="39"/>
      <c r="AJ432" s="39"/>
      <c r="AK432" s="39"/>
      <c r="AL432" s="39"/>
      <c r="AM432" s="39"/>
    </row>
    <row r="433" spans="1:39" ht="15" customHeight="1" x14ac:dyDescent="0.2">
      <c r="A433" s="75">
        <f t="shared" si="166"/>
        <v>43368</v>
      </c>
      <c r="B433" s="2">
        <f t="shared" si="157"/>
        <v>0</v>
      </c>
      <c r="C433" s="157">
        <f t="shared" si="175"/>
        <v>0</v>
      </c>
      <c r="D433" s="158">
        <f t="shared" si="167"/>
        <v>5044.46</v>
      </c>
      <c r="E433" s="150">
        <f>IF(AND(K433=1,K432&gt;1),VLOOKUP(A432,[1]Plan1!$GA$137:$GD$300,4),E432)</f>
        <v>5061.1099999999997</v>
      </c>
      <c r="F433" s="152">
        <f t="shared" si="158"/>
        <v>43281</v>
      </c>
      <c r="G433" s="152">
        <f t="shared" si="176"/>
        <v>43311</v>
      </c>
      <c r="H433" s="159">
        <f t="shared" si="159"/>
        <v>3.3006506147337245E-3</v>
      </c>
      <c r="I433" s="160">
        <f t="shared" si="168"/>
        <v>43373</v>
      </c>
      <c r="J433" s="155">
        <f t="shared" si="177"/>
        <v>31</v>
      </c>
      <c r="K433" s="155">
        <f t="shared" si="173"/>
        <v>26</v>
      </c>
      <c r="L433" s="2">
        <f t="shared" si="169"/>
        <v>1.00276755</v>
      </c>
      <c r="M433" s="157">
        <f t="shared" si="174"/>
        <v>1.00276755</v>
      </c>
      <c r="N433" s="2">
        <f t="shared" si="160"/>
        <v>0</v>
      </c>
      <c r="O433" s="161">
        <f t="shared" si="170"/>
        <v>0</v>
      </c>
      <c r="P433" s="162">
        <f t="shared" si="161"/>
        <v>0</v>
      </c>
      <c r="Q433" s="157">
        <f t="shared" si="162"/>
        <v>0</v>
      </c>
      <c r="R433" s="163">
        <f t="shared" si="171"/>
        <v>0.12</v>
      </c>
      <c r="S433" s="161">
        <f t="shared" si="163"/>
        <v>26</v>
      </c>
      <c r="T433" s="161">
        <v>360</v>
      </c>
      <c r="U433" s="164">
        <f t="shared" si="164"/>
        <v>1.0079522750000001</v>
      </c>
      <c r="V433" s="157">
        <f t="shared" si="165"/>
        <v>0</v>
      </c>
      <c r="W433" s="2">
        <f t="shared" si="172"/>
        <v>0</v>
      </c>
      <c r="X433" s="2"/>
      <c r="Y433" s="8"/>
      <c r="Z433" s="5"/>
      <c r="AA433" s="5"/>
      <c r="AB433" s="5"/>
      <c r="AC433" s="24"/>
      <c r="AD433" s="5"/>
      <c r="AE433" s="3"/>
      <c r="AG433" s="41"/>
      <c r="AH433" s="39"/>
      <c r="AI433" s="39"/>
      <c r="AJ433" s="39"/>
      <c r="AK433" s="39"/>
      <c r="AL433" s="39"/>
      <c r="AM433" s="39"/>
    </row>
    <row r="434" spans="1:39" ht="15" customHeight="1" x14ac:dyDescent="0.2">
      <c r="A434" s="75">
        <f t="shared" si="166"/>
        <v>43369</v>
      </c>
      <c r="B434" s="2">
        <f t="shared" si="157"/>
        <v>0</v>
      </c>
      <c r="C434" s="157">
        <f t="shared" si="175"/>
        <v>0</v>
      </c>
      <c r="D434" s="158">
        <f t="shared" si="167"/>
        <v>5044.46</v>
      </c>
      <c r="E434" s="150">
        <f>IF(AND(K434=1,K433&gt;1),VLOOKUP(A433,[1]Plan1!$GA$137:$GD$300,4),E433)</f>
        <v>5061.1099999999997</v>
      </c>
      <c r="F434" s="152">
        <f t="shared" si="158"/>
        <v>43281</v>
      </c>
      <c r="G434" s="152">
        <f t="shared" si="176"/>
        <v>43311</v>
      </c>
      <c r="H434" s="159">
        <f t="shared" si="159"/>
        <v>3.3006506147337245E-3</v>
      </c>
      <c r="I434" s="160">
        <f t="shared" si="168"/>
        <v>43373</v>
      </c>
      <c r="J434" s="155">
        <f t="shared" si="177"/>
        <v>31</v>
      </c>
      <c r="K434" s="155">
        <f t="shared" si="173"/>
        <v>27</v>
      </c>
      <c r="L434" s="2">
        <f t="shared" si="169"/>
        <v>1.0028741400000001</v>
      </c>
      <c r="M434" s="157">
        <f t="shared" si="174"/>
        <v>1.0028741400000001</v>
      </c>
      <c r="N434" s="2">
        <f t="shared" si="160"/>
        <v>0</v>
      </c>
      <c r="O434" s="161">
        <f t="shared" si="170"/>
        <v>0</v>
      </c>
      <c r="P434" s="162">
        <f t="shared" si="161"/>
        <v>0</v>
      </c>
      <c r="Q434" s="157">
        <f t="shared" si="162"/>
        <v>0</v>
      </c>
      <c r="R434" s="163">
        <f t="shared" si="171"/>
        <v>0.12</v>
      </c>
      <c r="S434" s="161">
        <f t="shared" si="163"/>
        <v>27</v>
      </c>
      <c r="T434" s="161">
        <v>360</v>
      </c>
      <c r="U434" s="164">
        <f t="shared" si="164"/>
        <v>1.0082593909999999</v>
      </c>
      <c r="V434" s="157">
        <f t="shared" si="165"/>
        <v>0</v>
      </c>
      <c r="W434" s="2">
        <f t="shared" si="172"/>
        <v>0</v>
      </c>
      <c r="X434" s="2"/>
      <c r="Y434" s="8"/>
      <c r="Z434" s="5"/>
      <c r="AA434" s="5"/>
      <c r="AB434" s="5"/>
      <c r="AC434" s="24"/>
      <c r="AD434" s="5"/>
      <c r="AE434" s="3"/>
      <c r="AG434" s="41"/>
      <c r="AH434" s="39"/>
      <c r="AI434" s="39"/>
      <c r="AJ434" s="39"/>
      <c r="AK434" s="39"/>
      <c r="AL434" s="39"/>
      <c r="AM434" s="39"/>
    </row>
    <row r="435" spans="1:39" ht="15" customHeight="1" x14ac:dyDescent="0.2">
      <c r="A435" s="75">
        <f t="shared" si="166"/>
        <v>43370</v>
      </c>
      <c r="B435" s="2">
        <f t="shared" si="157"/>
        <v>0</v>
      </c>
      <c r="C435" s="157">
        <f t="shared" si="175"/>
        <v>0</v>
      </c>
      <c r="D435" s="158">
        <f t="shared" si="167"/>
        <v>5044.46</v>
      </c>
      <c r="E435" s="150">
        <f>IF(AND(K435=1,K434&gt;1),VLOOKUP(A434,[1]Plan1!$GA$137:$GD$300,4),E434)</f>
        <v>5061.1099999999997</v>
      </c>
      <c r="F435" s="152">
        <f t="shared" si="158"/>
        <v>43281</v>
      </c>
      <c r="G435" s="152">
        <f t="shared" si="176"/>
        <v>43311</v>
      </c>
      <c r="H435" s="159">
        <f t="shared" si="159"/>
        <v>3.3006506147337245E-3</v>
      </c>
      <c r="I435" s="160">
        <f t="shared" si="168"/>
        <v>43373</v>
      </c>
      <c r="J435" s="155">
        <f t="shared" si="177"/>
        <v>31</v>
      </c>
      <c r="K435" s="155">
        <f t="shared" si="173"/>
        <v>28</v>
      </c>
      <c r="L435" s="2">
        <f t="shared" si="169"/>
        <v>1.0029807500000001</v>
      </c>
      <c r="M435" s="157">
        <f t="shared" si="174"/>
        <v>1.0029807500000001</v>
      </c>
      <c r="N435" s="2">
        <f t="shared" si="160"/>
        <v>0</v>
      </c>
      <c r="O435" s="161">
        <f t="shared" si="170"/>
        <v>0</v>
      </c>
      <c r="P435" s="162">
        <f t="shared" si="161"/>
        <v>0</v>
      </c>
      <c r="Q435" s="157">
        <f t="shared" si="162"/>
        <v>0</v>
      </c>
      <c r="R435" s="163">
        <f t="shared" si="171"/>
        <v>0.12</v>
      </c>
      <c r="S435" s="161">
        <f t="shared" si="163"/>
        <v>28</v>
      </c>
      <c r="T435" s="161">
        <v>360</v>
      </c>
      <c r="U435" s="164">
        <f t="shared" si="164"/>
        <v>1.0085666010000001</v>
      </c>
      <c r="V435" s="157">
        <f t="shared" si="165"/>
        <v>0</v>
      </c>
      <c r="W435" s="2">
        <f t="shared" si="172"/>
        <v>0</v>
      </c>
      <c r="X435" s="2"/>
      <c r="Y435" s="8"/>
      <c r="Z435" s="5"/>
      <c r="AA435" s="5"/>
      <c r="AB435" s="5"/>
      <c r="AC435" s="24"/>
      <c r="AD435" s="5"/>
      <c r="AE435" s="3"/>
      <c r="AG435" s="41"/>
      <c r="AH435" s="39"/>
      <c r="AI435" s="39"/>
      <c r="AJ435" s="39"/>
      <c r="AK435" s="39"/>
      <c r="AL435" s="39"/>
      <c r="AM435" s="39"/>
    </row>
    <row r="436" spans="1:39" ht="15" customHeight="1" x14ac:dyDescent="0.2">
      <c r="A436" s="75">
        <f t="shared" si="166"/>
        <v>43371</v>
      </c>
      <c r="B436" s="2">
        <f t="shared" si="157"/>
        <v>0</v>
      </c>
      <c r="C436" s="157">
        <f t="shared" si="175"/>
        <v>0</v>
      </c>
      <c r="D436" s="158">
        <f t="shared" si="167"/>
        <v>5044.46</v>
      </c>
      <c r="E436" s="150">
        <f>IF(AND(K436=1,K435&gt;1),VLOOKUP(A435,[1]Plan1!$GA$137:$GD$300,4),E435)</f>
        <v>5061.1099999999997</v>
      </c>
      <c r="F436" s="152">
        <f t="shared" si="158"/>
        <v>43281</v>
      </c>
      <c r="G436" s="152">
        <f t="shared" si="176"/>
        <v>43311</v>
      </c>
      <c r="H436" s="159">
        <f t="shared" si="159"/>
        <v>3.3006506147337245E-3</v>
      </c>
      <c r="I436" s="160">
        <f t="shared" si="168"/>
        <v>43373</v>
      </c>
      <c r="J436" s="155">
        <f t="shared" si="177"/>
        <v>31</v>
      </c>
      <c r="K436" s="155">
        <f t="shared" si="173"/>
        <v>29</v>
      </c>
      <c r="L436" s="2">
        <f t="shared" si="169"/>
        <v>1.00308737</v>
      </c>
      <c r="M436" s="157">
        <f t="shared" si="174"/>
        <v>1.00308737</v>
      </c>
      <c r="N436" s="2">
        <f t="shared" si="160"/>
        <v>0</v>
      </c>
      <c r="O436" s="161">
        <f t="shared" si="170"/>
        <v>0</v>
      </c>
      <c r="P436" s="162">
        <f t="shared" si="161"/>
        <v>0</v>
      </c>
      <c r="Q436" s="157">
        <f t="shared" si="162"/>
        <v>0</v>
      </c>
      <c r="R436" s="163">
        <f t="shared" si="171"/>
        <v>0.12</v>
      </c>
      <c r="S436" s="161">
        <f t="shared" si="163"/>
        <v>29</v>
      </c>
      <c r="T436" s="161">
        <v>360</v>
      </c>
      <c r="U436" s="164">
        <f t="shared" si="164"/>
        <v>1.008873905</v>
      </c>
      <c r="V436" s="157">
        <f t="shared" si="165"/>
        <v>0</v>
      </c>
      <c r="W436" s="2">
        <f t="shared" si="172"/>
        <v>0</v>
      </c>
      <c r="X436" s="2"/>
      <c r="Y436" s="8"/>
      <c r="Z436" s="5"/>
      <c r="AA436" s="5"/>
      <c r="AB436" s="5"/>
      <c r="AC436" s="24"/>
      <c r="AD436" s="5"/>
      <c r="AE436" s="3"/>
      <c r="AG436" s="41"/>
      <c r="AH436" s="39"/>
      <c r="AI436" s="39"/>
      <c r="AJ436" s="39"/>
      <c r="AK436" s="39"/>
      <c r="AL436" s="39"/>
      <c r="AM436" s="39"/>
    </row>
    <row r="437" spans="1:39" ht="15" customHeight="1" x14ac:dyDescent="0.2">
      <c r="A437" s="75">
        <f t="shared" si="166"/>
        <v>43372</v>
      </c>
      <c r="B437" s="2">
        <f t="shared" si="157"/>
        <v>0</v>
      </c>
      <c r="C437" s="157">
        <f t="shared" si="175"/>
        <v>0</v>
      </c>
      <c r="D437" s="158">
        <f t="shared" si="167"/>
        <v>5044.46</v>
      </c>
      <c r="E437" s="150">
        <f>IF(AND(K437=1,K436&gt;1),VLOOKUP(A436,[1]Plan1!$GA$137:$GD$300,4),E436)</f>
        <v>5061.1099999999997</v>
      </c>
      <c r="F437" s="152">
        <f t="shared" si="158"/>
        <v>43281</v>
      </c>
      <c r="G437" s="152">
        <f t="shared" si="176"/>
        <v>43311</v>
      </c>
      <c r="H437" s="159">
        <f t="shared" si="159"/>
        <v>3.3006506147337245E-3</v>
      </c>
      <c r="I437" s="160">
        <f t="shared" si="168"/>
        <v>43373</v>
      </c>
      <c r="J437" s="155">
        <f t="shared" si="177"/>
        <v>31</v>
      </c>
      <c r="K437" s="155">
        <f t="shared" si="173"/>
        <v>30</v>
      </c>
      <c r="L437" s="2">
        <f t="shared" si="169"/>
        <v>1.0031939999999999</v>
      </c>
      <c r="M437" s="157">
        <f t="shared" si="174"/>
        <v>1.0031939999999999</v>
      </c>
      <c r="N437" s="2">
        <f t="shared" si="160"/>
        <v>0</v>
      </c>
      <c r="O437" s="161">
        <f t="shared" si="170"/>
        <v>0</v>
      </c>
      <c r="P437" s="162">
        <f t="shared" si="161"/>
        <v>0</v>
      </c>
      <c r="Q437" s="157">
        <f t="shared" si="162"/>
        <v>0</v>
      </c>
      <c r="R437" s="163">
        <f t="shared" si="171"/>
        <v>0.12</v>
      </c>
      <c r="S437" s="161">
        <f t="shared" si="163"/>
        <v>30</v>
      </c>
      <c r="T437" s="161">
        <v>360</v>
      </c>
      <c r="U437" s="164">
        <f t="shared" si="164"/>
        <v>1.009181302</v>
      </c>
      <c r="V437" s="157">
        <f t="shared" si="165"/>
        <v>0</v>
      </c>
      <c r="W437" s="2">
        <f t="shared" si="172"/>
        <v>0</v>
      </c>
      <c r="X437" s="2"/>
      <c r="Y437" s="8"/>
      <c r="Z437" s="5"/>
      <c r="AA437" s="5"/>
      <c r="AB437" s="5"/>
      <c r="AC437" s="24"/>
      <c r="AD437" s="5"/>
      <c r="AE437" s="3"/>
      <c r="AG437" s="41"/>
      <c r="AH437" s="39"/>
      <c r="AI437" s="39"/>
      <c r="AJ437" s="39"/>
      <c r="AK437" s="39"/>
      <c r="AL437" s="39"/>
      <c r="AM437" s="39"/>
    </row>
    <row r="438" spans="1:39" ht="15" customHeight="1" x14ac:dyDescent="0.2">
      <c r="A438" s="75">
        <f t="shared" si="166"/>
        <v>43373</v>
      </c>
      <c r="B438" s="2">
        <f t="shared" si="157"/>
        <v>0</v>
      </c>
      <c r="C438" s="157">
        <f t="shared" si="175"/>
        <v>0</v>
      </c>
      <c r="D438" s="158">
        <f t="shared" si="167"/>
        <v>5044.46</v>
      </c>
      <c r="E438" s="150">
        <f>IF(AND(K438=1,K437&gt;1),VLOOKUP(A437,[1]Plan1!$GA$137:$GD$300,4),E437)</f>
        <v>5061.1099999999997</v>
      </c>
      <c r="F438" s="152">
        <f t="shared" si="158"/>
        <v>43281</v>
      </c>
      <c r="G438" s="152">
        <f t="shared" si="176"/>
        <v>43311</v>
      </c>
      <c r="H438" s="159">
        <f t="shared" si="159"/>
        <v>3.3006506147337245E-3</v>
      </c>
      <c r="I438" s="160">
        <f t="shared" si="168"/>
        <v>43373</v>
      </c>
      <c r="J438" s="155">
        <f t="shared" si="177"/>
        <v>31</v>
      </c>
      <c r="K438" s="155">
        <f t="shared" si="173"/>
        <v>31</v>
      </c>
      <c r="L438" s="2">
        <f t="shared" si="169"/>
        <v>1.0033006499999999</v>
      </c>
      <c r="M438" s="157">
        <f t="shared" si="174"/>
        <v>1.0033006499999999</v>
      </c>
      <c r="N438" s="2">
        <f t="shared" si="160"/>
        <v>0</v>
      </c>
      <c r="O438" s="161">
        <f t="shared" si="170"/>
        <v>0</v>
      </c>
      <c r="P438" s="162">
        <f t="shared" si="161"/>
        <v>0</v>
      </c>
      <c r="Q438" s="157">
        <f t="shared" si="162"/>
        <v>0</v>
      </c>
      <c r="R438" s="163">
        <f t="shared" si="171"/>
        <v>0.12</v>
      </c>
      <c r="S438" s="161">
        <f t="shared" si="163"/>
        <v>31</v>
      </c>
      <c r="T438" s="161">
        <v>360</v>
      </c>
      <c r="U438" s="164">
        <f t="shared" si="164"/>
        <v>1.0094887930000001</v>
      </c>
      <c r="V438" s="157">
        <f t="shared" si="165"/>
        <v>0</v>
      </c>
      <c r="W438" s="2">
        <f t="shared" si="172"/>
        <v>0</v>
      </c>
      <c r="X438" s="2"/>
      <c r="Y438" s="8"/>
      <c r="Z438" s="5"/>
      <c r="AA438" s="5"/>
      <c r="AB438" s="5"/>
      <c r="AC438" s="24"/>
      <c r="AD438" s="5"/>
      <c r="AE438" s="3"/>
      <c r="AG438" s="41"/>
      <c r="AH438" s="39"/>
      <c r="AI438" s="39"/>
      <c r="AJ438" s="39"/>
      <c r="AK438" s="39"/>
      <c r="AL438" s="39"/>
      <c r="AM438" s="39"/>
    </row>
    <row r="439" spans="1:39" ht="15" customHeight="1" x14ac:dyDescent="0.2">
      <c r="A439" s="75">
        <f t="shared" si="166"/>
        <v>43374</v>
      </c>
      <c r="B439" s="2">
        <f t="shared" si="157"/>
        <v>0</v>
      </c>
      <c r="C439" s="157">
        <f t="shared" si="175"/>
        <v>0</v>
      </c>
      <c r="D439" s="158">
        <f t="shared" si="167"/>
        <v>5061.1099999999997</v>
      </c>
      <c r="E439" s="150">
        <f>IF(AND(K439=1,K438&gt;1),VLOOKUP(A438,[1]Plan1!$GA$137:$GD$300,4),E438)</f>
        <v>5056.5600000000004</v>
      </c>
      <c r="F439" s="152">
        <f t="shared" si="158"/>
        <v>43311</v>
      </c>
      <c r="G439" s="152">
        <f t="shared" si="176"/>
        <v>43342</v>
      </c>
      <c r="H439" s="159">
        <f t="shared" si="159"/>
        <v>-8.990122720112792E-4</v>
      </c>
      <c r="I439" s="160">
        <f t="shared" si="168"/>
        <v>43403</v>
      </c>
      <c r="J439" s="155">
        <f t="shared" si="177"/>
        <v>30</v>
      </c>
      <c r="K439" s="155">
        <f t="shared" si="173"/>
        <v>1</v>
      </c>
      <c r="L439" s="2">
        <f t="shared" si="169"/>
        <v>0.99997000999999996</v>
      </c>
      <c r="M439" s="157">
        <f t="shared" si="174"/>
        <v>0.99997000999999996</v>
      </c>
      <c r="N439" s="2">
        <f t="shared" si="160"/>
        <v>0</v>
      </c>
      <c r="O439" s="161">
        <f t="shared" si="170"/>
        <v>0</v>
      </c>
      <c r="P439" s="162">
        <f t="shared" si="161"/>
        <v>0</v>
      </c>
      <c r="Q439" s="157">
        <f t="shared" si="162"/>
        <v>0</v>
      </c>
      <c r="R439" s="163">
        <f t="shared" si="171"/>
        <v>0.12</v>
      </c>
      <c r="S439" s="161">
        <f t="shared" si="163"/>
        <v>1</v>
      </c>
      <c r="T439" s="161">
        <v>360</v>
      </c>
      <c r="U439" s="164">
        <f t="shared" si="164"/>
        <v>1.0003148509999999</v>
      </c>
      <c r="V439" s="157">
        <f t="shared" si="165"/>
        <v>0</v>
      </c>
      <c r="W439" s="2">
        <f t="shared" si="172"/>
        <v>0</v>
      </c>
      <c r="X439" s="2"/>
      <c r="Y439" s="8"/>
      <c r="Z439" s="5"/>
      <c r="AA439" s="5"/>
      <c r="AB439" s="5"/>
      <c r="AC439" s="24"/>
      <c r="AD439" s="5"/>
      <c r="AE439" s="3"/>
      <c r="AG439" s="41"/>
      <c r="AH439" s="39"/>
      <c r="AI439" s="39"/>
      <c r="AJ439" s="39"/>
      <c r="AK439" s="39"/>
      <c r="AL439" s="39"/>
      <c r="AM439" s="39"/>
    </row>
    <row r="440" spans="1:39" ht="15" customHeight="1" x14ac:dyDescent="0.2">
      <c r="A440" s="75">
        <f t="shared" si="166"/>
        <v>43375</v>
      </c>
      <c r="B440" s="2">
        <f t="shared" si="157"/>
        <v>0</v>
      </c>
      <c r="C440" s="157">
        <f t="shared" si="175"/>
        <v>0</v>
      </c>
      <c r="D440" s="158">
        <f t="shared" si="167"/>
        <v>5061.1099999999997</v>
      </c>
      <c r="E440" s="150">
        <f>IF(AND(K440=1,K439&gt;1),VLOOKUP(A439,[1]Plan1!$GA$137:$GD$300,4),E439)</f>
        <v>5056.5600000000004</v>
      </c>
      <c r="F440" s="152">
        <f t="shared" si="158"/>
        <v>43311</v>
      </c>
      <c r="G440" s="152">
        <f t="shared" si="176"/>
        <v>43342</v>
      </c>
      <c r="H440" s="159">
        <f t="shared" si="159"/>
        <v>-8.990122720112792E-4</v>
      </c>
      <c r="I440" s="160">
        <f t="shared" si="168"/>
        <v>43403</v>
      </c>
      <c r="J440" s="155">
        <f t="shared" si="177"/>
        <v>30</v>
      </c>
      <c r="K440" s="155">
        <f t="shared" si="173"/>
        <v>2</v>
      </c>
      <c r="L440" s="2">
        <f t="shared" si="169"/>
        <v>0.99994004000000003</v>
      </c>
      <c r="M440" s="157">
        <f t="shared" si="174"/>
        <v>0.99994004000000003</v>
      </c>
      <c r="N440" s="2">
        <f t="shared" si="160"/>
        <v>0</v>
      </c>
      <c r="O440" s="161">
        <f t="shared" si="170"/>
        <v>0</v>
      </c>
      <c r="P440" s="162">
        <f t="shared" si="161"/>
        <v>0</v>
      </c>
      <c r="Q440" s="157">
        <f t="shared" si="162"/>
        <v>0</v>
      </c>
      <c r="R440" s="163">
        <f t="shared" si="171"/>
        <v>0.12</v>
      </c>
      <c r="S440" s="161">
        <f t="shared" si="163"/>
        <v>2</v>
      </c>
      <c r="T440" s="161">
        <v>360</v>
      </c>
      <c r="U440" s="164">
        <f t="shared" si="164"/>
        <v>1.000629802</v>
      </c>
      <c r="V440" s="157">
        <f t="shared" si="165"/>
        <v>0</v>
      </c>
      <c r="W440" s="2">
        <f t="shared" si="172"/>
        <v>0</v>
      </c>
      <c r="X440" s="2"/>
      <c r="Y440" s="8"/>
      <c r="Z440" s="5"/>
      <c r="AA440" s="5"/>
      <c r="AB440" s="5"/>
      <c r="AC440" s="24"/>
      <c r="AD440" s="5"/>
      <c r="AE440" s="3"/>
      <c r="AG440" s="41"/>
      <c r="AH440" s="39"/>
      <c r="AI440" s="39"/>
      <c r="AJ440" s="39"/>
      <c r="AK440" s="39"/>
      <c r="AL440" s="39"/>
      <c r="AM440" s="39"/>
    </row>
    <row r="441" spans="1:39" ht="15" customHeight="1" x14ac:dyDescent="0.2">
      <c r="A441" s="75">
        <f t="shared" si="166"/>
        <v>43376</v>
      </c>
      <c r="B441" s="2">
        <f t="shared" si="157"/>
        <v>0</v>
      </c>
      <c r="C441" s="157">
        <f t="shared" si="175"/>
        <v>0</v>
      </c>
      <c r="D441" s="158">
        <f t="shared" si="167"/>
        <v>5061.1099999999997</v>
      </c>
      <c r="E441" s="150">
        <f>IF(AND(K441=1,K440&gt;1),VLOOKUP(A440,[1]Plan1!$GA$137:$GD$300,4),E440)</f>
        <v>5056.5600000000004</v>
      </c>
      <c r="F441" s="152">
        <f t="shared" si="158"/>
        <v>43311</v>
      </c>
      <c r="G441" s="152">
        <f t="shared" si="176"/>
        <v>43342</v>
      </c>
      <c r="H441" s="159">
        <f t="shared" si="159"/>
        <v>-8.990122720112792E-4</v>
      </c>
      <c r="I441" s="160">
        <f t="shared" si="168"/>
        <v>43403</v>
      </c>
      <c r="J441" s="155">
        <f t="shared" si="177"/>
        <v>30</v>
      </c>
      <c r="K441" s="155">
        <f t="shared" si="173"/>
        <v>3</v>
      </c>
      <c r="L441" s="2">
        <f t="shared" si="169"/>
        <v>0.99991006000000004</v>
      </c>
      <c r="M441" s="157">
        <f t="shared" si="174"/>
        <v>0.99991006000000004</v>
      </c>
      <c r="N441" s="2">
        <f t="shared" si="160"/>
        <v>0</v>
      </c>
      <c r="O441" s="161">
        <f t="shared" si="170"/>
        <v>0</v>
      </c>
      <c r="P441" s="162">
        <f t="shared" si="161"/>
        <v>0</v>
      </c>
      <c r="Q441" s="157">
        <f t="shared" si="162"/>
        <v>0</v>
      </c>
      <c r="R441" s="163">
        <f t="shared" si="171"/>
        <v>0.12</v>
      </c>
      <c r="S441" s="161">
        <f t="shared" si="163"/>
        <v>3</v>
      </c>
      <c r="T441" s="161">
        <v>360</v>
      </c>
      <c r="U441" s="164">
        <f t="shared" si="164"/>
        <v>1.0009448519999999</v>
      </c>
      <c r="V441" s="157">
        <f t="shared" si="165"/>
        <v>0</v>
      </c>
      <c r="W441" s="2">
        <f t="shared" si="172"/>
        <v>0</v>
      </c>
      <c r="X441" s="2"/>
      <c r="Y441" s="8"/>
      <c r="Z441" s="5"/>
      <c r="AA441" s="5"/>
      <c r="AB441" s="5"/>
      <c r="AC441" s="24"/>
      <c r="AD441" s="5"/>
      <c r="AE441" s="3"/>
      <c r="AG441" s="41"/>
      <c r="AH441" s="39"/>
      <c r="AI441" s="39"/>
      <c r="AJ441" s="39"/>
      <c r="AK441" s="39"/>
      <c r="AL441" s="39"/>
      <c r="AM441" s="39"/>
    </row>
    <row r="442" spans="1:39" ht="15" customHeight="1" x14ac:dyDescent="0.2">
      <c r="A442" s="75">
        <f t="shared" si="166"/>
        <v>43377</v>
      </c>
      <c r="B442" s="2">
        <f t="shared" si="157"/>
        <v>0</v>
      </c>
      <c r="C442" s="157">
        <f t="shared" si="175"/>
        <v>0</v>
      </c>
      <c r="D442" s="158">
        <f t="shared" si="167"/>
        <v>5061.1099999999997</v>
      </c>
      <c r="E442" s="150">
        <f>IF(AND(K442=1,K441&gt;1),VLOOKUP(A441,[1]Plan1!$GA$137:$GD$300,4),E441)</f>
        <v>5056.5600000000004</v>
      </c>
      <c r="F442" s="152">
        <f t="shared" si="158"/>
        <v>43311</v>
      </c>
      <c r="G442" s="152">
        <f t="shared" si="176"/>
        <v>43342</v>
      </c>
      <c r="H442" s="159">
        <f t="shared" si="159"/>
        <v>-8.990122720112792E-4</v>
      </c>
      <c r="I442" s="160">
        <f t="shared" si="168"/>
        <v>43403</v>
      </c>
      <c r="J442" s="155">
        <f t="shared" si="177"/>
        <v>30</v>
      </c>
      <c r="K442" s="155">
        <f t="shared" si="173"/>
        <v>4</v>
      </c>
      <c r="L442" s="2">
        <f t="shared" si="169"/>
        <v>0.99988007999999995</v>
      </c>
      <c r="M442" s="157">
        <f t="shared" si="174"/>
        <v>0.99988007999999995</v>
      </c>
      <c r="N442" s="2">
        <f t="shared" si="160"/>
        <v>0</v>
      </c>
      <c r="O442" s="161">
        <f t="shared" si="170"/>
        <v>0</v>
      </c>
      <c r="P442" s="162">
        <f t="shared" si="161"/>
        <v>0</v>
      </c>
      <c r="Q442" s="157">
        <f t="shared" si="162"/>
        <v>0</v>
      </c>
      <c r="R442" s="163">
        <f t="shared" si="171"/>
        <v>0.12</v>
      </c>
      <c r="S442" s="161">
        <f t="shared" si="163"/>
        <v>4</v>
      </c>
      <c r="T442" s="161">
        <v>360</v>
      </c>
      <c r="U442" s="164">
        <f t="shared" si="164"/>
        <v>1.0012600009999999</v>
      </c>
      <c r="V442" s="157">
        <f t="shared" si="165"/>
        <v>0</v>
      </c>
      <c r="W442" s="2">
        <f t="shared" si="172"/>
        <v>0</v>
      </c>
      <c r="X442" s="2"/>
      <c r="Y442" s="8"/>
      <c r="Z442" s="5"/>
      <c r="AA442" s="5"/>
      <c r="AB442" s="5"/>
      <c r="AC442" s="24"/>
      <c r="AD442" s="5"/>
      <c r="AE442" s="3"/>
      <c r="AG442" s="41"/>
      <c r="AH442" s="39"/>
      <c r="AI442" s="39"/>
      <c r="AJ442" s="39"/>
      <c r="AK442" s="39"/>
      <c r="AL442" s="39"/>
      <c r="AM442" s="39"/>
    </row>
    <row r="443" spans="1:39" ht="15" customHeight="1" x14ac:dyDescent="0.2">
      <c r="A443" s="75">
        <f t="shared" si="166"/>
        <v>43378</v>
      </c>
      <c r="B443" s="2">
        <f t="shared" si="157"/>
        <v>0</v>
      </c>
      <c r="C443" s="157">
        <f t="shared" si="175"/>
        <v>0</v>
      </c>
      <c r="D443" s="158">
        <f t="shared" si="167"/>
        <v>5061.1099999999997</v>
      </c>
      <c r="E443" s="150">
        <f>IF(AND(K443=1,K442&gt;1),VLOOKUP(A442,[1]Plan1!$GA$137:$GD$300,4),E442)</f>
        <v>5056.5600000000004</v>
      </c>
      <c r="F443" s="152">
        <f t="shared" si="158"/>
        <v>43311</v>
      </c>
      <c r="G443" s="152">
        <f t="shared" si="176"/>
        <v>43342</v>
      </c>
      <c r="H443" s="159">
        <f t="shared" si="159"/>
        <v>-8.990122720112792E-4</v>
      </c>
      <c r="I443" s="160">
        <f t="shared" si="168"/>
        <v>43403</v>
      </c>
      <c r="J443" s="155">
        <f t="shared" si="177"/>
        <v>30</v>
      </c>
      <c r="K443" s="155">
        <f t="shared" si="173"/>
        <v>5</v>
      </c>
      <c r="L443" s="2">
        <f t="shared" si="169"/>
        <v>0.99985009999999996</v>
      </c>
      <c r="M443" s="157">
        <f t="shared" si="174"/>
        <v>0.99985009999999996</v>
      </c>
      <c r="N443" s="2">
        <f t="shared" si="160"/>
        <v>0</v>
      </c>
      <c r="O443" s="161">
        <f t="shared" si="170"/>
        <v>0</v>
      </c>
      <c r="P443" s="162">
        <f t="shared" si="161"/>
        <v>0</v>
      </c>
      <c r="Q443" s="157">
        <f t="shared" si="162"/>
        <v>0</v>
      </c>
      <c r="R443" s="163">
        <f t="shared" si="171"/>
        <v>0.12</v>
      </c>
      <c r="S443" s="161">
        <f t="shared" si="163"/>
        <v>5</v>
      </c>
      <c r="T443" s="161">
        <v>360</v>
      </c>
      <c r="U443" s="164">
        <f t="shared" si="164"/>
        <v>1.0015752490000001</v>
      </c>
      <c r="V443" s="157">
        <f t="shared" si="165"/>
        <v>0</v>
      </c>
      <c r="W443" s="2">
        <f t="shared" si="172"/>
        <v>0</v>
      </c>
      <c r="X443" s="2"/>
      <c r="Y443" s="8"/>
      <c r="Z443" s="5"/>
      <c r="AA443" s="5"/>
      <c r="AB443" s="5"/>
      <c r="AC443" s="24"/>
      <c r="AD443" s="5"/>
      <c r="AE443" s="3"/>
      <c r="AG443" s="41"/>
      <c r="AH443" s="39"/>
      <c r="AI443" s="39"/>
      <c r="AJ443" s="39"/>
      <c r="AK443" s="39"/>
      <c r="AL443" s="39"/>
      <c r="AM443" s="39"/>
    </row>
    <row r="444" spans="1:39" ht="15" customHeight="1" x14ac:dyDescent="0.2">
      <c r="A444" s="75">
        <f t="shared" si="166"/>
        <v>43379</v>
      </c>
      <c r="B444" s="2">
        <f t="shared" si="157"/>
        <v>0</v>
      </c>
      <c r="C444" s="157">
        <f t="shared" si="175"/>
        <v>0</v>
      </c>
      <c r="D444" s="158">
        <f t="shared" si="167"/>
        <v>5061.1099999999997</v>
      </c>
      <c r="E444" s="150">
        <f>IF(AND(K444=1,K443&gt;1),VLOOKUP(A443,[1]Plan1!$GA$137:$GD$300,4),E443)</f>
        <v>5056.5600000000004</v>
      </c>
      <c r="F444" s="152">
        <f t="shared" si="158"/>
        <v>43311</v>
      </c>
      <c r="G444" s="152">
        <f t="shared" si="176"/>
        <v>43342</v>
      </c>
      <c r="H444" s="159">
        <f t="shared" si="159"/>
        <v>-8.990122720112792E-4</v>
      </c>
      <c r="I444" s="160">
        <f t="shared" si="168"/>
        <v>43403</v>
      </c>
      <c r="J444" s="155">
        <f t="shared" si="177"/>
        <v>30</v>
      </c>
      <c r="K444" s="155">
        <f t="shared" si="173"/>
        <v>6</v>
      </c>
      <c r="L444" s="2">
        <f t="shared" si="169"/>
        <v>0.99982013000000003</v>
      </c>
      <c r="M444" s="157">
        <f t="shared" si="174"/>
        <v>0.99982013000000003</v>
      </c>
      <c r="N444" s="2">
        <f t="shared" si="160"/>
        <v>0</v>
      </c>
      <c r="O444" s="161">
        <f t="shared" si="170"/>
        <v>0</v>
      </c>
      <c r="P444" s="162">
        <f t="shared" si="161"/>
        <v>0</v>
      </c>
      <c r="Q444" s="157">
        <f t="shared" si="162"/>
        <v>0</v>
      </c>
      <c r="R444" s="163">
        <f t="shared" si="171"/>
        <v>0.12</v>
      </c>
      <c r="S444" s="161">
        <f t="shared" si="163"/>
        <v>6</v>
      </c>
      <c r="T444" s="161">
        <v>360</v>
      </c>
      <c r="U444" s="164">
        <f t="shared" si="164"/>
        <v>1.001890596</v>
      </c>
      <c r="V444" s="157">
        <f t="shared" si="165"/>
        <v>0</v>
      </c>
      <c r="W444" s="2">
        <f t="shared" si="172"/>
        <v>0</v>
      </c>
      <c r="X444" s="2"/>
      <c r="Y444" s="8"/>
      <c r="Z444" s="5"/>
      <c r="AA444" s="5"/>
      <c r="AB444" s="5"/>
      <c r="AC444" s="24"/>
      <c r="AD444" s="5"/>
      <c r="AE444" s="3"/>
      <c r="AG444" s="41"/>
      <c r="AH444" s="39"/>
      <c r="AI444" s="39"/>
      <c r="AJ444" s="39"/>
      <c r="AK444" s="39"/>
      <c r="AL444" s="39"/>
      <c r="AM444" s="39"/>
    </row>
    <row r="445" spans="1:39" ht="15" customHeight="1" x14ac:dyDescent="0.2">
      <c r="A445" s="75">
        <f t="shared" si="166"/>
        <v>43380</v>
      </c>
      <c r="B445" s="2">
        <f t="shared" si="157"/>
        <v>0</v>
      </c>
      <c r="C445" s="157">
        <f t="shared" si="175"/>
        <v>0</v>
      </c>
      <c r="D445" s="158">
        <f t="shared" si="167"/>
        <v>5061.1099999999997</v>
      </c>
      <c r="E445" s="150">
        <f>IF(AND(K445=1,K444&gt;1),VLOOKUP(A444,[1]Plan1!$GA$137:$GD$300,4),E444)</f>
        <v>5056.5600000000004</v>
      </c>
      <c r="F445" s="152">
        <f t="shared" si="158"/>
        <v>43311</v>
      </c>
      <c r="G445" s="152">
        <f t="shared" si="176"/>
        <v>43342</v>
      </c>
      <c r="H445" s="159">
        <f t="shared" si="159"/>
        <v>-8.990122720112792E-4</v>
      </c>
      <c r="I445" s="160">
        <f t="shared" si="168"/>
        <v>43403</v>
      </c>
      <c r="J445" s="155">
        <f t="shared" si="177"/>
        <v>30</v>
      </c>
      <c r="K445" s="155">
        <f t="shared" si="173"/>
        <v>7</v>
      </c>
      <c r="L445" s="2">
        <f t="shared" si="169"/>
        <v>0.99979015000000004</v>
      </c>
      <c r="M445" s="157">
        <f t="shared" si="174"/>
        <v>0.99979015000000004</v>
      </c>
      <c r="N445" s="2">
        <f t="shared" si="160"/>
        <v>0</v>
      </c>
      <c r="O445" s="161">
        <f t="shared" si="170"/>
        <v>0</v>
      </c>
      <c r="P445" s="162">
        <f t="shared" si="161"/>
        <v>0</v>
      </c>
      <c r="Q445" s="157">
        <f t="shared" si="162"/>
        <v>0</v>
      </c>
      <c r="R445" s="163">
        <f t="shared" si="171"/>
        <v>0.12</v>
      </c>
      <c r="S445" s="161">
        <f t="shared" si="163"/>
        <v>7</v>
      </c>
      <c r="T445" s="161">
        <v>360</v>
      </c>
      <c r="U445" s="164">
        <f t="shared" si="164"/>
        <v>1.0022060429999999</v>
      </c>
      <c r="V445" s="157">
        <f t="shared" si="165"/>
        <v>0</v>
      </c>
      <c r="W445" s="2">
        <f t="shared" si="172"/>
        <v>0</v>
      </c>
      <c r="X445" s="2"/>
      <c r="Y445" s="8"/>
      <c r="Z445" s="5"/>
      <c r="AA445" s="5"/>
      <c r="AB445" s="5"/>
      <c r="AC445" s="24"/>
      <c r="AD445" s="5"/>
      <c r="AE445" s="3"/>
      <c r="AG445" s="41"/>
      <c r="AH445" s="39"/>
      <c r="AI445" s="39"/>
      <c r="AJ445" s="39"/>
      <c r="AK445" s="39"/>
      <c r="AL445" s="39"/>
      <c r="AM445" s="39"/>
    </row>
    <row r="446" spans="1:39" ht="15" customHeight="1" x14ac:dyDescent="0.2">
      <c r="A446" s="75">
        <f t="shared" si="166"/>
        <v>43381</v>
      </c>
      <c r="B446" s="2">
        <f t="shared" si="157"/>
        <v>0</v>
      </c>
      <c r="C446" s="157">
        <f t="shared" si="175"/>
        <v>0</v>
      </c>
      <c r="D446" s="158">
        <f t="shared" si="167"/>
        <v>5061.1099999999997</v>
      </c>
      <c r="E446" s="150">
        <f>IF(AND(K446=1,K445&gt;1),VLOOKUP(A445,[1]Plan1!$GA$137:$GD$300,4),E445)</f>
        <v>5056.5600000000004</v>
      </c>
      <c r="F446" s="152">
        <f t="shared" si="158"/>
        <v>43311</v>
      </c>
      <c r="G446" s="152">
        <f t="shared" si="176"/>
        <v>43342</v>
      </c>
      <c r="H446" s="159">
        <f t="shared" si="159"/>
        <v>-8.990122720112792E-4</v>
      </c>
      <c r="I446" s="160">
        <f t="shared" si="168"/>
        <v>43403</v>
      </c>
      <c r="J446" s="155">
        <f t="shared" si="177"/>
        <v>30</v>
      </c>
      <c r="K446" s="155">
        <f t="shared" si="173"/>
        <v>8</v>
      </c>
      <c r="L446" s="2">
        <f t="shared" si="169"/>
        <v>0.99976018</v>
      </c>
      <c r="M446" s="157">
        <f t="shared" si="174"/>
        <v>0.99976018</v>
      </c>
      <c r="N446" s="2">
        <f t="shared" si="160"/>
        <v>0</v>
      </c>
      <c r="O446" s="161">
        <f t="shared" si="170"/>
        <v>0</v>
      </c>
      <c r="P446" s="162">
        <f t="shared" si="161"/>
        <v>0</v>
      </c>
      <c r="Q446" s="157">
        <f t="shared" si="162"/>
        <v>0</v>
      </c>
      <c r="R446" s="163">
        <f t="shared" si="171"/>
        <v>0.12</v>
      </c>
      <c r="S446" s="161">
        <f t="shared" si="163"/>
        <v>8</v>
      </c>
      <c r="T446" s="161">
        <v>360</v>
      </c>
      <c r="U446" s="164">
        <f t="shared" si="164"/>
        <v>1.0025215890000001</v>
      </c>
      <c r="V446" s="157">
        <f t="shared" si="165"/>
        <v>0</v>
      </c>
      <c r="W446" s="2">
        <f t="shared" si="172"/>
        <v>0</v>
      </c>
      <c r="X446" s="2"/>
      <c r="Y446" s="8"/>
      <c r="Z446" s="5"/>
      <c r="AA446" s="5"/>
      <c r="AB446" s="5"/>
      <c r="AC446" s="24"/>
      <c r="AD446" s="5"/>
      <c r="AE446" s="3"/>
      <c r="AG446" s="41"/>
      <c r="AH446" s="39"/>
      <c r="AI446" s="39"/>
      <c r="AJ446" s="39"/>
      <c r="AK446" s="39"/>
      <c r="AL446" s="39"/>
      <c r="AM446" s="39"/>
    </row>
    <row r="447" spans="1:39" ht="15" customHeight="1" x14ac:dyDescent="0.2">
      <c r="A447" s="75">
        <f t="shared" si="166"/>
        <v>43382</v>
      </c>
      <c r="B447" s="2">
        <f t="shared" si="157"/>
        <v>0</v>
      </c>
      <c r="C447" s="157">
        <f t="shared" si="175"/>
        <v>0</v>
      </c>
      <c r="D447" s="158">
        <f t="shared" si="167"/>
        <v>5061.1099999999997</v>
      </c>
      <c r="E447" s="150">
        <f>IF(AND(K447=1,K446&gt;1),VLOOKUP(A446,[1]Plan1!$GA$137:$GD$300,4),E446)</f>
        <v>5056.5600000000004</v>
      </c>
      <c r="F447" s="152">
        <f t="shared" si="158"/>
        <v>43311</v>
      </c>
      <c r="G447" s="152">
        <f t="shared" si="176"/>
        <v>43342</v>
      </c>
      <c r="H447" s="159">
        <f t="shared" si="159"/>
        <v>-8.990122720112792E-4</v>
      </c>
      <c r="I447" s="160">
        <f t="shared" si="168"/>
        <v>43403</v>
      </c>
      <c r="J447" s="155">
        <f t="shared" si="177"/>
        <v>30</v>
      </c>
      <c r="K447" s="155">
        <f t="shared" si="173"/>
        <v>9</v>
      </c>
      <c r="L447" s="2">
        <f t="shared" si="169"/>
        <v>0.99973020999999995</v>
      </c>
      <c r="M447" s="157">
        <f t="shared" si="174"/>
        <v>0.99973020999999995</v>
      </c>
      <c r="N447" s="2">
        <f t="shared" si="160"/>
        <v>0</v>
      </c>
      <c r="O447" s="161">
        <f t="shared" si="170"/>
        <v>0</v>
      </c>
      <c r="P447" s="162">
        <f t="shared" si="161"/>
        <v>0</v>
      </c>
      <c r="Q447" s="157">
        <f t="shared" si="162"/>
        <v>0</v>
      </c>
      <c r="R447" s="163">
        <f t="shared" si="171"/>
        <v>0.12</v>
      </c>
      <c r="S447" s="161">
        <f t="shared" si="163"/>
        <v>9</v>
      </c>
      <c r="T447" s="161">
        <v>360</v>
      </c>
      <c r="U447" s="164">
        <f t="shared" si="164"/>
        <v>1.002837234</v>
      </c>
      <c r="V447" s="157">
        <f t="shared" si="165"/>
        <v>0</v>
      </c>
      <c r="W447" s="2">
        <f t="shared" si="172"/>
        <v>0</v>
      </c>
      <c r="X447" s="2"/>
      <c r="Y447" s="8"/>
      <c r="Z447" s="5"/>
      <c r="AA447" s="5"/>
      <c r="AB447" s="5"/>
      <c r="AC447" s="24"/>
      <c r="AD447" s="5"/>
      <c r="AE447" s="3"/>
      <c r="AG447" s="41"/>
      <c r="AH447" s="39"/>
      <c r="AI447" s="39"/>
      <c r="AJ447" s="39"/>
      <c r="AK447" s="39"/>
      <c r="AL447" s="39"/>
      <c r="AM447" s="39"/>
    </row>
    <row r="448" spans="1:39" ht="15" customHeight="1" x14ac:dyDescent="0.2">
      <c r="A448" s="75">
        <f t="shared" si="166"/>
        <v>43383</v>
      </c>
      <c r="B448" s="2">
        <f t="shared" si="157"/>
        <v>0</v>
      </c>
      <c r="C448" s="157">
        <f t="shared" si="175"/>
        <v>0</v>
      </c>
      <c r="D448" s="158">
        <f t="shared" si="167"/>
        <v>5061.1099999999997</v>
      </c>
      <c r="E448" s="150">
        <f>IF(AND(K448=1,K447&gt;1),VLOOKUP(A447,[1]Plan1!$GA$137:$GD$300,4),E447)</f>
        <v>5056.5600000000004</v>
      </c>
      <c r="F448" s="152">
        <f t="shared" si="158"/>
        <v>43311</v>
      </c>
      <c r="G448" s="152">
        <f t="shared" si="176"/>
        <v>43342</v>
      </c>
      <c r="H448" s="159">
        <f t="shared" si="159"/>
        <v>-8.990122720112792E-4</v>
      </c>
      <c r="I448" s="160">
        <f t="shared" si="168"/>
        <v>43403</v>
      </c>
      <c r="J448" s="155">
        <f t="shared" si="177"/>
        <v>30</v>
      </c>
      <c r="K448" s="155">
        <f t="shared" si="173"/>
        <v>10</v>
      </c>
      <c r="L448" s="2">
        <f t="shared" si="169"/>
        <v>0.99970022999999997</v>
      </c>
      <c r="M448" s="157">
        <f t="shared" si="174"/>
        <v>0.99970022999999997</v>
      </c>
      <c r="N448" s="2">
        <f t="shared" si="160"/>
        <v>0</v>
      </c>
      <c r="O448" s="161">
        <f t="shared" si="170"/>
        <v>0</v>
      </c>
      <c r="P448" s="162">
        <f t="shared" si="161"/>
        <v>0</v>
      </c>
      <c r="Q448" s="157">
        <f t="shared" si="162"/>
        <v>0</v>
      </c>
      <c r="R448" s="163">
        <f t="shared" si="171"/>
        <v>0.12</v>
      </c>
      <c r="S448" s="161">
        <f t="shared" si="163"/>
        <v>10</v>
      </c>
      <c r="T448" s="161">
        <v>360</v>
      </c>
      <c r="U448" s="164">
        <f t="shared" si="164"/>
        <v>1.003152979</v>
      </c>
      <c r="V448" s="157">
        <f t="shared" si="165"/>
        <v>0</v>
      </c>
      <c r="W448" s="2">
        <f t="shared" si="172"/>
        <v>0</v>
      </c>
      <c r="X448" s="2"/>
      <c r="Y448" s="8"/>
      <c r="Z448" s="5"/>
      <c r="AA448" s="5"/>
      <c r="AB448" s="5"/>
      <c r="AC448" s="24"/>
      <c r="AD448" s="5"/>
      <c r="AE448" s="3"/>
      <c r="AG448" s="41"/>
      <c r="AH448" s="39"/>
      <c r="AI448" s="39"/>
      <c r="AJ448" s="39"/>
      <c r="AK448" s="39"/>
      <c r="AL448" s="39"/>
      <c r="AM448" s="39"/>
    </row>
    <row r="449" spans="1:163" ht="15" customHeight="1" x14ac:dyDescent="0.2">
      <c r="A449" s="75">
        <f t="shared" si="166"/>
        <v>43384</v>
      </c>
      <c r="B449" s="2">
        <f t="shared" si="157"/>
        <v>0</v>
      </c>
      <c r="C449" s="157">
        <f t="shared" si="175"/>
        <v>0</v>
      </c>
      <c r="D449" s="158">
        <f t="shared" si="167"/>
        <v>5061.1099999999997</v>
      </c>
      <c r="E449" s="150">
        <f>IF(AND(K449=1,K448&gt;1),VLOOKUP(A448,[1]Plan1!$GA$137:$GD$300,4),E448)</f>
        <v>5056.5600000000004</v>
      </c>
      <c r="F449" s="152">
        <f t="shared" si="158"/>
        <v>43311</v>
      </c>
      <c r="G449" s="152">
        <f t="shared" si="176"/>
        <v>43342</v>
      </c>
      <c r="H449" s="159">
        <f t="shared" si="159"/>
        <v>-8.990122720112792E-4</v>
      </c>
      <c r="I449" s="160">
        <f t="shared" si="168"/>
        <v>43403</v>
      </c>
      <c r="J449" s="155">
        <f t="shared" si="177"/>
        <v>30</v>
      </c>
      <c r="K449" s="155">
        <f t="shared" si="173"/>
        <v>11</v>
      </c>
      <c r="L449" s="2">
        <f t="shared" si="169"/>
        <v>0.99967026000000003</v>
      </c>
      <c r="M449" s="157">
        <f t="shared" si="174"/>
        <v>0.99967026000000003</v>
      </c>
      <c r="N449" s="2">
        <f t="shared" si="160"/>
        <v>0</v>
      </c>
      <c r="O449" s="161">
        <f t="shared" si="170"/>
        <v>0</v>
      </c>
      <c r="P449" s="162">
        <f t="shared" si="161"/>
        <v>0</v>
      </c>
      <c r="Q449" s="157">
        <f t="shared" si="162"/>
        <v>0</v>
      </c>
      <c r="R449" s="163">
        <f t="shared" si="171"/>
        <v>0.12</v>
      </c>
      <c r="S449" s="161">
        <f t="shared" si="163"/>
        <v>11</v>
      </c>
      <c r="T449" s="161">
        <v>360</v>
      </c>
      <c r="U449" s="164">
        <f t="shared" si="164"/>
        <v>1.003468823</v>
      </c>
      <c r="V449" s="157">
        <f t="shared" si="165"/>
        <v>0</v>
      </c>
      <c r="W449" s="2">
        <f t="shared" si="172"/>
        <v>0</v>
      </c>
      <c r="X449" s="2"/>
      <c r="Y449" s="8"/>
      <c r="Z449" s="5"/>
      <c r="AA449" s="5"/>
      <c r="AB449" s="5"/>
      <c r="AC449" s="24"/>
      <c r="AD449" s="5"/>
      <c r="AE449" s="3"/>
      <c r="AG449" s="41"/>
      <c r="AH449" s="39"/>
      <c r="AI449" s="39"/>
      <c r="AJ449" s="39"/>
      <c r="AK449" s="39"/>
      <c r="AL449" s="39"/>
      <c r="AM449" s="39"/>
    </row>
    <row r="450" spans="1:163" ht="15" customHeight="1" x14ac:dyDescent="0.2">
      <c r="A450" s="75">
        <f t="shared" si="166"/>
        <v>43385</v>
      </c>
      <c r="B450" s="2">
        <f t="shared" si="157"/>
        <v>0</v>
      </c>
      <c r="C450" s="157">
        <f t="shared" si="175"/>
        <v>0</v>
      </c>
      <c r="D450" s="158">
        <f t="shared" si="167"/>
        <v>5061.1099999999997</v>
      </c>
      <c r="E450" s="150">
        <f>IF(AND(K450=1,K449&gt;1),VLOOKUP(A449,[1]Plan1!$GA$137:$GD$300,4),E449)</f>
        <v>5056.5600000000004</v>
      </c>
      <c r="F450" s="152">
        <f t="shared" si="158"/>
        <v>43311</v>
      </c>
      <c r="G450" s="152">
        <f t="shared" si="176"/>
        <v>43342</v>
      </c>
      <c r="H450" s="159">
        <f t="shared" si="159"/>
        <v>-8.990122720112792E-4</v>
      </c>
      <c r="I450" s="160">
        <f t="shared" si="168"/>
        <v>43403</v>
      </c>
      <c r="J450" s="155">
        <f t="shared" si="177"/>
        <v>30</v>
      </c>
      <c r="K450" s="155">
        <f t="shared" si="173"/>
        <v>12</v>
      </c>
      <c r="L450" s="2">
        <f t="shared" si="169"/>
        <v>0.99964028999999999</v>
      </c>
      <c r="M450" s="157">
        <f t="shared" si="174"/>
        <v>0.99964028999999999</v>
      </c>
      <c r="N450" s="2">
        <f t="shared" si="160"/>
        <v>0</v>
      </c>
      <c r="O450" s="161">
        <f t="shared" si="170"/>
        <v>0</v>
      </c>
      <c r="P450" s="162">
        <f t="shared" si="161"/>
        <v>0</v>
      </c>
      <c r="Q450" s="157">
        <f t="shared" si="162"/>
        <v>0</v>
      </c>
      <c r="R450" s="163">
        <f t="shared" si="171"/>
        <v>0.12</v>
      </c>
      <c r="S450" s="161">
        <f t="shared" si="163"/>
        <v>12</v>
      </c>
      <c r="T450" s="161">
        <v>360</v>
      </c>
      <c r="U450" s="164">
        <f t="shared" si="164"/>
        <v>1.003784767</v>
      </c>
      <c r="V450" s="157">
        <f t="shared" si="165"/>
        <v>0</v>
      </c>
      <c r="W450" s="2">
        <f t="shared" si="172"/>
        <v>0</v>
      </c>
      <c r="X450" s="2"/>
      <c r="Y450" s="8"/>
      <c r="Z450" s="5"/>
      <c r="AA450" s="5"/>
      <c r="AB450" s="5"/>
      <c r="AC450" s="24"/>
      <c r="AD450" s="5"/>
      <c r="AE450" s="3"/>
      <c r="AG450" s="41"/>
      <c r="AH450" s="39"/>
      <c r="AI450" s="39"/>
      <c r="AJ450" s="39"/>
      <c r="AK450" s="39"/>
      <c r="AL450" s="39"/>
      <c r="AM450" s="39"/>
    </row>
    <row r="451" spans="1:163" ht="15" customHeight="1" x14ac:dyDescent="0.2">
      <c r="A451" s="75">
        <f t="shared" si="166"/>
        <v>43386</v>
      </c>
      <c r="B451" s="2">
        <f t="shared" si="157"/>
        <v>0</v>
      </c>
      <c r="C451" s="157">
        <f t="shared" si="175"/>
        <v>0</v>
      </c>
      <c r="D451" s="158">
        <f t="shared" si="167"/>
        <v>5061.1099999999997</v>
      </c>
      <c r="E451" s="150">
        <f>IF(AND(K451=1,K450&gt;1),VLOOKUP(A450,[1]Plan1!$GA$137:$GD$300,4),E450)</f>
        <v>5056.5600000000004</v>
      </c>
      <c r="F451" s="152">
        <f t="shared" si="158"/>
        <v>43311</v>
      </c>
      <c r="G451" s="152">
        <f t="shared" si="176"/>
        <v>43342</v>
      </c>
      <c r="H451" s="159">
        <f t="shared" si="159"/>
        <v>-8.990122720112792E-4</v>
      </c>
      <c r="I451" s="160">
        <f t="shared" si="168"/>
        <v>43403</v>
      </c>
      <c r="J451" s="155">
        <f t="shared" si="177"/>
        <v>30</v>
      </c>
      <c r="K451" s="155">
        <f t="shared" si="173"/>
        <v>13</v>
      </c>
      <c r="L451" s="2">
        <f t="shared" si="169"/>
        <v>0.99961032000000005</v>
      </c>
      <c r="M451" s="157">
        <f t="shared" si="174"/>
        <v>0.99961032000000005</v>
      </c>
      <c r="N451" s="2">
        <f t="shared" si="160"/>
        <v>0</v>
      </c>
      <c r="O451" s="161">
        <f t="shared" si="170"/>
        <v>0</v>
      </c>
      <c r="P451" s="162">
        <f t="shared" si="161"/>
        <v>0</v>
      </c>
      <c r="Q451" s="157">
        <f t="shared" si="162"/>
        <v>0</v>
      </c>
      <c r="R451" s="163">
        <f t="shared" si="171"/>
        <v>0.12</v>
      </c>
      <c r="S451" s="161">
        <f t="shared" si="163"/>
        <v>13</v>
      </c>
      <c r="T451" s="161">
        <v>360</v>
      </c>
      <c r="U451" s="164">
        <f t="shared" si="164"/>
        <v>1.00410081</v>
      </c>
      <c r="V451" s="157">
        <f t="shared" si="165"/>
        <v>0</v>
      </c>
      <c r="W451" s="2">
        <f t="shared" si="172"/>
        <v>0</v>
      </c>
      <c r="X451" s="2"/>
      <c r="Y451" s="8"/>
      <c r="Z451" s="5"/>
      <c r="AA451" s="5"/>
      <c r="AB451" s="5"/>
      <c r="AC451" s="24"/>
      <c r="AD451" s="5"/>
      <c r="AE451" s="3"/>
      <c r="AG451" s="41"/>
      <c r="AH451" s="39"/>
      <c r="AI451" s="39"/>
      <c r="AJ451" s="39"/>
      <c r="AK451" s="39"/>
      <c r="AL451" s="39"/>
      <c r="AM451" s="39"/>
    </row>
    <row r="452" spans="1:163" ht="15" customHeight="1" x14ac:dyDescent="0.2">
      <c r="A452" s="75">
        <f t="shared" si="166"/>
        <v>43387</v>
      </c>
      <c r="B452" s="2">
        <f t="shared" si="157"/>
        <v>0</v>
      </c>
      <c r="C452" s="157">
        <f t="shared" si="175"/>
        <v>0</v>
      </c>
      <c r="D452" s="158">
        <f t="shared" si="167"/>
        <v>5061.1099999999997</v>
      </c>
      <c r="E452" s="150">
        <f>IF(AND(K452=1,K451&gt;1),VLOOKUP(A451,[1]Plan1!$GA$137:$GD$300,4),E451)</f>
        <v>5056.5600000000004</v>
      </c>
      <c r="F452" s="152">
        <f t="shared" si="158"/>
        <v>43311</v>
      </c>
      <c r="G452" s="152">
        <f t="shared" si="176"/>
        <v>43342</v>
      </c>
      <c r="H452" s="159">
        <f t="shared" si="159"/>
        <v>-8.990122720112792E-4</v>
      </c>
      <c r="I452" s="160">
        <f t="shared" si="168"/>
        <v>43403</v>
      </c>
      <c r="J452" s="155">
        <f t="shared" si="177"/>
        <v>30</v>
      </c>
      <c r="K452" s="155">
        <f t="shared" si="173"/>
        <v>14</v>
      </c>
      <c r="L452" s="2">
        <f t="shared" si="169"/>
        <v>0.99958035999999995</v>
      </c>
      <c r="M452" s="157">
        <f t="shared" si="174"/>
        <v>0.99958035999999995</v>
      </c>
      <c r="N452" s="2">
        <f t="shared" si="160"/>
        <v>0</v>
      </c>
      <c r="O452" s="161">
        <f t="shared" si="170"/>
        <v>0</v>
      </c>
      <c r="P452" s="162">
        <f t="shared" si="161"/>
        <v>0</v>
      </c>
      <c r="Q452" s="157">
        <f t="shared" si="162"/>
        <v>0</v>
      </c>
      <c r="R452" s="163">
        <f t="shared" si="171"/>
        <v>0.12</v>
      </c>
      <c r="S452" s="161">
        <f t="shared" si="163"/>
        <v>14</v>
      </c>
      <c r="T452" s="161">
        <v>360</v>
      </c>
      <c r="U452" s="164">
        <f t="shared" si="164"/>
        <v>1.004416953</v>
      </c>
      <c r="V452" s="157">
        <f t="shared" si="165"/>
        <v>0</v>
      </c>
      <c r="W452" s="2">
        <f t="shared" si="172"/>
        <v>0</v>
      </c>
      <c r="X452" s="2"/>
      <c r="Y452" s="8"/>
      <c r="Z452" s="5"/>
      <c r="AA452" s="5"/>
      <c r="AB452" s="5"/>
      <c r="AC452" s="24"/>
      <c r="AD452" s="5"/>
      <c r="AE452" s="3"/>
      <c r="AG452" s="41"/>
      <c r="AH452" s="39"/>
      <c r="AI452" s="39"/>
      <c r="AJ452" s="39"/>
      <c r="AK452" s="39"/>
      <c r="AL452" s="39"/>
      <c r="AM452" s="39"/>
    </row>
    <row r="453" spans="1:163" ht="15" customHeight="1" x14ac:dyDescent="0.2">
      <c r="A453" s="75">
        <f t="shared" si="166"/>
        <v>43388</v>
      </c>
      <c r="B453" s="2">
        <f t="shared" si="157"/>
        <v>0</v>
      </c>
      <c r="C453" s="157">
        <f t="shared" si="175"/>
        <v>0</v>
      </c>
      <c r="D453" s="158">
        <f t="shared" si="167"/>
        <v>5061.1099999999997</v>
      </c>
      <c r="E453" s="150">
        <f>IF(AND(K453=1,K452&gt;1),VLOOKUP(A452,[1]Plan1!$GA$137:$GD$300,4),E452)</f>
        <v>5056.5600000000004</v>
      </c>
      <c r="F453" s="152">
        <f t="shared" si="158"/>
        <v>43311</v>
      </c>
      <c r="G453" s="152">
        <f t="shared" si="176"/>
        <v>43342</v>
      </c>
      <c r="H453" s="159">
        <f t="shared" si="159"/>
        <v>-8.990122720112792E-4</v>
      </c>
      <c r="I453" s="160">
        <f t="shared" si="168"/>
        <v>43403</v>
      </c>
      <c r="J453" s="155">
        <f t="shared" si="177"/>
        <v>30</v>
      </c>
      <c r="K453" s="155">
        <f t="shared" si="173"/>
        <v>15</v>
      </c>
      <c r="L453" s="2">
        <f t="shared" si="169"/>
        <v>0.99955039000000001</v>
      </c>
      <c r="M453" s="157">
        <f t="shared" si="174"/>
        <v>0.99955039000000001</v>
      </c>
      <c r="N453" s="2">
        <f t="shared" si="160"/>
        <v>0</v>
      </c>
      <c r="O453" s="161">
        <f t="shared" si="170"/>
        <v>0</v>
      </c>
      <c r="P453" s="162">
        <f t="shared" si="161"/>
        <v>0</v>
      </c>
      <c r="Q453" s="157">
        <f t="shared" si="162"/>
        <v>0</v>
      </c>
      <c r="R453" s="163">
        <f t="shared" si="171"/>
        <v>0.12</v>
      </c>
      <c r="S453" s="161">
        <f t="shared" si="163"/>
        <v>15</v>
      </c>
      <c r="T453" s="161">
        <v>360</v>
      </c>
      <c r="U453" s="164">
        <f t="shared" si="164"/>
        <v>1.004733195</v>
      </c>
      <c r="V453" s="157">
        <f t="shared" si="165"/>
        <v>0</v>
      </c>
      <c r="W453" s="2">
        <f t="shared" si="172"/>
        <v>0</v>
      </c>
      <c r="X453" s="2"/>
      <c r="Y453" s="8"/>
      <c r="Z453" s="5"/>
      <c r="AA453" s="5"/>
      <c r="AB453" s="5"/>
      <c r="AC453" s="24"/>
      <c r="AD453" s="5"/>
      <c r="AE453" s="3"/>
      <c r="AG453" s="41"/>
      <c r="AH453" s="39"/>
      <c r="AI453" s="39"/>
      <c r="AJ453" s="39"/>
      <c r="AK453" s="39"/>
      <c r="AL453" s="39"/>
      <c r="AM453" s="39"/>
    </row>
    <row r="454" spans="1:163" ht="15" customHeight="1" x14ac:dyDescent="0.2">
      <c r="A454" s="75">
        <f t="shared" si="166"/>
        <v>43389</v>
      </c>
      <c r="B454" s="2">
        <f t="shared" si="157"/>
        <v>0</v>
      </c>
      <c r="C454" s="157">
        <f t="shared" si="175"/>
        <v>0</v>
      </c>
      <c r="D454" s="158">
        <f t="shared" si="167"/>
        <v>5061.1099999999997</v>
      </c>
      <c r="E454" s="150">
        <f>IF(AND(K454=1,K453&gt;1),VLOOKUP(A453,[1]Plan1!$GA$137:$GD$300,4),E453)</f>
        <v>5056.5600000000004</v>
      </c>
      <c r="F454" s="152">
        <f t="shared" si="158"/>
        <v>43311</v>
      </c>
      <c r="G454" s="152">
        <f t="shared" si="176"/>
        <v>43342</v>
      </c>
      <c r="H454" s="159">
        <f t="shared" si="159"/>
        <v>-8.990122720112792E-4</v>
      </c>
      <c r="I454" s="160">
        <f t="shared" si="168"/>
        <v>43403</v>
      </c>
      <c r="J454" s="155">
        <f t="shared" si="177"/>
        <v>30</v>
      </c>
      <c r="K454" s="155">
        <f t="shared" si="173"/>
        <v>16</v>
      </c>
      <c r="L454" s="2">
        <f t="shared" si="169"/>
        <v>0.99952041999999997</v>
      </c>
      <c r="M454" s="157">
        <f t="shared" si="174"/>
        <v>0.99952041999999997</v>
      </c>
      <c r="N454" s="2">
        <f t="shared" si="160"/>
        <v>0</v>
      </c>
      <c r="O454" s="161">
        <f t="shared" si="170"/>
        <v>0</v>
      </c>
      <c r="P454" s="162">
        <f t="shared" si="161"/>
        <v>0</v>
      </c>
      <c r="Q454" s="157">
        <f t="shared" si="162"/>
        <v>0</v>
      </c>
      <c r="R454" s="163">
        <f t="shared" si="171"/>
        <v>0.12</v>
      </c>
      <c r="S454" s="161">
        <f t="shared" si="163"/>
        <v>16</v>
      </c>
      <c r="T454" s="161">
        <v>360</v>
      </c>
      <c r="U454" s="164">
        <f t="shared" si="164"/>
        <v>1.0050495370000001</v>
      </c>
      <c r="V454" s="157">
        <f t="shared" si="165"/>
        <v>0</v>
      </c>
      <c r="W454" s="2">
        <f t="shared" si="172"/>
        <v>0</v>
      </c>
      <c r="X454" s="2"/>
      <c r="Y454" s="8"/>
      <c r="Z454" s="5"/>
      <c r="AA454" s="5"/>
      <c r="AB454" s="5"/>
      <c r="AC454" s="24"/>
      <c r="AD454" s="5"/>
      <c r="AE454" s="3"/>
      <c r="AG454" s="41"/>
      <c r="AH454" s="39"/>
      <c r="AI454" s="39"/>
      <c r="AJ454" s="39"/>
      <c r="AK454" s="39"/>
      <c r="AL454" s="39"/>
      <c r="AM454" s="39"/>
    </row>
    <row r="455" spans="1:163" ht="15" customHeight="1" x14ac:dyDescent="0.2">
      <c r="A455" s="75">
        <f t="shared" si="166"/>
        <v>43390</v>
      </c>
      <c r="B455" s="2">
        <f t="shared" si="157"/>
        <v>0</v>
      </c>
      <c r="C455" s="157">
        <f t="shared" si="175"/>
        <v>0</v>
      </c>
      <c r="D455" s="158">
        <f t="shared" si="167"/>
        <v>5061.1099999999997</v>
      </c>
      <c r="E455" s="150">
        <f>IF(AND(K455=1,K454&gt;1),VLOOKUP(A454,[1]Plan1!$GA$137:$GD$300,4),E454)</f>
        <v>5056.5600000000004</v>
      </c>
      <c r="F455" s="152">
        <f t="shared" si="158"/>
        <v>43311</v>
      </c>
      <c r="G455" s="152">
        <f t="shared" si="176"/>
        <v>43342</v>
      </c>
      <c r="H455" s="159">
        <f t="shared" si="159"/>
        <v>-8.990122720112792E-4</v>
      </c>
      <c r="I455" s="160">
        <f t="shared" si="168"/>
        <v>43403</v>
      </c>
      <c r="J455" s="155">
        <f t="shared" si="177"/>
        <v>30</v>
      </c>
      <c r="K455" s="155">
        <f t="shared" si="173"/>
        <v>17</v>
      </c>
      <c r="L455" s="2">
        <f t="shared" si="169"/>
        <v>0.99949045999999997</v>
      </c>
      <c r="M455" s="157">
        <f t="shared" si="174"/>
        <v>0.99949045999999997</v>
      </c>
      <c r="N455" s="2">
        <f t="shared" si="160"/>
        <v>0</v>
      </c>
      <c r="O455" s="161">
        <f t="shared" si="170"/>
        <v>0</v>
      </c>
      <c r="P455" s="162">
        <f t="shared" si="161"/>
        <v>0</v>
      </c>
      <c r="Q455" s="157">
        <f t="shared" si="162"/>
        <v>0</v>
      </c>
      <c r="R455" s="163">
        <f t="shared" si="171"/>
        <v>0.12</v>
      </c>
      <c r="S455" s="161">
        <f t="shared" si="163"/>
        <v>17</v>
      </c>
      <c r="T455" s="161">
        <v>360</v>
      </c>
      <c r="U455" s="164">
        <f t="shared" si="164"/>
        <v>1.0053659779999999</v>
      </c>
      <c r="V455" s="157">
        <f t="shared" si="165"/>
        <v>0</v>
      </c>
      <c r="W455" s="2">
        <f t="shared" si="172"/>
        <v>0</v>
      </c>
      <c r="X455" s="2"/>
      <c r="Y455" s="8"/>
      <c r="Z455" s="5"/>
      <c r="AA455" s="5"/>
      <c r="AB455" s="5"/>
      <c r="AC455" s="24"/>
      <c r="AD455" s="5"/>
      <c r="AE455" s="3"/>
      <c r="AG455" s="41"/>
      <c r="AH455" s="39"/>
      <c r="AI455" s="39"/>
      <c r="AJ455" s="39"/>
      <c r="AK455" s="39"/>
      <c r="AL455" s="39"/>
      <c r="AM455" s="39"/>
    </row>
    <row r="456" spans="1:163" ht="15" customHeight="1" x14ac:dyDescent="0.2">
      <c r="A456" s="75">
        <f t="shared" si="166"/>
        <v>43391</v>
      </c>
      <c r="B456" s="2">
        <f t="shared" si="157"/>
        <v>0</v>
      </c>
      <c r="C456" s="157">
        <f t="shared" si="175"/>
        <v>0</v>
      </c>
      <c r="D456" s="158">
        <f t="shared" si="167"/>
        <v>5061.1099999999997</v>
      </c>
      <c r="E456" s="150">
        <f>IF(AND(K456=1,K455&gt;1),VLOOKUP(A455,[1]Plan1!$GA$137:$GD$300,4),E455)</f>
        <v>5056.5600000000004</v>
      </c>
      <c r="F456" s="152">
        <f t="shared" si="158"/>
        <v>43311</v>
      </c>
      <c r="G456" s="152">
        <f t="shared" si="176"/>
        <v>43342</v>
      </c>
      <c r="H456" s="159">
        <f t="shared" si="159"/>
        <v>-8.990122720112792E-4</v>
      </c>
      <c r="I456" s="160">
        <f t="shared" si="168"/>
        <v>43403</v>
      </c>
      <c r="J456" s="155">
        <f t="shared" si="177"/>
        <v>30</v>
      </c>
      <c r="K456" s="155">
        <f t="shared" si="173"/>
        <v>18</v>
      </c>
      <c r="L456" s="2">
        <f t="shared" si="169"/>
        <v>0.99946049000000003</v>
      </c>
      <c r="M456" s="157">
        <f t="shared" si="174"/>
        <v>0.99946049000000003</v>
      </c>
      <c r="N456" s="2">
        <f t="shared" si="160"/>
        <v>0</v>
      </c>
      <c r="O456" s="161">
        <f t="shared" si="170"/>
        <v>0</v>
      </c>
      <c r="P456" s="162">
        <f t="shared" si="161"/>
        <v>0</v>
      </c>
      <c r="Q456" s="157">
        <f t="shared" si="162"/>
        <v>0</v>
      </c>
      <c r="R456" s="163">
        <f t="shared" si="171"/>
        <v>0.12</v>
      </c>
      <c r="S456" s="161">
        <f t="shared" si="163"/>
        <v>18</v>
      </c>
      <c r="T456" s="161">
        <v>360</v>
      </c>
      <c r="U456" s="164">
        <f t="shared" si="164"/>
        <v>1.0056825190000001</v>
      </c>
      <c r="V456" s="157">
        <f t="shared" si="165"/>
        <v>0</v>
      </c>
      <c r="W456" s="2">
        <f t="shared" si="172"/>
        <v>0</v>
      </c>
      <c r="X456" s="2"/>
      <c r="Y456" s="8"/>
      <c r="Z456" s="5"/>
      <c r="AA456" s="5"/>
      <c r="AB456" s="5"/>
      <c r="AC456" s="24"/>
      <c r="AD456" s="5"/>
      <c r="AE456" s="3"/>
      <c r="AG456" s="41"/>
      <c r="AH456" s="39"/>
      <c r="AI456" s="39"/>
      <c r="AJ456" s="39"/>
      <c r="AK456" s="39"/>
      <c r="AL456" s="39"/>
      <c r="AM456" s="39"/>
    </row>
    <row r="457" spans="1:163" ht="15" customHeight="1" x14ac:dyDescent="0.2">
      <c r="A457" s="75">
        <f t="shared" si="166"/>
        <v>43392</v>
      </c>
      <c r="B457" s="2">
        <f t="shared" si="157"/>
        <v>0</v>
      </c>
      <c r="C457" s="157">
        <f t="shared" si="175"/>
        <v>0</v>
      </c>
      <c r="D457" s="158">
        <f t="shared" si="167"/>
        <v>5061.1099999999997</v>
      </c>
      <c r="E457" s="150">
        <f>IF(AND(K457=1,K456&gt;1),VLOOKUP(A456,[1]Plan1!$GA$137:$GD$300,4),E456)</f>
        <v>5056.5600000000004</v>
      </c>
      <c r="F457" s="152">
        <f t="shared" si="158"/>
        <v>43311</v>
      </c>
      <c r="G457" s="152">
        <f t="shared" si="176"/>
        <v>43342</v>
      </c>
      <c r="H457" s="159">
        <f t="shared" si="159"/>
        <v>-8.990122720112792E-4</v>
      </c>
      <c r="I457" s="160">
        <f t="shared" si="168"/>
        <v>43403</v>
      </c>
      <c r="J457" s="155">
        <f t="shared" si="177"/>
        <v>30</v>
      </c>
      <c r="K457" s="155">
        <f t="shared" si="173"/>
        <v>19</v>
      </c>
      <c r="L457" s="2">
        <f t="shared" si="169"/>
        <v>0.99943053000000004</v>
      </c>
      <c r="M457" s="157">
        <f t="shared" si="174"/>
        <v>0.99943053000000004</v>
      </c>
      <c r="N457" s="2">
        <f t="shared" si="160"/>
        <v>0</v>
      </c>
      <c r="O457" s="161">
        <f t="shared" si="170"/>
        <v>0</v>
      </c>
      <c r="P457" s="162">
        <f t="shared" si="161"/>
        <v>0</v>
      </c>
      <c r="Q457" s="157">
        <f t="shared" si="162"/>
        <v>0</v>
      </c>
      <c r="R457" s="163">
        <f t="shared" si="171"/>
        <v>0.12</v>
      </c>
      <c r="S457" s="161">
        <f t="shared" si="163"/>
        <v>19</v>
      </c>
      <c r="T457" s="161">
        <v>360</v>
      </c>
      <c r="U457" s="164">
        <f t="shared" si="164"/>
        <v>1.0059991589999999</v>
      </c>
      <c r="V457" s="157">
        <f t="shared" si="165"/>
        <v>0</v>
      </c>
      <c r="W457" s="2">
        <f t="shared" si="172"/>
        <v>0</v>
      </c>
      <c r="X457" s="2"/>
      <c r="Y457" s="8"/>
      <c r="Z457" s="5"/>
      <c r="AA457" s="5"/>
      <c r="AB457" s="5"/>
      <c r="AC457" s="24"/>
      <c r="AD457" s="5"/>
      <c r="AE457" s="3"/>
      <c r="AG457" s="41"/>
      <c r="AH457" s="39"/>
      <c r="AI457" s="39"/>
      <c r="AJ457" s="39"/>
      <c r="AK457" s="39"/>
      <c r="AL457" s="39"/>
      <c r="AM457" s="39"/>
    </row>
    <row r="458" spans="1:163" ht="15" customHeight="1" x14ac:dyDescent="0.2">
      <c r="A458" s="75">
        <f t="shared" si="166"/>
        <v>43393</v>
      </c>
      <c r="B458" s="2">
        <f t="shared" si="157"/>
        <v>0</v>
      </c>
      <c r="C458" s="157">
        <f t="shared" si="175"/>
        <v>0</v>
      </c>
      <c r="D458" s="158">
        <f t="shared" si="167"/>
        <v>5061.1099999999997</v>
      </c>
      <c r="E458" s="150">
        <f>IF(AND(K458=1,K457&gt;1),VLOOKUP(A457,[1]Plan1!$GA$137:$GD$300,4),E457)</f>
        <v>5056.5600000000004</v>
      </c>
      <c r="F458" s="152">
        <f t="shared" si="158"/>
        <v>43311</v>
      </c>
      <c r="G458" s="152">
        <f t="shared" si="176"/>
        <v>43342</v>
      </c>
      <c r="H458" s="159">
        <f t="shared" si="159"/>
        <v>-8.990122720112792E-4</v>
      </c>
      <c r="I458" s="160">
        <f t="shared" si="168"/>
        <v>43403</v>
      </c>
      <c r="J458" s="155">
        <f t="shared" si="177"/>
        <v>30</v>
      </c>
      <c r="K458" s="155">
        <f t="shared" si="173"/>
        <v>20</v>
      </c>
      <c r="L458" s="2">
        <f t="shared" si="169"/>
        <v>0.99940055999999999</v>
      </c>
      <c r="M458" s="157">
        <f t="shared" si="174"/>
        <v>0.99940055999999999</v>
      </c>
      <c r="N458" s="2">
        <f t="shared" si="160"/>
        <v>0</v>
      </c>
      <c r="O458" s="161">
        <f t="shared" si="170"/>
        <v>0</v>
      </c>
      <c r="P458" s="162">
        <f t="shared" si="161"/>
        <v>0</v>
      </c>
      <c r="Q458" s="157">
        <f t="shared" si="162"/>
        <v>0</v>
      </c>
      <c r="R458" s="163">
        <f t="shared" si="171"/>
        <v>0.12</v>
      </c>
      <c r="S458" s="161">
        <f t="shared" si="163"/>
        <v>20</v>
      </c>
      <c r="T458" s="161">
        <v>360</v>
      </c>
      <c r="U458" s="164">
        <f t="shared" si="164"/>
        <v>1.0063158999999999</v>
      </c>
      <c r="V458" s="157">
        <f t="shared" si="165"/>
        <v>0</v>
      </c>
      <c r="W458" s="2">
        <f t="shared" si="172"/>
        <v>0</v>
      </c>
      <c r="X458" s="2"/>
      <c r="Y458" s="11"/>
      <c r="Z458" s="5"/>
      <c r="AA458" s="5"/>
      <c r="AB458" s="5"/>
      <c r="AC458" s="24"/>
      <c r="AD458" s="5"/>
      <c r="AE458" s="7"/>
      <c r="AG458" s="41"/>
      <c r="AH458" s="39"/>
      <c r="AI458" s="39"/>
      <c r="AJ458" s="39"/>
      <c r="AK458" s="39"/>
      <c r="AL458" s="39"/>
      <c r="AM458" s="39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  <c r="BN458" s="38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  <c r="BY458" s="38"/>
      <c r="BZ458" s="38"/>
      <c r="CA458" s="38"/>
      <c r="CB458" s="38"/>
      <c r="CC458" s="38"/>
      <c r="CD458" s="38"/>
      <c r="CE458" s="38"/>
      <c r="CF458" s="38"/>
      <c r="CG458" s="38"/>
      <c r="CH458" s="38"/>
      <c r="CI458" s="38"/>
      <c r="CJ458" s="38"/>
      <c r="CK458" s="38"/>
      <c r="CL458" s="38"/>
      <c r="CM458" s="38"/>
      <c r="CN458" s="38"/>
      <c r="CO458" s="38"/>
      <c r="CP458" s="38"/>
      <c r="CQ458" s="38"/>
      <c r="CR458" s="38"/>
      <c r="CS458" s="38"/>
      <c r="CT458" s="38"/>
      <c r="CU458" s="38"/>
      <c r="CV458" s="38"/>
      <c r="CW458" s="38"/>
      <c r="CX458" s="38"/>
      <c r="CY458" s="38"/>
      <c r="CZ458" s="38"/>
      <c r="DA458" s="38"/>
      <c r="DB458" s="38"/>
      <c r="DC458" s="38"/>
      <c r="DD458" s="38"/>
      <c r="DE458" s="38"/>
      <c r="DF458" s="38"/>
      <c r="DG458" s="38"/>
      <c r="DH458" s="38"/>
      <c r="DI458" s="38"/>
      <c r="DJ458" s="38"/>
      <c r="DK458" s="38"/>
      <c r="DL458" s="38"/>
      <c r="DM458" s="38"/>
      <c r="DN458" s="38"/>
      <c r="DO458" s="38"/>
      <c r="DP458" s="38"/>
      <c r="DQ458" s="38"/>
      <c r="DR458" s="38"/>
      <c r="DS458" s="38"/>
      <c r="DT458" s="38"/>
      <c r="DU458" s="38"/>
      <c r="DV458" s="38"/>
      <c r="DW458" s="38"/>
      <c r="DX458" s="38"/>
      <c r="DY458" s="38"/>
      <c r="DZ458" s="38"/>
      <c r="EA458" s="38"/>
      <c r="EB458" s="38"/>
      <c r="EC458" s="38"/>
      <c r="ED458" s="38"/>
      <c r="EE458" s="38"/>
      <c r="EF458" s="38"/>
      <c r="EG458" s="38"/>
      <c r="EH458" s="38"/>
      <c r="EI458" s="38"/>
      <c r="EJ458" s="38"/>
      <c r="EK458" s="38"/>
      <c r="EL458" s="38"/>
      <c r="EM458" s="38"/>
      <c r="EN458" s="38"/>
      <c r="EO458" s="38"/>
      <c r="EP458" s="38"/>
      <c r="EQ458" s="38"/>
      <c r="ER458" s="38"/>
      <c r="ES458" s="38"/>
      <c r="ET458" s="38"/>
      <c r="EU458" s="38"/>
      <c r="EV458" s="38"/>
      <c r="EW458" s="38"/>
      <c r="EX458" s="38"/>
      <c r="EY458" s="38"/>
      <c r="EZ458" s="38"/>
      <c r="FA458" s="38"/>
      <c r="FB458" s="38"/>
      <c r="FC458" s="38"/>
      <c r="FD458" s="38"/>
      <c r="FE458" s="38"/>
      <c r="FF458" s="38"/>
      <c r="FG458" s="38"/>
    </row>
    <row r="459" spans="1:163" ht="15" customHeight="1" x14ac:dyDescent="0.2">
      <c r="A459" s="75">
        <f t="shared" si="166"/>
        <v>43394</v>
      </c>
      <c r="B459" s="2">
        <f t="shared" ref="B459:B522" si="178">N459+V459</f>
        <v>0</v>
      </c>
      <c r="C459" s="157">
        <f t="shared" si="175"/>
        <v>0</v>
      </c>
      <c r="D459" s="158">
        <f t="shared" si="167"/>
        <v>5061.1099999999997</v>
      </c>
      <c r="E459" s="150">
        <f>IF(AND(K459=1,K458&gt;1),VLOOKUP(A458,[1]Plan1!$GA$137:$GD$300,4),E458)</f>
        <v>5056.5600000000004</v>
      </c>
      <c r="F459" s="152">
        <f t="shared" ref="F459:F522" si="179">EDATE(G459,-1)</f>
        <v>43311</v>
      </c>
      <c r="G459" s="152">
        <f t="shared" si="176"/>
        <v>43342</v>
      </c>
      <c r="H459" s="159">
        <f t="shared" ref="H459:H522" si="180">(E459/D459)-1</f>
        <v>-8.990122720112792E-4</v>
      </c>
      <c r="I459" s="160">
        <f t="shared" si="168"/>
        <v>43403</v>
      </c>
      <c r="J459" s="155">
        <f t="shared" si="177"/>
        <v>30</v>
      </c>
      <c r="K459" s="155">
        <f t="shared" si="173"/>
        <v>21</v>
      </c>
      <c r="L459" s="2">
        <f t="shared" si="169"/>
        <v>0.9993706</v>
      </c>
      <c r="M459" s="157">
        <f t="shared" si="174"/>
        <v>0.9993706</v>
      </c>
      <c r="N459" s="2">
        <f t="shared" ref="N459:N522" si="181">TRUNC(C459*M459,8)</f>
        <v>0</v>
      </c>
      <c r="O459" s="161">
        <f t="shared" si="170"/>
        <v>0</v>
      </c>
      <c r="P459" s="162">
        <f t="shared" ref="P459:P522" si="182">IF(O459&gt;0,VLOOKUP($A459,$AB$11:$AG$122,6),0)</f>
        <v>0</v>
      </c>
      <c r="Q459" s="157">
        <f t="shared" ref="Q459:Q522" si="183">IF(P459&gt;0,TRUNC(P459*N459,8),0)</f>
        <v>0</v>
      </c>
      <c r="R459" s="163">
        <f t="shared" si="171"/>
        <v>0.12</v>
      </c>
      <c r="S459" s="161">
        <f t="shared" ref="S459:S522" si="184">K459</f>
        <v>21</v>
      </c>
      <c r="T459" s="161">
        <v>360</v>
      </c>
      <c r="U459" s="164">
        <f t="shared" ref="U459:U522" si="185">ROUND((1+R459)^(30/360)^(K459/J459),9)</f>
        <v>1.0066327399999999</v>
      </c>
      <c r="V459" s="157">
        <f t="shared" ref="V459:V522" si="186">TRUNC((N459*(U459-1)),8)</f>
        <v>0</v>
      </c>
      <c r="W459" s="2">
        <f t="shared" si="172"/>
        <v>0</v>
      </c>
      <c r="X459" s="2"/>
      <c r="Y459" s="8"/>
      <c r="Z459" s="5"/>
      <c r="AA459" s="5"/>
      <c r="AB459" s="5"/>
      <c r="AC459" s="24"/>
      <c r="AD459" s="5"/>
      <c r="AE459" s="3"/>
      <c r="AG459" s="41"/>
      <c r="AH459" s="39"/>
      <c r="AI459" s="39"/>
      <c r="AJ459" s="39"/>
      <c r="AK459" s="39"/>
      <c r="AL459" s="39"/>
      <c r="AM459" s="39"/>
    </row>
    <row r="460" spans="1:163" ht="15" customHeight="1" x14ac:dyDescent="0.2">
      <c r="A460" s="75">
        <f t="shared" ref="A460:A523" si="187">(A459+1)</f>
        <v>43395</v>
      </c>
      <c r="B460" s="2">
        <f t="shared" si="178"/>
        <v>0</v>
      </c>
      <c r="C460" s="157">
        <f t="shared" si="175"/>
        <v>0</v>
      </c>
      <c r="D460" s="158">
        <f t="shared" ref="D460:D523" si="188">IF(E460=E459,D459,E459)</f>
        <v>5061.1099999999997</v>
      </c>
      <c r="E460" s="150">
        <f>IF(AND(K460=1,K459&gt;1),VLOOKUP(A459,[1]Plan1!$GA$137:$GD$300,4),E459)</f>
        <v>5056.5600000000004</v>
      </c>
      <c r="F460" s="152">
        <f t="shared" si="179"/>
        <v>43311</v>
      </c>
      <c r="G460" s="152">
        <f t="shared" si="176"/>
        <v>43342</v>
      </c>
      <c r="H460" s="159">
        <f t="shared" si="180"/>
        <v>-8.990122720112792E-4</v>
      </c>
      <c r="I460" s="160">
        <f t="shared" ref="I460:I523" si="189">VLOOKUP(A459,AF$126:AI$301,4)</f>
        <v>43403</v>
      </c>
      <c r="J460" s="155">
        <f t="shared" si="177"/>
        <v>30</v>
      </c>
      <c r="K460" s="155">
        <f t="shared" si="173"/>
        <v>22</v>
      </c>
      <c r="L460" s="2">
        <f t="shared" ref="L460:L523" si="190">TRUNC((E460/D460)^TRUNC((K460/J460),9),8)</f>
        <v>0.99934064</v>
      </c>
      <c r="M460" s="157">
        <f t="shared" si="174"/>
        <v>0.99934064</v>
      </c>
      <c r="N460" s="2">
        <f t="shared" si="181"/>
        <v>0</v>
      </c>
      <c r="O460" s="161">
        <f t="shared" ref="O460:O523" si="191">IF(VLOOKUP(A460,AB$11:AK$122,10)=VLOOKUP(A459,AB$11:AK$122,10),0,VLOOKUP(A460,AB$11:AK$122,10))</f>
        <v>0</v>
      </c>
      <c r="P460" s="162">
        <f t="shared" si="182"/>
        <v>0</v>
      </c>
      <c r="Q460" s="157">
        <f t="shared" si="183"/>
        <v>0</v>
      </c>
      <c r="R460" s="163">
        <f t="shared" ref="R460:R523" si="192">(R459)</f>
        <v>0.12</v>
      </c>
      <c r="S460" s="161">
        <f t="shared" si="184"/>
        <v>22</v>
      </c>
      <c r="T460" s="161">
        <v>360</v>
      </c>
      <c r="U460" s="164">
        <f t="shared" si="185"/>
        <v>1.00694968</v>
      </c>
      <c r="V460" s="157">
        <f t="shared" si="186"/>
        <v>0</v>
      </c>
      <c r="W460" s="2">
        <f t="shared" ref="W460:W523" si="193">IF(O460&gt;0,Q460+V460,0)</f>
        <v>0</v>
      </c>
      <c r="X460" s="2"/>
      <c r="Y460" s="8"/>
      <c r="Z460" s="5"/>
      <c r="AA460" s="5"/>
      <c r="AB460" s="5"/>
      <c r="AC460" s="24"/>
      <c r="AD460" s="5"/>
      <c r="AE460" s="3"/>
      <c r="AG460" s="41"/>
      <c r="AH460" s="39"/>
      <c r="AI460" s="39"/>
      <c r="AJ460" s="39"/>
      <c r="AK460" s="39"/>
      <c r="AL460" s="39"/>
      <c r="AM460" s="39"/>
    </row>
    <row r="461" spans="1:163" ht="15" customHeight="1" x14ac:dyDescent="0.2">
      <c r="A461" s="75">
        <f t="shared" si="187"/>
        <v>43396</v>
      </c>
      <c r="B461" s="2">
        <f t="shared" si="178"/>
        <v>0</v>
      </c>
      <c r="C461" s="157">
        <f t="shared" si="175"/>
        <v>0</v>
      </c>
      <c r="D461" s="158">
        <f t="shared" si="188"/>
        <v>5061.1099999999997</v>
      </c>
      <c r="E461" s="150">
        <f>IF(AND(K461=1,K460&gt;1),VLOOKUP(A460,[1]Plan1!$GA$137:$GD$300,4),E460)</f>
        <v>5056.5600000000004</v>
      </c>
      <c r="F461" s="152">
        <f t="shared" si="179"/>
        <v>43311</v>
      </c>
      <c r="G461" s="152">
        <f t="shared" si="176"/>
        <v>43342</v>
      </c>
      <c r="H461" s="159">
        <f t="shared" si="180"/>
        <v>-8.990122720112792E-4</v>
      </c>
      <c r="I461" s="160">
        <f t="shared" si="189"/>
        <v>43403</v>
      </c>
      <c r="J461" s="155">
        <f t="shared" si="177"/>
        <v>30</v>
      </c>
      <c r="K461" s="155">
        <f t="shared" si="173"/>
        <v>23</v>
      </c>
      <c r="L461" s="2">
        <f t="shared" si="190"/>
        <v>0.99931068000000001</v>
      </c>
      <c r="M461" s="157">
        <f t="shared" si="174"/>
        <v>0.99931068000000001</v>
      </c>
      <c r="N461" s="2">
        <f t="shared" si="181"/>
        <v>0</v>
      </c>
      <c r="O461" s="161">
        <f t="shared" si="191"/>
        <v>0</v>
      </c>
      <c r="P461" s="162">
        <f t="shared" si="182"/>
        <v>0</v>
      </c>
      <c r="Q461" s="157">
        <f t="shared" si="183"/>
        <v>0</v>
      </c>
      <c r="R461" s="163">
        <f t="shared" si="192"/>
        <v>0.12</v>
      </c>
      <c r="S461" s="161">
        <f t="shared" si="184"/>
        <v>23</v>
      </c>
      <c r="T461" s="161">
        <v>360</v>
      </c>
      <c r="U461" s="164">
        <f t="shared" si="185"/>
        <v>1.007266719</v>
      </c>
      <c r="V461" s="157">
        <f t="shared" si="186"/>
        <v>0</v>
      </c>
      <c r="W461" s="2">
        <f t="shared" si="193"/>
        <v>0</v>
      </c>
      <c r="X461" s="2"/>
      <c r="Y461" s="8"/>
      <c r="Z461" s="5"/>
      <c r="AA461" s="5"/>
      <c r="AB461" s="5"/>
      <c r="AC461" s="24"/>
      <c r="AD461" s="5"/>
      <c r="AE461" s="3"/>
      <c r="AG461" s="41"/>
      <c r="AH461" s="39"/>
      <c r="AI461" s="39"/>
      <c r="AJ461" s="39"/>
      <c r="AK461" s="39"/>
      <c r="AL461" s="39"/>
      <c r="AM461" s="39"/>
    </row>
    <row r="462" spans="1:163" ht="15" customHeight="1" x14ac:dyDescent="0.2">
      <c r="A462" s="75">
        <f t="shared" si="187"/>
        <v>43397</v>
      </c>
      <c r="B462" s="2">
        <f t="shared" si="178"/>
        <v>0</v>
      </c>
      <c r="C462" s="157">
        <f t="shared" si="175"/>
        <v>0</v>
      </c>
      <c r="D462" s="158">
        <f t="shared" si="188"/>
        <v>5061.1099999999997</v>
      </c>
      <c r="E462" s="150">
        <f>IF(AND(K462=1,K461&gt;1),VLOOKUP(A461,[1]Plan1!$GA$137:$GD$300,4),E461)</f>
        <v>5056.5600000000004</v>
      </c>
      <c r="F462" s="152">
        <f t="shared" si="179"/>
        <v>43311</v>
      </c>
      <c r="G462" s="152">
        <f t="shared" si="176"/>
        <v>43342</v>
      </c>
      <c r="H462" s="159">
        <f t="shared" si="180"/>
        <v>-8.990122720112792E-4</v>
      </c>
      <c r="I462" s="160">
        <f t="shared" si="189"/>
        <v>43403</v>
      </c>
      <c r="J462" s="155">
        <f t="shared" si="177"/>
        <v>30</v>
      </c>
      <c r="K462" s="155">
        <f t="shared" si="173"/>
        <v>24</v>
      </c>
      <c r="L462" s="2">
        <f t="shared" si="190"/>
        <v>0.99928072000000001</v>
      </c>
      <c r="M462" s="157">
        <f t="shared" si="174"/>
        <v>0.99928072000000001</v>
      </c>
      <c r="N462" s="2">
        <f t="shared" si="181"/>
        <v>0</v>
      </c>
      <c r="O462" s="161">
        <f t="shared" si="191"/>
        <v>0</v>
      </c>
      <c r="P462" s="162">
        <f t="shared" si="182"/>
        <v>0</v>
      </c>
      <c r="Q462" s="157">
        <f t="shared" si="183"/>
        <v>0</v>
      </c>
      <c r="R462" s="163">
        <f t="shared" si="192"/>
        <v>0.12</v>
      </c>
      <c r="S462" s="161">
        <f t="shared" si="184"/>
        <v>24</v>
      </c>
      <c r="T462" s="161">
        <v>360</v>
      </c>
      <c r="U462" s="164">
        <f t="shared" si="185"/>
        <v>1.0075838589999999</v>
      </c>
      <c r="V462" s="157">
        <f t="shared" si="186"/>
        <v>0</v>
      </c>
      <c r="W462" s="2">
        <f t="shared" si="193"/>
        <v>0</v>
      </c>
      <c r="X462" s="2"/>
      <c r="Y462" s="8"/>
      <c r="Z462" s="5"/>
      <c r="AA462" s="5"/>
      <c r="AB462" s="5"/>
      <c r="AC462" s="24"/>
      <c r="AD462" s="5"/>
      <c r="AE462" s="3"/>
      <c r="AG462" s="41"/>
      <c r="AH462" s="39"/>
      <c r="AI462" s="39"/>
      <c r="AJ462" s="39"/>
      <c r="AK462" s="39"/>
      <c r="AL462" s="39"/>
      <c r="AM462" s="39"/>
    </row>
    <row r="463" spans="1:163" ht="15" customHeight="1" x14ac:dyDescent="0.2">
      <c r="A463" s="75">
        <f t="shared" si="187"/>
        <v>43398</v>
      </c>
      <c r="B463" s="2">
        <f t="shared" si="178"/>
        <v>0</v>
      </c>
      <c r="C463" s="157">
        <f t="shared" si="175"/>
        <v>0</v>
      </c>
      <c r="D463" s="158">
        <f t="shared" si="188"/>
        <v>5061.1099999999997</v>
      </c>
      <c r="E463" s="150">
        <f>IF(AND(K463=1,K462&gt;1),VLOOKUP(A462,[1]Plan1!$GA$137:$GD$300,4),E462)</f>
        <v>5056.5600000000004</v>
      </c>
      <c r="F463" s="152">
        <f t="shared" si="179"/>
        <v>43311</v>
      </c>
      <c r="G463" s="152">
        <f t="shared" si="176"/>
        <v>43342</v>
      </c>
      <c r="H463" s="159">
        <f t="shared" si="180"/>
        <v>-8.990122720112792E-4</v>
      </c>
      <c r="I463" s="160">
        <f t="shared" si="189"/>
        <v>43403</v>
      </c>
      <c r="J463" s="155">
        <f t="shared" si="177"/>
        <v>30</v>
      </c>
      <c r="K463" s="155">
        <f t="shared" si="173"/>
        <v>25</v>
      </c>
      <c r="L463" s="2">
        <f t="shared" si="190"/>
        <v>0.99925076000000002</v>
      </c>
      <c r="M463" s="157">
        <f t="shared" si="174"/>
        <v>0.99925076000000002</v>
      </c>
      <c r="N463" s="2">
        <f t="shared" si="181"/>
        <v>0</v>
      </c>
      <c r="O463" s="161">
        <f t="shared" si="191"/>
        <v>0</v>
      </c>
      <c r="P463" s="162">
        <f t="shared" si="182"/>
        <v>0</v>
      </c>
      <c r="Q463" s="157">
        <f t="shared" si="183"/>
        <v>0</v>
      </c>
      <c r="R463" s="163">
        <f t="shared" si="192"/>
        <v>0.12</v>
      </c>
      <c r="S463" s="161">
        <f t="shared" si="184"/>
        <v>25</v>
      </c>
      <c r="T463" s="161">
        <v>360</v>
      </c>
      <c r="U463" s="164">
        <f t="shared" si="185"/>
        <v>1.0079010980000001</v>
      </c>
      <c r="V463" s="157">
        <f t="shared" si="186"/>
        <v>0</v>
      </c>
      <c r="W463" s="2">
        <f t="shared" si="193"/>
        <v>0</v>
      </c>
      <c r="X463" s="2"/>
      <c r="Y463" s="8"/>
      <c r="Z463" s="5"/>
      <c r="AA463" s="5"/>
      <c r="AB463" s="5"/>
      <c r="AC463" s="24"/>
      <c r="AD463" s="5"/>
      <c r="AE463" s="3"/>
      <c r="AG463" s="41"/>
      <c r="AH463" s="39"/>
      <c r="AI463" s="39"/>
      <c r="AJ463" s="39"/>
      <c r="AK463" s="39"/>
      <c r="AL463" s="39"/>
      <c r="AM463" s="39"/>
    </row>
    <row r="464" spans="1:163" ht="15" customHeight="1" x14ac:dyDescent="0.2">
      <c r="A464" s="75">
        <f t="shared" si="187"/>
        <v>43399</v>
      </c>
      <c r="B464" s="2">
        <f t="shared" si="178"/>
        <v>0</v>
      </c>
      <c r="C464" s="157">
        <f t="shared" si="175"/>
        <v>0</v>
      </c>
      <c r="D464" s="158">
        <f t="shared" si="188"/>
        <v>5061.1099999999997</v>
      </c>
      <c r="E464" s="150">
        <f>IF(AND(K464=1,K463&gt;1),VLOOKUP(A463,[1]Plan1!$GA$137:$GD$300,4),E463)</f>
        <v>5056.5600000000004</v>
      </c>
      <c r="F464" s="152">
        <f t="shared" si="179"/>
        <v>43311</v>
      </c>
      <c r="G464" s="152">
        <f t="shared" si="176"/>
        <v>43342</v>
      </c>
      <c r="H464" s="159">
        <f t="shared" si="180"/>
        <v>-8.990122720112792E-4</v>
      </c>
      <c r="I464" s="160">
        <f t="shared" si="189"/>
        <v>43403</v>
      </c>
      <c r="J464" s="155">
        <f t="shared" si="177"/>
        <v>30</v>
      </c>
      <c r="K464" s="155">
        <f t="shared" si="173"/>
        <v>26</v>
      </c>
      <c r="L464" s="2">
        <f t="shared" si="190"/>
        <v>0.99922080000000002</v>
      </c>
      <c r="M464" s="157">
        <f t="shared" si="174"/>
        <v>0.99922080000000002</v>
      </c>
      <c r="N464" s="2">
        <f t="shared" si="181"/>
        <v>0</v>
      </c>
      <c r="O464" s="161">
        <f t="shared" si="191"/>
        <v>0</v>
      </c>
      <c r="P464" s="162">
        <f t="shared" si="182"/>
        <v>0</v>
      </c>
      <c r="Q464" s="157">
        <f t="shared" si="183"/>
        <v>0</v>
      </c>
      <c r="R464" s="163">
        <f t="shared" si="192"/>
        <v>0.12</v>
      </c>
      <c r="S464" s="161">
        <f t="shared" si="184"/>
        <v>26</v>
      </c>
      <c r="T464" s="161">
        <v>360</v>
      </c>
      <c r="U464" s="164">
        <f t="shared" si="185"/>
        <v>1.008218437</v>
      </c>
      <c r="V464" s="157">
        <f t="shared" si="186"/>
        <v>0</v>
      </c>
      <c r="W464" s="2">
        <f t="shared" si="193"/>
        <v>0</v>
      </c>
      <c r="X464" s="2"/>
      <c r="Y464" s="8"/>
      <c r="Z464" s="5"/>
      <c r="AA464" s="5"/>
      <c r="AB464" s="5"/>
      <c r="AC464" s="24"/>
      <c r="AD464" s="5"/>
      <c r="AE464" s="3"/>
      <c r="AG464" s="41"/>
      <c r="AH464" s="39"/>
      <c r="AI464" s="39"/>
      <c r="AJ464" s="39"/>
      <c r="AK464" s="39"/>
      <c r="AL464" s="39"/>
      <c r="AM464" s="39"/>
    </row>
    <row r="465" spans="1:39" ht="15" customHeight="1" x14ac:dyDescent="0.2">
      <c r="A465" s="75">
        <f t="shared" si="187"/>
        <v>43400</v>
      </c>
      <c r="B465" s="2">
        <f t="shared" si="178"/>
        <v>0</v>
      </c>
      <c r="C465" s="157">
        <f t="shared" si="175"/>
        <v>0</v>
      </c>
      <c r="D465" s="158">
        <f t="shared" si="188"/>
        <v>5061.1099999999997</v>
      </c>
      <c r="E465" s="150">
        <f>IF(AND(K465=1,K464&gt;1),VLOOKUP(A464,[1]Plan1!$GA$137:$GD$300,4),E464)</f>
        <v>5056.5600000000004</v>
      </c>
      <c r="F465" s="152">
        <f t="shared" si="179"/>
        <v>43311</v>
      </c>
      <c r="G465" s="152">
        <f t="shared" si="176"/>
        <v>43342</v>
      </c>
      <c r="H465" s="159">
        <f t="shared" si="180"/>
        <v>-8.990122720112792E-4</v>
      </c>
      <c r="I465" s="160">
        <f t="shared" si="189"/>
        <v>43403</v>
      </c>
      <c r="J465" s="155">
        <f t="shared" si="177"/>
        <v>30</v>
      </c>
      <c r="K465" s="155">
        <f t="shared" si="173"/>
        <v>27</v>
      </c>
      <c r="L465" s="2">
        <f t="shared" si="190"/>
        <v>0.99919084999999996</v>
      </c>
      <c r="M465" s="157">
        <f t="shared" si="174"/>
        <v>0.99919084999999996</v>
      </c>
      <c r="N465" s="2">
        <f t="shared" si="181"/>
        <v>0</v>
      </c>
      <c r="O465" s="161">
        <f t="shared" si="191"/>
        <v>0</v>
      </c>
      <c r="P465" s="162">
        <f t="shared" si="182"/>
        <v>0</v>
      </c>
      <c r="Q465" s="157">
        <f t="shared" si="183"/>
        <v>0</v>
      </c>
      <c r="R465" s="163">
        <f t="shared" si="192"/>
        <v>0.12</v>
      </c>
      <c r="S465" s="161">
        <f t="shared" si="184"/>
        <v>27</v>
      </c>
      <c r="T465" s="161">
        <v>360</v>
      </c>
      <c r="U465" s="164">
        <f t="shared" si="185"/>
        <v>1.0085358760000001</v>
      </c>
      <c r="V465" s="157">
        <f t="shared" si="186"/>
        <v>0</v>
      </c>
      <c r="W465" s="2">
        <f t="shared" si="193"/>
        <v>0</v>
      </c>
      <c r="X465" s="2"/>
      <c r="Y465" s="8"/>
      <c r="Z465" s="5"/>
      <c r="AA465" s="5"/>
      <c r="AB465" s="5"/>
      <c r="AC465" s="24"/>
      <c r="AD465" s="5"/>
      <c r="AE465" s="3"/>
      <c r="AG465" s="41"/>
      <c r="AH465" s="39"/>
      <c r="AI465" s="39"/>
      <c r="AJ465" s="39"/>
      <c r="AK465" s="39"/>
      <c r="AL465" s="39"/>
      <c r="AM465" s="39"/>
    </row>
    <row r="466" spans="1:39" ht="15" customHeight="1" x14ac:dyDescent="0.2">
      <c r="A466" s="75">
        <f t="shared" si="187"/>
        <v>43401</v>
      </c>
      <c r="B466" s="2">
        <f t="shared" si="178"/>
        <v>0</v>
      </c>
      <c r="C466" s="157">
        <f t="shared" si="175"/>
        <v>0</v>
      </c>
      <c r="D466" s="158">
        <f t="shared" si="188"/>
        <v>5061.1099999999997</v>
      </c>
      <c r="E466" s="150">
        <f>IF(AND(K466=1,K465&gt;1),VLOOKUP(A465,[1]Plan1!$GA$137:$GD$300,4),E465)</f>
        <v>5056.5600000000004</v>
      </c>
      <c r="F466" s="152">
        <f t="shared" si="179"/>
        <v>43311</v>
      </c>
      <c r="G466" s="152">
        <f t="shared" si="176"/>
        <v>43342</v>
      </c>
      <c r="H466" s="159">
        <f t="shared" si="180"/>
        <v>-8.990122720112792E-4</v>
      </c>
      <c r="I466" s="160">
        <f t="shared" si="189"/>
        <v>43403</v>
      </c>
      <c r="J466" s="155">
        <f t="shared" si="177"/>
        <v>30</v>
      </c>
      <c r="K466" s="155">
        <f t="shared" si="173"/>
        <v>28</v>
      </c>
      <c r="L466" s="2">
        <f t="shared" si="190"/>
        <v>0.99916088999999997</v>
      </c>
      <c r="M466" s="157">
        <f t="shared" si="174"/>
        <v>0.99916088999999997</v>
      </c>
      <c r="N466" s="2">
        <f t="shared" si="181"/>
        <v>0</v>
      </c>
      <c r="O466" s="161">
        <f t="shared" si="191"/>
        <v>0</v>
      </c>
      <c r="P466" s="162">
        <f t="shared" si="182"/>
        <v>0</v>
      </c>
      <c r="Q466" s="157">
        <f t="shared" si="183"/>
        <v>0</v>
      </c>
      <c r="R466" s="163">
        <f t="shared" si="192"/>
        <v>0.12</v>
      </c>
      <c r="S466" s="161">
        <f t="shared" si="184"/>
        <v>28</v>
      </c>
      <c r="T466" s="161">
        <v>360</v>
      </c>
      <c r="U466" s="164">
        <f t="shared" si="185"/>
        <v>1.0088534149999999</v>
      </c>
      <c r="V466" s="157">
        <f t="shared" si="186"/>
        <v>0</v>
      </c>
      <c r="W466" s="2">
        <f t="shared" si="193"/>
        <v>0</v>
      </c>
      <c r="X466" s="2"/>
      <c r="Y466" s="8"/>
      <c r="Z466" s="5"/>
      <c r="AA466" s="5"/>
      <c r="AB466" s="5"/>
      <c r="AC466" s="24"/>
      <c r="AD466" s="5"/>
      <c r="AE466" s="3"/>
      <c r="AG466" s="41"/>
      <c r="AH466" s="39"/>
      <c r="AI466" s="39"/>
      <c r="AJ466" s="39"/>
      <c r="AK466" s="39"/>
      <c r="AL466" s="39"/>
      <c r="AM466" s="39"/>
    </row>
    <row r="467" spans="1:39" ht="15" customHeight="1" x14ac:dyDescent="0.2">
      <c r="A467" s="75">
        <f t="shared" si="187"/>
        <v>43402</v>
      </c>
      <c r="B467" s="2">
        <f t="shared" si="178"/>
        <v>0</v>
      </c>
      <c r="C467" s="157">
        <f t="shared" si="175"/>
        <v>0</v>
      </c>
      <c r="D467" s="158">
        <f t="shared" si="188"/>
        <v>5061.1099999999997</v>
      </c>
      <c r="E467" s="150">
        <f>IF(AND(K467=1,K466&gt;1),VLOOKUP(A466,[1]Plan1!$GA$137:$GD$300,4),E466)</f>
        <v>5056.5600000000004</v>
      </c>
      <c r="F467" s="152">
        <f t="shared" si="179"/>
        <v>43311</v>
      </c>
      <c r="G467" s="152">
        <f t="shared" si="176"/>
        <v>43342</v>
      </c>
      <c r="H467" s="159">
        <f t="shared" si="180"/>
        <v>-8.990122720112792E-4</v>
      </c>
      <c r="I467" s="160">
        <f t="shared" si="189"/>
        <v>43403</v>
      </c>
      <c r="J467" s="155">
        <f t="shared" si="177"/>
        <v>30</v>
      </c>
      <c r="K467" s="155">
        <f t="shared" si="173"/>
        <v>29</v>
      </c>
      <c r="L467" s="2">
        <f t="shared" si="190"/>
        <v>0.99913094000000002</v>
      </c>
      <c r="M467" s="157">
        <f t="shared" si="174"/>
        <v>0.99913094000000002</v>
      </c>
      <c r="N467" s="2">
        <f t="shared" si="181"/>
        <v>0</v>
      </c>
      <c r="O467" s="161">
        <f t="shared" si="191"/>
        <v>0</v>
      </c>
      <c r="P467" s="162">
        <f t="shared" si="182"/>
        <v>0</v>
      </c>
      <c r="Q467" s="157">
        <f t="shared" si="183"/>
        <v>0</v>
      </c>
      <c r="R467" s="163">
        <f t="shared" si="192"/>
        <v>0.12</v>
      </c>
      <c r="S467" s="161">
        <f t="shared" si="184"/>
        <v>29</v>
      </c>
      <c r="T467" s="161">
        <v>360</v>
      </c>
      <c r="U467" s="164">
        <f t="shared" si="185"/>
        <v>1.0091710540000001</v>
      </c>
      <c r="V467" s="157">
        <f t="shared" si="186"/>
        <v>0</v>
      </c>
      <c r="W467" s="2">
        <f t="shared" si="193"/>
        <v>0</v>
      </c>
      <c r="X467" s="2"/>
      <c r="Y467" s="8"/>
      <c r="Z467" s="5"/>
      <c r="AA467" s="5"/>
      <c r="AB467" s="5"/>
      <c r="AC467" s="24"/>
      <c r="AD467" s="5"/>
      <c r="AE467" s="3"/>
      <c r="AG467" s="41"/>
      <c r="AH467" s="39"/>
      <c r="AI467" s="39"/>
      <c r="AJ467" s="39"/>
      <c r="AK467" s="39"/>
      <c r="AL467" s="39"/>
      <c r="AM467" s="39"/>
    </row>
    <row r="468" spans="1:39" ht="15" customHeight="1" x14ac:dyDescent="0.2">
      <c r="A468" s="75">
        <f t="shared" si="187"/>
        <v>43403</v>
      </c>
      <c r="B468" s="2">
        <f t="shared" si="178"/>
        <v>0</v>
      </c>
      <c r="C468" s="157">
        <f t="shared" si="175"/>
        <v>0</v>
      </c>
      <c r="D468" s="158">
        <f t="shared" si="188"/>
        <v>5061.1099999999997</v>
      </c>
      <c r="E468" s="150">
        <f>IF(AND(K468=1,K467&gt;1),VLOOKUP(A467,[1]Plan1!$GA$137:$GD$300,4),E467)</f>
        <v>5056.5600000000004</v>
      </c>
      <c r="F468" s="152">
        <f t="shared" si="179"/>
        <v>43311</v>
      </c>
      <c r="G468" s="152">
        <f t="shared" si="176"/>
        <v>43342</v>
      </c>
      <c r="H468" s="159">
        <f t="shared" si="180"/>
        <v>-8.990122720112792E-4</v>
      </c>
      <c r="I468" s="160">
        <f t="shared" si="189"/>
        <v>43403</v>
      </c>
      <c r="J468" s="155">
        <f t="shared" si="177"/>
        <v>30</v>
      </c>
      <c r="K468" s="155">
        <f t="shared" si="173"/>
        <v>30</v>
      </c>
      <c r="L468" s="2">
        <f t="shared" si="190"/>
        <v>0.99910098000000003</v>
      </c>
      <c r="M468" s="157">
        <f t="shared" si="174"/>
        <v>0.99910098000000003</v>
      </c>
      <c r="N468" s="2">
        <f t="shared" si="181"/>
        <v>0</v>
      </c>
      <c r="O468" s="161">
        <f t="shared" si="191"/>
        <v>0</v>
      </c>
      <c r="P468" s="162">
        <f t="shared" si="182"/>
        <v>0</v>
      </c>
      <c r="Q468" s="157">
        <f t="shared" si="183"/>
        <v>0</v>
      </c>
      <c r="R468" s="163">
        <f t="shared" si="192"/>
        <v>0.12</v>
      </c>
      <c r="S468" s="161">
        <f t="shared" si="184"/>
        <v>30</v>
      </c>
      <c r="T468" s="161">
        <v>360</v>
      </c>
      <c r="U468" s="164">
        <f t="shared" si="185"/>
        <v>1.0094887930000001</v>
      </c>
      <c r="V468" s="157">
        <f t="shared" si="186"/>
        <v>0</v>
      </c>
      <c r="W468" s="2">
        <f t="shared" si="193"/>
        <v>0</v>
      </c>
      <c r="X468" s="2"/>
      <c r="Y468" s="8"/>
      <c r="Z468" s="5"/>
      <c r="AA468" s="5"/>
      <c r="AB468" s="5"/>
      <c r="AC468" s="24"/>
      <c r="AD468" s="5"/>
      <c r="AE468" s="3"/>
      <c r="AG468" s="41"/>
      <c r="AH468" s="39"/>
      <c r="AI468" s="39"/>
      <c r="AJ468" s="39"/>
      <c r="AK468" s="39"/>
      <c r="AL468" s="39"/>
      <c r="AM468" s="39"/>
    </row>
    <row r="469" spans="1:39" ht="15" customHeight="1" x14ac:dyDescent="0.2">
      <c r="A469" s="75">
        <f t="shared" si="187"/>
        <v>43404</v>
      </c>
      <c r="B469" s="2">
        <f t="shared" si="178"/>
        <v>0</v>
      </c>
      <c r="C469" s="157">
        <f t="shared" si="175"/>
        <v>0</v>
      </c>
      <c r="D469" s="158">
        <f t="shared" si="188"/>
        <v>5056.5600000000004</v>
      </c>
      <c r="E469" s="150">
        <f>IF(AND(K469=1,K468&gt;1),VLOOKUP(A468,[1]Plan1!$GA$137:$GD$300,4),E468)</f>
        <v>5080.83</v>
      </c>
      <c r="F469" s="152">
        <f t="shared" si="179"/>
        <v>43342</v>
      </c>
      <c r="G469" s="152">
        <f t="shared" si="176"/>
        <v>43373</v>
      </c>
      <c r="H469" s="159">
        <f t="shared" si="180"/>
        <v>4.7997057287958445E-3</v>
      </c>
      <c r="I469" s="160">
        <f t="shared" si="189"/>
        <v>43434</v>
      </c>
      <c r="J469" s="155">
        <f t="shared" si="177"/>
        <v>31</v>
      </c>
      <c r="K469" s="155">
        <f t="shared" si="173"/>
        <v>1</v>
      </c>
      <c r="L469" s="2">
        <f t="shared" si="190"/>
        <v>1.00015447</v>
      </c>
      <c r="M469" s="157">
        <f t="shared" si="174"/>
        <v>1.00015447</v>
      </c>
      <c r="N469" s="2">
        <f t="shared" si="181"/>
        <v>0</v>
      </c>
      <c r="O469" s="161">
        <f t="shared" si="191"/>
        <v>0</v>
      </c>
      <c r="P469" s="162">
        <f t="shared" si="182"/>
        <v>0</v>
      </c>
      <c r="Q469" s="157">
        <f t="shared" si="183"/>
        <v>0</v>
      </c>
      <c r="R469" s="163">
        <f t="shared" si="192"/>
        <v>0.12</v>
      </c>
      <c r="S469" s="161">
        <f t="shared" si="184"/>
        <v>1</v>
      </c>
      <c r="T469" s="161">
        <v>360</v>
      </c>
      <c r="U469" s="164">
        <f t="shared" si="185"/>
        <v>1.0003046929999999</v>
      </c>
      <c r="V469" s="157">
        <f t="shared" si="186"/>
        <v>0</v>
      </c>
      <c r="W469" s="2">
        <f t="shared" si="193"/>
        <v>0</v>
      </c>
      <c r="X469" s="2"/>
      <c r="Y469" s="8"/>
      <c r="Z469" s="5"/>
      <c r="AA469" s="5"/>
      <c r="AB469" s="5"/>
      <c r="AC469" s="24"/>
      <c r="AD469" s="5"/>
      <c r="AE469" s="3"/>
      <c r="AG469" s="41"/>
      <c r="AH469" s="39"/>
      <c r="AI469" s="39"/>
      <c r="AJ469" s="39"/>
      <c r="AK469" s="39"/>
      <c r="AL469" s="39"/>
      <c r="AM469" s="39"/>
    </row>
    <row r="470" spans="1:39" ht="15" customHeight="1" x14ac:dyDescent="0.2">
      <c r="A470" s="75">
        <f t="shared" si="187"/>
        <v>43405</v>
      </c>
      <c r="B470" s="2">
        <f t="shared" si="178"/>
        <v>0</v>
      </c>
      <c r="C470" s="157">
        <f t="shared" si="175"/>
        <v>0</v>
      </c>
      <c r="D470" s="158">
        <f t="shared" si="188"/>
        <v>5056.5600000000004</v>
      </c>
      <c r="E470" s="150">
        <f>IF(AND(K470=1,K469&gt;1),VLOOKUP(A469,[1]Plan1!$GA$137:$GD$300,4),E469)</f>
        <v>5080.83</v>
      </c>
      <c r="F470" s="152">
        <f t="shared" si="179"/>
        <v>43342</v>
      </c>
      <c r="G470" s="152">
        <f t="shared" si="176"/>
        <v>43373</v>
      </c>
      <c r="H470" s="159">
        <f t="shared" si="180"/>
        <v>4.7997057287958445E-3</v>
      </c>
      <c r="I470" s="160">
        <f t="shared" si="189"/>
        <v>43434</v>
      </c>
      <c r="J470" s="155">
        <f t="shared" si="177"/>
        <v>31</v>
      </c>
      <c r="K470" s="155">
        <f t="shared" si="173"/>
        <v>2</v>
      </c>
      <c r="L470" s="2">
        <f t="shared" si="190"/>
        <v>1.0003089599999999</v>
      </c>
      <c r="M470" s="157">
        <f t="shared" si="174"/>
        <v>1.0003089599999999</v>
      </c>
      <c r="N470" s="2">
        <f t="shared" si="181"/>
        <v>0</v>
      </c>
      <c r="O470" s="161">
        <f t="shared" si="191"/>
        <v>0</v>
      </c>
      <c r="P470" s="162">
        <f t="shared" si="182"/>
        <v>0</v>
      </c>
      <c r="Q470" s="157">
        <f t="shared" si="183"/>
        <v>0</v>
      </c>
      <c r="R470" s="163">
        <f t="shared" si="192"/>
        <v>0.12</v>
      </c>
      <c r="S470" s="161">
        <f t="shared" si="184"/>
        <v>2</v>
      </c>
      <c r="T470" s="161">
        <v>360</v>
      </c>
      <c r="U470" s="164">
        <f t="shared" si="185"/>
        <v>1.0006094800000001</v>
      </c>
      <c r="V470" s="157">
        <f t="shared" si="186"/>
        <v>0</v>
      </c>
      <c r="W470" s="2">
        <f t="shared" si="193"/>
        <v>0</v>
      </c>
      <c r="X470" s="2"/>
      <c r="Y470" s="8"/>
      <c r="Z470" s="5"/>
      <c r="AA470" s="5"/>
      <c r="AB470" s="5"/>
      <c r="AC470" s="24"/>
      <c r="AD470" s="5"/>
      <c r="AE470" s="3"/>
      <c r="AG470" s="41"/>
      <c r="AH470" s="39"/>
      <c r="AI470" s="39"/>
      <c r="AJ470" s="39"/>
      <c r="AK470" s="39"/>
      <c r="AL470" s="39"/>
      <c r="AM470" s="39"/>
    </row>
    <row r="471" spans="1:39" ht="15" customHeight="1" x14ac:dyDescent="0.2">
      <c r="A471" s="75">
        <f t="shared" si="187"/>
        <v>43406</v>
      </c>
      <c r="B471" s="2">
        <f t="shared" si="178"/>
        <v>0</v>
      </c>
      <c r="C471" s="157">
        <f t="shared" si="175"/>
        <v>0</v>
      </c>
      <c r="D471" s="158">
        <f t="shared" si="188"/>
        <v>5056.5600000000004</v>
      </c>
      <c r="E471" s="150">
        <f>IF(AND(K471=1,K470&gt;1),VLOOKUP(A470,[1]Plan1!$GA$137:$GD$300,4),E470)</f>
        <v>5080.83</v>
      </c>
      <c r="F471" s="152">
        <f t="shared" si="179"/>
        <v>43342</v>
      </c>
      <c r="G471" s="152">
        <f t="shared" si="176"/>
        <v>43373</v>
      </c>
      <c r="H471" s="159">
        <f t="shared" si="180"/>
        <v>4.7997057287958445E-3</v>
      </c>
      <c r="I471" s="160">
        <f t="shared" si="189"/>
        <v>43434</v>
      </c>
      <c r="J471" s="155">
        <f t="shared" si="177"/>
        <v>31</v>
      </c>
      <c r="K471" s="155">
        <f t="shared" si="173"/>
        <v>3</v>
      </c>
      <c r="L471" s="2">
        <f t="shared" si="190"/>
        <v>1.0004634800000001</v>
      </c>
      <c r="M471" s="157">
        <f t="shared" si="174"/>
        <v>1.0004634800000001</v>
      </c>
      <c r="N471" s="2">
        <f t="shared" si="181"/>
        <v>0</v>
      </c>
      <c r="O471" s="161">
        <f t="shared" si="191"/>
        <v>0</v>
      </c>
      <c r="P471" s="162">
        <f t="shared" si="182"/>
        <v>0</v>
      </c>
      <c r="Q471" s="157">
        <f t="shared" si="183"/>
        <v>0</v>
      </c>
      <c r="R471" s="163">
        <f t="shared" si="192"/>
        <v>0.12</v>
      </c>
      <c r="S471" s="161">
        <f t="shared" si="184"/>
        <v>3</v>
      </c>
      <c r="T471" s="161">
        <v>360</v>
      </c>
      <c r="U471" s="164">
        <f t="shared" si="185"/>
        <v>1.000914359</v>
      </c>
      <c r="V471" s="157">
        <f t="shared" si="186"/>
        <v>0</v>
      </c>
      <c r="W471" s="2">
        <f t="shared" si="193"/>
        <v>0</v>
      </c>
      <c r="X471" s="2"/>
      <c r="Y471" s="8"/>
      <c r="Z471" s="5"/>
      <c r="AA471" s="5"/>
      <c r="AB471" s="5"/>
      <c r="AC471" s="24"/>
      <c r="AD471" s="5"/>
      <c r="AE471" s="3"/>
      <c r="AG471" s="41"/>
      <c r="AH471" s="39"/>
      <c r="AI471" s="39"/>
      <c r="AJ471" s="39"/>
      <c r="AK471" s="39"/>
      <c r="AL471" s="39"/>
      <c r="AM471" s="39"/>
    </row>
    <row r="472" spans="1:39" ht="15" customHeight="1" x14ac:dyDescent="0.2">
      <c r="A472" s="75">
        <f t="shared" si="187"/>
        <v>43407</v>
      </c>
      <c r="B472" s="2">
        <f t="shared" si="178"/>
        <v>0</v>
      </c>
      <c r="C472" s="157">
        <f t="shared" si="175"/>
        <v>0</v>
      </c>
      <c r="D472" s="158">
        <f t="shared" si="188"/>
        <v>5056.5600000000004</v>
      </c>
      <c r="E472" s="150">
        <f>IF(AND(K472=1,K471&gt;1),VLOOKUP(A471,[1]Plan1!$GA$137:$GD$300,4),E471)</f>
        <v>5080.83</v>
      </c>
      <c r="F472" s="152">
        <f t="shared" si="179"/>
        <v>43342</v>
      </c>
      <c r="G472" s="152">
        <f t="shared" si="176"/>
        <v>43373</v>
      </c>
      <c r="H472" s="159">
        <f t="shared" si="180"/>
        <v>4.7997057287958445E-3</v>
      </c>
      <c r="I472" s="160">
        <f t="shared" si="189"/>
        <v>43434</v>
      </c>
      <c r="J472" s="155">
        <f t="shared" si="177"/>
        <v>31</v>
      </c>
      <c r="K472" s="155">
        <f t="shared" si="173"/>
        <v>4</v>
      </c>
      <c r="L472" s="2">
        <f t="shared" si="190"/>
        <v>1.0006180200000001</v>
      </c>
      <c r="M472" s="157">
        <f t="shared" si="174"/>
        <v>1.0006180200000001</v>
      </c>
      <c r="N472" s="2">
        <f t="shared" si="181"/>
        <v>0</v>
      </c>
      <c r="O472" s="161">
        <f t="shared" si="191"/>
        <v>0</v>
      </c>
      <c r="P472" s="162">
        <f t="shared" si="182"/>
        <v>0</v>
      </c>
      <c r="Q472" s="157">
        <f t="shared" si="183"/>
        <v>0</v>
      </c>
      <c r="R472" s="163">
        <f t="shared" si="192"/>
        <v>0.12</v>
      </c>
      <c r="S472" s="161">
        <f t="shared" si="184"/>
        <v>4</v>
      </c>
      <c r="T472" s="161">
        <v>360</v>
      </c>
      <c r="U472" s="164">
        <f t="shared" si="185"/>
        <v>1.0012193309999999</v>
      </c>
      <c r="V472" s="157">
        <f t="shared" si="186"/>
        <v>0</v>
      </c>
      <c r="W472" s="2">
        <f t="shared" si="193"/>
        <v>0</v>
      </c>
      <c r="X472" s="2"/>
      <c r="Y472" s="8"/>
      <c r="Z472" s="5"/>
      <c r="AA472" s="5"/>
      <c r="AB472" s="5"/>
      <c r="AC472" s="24"/>
      <c r="AD472" s="5"/>
      <c r="AE472" s="3"/>
      <c r="AG472" s="41"/>
      <c r="AH472" s="39"/>
      <c r="AI472" s="39"/>
      <c r="AJ472" s="39"/>
      <c r="AK472" s="39"/>
      <c r="AL472" s="39"/>
      <c r="AM472" s="39"/>
    </row>
    <row r="473" spans="1:39" ht="15" customHeight="1" x14ac:dyDescent="0.2">
      <c r="A473" s="75">
        <f t="shared" si="187"/>
        <v>43408</v>
      </c>
      <c r="B473" s="2">
        <f t="shared" si="178"/>
        <v>0</v>
      </c>
      <c r="C473" s="157">
        <f t="shared" si="175"/>
        <v>0</v>
      </c>
      <c r="D473" s="158">
        <f t="shared" si="188"/>
        <v>5056.5600000000004</v>
      </c>
      <c r="E473" s="150">
        <f>IF(AND(K473=1,K472&gt;1),VLOOKUP(A472,[1]Plan1!$GA$137:$GD$300,4),E472)</f>
        <v>5080.83</v>
      </c>
      <c r="F473" s="152">
        <f t="shared" si="179"/>
        <v>43342</v>
      </c>
      <c r="G473" s="152">
        <f t="shared" si="176"/>
        <v>43373</v>
      </c>
      <c r="H473" s="159">
        <f t="shared" si="180"/>
        <v>4.7997057287958445E-3</v>
      </c>
      <c r="I473" s="160">
        <f t="shared" si="189"/>
        <v>43434</v>
      </c>
      <c r="J473" s="155">
        <f t="shared" si="177"/>
        <v>31</v>
      </c>
      <c r="K473" s="155">
        <f t="shared" si="173"/>
        <v>5</v>
      </c>
      <c r="L473" s="2">
        <f t="shared" si="190"/>
        <v>1.00077259</v>
      </c>
      <c r="M473" s="157">
        <f t="shared" si="174"/>
        <v>1.00077259</v>
      </c>
      <c r="N473" s="2">
        <f t="shared" si="181"/>
        <v>0</v>
      </c>
      <c r="O473" s="161">
        <f t="shared" si="191"/>
        <v>0</v>
      </c>
      <c r="P473" s="162">
        <f t="shared" si="182"/>
        <v>0</v>
      </c>
      <c r="Q473" s="157">
        <f t="shared" si="183"/>
        <v>0</v>
      </c>
      <c r="R473" s="163">
        <f t="shared" si="192"/>
        <v>0.12</v>
      </c>
      <c r="S473" s="161">
        <f t="shared" si="184"/>
        <v>5</v>
      </c>
      <c r="T473" s="161">
        <v>360</v>
      </c>
      <c r="U473" s="164">
        <f t="shared" si="185"/>
        <v>1.001524396</v>
      </c>
      <c r="V473" s="157">
        <f t="shared" si="186"/>
        <v>0</v>
      </c>
      <c r="W473" s="2">
        <f t="shared" si="193"/>
        <v>0</v>
      </c>
      <c r="X473" s="2"/>
      <c r="Y473" s="8"/>
      <c r="Z473" s="5"/>
      <c r="AA473" s="5"/>
      <c r="AB473" s="5"/>
      <c r="AC473" s="24"/>
      <c r="AD473" s="5"/>
      <c r="AE473" s="3"/>
      <c r="AG473" s="41"/>
      <c r="AH473" s="39"/>
      <c r="AI473" s="39"/>
      <c r="AJ473" s="39"/>
      <c r="AK473" s="39"/>
      <c r="AL473" s="39"/>
      <c r="AM473" s="39"/>
    </row>
    <row r="474" spans="1:39" ht="15" customHeight="1" x14ac:dyDescent="0.2">
      <c r="A474" s="75">
        <f t="shared" si="187"/>
        <v>43409</v>
      </c>
      <c r="B474" s="2">
        <f t="shared" si="178"/>
        <v>0</v>
      </c>
      <c r="C474" s="157">
        <f t="shared" si="175"/>
        <v>0</v>
      </c>
      <c r="D474" s="158">
        <f t="shared" si="188"/>
        <v>5056.5600000000004</v>
      </c>
      <c r="E474" s="150">
        <f>IF(AND(K474=1,K473&gt;1),VLOOKUP(A473,[1]Plan1!$GA$137:$GD$300,4),E473)</f>
        <v>5080.83</v>
      </c>
      <c r="F474" s="152">
        <f t="shared" si="179"/>
        <v>43342</v>
      </c>
      <c r="G474" s="152">
        <f t="shared" si="176"/>
        <v>43373</v>
      </c>
      <c r="H474" s="159">
        <f t="shared" si="180"/>
        <v>4.7997057287958445E-3</v>
      </c>
      <c r="I474" s="160">
        <f t="shared" si="189"/>
        <v>43434</v>
      </c>
      <c r="J474" s="155">
        <f t="shared" si="177"/>
        <v>31</v>
      </c>
      <c r="K474" s="155">
        <f t="shared" si="173"/>
        <v>6</v>
      </c>
      <c r="L474" s="2">
        <f t="shared" si="190"/>
        <v>1.0009271799999999</v>
      </c>
      <c r="M474" s="157">
        <f t="shared" si="174"/>
        <v>1.0009271799999999</v>
      </c>
      <c r="N474" s="2">
        <f t="shared" si="181"/>
        <v>0</v>
      </c>
      <c r="O474" s="161">
        <f t="shared" si="191"/>
        <v>0</v>
      </c>
      <c r="P474" s="162">
        <f t="shared" si="182"/>
        <v>0</v>
      </c>
      <c r="Q474" s="157">
        <f t="shared" si="183"/>
        <v>0</v>
      </c>
      <c r="R474" s="163">
        <f t="shared" si="192"/>
        <v>0.12</v>
      </c>
      <c r="S474" s="161">
        <f t="shared" si="184"/>
        <v>6</v>
      </c>
      <c r="T474" s="161">
        <v>360</v>
      </c>
      <c r="U474" s="164">
        <f t="shared" si="185"/>
        <v>1.001829554</v>
      </c>
      <c r="V474" s="157">
        <f t="shared" si="186"/>
        <v>0</v>
      </c>
      <c r="W474" s="2">
        <f t="shared" si="193"/>
        <v>0</v>
      </c>
      <c r="X474" s="2"/>
      <c r="Y474" s="8"/>
      <c r="Z474" s="5"/>
      <c r="AA474" s="5"/>
      <c r="AB474" s="5"/>
      <c r="AC474" s="24"/>
      <c r="AD474" s="5"/>
      <c r="AE474" s="3"/>
      <c r="AG474" s="41"/>
      <c r="AH474" s="39"/>
      <c r="AI474" s="39"/>
      <c r="AJ474" s="39"/>
      <c r="AK474" s="39"/>
      <c r="AL474" s="39"/>
      <c r="AM474" s="39"/>
    </row>
    <row r="475" spans="1:39" ht="15" customHeight="1" x14ac:dyDescent="0.2">
      <c r="A475" s="75">
        <f t="shared" si="187"/>
        <v>43410</v>
      </c>
      <c r="B475" s="2">
        <f t="shared" si="178"/>
        <v>0</v>
      </c>
      <c r="C475" s="157">
        <f t="shared" si="175"/>
        <v>0</v>
      </c>
      <c r="D475" s="158">
        <f t="shared" si="188"/>
        <v>5056.5600000000004</v>
      </c>
      <c r="E475" s="150">
        <f>IF(AND(K475=1,K474&gt;1),VLOOKUP(A474,[1]Plan1!$GA$137:$GD$300,4),E474)</f>
        <v>5080.83</v>
      </c>
      <c r="F475" s="152">
        <f t="shared" si="179"/>
        <v>43342</v>
      </c>
      <c r="G475" s="152">
        <f t="shared" si="176"/>
        <v>43373</v>
      </c>
      <c r="H475" s="159">
        <f t="shared" si="180"/>
        <v>4.7997057287958445E-3</v>
      </c>
      <c r="I475" s="160">
        <f t="shared" si="189"/>
        <v>43434</v>
      </c>
      <c r="J475" s="155">
        <f t="shared" si="177"/>
        <v>31</v>
      </c>
      <c r="K475" s="155">
        <f t="shared" ref="K475:K538" si="194">(J475-(I475-A475))</f>
        <v>7</v>
      </c>
      <c r="L475" s="2">
        <f t="shared" si="190"/>
        <v>1.00108179</v>
      </c>
      <c r="M475" s="157">
        <f t="shared" ref="M475:M538" si="195">L475</f>
        <v>1.00108179</v>
      </c>
      <c r="N475" s="2">
        <f t="shared" si="181"/>
        <v>0</v>
      </c>
      <c r="O475" s="161">
        <f t="shared" si="191"/>
        <v>0</v>
      </c>
      <c r="P475" s="162">
        <f t="shared" si="182"/>
        <v>0</v>
      </c>
      <c r="Q475" s="157">
        <f t="shared" si="183"/>
        <v>0</v>
      </c>
      <c r="R475" s="163">
        <f t="shared" si="192"/>
        <v>0.12</v>
      </c>
      <c r="S475" s="161">
        <f t="shared" si="184"/>
        <v>7</v>
      </c>
      <c r="T475" s="161">
        <v>360</v>
      </c>
      <c r="U475" s="164">
        <f t="shared" si="185"/>
        <v>1.002134804</v>
      </c>
      <c r="V475" s="157">
        <f t="shared" si="186"/>
        <v>0</v>
      </c>
      <c r="W475" s="2">
        <f t="shared" si="193"/>
        <v>0</v>
      </c>
      <c r="X475" s="2"/>
      <c r="Y475" s="8"/>
      <c r="Z475" s="5"/>
      <c r="AA475" s="5"/>
      <c r="AB475" s="5"/>
      <c r="AC475" s="24"/>
      <c r="AD475" s="5"/>
      <c r="AE475" s="3"/>
      <c r="AG475" s="41"/>
      <c r="AH475" s="39"/>
      <c r="AI475" s="39"/>
      <c r="AJ475" s="39"/>
      <c r="AK475" s="39"/>
      <c r="AL475" s="39"/>
      <c r="AM475" s="39"/>
    </row>
    <row r="476" spans="1:39" ht="15" customHeight="1" x14ac:dyDescent="0.2">
      <c r="A476" s="75">
        <f t="shared" si="187"/>
        <v>43411</v>
      </c>
      <c r="B476" s="2">
        <f t="shared" si="178"/>
        <v>0</v>
      </c>
      <c r="C476" s="157">
        <f t="shared" si="175"/>
        <v>0</v>
      </c>
      <c r="D476" s="158">
        <f t="shared" si="188"/>
        <v>5056.5600000000004</v>
      </c>
      <c r="E476" s="150">
        <f>IF(AND(K476=1,K475&gt;1),VLOOKUP(A475,[1]Plan1!$GA$137:$GD$300,4),E475)</f>
        <v>5080.83</v>
      </c>
      <c r="F476" s="152">
        <f t="shared" si="179"/>
        <v>43342</v>
      </c>
      <c r="G476" s="152">
        <f t="shared" si="176"/>
        <v>43373</v>
      </c>
      <c r="H476" s="159">
        <f t="shared" si="180"/>
        <v>4.7997057287958445E-3</v>
      </c>
      <c r="I476" s="160">
        <f t="shared" si="189"/>
        <v>43434</v>
      </c>
      <c r="J476" s="155">
        <f t="shared" si="177"/>
        <v>31</v>
      </c>
      <c r="K476" s="155">
        <f t="shared" si="194"/>
        <v>8</v>
      </c>
      <c r="L476" s="2">
        <f t="shared" si="190"/>
        <v>1.0012364300000001</v>
      </c>
      <c r="M476" s="157">
        <f t="shared" si="195"/>
        <v>1.0012364300000001</v>
      </c>
      <c r="N476" s="2">
        <f t="shared" si="181"/>
        <v>0</v>
      </c>
      <c r="O476" s="161">
        <f t="shared" si="191"/>
        <v>0</v>
      </c>
      <c r="P476" s="162">
        <f t="shared" si="182"/>
        <v>0</v>
      </c>
      <c r="Q476" s="157">
        <f t="shared" si="183"/>
        <v>0</v>
      </c>
      <c r="R476" s="163">
        <f t="shared" si="192"/>
        <v>0.12</v>
      </c>
      <c r="S476" s="161">
        <f t="shared" si="184"/>
        <v>8</v>
      </c>
      <c r="T476" s="161">
        <v>360</v>
      </c>
      <c r="U476" s="164">
        <f t="shared" si="185"/>
        <v>1.002440148</v>
      </c>
      <c r="V476" s="157">
        <f t="shared" si="186"/>
        <v>0</v>
      </c>
      <c r="W476" s="2">
        <f t="shared" si="193"/>
        <v>0</v>
      </c>
      <c r="X476" s="2"/>
      <c r="Y476" s="8"/>
      <c r="Z476" s="5"/>
      <c r="AA476" s="5"/>
      <c r="AB476" s="5"/>
      <c r="AC476" s="24"/>
      <c r="AD476" s="5"/>
      <c r="AE476" s="3"/>
      <c r="AG476" s="41"/>
      <c r="AH476" s="39"/>
      <c r="AI476" s="39"/>
      <c r="AJ476" s="39"/>
      <c r="AK476" s="39"/>
      <c r="AL476" s="39"/>
      <c r="AM476" s="39"/>
    </row>
    <row r="477" spans="1:39" ht="15" customHeight="1" x14ac:dyDescent="0.2">
      <c r="A477" s="75">
        <f t="shared" si="187"/>
        <v>43412</v>
      </c>
      <c r="B477" s="2">
        <f t="shared" si="178"/>
        <v>0</v>
      </c>
      <c r="C477" s="157">
        <f t="shared" si="175"/>
        <v>0</v>
      </c>
      <c r="D477" s="158">
        <f t="shared" si="188"/>
        <v>5056.5600000000004</v>
      </c>
      <c r="E477" s="150">
        <f>IF(AND(K477=1,K476&gt;1),VLOOKUP(A476,[1]Plan1!$GA$137:$GD$300,4),E476)</f>
        <v>5080.83</v>
      </c>
      <c r="F477" s="152">
        <f t="shared" si="179"/>
        <v>43342</v>
      </c>
      <c r="G477" s="152">
        <f t="shared" si="176"/>
        <v>43373</v>
      </c>
      <c r="H477" s="159">
        <f t="shared" si="180"/>
        <v>4.7997057287958445E-3</v>
      </c>
      <c r="I477" s="160">
        <f t="shared" si="189"/>
        <v>43434</v>
      </c>
      <c r="J477" s="155">
        <f t="shared" si="177"/>
        <v>31</v>
      </c>
      <c r="K477" s="155">
        <f t="shared" si="194"/>
        <v>9</v>
      </c>
      <c r="L477" s="2">
        <f t="shared" si="190"/>
        <v>1.00139109</v>
      </c>
      <c r="M477" s="157">
        <f t="shared" si="195"/>
        <v>1.00139109</v>
      </c>
      <c r="N477" s="2">
        <f t="shared" si="181"/>
        <v>0</v>
      </c>
      <c r="O477" s="161">
        <f t="shared" si="191"/>
        <v>0</v>
      </c>
      <c r="P477" s="162">
        <f t="shared" si="182"/>
        <v>0</v>
      </c>
      <c r="Q477" s="157">
        <f t="shared" si="183"/>
        <v>0</v>
      </c>
      <c r="R477" s="163">
        <f t="shared" si="192"/>
        <v>0.12</v>
      </c>
      <c r="S477" s="161">
        <f t="shared" si="184"/>
        <v>9</v>
      </c>
      <c r="T477" s="161">
        <v>360</v>
      </c>
      <c r="U477" s="164">
        <f t="shared" si="185"/>
        <v>1.002745585</v>
      </c>
      <c r="V477" s="157">
        <f t="shared" si="186"/>
        <v>0</v>
      </c>
      <c r="W477" s="2">
        <f t="shared" si="193"/>
        <v>0</v>
      </c>
      <c r="X477" s="2"/>
      <c r="Y477" s="8"/>
      <c r="Z477" s="5"/>
      <c r="AA477" s="5"/>
      <c r="AB477" s="5"/>
      <c r="AC477" s="24"/>
      <c r="AD477" s="5"/>
      <c r="AE477" s="3"/>
      <c r="AG477" s="41"/>
      <c r="AH477" s="39"/>
      <c r="AI477" s="39"/>
      <c r="AJ477" s="39"/>
      <c r="AK477" s="39"/>
      <c r="AL477" s="39"/>
      <c r="AM477" s="39"/>
    </row>
    <row r="478" spans="1:39" ht="15" customHeight="1" x14ac:dyDescent="0.2">
      <c r="A478" s="75">
        <f t="shared" si="187"/>
        <v>43413</v>
      </c>
      <c r="B478" s="2">
        <f t="shared" si="178"/>
        <v>0</v>
      </c>
      <c r="C478" s="157">
        <f t="shared" si="175"/>
        <v>0</v>
      </c>
      <c r="D478" s="158">
        <f t="shared" si="188"/>
        <v>5056.5600000000004</v>
      </c>
      <c r="E478" s="150">
        <f>IF(AND(K478=1,K477&gt;1),VLOOKUP(A477,[1]Plan1!$GA$137:$GD$300,4),E477)</f>
        <v>5080.83</v>
      </c>
      <c r="F478" s="152">
        <f t="shared" si="179"/>
        <v>43342</v>
      </c>
      <c r="G478" s="152">
        <f t="shared" si="176"/>
        <v>43373</v>
      </c>
      <c r="H478" s="159">
        <f t="shared" si="180"/>
        <v>4.7997057287958445E-3</v>
      </c>
      <c r="I478" s="160">
        <f t="shared" si="189"/>
        <v>43434</v>
      </c>
      <c r="J478" s="155">
        <f t="shared" si="177"/>
        <v>31</v>
      </c>
      <c r="K478" s="155">
        <f t="shared" si="194"/>
        <v>10</v>
      </c>
      <c r="L478" s="2">
        <f t="shared" si="190"/>
        <v>1.0015457800000001</v>
      </c>
      <c r="M478" s="157">
        <f t="shared" si="195"/>
        <v>1.0015457800000001</v>
      </c>
      <c r="N478" s="2">
        <f t="shared" si="181"/>
        <v>0</v>
      </c>
      <c r="O478" s="161">
        <f t="shared" si="191"/>
        <v>0</v>
      </c>
      <c r="P478" s="162">
        <f t="shared" si="182"/>
        <v>0</v>
      </c>
      <c r="Q478" s="157">
        <f t="shared" si="183"/>
        <v>0</v>
      </c>
      <c r="R478" s="163">
        <f t="shared" si="192"/>
        <v>0.12</v>
      </c>
      <c r="S478" s="161">
        <f t="shared" si="184"/>
        <v>10</v>
      </c>
      <c r="T478" s="161">
        <v>360</v>
      </c>
      <c r="U478" s="164">
        <f t="shared" si="185"/>
        <v>1.0030511150000001</v>
      </c>
      <c r="V478" s="157">
        <f t="shared" si="186"/>
        <v>0</v>
      </c>
      <c r="W478" s="2">
        <f t="shared" si="193"/>
        <v>0</v>
      </c>
      <c r="X478" s="2"/>
      <c r="Y478" s="8"/>
      <c r="Z478" s="5"/>
      <c r="AA478" s="5"/>
      <c r="AB478" s="5"/>
      <c r="AC478" s="24"/>
      <c r="AD478" s="5"/>
      <c r="AE478" s="3"/>
      <c r="AG478" s="41"/>
      <c r="AH478" s="39"/>
      <c r="AI478" s="39"/>
      <c r="AJ478" s="39"/>
      <c r="AK478" s="39"/>
      <c r="AL478" s="39"/>
      <c r="AM478" s="39"/>
    </row>
    <row r="479" spans="1:39" ht="15" customHeight="1" x14ac:dyDescent="0.2">
      <c r="A479" s="75">
        <f t="shared" si="187"/>
        <v>43414</v>
      </c>
      <c r="B479" s="2">
        <f t="shared" si="178"/>
        <v>0</v>
      </c>
      <c r="C479" s="157">
        <f t="shared" si="175"/>
        <v>0</v>
      </c>
      <c r="D479" s="158">
        <f t="shared" si="188"/>
        <v>5056.5600000000004</v>
      </c>
      <c r="E479" s="150">
        <f>IF(AND(K479=1,K478&gt;1),VLOOKUP(A478,[1]Plan1!$GA$137:$GD$300,4),E478)</f>
        <v>5080.83</v>
      </c>
      <c r="F479" s="152">
        <f t="shared" si="179"/>
        <v>43342</v>
      </c>
      <c r="G479" s="152">
        <f t="shared" si="176"/>
        <v>43373</v>
      </c>
      <c r="H479" s="159">
        <f t="shared" si="180"/>
        <v>4.7997057287958445E-3</v>
      </c>
      <c r="I479" s="160">
        <f t="shared" si="189"/>
        <v>43434</v>
      </c>
      <c r="J479" s="155">
        <f t="shared" si="177"/>
        <v>31</v>
      </c>
      <c r="K479" s="155">
        <f t="shared" si="194"/>
        <v>11</v>
      </c>
      <c r="L479" s="2">
        <f t="shared" si="190"/>
        <v>1.0017004899999999</v>
      </c>
      <c r="M479" s="157">
        <f t="shared" si="195"/>
        <v>1.0017004899999999</v>
      </c>
      <c r="N479" s="2">
        <f t="shared" si="181"/>
        <v>0</v>
      </c>
      <c r="O479" s="161">
        <f t="shared" si="191"/>
        <v>0</v>
      </c>
      <c r="P479" s="162">
        <f t="shared" si="182"/>
        <v>0</v>
      </c>
      <c r="Q479" s="157">
        <f t="shared" si="183"/>
        <v>0</v>
      </c>
      <c r="R479" s="163">
        <f t="shared" si="192"/>
        <v>0.12</v>
      </c>
      <c r="S479" s="161">
        <f t="shared" si="184"/>
        <v>11</v>
      </c>
      <c r="T479" s="161">
        <v>360</v>
      </c>
      <c r="U479" s="164">
        <f t="shared" si="185"/>
        <v>1.0033567379999999</v>
      </c>
      <c r="V479" s="157">
        <f t="shared" si="186"/>
        <v>0</v>
      </c>
      <c r="W479" s="2">
        <f t="shared" si="193"/>
        <v>0</v>
      </c>
      <c r="X479" s="2"/>
      <c r="Y479" s="8"/>
      <c r="Z479" s="5"/>
      <c r="AA479" s="5"/>
      <c r="AB479" s="5"/>
      <c r="AC479" s="24"/>
      <c r="AD479" s="5"/>
      <c r="AE479" s="3"/>
      <c r="AG479" s="41"/>
      <c r="AH479" s="39"/>
      <c r="AI479" s="39"/>
      <c r="AJ479" s="39"/>
      <c r="AK479" s="39"/>
      <c r="AL479" s="39"/>
      <c r="AM479" s="39"/>
    </row>
    <row r="480" spans="1:39" ht="15" customHeight="1" x14ac:dyDescent="0.2">
      <c r="A480" s="75">
        <f t="shared" si="187"/>
        <v>43415</v>
      </c>
      <c r="B480" s="2">
        <f t="shared" si="178"/>
        <v>0</v>
      </c>
      <c r="C480" s="157">
        <f t="shared" si="175"/>
        <v>0</v>
      </c>
      <c r="D480" s="158">
        <f t="shared" si="188"/>
        <v>5056.5600000000004</v>
      </c>
      <c r="E480" s="150">
        <f>IF(AND(K480=1,K479&gt;1),VLOOKUP(A479,[1]Plan1!$GA$137:$GD$300,4),E479)</f>
        <v>5080.83</v>
      </c>
      <c r="F480" s="152">
        <f t="shared" si="179"/>
        <v>43342</v>
      </c>
      <c r="G480" s="152">
        <f t="shared" si="176"/>
        <v>43373</v>
      </c>
      <c r="H480" s="159">
        <f t="shared" si="180"/>
        <v>4.7997057287958445E-3</v>
      </c>
      <c r="I480" s="160">
        <f t="shared" si="189"/>
        <v>43434</v>
      </c>
      <c r="J480" s="155">
        <f t="shared" si="177"/>
        <v>31</v>
      </c>
      <c r="K480" s="155">
        <f t="shared" si="194"/>
        <v>12</v>
      </c>
      <c r="L480" s="2">
        <f t="shared" si="190"/>
        <v>1.0018552199999999</v>
      </c>
      <c r="M480" s="157">
        <f t="shared" si="195"/>
        <v>1.0018552199999999</v>
      </c>
      <c r="N480" s="2">
        <f t="shared" si="181"/>
        <v>0</v>
      </c>
      <c r="O480" s="161">
        <f t="shared" si="191"/>
        <v>0</v>
      </c>
      <c r="P480" s="162">
        <f t="shared" si="182"/>
        <v>0</v>
      </c>
      <c r="Q480" s="157">
        <f t="shared" si="183"/>
        <v>0</v>
      </c>
      <c r="R480" s="163">
        <f t="shared" si="192"/>
        <v>0.12</v>
      </c>
      <c r="S480" s="161">
        <f t="shared" si="184"/>
        <v>12</v>
      </c>
      <c r="T480" s="161">
        <v>360</v>
      </c>
      <c r="U480" s="164">
        <f t="shared" si="185"/>
        <v>1.0036624540000001</v>
      </c>
      <c r="V480" s="157">
        <f t="shared" si="186"/>
        <v>0</v>
      </c>
      <c r="W480" s="2">
        <f t="shared" si="193"/>
        <v>0</v>
      </c>
      <c r="X480" s="2"/>
      <c r="Y480" s="8"/>
      <c r="Z480" s="5"/>
      <c r="AA480" s="5"/>
      <c r="AB480" s="5"/>
      <c r="AC480" s="24"/>
      <c r="AD480" s="5"/>
      <c r="AE480" s="3"/>
      <c r="AG480" s="41"/>
      <c r="AH480" s="39"/>
      <c r="AI480" s="39"/>
      <c r="AJ480" s="39"/>
      <c r="AK480" s="39"/>
      <c r="AL480" s="39"/>
      <c r="AM480" s="39"/>
    </row>
    <row r="481" spans="1:163" ht="15" customHeight="1" x14ac:dyDescent="0.2">
      <c r="A481" s="75">
        <f t="shared" si="187"/>
        <v>43416</v>
      </c>
      <c r="B481" s="2">
        <f t="shared" si="178"/>
        <v>0</v>
      </c>
      <c r="C481" s="157">
        <f t="shared" si="175"/>
        <v>0</v>
      </c>
      <c r="D481" s="158">
        <f t="shared" si="188"/>
        <v>5056.5600000000004</v>
      </c>
      <c r="E481" s="150">
        <f>IF(AND(K481=1,K480&gt;1),VLOOKUP(A480,[1]Plan1!$GA$137:$GD$300,4),E480)</f>
        <v>5080.83</v>
      </c>
      <c r="F481" s="152">
        <f t="shared" si="179"/>
        <v>43342</v>
      </c>
      <c r="G481" s="152">
        <f t="shared" si="176"/>
        <v>43373</v>
      </c>
      <c r="H481" s="159">
        <f t="shared" si="180"/>
        <v>4.7997057287958445E-3</v>
      </c>
      <c r="I481" s="160">
        <f t="shared" si="189"/>
        <v>43434</v>
      </c>
      <c r="J481" s="155">
        <f t="shared" si="177"/>
        <v>31</v>
      </c>
      <c r="K481" s="155">
        <f t="shared" si="194"/>
        <v>13</v>
      </c>
      <c r="L481" s="2">
        <f t="shared" si="190"/>
        <v>1.00200998</v>
      </c>
      <c r="M481" s="157">
        <f t="shared" si="195"/>
        <v>1.00200998</v>
      </c>
      <c r="N481" s="2">
        <f t="shared" si="181"/>
        <v>0</v>
      </c>
      <c r="O481" s="161">
        <f t="shared" si="191"/>
        <v>0</v>
      </c>
      <c r="P481" s="162">
        <f t="shared" si="182"/>
        <v>0</v>
      </c>
      <c r="Q481" s="157">
        <f t="shared" si="183"/>
        <v>0</v>
      </c>
      <c r="R481" s="163">
        <f t="shared" si="192"/>
        <v>0.12</v>
      </c>
      <c r="S481" s="161">
        <f t="shared" si="184"/>
        <v>13</v>
      </c>
      <c r="T481" s="161">
        <v>360</v>
      </c>
      <c r="U481" s="164">
        <f t="shared" si="185"/>
        <v>1.0039682640000001</v>
      </c>
      <c r="V481" s="157">
        <f t="shared" si="186"/>
        <v>0</v>
      </c>
      <c r="W481" s="2">
        <f t="shared" si="193"/>
        <v>0</v>
      </c>
      <c r="X481" s="2"/>
      <c r="Y481" s="8"/>
      <c r="Z481" s="5"/>
      <c r="AA481" s="5"/>
      <c r="AB481" s="5"/>
      <c r="AC481" s="24"/>
      <c r="AD481" s="5"/>
      <c r="AE481" s="3"/>
      <c r="AG481" s="41"/>
      <c r="AH481" s="39"/>
      <c r="AI481" s="39"/>
      <c r="AJ481" s="39"/>
      <c r="AK481" s="39"/>
      <c r="AL481" s="39"/>
      <c r="AM481" s="39"/>
    </row>
    <row r="482" spans="1:163" ht="15" customHeight="1" x14ac:dyDescent="0.2">
      <c r="A482" s="75">
        <f t="shared" si="187"/>
        <v>43417</v>
      </c>
      <c r="B482" s="2">
        <f t="shared" si="178"/>
        <v>0</v>
      </c>
      <c r="C482" s="157">
        <f t="shared" si="175"/>
        <v>0</v>
      </c>
      <c r="D482" s="158">
        <f t="shared" si="188"/>
        <v>5056.5600000000004</v>
      </c>
      <c r="E482" s="150">
        <f>IF(AND(K482=1,K481&gt;1),VLOOKUP(A481,[1]Plan1!$GA$137:$GD$300,4),E481)</f>
        <v>5080.83</v>
      </c>
      <c r="F482" s="152">
        <f t="shared" si="179"/>
        <v>43342</v>
      </c>
      <c r="G482" s="152">
        <f t="shared" si="176"/>
        <v>43373</v>
      </c>
      <c r="H482" s="159">
        <f t="shared" si="180"/>
        <v>4.7997057287958445E-3</v>
      </c>
      <c r="I482" s="160">
        <f t="shared" si="189"/>
        <v>43434</v>
      </c>
      <c r="J482" s="155">
        <f t="shared" si="177"/>
        <v>31</v>
      </c>
      <c r="K482" s="155">
        <f t="shared" si="194"/>
        <v>14</v>
      </c>
      <c r="L482" s="2">
        <f t="shared" si="190"/>
        <v>1.0021647600000001</v>
      </c>
      <c r="M482" s="157">
        <f t="shared" si="195"/>
        <v>1.0021647600000001</v>
      </c>
      <c r="N482" s="2">
        <f t="shared" si="181"/>
        <v>0</v>
      </c>
      <c r="O482" s="161">
        <f t="shared" si="191"/>
        <v>0</v>
      </c>
      <c r="P482" s="162">
        <f t="shared" si="182"/>
        <v>0</v>
      </c>
      <c r="Q482" s="157">
        <f t="shared" si="183"/>
        <v>0</v>
      </c>
      <c r="R482" s="163">
        <f t="shared" si="192"/>
        <v>0.12</v>
      </c>
      <c r="S482" s="161">
        <f t="shared" si="184"/>
        <v>14</v>
      </c>
      <c r="T482" s="161">
        <v>360</v>
      </c>
      <c r="U482" s="164">
        <f t="shared" si="185"/>
        <v>1.0042741660000001</v>
      </c>
      <c r="V482" s="157">
        <f t="shared" si="186"/>
        <v>0</v>
      </c>
      <c r="W482" s="2">
        <f t="shared" si="193"/>
        <v>0</v>
      </c>
      <c r="X482" s="2"/>
      <c r="Y482" s="8"/>
      <c r="Z482" s="5"/>
      <c r="AA482" s="5"/>
      <c r="AB482" s="5"/>
      <c r="AC482" s="24"/>
      <c r="AD482" s="5"/>
      <c r="AE482" s="3"/>
      <c r="AG482" s="41"/>
      <c r="AH482" s="39"/>
      <c r="AI482" s="39"/>
      <c r="AJ482" s="39"/>
      <c r="AK482" s="39"/>
      <c r="AL482" s="39"/>
      <c r="AM482" s="39"/>
    </row>
    <row r="483" spans="1:163" ht="15" customHeight="1" x14ac:dyDescent="0.2">
      <c r="A483" s="75">
        <f t="shared" si="187"/>
        <v>43418</v>
      </c>
      <c r="B483" s="2">
        <f t="shared" si="178"/>
        <v>0</v>
      </c>
      <c r="C483" s="157">
        <f t="shared" si="175"/>
        <v>0</v>
      </c>
      <c r="D483" s="158">
        <f t="shared" si="188"/>
        <v>5056.5600000000004</v>
      </c>
      <c r="E483" s="150">
        <f>IF(AND(K483=1,K482&gt;1),VLOOKUP(A482,[1]Plan1!$GA$137:$GD$300,4),E482)</f>
        <v>5080.83</v>
      </c>
      <c r="F483" s="152">
        <f t="shared" si="179"/>
        <v>43342</v>
      </c>
      <c r="G483" s="152">
        <f t="shared" si="176"/>
        <v>43373</v>
      </c>
      <c r="H483" s="159">
        <f t="shared" si="180"/>
        <v>4.7997057287958445E-3</v>
      </c>
      <c r="I483" s="160">
        <f t="shared" si="189"/>
        <v>43434</v>
      </c>
      <c r="J483" s="155">
        <f t="shared" si="177"/>
        <v>31</v>
      </c>
      <c r="K483" s="155">
        <f t="shared" si="194"/>
        <v>15</v>
      </c>
      <c r="L483" s="2">
        <f t="shared" si="190"/>
        <v>1.0023195600000001</v>
      </c>
      <c r="M483" s="157">
        <f t="shared" si="195"/>
        <v>1.0023195600000001</v>
      </c>
      <c r="N483" s="2">
        <f t="shared" si="181"/>
        <v>0</v>
      </c>
      <c r="O483" s="161">
        <f t="shared" si="191"/>
        <v>0</v>
      </c>
      <c r="P483" s="162">
        <f t="shared" si="182"/>
        <v>0</v>
      </c>
      <c r="Q483" s="157">
        <f t="shared" si="183"/>
        <v>0</v>
      </c>
      <c r="R483" s="163">
        <f t="shared" si="192"/>
        <v>0.12</v>
      </c>
      <c r="S483" s="161">
        <f t="shared" si="184"/>
        <v>15</v>
      </c>
      <c r="T483" s="161">
        <v>360</v>
      </c>
      <c r="U483" s="164">
        <f t="shared" si="185"/>
        <v>1.0045801620000001</v>
      </c>
      <c r="V483" s="157">
        <f t="shared" si="186"/>
        <v>0</v>
      </c>
      <c r="W483" s="2">
        <f t="shared" si="193"/>
        <v>0</v>
      </c>
      <c r="X483" s="2"/>
      <c r="Y483" s="8"/>
      <c r="Z483" s="5"/>
      <c r="AA483" s="5"/>
      <c r="AB483" s="5"/>
      <c r="AC483" s="24"/>
      <c r="AD483" s="5"/>
      <c r="AE483" s="3"/>
      <c r="AG483" s="41"/>
      <c r="AH483" s="39"/>
      <c r="AI483" s="39"/>
      <c r="AJ483" s="39"/>
      <c r="AK483" s="39"/>
      <c r="AL483" s="39"/>
      <c r="AM483" s="39"/>
    </row>
    <row r="484" spans="1:163" ht="15" customHeight="1" x14ac:dyDescent="0.2">
      <c r="A484" s="75">
        <f t="shared" si="187"/>
        <v>43419</v>
      </c>
      <c r="B484" s="2">
        <f t="shared" si="178"/>
        <v>0</v>
      </c>
      <c r="C484" s="157">
        <f t="shared" si="175"/>
        <v>0</v>
      </c>
      <c r="D484" s="158">
        <f t="shared" si="188"/>
        <v>5056.5600000000004</v>
      </c>
      <c r="E484" s="150">
        <f>IF(AND(K484=1,K483&gt;1),VLOOKUP(A483,[1]Plan1!$GA$137:$GD$300,4),E483)</f>
        <v>5080.83</v>
      </c>
      <c r="F484" s="152">
        <f t="shared" si="179"/>
        <v>43342</v>
      </c>
      <c r="G484" s="152">
        <f t="shared" si="176"/>
        <v>43373</v>
      </c>
      <c r="H484" s="159">
        <f t="shared" si="180"/>
        <v>4.7997057287958445E-3</v>
      </c>
      <c r="I484" s="160">
        <f t="shared" si="189"/>
        <v>43434</v>
      </c>
      <c r="J484" s="155">
        <f t="shared" si="177"/>
        <v>31</v>
      </c>
      <c r="K484" s="155">
        <f t="shared" si="194"/>
        <v>16</v>
      </c>
      <c r="L484" s="2">
        <f t="shared" si="190"/>
        <v>1.0024743899999999</v>
      </c>
      <c r="M484" s="157">
        <f t="shared" si="195"/>
        <v>1.0024743899999999</v>
      </c>
      <c r="N484" s="2">
        <f t="shared" si="181"/>
        <v>0</v>
      </c>
      <c r="O484" s="161">
        <f t="shared" si="191"/>
        <v>0</v>
      </c>
      <c r="P484" s="162">
        <f t="shared" si="182"/>
        <v>0</v>
      </c>
      <c r="Q484" s="157">
        <f t="shared" si="183"/>
        <v>0</v>
      </c>
      <c r="R484" s="163">
        <f t="shared" si="192"/>
        <v>0.12</v>
      </c>
      <c r="S484" s="161">
        <f t="shared" si="184"/>
        <v>16</v>
      </c>
      <c r="T484" s="161">
        <v>360</v>
      </c>
      <c r="U484" s="164">
        <f t="shared" si="185"/>
        <v>1.0048862510000001</v>
      </c>
      <c r="V484" s="157">
        <f t="shared" si="186"/>
        <v>0</v>
      </c>
      <c r="W484" s="2">
        <f t="shared" si="193"/>
        <v>0</v>
      </c>
      <c r="X484" s="2"/>
      <c r="Y484" s="8"/>
      <c r="Z484" s="5"/>
      <c r="AA484" s="5"/>
      <c r="AB484" s="5"/>
      <c r="AC484" s="24"/>
      <c r="AD484" s="5"/>
      <c r="AE484" s="3"/>
      <c r="AG484" s="41"/>
      <c r="AH484" s="39"/>
      <c r="AI484" s="39"/>
      <c r="AJ484" s="39"/>
      <c r="AK484" s="39"/>
      <c r="AL484" s="39"/>
      <c r="AM484" s="39"/>
    </row>
    <row r="485" spans="1:163" ht="15" customHeight="1" x14ac:dyDescent="0.2">
      <c r="A485" s="75">
        <f t="shared" si="187"/>
        <v>43420</v>
      </c>
      <c r="B485" s="2">
        <f t="shared" si="178"/>
        <v>0</v>
      </c>
      <c r="C485" s="157">
        <f t="shared" si="175"/>
        <v>0</v>
      </c>
      <c r="D485" s="158">
        <f t="shared" si="188"/>
        <v>5056.5600000000004</v>
      </c>
      <c r="E485" s="150">
        <f>IF(AND(K485=1,K484&gt;1),VLOOKUP(A484,[1]Plan1!$GA$137:$GD$300,4),E484)</f>
        <v>5080.83</v>
      </c>
      <c r="F485" s="152">
        <f t="shared" si="179"/>
        <v>43342</v>
      </c>
      <c r="G485" s="152">
        <f t="shared" si="176"/>
        <v>43373</v>
      </c>
      <c r="H485" s="159">
        <f t="shared" si="180"/>
        <v>4.7997057287958445E-3</v>
      </c>
      <c r="I485" s="160">
        <f t="shared" si="189"/>
        <v>43434</v>
      </c>
      <c r="J485" s="155">
        <f t="shared" si="177"/>
        <v>31</v>
      </c>
      <c r="K485" s="155">
        <f t="shared" si="194"/>
        <v>17</v>
      </c>
      <c r="L485" s="2">
        <f t="shared" si="190"/>
        <v>1.00262925</v>
      </c>
      <c r="M485" s="157">
        <f t="shared" si="195"/>
        <v>1.00262925</v>
      </c>
      <c r="N485" s="2">
        <f t="shared" si="181"/>
        <v>0</v>
      </c>
      <c r="O485" s="161">
        <f t="shared" si="191"/>
        <v>0</v>
      </c>
      <c r="P485" s="162">
        <f t="shared" si="182"/>
        <v>0</v>
      </c>
      <c r="Q485" s="157">
        <f t="shared" si="183"/>
        <v>0</v>
      </c>
      <c r="R485" s="163">
        <f t="shared" si="192"/>
        <v>0.12</v>
      </c>
      <c r="S485" s="161">
        <f t="shared" si="184"/>
        <v>17</v>
      </c>
      <c r="T485" s="161">
        <v>360</v>
      </c>
      <c r="U485" s="164">
        <f t="shared" si="185"/>
        <v>1.0051924329999999</v>
      </c>
      <c r="V485" s="157">
        <f t="shared" si="186"/>
        <v>0</v>
      </c>
      <c r="W485" s="2">
        <f t="shared" si="193"/>
        <v>0</v>
      </c>
      <c r="X485" s="2"/>
      <c r="Y485" s="8"/>
      <c r="Z485" s="5"/>
      <c r="AA485" s="5"/>
      <c r="AB485" s="5"/>
      <c r="AC485" s="24"/>
      <c r="AD485" s="5"/>
      <c r="AE485" s="3"/>
      <c r="AG485" s="41"/>
      <c r="AH485" s="39"/>
      <c r="AI485" s="39"/>
      <c r="AJ485" s="39"/>
      <c r="AK485" s="39"/>
      <c r="AL485" s="39"/>
      <c r="AM485" s="39"/>
    </row>
    <row r="486" spans="1:163" ht="15" customHeight="1" x14ac:dyDescent="0.2">
      <c r="A486" s="75">
        <f t="shared" si="187"/>
        <v>43421</v>
      </c>
      <c r="B486" s="2">
        <f t="shared" si="178"/>
        <v>0</v>
      </c>
      <c r="C486" s="157">
        <f t="shared" si="175"/>
        <v>0</v>
      </c>
      <c r="D486" s="158">
        <f t="shared" si="188"/>
        <v>5056.5600000000004</v>
      </c>
      <c r="E486" s="150">
        <f>IF(AND(K486=1,K485&gt;1),VLOOKUP(A485,[1]Plan1!$GA$137:$GD$300,4),E485)</f>
        <v>5080.83</v>
      </c>
      <c r="F486" s="152">
        <f t="shared" si="179"/>
        <v>43342</v>
      </c>
      <c r="G486" s="152">
        <f t="shared" si="176"/>
        <v>43373</v>
      </c>
      <c r="H486" s="159">
        <f t="shared" si="180"/>
        <v>4.7997057287958445E-3</v>
      </c>
      <c r="I486" s="160">
        <f t="shared" si="189"/>
        <v>43434</v>
      </c>
      <c r="J486" s="155">
        <f t="shared" si="177"/>
        <v>31</v>
      </c>
      <c r="K486" s="155">
        <f t="shared" si="194"/>
        <v>18</v>
      </c>
      <c r="L486" s="2">
        <f t="shared" si="190"/>
        <v>1.0027841200000001</v>
      </c>
      <c r="M486" s="157">
        <f t="shared" si="195"/>
        <v>1.0027841200000001</v>
      </c>
      <c r="N486" s="2">
        <f t="shared" si="181"/>
        <v>0</v>
      </c>
      <c r="O486" s="161">
        <f t="shared" si="191"/>
        <v>0</v>
      </c>
      <c r="P486" s="162">
        <f t="shared" si="182"/>
        <v>0</v>
      </c>
      <c r="Q486" s="157">
        <f t="shared" si="183"/>
        <v>0</v>
      </c>
      <c r="R486" s="163">
        <f t="shared" si="192"/>
        <v>0.12</v>
      </c>
      <c r="S486" s="161">
        <f t="shared" si="184"/>
        <v>18</v>
      </c>
      <c r="T486" s="161">
        <v>360</v>
      </c>
      <c r="U486" s="164">
        <f t="shared" si="185"/>
        <v>1.005498709</v>
      </c>
      <c r="V486" s="157">
        <f t="shared" si="186"/>
        <v>0</v>
      </c>
      <c r="W486" s="2">
        <f t="shared" si="193"/>
        <v>0</v>
      </c>
      <c r="X486" s="2"/>
      <c r="Y486" s="8"/>
      <c r="Z486" s="5"/>
      <c r="AA486" s="5"/>
      <c r="AB486" s="5"/>
      <c r="AC486" s="24"/>
      <c r="AD486" s="5"/>
      <c r="AE486" s="3"/>
      <c r="AG486" s="41"/>
      <c r="AH486" s="39"/>
      <c r="AI486" s="39"/>
      <c r="AJ486" s="39"/>
      <c r="AK486" s="39"/>
      <c r="AL486" s="39"/>
      <c r="AM486" s="39"/>
    </row>
    <row r="487" spans="1:163" ht="15" customHeight="1" x14ac:dyDescent="0.2">
      <c r="A487" s="75">
        <f t="shared" si="187"/>
        <v>43422</v>
      </c>
      <c r="B487" s="2">
        <f t="shared" si="178"/>
        <v>0</v>
      </c>
      <c r="C487" s="157">
        <f t="shared" si="175"/>
        <v>0</v>
      </c>
      <c r="D487" s="158">
        <f t="shared" si="188"/>
        <v>5056.5600000000004</v>
      </c>
      <c r="E487" s="150">
        <f>IF(AND(K487=1,K486&gt;1),VLOOKUP(A486,[1]Plan1!$GA$137:$GD$300,4),E486)</f>
        <v>5080.83</v>
      </c>
      <c r="F487" s="152">
        <f t="shared" si="179"/>
        <v>43342</v>
      </c>
      <c r="G487" s="152">
        <f t="shared" si="176"/>
        <v>43373</v>
      </c>
      <c r="H487" s="159">
        <f t="shared" si="180"/>
        <v>4.7997057287958445E-3</v>
      </c>
      <c r="I487" s="160">
        <f t="shared" si="189"/>
        <v>43434</v>
      </c>
      <c r="J487" s="155">
        <f t="shared" si="177"/>
        <v>31</v>
      </c>
      <c r="K487" s="155">
        <f t="shared" si="194"/>
        <v>19</v>
      </c>
      <c r="L487" s="2">
        <f t="shared" si="190"/>
        <v>1.0029390199999999</v>
      </c>
      <c r="M487" s="157">
        <f t="shared" si="195"/>
        <v>1.0029390199999999</v>
      </c>
      <c r="N487" s="2">
        <f t="shared" si="181"/>
        <v>0</v>
      </c>
      <c r="O487" s="161">
        <f t="shared" si="191"/>
        <v>0</v>
      </c>
      <c r="P487" s="162">
        <f t="shared" si="182"/>
        <v>0</v>
      </c>
      <c r="Q487" s="157">
        <f t="shared" si="183"/>
        <v>0</v>
      </c>
      <c r="R487" s="163">
        <f t="shared" si="192"/>
        <v>0.12</v>
      </c>
      <c r="S487" s="161">
        <f t="shared" si="184"/>
        <v>19</v>
      </c>
      <c r="T487" s="161">
        <v>360</v>
      </c>
      <c r="U487" s="164">
        <f t="shared" si="185"/>
        <v>1.0058050780000001</v>
      </c>
      <c r="V487" s="157">
        <f t="shared" si="186"/>
        <v>0</v>
      </c>
      <c r="W487" s="2">
        <f t="shared" si="193"/>
        <v>0</v>
      </c>
      <c r="X487" s="2"/>
      <c r="Y487" s="8"/>
      <c r="Z487" s="5"/>
      <c r="AA487" s="5"/>
      <c r="AB487" s="5"/>
      <c r="AC487" s="24"/>
      <c r="AD487" s="5"/>
      <c r="AE487" s="3"/>
      <c r="AG487" s="41"/>
      <c r="AH487" s="39"/>
      <c r="AI487" s="39"/>
      <c r="AJ487" s="39"/>
      <c r="AK487" s="39"/>
      <c r="AL487" s="39"/>
      <c r="AM487" s="39"/>
    </row>
    <row r="488" spans="1:163" ht="15" customHeight="1" x14ac:dyDescent="0.2">
      <c r="A488" s="75">
        <f t="shared" si="187"/>
        <v>43423</v>
      </c>
      <c r="B488" s="2">
        <f t="shared" si="178"/>
        <v>0</v>
      </c>
      <c r="C488" s="157">
        <f t="shared" si="175"/>
        <v>0</v>
      </c>
      <c r="D488" s="158">
        <f t="shared" si="188"/>
        <v>5056.5600000000004</v>
      </c>
      <c r="E488" s="150">
        <f>IF(AND(K488=1,K487&gt;1),VLOOKUP(A487,[1]Plan1!$GA$137:$GD$300,4),E487)</f>
        <v>5080.83</v>
      </c>
      <c r="F488" s="152">
        <f t="shared" si="179"/>
        <v>43342</v>
      </c>
      <c r="G488" s="152">
        <f t="shared" si="176"/>
        <v>43373</v>
      </c>
      <c r="H488" s="159">
        <f t="shared" si="180"/>
        <v>4.7997057287958445E-3</v>
      </c>
      <c r="I488" s="160">
        <f t="shared" si="189"/>
        <v>43434</v>
      </c>
      <c r="J488" s="155">
        <f t="shared" si="177"/>
        <v>31</v>
      </c>
      <c r="K488" s="155">
        <f t="shared" si="194"/>
        <v>20</v>
      </c>
      <c r="L488" s="2">
        <f t="shared" si="190"/>
        <v>1.00309395</v>
      </c>
      <c r="M488" s="157">
        <f t="shared" si="195"/>
        <v>1.00309395</v>
      </c>
      <c r="N488" s="2">
        <f t="shared" si="181"/>
        <v>0</v>
      </c>
      <c r="O488" s="161">
        <f t="shared" si="191"/>
        <v>0</v>
      </c>
      <c r="P488" s="162">
        <f t="shared" si="182"/>
        <v>0</v>
      </c>
      <c r="Q488" s="157">
        <f t="shared" si="183"/>
        <v>0</v>
      </c>
      <c r="R488" s="163">
        <f t="shared" si="192"/>
        <v>0.12</v>
      </c>
      <c r="S488" s="161">
        <f t="shared" si="184"/>
        <v>20</v>
      </c>
      <c r="T488" s="161">
        <v>360</v>
      </c>
      <c r="U488" s="164">
        <f t="shared" si="185"/>
        <v>1.00611154</v>
      </c>
      <c r="V488" s="157">
        <f t="shared" si="186"/>
        <v>0</v>
      </c>
      <c r="W488" s="2">
        <f t="shared" si="193"/>
        <v>0</v>
      </c>
      <c r="X488" s="2"/>
      <c r="Y488" s="11"/>
      <c r="Z488" s="5"/>
      <c r="AA488" s="5"/>
      <c r="AB488" s="5"/>
      <c r="AC488" s="24"/>
      <c r="AD488" s="5"/>
      <c r="AE488" s="7"/>
      <c r="AG488" s="41"/>
      <c r="AH488" s="39"/>
      <c r="AI488" s="39"/>
      <c r="AJ488" s="39"/>
      <c r="AK488" s="39"/>
      <c r="AL488" s="39"/>
      <c r="AM488" s="39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  <c r="BN488" s="38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  <c r="BY488" s="38"/>
      <c r="BZ488" s="38"/>
      <c r="CA488" s="38"/>
      <c r="CB488" s="38"/>
      <c r="CC488" s="38"/>
      <c r="CD488" s="38"/>
      <c r="CE488" s="38"/>
      <c r="CF488" s="38"/>
      <c r="CG488" s="38"/>
      <c r="CH488" s="38"/>
      <c r="CI488" s="38"/>
      <c r="CJ488" s="38"/>
      <c r="CK488" s="38"/>
      <c r="CL488" s="38"/>
      <c r="CM488" s="38"/>
      <c r="CN488" s="38"/>
      <c r="CO488" s="38"/>
      <c r="CP488" s="38"/>
      <c r="CQ488" s="38"/>
      <c r="CR488" s="38"/>
      <c r="CS488" s="38"/>
      <c r="CT488" s="38"/>
      <c r="CU488" s="38"/>
      <c r="CV488" s="38"/>
      <c r="CW488" s="38"/>
      <c r="CX488" s="38"/>
      <c r="CY488" s="38"/>
      <c r="CZ488" s="38"/>
      <c r="DA488" s="38"/>
      <c r="DB488" s="38"/>
      <c r="DC488" s="38"/>
      <c r="DD488" s="38"/>
      <c r="DE488" s="38"/>
      <c r="DF488" s="38"/>
      <c r="DG488" s="38"/>
      <c r="DH488" s="38"/>
      <c r="DI488" s="38"/>
      <c r="DJ488" s="38"/>
      <c r="DK488" s="38"/>
      <c r="DL488" s="38"/>
      <c r="DM488" s="38"/>
      <c r="DN488" s="38"/>
      <c r="DO488" s="38"/>
      <c r="DP488" s="38"/>
      <c r="DQ488" s="38"/>
      <c r="DR488" s="38"/>
      <c r="DS488" s="38"/>
      <c r="DT488" s="38"/>
      <c r="DU488" s="38"/>
      <c r="DV488" s="38"/>
      <c r="DW488" s="38"/>
      <c r="DX488" s="38"/>
      <c r="DY488" s="38"/>
      <c r="DZ488" s="38"/>
      <c r="EA488" s="38"/>
      <c r="EB488" s="38"/>
      <c r="EC488" s="38"/>
      <c r="ED488" s="38"/>
      <c r="EE488" s="38"/>
      <c r="EF488" s="38"/>
      <c r="EG488" s="38"/>
      <c r="EH488" s="38"/>
      <c r="EI488" s="38"/>
      <c r="EJ488" s="38"/>
      <c r="EK488" s="38"/>
      <c r="EL488" s="38"/>
      <c r="EM488" s="38"/>
      <c r="EN488" s="38"/>
      <c r="EO488" s="38"/>
      <c r="EP488" s="38"/>
      <c r="EQ488" s="38"/>
      <c r="ER488" s="38"/>
      <c r="ES488" s="38"/>
      <c r="ET488" s="38"/>
      <c r="EU488" s="38"/>
      <c r="EV488" s="38"/>
      <c r="EW488" s="38"/>
      <c r="EX488" s="38"/>
      <c r="EY488" s="38"/>
      <c r="EZ488" s="38"/>
      <c r="FA488" s="38"/>
      <c r="FB488" s="38"/>
      <c r="FC488" s="38"/>
      <c r="FD488" s="38"/>
      <c r="FE488" s="38"/>
      <c r="FF488" s="38"/>
      <c r="FG488" s="38"/>
    </row>
    <row r="489" spans="1:163" ht="15" customHeight="1" x14ac:dyDescent="0.2">
      <c r="A489" s="75">
        <f t="shared" si="187"/>
        <v>43424</v>
      </c>
      <c r="B489" s="2">
        <f t="shared" si="178"/>
        <v>0</v>
      </c>
      <c r="C489" s="157">
        <f t="shared" si="175"/>
        <v>0</v>
      </c>
      <c r="D489" s="158">
        <f t="shared" si="188"/>
        <v>5056.5600000000004</v>
      </c>
      <c r="E489" s="150">
        <f>IF(AND(K489=1,K488&gt;1),VLOOKUP(A488,[1]Plan1!$GA$137:$GD$300,4),E488)</f>
        <v>5080.83</v>
      </c>
      <c r="F489" s="152">
        <f t="shared" si="179"/>
        <v>43342</v>
      </c>
      <c r="G489" s="152">
        <f t="shared" si="176"/>
        <v>43373</v>
      </c>
      <c r="H489" s="159">
        <f t="shared" si="180"/>
        <v>4.7997057287958445E-3</v>
      </c>
      <c r="I489" s="160">
        <f t="shared" si="189"/>
        <v>43434</v>
      </c>
      <c r="J489" s="155">
        <f t="shared" si="177"/>
        <v>31</v>
      </c>
      <c r="K489" s="155">
        <f t="shared" si="194"/>
        <v>21</v>
      </c>
      <c r="L489" s="2">
        <f t="shared" si="190"/>
        <v>1.0032489</v>
      </c>
      <c r="M489" s="157">
        <f t="shared" si="195"/>
        <v>1.0032489</v>
      </c>
      <c r="N489" s="2">
        <f t="shared" si="181"/>
        <v>0</v>
      </c>
      <c r="O489" s="161">
        <f t="shared" si="191"/>
        <v>0</v>
      </c>
      <c r="P489" s="162">
        <f t="shared" si="182"/>
        <v>0</v>
      </c>
      <c r="Q489" s="157">
        <f t="shared" si="183"/>
        <v>0</v>
      </c>
      <c r="R489" s="163">
        <f t="shared" si="192"/>
        <v>0.12</v>
      </c>
      <c r="S489" s="161">
        <f t="shared" si="184"/>
        <v>21</v>
      </c>
      <c r="T489" s="161">
        <v>360</v>
      </c>
      <c r="U489" s="164">
        <f t="shared" si="185"/>
        <v>1.0064180949999999</v>
      </c>
      <c r="V489" s="157">
        <f t="shared" si="186"/>
        <v>0</v>
      </c>
      <c r="W489" s="2">
        <f t="shared" si="193"/>
        <v>0</v>
      </c>
      <c r="X489" s="2"/>
      <c r="Y489" s="8"/>
      <c r="Z489" s="5"/>
      <c r="AA489" s="5"/>
      <c r="AB489" s="5"/>
      <c r="AC489" s="24"/>
      <c r="AD489" s="5"/>
      <c r="AE489" s="3"/>
      <c r="AG489" s="41"/>
      <c r="AH489" s="39"/>
      <c r="AI489" s="39"/>
      <c r="AJ489" s="39"/>
      <c r="AK489" s="39"/>
      <c r="AL489" s="39"/>
      <c r="AM489" s="39"/>
    </row>
    <row r="490" spans="1:163" ht="15" customHeight="1" x14ac:dyDescent="0.2">
      <c r="A490" s="75">
        <f t="shared" si="187"/>
        <v>43425</v>
      </c>
      <c r="B490" s="2">
        <f t="shared" si="178"/>
        <v>0</v>
      </c>
      <c r="C490" s="157">
        <f t="shared" si="175"/>
        <v>0</v>
      </c>
      <c r="D490" s="158">
        <f t="shared" si="188"/>
        <v>5056.5600000000004</v>
      </c>
      <c r="E490" s="150">
        <f>IF(AND(K490=1,K489&gt;1),VLOOKUP(A489,[1]Plan1!$GA$137:$GD$300,4),E489)</f>
        <v>5080.83</v>
      </c>
      <c r="F490" s="152">
        <f t="shared" si="179"/>
        <v>43342</v>
      </c>
      <c r="G490" s="152">
        <f t="shared" si="176"/>
        <v>43373</v>
      </c>
      <c r="H490" s="159">
        <f t="shared" si="180"/>
        <v>4.7997057287958445E-3</v>
      </c>
      <c r="I490" s="160">
        <f t="shared" si="189"/>
        <v>43434</v>
      </c>
      <c r="J490" s="155">
        <f t="shared" si="177"/>
        <v>31</v>
      </c>
      <c r="K490" s="155">
        <f t="shared" si="194"/>
        <v>22</v>
      </c>
      <c r="L490" s="2">
        <f t="shared" si="190"/>
        <v>1.0034038700000001</v>
      </c>
      <c r="M490" s="157">
        <f t="shared" si="195"/>
        <v>1.0034038700000001</v>
      </c>
      <c r="N490" s="2">
        <f t="shared" si="181"/>
        <v>0</v>
      </c>
      <c r="O490" s="161">
        <f t="shared" si="191"/>
        <v>0</v>
      </c>
      <c r="P490" s="162">
        <f t="shared" si="182"/>
        <v>0</v>
      </c>
      <c r="Q490" s="157">
        <f t="shared" si="183"/>
        <v>0</v>
      </c>
      <c r="R490" s="163">
        <f t="shared" si="192"/>
        <v>0.12</v>
      </c>
      <c r="S490" s="161">
        <f t="shared" si="184"/>
        <v>22</v>
      </c>
      <c r="T490" s="161">
        <v>360</v>
      </c>
      <c r="U490" s="164">
        <f t="shared" si="185"/>
        <v>1.006724744</v>
      </c>
      <c r="V490" s="157">
        <f t="shared" si="186"/>
        <v>0</v>
      </c>
      <c r="W490" s="2">
        <f t="shared" si="193"/>
        <v>0</v>
      </c>
      <c r="X490" s="2"/>
      <c r="Y490" s="8"/>
      <c r="Z490" s="5"/>
      <c r="AA490" s="5"/>
      <c r="AB490" s="5"/>
      <c r="AC490" s="24"/>
      <c r="AD490" s="5"/>
      <c r="AE490" s="3"/>
      <c r="AG490" s="41"/>
      <c r="AH490" s="39"/>
      <c r="AI490" s="39"/>
      <c r="AJ490" s="39"/>
      <c r="AK490" s="39"/>
      <c r="AL490" s="39"/>
      <c r="AM490" s="39"/>
    </row>
    <row r="491" spans="1:163" ht="15" customHeight="1" x14ac:dyDescent="0.2">
      <c r="A491" s="75">
        <f t="shared" si="187"/>
        <v>43426</v>
      </c>
      <c r="B491" s="2">
        <f t="shared" si="178"/>
        <v>0</v>
      </c>
      <c r="C491" s="157">
        <f t="shared" si="175"/>
        <v>0</v>
      </c>
      <c r="D491" s="158">
        <f t="shared" si="188"/>
        <v>5056.5600000000004</v>
      </c>
      <c r="E491" s="150">
        <f>IF(AND(K491=1,K490&gt;1),VLOOKUP(A490,[1]Plan1!$GA$137:$GD$300,4),E490)</f>
        <v>5080.83</v>
      </c>
      <c r="F491" s="152">
        <f t="shared" si="179"/>
        <v>43342</v>
      </c>
      <c r="G491" s="152">
        <f t="shared" si="176"/>
        <v>43373</v>
      </c>
      <c r="H491" s="159">
        <f t="shared" si="180"/>
        <v>4.7997057287958445E-3</v>
      </c>
      <c r="I491" s="160">
        <f t="shared" si="189"/>
        <v>43434</v>
      </c>
      <c r="J491" s="155">
        <f t="shared" si="177"/>
        <v>31</v>
      </c>
      <c r="K491" s="155">
        <f t="shared" si="194"/>
        <v>23</v>
      </c>
      <c r="L491" s="2">
        <f t="shared" si="190"/>
        <v>1.00355887</v>
      </c>
      <c r="M491" s="157">
        <f t="shared" si="195"/>
        <v>1.00355887</v>
      </c>
      <c r="N491" s="2">
        <f t="shared" si="181"/>
        <v>0</v>
      </c>
      <c r="O491" s="161">
        <f t="shared" si="191"/>
        <v>0</v>
      </c>
      <c r="P491" s="162">
        <f t="shared" si="182"/>
        <v>0</v>
      </c>
      <c r="Q491" s="157">
        <f t="shared" si="183"/>
        <v>0</v>
      </c>
      <c r="R491" s="163">
        <f t="shared" si="192"/>
        <v>0.12</v>
      </c>
      <c r="S491" s="161">
        <f t="shared" si="184"/>
        <v>23</v>
      </c>
      <c r="T491" s="161">
        <v>360</v>
      </c>
      <c r="U491" s="164">
        <f t="shared" si="185"/>
        <v>1.0070314869999999</v>
      </c>
      <c r="V491" s="157">
        <f t="shared" si="186"/>
        <v>0</v>
      </c>
      <c r="W491" s="2">
        <f t="shared" si="193"/>
        <v>0</v>
      </c>
      <c r="X491" s="2"/>
      <c r="Y491" s="8"/>
      <c r="Z491" s="5"/>
      <c r="AA491" s="5"/>
      <c r="AB491" s="5"/>
      <c r="AC491" s="24"/>
      <c r="AD491" s="5"/>
      <c r="AE491" s="3"/>
      <c r="AG491" s="41"/>
      <c r="AH491" s="39"/>
      <c r="AI491" s="39"/>
      <c r="AJ491" s="39"/>
      <c r="AK491" s="39"/>
      <c r="AL491" s="39"/>
      <c r="AM491" s="39"/>
    </row>
    <row r="492" spans="1:163" ht="15" customHeight="1" x14ac:dyDescent="0.2">
      <c r="A492" s="75">
        <f t="shared" si="187"/>
        <v>43427</v>
      </c>
      <c r="B492" s="2">
        <f t="shared" si="178"/>
        <v>0</v>
      </c>
      <c r="C492" s="157">
        <f t="shared" ref="C492:C555" si="196">IF(I492&gt;I491,N491+V491,C491)</f>
        <v>0</v>
      </c>
      <c r="D492" s="158">
        <f t="shared" si="188"/>
        <v>5056.5600000000004</v>
      </c>
      <c r="E492" s="150">
        <f>IF(AND(K492=1,K491&gt;1),VLOOKUP(A491,[1]Plan1!$GA$137:$GD$300,4),E491)</f>
        <v>5080.83</v>
      </c>
      <c r="F492" s="152">
        <f t="shared" si="179"/>
        <v>43342</v>
      </c>
      <c r="G492" s="152">
        <f t="shared" ref="G492:G555" si="197">IF(I492&gt;I491,EDATE(A491,-1),+G491)</f>
        <v>43373</v>
      </c>
      <c r="H492" s="159">
        <f t="shared" si="180"/>
        <v>4.7997057287958445E-3</v>
      </c>
      <c r="I492" s="160">
        <f t="shared" si="189"/>
        <v>43434</v>
      </c>
      <c r="J492" s="155">
        <f t="shared" ref="J492:J555" si="198">IF(I492&gt;I491,I492-I491,J491)</f>
        <v>31</v>
      </c>
      <c r="K492" s="155">
        <f t="shared" si="194"/>
        <v>24</v>
      </c>
      <c r="L492" s="2">
        <f t="shared" si="190"/>
        <v>1.00371389</v>
      </c>
      <c r="M492" s="157">
        <f t="shared" si="195"/>
        <v>1.00371389</v>
      </c>
      <c r="N492" s="2">
        <f t="shared" si="181"/>
        <v>0</v>
      </c>
      <c r="O492" s="161">
        <f t="shared" si="191"/>
        <v>0</v>
      </c>
      <c r="P492" s="162">
        <f t="shared" si="182"/>
        <v>0</v>
      </c>
      <c r="Q492" s="157">
        <f t="shared" si="183"/>
        <v>0</v>
      </c>
      <c r="R492" s="163">
        <f t="shared" si="192"/>
        <v>0.12</v>
      </c>
      <c r="S492" s="161">
        <f t="shared" si="184"/>
        <v>24</v>
      </c>
      <c r="T492" s="161">
        <v>360</v>
      </c>
      <c r="U492" s="164">
        <f t="shared" si="185"/>
        <v>1.0073383229999999</v>
      </c>
      <c r="V492" s="157">
        <f t="shared" si="186"/>
        <v>0</v>
      </c>
      <c r="W492" s="2">
        <f t="shared" si="193"/>
        <v>0</v>
      </c>
      <c r="X492" s="2"/>
      <c r="Y492" s="8"/>
      <c r="Z492" s="5"/>
      <c r="AA492" s="5"/>
      <c r="AB492" s="5"/>
      <c r="AC492" s="24"/>
      <c r="AD492" s="5"/>
      <c r="AE492" s="3"/>
      <c r="AG492" s="41"/>
      <c r="AH492" s="39"/>
      <c r="AI492" s="39"/>
      <c r="AJ492" s="39"/>
      <c r="AK492" s="39"/>
      <c r="AL492" s="39"/>
      <c r="AM492" s="39"/>
    </row>
    <row r="493" spans="1:163" ht="15" customHeight="1" x14ac:dyDescent="0.2">
      <c r="A493" s="75">
        <f t="shared" si="187"/>
        <v>43428</v>
      </c>
      <c r="B493" s="2">
        <f t="shared" si="178"/>
        <v>0</v>
      </c>
      <c r="C493" s="157">
        <f t="shared" si="196"/>
        <v>0</v>
      </c>
      <c r="D493" s="158">
        <f t="shared" si="188"/>
        <v>5056.5600000000004</v>
      </c>
      <c r="E493" s="150">
        <f>IF(AND(K493=1,K492&gt;1),VLOOKUP(A492,[1]Plan1!$GA$137:$GD$300,4),E492)</f>
        <v>5080.83</v>
      </c>
      <c r="F493" s="152">
        <f t="shared" si="179"/>
        <v>43342</v>
      </c>
      <c r="G493" s="152">
        <f t="shared" si="197"/>
        <v>43373</v>
      </c>
      <c r="H493" s="159">
        <f t="shared" si="180"/>
        <v>4.7997057287958445E-3</v>
      </c>
      <c r="I493" s="160">
        <f t="shared" si="189"/>
        <v>43434</v>
      </c>
      <c r="J493" s="155">
        <f t="shared" si="198"/>
        <v>31</v>
      </c>
      <c r="K493" s="155">
        <f t="shared" si="194"/>
        <v>25</v>
      </c>
      <c r="L493" s="2">
        <f t="shared" si="190"/>
        <v>1.0038689300000001</v>
      </c>
      <c r="M493" s="157">
        <f t="shared" si="195"/>
        <v>1.0038689300000001</v>
      </c>
      <c r="N493" s="2">
        <f t="shared" si="181"/>
        <v>0</v>
      </c>
      <c r="O493" s="161">
        <f t="shared" si="191"/>
        <v>0</v>
      </c>
      <c r="P493" s="162">
        <f t="shared" si="182"/>
        <v>0</v>
      </c>
      <c r="Q493" s="157">
        <f t="shared" si="183"/>
        <v>0</v>
      </c>
      <c r="R493" s="163">
        <f t="shared" si="192"/>
        <v>0.12</v>
      </c>
      <c r="S493" s="161">
        <f t="shared" si="184"/>
        <v>25</v>
      </c>
      <c r="T493" s="161">
        <v>360</v>
      </c>
      <c r="U493" s="164">
        <f t="shared" si="185"/>
        <v>1.0076452520000001</v>
      </c>
      <c r="V493" s="157">
        <f t="shared" si="186"/>
        <v>0</v>
      </c>
      <c r="W493" s="2">
        <f t="shared" si="193"/>
        <v>0</v>
      </c>
      <c r="X493" s="2"/>
      <c r="Y493" s="8"/>
      <c r="Z493" s="5"/>
      <c r="AA493" s="5"/>
      <c r="AB493" s="5"/>
      <c r="AC493" s="24"/>
      <c r="AD493" s="5"/>
      <c r="AE493" s="3"/>
      <c r="AG493" s="41"/>
      <c r="AH493" s="39"/>
      <c r="AI493" s="39"/>
      <c r="AJ493" s="39"/>
      <c r="AK493" s="39"/>
      <c r="AL493" s="39"/>
      <c r="AM493" s="39"/>
    </row>
    <row r="494" spans="1:163" ht="15" customHeight="1" x14ac:dyDescent="0.2">
      <c r="A494" s="75">
        <f t="shared" si="187"/>
        <v>43429</v>
      </c>
      <c r="B494" s="2">
        <f t="shared" si="178"/>
        <v>0</v>
      </c>
      <c r="C494" s="157">
        <f t="shared" si="196"/>
        <v>0</v>
      </c>
      <c r="D494" s="158">
        <f t="shared" si="188"/>
        <v>5056.5600000000004</v>
      </c>
      <c r="E494" s="150">
        <f>IF(AND(K494=1,K493&gt;1),VLOOKUP(A493,[1]Plan1!$GA$137:$GD$300,4),E493)</f>
        <v>5080.83</v>
      </c>
      <c r="F494" s="152">
        <f t="shared" si="179"/>
        <v>43342</v>
      </c>
      <c r="G494" s="152">
        <f t="shared" si="197"/>
        <v>43373</v>
      </c>
      <c r="H494" s="159">
        <f t="shared" si="180"/>
        <v>4.7997057287958445E-3</v>
      </c>
      <c r="I494" s="160">
        <f t="shared" si="189"/>
        <v>43434</v>
      </c>
      <c r="J494" s="155">
        <f t="shared" si="198"/>
        <v>31</v>
      </c>
      <c r="K494" s="155">
        <f t="shared" si="194"/>
        <v>26</v>
      </c>
      <c r="L494" s="2">
        <f t="shared" si="190"/>
        <v>1.004024</v>
      </c>
      <c r="M494" s="157">
        <f t="shared" si="195"/>
        <v>1.004024</v>
      </c>
      <c r="N494" s="2">
        <f t="shared" si="181"/>
        <v>0</v>
      </c>
      <c r="O494" s="161">
        <f t="shared" si="191"/>
        <v>0</v>
      </c>
      <c r="P494" s="162">
        <f t="shared" si="182"/>
        <v>0</v>
      </c>
      <c r="Q494" s="157">
        <f t="shared" si="183"/>
        <v>0</v>
      </c>
      <c r="R494" s="163">
        <f t="shared" si="192"/>
        <v>0.12</v>
      </c>
      <c r="S494" s="161">
        <f t="shared" si="184"/>
        <v>26</v>
      </c>
      <c r="T494" s="161">
        <v>360</v>
      </c>
      <c r="U494" s="164">
        <f t="shared" si="185"/>
        <v>1.0079522750000001</v>
      </c>
      <c r="V494" s="157">
        <f t="shared" si="186"/>
        <v>0</v>
      </c>
      <c r="W494" s="2">
        <f t="shared" si="193"/>
        <v>0</v>
      </c>
      <c r="X494" s="2"/>
      <c r="Y494" s="8"/>
      <c r="Z494" s="5"/>
      <c r="AA494" s="5"/>
      <c r="AB494" s="5"/>
      <c r="AC494" s="24"/>
      <c r="AD494" s="5"/>
      <c r="AE494" s="3"/>
      <c r="AG494" s="41"/>
      <c r="AH494" s="39"/>
      <c r="AI494" s="39"/>
      <c r="AJ494" s="39"/>
      <c r="AK494" s="39"/>
      <c r="AL494" s="39"/>
      <c r="AM494" s="39"/>
    </row>
    <row r="495" spans="1:163" ht="15" customHeight="1" x14ac:dyDescent="0.2">
      <c r="A495" s="75">
        <f t="shared" si="187"/>
        <v>43430</v>
      </c>
      <c r="B495" s="2">
        <f t="shared" si="178"/>
        <v>0</v>
      </c>
      <c r="C495" s="157">
        <f t="shared" si="196"/>
        <v>0</v>
      </c>
      <c r="D495" s="158">
        <f t="shared" si="188"/>
        <v>5056.5600000000004</v>
      </c>
      <c r="E495" s="150">
        <f>IF(AND(K495=1,K494&gt;1),VLOOKUP(A494,[1]Plan1!$GA$137:$GD$300,4),E494)</f>
        <v>5080.83</v>
      </c>
      <c r="F495" s="152">
        <f t="shared" si="179"/>
        <v>43342</v>
      </c>
      <c r="G495" s="152">
        <f t="shared" si="197"/>
        <v>43373</v>
      </c>
      <c r="H495" s="159">
        <f t="shared" si="180"/>
        <v>4.7997057287958445E-3</v>
      </c>
      <c r="I495" s="160">
        <f t="shared" si="189"/>
        <v>43434</v>
      </c>
      <c r="J495" s="155">
        <f t="shared" si="198"/>
        <v>31</v>
      </c>
      <c r="K495" s="155">
        <f t="shared" si="194"/>
        <v>27</v>
      </c>
      <c r="L495" s="2">
        <f t="shared" si="190"/>
        <v>1.0041790900000001</v>
      </c>
      <c r="M495" s="157">
        <f t="shared" si="195"/>
        <v>1.0041790900000001</v>
      </c>
      <c r="N495" s="2">
        <f t="shared" si="181"/>
        <v>0</v>
      </c>
      <c r="O495" s="161">
        <f t="shared" si="191"/>
        <v>0</v>
      </c>
      <c r="P495" s="162">
        <f t="shared" si="182"/>
        <v>0</v>
      </c>
      <c r="Q495" s="157">
        <f t="shared" si="183"/>
        <v>0</v>
      </c>
      <c r="R495" s="163">
        <f t="shared" si="192"/>
        <v>0.12</v>
      </c>
      <c r="S495" s="161">
        <f t="shared" si="184"/>
        <v>27</v>
      </c>
      <c r="T495" s="161">
        <v>360</v>
      </c>
      <c r="U495" s="164">
        <f t="shared" si="185"/>
        <v>1.0082593909999999</v>
      </c>
      <c r="V495" s="157">
        <f t="shared" si="186"/>
        <v>0</v>
      </c>
      <c r="W495" s="2">
        <f t="shared" si="193"/>
        <v>0</v>
      </c>
      <c r="X495" s="2"/>
      <c r="Y495" s="8"/>
      <c r="Z495" s="5"/>
      <c r="AA495" s="5"/>
      <c r="AB495" s="5"/>
      <c r="AC495" s="24"/>
      <c r="AD495" s="5"/>
      <c r="AE495" s="3"/>
      <c r="AG495" s="41"/>
      <c r="AH495" s="39"/>
      <c r="AI495" s="39"/>
      <c r="AJ495" s="39"/>
      <c r="AK495" s="39"/>
      <c r="AL495" s="39"/>
      <c r="AM495" s="39"/>
    </row>
    <row r="496" spans="1:163" ht="15" customHeight="1" x14ac:dyDescent="0.2">
      <c r="A496" s="75">
        <f t="shared" si="187"/>
        <v>43431</v>
      </c>
      <c r="B496" s="2">
        <f t="shared" si="178"/>
        <v>0</v>
      </c>
      <c r="C496" s="157">
        <f t="shared" si="196"/>
        <v>0</v>
      </c>
      <c r="D496" s="158">
        <f t="shared" si="188"/>
        <v>5056.5600000000004</v>
      </c>
      <c r="E496" s="150">
        <f>IF(AND(K496=1,K495&gt;1),VLOOKUP(A495,[1]Plan1!$GA$137:$GD$300,4),E495)</f>
        <v>5080.83</v>
      </c>
      <c r="F496" s="152">
        <f t="shared" si="179"/>
        <v>43342</v>
      </c>
      <c r="G496" s="152">
        <f t="shared" si="197"/>
        <v>43373</v>
      </c>
      <c r="H496" s="159">
        <f t="shared" si="180"/>
        <v>4.7997057287958445E-3</v>
      </c>
      <c r="I496" s="160">
        <f t="shared" si="189"/>
        <v>43434</v>
      </c>
      <c r="J496" s="155">
        <f t="shared" si="198"/>
        <v>31</v>
      </c>
      <c r="K496" s="155">
        <f t="shared" si="194"/>
        <v>28</v>
      </c>
      <c r="L496" s="2">
        <f t="shared" si="190"/>
        <v>1.0043342099999999</v>
      </c>
      <c r="M496" s="157">
        <f t="shared" si="195"/>
        <v>1.0043342099999999</v>
      </c>
      <c r="N496" s="2">
        <f t="shared" si="181"/>
        <v>0</v>
      </c>
      <c r="O496" s="161">
        <f t="shared" si="191"/>
        <v>0</v>
      </c>
      <c r="P496" s="162">
        <f t="shared" si="182"/>
        <v>0</v>
      </c>
      <c r="Q496" s="157">
        <f t="shared" si="183"/>
        <v>0</v>
      </c>
      <c r="R496" s="163">
        <f t="shared" si="192"/>
        <v>0.12</v>
      </c>
      <c r="S496" s="161">
        <f t="shared" si="184"/>
        <v>28</v>
      </c>
      <c r="T496" s="161">
        <v>360</v>
      </c>
      <c r="U496" s="164">
        <f t="shared" si="185"/>
        <v>1.0085666010000001</v>
      </c>
      <c r="V496" s="157">
        <f t="shared" si="186"/>
        <v>0</v>
      </c>
      <c r="W496" s="2">
        <f t="shared" si="193"/>
        <v>0</v>
      </c>
      <c r="X496" s="2"/>
      <c r="Y496" s="8"/>
      <c r="Z496" s="5"/>
      <c r="AA496" s="5"/>
      <c r="AB496" s="5"/>
      <c r="AC496" s="24"/>
      <c r="AD496" s="5"/>
      <c r="AE496" s="3"/>
      <c r="AG496" s="41"/>
      <c r="AH496" s="39"/>
      <c r="AI496" s="39"/>
      <c r="AJ496" s="39"/>
      <c r="AK496" s="39"/>
      <c r="AL496" s="39"/>
      <c r="AM496" s="39"/>
    </row>
    <row r="497" spans="1:39" ht="15" customHeight="1" x14ac:dyDescent="0.2">
      <c r="A497" s="75">
        <f t="shared" si="187"/>
        <v>43432</v>
      </c>
      <c r="B497" s="2">
        <f t="shared" si="178"/>
        <v>0</v>
      </c>
      <c r="C497" s="157">
        <f t="shared" si="196"/>
        <v>0</v>
      </c>
      <c r="D497" s="158">
        <f t="shared" si="188"/>
        <v>5056.5600000000004</v>
      </c>
      <c r="E497" s="150">
        <f>IF(AND(K497=1,K496&gt;1),VLOOKUP(A496,[1]Plan1!$GA$137:$GD$300,4),E496)</f>
        <v>5080.83</v>
      </c>
      <c r="F497" s="152">
        <f t="shared" si="179"/>
        <v>43342</v>
      </c>
      <c r="G497" s="152">
        <f t="shared" si="197"/>
        <v>43373</v>
      </c>
      <c r="H497" s="159">
        <f t="shared" si="180"/>
        <v>4.7997057287958445E-3</v>
      </c>
      <c r="I497" s="160">
        <f t="shared" si="189"/>
        <v>43434</v>
      </c>
      <c r="J497" s="155">
        <f t="shared" si="198"/>
        <v>31</v>
      </c>
      <c r="K497" s="155">
        <f t="shared" si="194"/>
        <v>29</v>
      </c>
      <c r="L497" s="2">
        <f t="shared" si="190"/>
        <v>1.0044893500000001</v>
      </c>
      <c r="M497" s="157">
        <f t="shared" si="195"/>
        <v>1.0044893500000001</v>
      </c>
      <c r="N497" s="2">
        <f t="shared" si="181"/>
        <v>0</v>
      </c>
      <c r="O497" s="161">
        <f t="shared" si="191"/>
        <v>0</v>
      </c>
      <c r="P497" s="162">
        <f t="shared" si="182"/>
        <v>0</v>
      </c>
      <c r="Q497" s="157">
        <f t="shared" si="183"/>
        <v>0</v>
      </c>
      <c r="R497" s="163">
        <f t="shared" si="192"/>
        <v>0.12</v>
      </c>
      <c r="S497" s="161">
        <f t="shared" si="184"/>
        <v>29</v>
      </c>
      <c r="T497" s="161">
        <v>360</v>
      </c>
      <c r="U497" s="164">
        <f t="shared" si="185"/>
        <v>1.008873905</v>
      </c>
      <c r="V497" s="157">
        <f t="shared" si="186"/>
        <v>0</v>
      </c>
      <c r="W497" s="2">
        <f t="shared" si="193"/>
        <v>0</v>
      </c>
      <c r="X497" s="2"/>
      <c r="Y497" s="8"/>
      <c r="Z497" s="5"/>
      <c r="AA497" s="5"/>
      <c r="AB497" s="5"/>
      <c r="AC497" s="24"/>
      <c r="AD497" s="5"/>
      <c r="AE497" s="3"/>
      <c r="AG497" s="41"/>
      <c r="AH497" s="39"/>
      <c r="AI497" s="39"/>
      <c r="AJ497" s="39"/>
      <c r="AK497" s="39"/>
      <c r="AL497" s="39"/>
      <c r="AM497" s="39"/>
    </row>
    <row r="498" spans="1:39" ht="15" customHeight="1" x14ac:dyDescent="0.2">
      <c r="A498" s="75">
        <f t="shared" si="187"/>
        <v>43433</v>
      </c>
      <c r="B498" s="2">
        <f t="shared" si="178"/>
        <v>0</v>
      </c>
      <c r="C498" s="157">
        <f t="shared" si="196"/>
        <v>0</v>
      </c>
      <c r="D498" s="158">
        <f t="shared" si="188"/>
        <v>5056.5600000000004</v>
      </c>
      <c r="E498" s="150">
        <f>IF(AND(K498=1,K497&gt;1),VLOOKUP(A497,[1]Plan1!$GA$137:$GD$300,4),E497)</f>
        <v>5080.83</v>
      </c>
      <c r="F498" s="152">
        <f t="shared" si="179"/>
        <v>43342</v>
      </c>
      <c r="G498" s="152">
        <f t="shared" si="197"/>
        <v>43373</v>
      </c>
      <c r="H498" s="159">
        <f t="shared" si="180"/>
        <v>4.7997057287958445E-3</v>
      </c>
      <c r="I498" s="160">
        <f t="shared" si="189"/>
        <v>43434</v>
      </c>
      <c r="J498" s="155">
        <f t="shared" si="198"/>
        <v>31</v>
      </c>
      <c r="K498" s="155">
        <f t="shared" si="194"/>
        <v>30</v>
      </c>
      <c r="L498" s="2">
        <f t="shared" si="190"/>
        <v>1.0046445100000001</v>
      </c>
      <c r="M498" s="157">
        <f t="shared" si="195"/>
        <v>1.0046445100000001</v>
      </c>
      <c r="N498" s="2">
        <f t="shared" si="181"/>
        <v>0</v>
      </c>
      <c r="O498" s="161">
        <f t="shared" si="191"/>
        <v>0</v>
      </c>
      <c r="P498" s="162">
        <f t="shared" si="182"/>
        <v>0</v>
      </c>
      <c r="Q498" s="157">
        <f t="shared" si="183"/>
        <v>0</v>
      </c>
      <c r="R498" s="163">
        <f t="shared" si="192"/>
        <v>0.12</v>
      </c>
      <c r="S498" s="161">
        <f t="shared" si="184"/>
        <v>30</v>
      </c>
      <c r="T498" s="161">
        <v>360</v>
      </c>
      <c r="U498" s="164">
        <f t="shared" si="185"/>
        <v>1.009181302</v>
      </c>
      <c r="V498" s="157">
        <f t="shared" si="186"/>
        <v>0</v>
      </c>
      <c r="W498" s="2">
        <f t="shared" si="193"/>
        <v>0</v>
      </c>
      <c r="X498" s="2"/>
      <c r="Y498" s="8"/>
      <c r="Z498" s="5"/>
      <c r="AA498" s="5"/>
      <c r="AB498" s="5"/>
      <c r="AC498" s="24"/>
      <c r="AD498" s="5"/>
      <c r="AE498" s="3"/>
      <c r="AG498" s="41"/>
      <c r="AH498" s="39"/>
      <c r="AI498" s="39"/>
      <c r="AJ498" s="39"/>
      <c r="AK498" s="39"/>
      <c r="AL498" s="39"/>
      <c r="AM498" s="39"/>
    </row>
    <row r="499" spans="1:39" ht="15" customHeight="1" x14ac:dyDescent="0.2">
      <c r="A499" s="75">
        <f t="shared" si="187"/>
        <v>43434</v>
      </c>
      <c r="B499" s="2">
        <f t="shared" si="178"/>
        <v>0</v>
      </c>
      <c r="C499" s="157">
        <f t="shared" si="196"/>
        <v>0</v>
      </c>
      <c r="D499" s="158">
        <f t="shared" si="188"/>
        <v>5056.5600000000004</v>
      </c>
      <c r="E499" s="150">
        <f>IF(AND(K499=1,K498&gt;1),VLOOKUP(A498,[1]Plan1!$GA$137:$GD$300,4),E498)</f>
        <v>5080.83</v>
      </c>
      <c r="F499" s="152">
        <f t="shared" si="179"/>
        <v>43342</v>
      </c>
      <c r="G499" s="152">
        <f t="shared" si="197"/>
        <v>43373</v>
      </c>
      <c r="H499" s="159">
        <f t="shared" si="180"/>
        <v>4.7997057287958445E-3</v>
      </c>
      <c r="I499" s="160">
        <f t="shared" si="189"/>
        <v>43434</v>
      </c>
      <c r="J499" s="155">
        <f t="shared" si="198"/>
        <v>31</v>
      </c>
      <c r="K499" s="155">
        <f t="shared" si="194"/>
        <v>31</v>
      </c>
      <c r="L499" s="2">
        <f t="shared" si="190"/>
        <v>1.0047997</v>
      </c>
      <c r="M499" s="157">
        <f t="shared" si="195"/>
        <v>1.0047997</v>
      </c>
      <c r="N499" s="2">
        <f t="shared" si="181"/>
        <v>0</v>
      </c>
      <c r="O499" s="161">
        <f t="shared" si="191"/>
        <v>0</v>
      </c>
      <c r="P499" s="162">
        <f t="shared" si="182"/>
        <v>0</v>
      </c>
      <c r="Q499" s="157">
        <f t="shared" si="183"/>
        <v>0</v>
      </c>
      <c r="R499" s="163">
        <f t="shared" si="192"/>
        <v>0.12</v>
      </c>
      <c r="S499" s="161">
        <f t="shared" si="184"/>
        <v>31</v>
      </c>
      <c r="T499" s="161">
        <v>360</v>
      </c>
      <c r="U499" s="164">
        <f t="shared" si="185"/>
        <v>1.0094887930000001</v>
      </c>
      <c r="V499" s="157">
        <f t="shared" si="186"/>
        <v>0</v>
      </c>
      <c r="W499" s="2">
        <f t="shared" si="193"/>
        <v>0</v>
      </c>
      <c r="X499" s="2"/>
      <c r="Y499" s="8"/>
      <c r="Z499" s="5"/>
      <c r="AA499" s="5"/>
      <c r="AB499" s="5"/>
      <c r="AC499" s="24"/>
      <c r="AD499" s="5"/>
      <c r="AE499" s="3"/>
      <c r="AG499" s="41"/>
      <c r="AH499" s="39"/>
      <c r="AI499" s="39"/>
      <c r="AJ499" s="39"/>
      <c r="AK499" s="39"/>
      <c r="AL499" s="39"/>
      <c r="AM499" s="39"/>
    </row>
    <row r="500" spans="1:39" ht="15" customHeight="1" x14ac:dyDescent="0.2">
      <c r="A500" s="75">
        <f t="shared" si="187"/>
        <v>43435</v>
      </c>
      <c r="B500" s="2">
        <f t="shared" si="178"/>
        <v>0</v>
      </c>
      <c r="C500" s="157">
        <f t="shared" si="196"/>
        <v>0</v>
      </c>
      <c r="D500" s="158">
        <f t="shared" si="188"/>
        <v>5080.83</v>
      </c>
      <c r="E500" s="150">
        <f>IF(AND(K500=1,K499&gt;1),VLOOKUP(A499,[1]Plan1!$GA$137:$GD$300,4),E499)</f>
        <v>5103.6899999999996</v>
      </c>
      <c r="F500" s="152">
        <f t="shared" si="179"/>
        <v>43373</v>
      </c>
      <c r="G500" s="152">
        <f t="shared" si="197"/>
        <v>43403</v>
      </c>
      <c r="H500" s="159">
        <f t="shared" si="180"/>
        <v>4.4992648838870775E-3</v>
      </c>
      <c r="I500" s="160">
        <f t="shared" si="189"/>
        <v>43464</v>
      </c>
      <c r="J500" s="155">
        <f t="shared" si="198"/>
        <v>30</v>
      </c>
      <c r="K500" s="155">
        <f t="shared" si="194"/>
        <v>1</v>
      </c>
      <c r="L500" s="2">
        <f t="shared" si="190"/>
        <v>1.00014965</v>
      </c>
      <c r="M500" s="157">
        <f t="shared" si="195"/>
        <v>1.00014965</v>
      </c>
      <c r="N500" s="2">
        <f t="shared" si="181"/>
        <v>0</v>
      </c>
      <c r="O500" s="161">
        <f t="shared" si="191"/>
        <v>0</v>
      </c>
      <c r="P500" s="162">
        <f t="shared" si="182"/>
        <v>0</v>
      </c>
      <c r="Q500" s="157">
        <f t="shared" si="183"/>
        <v>0</v>
      </c>
      <c r="R500" s="163">
        <f t="shared" si="192"/>
        <v>0.12</v>
      </c>
      <c r="S500" s="161">
        <f t="shared" si="184"/>
        <v>1</v>
      </c>
      <c r="T500" s="161">
        <v>360</v>
      </c>
      <c r="U500" s="164">
        <f t="shared" si="185"/>
        <v>1.0003148509999999</v>
      </c>
      <c r="V500" s="157">
        <f t="shared" si="186"/>
        <v>0</v>
      </c>
      <c r="W500" s="2">
        <f t="shared" si="193"/>
        <v>0</v>
      </c>
      <c r="X500" s="2"/>
      <c r="Y500" s="8"/>
      <c r="Z500" s="5"/>
      <c r="AA500" s="5"/>
      <c r="AB500" s="5"/>
      <c r="AC500" s="24"/>
      <c r="AD500" s="5"/>
      <c r="AE500" s="3"/>
      <c r="AG500" s="41"/>
      <c r="AH500" s="39"/>
      <c r="AI500" s="39"/>
      <c r="AJ500" s="39"/>
      <c r="AK500" s="39"/>
      <c r="AL500" s="39"/>
      <c r="AM500" s="39"/>
    </row>
    <row r="501" spans="1:39" ht="15" customHeight="1" x14ac:dyDescent="0.2">
      <c r="A501" s="75">
        <f t="shared" si="187"/>
        <v>43436</v>
      </c>
      <c r="B501" s="2">
        <f t="shared" si="178"/>
        <v>0</v>
      </c>
      <c r="C501" s="157">
        <f t="shared" si="196"/>
        <v>0</v>
      </c>
      <c r="D501" s="158">
        <f t="shared" si="188"/>
        <v>5080.83</v>
      </c>
      <c r="E501" s="150">
        <f>IF(AND(K501=1,K500&gt;1),VLOOKUP(A500,[1]Plan1!$GA$137:$GD$300,4),E500)</f>
        <v>5103.6899999999996</v>
      </c>
      <c r="F501" s="152">
        <f t="shared" si="179"/>
        <v>43373</v>
      </c>
      <c r="G501" s="152">
        <f t="shared" si="197"/>
        <v>43403</v>
      </c>
      <c r="H501" s="159">
        <f t="shared" si="180"/>
        <v>4.4992648838870775E-3</v>
      </c>
      <c r="I501" s="160">
        <f t="shared" si="189"/>
        <v>43464</v>
      </c>
      <c r="J501" s="155">
        <f t="shared" si="198"/>
        <v>30</v>
      </c>
      <c r="K501" s="155">
        <f t="shared" si="194"/>
        <v>2</v>
      </c>
      <c r="L501" s="2">
        <f t="shared" si="190"/>
        <v>1.0002993200000001</v>
      </c>
      <c r="M501" s="157">
        <f t="shared" si="195"/>
        <v>1.0002993200000001</v>
      </c>
      <c r="N501" s="2">
        <f t="shared" si="181"/>
        <v>0</v>
      </c>
      <c r="O501" s="161">
        <f t="shared" si="191"/>
        <v>0</v>
      </c>
      <c r="P501" s="162">
        <f t="shared" si="182"/>
        <v>0</v>
      </c>
      <c r="Q501" s="157">
        <f t="shared" si="183"/>
        <v>0</v>
      </c>
      <c r="R501" s="163">
        <f t="shared" si="192"/>
        <v>0.12</v>
      </c>
      <c r="S501" s="161">
        <f t="shared" si="184"/>
        <v>2</v>
      </c>
      <c r="T501" s="161">
        <v>360</v>
      </c>
      <c r="U501" s="164">
        <f t="shared" si="185"/>
        <v>1.000629802</v>
      </c>
      <c r="V501" s="157">
        <f t="shared" si="186"/>
        <v>0</v>
      </c>
      <c r="W501" s="2">
        <f t="shared" si="193"/>
        <v>0</v>
      </c>
      <c r="X501" s="2"/>
      <c r="Y501" s="8"/>
      <c r="Z501" s="5"/>
      <c r="AA501" s="5"/>
      <c r="AB501" s="5"/>
      <c r="AC501" s="24"/>
      <c r="AD501" s="5"/>
      <c r="AE501" s="3"/>
      <c r="AG501" s="41"/>
      <c r="AH501" s="39"/>
      <c r="AI501" s="39"/>
      <c r="AJ501" s="39"/>
      <c r="AK501" s="39"/>
      <c r="AL501" s="39"/>
      <c r="AM501" s="39"/>
    </row>
    <row r="502" spans="1:39" ht="15" customHeight="1" x14ac:dyDescent="0.2">
      <c r="A502" s="75">
        <f t="shared" si="187"/>
        <v>43437</v>
      </c>
      <c r="B502" s="2">
        <f t="shared" si="178"/>
        <v>0</v>
      </c>
      <c r="C502" s="157">
        <f t="shared" si="196"/>
        <v>0</v>
      </c>
      <c r="D502" s="158">
        <f t="shared" si="188"/>
        <v>5080.83</v>
      </c>
      <c r="E502" s="150">
        <f>IF(AND(K502=1,K501&gt;1),VLOOKUP(A501,[1]Plan1!$GA$137:$GD$300,4),E501)</f>
        <v>5103.6899999999996</v>
      </c>
      <c r="F502" s="152">
        <f t="shared" si="179"/>
        <v>43373</v>
      </c>
      <c r="G502" s="152">
        <f t="shared" si="197"/>
        <v>43403</v>
      </c>
      <c r="H502" s="159">
        <f t="shared" si="180"/>
        <v>4.4992648838870775E-3</v>
      </c>
      <c r="I502" s="160">
        <f t="shared" si="189"/>
        <v>43464</v>
      </c>
      <c r="J502" s="155">
        <f t="shared" si="198"/>
        <v>30</v>
      </c>
      <c r="K502" s="155">
        <f t="shared" si="194"/>
        <v>3</v>
      </c>
      <c r="L502" s="2">
        <f t="shared" si="190"/>
        <v>1.0004490100000001</v>
      </c>
      <c r="M502" s="157">
        <f t="shared" si="195"/>
        <v>1.0004490100000001</v>
      </c>
      <c r="N502" s="2">
        <f t="shared" si="181"/>
        <v>0</v>
      </c>
      <c r="O502" s="161">
        <f t="shared" si="191"/>
        <v>0</v>
      </c>
      <c r="P502" s="162">
        <f t="shared" si="182"/>
        <v>0</v>
      </c>
      <c r="Q502" s="157">
        <f t="shared" si="183"/>
        <v>0</v>
      </c>
      <c r="R502" s="163">
        <f t="shared" si="192"/>
        <v>0.12</v>
      </c>
      <c r="S502" s="161">
        <f t="shared" si="184"/>
        <v>3</v>
      </c>
      <c r="T502" s="161">
        <v>360</v>
      </c>
      <c r="U502" s="164">
        <f t="shared" si="185"/>
        <v>1.0009448519999999</v>
      </c>
      <c r="V502" s="157">
        <f t="shared" si="186"/>
        <v>0</v>
      </c>
      <c r="W502" s="2">
        <f t="shared" si="193"/>
        <v>0</v>
      </c>
      <c r="X502" s="2"/>
      <c r="Y502" s="8"/>
      <c r="Z502" s="5"/>
      <c r="AA502" s="5"/>
      <c r="AB502" s="5"/>
      <c r="AC502" s="24"/>
      <c r="AD502" s="5"/>
      <c r="AE502" s="3"/>
      <c r="AG502" s="41"/>
      <c r="AH502" s="39"/>
      <c r="AI502" s="39"/>
      <c r="AJ502" s="39"/>
      <c r="AK502" s="39"/>
      <c r="AL502" s="39"/>
      <c r="AM502" s="39"/>
    </row>
    <row r="503" spans="1:39" ht="15" customHeight="1" x14ac:dyDescent="0.2">
      <c r="A503" s="75">
        <f t="shared" si="187"/>
        <v>43438</v>
      </c>
      <c r="B503" s="2">
        <f t="shared" si="178"/>
        <v>0</v>
      </c>
      <c r="C503" s="157">
        <f t="shared" si="196"/>
        <v>0</v>
      </c>
      <c r="D503" s="158">
        <f t="shared" si="188"/>
        <v>5080.83</v>
      </c>
      <c r="E503" s="150">
        <f>IF(AND(K503=1,K502&gt;1),VLOOKUP(A502,[1]Plan1!$GA$137:$GD$300,4),E502)</f>
        <v>5103.6899999999996</v>
      </c>
      <c r="F503" s="152">
        <f t="shared" si="179"/>
        <v>43373</v>
      </c>
      <c r="G503" s="152">
        <f t="shared" si="197"/>
        <v>43403</v>
      </c>
      <c r="H503" s="159">
        <f t="shared" si="180"/>
        <v>4.4992648838870775E-3</v>
      </c>
      <c r="I503" s="160">
        <f t="shared" si="189"/>
        <v>43464</v>
      </c>
      <c r="J503" s="155">
        <f t="shared" si="198"/>
        <v>30</v>
      </c>
      <c r="K503" s="155">
        <f t="shared" si="194"/>
        <v>4</v>
      </c>
      <c r="L503" s="2">
        <f t="shared" si="190"/>
        <v>1.0005987300000001</v>
      </c>
      <c r="M503" s="157">
        <f t="shared" si="195"/>
        <v>1.0005987300000001</v>
      </c>
      <c r="N503" s="2">
        <f t="shared" si="181"/>
        <v>0</v>
      </c>
      <c r="O503" s="161">
        <f t="shared" si="191"/>
        <v>0</v>
      </c>
      <c r="P503" s="162">
        <f t="shared" si="182"/>
        <v>0</v>
      </c>
      <c r="Q503" s="157">
        <f t="shared" si="183"/>
        <v>0</v>
      </c>
      <c r="R503" s="163">
        <f t="shared" si="192"/>
        <v>0.12</v>
      </c>
      <c r="S503" s="161">
        <f t="shared" si="184"/>
        <v>4</v>
      </c>
      <c r="T503" s="161">
        <v>360</v>
      </c>
      <c r="U503" s="164">
        <f t="shared" si="185"/>
        <v>1.0012600009999999</v>
      </c>
      <c r="V503" s="157">
        <f t="shared" si="186"/>
        <v>0</v>
      </c>
      <c r="W503" s="2">
        <f t="shared" si="193"/>
        <v>0</v>
      </c>
      <c r="X503" s="2"/>
      <c r="Y503" s="8"/>
      <c r="Z503" s="5"/>
      <c r="AA503" s="5"/>
      <c r="AB503" s="5"/>
      <c r="AC503" s="24"/>
      <c r="AD503" s="5"/>
      <c r="AE503" s="3"/>
      <c r="AG503" s="41"/>
      <c r="AH503" s="39"/>
      <c r="AI503" s="39"/>
      <c r="AJ503" s="39"/>
      <c r="AK503" s="39"/>
      <c r="AL503" s="39"/>
      <c r="AM503" s="39"/>
    </row>
    <row r="504" spans="1:39" ht="15" customHeight="1" x14ac:dyDescent="0.2">
      <c r="A504" s="75">
        <f t="shared" si="187"/>
        <v>43439</v>
      </c>
      <c r="B504" s="2">
        <f t="shared" si="178"/>
        <v>0</v>
      </c>
      <c r="C504" s="157">
        <f t="shared" si="196"/>
        <v>0</v>
      </c>
      <c r="D504" s="158">
        <f t="shared" si="188"/>
        <v>5080.83</v>
      </c>
      <c r="E504" s="150">
        <f>IF(AND(K504=1,K503&gt;1),VLOOKUP(A503,[1]Plan1!$GA$137:$GD$300,4),E503)</f>
        <v>5103.6899999999996</v>
      </c>
      <c r="F504" s="152">
        <f t="shared" si="179"/>
        <v>43373</v>
      </c>
      <c r="G504" s="152">
        <f t="shared" si="197"/>
        <v>43403</v>
      </c>
      <c r="H504" s="159">
        <f t="shared" si="180"/>
        <v>4.4992648838870775E-3</v>
      </c>
      <c r="I504" s="160">
        <f t="shared" si="189"/>
        <v>43464</v>
      </c>
      <c r="J504" s="155">
        <f t="shared" si="198"/>
        <v>30</v>
      </c>
      <c r="K504" s="155">
        <f t="shared" si="194"/>
        <v>5</v>
      </c>
      <c r="L504" s="2">
        <f t="shared" si="190"/>
        <v>1.00074847</v>
      </c>
      <c r="M504" s="157">
        <f t="shared" si="195"/>
        <v>1.00074847</v>
      </c>
      <c r="N504" s="2">
        <f t="shared" si="181"/>
        <v>0</v>
      </c>
      <c r="O504" s="161">
        <f t="shared" si="191"/>
        <v>0</v>
      </c>
      <c r="P504" s="162">
        <f t="shared" si="182"/>
        <v>0</v>
      </c>
      <c r="Q504" s="157">
        <f t="shared" si="183"/>
        <v>0</v>
      </c>
      <c r="R504" s="163">
        <f t="shared" si="192"/>
        <v>0.12</v>
      </c>
      <c r="S504" s="161">
        <f t="shared" si="184"/>
        <v>5</v>
      </c>
      <c r="T504" s="161">
        <v>360</v>
      </c>
      <c r="U504" s="164">
        <f t="shared" si="185"/>
        <v>1.0015752490000001</v>
      </c>
      <c r="V504" s="157">
        <f t="shared" si="186"/>
        <v>0</v>
      </c>
      <c r="W504" s="2">
        <f t="shared" si="193"/>
        <v>0</v>
      </c>
      <c r="X504" s="2"/>
      <c r="Y504" s="8"/>
      <c r="Z504" s="5"/>
      <c r="AA504" s="5"/>
      <c r="AB504" s="5"/>
      <c r="AC504" s="24"/>
      <c r="AD504" s="5"/>
      <c r="AE504" s="3"/>
      <c r="AG504" s="41"/>
      <c r="AH504" s="39"/>
      <c r="AI504" s="39"/>
      <c r="AJ504" s="39"/>
      <c r="AK504" s="39"/>
      <c r="AL504" s="39"/>
      <c r="AM504" s="39"/>
    </row>
    <row r="505" spans="1:39" ht="15" customHeight="1" x14ac:dyDescent="0.2">
      <c r="A505" s="75">
        <f t="shared" si="187"/>
        <v>43440</v>
      </c>
      <c r="B505" s="2">
        <f t="shared" si="178"/>
        <v>0</v>
      </c>
      <c r="C505" s="157">
        <f t="shared" si="196"/>
        <v>0</v>
      </c>
      <c r="D505" s="158">
        <f t="shared" si="188"/>
        <v>5080.83</v>
      </c>
      <c r="E505" s="150">
        <f>IF(AND(K505=1,K504&gt;1),VLOOKUP(A504,[1]Plan1!$GA$137:$GD$300,4),E504)</f>
        <v>5103.6899999999996</v>
      </c>
      <c r="F505" s="152">
        <f t="shared" si="179"/>
        <v>43373</v>
      </c>
      <c r="G505" s="152">
        <f t="shared" si="197"/>
        <v>43403</v>
      </c>
      <c r="H505" s="159">
        <f t="shared" si="180"/>
        <v>4.4992648838870775E-3</v>
      </c>
      <c r="I505" s="160">
        <f t="shared" si="189"/>
        <v>43464</v>
      </c>
      <c r="J505" s="155">
        <f t="shared" si="198"/>
        <v>30</v>
      </c>
      <c r="K505" s="155">
        <f t="shared" si="194"/>
        <v>6</v>
      </c>
      <c r="L505" s="2">
        <f t="shared" si="190"/>
        <v>1.00089823</v>
      </c>
      <c r="M505" s="157">
        <f t="shared" si="195"/>
        <v>1.00089823</v>
      </c>
      <c r="N505" s="2">
        <f t="shared" si="181"/>
        <v>0</v>
      </c>
      <c r="O505" s="161">
        <f t="shared" si="191"/>
        <v>0</v>
      </c>
      <c r="P505" s="162">
        <f t="shared" si="182"/>
        <v>0</v>
      </c>
      <c r="Q505" s="157">
        <f t="shared" si="183"/>
        <v>0</v>
      </c>
      <c r="R505" s="163">
        <f t="shared" si="192"/>
        <v>0.12</v>
      </c>
      <c r="S505" s="161">
        <f t="shared" si="184"/>
        <v>6</v>
      </c>
      <c r="T505" s="161">
        <v>360</v>
      </c>
      <c r="U505" s="164">
        <f t="shared" si="185"/>
        <v>1.001890596</v>
      </c>
      <c r="V505" s="157">
        <f t="shared" si="186"/>
        <v>0</v>
      </c>
      <c r="W505" s="2">
        <f t="shared" si="193"/>
        <v>0</v>
      </c>
      <c r="X505" s="2"/>
      <c r="Y505" s="8"/>
      <c r="Z505" s="5"/>
      <c r="AA505" s="5"/>
      <c r="AB505" s="5"/>
      <c r="AC505" s="24"/>
      <c r="AD505" s="5"/>
      <c r="AE505" s="3"/>
      <c r="AG505" s="41"/>
      <c r="AH505" s="39"/>
      <c r="AI505" s="39"/>
      <c r="AJ505" s="39"/>
      <c r="AK505" s="39"/>
      <c r="AL505" s="39"/>
      <c r="AM505" s="39"/>
    </row>
    <row r="506" spans="1:39" ht="15" customHeight="1" x14ac:dyDescent="0.2">
      <c r="A506" s="75">
        <f t="shared" si="187"/>
        <v>43441</v>
      </c>
      <c r="B506" s="2">
        <f t="shared" si="178"/>
        <v>0</v>
      </c>
      <c r="C506" s="157">
        <f t="shared" si="196"/>
        <v>0</v>
      </c>
      <c r="D506" s="158">
        <f t="shared" si="188"/>
        <v>5080.83</v>
      </c>
      <c r="E506" s="150">
        <f>IF(AND(K506=1,K505&gt;1),VLOOKUP(A505,[1]Plan1!$GA$137:$GD$300,4),E505)</f>
        <v>5103.6899999999996</v>
      </c>
      <c r="F506" s="152">
        <f t="shared" si="179"/>
        <v>43373</v>
      </c>
      <c r="G506" s="152">
        <f t="shared" si="197"/>
        <v>43403</v>
      </c>
      <c r="H506" s="159">
        <f t="shared" si="180"/>
        <v>4.4992648838870775E-3</v>
      </c>
      <c r="I506" s="160">
        <f t="shared" si="189"/>
        <v>43464</v>
      </c>
      <c r="J506" s="155">
        <f t="shared" si="198"/>
        <v>30</v>
      </c>
      <c r="K506" s="155">
        <f t="shared" si="194"/>
        <v>7</v>
      </c>
      <c r="L506" s="2">
        <f t="shared" si="190"/>
        <v>1.00104802</v>
      </c>
      <c r="M506" s="157">
        <f t="shared" si="195"/>
        <v>1.00104802</v>
      </c>
      <c r="N506" s="2">
        <f t="shared" si="181"/>
        <v>0</v>
      </c>
      <c r="O506" s="161">
        <f t="shared" si="191"/>
        <v>0</v>
      </c>
      <c r="P506" s="162">
        <f t="shared" si="182"/>
        <v>0</v>
      </c>
      <c r="Q506" s="157">
        <f t="shared" si="183"/>
        <v>0</v>
      </c>
      <c r="R506" s="163">
        <f t="shared" si="192"/>
        <v>0.12</v>
      </c>
      <c r="S506" s="161">
        <f t="shared" si="184"/>
        <v>7</v>
      </c>
      <c r="T506" s="161">
        <v>360</v>
      </c>
      <c r="U506" s="164">
        <f t="shared" si="185"/>
        <v>1.0022060429999999</v>
      </c>
      <c r="V506" s="157">
        <f t="shared" si="186"/>
        <v>0</v>
      </c>
      <c r="W506" s="2">
        <f t="shared" si="193"/>
        <v>0</v>
      </c>
      <c r="X506" s="2"/>
      <c r="Y506" s="8"/>
      <c r="Z506" s="5"/>
      <c r="AA506" s="5"/>
      <c r="AB506" s="5"/>
      <c r="AC506" s="24"/>
      <c r="AD506" s="5"/>
      <c r="AE506" s="3"/>
      <c r="AG506" s="41"/>
      <c r="AH506" s="39"/>
      <c r="AI506" s="39"/>
      <c r="AJ506" s="39"/>
      <c r="AK506" s="39"/>
      <c r="AL506" s="39"/>
      <c r="AM506" s="39"/>
    </row>
    <row r="507" spans="1:39" ht="15" customHeight="1" x14ac:dyDescent="0.2">
      <c r="A507" s="75">
        <f t="shared" si="187"/>
        <v>43442</v>
      </c>
      <c r="B507" s="2">
        <f t="shared" si="178"/>
        <v>0</v>
      </c>
      <c r="C507" s="157">
        <f t="shared" si="196"/>
        <v>0</v>
      </c>
      <c r="D507" s="158">
        <f t="shared" si="188"/>
        <v>5080.83</v>
      </c>
      <c r="E507" s="150">
        <f>IF(AND(K507=1,K506&gt;1),VLOOKUP(A506,[1]Plan1!$GA$137:$GD$300,4),E506)</f>
        <v>5103.6899999999996</v>
      </c>
      <c r="F507" s="152">
        <f t="shared" si="179"/>
        <v>43373</v>
      </c>
      <c r="G507" s="152">
        <f t="shared" si="197"/>
        <v>43403</v>
      </c>
      <c r="H507" s="159">
        <f t="shared" si="180"/>
        <v>4.4992648838870775E-3</v>
      </c>
      <c r="I507" s="160">
        <f t="shared" si="189"/>
        <v>43464</v>
      </c>
      <c r="J507" s="155">
        <f t="shared" si="198"/>
        <v>30</v>
      </c>
      <c r="K507" s="155">
        <f t="shared" si="194"/>
        <v>8</v>
      </c>
      <c r="L507" s="2">
        <f t="shared" si="190"/>
        <v>1.00119782</v>
      </c>
      <c r="M507" s="157">
        <f t="shared" si="195"/>
        <v>1.00119782</v>
      </c>
      <c r="N507" s="2">
        <f t="shared" si="181"/>
        <v>0</v>
      </c>
      <c r="O507" s="161">
        <f t="shared" si="191"/>
        <v>0</v>
      </c>
      <c r="P507" s="162">
        <f t="shared" si="182"/>
        <v>0</v>
      </c>
      <c r="Q507" s="157">
        <f t="shared" si="183"/>
        <v>0</v>
      </c>
      <c r="R507" s="163">
        <f t="shared" si="192"/>
        <v>0.12</v>
      </c>
      <c r="S507" s="161">
        <f t="shared" si="184"/>
        <v>8</v>
      </c>
      <c r="T507" s="161">
        <v>360</v>
      </c>
      <c r="U507" s="164">
        <f t="shared" si="185"/>
        <v>1.0025215890000001</v>
      </c>
      <c r="V507" s="157">
        <f t="shared" si="186"/>
        <v>0</v>
      </c>
      <c r="W507" s="2">
        <f t="shared" si="193"/>
        <v>0</v>
      </c>
      <c r="X507" s="2"/>
      <c r="Y507" s="8"/>
      <c r="Z507" s="5"/>
      <c r="AA507" s="5"/>
      <c r="AB507" s="5"/>
      <c r="AC507" s="24"/>
      <c r="AD507" s="5"/>
      <c r="AE507" s="3"/>
      <c r="AG507" s="41"/>
      <c r="AH507" s="39"/>
      <c r="AI507" s="39"/>
      <c r="AJ507" s="39"/>
      <c r="AK507" s="39"/>
      <c r="AL507" s="39"/>
      <c r="AM507" s="39"/>
    </row>
    <row r="508" spans="1:39" ht="15" customHeight="1" x14ac:dyDescent="0.2">
      <c r="A508" s="75">
        <f t="shared" si="187"/>
        <v>43443</v>
      </c>
      <c r="B508" s="2">
        <f t="shared" si="178"/>
        <v>0</v>
      </c>
      <c r="C508" s="157">
        <f t="shared" si="196"/>
        <v>0</v>
      </c>
      <c r="D508" s="158">
        <f t="shared" si="188"/>
        <v>5080.83</v>
      </c>
      <c r="E508" s="150">
        <f>IF(AND(K508=1,K507&gt;1),VLOOKUP(A507,[1]Plan1!$GA$137:$GD$300,4),E507)</f>
        <v>5103.6899999999996</v>
      </c>
      <c r="F508" s="152">
        <f t="shared" si="179"/>
        <v>43373</v>
      </c>
      <c r="G508" s="152">
        <f t="shared" si="197"/>
        <v>43403</v>
      </c>
      <c r="H508" s="159">
        <f t="shared" si="180"/>
        <v>4.4992648838870775E-3</v>
      </c>
      <c r="I508" s="160">
        <f t="shared" si="189"/>
        <v>43464</v>
      </c>
      <c r="J508" s="155">
        <f t="shared" si="198"/>
        <v>30</v>
      </c>
      <c r="K508" s="155">
        <f t="shared" si="194"/>
        <v>9</v>
      </c>
      <c r="L508" s="2">
        <f t="shared" si="190"/>
        <v>1.00134765</v>
      </c>
      <c r="M508" s="157">
        <f t="shared" si="195"/>
        <v>1.00134765</v>
      </c>
      <c r="N508" s="2">
        <f t="shared" si="181"/>
        <v>0</v>
      </c>
      <c r="O508" s="161">
        <f t="shared" si="191"/>
        <v>0</v>
      </c>
      <c r="P508" s="162">
        <f t="shared" si="182"/>
        <v>0</v>
      </c>
      <c r="Q508" s="157">
        <f t="shared" si="183"/>
        <v>0</v>
      </c>
      <c r="R508" s="163">
        <f t="shared" si="192"/>
        <v>0.12</v>
      </c>
      <c r="S508" s="161">
        <f t="shared" si="184"/>
        <v>9</v>
      </c>
      <c r="T508" s="161">
        <v>360</v>
      </c>
      <c r="U508" s="164">
        <f t="shared" si="185"/>
        <v>1.002837234</v>
      </c>
      <c r="V508" s="157">
        <f t="shared" si="186"/>
        <v>0</v>
      </c>
      <c r="W508" s="2">
        <f t="shared" si="193"/>
        <v>0</v>
      </c>
      <c r="X508" s="2"/>
      <c r="Y508" s="8"/>
      <c r="Z508" s="5"/>
      <c r="AA508" s="5"/>
      <c r="AB508" s="5"/>
      <c r="AC508" s="24"/>
      <c r="AD508" s="5"/>
      <c r="AE508" s="3"/>
      <c r="AG508" s="41"/>
      <c r="AH508" s="39"/>
      <c r="AI508" s="39"/>
      <c r="AJ508" s="39"/>
      <c r="AK508" s="39"/>
      <c r="AL508" s="39"/>
      <c r="AM508" s="39"/>
    </row>
    <row r="509" spans="1:39" ht="15" customHeight="1" x14ac:dyDescent="0.2">
      <c r="A509" s="75">
        <f t="shared" si="187"/>
        <v>43444</v>
      </c>
      <c r="B509" s="2">
        <f t="shared" si="178"/>
        <v>0</v>
      </c>
      <c r="C509" s="157">
        <f t="shared" si="196"/>
        <v>0</v>
      </c>
      <c r="D509" s="158">
        <f t="shared" si="188"/>
        <v>5080.83</v>
      </c>
      <c r="E509" s="150">
        <f>IF(AND(K509=1,K508&gt;1),VLOOKUP(A508,[1]Plan1!$GA$137:$GD$300,4),E508)</f>
        <v>5103.6899999999996</v>
      </c>
      <c r="F509" s="152">
        <f t="shared" si="179"/>
        <v>43373</v>
      </c>
      <c r="G509" s="152">
        <f t="shared" si="197"/>
        <v>43403</v>
      </c>
      <c r="H509" s="159">
        <f t="shared" si="180"/>
        <v>4.4992648838870775E-3</v>
      </c>
      <c r="I509" s="160">
        <f t="shared" si="189"/>
        <v>43464</v>
      </c>
      <c r="J509" s="155">
        <f t="shared" si="198"/>
        <v>30</v>
      </c>
      <c r="K509" s="155">
        <f t="shared" si="194"/>
        <v>10</v>
      </c>
      <c r="L509" s="2">
        <f t="shared" si="190"/>
        <v>1.0014975100000001</v>
      </c>
      <c r="M509" s="157">
        <f t="shared" si="195"/>
        <v>1.0014975100000001</v>
      </c>
      <c r="N509" s="2">
        <f t="shared" si="181"/>
        <v>0</v>
      </c>
      <c r="O509" s="161">
        <f t="shared" si="191"/>
        <v>0</v>
      </c>
      <c r="P509" s="162">
        <f t="shared" si="182"/>
        <v>0</v>
      </c>
      <c r="Q509" s="157">
        <f t="shared" si="183"/>
        <v>0</v>
      </c>
      <c r="R509" s="163">
        <f t="shared" si="192"/>
        <v>0.12</v>
      </c>
      <c r="S509" s="161">
        <f t="shared" si="184"/>
        <v>10</v>
      </c>
      <c r="T509" s="161">
        <v>360</v>
      </c>
      <c r="U509" s="164">
        <f t="shared" si="185"/>
        <v>1.003152979</v>
      </c>
      <c r="V509" s="157">
        <f t="shared" si="186"/>
        <v>0</v>
      </c>
      <c r="W509" s="2">
        <f t="shared" si="193"/>
        <v>0</v>
      </c>
      <c r="X509" s="2"/>
      <c r="Y509" s="8"/>
      <c r="Z509" s="5"/>
      <c r="AA509" s="5"/>
      <c r="AB509" s="5"/>
      <c r="AC509" s="24"/>
      <c r="AD509" s="5"/>
      <c r="AE509" s="3"/>
      <c r="AG509" s="41"/>
      <c r="AH509" s="39"/>
      <c r="AI509" s="39"/>
      <c r="AJ509" s="39"/>
      <c r="AK509" s="39"/>
      <c r="AL509" s="39"/>
      <c r="AM509" s="39"/>
    </row>
    <row r="510" spans="1:39" ht="15" customHeight="1" x14ac:dyDescent="0.2">
      <c r="A510" s="75">
        <f t="shared" si="187"/>
        <v>43445</v>
      </c>
      <c r="B510" s="2">
        <f t="shared" si="178"/>
        <v>0</v>
      </c>
      <c r="C510" s="157">
        <f t="shared" si="196"/>
        <v>0</v>
      </c>
      <c r="D510" s="158">
        <f t="shared" si="188"/>
        <v>5080.83</v>
      </c>
      <c r="E510" s="150">
        <f>IF(AND(K510=1,K509&gt;1),VLOOKUP(A509,[1]Plan1!$GA$137:$GD$300,4),E509)</f>
        <v>5103.6899999999996</v>
      </c>
      <c r="F510" s="152">
        <f t="shared" si="179"/>
        <v>43373</v>
      </c>
      <c r="G510" s="152">
        <f t="shared" si="197"/>
        <v>43403</v>
      </c>
      <c r="H510" s="159">
        <f t="shared" si="180"/>
        <v>4.4992648838870775E-3</v>
      </c>
      <c r="I510" s="160">
        <f t="shared" si="189"/>
        <v>43464</v>
      </c>
      <c r="J510" s="155">
        <f t="shared" si="198"/>
        <v>30</v>
      </c>
      <c r="K510" s="155">
        <f t="shared" si="194"/>
        <v>11</v>
      </c>
      <c r="L510" s="2">
        <f t="shared" si="190"/>
        <v>1.0016473800000001</v>
      </c>
      <c r="M510" s="157">
        <f t="shared" si="195"/>
        <v>1.0016473800000001</v>
      </c>
      <c r="N510" s="2">
        <f t="shared" si="181"/>
        <v>0</v>
      </c>
      <c r="O510" s="161">
        <f t="shared" si="191"/>
        <v>0</v>
      </c>
      <c r="P510" s="162">
        <f t="shared" si="182"/>
        <v>0</v>
      </c>
      <c r="Q510" s="157">
        <f t="shared" si="183"/>
        <v>0</v>
      </c>
      <c r="R510" s="163">
        <f t="shared" si="192"/>
        <v>0.12</v>
      </c>
      <c r="S510" s="161">
        <f t="shared" si="184"/>
        <v>11</v>
      </c>
      <c r="T510" s="161">
        <v>360</v>
      </c>
      <c r="U510" s="164">
        <f t="shared" si="185"/>
        <v>1.003468823</v>
      </c>
      <c r="V510" s="157">
        <f t="shared" si="186"/>
        <v>0</v>
      </c>
      <c r="W510" s="2">
        <f t="shared" si="193"/>
        <v>0</v>
      </c>
      <c r="X510" s="2"/>
      <c r="Y510" s="8"/>
      <c r="Z510" s="5"/>
      <c r="AA510" s="5"/>
      <c r="AB510" s="5"/>
      <c r="AC510" s="24"/>
      <c r="AD510" s="5"/>
      <c r="AE510" s="3"/>
      <c r="AG510" s="41"/>
      <c r="AH510" s="39"/>
      <c r="AI510" s="39"/>
      <c r="AJ510" s="39"/>
      <c r="AK510" s="39"/>
      <c r="AL510" s="39"/>
      <c r="AM510" s="39"/>
    </row>
    <row r="511" spans="1:39" ht="15" customHeight="1" x14ac:dyDescent="0.2">
      <c r="A511" s="75">
        <f t="shared" si="187"/>
        <v>43446</v>
      </c>
      <c r="B511" s="2">
        <f t="shared" si="178"/>
        <v>0</v>
      </c>
      <c r="C511" s="157">
        <f t="shared" si="196"/>
        <v>0</v>
      </c>
      <c r="D511" s="158">
        <f t="shared" si="188"/>
        <v>5080.83</v>
      </c>
      <c r="E511" s="150">
        <f>IF(AND(K511=1,K510&gt;1),VLOOKUP(A510,[1]Plan1!$GA$137:$GD$300,4),E510)</f>
        <v>5103.6899999999996</v>
      </c>
      <c r="F511" s="152">
        <f t="shared" si="179"/>
        <v>43373</v>
      </c>
      <c r="G511" s="152">
        <f t="shared" si="197"/>
        <v>43403</v>
      </c>
      <c r="H511" s="159">
        <f t="shared" si="180"/>
        <v>4.4992648838870775E-3</v>
      </c>
      <c r="I511" s="160">
        <f t="shared" si="189"/>
        <v>43464</v>
      </c>
      <c r="J511" s="155">
        <f t="shared" si="198"/>
        <v>30</v>
      </c>
      <c r="K511" s="155">
        <f t="shared" si="194"/>
        <v>12</v>
      </c>
      <c r="L511" s="2">
        <f t="shared" si="190"/>
        <v>1.0017972799999999</v>
      </c>
      <c r="M511" s="157">
        <f t="shared" si="195"/>
        <v>1.0017972799999999</v>
      </c>
      <c r="N511" s="2">
        <f t="shared" si="181"/>
        <v>0</v>
      </c>
      <c r="O511" s="161">
        <f t="shared" si="191"/>
        <v>0</v>
      </c>
      <c r="P511" s="162">
        <f t="shared" si="182"/>
        <v>0</v>
      </c>
      <c r="Q511" s="157">
        <f t="shared" si="183"/>
        <v>0</v>
      </c>
      <c r="R511" s="163">
        <f t="shared" si="192"/>
        <v>0.12</v>
      </c>
      <c r="S511" s="161">
        <f t="shared" si="184"/>
        <v>12</v>
      </c>
      <c r="T511" s="161">
        <v>360</v>
      </c>
      <c r="U511" s="164">
        <f t="shared" si="185"/>
        <v>1.003784767</v>
      </c>
      <c r="V511" s="157">
        <f t="shared" si="186"/>
        <v>0</v>
      </c>
      <c r="W511" s="2">
        <f t="shared" si="193"/>
        <v>0</v>
      </c>
      <c r="X511" s="2"/>
      <c r="Y511" s="8"/>
      <c r="Z511" s="5"/>
      <c r="AA511" s="5"/>
      <c r="AB511" s="5"/>
      <c r="AC511" s="24"/>
      <c r="AD511" s="5"/>
      <c r="AE511" s="3"/>
      <c r="AG511" s="41"/>
      <c r="AH511" s="39"/>
      <c r="AI511" s="39"/>
      <c r="AJ511" s="39"/>
      <c r="AK511" s="39"/>
      <c r="AL511" s="39"/>
      <c r="AM511" s="39"/>
    </row>
    <row r="512" spans="1:39" ht="15" customHeight="1" x14ac:dyDescent="0.2">
      <c r="A512" s="75">
        <f t="shared" si="187"/>
        <v>43447</v>
      </c>
      <c r="B512" s="2">
        <f t="shared" si="178"/>
        <v>0</v>
      </c>
      <c r="C512" s="157">
        <f t="shared" si="196"/>
        <v>0</v>
      </c>
      <c r="D512" s="158">
        <f t="shared" si="188"/>
        <v>5080.83</v>
      </c>
      <c r="E512" s="150">
        <f>IF(AND(K512=1,K511&gt;1),VLOOKUP(A511,[1]Plan1!$GA$137:$GD$300,4),E511)</f>
        <v>5103.6899999999996</v>
      </c>
      <c r="F512" s="152">
        <f t="shared" si="179"/>
        <v>43373</v>
      </c>
      <c r="G512" s="152">
        <f t="shared" si="197"/>
        <v>43403</v>
      </c>
      <c r="H512" s="159">
        <f t="shared" si="180"/>
        <v>4.4992648838870775E-3</v>
      </c>
      <c r="I512" s="160">
        <f t="shared" si="189"/>
        <v>43464</v>
      </c>
      <c r="J512" s="155">
        <f t="shared" si="198"/>
        <v>30</v>
      </c>
      <c r="K512" s="155">
        <f t="shared" si="194"/>
        <v>13</v>
      </c>
      <c r="L512" s="2">
        <f t="shared" si="190"/>
        <v>1.0019472</v>
      </c>
      <c r="M512" s="157">
        <f t="shared" si="195"/>
        <v>1.0019472</v>
      </c>
      <c r="N512" s="2">
        <f t="shared" si="181"/>
        <v>0</v>
      </c>
      <c r="O512" s="161">
        <f t="shared" si="191"/>
        <v>0</v>
      </c>
      <c r="P512" s="162">
        <f t="shared" si="182"/>
        <v>0</v>
      </c>
      <c r="Q512" s="157">
        <f t="shared" si="183"/>
        <v>0</v>
      </c>
      <c r="R512" s="163">
        <f t="shared" si="192"/>
        <v>0.12</v>
      </c>
      <c r="S512" s="161">
        <f t="shared" si="184"/>
        <v>13</v>
      </c>
      <c r="T512" s="161">
        <v>360</v>
      </c>
      <c r="U512" s="164">
        <f t="shared" si="185"/>
        <v>1.00410081</v>
      </c>
      <c r="V512" s="157">
        <f t="shared" si="186"/>
        <v>0</v>
      </c>
      <c r="W512" s="2">
        <f t="shared" si="193"/>
        <v>0</v>
      </c>
      <c r="X512" s="2"/>
      <c r="Y512" s="8"/>
      <c r="Z512" s="5"/>
      <c r="AA512" s="5"/>
      <c r="AB512" s="5"/>
      <c r="AC512" s="24"/>
      <c r="AD512" s="5"/>
      <c r="AE512" s="3"/>
      <c r="AG512" s="41"/>
      <c r="AH512" s="39"/>
      <c r="AI512" s="39"/>
      <c r="AJ512" s="39"/>
      <c r="AK512" s="39"/>
      <c r="AL512" s="39"/>
      <c r="AM512" s="39"/>
    </row>
    <row r="513" spans="1:163" ht="15" customHeight="1" x14ac:dyDescent="0.25">
      <c r="A513" s="114">
        <f t="shared" si="187"/>
        <v>43448</v>
      </c>
      <c r="B513" s="115">
        <f t="shared" si="178"/>
        <v>1000</v>
      </c>
      <c r="C513" s="165">
        <v>1000</v>
      </c>
      <c r="D513" s="116">
        <f t="shared" si="188"/>
        <v>5080.83</v>
      </c>
      <c r="E513" s="117">
        <f>IF(AND(K513=1,K512&gt;1),VLOOKUP(A512,[1]Plan1!$GA$137:$GD$300,4),E512)</f>
        <v>5103.6899999999996</v>
      </c>
      <c r="F513" s="118">
        <f t="shared" si="179"/>
        <v>43373</v>
      </c>
      <c r="G513" s="152">
        <f t="shared" si="197"/>
        <v>43403</v>
      </c>
      <c r="H513" s="119">
        <f t="shared" si="180"/>
        <v>4.4992648838870775E-3</v>
      </c>
      <c r="I513" s="120">
        <f t="shared" si="189"/>
        <v>43464</v>
      </c>
      <c r="J513" s="121">
        <f t="shared" si="198"/>
        <v>30</v>
      </c>
      <c r="K513" s="121">
        <f>(J513-(I513-A513))-14</f>
        <v>0</v>
      </c>
      <c r="L513" s="115">
        <f t="shared" si="190"/>
        <v>1</v>
      </c>
      <c r="M513" s="115">
        <f t="shared" si="195"/>
        <v>1</v>
      </c>
      <c r="N513" s="115">
        <f t="shared" si="181"/>
        <v>1000</v>
      </c>
      <c r="O513" s="122">
        <f t="shared" si="191"/>
        <v>0</v>
      </c>
      <c r="P513" s="123">
        <f t="shared" si="182"/>
        <v>0</v>
      </c>
      <c r="Q513" s="115">
        <f t="shared" si="183"/>
        <v>0</v>
      </c>
      <c r="R513" s="124">
        <f t="shared" si="192"/>
        <v>0.12</v>
      </c>
      <c r="S513" s="122">
        <f t="shared" si="184"/>
        <v>0</v>
      </c>
      <c r="T513" s="122">
        <v>360</v>
      </c>
      <c r="U513" s="125">
        <f t="shared" si="185"/>
        <v>1</v>
      </c>
      <c r="V513" s="115">
        <f t="shared" si="186"/>
        <v>0</v>
      </c>
      <c r="W513" s="115">
        <f t="shared" si="193"/>
        <v>0</v>
      </c>
      <c r="X513" s="2"/>
      <c r="Y513" s="8"/>
      <c r="Z513" s="5"/>
      <c r="AA513" s="5"/>
      <c r="AB513" s="5"/>
      <c r="AC513" s="24"/>
      <c r="AD513" s="5"/>
      <c r="AE513" s="3"/>
      <c r="AG513" s="41"/>
      <c r="AH513" s="39"/>
      <c r="AI513" s="39"/>
      <c r="AJ513" s="39"/>
      <c r="AK513" s="39"/>
      <c r="AL513" s="39"/>
      <c r="AM513" s="39"/>
    </row>
    <row r="514" spans="1:163" ht="15" customHeight="1" x14ac:dyDescent="0.2">
      <c r="A514" s="75">
        <f t="shared" si="187"/>
        <v>43449</v>
      </c>
      <c r="B514" s="2">
        <f t="shared" si="178"/>
        <v>1000.4645481099999</v>
      </c>
      <c r="C514" s="157">
        <f t="shared" si="196"/>
        <v>1000</v>
      </c>
      <c r="D514" s="158">
        <f t="shared" si="188"/>
        <v>5080.83</v>
      </c>
      <c r="E514" s="150">
        <f>IF(AND(K514=1,K513&gt;1),VLOOKUP(A513,[1]Plan1!$GA$137:$GD$300,4),E513)</f>
        <v>5103.6899999999996</v>
      </c>
      <c r="F514" s="152">
        <f t="shared" si="179"/>
        <v>43373</v>
      </c>
      <c r="G514" s="152">
        <f t="shared" si="197"/>
        <v>43403</v>
      </c>
      <c r="H514" s="159">
        <f t="shared" si="180"/>
        <v>4.4992648838870775E-3</v>
      </c>
      <c r="I514" s="160">
        <f t="shared" si="189"/>
        <v>43464</v>
      </c>
      <c r="J514" s="155">
        <f t="shared" si="198"/>
        <v>30</v>
      </c>
      <c r="K514" s="155">
        <f>(J514-(I514-A514))-14</f>
        <v>1</v>
      </c>
      <c r="L514" s="2">
        <f t="shared" si="190"/>
        <v>1.00014965</v>
      </c>
      <c r="M514" s="157">
        <f t="shared" si="195"/>
        <v>1.00014965</v>
      </c>
      <c r="N514" s="2">
        <f t="shared" si="181"/>
        <v>1000.14965</v>
      </c>
      <c r="O514" s="161">
        <f t="shared" si="191"/>
        <v>0</v>
      </c>
      <c r="P514" s="162">
        <f t="shared" si="182"/>
        <v>0</v>
      </c>
      <c r="Q514" s="157">
        <f t="shared" si="183"/>
        <v>0</v>
      </c>
      <c r="R514" s="163">
        <f t="shared" si="192"/>
        <v>0.12</v>
      </c>
      <c r="S514" s="161">
        <f t="shared" si="184"/>
        <v>1</v>
      </c>
      <c r="T514" s="161">
        <v>360</v>
      </c>
      <c r="U514" s="164">
        <f t="shared" si="185"/>
        <v>1.0003148509999999</v>
      </c>
      <c r="V514" s="157">
        <f t="shared" si="186"/>
        <v>0.31489811000000001</v>
      </c>
      <c r="W514" s="2">
        <f t="shared" si="193"/>
        <v>0</v>
      </c>
      <c r="X514" s="2"/>
      <c r="Y514" s="8"/>
      <c r="Z514" s="5"/>
      <c r="AA514" s="5"/>
      <c r="AB514" s="5"/>
      <c r="AC514" s="24"/>
      <c r="AD514" s="5"/>
      <c r="AE514" s="3"/>
      <c r="AG514" s="41"/>
      <c r="AH514" s="39"/>
      <c r="AI514" s="39"/>
      <c r="AJ514" s="39"/>
      <c r="AK514" s="39"/>
      <c r="AL514" s="39"/>
      <c r="AM514" s="39"/>
    </row>
    <row r="515" spans="1:163" s="30" customFormat="1" ht="15" customHeight="1" x14ac:dyDescent="0.2">
      <c r="A515" s="75">
        <f t="shared" si="187"/>
        <v>43450</v>
      </c>
      <c r="B515" s="2">
        <f t="shared" si="178"/>
        <v>1000.9293105099999</v>
      </c>
      <c r="C515" s="157">
        <f t="shared" si="196"/>
        <v>1000</v>
      </c>
      <c r="D515" s="158">
        <f t="shared" si="188"/>
        <v>5080.83</v>
      </c>
      <c r="E515" s="150">
        <f>IF(AND(K515=1,K514&gt;1),VLOOKUP(A514,[1]Plan1!$GA$137:$GD$300,4),E514)</f>
        <v>5103.6899999999996</v>
      </c>
      <c r="F515" s="152">
        <f t="shared" si="179"/>
        <v>43373</v>
      </c>
      <c r="G515" s="152">
        <f t="shared" si="197"/>
        <v>43403</v>
      </c>
      <c r="H515" s="159">
        <f t="shared" si="180"/>
        <v>4.4992648838870775E-3</v>
      </c>
      <c r="I515" s="160">
        <f t="shared" si="189"/>
        <v>43464</v>
      </c>
      <c r="J515" s="155">
        <f t="shared" si="198"/>
        <v>30</v>
      </c>
      <c r="K515" s="155">
        <f t="shared" ref="K515:K529" si="199">(J515-(I515-A515))-14</f>
        <v>2</v>
      </c>
      <c r="L515" s="2">
        <f t="shared" si="190"/>
        <v>1.0002993200000001</v>
      </c>
      <c r="M515" s="157">
        <f t="shared" si="195"/>
        <v>1.0002993200000001</v>
      </c>
      <c r="N515" s="2">
        <f t="shared" si="181"/>
        <v>1000.29932</v>
      </c>
      <c r="O515" s="161">
        <f t="shared" si="191"/>
        <v>0</v>
      </c>
      <c r="P515" s="162">
        <f t="shared" si="182"/>
        <v>0</v>
      </c>
      <c r="Q515" s="157">
        <f t="shared" si="183"/>
        <v>0</v>
      </c>
      <c r="R515" s="163">
        <f t="shared" si="192"/>
        <v>0.12</v>
      </c>
      <c r="S515" s="161">
        <f t="shared" si="184"/>
        <v>2</v>
      </c>
      <c r="T515" s="161">
        <v>360</v>
      </c>
      <c r="U515" s="164">
        <f t="shared" si="185"/>
        <v>1.000629802</v>
      </c>
      <c r="V515" s="157">
        <f t="shared" si="186"/>
        <v>0.62999050999999995</v>
      </c>
      <c r="W515" s="2">
        <f t="shared" si="193"/>
        <v>0</v>
      </c>
      <c r="X515" s="2"/>
      <c r="Y515" s="29"/>
      <c r="Z515" s="32"/>
      <c r="AA515" s="32"/>
      <c r="AB515" s="32"/>
      <c r="AC515" s="33"/>
      <c r="AD515" s="32"/>
      <c r="AE515" s="34"/>
      <c r="AF515" s="43"/>
      <c r="AG515" s="44"/>
      <c r="AH515" s="43"/>
      <c r="AI515" s="43"/>
      <c r="AJ515" s="43"/>
      <c r="AK515" s="43"/>
      <c r="AL515" s="43"/>
      <c r="AM515" s="43"/>
    </row>
    <row r="516" spans="1:163" ht="15" customHeight="1" x14ac:dyDescent="0.2">
      <c r="A516" s="75">
        <f t="shared" si="187"/>
        <v>43451</v>
      </c>
      <c r="B516" s="2">
        <f t="shared" si="178"/>
        <v>1001.39428624</v>
      </c>
      <c r="C516" s="157">
        <f t="shared" si="196"/>
        <v>1000</v>
      </c>
      <c r="D516" s="158">
        <f t="shared" si="188"/>
        <v>5080.83</v>
      </c>
      <c r="E516" s="150">
        <f>IF(AND(K516=1,K515&gt;1),VLOOKUP(A515,[1]Plan1!$GA$137:$GD$300,4),E515)</f>
        <v>5103.6899999999996</v>
      </c>
      <c r="F516" s="152">
        <f t="shared" si="179"/>
        <v>43373</v>
      </c>
      <c r="G516" s="152">
        <f t="shared" si="197"/>
        <v>43403</v>
      </c>
      <c r="H516" s="159">
        <f t="shared" si="180"/>
        <v>4.4992648838870775E-3</v>
      </c>
      <c r="I516" s="160">
        <f t="shared" si="189"/>
        <v>43464</v>
      </c>
      <c r="J516" s="155">
        <f t="shared" si="198"/>
        <v>30</v>
      </c>
      <c r="K516" s="155">
        <f t="shared" si="199"/>
        <v>3</v>
      </c>
      <c r="L516" s="2">
        <f t="shared" si="190"/>
        <v>1.0004490100000001</v>
      </c>
      <c r="M516" s="157">
        <f t="shared" si="195"/>
        <v>1.0004490100000001</v>
      </c>
      <c r="N516" s="2">
        <f t="shared" si="181"/>
        <v>1000.44901</v>
      </c>
      <c r="O516" s="161">
        <f t="shared" si="191"/>
        <v>0</v>
      </c>
      <c r="P516" s="162">
        <f t="shared" si="182"/>
        <v>0</v>
      </c>
      <c r="Q516" s="157">
        <f t="shared" si="183"/>
        <v>0</v>
      </c>
      <c r="R516" s="163">
        <f t="shared" si="192"/>
        <v>0.12</v>
      </c>
      <c r="S516" s="161">
        <f t="shared" si="184"/>
        <v>3</v>
      </c>
      <c r="T516" s="161">
        <v>360</v>
      </c>
      <c r="U516" s="164">
        <f t="shared" si="185"/>
        <v>1.0009448519999999</v>
      </c>
      <c r="V516" s="157">
        <f t="shared" si="186"/>
        <v>0.94527623999999999</v>
      </c>
      <c r="W516" s="2">
        <f t="shared" si="193"/>
        <v>0</v>
      </c>
      <c r="X516" s="2"/>
      <c r="Y516" s="8"/>
      <c r="Z516" s="5"/>
      <c r="AA516" s="5"/>
      <c r="AB516" s="5"/>
      <c r="AC516" s="24"/>
      <c r="AD516" s="5"/>
      <c r="AE516" s="3"/>
      <c r="AG516" s="41"/>
      <c r="AH516" s="39"/>
      <c r="AI516" s="39"/>
      <c r="AJ516" s="39"/>
      <c r="AK516" s="39"/>
      <c r="AL516" s="39"/>
      <c r="AM516" s="39"/>
    </row>
    <row r="517" spans="1:163" ht="15" customHeight="1" x14ac:dyDescent="0.2">
      <c r="A517" s="75">
        <f t="shared" si="187"/>
        <v>43452</v>
      </c>
      <c r="B517" s="2">
        <f t="shared" si="178"/>
        <v>1001.8594854</v>
      </c>
      <c r="C517" s="157">
        <f t="shared" si="196"/>
        <v>1000</v>
      </c>
      <c r="D517" s="158">
        <f t="shared" si="188"/>
        <v>5080.83</v>
      </c>
      <c r="E517" s="150">
        <f>IF(AND(K517=1,K516&gt;1),VLOOKUP(A516,[1]Plan1!$GA$137:$GD$300,4),E516)</f>
        <v>5103.6899999999996</v>
      </c>
      <c r="F517" s="152">
        <f t="shared" si="179"/>
        <v>43373</v>
      </c>
      <c r="G517" s="152">
        <f t="shared" si="197"/>
        <v>43403</v>
      </c>
      <c r="H517" s="159">
        <f t="shared" si="180"/>
        <v>4.4992648838870775E-3</v>
      </c>
      <c r="I517" s="160">
        <f t="shared" si="189"/>
        <v>43464</v>
      </c>
      <c r="J517" s="155">
        <f t="shared" si="198"/>
        <v>30</v>
      </c>
      <c r="K517" s="155">
        <f t="shared" si="199"/>
        <v>4</v>
      </c>
      <c r="L517" s="2">
        <f t="shared" si="190"/>
        <v>1.0005987300000001</v>
      </c>
      <c r="M517" s="157">
        <f t="shared" si="195"/>
        <v>1.0005987300000001</v>
      </c>
      <c r="N517" s="2">
        <f t="shared" si="181"/>
        <v>1000.59873</v>
      </c>
      <c r="O517" s="161">
        <f t="shared" si="191"/>
        <v>0</v>
      </c>
      <c r="P517" s="162">
        <f t="shared" si="182"/>
        <v>0</v>
      </c>
      <c r="Q517" s="157">
        <f t="shared" si="183"/>
        <v>0</v>
      </c>
      <c r="R517" s="163">
        <f t="shared" si="192"/>
        <v>0.12</v>
      </c>
      <c r="S517" s="161">
        <f t="shared" si="184"/>
        <v>4</v>
      </c>
      <c r="T517" s="161">
        <v>360</v>
      </c>
      <c r="U517" s="164">
        <f t="shared" si="185"/>
        <v>1.0012600009999999</v>
      </c>
      <c r="V517" s="157">
        <f t="shared" si="186"/>
        <v>1.2607554000000001</v>
      </c>
      <c r="W517" s="2">
        <f t="shared" si="193"/>
        <v>0</v>
      </c>
      <c r="X517" s="2"/>
      <c r="Y517" s="8"/>
      <c r="Z517" s="5"/>
      <c r="AA517" s="5"/>
      <c r="AB517" s="5"/>
      <c r="AC517" s="24"/>
      <c r="AD517" s="5"/>
      <c r="AE517" s="3"/>
      <c r="AG517" s="41"/>
      <c r="AH517" s="39"/>
      <c r="AI517" s="39"/>
      <c r="AJ517" s="39"/>
      <c r="AK517" s="39"/>
      <c r="AL517" s="39"/>
      <c r="AM517" s="39"/>
    </row>
    <row r="518" spans="1:163" ht="15" customHeight="1" x14ac:dyDescent="0.2">
      <c r="A518" s="75">
        <f t="shared" si="187"/>
        <v>43453</v>
      </c>
      <c r="B518" s="2">
        <f t="shared" si="178"/>
        <v>1002.32489802</v>
      </c>
      <c r="C518" s="157">
        <f t="shared" si="196"/>
        <v>1000</v>
      </c>
      <c r="D518" s="158">
        <f t="shared" si="188"/>
        <v>5080.83</v>
      </c>
      <c r="E518" s="150">
        <f>IF(AND(K518=1,K517&gt;1),VLOOKUP(A517,[1]Plan1!$GA$137:$GD$300,4),E517)</f>
        <v>5103.6899999999996</v>
      </c>
      <c r="F518" s="152">
        <f t="shared" si="179"/>
        <v>43373</v>
      </c>
      <c r="G518" s="152">
        <f t="shared" si="197"/>
        <v>43403</v>
      </c>
      <c r="H518" s="159">
        <f t="shared" si="180"/>
        <v>4.4992648838870775E-3</v>
      </c>
      <c r="I518" s="160">
        <f t="shared" si="189"/>
        <v>43464</v>
      </c>
      <c r="J518" s="155">
        <f t="shared" si="198"/>
        <v>30</v>
      </c>
      <c r="K518" s="155">
        <f t="shared" si="199"/>
        <v>5</v>
      </c>
      <c r="L518" s="2">
        <f t="shared" si="190"/>
        <v>1.00074847</v>
      </c>
      <c r="M518" s="157">
        <f t="shared" si="195"/>
        <v>1.00074847</v>
      </c>
      <c r="N518" s="2">
        <f t="shared" si="181"/>
        <v>1000.74847</v>
      </c>
      <c r="O518" s="161">
        <f t="shared" si="191"/>
        <v>0</v>
      </c>
      <c r="P518" s="162">
        <f t="shared" si="182"/>
        <v>0</v>
      </c>
      <c r="Q518" s="157">
        <f t="shared" si="183"/>
        <v>0</v>
      </c>
      <c r="R518" s="163">
        <f t="shared" si="192"/>
        <v>0.12</v>
      </c>
      <c r="S518" s="161">
        <f t="shared" si="184"/>
        <v>5</v>
      </c>
      <c r="T518" s="161">
        <v>360</v>
      </c>
      <c r="U518" s="164">
        <f t="shared" si="185"/>
        <v>1.0015752490000001</v>
      </c>
      <c r="V518" s="157">
        <f t="shared" si="186"/>
        <v>1.57642802</v>
      </c>
      <c r="W518" s="2">
        <f t="shared" si="193"/>
        <v>0</v>
      </c>
      <c r="X518" s="2"/>
      <c r="Y518" s="11"/>
      <c r="Z518" s="5"/>
      <c r="AA518" s="5"/>
      <c r="AB518" s="5"/>
      <c r="AC518" s="24"/>
      <c r="AD518" s="5"/>
      <c r="AE518" s="7"/>
      <c r="AG518" s="41"/>
      <c r="AH518" s="39"/>
      <c r="AI518" s="39"/>
      <c r="AJ518" s="39"/>
      <c r="AK518" s="39"/>
      <c r="AL518" s="39"/>
      <c r="AM518" s="39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  <c r="BZ518" s="38"/>
      <c r="CA518" s="38"/>
      <c r="CB518" s="38"/>
      <c r="CC518" s="38"/>
      <c r="CD518" s="38"/>
      <c r="CE518" s="38"/>
      <c r="CF518" s="38"/>
      <c r="CG518" s="38"/>
      <c r="CH518" s="38"/>
      <c r="CI518" s="38"/>
      <c r="CJ518" s="38"/>
      <c r="CK518" s="38"/>
      <c r="CL518" s="38"/>
      <c r="CM518" s="38"/>
      <c r="CN518" s="38"/>
      <c r="CO518" s="38"/>
      <c r="CP518" s="38"/>
      <c r="CQ518" s="38"/>
      <c r="CR518" s="38"/>
      <c r="CS518" s="38"/>
      <c r="CT518" s="38"/>
      <c r="CU518" s="38"/>
      <c r="CV518" s="38"/>
      <c r="CW518" s="38"/>
      <c r="CX518" s="38"/>
      <c r="CY518" s="38"/>
      <c r="CZ518" s="38"/>
      <c r="DA518" s="38"/>
      <c r="DB518" s="38"/>
      <c r="DC518" s="38"/>
      <c r="DD518" s="38"/>
      <c r="DE518" s="38"/>
      <c r="DF518" s="38"/>
      <c r="DG518" s="38"/>
      <c r="DH518" s="38"/>
      <c r="DI518" s="38"/>
      <c r="DJ518" s="38"/>
      <c r="DK518" s="38"/>
      <c r="DL518" s="38"/>
      <c r="DM518" s="38"/>
      <c r="DN518" s="38"/>
      <c r="DO518" s="38"/>
      <c r="DP518" s="38"/>
      <c r="DQ518" s="38"/>
      <c r="DR518" s="38"/>
      <c r="DS518" s="38"/>
      <c r="DT518" s="38"/>
      <c r="DU518" s="38"/>
      <c r="DV518" s="38"/>
      <c r="DW518" s="38"/>
      <c r="DX518" s="38"/>
      <c r="DY518" s="38"/>
      <c r="DZ518" s="38"/>
      <c r="EA518" s="38"/>
      <c r="EB518" s="38"/>
      <c r="EC518" s="38"/>
      <c r="ED518" s="38"/>
      <c r="EE518" s="38"/>
      <c r="EF518" s="38"/>
      <c r="EG518" s="38"/>
      <c r="EH518" s="38"/>
      <c r="EI518" s="38"/>
      <c r="EJ518" s="38"/>
      <c r="EK518" s="38"/>
      <c r="EL518" s="38"/>
      <c r="EM518" s="38"/>
      <c r="EN518" s="38"/>
      <c r="EO518" s="38"/>
      <c r="EP518" s="38"/>
      <c r="EQ518" s="38"/>
      <c r="ER518" s="38"/>
      <c r="ES518" s="38"/>
      <c r="ET518" s="38"/>
      <c r="EU518" s="38"/>
      <c r="EV518" s="38"/>
      <c r="EW518" s="38"/>
      <c r="EX518" s="38"/>
      <c r="EY518" s="38"/>
      <c r="EZ518" s="38"/>
      <c r="FA518" s="38"/>
      <c r="FB518" s="38"/>
      <c r="FC518" s="38"/>
      <c r="FD518" s="38"/>
      <c r="FE518" s="38"/>
      <c r="FF518" s="38"/>
      <c r="FG518" s="38"/>
    </row>
    <row r="519" spans="1:163" ht="15" customHeight="1" x14ac:dyDescent="0.2">
      <c r="A519" s="75">
        <f t="shared" si="187"/>
        <v>43454</v>
      </c>
      <c r="B519" s="2">
        <f t="shared" si="178"/>
        <v>1002.79052419</v>
      </c>
      <c r="C519" s="157">
        <f t="shared" si="196"/>
        <v>1000</v>
      </c>
      <c r="D519" s="158">
        <f t="shared" si="188"/>
        <v>5080.83</v>
      </c>
      <c r="E519" s="150">
        <f>IF(AND(K519=1,K518&gt;1),VLOOKUP(A518,[1]Plan1!$GA$137:$GD$300,4),E518)</f>
        <v>5103.6899999999996</v>
      </c>
      <c r="F519" s="152">
        <f t="shared" si="179"/>
        <v>43373</v>
      </c>
      <c r="G519" s="152">
        <f t="shared" si="197"/>
        <v>43403</v>
      </c>
      <c r="H519" s="159">
        <f t="shared" si="180"/>
        <v>4.4992648838870775E-3</v>
      </c>
      <c r="I519" s="160">
        <f t="shared" si="189"/>
        <v>43464</v>
      </c>
      <c r="J519" s="155">
        <f t="shared" si="198"/>
        <v>30</v>
      </c>
      <c r="K519" s="155">
        <f t="shared" si="199"/>
        <v>6</v>
      </c>
      <c r="L519" s="2">
        <f t="shared" si="190"/>
        <v>1.00089823</v>
      </c>
      <c r="M519" s="157">
        <f t="shared" si="195"/>
        <v>1.00089823</v>
      </c>
      <c r="N519" s="2">
        <f t="shared" si="181"/>
        <v>1000.89823</v>
      </c>
      <c r="O519" s="161">
        <f t="shared" si="191"/>
        <v>0</v>
      </c>
      <c r="P519" s="162">
        <f t="shared" si="182"/>
        <v>0</v>
      </c>
      <c r="Q519" s="157">
        <f t="shared" si="183"/>
        <v>0</v>
      </c>
      <c r="R519" s="163">
        <f t="shared" si="192"/>
        <v>0.12</v>
      </c>
      <c r="S519" s="161">
        <f t="shared" si="184"/>
        <v>6</v>
      </c>
      <c r="T519" s="161">
        <v>360</v>
      </c>
      <c r="U519" s="164">
        <f t="shared" si="185"/>
        <v>1.001890596</v>
      </c>
      <c r="V519" s="157">
        <f t="shared" si="186"/>
        <v>1.8922941900000001</v>
      </c>
      <c r="W519" s="2">
        <f t="shared" si="193"/>
        <v>0</v>
      </c>
      <c r="X519" s="2"/>
      <c r="Y519" s="8"/>
      <c r="Z519" s="5"/>
      <c r="AA519" s="5"/>
      <c r="AB519" s="5"/>
      <c r="AC519" s="24"/>
      <c r="AD519" s="5"/>
      <c r="AE519" s="3"/>
      <c r="AG519" s="41"/>
      <c r="AH519" s="39"/>
      <c r="AI519" s="39"/>
      <c r="AJ519" s="39"/>
      <c r="AK519" s="39"/>
      <c r="AL519" s="39"/>
      <c r="AM519" s="39"/>
    </row>
    <row r="520" spans="1:163" ht="15" customHeight="1" x14ac:dyDescent="0.2">
      <c r="A520" s="75">
        <f t="shared" si="187"/>
        <v>43455</v>
      </c>
      <c r="B520" s="2">
        <f t="shared" si="178"/>
        <v>1003.2563749699999</v>
      </c>
      <c r="C520" s="157">
        <f t="shared" si="196"/>
        <v>1000</v>
      </c>
      <c r="D520" s="158">
        <f t="shared" si="188"/>
        <v>5080.83</v>
      </c>
      <c r="E520" s="150">
        <f>IF(AND(K520=1,K519&gt;1),VLOOKUP(A519,[1]Plan1!$GA$137:$GD$300,4),E519)</f>
        <v>5103.6899999999996</v>
      </c>
      <c r="F520" s="152">
        <f t="shared" si="179"/>
        <v>43373</v>
      </c>
      <c r="G520" s="152">
        <f t="shared" si="197"/>
        <v>43403</v>
      </c>
      <c r="H520" s="159">
        <f t="shared" si="180"/>
        <v>4.4992648838870775E-3</v>
      </c>
      <c r="I520" s="160">
        <f t="shared" si="189"/>
        <v>43464</v>
      </c>
      <c r="J520" s="155">
        <f t="shared" si="198"/>
        <v>30</v>
      </c>
      <c r="K520" s="155">
        <f t="shared" si="199"/>
        <v>7</v>
      </c>
      <c r="L520" s="2">
        <f t="shared" si="190"/>
        <v>1.00104802</v>
      </c>
      <c r="M520" s="157">
        <f t="shared" si="195"/>
        <v>1.00104802</v>
      </c>
      <c r="N520" s="2">
        <f t="shared" si="181"/>
        <v>1001.04802</v>
      </c>
      <c r="O520" s="161">
        <f t="shared" si="191"/>
        <v>0</v>
      </c>
      <c r="P520" s="162">
        <f t="shared" si="182"/>
        <v>0</v>
      </c>
      <c r="Q520" s="157">
        <f t="shared" si="183"/>
        <v>0</v>
      </c>
      <c r="R520" s="163">
        <f t="shared" si="192"/>
        <v>0.12</v>
      </c>
      <c r="S520" s="161">
        <f t="shared" si="184"/>
        <v>7</v>
      </c>
      <c r="T520" s="161">
        <v>360</v>
      </c>
      <c r="U520" s="164">
        <f t="shared" si="185"/>
        <v>1.0022060429999999</v>
      </c>
      <c r="V520" s="157">
        <f t="shared" si="186"/>
        <v>2.2083549699999998</v>
      </c>
      <c r="W520" s="2">
        <f t="shared" si="193"/>
        <v>0</v>
      </c>
      <c r="X520" s="2"/>
      <c r="Y520" s="8"/>
      <c r="Z520" s="5"/>
      <c r="AA520" s="5"/>
      <c r="AB520" s="5"/>
      <c r="AC520" s="24"/>
      <c r="AD520" s="5"/>
      <c r="AE520" s="3"/>
      <c r="AG520" s="41"/>
      <c r="AH520" s="39"/>
      <c r="AI520" s="39"/>
      <c r="AJ520" s="39"/>
      <c r="AK520" s="39"/>
      <c r="AL520" s="39"/>
      <c r="AM520" s="39"/>
    </row>
    <row r="521" spans="1:163" ht="15" customHeight="1" x14ac:dyDescent="0.2">
      <c r="A521" s="75">
        <f t="shared" si="187"/>
        <v>43456</v>
      </c>
      <c r="B521" s="2">
        <f t="shared" si="178"/>
        <v>1003.7224294</v>
      </c>
      <c r="C521" s="157">
        <f t="shared" si="196"/>
        <v>1000</v>
      </c>
      <c r="D521" s="158">
        <f t="shared" si="188"/>
        <v>5080.83</v>
      </c>
      <c r="E521" s="150">
        <f>IF(AND(K521=1,K520&gt;1),VLOOKUP(A520,[1]Plan1!$GA$137:$GD$300,4),E520)</f>
        <v>5103.6899999999996</v>
      </c>
      <c r="F521" s="152">
        <f t="shared" si="179"/>
        <v>43373</v>
      </c>
      <c r="G521" s="152">
        <f t="shared" si="197"/>
        <v>43403</v>
      </c>
      <c r="H521" s="159">
        <f t="shared" si="180"/>
        <v>4.4992648838870775E-3</v>
      </c>
      <c r="I521" s="160">
        <f t="shared" si="189"/>
        <v>43464</v>
      </c>
      <c r="J521" s="155">
        <f t="shared" si="198"/>
        <v>30</v>
      </c>
      <c r="K521" s="155">
        <f t="shared" si="199"/>
        <v>8</v>
      </c>
      <c r="L521" s="2">
        <f t="shared" si="190"/>
        <v>1.00119782</v>
      </c>
      <c r="M521" s="157">
        <f t="shared" si="195"/>
        <v>1.00119782</v>
      </c>
      <c r="N521" s="2">
        <f t="shared" si="181"/>
        <v>1001.19782</v>
      </c>
      <c r="O521" s="161">
        <f t="shared" si="191"/>
        <v>0</v>
      </c>
      <c r="P521" s="162">
        <f t="shared" si="182"/>
        <v>0</v>
      </c>
      <c r="Q521" s="157">
        <f t="shared" si="183"/>
        <v>0</v>
      </c>
      <c r="R521" s="163">
        <f t="shared" si="192"/>
        <v>0.12</v>
      </c>
      <c r="S521" s="161">
        <f t="shared" si="184"/>
        <v>8</v>
      </c>
      <c r="T521" s="161">
        <v>360</v>
      </c>
      <c r="U521" s="164">
        <f t="shared" si="185"/>
        <v>1.0025215890000001</v>
      </c>
      <c r="V521" s="157">
        <f t="shared" si="186"/>
        <v>2.5246094000000001</v>
      </c>
      <c r="W521" s="2">
        <f t="shared" si="193"/>
        <v>0</v>
      </c>
      <c r="X521" s="2"/>
      <c r="Y521" s="8"/>
      <c r="Z521" s="5"/>
      <c r="AA521" s="5"/>
      <c r="AB521" s="5"/>
      <c r="AC521" s="24"/>
      <c r="AD521" s="5"/>
      <c r="AE521" s="3"/>
      <c r="AG521" s="41"/>
      <c r="AH521" s="39"/>
      <c r="AI521" s="39"/>
      <c r="AJ521" s="39"/>
      <c r="AK521" s="39"/>
      <c r="AL521" s="39"/>
      <c r="AM521" s="39"/>
    </row>
    <row r="522" spans="1:163" ht="15" customHeight="1" x14ac:dyDescent="0.2">
      <c r="A522" s="75">
        <f t="shared" si="187"/>
        <v>43457</v>
      </c>
      <c r="B522" s="2">
        <f t="shared" si="178"/>
        <v>1004.18870759</v>
      </c>
      <c r="C522" s="157">
        <f t="shared" si="196"/>
        <v>1000</v>
      </c>
      <c r="D522" s="158">
        <f t="shared" si="188"/>
        <v>5080.83</v>
      </c>
      <c r="E522" s="150">
        <f>IF(AND(K522=1,K521&gt;1),VLOOKUP(A521,[1]Plan1!$GA$137:$GD$300,4),E521)</f>
        <v>5103.6899999999996</v>
      </c>
      <c r="F522" s="152">
        <f t="shared" si="179"/>
        <v>43373</v>
      </c>
      <c r="G522" s="152">
        <f t="shared" si="197"/>
        <v>43403</v>
      </c>
      <c r="H522" s="159">
        <f t="shared" si="180"/>
        <v>4.4992648838870775E-3</v>
      </c>
      <c r="I522" s="160">
        <f t="shared" si="189"/>
        <v>43464</v>
      </c>
      <c r="J522" s="155">
        <f t="shared" si="198"/>
        <v>30</v>
      </c>
      <c r="K522" s="155">
        <f t="shared" si="199"/>
        <v>9</v>
      </c>
      <c r="L522" s="2">
        <f t="shared" si="190"/>
        <v>1.00134765</v>
      </c>
      <c r="M522" s="157">
        <f t="shared" si="195"/>
        <v>1.00134765</v>
      </c>
      <c r="N522" s="2">
        <f t="shared" si="181"/>
        <v>1001.34765</v>
      </c>
      <c r="O522" s="161">
        <f t="shared" si="191"/>
        <v>0</v>
      </c>
      <c r="P522" s="162">
        <f t="shared" si="182"/>
        <v>0</v>
      </c>
      <c r="Q522" s="157">
        <f t="shared" si="183"/>
        <v>0</v>
      </c>
      <c r="R522" s="163">
        <f t="shared" si="192"/>
        <v>0.12</v>
      </c>
      <c r="S522" s="161">
        <f t="shared" si="184"/>
        <v>9</v>
      </c>
      <c r="T522" s="161">
        <v>360</v>
      </c>
      <c r="U522" s="164">
        <f t="shared" si="185"/>
        <v>1.002837234</v>
      </c>
      <c r="V522" s="157">
        <f t="shared" si="186"/>
        <v>2.8410575900000001</v>
      </c>
      <c r="W522" s="2">
        <f t="shared" si="193"/>
        <v>0</v>
      </c>
      <c r="X522" s="2"/>
      <c r="Y522" s="8"/>
      <c r="Z522" s="5"/>
      <c r="AA522" s="5"/>
      <c r="AB522" s="5"/>
      <c r="AC522" s="24"/>
      <c r="AD522" s="5"/>
      <c r="AE522" s="3"/>
      <c r="AG522" s="41"/>
      <c r="AH522" s="39"/>
      <c r="AI522" s="39"/>
      <c r="AJ522" s="39"/>
      <c r="AK522" s="39"/>
      <c r="AL522" s="39"/>
      <c r="AM522" s="39"/>
    </row>
    <row r="523" spans="1:163" ht="15" customHeight="1" x14ac:dyDescent="0.2">
      <c r="A523" s="75">
        <f t="shared" si="187"/>
        <v>43458</v>
      </c>
      <c r="B523" s="2">
        <f t="shared" ref="B523:B586" si="200">N523+V523</f>
        <v>1004.65521061</v>
      </c>
      <c r="C523" s="157">
        <f t="shared" si="196"/>
        <v>1000</v>
      </c>
      <c r="D523" s="158">
        <f t="shared" si="188"/>
        <v>5080.83</v>
      </c>
      <c r="E523" s="150">
        <f>IF(AND(K523=1,K522&gt;1),VLOOKUP(A522,[1]Plan1!$GA$137:$GD$300,4),E522)</f>
        <v>5103.6899999999996</v>
      </c>
      <c r="F523" s="152">
        <f t="shared" ref="F523:F586" si="201">EDATE(G523,-1)</f>
        <v>43373</v>
      </c>
      <c r="G523" s="152">
        <f t="shared" si="197"/>
        <v>43403</v>
      </c>
      <c r="H523" s="159">
        <f t="shared" ref="H523:H586" si="202">(E523/D523)-1</f>
        <v>4.4992648838870775E-3</v>
      </c>
      <c r="I523" s="160">
        <f t="shared" si="189"/>
        <v>43464</v>
      </c>
      <c r="J523" s="155">
        <f t="shared" si="198"/>
        <v>30</v>
      </c>
      <c r="K523" s="155">
        <f t="shared" si="199"/>
        <v>10</v>
      </c>
      <c r="L523" s="2">
        <f t="shared" si="190"/>
        <v>1.0014975100000001</v>
      </c>
      <c r="M523" s="157">
        <f t="shared" si="195"/>
        <v>1.0014975100000001</v>
      </c>
      <c r="N523" s="2">
        <f t="shared" ref="N523:N586" si="203">TRUNC(C523*M523,8)</f>
        <v>1001.49751</v>
      </c>
      <c r="O523" s="161">
        <f t="shared" si="191"/>
        <v>0</v>
      </c>
      <c r="P523" s="162">
        <f t="shared" ref="P523:P586" si="204">IF(O523&gt;0,VLOOKUP($A523,$AB$11:$AG$122,6),0)</f>
        <v>0</v>
      </c>
      <c r="Q523" s="157">
        <f t="shared" ref="Q523:Q586" si="205">IF(P523&gt;0,TRUNC(P523*N523,8),0)</f>
        <v>0</v>
      </c>
      <c r="R523" s="163">
        <f t="shared" si="192"/>
        <v>0.12</v>
      </c>
      <c r="S523" s="161">
        <f t="shared" ref="S523:S586" si="206">K523</f>
        <v>10</v>
      </c>
      <c r="T523" s="161">
        <v>360</v>
      </c>
      <c r="U523" s="164">
        <f t="shared" ref="U523:U586" si="207">ROUND((1+R523)^(30/360)^(K523/J523),9)</f>
        <v>1.003152979</v>
      </c>
      <c r="V523" s="157">
        <f t="shared" ref="V523:V586" si="208">TRUNC((N523*(U523-1)),8)</f>
        <v>3.15770061</v>
      </c>
      <c r="W523" s="2">
        <f t="shared" si="193"/>
        <v>0</v>
      </c>
      <c r="X523" s="2"/>
      <c r="Y523" s="8"/>
      <c r="Z523" s="5"/>
      <c r="AA523" s="5"/>
      <c r="AB523" s="5"/>
      <c r="AC523" s="24"/>
      <c r="AD523" s="5"/>
      <c r="AE523" s="3"/>
      <c r="AG523" s="41"/>
      <c r="AH523" s="39"/>
      <c r="AI523" s="39"/>
      <c r="AJ523" s="39"/>
      <c r="AK523" s="39"/>
      <c r="AL523" s="39"/>
      <c r="AM523" s="39"/>
    </row>
    <row r="524" spans="1:163" ht="15" customHeight="1" x14ac:dyDescent="0.2">
      <c r="A524" s="75">
        <f t="shared" ref="A524:A587" si="209">(A523+1)</f>
        <v>43459</v>
      </c>
      <c r="B524" s="2">
        <f t="shared" si="200"/>
        <v>1005.12191746</v>
      </c>
      <c r="C524" s="157">
        <f t="shared" si="196"/>
        <v>1000</v>
      </c>
      <c r="D524" s="158">
        <f t="shared" ref="D524:D587" si="210">IF(E524=E523,D523,E523)</f>
        <v>5080.83</v>
      </c>
      <c r="E524" s="150">
        <f>IF(AND(K524=1,K523&gt;1),VLOOKUP(A523,[1]Plan1!$GA$137:$GD$300,4),E523)</f>
        <v>5103.6899999999996</v>
      </c>
      <c r="F524" s="152">
        <f t="shared" si="201"/>
        <v>43373</v>
      </c>
      <c r="G524" s="152">
        <f t="shared" si="197"/>
        <v>43403</v>
      </c>
      <c r="H524" s="159">
        <f t="shared" si="202"/>
        <v>4.4992648838870775E-3</v>
      </c>
      <c r="I524" s="160">
        <f t="shared" ref="I524:I587" si="211">VLOOKUP(A523,AF$126:AI$301,4)</f>
        <v>43464</v>
      </c>
      <c r="J524" s="155">
        <f t="shared" si="198"/>
        <v>30</v>
      </c>
      <c r="K524" s="155">
        <f t="shared" si="199"/>
        <v>11</v>
      </c>
      <c r="L524" s="2">
        <f t="shared" ref="L524:L587" si="212">TRUNC((E524/D524)^TRUNC((K524/J524),9),8)</f>
        <v>1.0016473800000001</v>
      </c>
      <c r="M524" s="157">
        <f t="shared" si="195"/>
        <v>1.0016473800000001</v>
      </c>
      <c r="N524" s="2">
        <f t="shared" si="203"/>
        <v>1001.64738</v>
      </c>
      <c r="O524" s="161">
        <f t="shared" ref="O524:O587" si="213">IF(VLOOKUP(A524,AB$11:AK$122,10)=VLOOKUP(A523,AB$11:AK$122,10),0,VLOOKUP(A524,AB$11:AK$122,10))</f>
        <v>0</v>
      </c>
      <c r="P524" s="162">
        <f t="shared" si="204"/>
        <v>0</v>
      </c>
      <c r="Q524" s="157">
        <f t="shared" si="205"/>
        <v>0</v>
      </c>
      <c r="R524" s="163">
        <f t="shared" ref="R524:R587" si="214">(R523)</f>
        <v>0.12</v>
      </c>
      <c r="S524" s="161">
        <f t="shared" si="206"/>
        <v>11</v>
      </c>
      <c r="T524" s="161">
        <v>360</v>
      </c>
      <c r="U524" s="164">
        <f t="shared" si="207"/>
        <v>1.003468823</v>
      </c>
      <c r="V524" s="157">
        <f t="shared" si="208"/>
        <v>3.4745374600000001</v>
      </c>
      <c r="W524" s="2">
        <f t="shared" ref="W524:W587" si="215">IF(O524&gt;0,Q524+V524,0)</f>
        <v>0</v>
      </c>
      <c r="X524" s="2"/>
      <c r="Y524" s="8"/>
      <c r="Z524" s="5"/>
      <c r="AA524" s="5"/>
      <c r="AB524" s="5"/>
      <c r="AC524" s="24"/>
      <c r="AD524" s="5"/>
      <c r="AE524" s="3"/>
      <c r="AG524" s="41"/>
      <c r="AH524" s="39"/>
      <c r="AI524" s="39"/>
      <c r="AJ524" s="39"/>
      <c r="AK524" s="39"/>
      <c r="AL524" s="39"/>
      <c r="AM524" s="39"/>
    </row>
    <row r="525" spans="1:163" ht="15" customHeight="1" x14ac:dyDescent="0.2">
      <c r="A525" s="75">
        <f t="shared" si="209"/>
        <v>43460</v>
      </c>
      <c r="B525" s="2">
        <f t="shared" si="200"/>
        <v>1005.58884928</v>
      </c>
      <c r="C525" s="157">
        <f t="shared" si="196"/>
        <v>1000</v>
      </c>
      <c r="D525" s="158">
        <f t="shared" si="210"/>
        <v>5080.83</v>
      </c>
      <c r="E525" s="150">
        <f>IF(AND(K525=1,K524&gt;1),VLOOKUP(A524,[1]Plan1!$GA$137:$GD$300,4),E524)</f>
        <v>5103.6899999999996</v>
      </c>
      <c r="F525" s="152">
        <f t="shared" si="201"/>
        <v>43373</v>
      </c>
      <c r="G525" s="152">
        <f t="shared" si="197"/>
        <v>43403</v>
      </c>
      <c r="H525" s="159">
        <f t="shared" si="202"/>
        <v>4.4992648838870775E-3</v>
      </c>
      <c r="I525" s="160">
        <f t="shared" si="211"/>
        <v>43464</v>
      </c>
      <c r="J525" s="155">
        <f t="shared" si="198"/>
        <v>30</v>
      </c>
      <c r="K525" s="155">
        <f t="shared" si="199"/>
        <v>12</v>
      </c>
      <c r="L525" s="2">
        <f t="shared" si="212"/>
        <v>1.0017972799999999</v>
      </c>
      <c r="M525" s="157">
        <f t="shared" si="195"/>
        <v>1.0017972799999999</v>
      </c>
      <c r="N525" s="2">
        <f t="shared" si="203"/>
        <v>1001.79728</v>
      </c>
      <c r="O525" s="161">
        <f t="shared" si="213"/>
        <v>0</v>
      </c>
      <c r="P525" s="162">
        <f t="shared" si="204"/>
        <v>0</v>
      </c>
      <c r="Q525" s="157">
        <f t="shared" si="205"/>
        <v>0</v>
      </c>
      <c r="R525" s="163">
        <f t="shared" si="214"/>
        <v>0.12</v>
      </c>
      <c r="S525" s="161">
        <f t="shared" si="206"/>
        <v>12</v>
      </c>
      <c r="T525" s="161">
        <v>360</v>
      </c>
      <c r="U525" s="164">
        <f t="shared" si="207"/>
        <v>1.003784767</v>
      </c>
      <c r="V525" s="157">
        <f t="shared" si="208"/>
        <v>3.79156928</v>
      </c>
      <c r="W525" s="2">
        <f t="shared" si="215"/>
        <v>0</v>
      </c>
      <c r="X525" s="2"/>
      <c r="Y525" s="8"/>
      <c r="Z525" s="5"/>
      <c r="AA525" s="5"/>
      <c r="AB525" s="5"/>
      <c r="AC525" s="24"/>
      <c r="AD525" s="5"/>
      <c r="AE525" s="3"/>
      <c r="AG525" s="41"/>
      <c r="AH525" s="39"/>
      <c r="AI525" s="39"/>
      <c r="AJ525" s="39"/>
      <c r="AK525" s="39"/>
      <c r="AL525" s="39"/>
      <c r="AM525" s="39"/>
    </row>
    <row r="526" spans="1:163" ht="15" customHeight="1" x14ac:dyDescent="0.2">
      <c r="A526" s="75">
        <f t="shared" si="209"/>
        <v>43461</v>
      </c>
      <c r="B526" s="2">
        <f t="shared" si="200"/>
        <v>1006.0559950899999</v>
      </c>
      <c r="C526" s="157">
        <f t="shared" si="196"/>
        <v>1000</v>
      </c>
      <c r="D526" s="158">
        <f t="shared" si="210"/>
        <v>5080.83</v>
      </c>
      <c r="E526" s="150">
        <f>IF(AND(K526=1,K525&gt;1),VLOOKUP(A525,[1]Plan1!$GA$137:$GD$300,4),E525)</f>
        <v>5103.6899999999996</v>
      </c>
      <c r="F526" s="152">
        <f t="shared" si="201"/>
        <v>43373</v>
      </c>
      <c r="G526" s="152">
        <f t="shared" si="197"/>
        <v>43403</v>
      </c>
      <c r="H526" s="159">
        <f t="shared" si="202"/>
        <v>4.4992648838870775E-3</v>
      </c>
      <c r="I526" s="160">
        <f t="shared" si="211"/>
        <v>43464</v>
      </c>
      <c r="J526" s="155">
        <f t="shared" si="198"/>
        <v>30</v>
      </c>
      <c r="K526" s="155">
        <f t="shared" si="199"/>
        <v>13</v>
      </c>
      <c r="L526" s="2">
        <f t="shared" si="212"/>
        <v>1.0019472</v>
      </c>
      <c r="M526" s="157">
        <f t="shared" si="195"/>
        <v>1.0019472</v>
      </c>
      <c r="N526" s="2">
        <f t="shared" si="203"/>
        <v>1001.9472</v>
      </c>
      <c r="O526" s="161">
        <f t="shared" si="213"/>
        <v>0</v>
      </c>
      <c r="P526" s="162">
        <f t="shared" si="204"/>
        <v>0</v>
      </c>
      <c r="Q526" s="157">
        <f t="shared" si="205"/>
        <v>0</v>
      </c>
      <c r="R526" s="163">
        <f t="shared" si="214"/>
        <v>0.12</v>
      </c>
      <c r="S526" s="161">
        <f t="shared" si="206"/>
        <v>13</v>
      </c>
      <c r="T526" s="161">
        <v>360</v>
      </c>
      <c r="U526" s="164">
        <f t="shared" si="207"/>
        <v>1.00410081</v>
      </c>
      <c r="V526" s="157">
        <f t="shared" si="208"/>
        <v>4.1087950900000001</v>
      </c>
      <c r="W526" s="2">
        <f t="shared" si="215"/>
        <v>0</v>
      </c>
      <c r="X526" s="2"/>
      <c r="Y526" s="8"/>
      <c r="Z526" s="5"/>
      <c r="AA526" s="5"/>
      <c r="AB526" s="5"/>
      <c r="AC526" s="24"/>
      <c r="AD526" s="5"/>
      <c r="AE526" s="3"/>
      <c r="AG526" s="41"/>
      <c r="AH526" s="39"/>
      <c r="AI526" s="39"/>
      <c r="AJ526" s="39"/>
      <c r="AK526" s="39"/>
      <c r="AL526" s="39"/>
      <c r="AM526" s="39"/>
    </row>
    <row r="527" spans="1:163" ht="15" customHeight="1" x14ac:dyDescent="0.2">
      <c r="A527" s="75">
        <f t="shared" si="209"/>
        <v>43462</v>
      </c>
      <c r="B527" s="2">
        <f t="shared" si="200"/>
        <v>1006.52335596</v>
      </c>
      <c r="C527" s="157">
        <f t="shared" si="196"/>
        <v>1000</v>
      </c>
      <c r="D527" s="158">
        <f t="shared" si="210"/>
        <v>5080.83</v>
      </c>
      <c r="E527" s="150">
        <f>IF(AND(K527=1,K526&gt;1),VLOOKUP(A526,[1]Plan1!$GA$137:$GD$300,4),E526)</f>
        <v>5103.6899999999996</v>
      </c>
      <c r="F527" s="152">
        <f t="shared" si="201"/>
        <v>43373</v>
      </c>
      <c r="G527" s="152">
        <f t="shared" si="197"/>
        <v>43403</v>
      </c>
      <c r="H527" s="159">
        <f t="shared" si="202"/>
        <v>4.4992648838870775E-3</v>
      </c>
      <c r="I527" s="160">
        <f t="shared" si="211"/>
        <v>43464</v>
      </c>
      <c r="J527" s="155">
        <f t="shared" si="198"/>
        <v>30</v>
      </c>
      <c r="K527" s="155">
        <f t="shared" si="199"/>
        <v>14</v>
      </c>
      <c r="L527" s="2">
        <f t="shared" si="212"/>
        <v>1.0020971400000001</v>
      </c>
      <c r="M527" s="157">
        <f t="shared" si="195"/>
        <v>1.0020971400000001</v>
      </c>
      <c r="N527" s="2">
        <f t="shared" si="203"/>
        <v>1002.09714</v>
      </c>
      <c r="O527" s="161">
        <f t="shared" si="213"/>
        <v>0</v>
      </c>
      <c r="P527" s="162">
        <f t="shared" si="204"/>
        <v>0</v>
      </c>
      <c r="Q527" s="157">
        <f t="shared" si="205"/>
        <v>0</v>
      </c>
      <c r="R527" s="163">
        <f t="shared" si="214"/>
        <v>0.12</v>
      </c>
      <c r="S527" s="161">
        <f t="shared" si="206"/>
        <v>14</v>
      </c>
      <c r="T527" s="161">
        <v>360</v>
      </c>
      <c r="U527" s="164">
        <f t="shared" si="207"/>
        <v>1.004416953</v>
      </c>
      <c r="V527" s="157">
        <f t="shared" si="208"/>
        <v>4.4262159600000004</v>
      </c>
      <c r="W527" s="2">
        <f t="shared" si="215"/>
        <v>0</v>
      </c>
      <c r="X527" s="2"/>
      <c r="Y527" s="8"/>
      <c r="Z527" s="5"/>
      <c r="AA527" s="5"/>
      <c r="AB527" s="5"/>
      <c r="AC527" s="24"/>
      <c r="AD527" s="5"/>
      <c r="AE527" s="3"/>
      <c r="AG527" s="41"/>
      <c r="AH527" s="39"/>
      <c r="AI527" s="39"/>
      <c r="AJ527" s="39"/>
      <c r="AK527" s="39"/>
      <c r="AL527" s="39"/>
      <c r="AM527" s="39"/>
    </row>
    <row r="528" spans="1:163" ht="15" customHeight="1" x14ac:dyDescent="0.2">
      <c r="A528" s="75">
        <f t="shared" si="209"/>
        <v>43463</v>
      </c>
      <c r="B528" s="2">
        <f t="shared" si="200"/>
        <v>1006.99093096</v>
      </c>
      <c r="C528" s="157">
        <f t="shared" si="196"/>
        <v>1000</v>
      </c>
      <c r="D528" s="158">
        <f t="shared" si="210"/>
        <v>5080.83</v>
      </c>
      <c r="E528" s="150">
        <f>IF(AND(K528=1,K527&gt;1),VLOOKUP(A527,[1]Plan1!$GA$137:$GD$300,4),E527)</f>
        <v>5103.6899999999996</v>
      </c>
      <c r="F528" s="152">
        <f t="shared" si="201"/>
        <v>43373</v>
      </c>
      <c r="G528" s="152">
        <f t="shared" si="197"/>
        <v>43403</v>
      </c>
      <c r="H528" s="159">
        <f t="shared" si="202"/>
        <v>4.4992648838870775E-3</v>
      </c>
      <c r="I528" s="160">
        <f t="shared" si="211"/>
        <v>43464</v>
      </c>
      <c r="J528" s="155">
        <f t="shared" si="198"/>
        <v>30</v>
      </c>
      <c r="K528" s="155">
        <f t="shared" si="199"/>
        <v>15</v>
      </c>
      <c r="L528" s="2">
        <f t="shared" si="212"/>
        <v>1.0022470999999999</v>
      </c>
      <c r="M528" s="157">
        <f t="shared" si="195"/>
        <v>1.0022470999999999</v>
      </c>
      <c r="N528" s="2">
        <f t="shared" si="203"/>
        <v>1002.2471</v>
      </c>
      <c r="O528" s="161">
        <f t="shared" si="213"/>
        <v>0</v>
      </c>
      <c r="P528" s="162">
        <f t="shared" si="204"/>
        <v>0</v>
      </c>
      <c r="Q528" s="157">
        <f t="shared" si="205"/>
        <v>0</v>
      </c>
      <c r="R528" s="163">
        <f t="shared" si="214"/>
        <v>0.12</v>
      </c>
      <c r="S528" s="161">
        <f t="shared" si="206"/>
        <v>15</v>
      </c>
      <c r="T528" s="161">
        <v>360</v>
      </c>
      <c r="U528" s="164">
        <f t="shared" si="207"/>
        <v>1.004733195</v>
      </c>
      <c r="V528" s="157">
        <f t="shared" si="208"/>
        <v>4.7438309600000004</v>
      </c>
      <c r="W528" s="2">
        <f t="shared" si="215"/>
        <v>0</v>
      </c>
      <c r="X528" s="2"/>
      <c r="Y528" s="8"/>
      <c r="Z528" s="5"/>
      <c r="AA528" s="5"/>
      <c r="AB528" s="5"/>
      <c r="AC528" s="24"/>
      <c r="AD528" s="5"/>
      <c r="AE528" s="3"/>
      <c r="AG528" s="41"/>
      <c r="AH528" s="39"/>
      <c r="AI528" s="39"/>
      <c r="AJ528" s="39"/>
      <c r="AK528" s="39"/>
      <c r="AL528" s="39"/>
      <c r="AM528" s="39"/>
    </row>
    <row r="529" spans="1:39" ht="15" customHeight="1" x14ac:dyDescent="0.2">
      <c r="A529" s="75">
        <f t="shared" si="209"/>
        <v>43464</v>
      </c>
      <c r="B529" s="2">
        <f t="shared" si="200"/>
        <v>1007.4587311900001</v>
      </c>
      <c r="C529" s="157">
        <f t="shared" si="196"/>
        <v>1000</v>
      </c>
      <c r="D529" s="158">
        <f t="shared" si="210"/>
        <v>5080.83</v>
      </c>
      <c r="E529" s="150">
        <f>IF(AND(K529=1,K528&gt;1),VLOOKUP(A528,[1]Plan1!$GA$137:$GD$300,4),E528)</f>
        <v>5103.6899999999996</v>
      </c>
      <c r="F529" s="152">
        <f t="shared" si="201"/>
        <v>43373</v>
      </c>
      <c r="G529" s="152">
        <f t="shared" si="197"/>
        <v>43403</v>
      </c>
      <c r="H529" s="159">
        <f t="shared" si="202"/>
        <v>4.4992648838870775E-3</v>
      </c>
      <c r="I529" s="160">
        <f t="shared" si="211"/>
        <v>43464</v>
      </c>
      <c r="J529" s="155">
        <f t="shared" si="198"/>
        <v>30</v>
      </c>
      <c r="K529" s="155">
        <f t="shared" si="199"/>
        <v>16</v>
      </c>
      <c r="L529" s="2">
        <f t="shared" si="212"/>
        <v>1.0023970900000001</v>
      </c>
      <c r="M529" s="157">
        <f t="shared" si="195"/>
        <v>1.0023970900000001</v>
      </c>
      <c r="N529" s="2">
        <f t="shared" si="203"/>
        <v>1002.39709</v>
      </c>
      <c r="O529" s="161">
        <f t="shared" si="213"/>
        <v>0</v>
      </c>
      <c r="P529" s="162">
        <f t="shared" si="204"/>
        <v>0</v>
      </c>
      <c r="Q529" s="157">
        <f t="shared" si="205"/>
        <v>0</v>
      </c>
      <c r="R529" s="163">
        <f t="shared" si="214"/>
        <v>0.12</v>
      </c>
      <c r="S529" s="161">
        <f t="shared" si="206"/>
        <v>16</v>
      </c>
      <c r="T529" s="161">
        <v>360</v>
      </c>
      <c r="U529" s="164">
        <f t="shared" si="207"/>
        <v>1.0050495370000001</v>
      </c>
      <c r="V529" s="157">
        <f t="shared" si="208"/>
        <v>5.0616411899999996</v>
      </c>
      <c r="W529" s="2">
        <f t="shared" si="215"/>
        <v>0</v>
      </c>
      <c r="X529" s="2"/>
      <c r="Y529" s="8"/>
      <c r="Z529" s="5"/>
      <c r="AA529" s="5"/>
      <c r="AB529" s="5"/>
      <c r="AC529" s="24"/>
      <c r="AD529" s="5"/>
      <c r="AE529" s="3"/>
      <c r="AG529" s="41"/>
      <c r="AH529" s="39"/>
      <c r="AI529" s="39"/>
      <c r="AJ529" s="39"/>
      <c r="AK529" s="39"/>
      <c r="AL529" s="39"/>
      <c r="AM529" s="39"/>
    </row>
    <row r="530" spans="1:39" ht="15" customHeight="1" x14ac:dyDescent="0.2">
      <c r="A530" s="75">
        <f t="shared" si="209"/>
        <v>43465</v>
      </c>
      <c r="B530" s="2">
        <f t="shared" si="200"/>
        <v>1007.69734006</v>
      </c>
      <c r="C530" s="157">
        <f t="shared" si="196"/>
        <v>1007.4587311900001</v>
      </c>
      <c r="D530" s="158">
        <f t="shared" si="210"/>
        <v>5103.6899999999996</v>
      </c>
      <c r="E530" s="150">
        <f>IF(AND(K530=1,K529&gt;1),VLOOKUP(A529,[1]Plan1!$GA$137:$GD$300,4),E529)</f>
        <v>5092.97</v>
      </c>
      <c r="F530" s="152">
        <f t="shared" si="201"/>
        <v>43403</v>
      </c>
      <c r="G530" s="152">
        <f t="shared" si="197"/>
        <v>43434</v>
      </c>
      <c r="H530" s="159">
        <f t="shared" si="202"/>
        <v>-2.1004410534337659E-3</v>
      </c>
      <c r="I530" s="160">
        <f t="shared" si="211"/>
        <v>43495</v>
      </c>
      <c r="J530" s="155">
        <f t="shared" si="198"/>
        <v>31</v>
      </c>
      <c r="K530" s="155">
        <f t="shared" si="194"/>
        <v>1</v>
      </c>
      <c r="L530" s="2">
        <f t="shared" si="212"/>
        <v>0.99993217000000001</v>
      </c>
      <c r="M530" s="157">
        <f t="shared" si="195"/>
        <v>0.99993217000000001</v>
      </c>
      <c r="N530" s="2">
        <f t="shared" si="203"/>
        <v>1007.39039526</v>
      </c>
      <c r="O530" s="161">
        <f t="shared" si="213"/>
        <v>0</v>
      </c>
      <c r="P530" s="162">
        <f t="shared" si="204"/>
        <v>0</v>
      </c>
      <c r="Q530" s="157">
        <f t="shared" si="205"/>
        <v>0</v>
      </c>
      <c r="R530" s="163">
        <f t="shared" si="214"/>
        <v>0.12</v>
      </c>
      <c r="S530" s="161">
        <f t="shared" si="206"/>
        <v>1</v>
      </c>
      <c r="T530" s="161">
        <v>360</v>
      </c>
      <c r="U530" s="164">
        <f t="shared" si="207"/>
        <v>1.0003046929999999</v>
      </c>
      <c r="V530" s="157">
        <f t="shared" si="208"/>
        <v>0.30694480000000002</v>
      </c>
      <c r="W530" s="2">
        <f t="shared" si="215"/>
        <v>0</v>
      </c>
      <c r="X530" s="2"/>
      <c r="Y530" s="8"/>
      <c r="Z530" s="5"/>
      <c r="AA530" s="5"/>
      <c r="AB530" s="5"/>
      <c r="AC530" s="24"/>
      <c r="AD530" s="5"/>
      <c r="AE530" s="3"/>
      <c r="AG530" s="41"/>
      <c r="AH530" s="39"/>
      <c r="AI530" s="39"/>
      <c r="AJ530" s="39"/>
      <c r="AK530" s="39"/>
      <c r="AL530" s="39"/>
      <c r="AM530" s="39"/>
    </row>
    <row r="531" spans="1:39" ht="15" customHeight="1" x14ac:dyDescent="0.2">
      <c r="A531" s="75">
        <f t="shared" si="209"/>
        <v>43466</v>
      </c>
      <c r="B531" s="2">
        <f t="shared" si="200"/>
        <v>1007.9360120600001</v>
      </c>
      <c r="C531" s="157">
        <f t="shared" si="196"/>
        <v>1007.4587311900001</v>
      </c>
      <c r="D531" s="158">
        <f t="shared" si="210"/>
        <v>5103.6899999999996</v>
      </c>
      <c r="E531" s="150">
        <f>IF(AND(K531=1,K530&gt;1),VLOOKUP(A530,[1]Plan1!$GA$137:$GD$300,4),E530)</f>
        <v>5092.97</v>
      </c>
      <c r="F531" s="152">
        <f t="shared" si="201"/>
        <v>43403</v>
      </c>
      <c r="G531" s="152">
        <f t="shared" si="197"/>
        <v>43434</v>
      </c>
      <c r="H531" s="159">
        <f t="shared" si="202"/>
        <v>-2.1004410534337659E-3</v>
      </c>
      <c r="I531" s="160">
        <f t="shared" si="211"/>
        <v>43495</v>
      </c>
      <c r="J531" s="155">
        <f t="shared" si="198"/>
        <v>31</v>
      </c>
      <c r="K531" s="155">
        <f t="shared" si="194"/>
        <v>2</v>
      </c>
      <c r="L531" s="2">
        <f t="shared" si="212"/>
        <v>0.99986434999999996</v>
      </c>
      <c r="M531" s="157">
        <f t="shared" si="195"/>
        <v>0.99986434999999996</v>
      </c>
      <c r="N531" s="2">
        <f t="shared" si="203"/>
        <v>1007.32206941</v>
      </c>
      <c r="O531" s="161">
        <f t="shared" si="213"/>
        <v>0</v>
      </c>
      <c r="P531" s="162">
        <f t="shared" si="204"/>
        <v>0</v>
      </c>
      <c r="Q531" s="157">
        <f t="shared" si="205"/>
        <v>0</v>
      </c>
      <c r="R531" s="163">
        <f t="shared" si="214"/>
        <v>0.12</v>
      </c>
      <c r="S531" s="161">
        <f t="shared" si="206"/>
        <v>2</v>
      </c>
      <c r="T531" s="161">
        <v>360</v>
      </c>
      <c r="U531" s="164">
        <f t="shared" si="207"/>
        <v>1.0006094800000001</v>
      </c>
      <c r="V531" s="157">
        <f t="shared" si="208"/>
        <v>0.61394265000000003</v>
      </c>
      <c r="W531" s="2">
        <f t="shared" si="215"/>
        <v>0</v>
      </c>
      <c r="X531" s="2"/>
      <c r="Y531" s="8"/>
      <c r="Z531" s="5"/>
      <c r="AA531" s="5"/>
      <c r="AB531" s="5"/>
      <c r="AC531" s="24"/>
      <c r="AD531" s="5"/>
      <c r="AE531" s="3"/>
      <c r="AG531" s="41"/>
      <c r="AH531" s="39"/>
      <c r="AI531" s="39"/>
      <c r="AJ531" s="39"/>
      <c r="AK531" s="39"/>
      <c r="AL531" s="39"/>
      <c r="AM531" s="39"/>
    </row>
    <row r="532" spans="1:39" ht="15" customHeight="1" x14ac:dyDescent="0.2">
      <c r="A532" s="75">
        <f t="shared" si="209"/>
        <v>43467</v>
      </c>
      <c r="B532" s="2">
        <f t="shared" si="200"/>
        <v>1008.17473508</v>
      </c>
      <c r="C532" s="157">
        <f t="shared" si="196"/>
        <v>1007.4587311900001</v>
      </c>
      <c r="D532" s="158">
        <f t="shared" si="210"/>
        <v>5103.6899999999996</v>
      </c>
      <c r="E532" s="150">
        <f>IF(AND(K532=1,K531&gt;1),VLOOKUP(A531,[1]Plan1!$GA$137:$GD$300,4),E531)</f>
        <v>5092.97</v>
      </c>
      <c r="F532" s="152">
        <f t="shared" si="201"/>
        <v>43403</v>
      </c>
      <c r="G532" s="152">
        <f t="shared" si="197"/>
        <v>43434</v>
      </c>
      <c r="H532" s="159">
        <f t="shared" si="202"/>
        <v>-2.1004410534337659E-3</v>
      </c>
      <c r="I532" s="160">
        <f t="shared" si="211"/>
        <v>43495</v>
      </c>
      <c r="J532" s="155">
        <f t="shared" si="198"/>
        <v>31</v>
      </c>
      <c r="K532" s="155">
        <f t="shared" si="194"/>
        <v>3</v>
      </c>
      <c r="L532" s="2">
        <f t="shared" si="212"/>
        <v>0.99979653000000002</v>
      </c>
      <c r="M532" s="157">
        <f t="shared" si="195"/>
        <v>0.99979653000000002</v>
      </c>
      <c r="N532" s="2">
        <f t="shared" si="203"/>
        <v>1007.25374356</v>
      </c>
      <c r="O532" s="161">
        <f t="shared" si="213"/>
        <v>0</v>
      </c>
      <c r="P532" s="162">
        <f t="shared" si="204"/>
        <v>0</v>
      </c>
      <c r="Q532" s="157">
        <f t="shared" si="205"/>
        <v>0</v>
      </c>
      <c r="R532" s="163">
        <f t="shared" si="214"/>
        <v>0.12</v>
      </c>
      <c r="S532" s="161">
        <f t="shared" si="206"/>
        <v>3</v>
      </c>
      <c r="T532" s="161">
        <v>360</v>
      </c>
      <c r="U532" s="164">
        <f t="shared" si="207"/>
        <v>1.000914359</v>
      </c>
      <c r="V532" s="157">
        <f t="shared" si="208"/>
        <v>0.92099151999999995</v>
      </c>
      <c r="W532" s="2">
        <f t="shared" si="215"/>
        <v>0</v>
      </c>
      <c r="X532" s="2"/>
      <c r="Y532" s="8"/>
      <c r="Z532" s="5"/>
      <c r="AA532" s="5"/>
      <c r="AB532" s="5"/>
      <c r="AC532" s="24"/>
      <c r="AD532" s="5"/>
      <c r="AE532" s="3"/>
      <c r="AG532" s="41"/>
      <c r="AH532" s="39"/>
      <c r="AI532" s="39"/>
      <c r="AJ532" s="39"/>
      <c r="AK532" s="39"/>
      <c r="AL532" s="39"/>
      <c r="AM532" s="39"/>
    </row>
    <row r="533" spans="1:39" ht="15" customHeight="1" x14ac:dyDescent="0.2">
      <c r="A533" s="75">
        <f t="shared" si="209"/>
        <v>43468</v>
      </c>
      <c r="B533" s="2">
        <f t="shared" si="200"/>
        <v>1008.4135201900001</v>
      </c>
      <c r="C533" s="157">
        <f t="shared" si="196"/>
        <v>1007.4587311900001</v>
      </c>
      <c r="D533" s="158">
        <f t="shared" si="210"/>
        <v>5103.6899999999996</v>
      </c>
      <c r="E533" s="150">
        <f>IF(AND(K533=1,K532&gt;1),VLOOKUP(A532,[1]Plan1!$GA$137:$GD$300,4),E532)</f>
        <v>5092.97</v>
      </c>
      <c r="F533" s="152">
        <f t="shared" si="201"/>
        <v>43403</v>
      </c>
      <c r="G533" s="152">
        <f t="shared" si="197"/>
        <v>43434</v>
      </c>
      <c r="H533" s="159">
        <f t="shared" si="202"/>
        <v>-2.1004410534337659E-3</v>
      </c>
      <c r="I533" s="160">
        <f t="shared" si="211"/>
        <v>43495</v>
      </c>
      <c r="J533" s="155">
        <f t="shared" si="198"/>
        <v>31</v>
      </c>
      <c r="K533" s="155">
        <f t="shared" si="194"/>
        <v>4</v>
      </c>
      <c r="L533" s="2">
        <f t="shared" si="212"/>
        <v>0.99972872000000002</v>
      </c>
      <c r="M533" s="157">
        <f t="shared" si="195"/>
        <v>0.99972872000000002</v>
      </c>
      <c r="N533" s="2">
        <f t="shared" si="203"/>
        <v>1007.1854277800001</v>
      </c>
      <c r="O533" s="161">
        <f t="shared" si="213"/>
        <v>0</v>
      </c>
      <c r="P533" s="162">
        <f t="shared" si="204"/>
        <v>0</v>
      </c>
      <c r="Q533" s="157">
        <f t="shared" si="205"/>
        <v>0</v>
      </c>
      <c r="R533" s="163">
        <f t="shared" si="214"/>
        <v>0.12</v>
      </c>
      <c r="S533" s="161">
        <f t="shared" si="206"/>
        <v>4</v>
      </c>
      <c r="T533" s="161">
        <v>360</v>
      </c>
      <c r="U533" s="164">
        <f t="shared" si="207"/>
        <v>1.0012193309999999</v>
      </c>
      <c r="V533" s="157">
        <f t="shared" si="208"/>
        <v>1.2280924099999999</v>
      </c>
      <c r="W533" s="2">
        <f t="shared" si="215"/>
        <v>0</v>
      </c>
      <c r="X533" s="2"/>
      <c r="Y533" s="8"/>
      <c r="Z533" s="5"/>
      <c r="AA533" s="5"/>
      <c r="AB533" s="5"/>
      <c r="AC533" s="24"/>
      <c r="AD533" s="5"/>
      <c r="AE533" s="27"/>
      <c r="AG533" s="41"/>
      <c r="AH533" s="39"/>
      <c r="AI533" s="39"/>
      <c r="AJ533" s="39"/>
      <c r="AK533" s="39"/>
      <c r="AL533" s="39"/>
      <c r="AM533" s="39"/>
    </row>
    <row r="534" spans="1:39" ht="15" customHeight="1" x14ac:dyDescent="0.2">
      <c r="A534" s="75">
        <f t="shared" si="209"/>
        <v>43469</v>
      </c>
      <c r="B534" s="2">
        <f t="shared" si="200"/>
        <v>1008.65236739</v>
      </c>
      <c r="C534" s="157">
        <f t="shared" si="196"/>
        <v>1007.4587311900001</v>
      </c>
      <c r="D534" s="158">
        <f t="shared" si="210"/>
        <v>5103.6899999999996</v>
      </c>
      <c r="E534" s="150">
        <f>IF(AND(K534=1,K533&gt;1),VLOOKUP(A533,[1]Plan1!$GA$137:$GD$300,4),E533)</f>
        <v>5092.97</v>
      </c>
      <c r="F534" s="152">
        <f t="shared" si="201"/>
        <v>43403</v>
      </c>
      <c r="G534" s="152">
        <f t="shared" si="197"/>
        <v>43434</v>
      </c>
      <c r="H534" s="159">
        <f t="shared" si="202"/>
        <v>-2.1004410534337659E-3</v>
      </c>
      <c r="I534" s="160">
        <f t="shared" si="211"/>
        <v>43495</v>
      </c>
      <c r="J534" s="155">
        <f t="shared" si="198"/>
        <v>31</v>
      </c>
      <c r="K534" s="155">
        <f t="shared" si="194"/>
        <v>5</v>
      </c>
      <c r="L534" s="2">
        <f t="shared" si="212"/>
        <v>0.99966091999999995</v>
      </c>
      <c r="M534" s="157">
        <f t="shared" si="195"/>
        <v>0.99966091999999995</v>
      </c>
      <c r="N534" s="2">
        <f t="shared" si="203"/>
        <v>1007.1171220799999</v>
      </c>
      <c r="O534" s="161">
        <f t="shared" si="213"/>
        <v>0</v>
      </c>
      <c r="P534" s="162">
        <f t="shared" si="204"/>
        <v>0</v>
      </c>
      <c r="Q534" s="157">
        <f t="shared" si="205"/>
        <v>0</v>
      </c>
      <c r="R534" s="163">
        <f t="shared" si="214"/>
        <v>0.12</v>
      </c>
      <c r="S534" s="161">
        <f t="shared" si="206"/>
        <v>5</v>
      </c>
      <c r="T534" s="161">
        <v>360</v>
      </c>
      <c r="U534" s="164">
        <f t="shared" si="207"/>
        <v>1.001524396</v>
      </c>
      <c r="V534" s="157">
        <f t="shared" si="208"/>
        <v>1.5352453100000001</v>
      </c>
      <c r="W534" s="2">
        <f t="shared" si="215"/>
        <v>0</v>
      </c>
      <c r="X534" s="2"/>
      <c r="Y534" s="8"/>
      <c r="Z534" s="5"/>
      <c r="AA534" s="5"/>
      <c r="AB534" s="5"/>
      <c r="AC534" s="24"/>
      <c r="AD534" s="5"/>
      <c r="AE534" s="3"/>
      <c r="AG534" s="41"/>
      <c r="AH534" s="39"/>
      <c r="AI534" s="39"/>
      <c r="AJ534" s="39"/>
      <c r="AK534" s="39"/>
      <c r="AL534" s="39"/>
      <c r="AM534" s="39"/>
    </row>
    <row r="535" spans="1:39" ht="15" customHeight="1" x14ac:dyDescent="0.2">
      <c r="A535" s="75">
        <f t="shared" si="209"/>
        <v>43470</v>
      </c>
      <c r="B535" s="2">
        <f t="shared" si="200"/>
        <v>1008.89125647</v>
      </c>
      <c r="C535" s="157">
        <f t="shared" si="196"/>
        <v>1007.4587311900001</v>
      </c>
      <c r="D535" s="158">
        <f t="shared" si="210"/>
        <v>5103.6899999999996</v>
      </c>
      <c r="E535" s="150">
        <f>IF(AND(K535=1,K534&gt;1),VLOOKUP(A534,[1]Plan1!$GA$137:$GD$300,4),E534)</f>
        <v>5092.97</v>
      </c>
      <c r="F535" s="152">
        <f t="shared" si="201"/>
        <v>43403</v>
      </c>
      <c r="G535" s="152">
        <f t="shared" si="197"/>
        <v>43434</v>
      </c>
      <c r="H535" s="159">
        <f t="shared" si="202"/>
        <v>-2.1004410534337659E-3</v>
      </c>
      <c r="I535" s="160">
        <f t="shared" si="211"/>
        <v>43495</v>
      </c>
      <c r="J535" s="155">
        <f t="shared" si="198"/>
        <v>31</v>
      </c>
      <c r="K535" s="155">
        <f t="shared" si="194"/>
        <v>6</v>
      </c>
      <c r="L535" s="2">
        <f t="shared" si="212"/>
        <v>0.99959310999999995</v>
      </c>
      <c r="M535" s="157">
        <f t="shared" si="195"/>
        <v>0.99959310999999995</v>
      </c>
      <c r="N535" s="2">
        <f t="shared" si="203"/>
        <v>1007.0488063</v>
      </c>
      <c r="O535" s="161">
        <f t="shared" si="213"/>
        <v>0</v>
      </c>
      <c r="P535" s="162">
        <f t="shared" si="204"/>
        <v>0</v>
      </c>
      <c r="Q535" s="157">
        <f t="shared" si="205"/>
        <v>0</v>
      </c>
      <c r="R535" s="163">
        <f t="shared" si="214"/>
        <v>0.12</v>
      </c>
      <c r="S535" s="161">
        <f t="shared" si="206"/>
        <v>6</v>
      </c>
      <c r="T535" s="161">
        <v>360</v>
      </c>
      <c r="U535" s="164">
        <f t="shared" si="207"/>
        <v>1.001829554</v>
      </c>
      <c r="V535" s="157">
        <f t="shared" si="208"/>
        <v>1.84245017</v>
      </c>
      <c r="W535" s="2">
        <f t="shared" si="215"/>
        <v>0</v>
      </c>
      <c r="X535" s="2"/>
      <c r="Y535" s="8"/>
      <c r="Z535" s="5"/>
      <c r="AA535" s="5"/>
      <c r="AB535" s="5"/>
      <c r="AC535" s="24"/>
      <c r="AD535" s="5"/>
      <c r="AE535" s="3"/>
      <c r="AG535" s="41"/>
      <c r="AH535" s="39"/>
      <c r="AI535" s="39"/>
      <c r="AJ535" s="39"/>
      <c r="AK535" s="39"/>
      <c r="AL535" s="39"/>
      <c r="AM535" s="39"/>
    </row>
    <row r="536" spans="1:39" ht="15" customHeight="1" x14ac:dyDescent="0.2">
      <c r="A536" s="75">
        <f t="shared" si="209"/>
        <v>43471</v>
      </c>
      <c r="B536" s="2">
        <f t="shared" si="200"/>
        <v>1009.13021669</v>
      </c>
      <c r="C536" s="157">
        <f t="shared" si="196"/>
        <v>1007.4587311900001</v>
      </c>
      <c r="D536" s="158">
        <f t="shared" si="210"/>
        <v>5103.6899999999996</v>
      </c>
      <c r="E536" s="150">
        <f>IF(AND(K536=1,K535&gt;1),VLOOKUP(A535,[1]Plan1!$GA$137:$GD$300,4),E535)</f>
        <v>5092.97</v>
      </c>
      <c r="F536" s="152">
        <f t="shared" si="201"/>
        <v>43403</v>
      </c>
      <c r="G536" s="152">
        <f t="shared" si="197"/>
        <v>43434</v>
      </c>
      <c r="H536" s="159">
        <f t="shared" si="202"/>
        <v>-2.1004410534337659E-3</v>
      </c>
      <c r="I536" s="160">
        <f t="shared" si="211"/>
        <v>43495</v>
      </c>
      <c r="J536" s="155">
        <f t="shared" si="198"/>
        <v>31</v>
      </c>
      <c r="K536" s="155">
        <f t="shared" si="194"/>
        <v>7</v>
      </c>
      <c r="L536" s="2">
        <f t="shared" si="212"/>
        <v>0.99952532000000005</v>
      </c>
      <c r="M536" s="157">
        <f t="shared" si="195"/>
        <v>0.99952532000000005</v>
      </c>
      <c r="N536" s="2">
        <f t="shared" si="203"/>
        <v>1006.9805106699999</v>
      </c>
      <c r="O536" s="161">
        <f t="shared" si="213"/>
        <v>0</v>
      </c>
      <c r="P536" s="162">
        <f t="shared" si="204"/>
        <v>0</v>
      </c>
      <c r="Q536" s="157">
        <f t="shared" si="205"/>
        <v>0</v>
      </c>
      <c r="R536" s="163">
        <f t="shared" si="214"/>
        <v>0.12</v>
      </c>
      <c r="S536" s="161">
        <f t="shared" si="206"/>
        <v>7</v>
      </c>
      <c r="T536" s="161">
        <v>360</v>
      </c>
      <c r="U536" s="164">
        <f t="shared" si="207"/>
        <v>1.002134804</v>
      </c>
      <c r="V536" s="157">
        <f t="shared" si="208"/>
        <v>2.14970602</v>
      </c>
      <c r="W536" s="2">
        <f t="shared" si="215"/>
        <v>0</v>
      </c>
      <c r="X536" s="2"/>
      <c r="Y536" s="8"/>
      <c r="Z536" s="5"/>
      <c r="AA536" s="5"/>
      <c r="AB536" s="5"/>
      <c r="AC536" s="24"/>
      <c r="AD536" s="5"/>
      <c r="AE536" s="3"/>
      <c r="AG536" s="41"/>
      <c r="AH536" s="39"/>
      <c r="AI536" s="39"/>
      <c r="AJ536" s="39"/>
      <c r="AK536" s="39"/>
      <c r="AL536" s="39"/>
      <c r="AM536" s="39"/>
    </row>
    <row r="537" spans="1:39" ht="15" customHeight="1" x14ac:dyDescent="0.2">
      <c r="A537" s="75">
        <f t="shared" si="209"/>
        <v>43472</v>
      </c>
      <c r="B537" s="2">
        <f t="shared" si="200"/>
        <v>1009.36921977</v>
      </c>
      <c r="C537" s="157">
        <f t="shared" si="196"/>
        <v>1007.4587311900001</v>
      </c>
      <c r="D537" s="158">
        <f t="shared" si="210"/>
        <v>5103.6899999999996</v>
      </c>
      <c r="E537" s="150">
        <f>IF(AND(K537=1,K536&gt;1),VLOOKUP(A536,[1]Plan1!$GA$137:$GD$300,4),E536)</f>
        <v>5092.97</v>
      </c>
      <c r="F537" s="152">
        <f t="shared" si="201"/>
        <v>43403</v>
      </c>
      <c r="G537" s="152">
        <f t="shared" si="197"/>
        <v>43434</v>
      </c>
      <c r="H537" s="159">
        <f t="shared" si="202"/>
        <v>-2.1004410534337659E-3</v>
      </c>
      <c r="I537" s="160">
        <f t="shared" si="211"/>
        <v>43495</v>
      </c>
      <c r="J537" s="155">
        <f t="shared" si="198"/>
        <v>31</v>
      </c>
      <c r="K537" s="155">
        <f t="shared" si="194"/>
        <v>8</v>
      </c>
      <c r="L537" s="2">
        <f t="shared" si="212"/>
        <v>0.99945751999999999</v>
      </c>
      <c r="M537" s="157">
        <f t="shared" si="195"/>
        <v>0.99945751999999999</v>
      </c>
      <c r="N537" s="2">
        <f t="shared" si="203"/>
        <v>1006.9122049699999</v>
      </c>
      <c r="O537" s="161">
        <f t="shared" si="213"/>
        <v>0</v>
      </c>
      <c r="P537" s="162">
        <f t="shared" si="204"/>
        <v>0</v>
      </c>
      <c r="Q537" s="157">
        <f t="shared" si="205"/>
        <v>0</v>
      </c>
      <c r="R537" s="163">
        <f t="shared" si="214"/>
        <v>0.12</v>
      </c>
      <c r="S537" s="161">
        <f t="shared" si="206"/>
        <v>8</v>
      </c>
      <c r="T537" s="161">
        <v>360</v>
      </c>
      <c r="U537" s="164">
        <f t="shared" si="207"/>
        <v>1.002440148</v>
      </c>
      <c r="V537" s="157">
        <f t="shared" si="208"/>
        <v>2.4570148000000001</v>
      </c>
      <c r="W537" s="2">
        <f t="shared" si="215"/>
        <v>0</v>
      </c>
      <c r="X537" s="2"/>
      <c r="Y537" s="8"/>
      <c r="Z537" s="5"/>
      <c r="AA537" s="5"/>
      <c r="AB537" s="5"/>
      <c r="AC537" s="24"/>
      <c r="AD537" s="5"/>
      <c r="AE537" s="3"/>
      <c r="AG537" s="41"/>
      <c r="AH537" s="39"/>
      <c r="AI537" s="39"/>
      <c r="AJ537" s="39"/>
      <c r="AK537" s="39"/>
      <c r="AL537" s="39"/>
      <c r="AM537" s="39"/>
    </row>
    <row r="538" spans="1:39" ht="15" customHeight="1" x14ac:dyDescent="0.2">
      <c r="A538" s="75">
        <f t="shared" si="209"/>
        <v>43473</v>
      </c>
      <c r="B538" s="2">
        <f t="shared" si="200"/>
        <v>1009.60828488</v>
      </c>
      <c r="C538" s="157">
        <f t="shared" si="196"/>
        <v>1007.4587311900001</v>
      </c>
      <c r="D538" s="158">
        <f t="shared" si="210"/>
        <v>5103.6899999999996</v>
      </c>
      <c r="E538" s="150">
        <f>IF(AND(K538=1,K537&gt;1),VLOOKUP(A537,[1]Plan1!$GA$137:$GD$300,4),E537)</f>
        <v>5092.97</v>
      </c>
      <c r="F538" s="152">
        <f t="shared" si="201"/>
        <v>43403</v>
      </c>
      <c r="G538" s="152">
        <f t="shared" si="197"/>
        <v>43434</v>
      </c>
      <c r="H538" s="159">
        <f t="shared" si="202"/>
        <v>-2.1004410534337659E-3</v>
      </c>
      <c r="I538" s="160">
        <f t="shared" si="211"/>
        <v>43495</v>
      </c>
      <c r="J538" s="155">
        <f t="shared" si="198"/>
        <v>31</v>
      </c>
      <c r="K538" s="155">
        <f t="shared" si="194"/>
        <v>9</v>
      </c>
      <c r="L538" s="2">
        <f t="shared" si="212"/>
        <v>0.99938972999999998</v>
      </c>
      <c r="M538" s="157">
        <f t="shared" si="195"/>
        <v>0.99938972999999998</v>
      </c>
      <c r="N538" s="2">
        <f t="shared" si="203"/>
        <v>1006.84390935</v>
      </c>
      <c r="O538" s="161">
        <f t="shared" si="213"/>
        <v>0</v>
      </c>
      <c r="P538" s="162">
        <f t="shared" si="204"/>
        <v>0</v>
      </c>
      <c r="Q538" s="157">
        <f t="shared" si="205"/>
        <v>0</v>
      </c>
      <c r="R538" s="163">
        <f t="shared" si="214"/>
        <v>0.12</v>
      </c>
      <c r="S538" s="161">
        <f t="shared" si="206"/>
        <v>9</v>
      </c>
      <c r="T538" s="161">
        <v>360</v>
      </c>
      <c r="U538" s="164">
        <f t="shared" si="207"/>
        <v>1.002745585</v>
      </c>
      <c r="V538" s="157">
        <f t="shared" si="208"/>
        <v>2.7643755300000001</v>
      </c>
      <c r="W538" s="2">
        <f t="shared" si="215"/>
        <v>0</v>
      </c>
      <c r="X538" s="2"/>
      <c r="Y538" s="8"/>
      <c r="Z538" s="5"/>
      <c r="AA538" s="5"/>
      <c r="AB538" s="5"/>
      <c r="AC538" s="24"/>
      <c r="AD538" s="5"/>
      <c r="AE538" s="3"/>
      <c r="AG538" s="41"/>
      <c r="AH538" s="39"/>
      <c r="AI538" s="39"/>
      <c r="AJ538" s="39"/>
      <c r="AK538" s="39"/>
      <c r="AL538" s="39"/>
      <c r="AM538" s="39"/>
    </row>
    <row r="539" spans="1:39" ht="15" customHeight="1" x14ac:dyDescent="0.2">
      <c r="A539" s="75">
        <f t="shared" si="209"/>
        <v>43474</v>
      </c>
      <c r="B539" s="2">
        <f t="shared" si="200"/>
        <v>1009.8474119900001</v>
      </c>
      <c r="C539" s="157">
        <f t="shared" si="196"/>
        <v>1007.4587311900001</v>
      </c>
      <c r="D539" s="158">
        <f t="shared" si="210"/>
        <v>5103.6899999999996</v>
      </c>
      <c r="E539" s="150">
        <f>IF(AND(K539=1,K538&gt;1),VLOOKUP(A538,[1]Plan1!$GA$137:$GD$300,4),E538)</f>
        <v>5092.97</v>
      </c>
      <c r="F539" s="152">
        <f t="shared" si="201"/>
        <v>43403</v>
      </c>
      <c r="G539" s="152">
        <f t="shared" si="197"/>
        <v>43434</v>
      </c>
      <c r="H539" s="159">
        <f t="shared" si="202"/>
        <v>-2.1004410534337659E-3</v>
      </c>
      <c r="I539" s="160">
        <f t="shared" si="211"/>
        <v>43495</v>
      </c>
      <c r="J539" s="155">
        <f t="shared" si="198"/>
        <v>31</v>
      </c>
      <c r="K539" s="155">
        <f t="shared" ref="K539:K602" si="216">(J539-(I539-A539))</f>
        <v>10</v>
      </c>
      <c r="L539" s="2">
        <f t="shared" si="212"/>
        <v>0.99932195000000001</v>
      </c>
      <c r="M539" s="157">
        <f t="shared" ref="M539:M602" si="217">L539</f>
        <v>0.99932195000000001</v>
      </c>
      <c r="N539" s="2">
        <f t="shared" si="203"/>
        <v>1006.7756237900001</v>
      </c>
      <c r="O539" s="161">
        <f t="shared" si="213"/>
        <v>0</v>
      </c>
      <c r="P539" s="162">
        <f t="shared" si="204"/>
        <v>0</v>
      </c>
      <c r="Q539" s="157">
        <f t="shared" si="205"/>
        <v>0</v>
      </c>
      <c r="R539" s="163">
        <f t="shared" si="214"/>
        <v>0.12</v>
      </c>
      <c r="S539" s="161">
        <f t="shared" si="206"/>
        <v>10</v>
      </c>
      <c r="T539" s="161">
        <v>360</v>
      </c>
      <c r="U539" s="164">
        <f t="shared" si="207"/>
        <v>1.0030511150000001</v>
      </c>
      <c r="V539" s="157">
        <f t="shared" si="208"/>
        <v>3.0717881999999999</v>
      </c>
      <c r="W539" s="2">
        <f t="shared" si="215"/>
        <v>0</v>
      </c>
      <c r="X539" s="2"/>
      <c r="Y539" s="8"/>
      <c r="Z539" s="5"/>
      <c r="AA539" s="5"/>
      <c r="AB539" s="5"/>
      <c r="AC539" s="24"/>
      <c r="AD539" s="5"/>
      <c r="AE539" s="3"/>
      <c r="AG539" s="41"/>
      <c r="AH539" s="39"/>
      <c r="AI539" s="39"/>
      <c r="AJ539" s="39"/>
      <c r="AK539" s="39"/>
      <c r="AL539" s="39"/>
      <c r="AM539" s="39"/>
    </row>
    <row r="540" spans="1:39" ht="15" customHeight="1" x14ac:dyDescent="0.2">
      <c r="A540" s="75">
        <f t="shared" si="209"/>
        <v>43475</v>
      </c>
      <c r="B540" s="2">
        <f t="shared" si="200"/>
        <v>1010.08659101</v>
      </c>
      <c r="C540" s="157">
        <f t="shared" si="196"/>
        <v>1007.4587311900001</v>
      </c>
      <c r="D540" s="158">
        <f t="shared" si="210"/>
        <v>5103.6899999999996</v>
      </c>
      <c r="E540" s="150">
        <f>IF(AND(K540=1,K539&gt;1),VLOOKUP(A539,[1]Plan1!$GA$137:$GD$300,4),E539)</f>
        <v>5092.97</v>
      </c>
      <c r="F540" s="152">
        <f t="shared" si="201"/>
        <v>43403</v>
      </c>
      <c r="G540" s="152">
        <f t="shared" si="197"/>
        <v>43434</v>
      </c>
      <c r="H540" s="159">
        <f t="shared" si="202"/>
        <v>-2.1004410534337659E-3</v>
      </c>
      <c r="I540" s="160">
        <f t="shared" si="211"/>
        <v>43495</v>
      </c>
      <c r="J540" s="155">
        <f t="shared" si="198"/>
        <v>31</v>
      </c>
      <c r="K540" s="155">
        <f t="shared" si="216"/>
        <v>11</v>
      </c>
      <c r="L540" s="2">
        <f t="shared" si="212"/>
        <v>0.99925417000000005</v>
      </c>
      <c r="M540" s="157">
        <f t="shared" si="217"/>
        <v>0.99925417000000005</v>
      </c>
      <c r="N540" s="2">
        <f t="shared" si="203"/>
        <v>1006.70733824</v>
      </c>
      <c r="O540" s="161">
        <f t="shared" si="213"/>
        <v>0</v>
      </c>
      <c r="P540" s="162">
        <f t="shared" si="204"/>
        <v>0</v>
      </c>
      <c r="Q540" s="157">
        <f t="shared" si="205"/>
        <v>0</v>
      </c>
      <c r="R540" s="163">
        <f t="shared" si="214"/>
        <v>0.12</v>
      </c>
      <c r="S540" s="161">
        <f t="shared" si="206"/>
        <v>11</v>
      </c>
      <c r="T540" s="161">
        <v>360</v>
      </c>
      <c r="U540" s="164">
        <f t="shared" si="207"/>
        <v>1.0033567379999999</v>
      </c>
      <c r="V540" s="157">
        <f t="shared" si="208"/>
        <v>3.3792527699999999</v>
      </c>
      <c r="W540" s="2">
        <f t="shared" si="215"/>
        <v>0</v>
      </c>
      <c r="X540" s="2"/>
      <c r="Y540" s="8"/>
      <c r="Z540" s="5"/>
      <c r="AA540" s="5"/>
      <c r="AB540" s="5"/>
      <c r="AC540" s="24"/>
      <c r="AD540" s="5"/>
      <c r="AE540" s="3"/>
      <c r="AG540" s="41"/>
      <c r="AH540" s="39"/>
      <c r="AI540" s="39"/>
      <c r="AJ540" s="39"/>
      <c r="AK540" s="39"/>
      <c r="AL540" s="39"/>
      <c r="AM540" s="39"/>
    </row>
    <row r="541" spans="1:39" ht="15" customHeight="1" x14ac:dyDescent="0.2">
      <c r="A541" s="75">
        <f t="shared" si="209"/>
        <v>43476</v>
      </c>
      <c r="B541" s="2">
        <f t="shared" si="200"/>
        <v>1010.32583202</v>
      </c>
      <c r="C541" s="157">
        <f t="shared" si="196"/>
        <v>1007.4587311900001</v>
      </c>
      <c r="D541" s="158">
        <f t="shared" si="210"/>
        <v>5103.6899999999996</v>
      </c>
      <c r="E541" s="150">
        <f>IF(AND(K541=1,K540&gt;1),VLOOKUP(A540,[1]Plan1!$GA$137:$GD$300,4),E540)</f>
        <v>5092.97</v>
      </c>
      <c r="F541" s="152">
        <f t="shared" si="201"/>
        <v>43403</v>
      </c>
      <c r="G541" s="152">
        <f t="shared" si="197"/>
        <v>43434</v>
      </c>
      <c r="H541" s="159">
        <f t="shared" si="202"/>
        <v>-2.1004410534337659E-3</v>
      </c>
      <c r="I541" s="160">
        <f t="shared" si="211"/>
        <v>43495</v>
      </c>
      <c r="J541" s="155">
        <f t="shared" si="198"/>
        <v>31</v>
      </c>
      <c r="K541" s="155">
        <f t="shared" si="216"/>
        <v>12</v>
      </c>
      <c r="L541" s="2">
        <f t="shared" si="212"/>
        <v>0.99918640000000003</v>
      </c>
      <c r="M541" s="157">
        <f t="shared" si="217"/>
        <v>0.99918640000000003</v>
      </c>
      <c r="N541" s="2">
        <f t="shared" si="203"/>
        <v>1006.63906276</v>
      </c>
      <c r="O541" s="161">
        <f t="shared" si="213"/>
        <v>0</v>
      </c>
      <c r="P541" s="162">
        <f t="shared" si="204"/>
        <v>0</v>
      </c>
      <c r="Q541" s="157">
        <f t="shared" si="205"/>
        <v>0</v>
      </c>
      <c r="R541" s="163">
        <f t="shared" si="214"/>
        <v>0.12</v>
      </c>
      <c r="S541" s="161">
        <f t="shared" si="206"/>
        <v>12</v>
      </c>
      <c r="T541" s="161">
        <v>360</v>
      </c>
      <c r="U541" s="164">
        <f t="shared" si="207"/>
        <v>1.0036624540000001</v>
      </c>
      <c r="V541" s="157">
        <f t="shared" si="208"/>
        <v>3.6867692600000002</v>
      </c>
      <c r="W541" s="2">
        <f t="shared" si="215"/>
        <v>0</v>
      </c>
      <c r="X541" s="2"/>
      <c r="Y541" s="8"/>
      <c r="Z541" s="5"/>
      <c r="AA541" s="5"/>
      <c r="AB541" s="5"/>
      <c r="AC541" s="24"/>
      <c r="AD541" s="5"/>
      <c r="AE541" s="3"/>
      <c r="AG541" s="41"/>
      <c r="AH541" s="39"/>
      <c r="AI541" s="39"/>
      <c r="AJ541" s="39"/>
      <c r="AK541" s="39"/>
      <c r="AL541" s="39"/>
      <c r="AM541" s="39"/>
    </row>
    <row r="542" spans="1:39" ht="15" customHeight="1" x14ac:dyDescent="0.2">
      <c r="A542" s="75">
        <f t="shared" si="209"/>
        <v>43477</v>
      </c>
      <c r="B542" s="2">
        <f t="shared" si="200"/>
        <v>1010.56512589</v>
      </c>
      <c r="C542" s="157">
        <f t="shared" si="196"/>
        <v>1007.4587311900001</v>
      </c>
      <c r="D542" s="158">
        <f t="shared" si="210"/>
        <v>5103.6899999999996</v>
      </c>
      <c r="E542" s="150">
        <f>IF(AND(K542=1,K541&gt;1),VLOOKUP(A541,[1]Plan1!$GA$137:$GD$300,4),E541)</f>
        <v>5092.97</v>
      </c>
      <c r="F542" s="152">
        <f t="shared" si="201"/>
        <v>43403</v>
      </c>
      <c r="G542" s="152">
        <f t="shared" si="197"/>
        <v>43434</v>
      </c>
      <c r="H542" s="159">
        <f t="shared" si="202"/>
        <v>-2.1004410534337659E-3</v>
      </c>
      <c r="I542" s="160">
        <f t="shared" si="211"/>
        <v>43495</v>
      </c>
      <c r="J542" s="155">
        <f t="shared" si="198"/>
        <v>31</v>
      </c>
      <c r="K542" s="155">
        <f t="shared" si="216"/>
        <v>13</v>
      </c>
      <c r="L542" s="2">
        <f t="shared" si="212"/>
        <v>0.99911863000000001</v>
      </c>
      <c r="M542" s="157">
        <f t="shared" si="217"/>
        <v>0.99911863000000001</v>
      </c>
      <c r="N542" s="2">
        <f t="shared" si="203"/>
        <v>1006.57078728</v>
      </c>
      <c r="O542" s="161">
        <f t="shared" si="213"/>
        <v>0</v>
      </c>
      <c r="P542" s="162">
        <f t="shared" si="204"/>
        <v>0</v>
      </c>
      <c r="Q542" s="157">
        <f t="shared" si="205"/>
        <v>0</v>
      </c>
      <c r="R542" s="163">
        <f t="shared" si="214"/>
        <v>0.12</v>
      </c>
      <c r="S542" s="161">
        <f t="shared" si="206"/>
        <v>13</v>
      </c>
      <c r="T542" s="161">
        <v>360</v>
      </c>
      <c r="U542" s="164">
        <f t="shared" si="207"/>
        <v>1.0039682640000001</v>
      </c>
      <c r="V542" s="157">
        <f t="shared" si="208"/>
        <v>3.9943386099999998</v>
      </c>
      <c r="W542" s="2">
        <f t="shared" si="215"/>
        <v>0</v>
      </c>
      <c r="X542" s="2"/>
      <c r="Y542" s="8"/>
      <c r="Z542" s="5"/>
      <c r="AA542" s="5"/>
      <c r="AB542" s="5"/>
      <c r="AC542" s="24"/>
      <c r="AD542" s="5"/>
      <c r="AE542" s="3"/>
      <c r="AG542" s="41"/>
      <c r="AH542" s="39"/>
      <c r="AI542" s="39"/>
      <c r="AJ542" s="39"/>
      <c r="AK542" s="39"/>
      <c r="AL542" s="39"/>
      <c r="AM542" s="39"/>
    </row>
    <row r="543" spans="1:39" ht="15" customHeight="1" x14ac:dyDescent="0.2">
      <c r="A543" s="75">
        <f t="shared" si="209"/>
        <v>43478</v>
      </c>
      <c r="B543" s="2">
        <f t="shared" si="200"/>
        <v>1010.80447061</v>
      </c>
      <c r="C543" s="157">
        <f t="shared" si="196"/>
        <v>1007.4587311900001</v>
      </c>
      <c r="D543" s="158">
        <f t="shared" si="210"/>
        <v>5103.6899999999996</v>
      </c>
      <c r="E543" s="150">
        <f>IF(AND(K543=1,K542&gt;1),VLOOKUP(A542,[1]Plan1!$GA$137:$GD$300,4),E542)</f>
        <v>5092.97</v>
      </c>
      <c r="F543" s="152">
        <f t="shared" si="201"/>
        <v>43403</v>
      </c>
      <c r="G543" s="152">
        <f t="shared" si="197"/>
        <v>43434</v>
      </c>
      <c r="H543" s="159">
        <f t="shared" si="202"/>
        <v>-2.1004410534337659E-3</v>
      </c>
      <c r="I543" s="160">
        <f t="shared" si="211"/>
        <v>43495</v>
      </c>
      <c r="J543" s="155">
        <f t="shared" si="198"/>
        <v>31</v>
      </c>
      <c r="K543" s="155">
        <f t="shared" si="216"/>
        <v>14</v>
      </c>
      <c r="L543" s="2">
        <f t="shared" si="212"/>
        <v>0.99905085999999999</v>
      </c>
      <c r="M543" s="157">
        <f t="shared" si="217"/>
        <v>0.99905085999999999</v>
      </c>
      <c r="N543" s="2">
        <f t="shared" si="203"/>
        <v>1006.5025118</v>
      </c>
      <c r="O543" s="161">
        <f t="shared" si="213"/>
        <v>0</v>
      </c>
      <c r="P543" s="162">
        <f t="shared" si="204"/>
        <v>0</v>
      </c>
      <c r="Q543" s="157">
        <f t="shared" si="205"/>
        <v>0</v>
      </c>
      <c r="R543" s="163">
        <f t="shared" si="214"/>
        <v>0.12</v>
      </c>
      <c r="S543" s="161">
        <f t="shared" si="206"/>
        <v>14</v>
      </c>
      <c r="T543" s="161">
        <v>360</v>
      </c>
      <c r="U543" s="164">
        <f t="shared" si="207"/>
        <v>1.0042741660000001</v>
      </c>
      <c r="V543" s="157">
        <f t="shared" si="208"/>
        <v>4.3019588100000004</v>
      </c>
      <c r="W543" s="2">
        <f t="shared" si="215"/>
        <v>0</v>
      </c>
      <c r="X543" s="2"/>
      <c r="Y543" s="8"/>
      <c r="Z543" s="5"/>
      <c r="AA543" s="5"/>
      <c r="AB543" s="5"/>
      <c r="AC543" s="24"/>
      <c r="AD543" s="5"/>
      <c r="AE543" s="3"/>
      <c r="AG543" s="41"/>
      <c r="AH543" s="39"/>
      <c r="AI543" s="39"/>
      <c r="AJ543" s="39"/>
      <c r="AK543" s="39"/>
      <c r="AL543" s="39"/>
      <c r="AM543" s="39"/>
    </row>
    <row r="544" spans="1:39" s="30" customFormat="1" ht="15" customHeight="1" x14ac:dyDescent="0.2">
      <c r="A544" s="75">
        <f t="shared" si="209"/>
        <v>43479</v>
      </c>
      <c r="B544" s="2">
        <f t="shared" si="200"/>
        <v>1011.04387829</v>
      </c>
      <c r="C544" s="157">
        <f t="shared" si="196"/>
        <v>1007.4587311900001</v>
      </c>
      <c r="D544" s="158">
        <f t="shared" si="210"/>
        <v>5103.6899999999996</v>
      </c>
      <c r="E544" s="150">
        <f>IF(AND(K544=1,K543&gt;1),VLOOKUP(A543,[1]Plan1!$GA$137:$GD$300,4),E543)</f>
        <v>5092.97</v>
      </c>
      <c r="F544" s="152">
        <f t="shared" si="201"/>
        <v>43403</v>
      </c>
      <c r="G544" s="152">
        <f t="shared" si="197"/>
        <v>43434</v>
      </c>
      <c r="H544" s="159">
        <f t="shared" si="202"/>
        <v>-2.1004410534337659E-3</v>
      </c>
      <c r="I544" s="160">
        <f t="shared" si="211"/>
        <v>43495</v>
      </c>
      <c r="J544" s="155">
        <f t="shared" si="198"/>
        <v>31</v>
      </c>
      <c r="K544" s="155">
        <f t="shared" si="216"/>
        <v>15</v>
      </c>
      <c r="L544" s="2">
        <f t="shared" si="212"/>
        <v>0.99898310000000001</v>
      </c>
      <c r="M544" s="157">
        <f t="shared" si="217"/>
        <v>0.99898310000000001</v>
      </c>
      <c r="N544" s="2">
        <f t="shared" si="203"/>
        <v>1006.4342464</v>
      </c>
      <c r="O544" s="161">
        <f t="shared" si="213"/>
        <v>0</v>
      </c>
      <c r="P544" s="162">
        <f t="shared" si="204"/>
        <v>0</v>
      </c>
      <c r="Q544" s="157">
        <f t="shared" si="205"/>
        <v>0</v>
      </c>
      <c r="R544" s="163">
        <f t="shared" si="214"/>
        <v>0.12</v>
      </c>
      <c r="S544" s="161">
        <f t="shared" si="206"/>
        <v>15</v>
      </c>
      <c r="T544" s="161">
        <v>360</v>
      </c>
      <c r="U544" s="164">
        <f t="shared" si="207"/>
        <v>1.0045801620000001</v>
      </c>
      <c r="V544" s="157">
        <f t="shared" si="208"/>
        <v>4.6096318900000002</v>
      </c>
      <c r="W544" s="2">
        <f t="shared" si="215"/>
        <v>0</v>
      </c>
      <c r="X544" s="2"/>
      <c r="Y544" s="29"/>
      <c r="Z544" s="32"/>
      <c r="AA544" s="32"/>
      <c r="AB544" s="32"/>
      <c r="AC544" s="33"/>
      <c r="AD544" s="32"/>
      <c r="AE544" s="34"/>
      <c r="AF544" s="43"/>
      <c r="AG544" s="44"/>
      <c r="AH544" s="43"/>
      <c r="AI544" s="43"/>
      <c r="AJ544" s="43"/>
      <c r="AK544" s="43"/>
      <c r="AL544" s="43"/>
      <c r="AM544" s="43"/>
    </row>
    <row r="545" spans="1:163" ht="15" customHeight="1" x14ac:dyDescent="0.2">
      <c r="A545" s="75">
        <f t="shared" si="209"/>
        <v>43480</v>
      </c>
      <c r="B545" s="2">
        <f t="shared" si="200"/>
        <v>1011.28333778</v>
      </c>
      <c r="C545" s="157">
        <f t="shared" si="196"/>
        <v>1007.4587311900001</v>
      </c>
      <c r="D545" s="158">
        <f t="shared" si="210"/>
        <v>5103.6899999999996</v>
      </c>
      <c r="E545" s="150">
        <f>IF(AND(K545=1,K544&gt;1),VLOOKUP(A544,[1]Plan1!$GA$137:$GD$300,4),E544)</f>
        <v>5092.97</v>
      </c>
      <c r="F545" s="152">
        <f t="shared" si="201"/>
        <v>43403</v>
      </c>
      <c r="G545" s="152">
        <f t="shared" si="197"/>
        <v>43434</v>
      </c>
      <c r="H545" s="159">
        <f t="shared" si="202"/>
        <v>-2.1004410534337659E-3</v>
      </c>
      <c r="I545" s="160">
        <f t="shared" si="211"/>
        <v>43495</v>
      </c>
      <c r="J545" s="155">
        <f t="shared" si="198"/>
        <v>31</v>
      </c>
      <c r="K545" s="155">
        <f t="shared" si="216"/>
        <v>16</v>
      </c>
      <c r="L545" s="2">
        <f t="shared" si="212"/>
        <v>0.99891534000000004</v>
      </c>
      <c r="M545" s="157">
        <f t="shared" si="217"/>
        <v>0.99891534000000004</v>
      </c>
      <c r="N545" s="2">
        <f t="shared" si="203"/>
        <v>1006.365981</v>
      </c>
      <c r="O545" s="161">
        <f t="shared" si="213"/>
        <v>0</v>
      </c>
      <c r="P545" s="162">
        <f t="shared" si="204"/>
        <v>0</v>
      </c>
      <c r="Q545" s="157">
        <f t="shared" si="205"/>
        <v>0</v>
      </c>
      <c r="R545" s="163">
        <f t="shared" si="214"/>
        <v>0.12</v>
      </c>
      <c r="S545" s="161">
        <f t="shared" si="206"/>
        <v>16</v>
      </c>
      <c r="T545" s="161">
        <v>360</v>
      </c>
      <c r="U545" s="164">
        <f t="shared" si="207"/>
        <v>1.0048862510000001</v>
      </c>
      <c r="V545" s="157">
        <f t="shared" si="208"/>
        <v>4.9173567800000004</v>
      </c>
      <c r="W545" s="2">
        <f t="shared" si="215"/>
        <v>0</v>
      </c>
      <c r="X545" s="2"/>
      <c r="Y545" s="8"/>
      <c r="Z545" s="5"/>
      <c r="AA545" s="5"/>
      <c r="AB545" s="5"/>
      <c r="AC545" s="24"/>
      <c r="AD545" s="5"/>
      <c r="AE545" s="3"/>
      <c r="AG545" s="41"/>
      <c r="AH545" s="39"/>
      <c r="AI545" s="39"/>
      <c r="AJ545" s="39"/>
      <c r="AK545" s="39"/>
      <c r="AL545" s="39"/>
      <c r="AM545" s="39"/>
    </row>
    <row r="546" spans="1:163" ht="15" customHeight="1" x14ac:dyDescent="0.2">
      <c r="A546" s="75">
        <f t="shared" si="209"/>
        <v>43481</v>
      </c>
      <c r="B546" s="2">
        <f t="shared" si="200"/>
        <v>1011.52285918</v>
      </c>
      <c r="C546" s="157">
        <f t="shared" si="196"/>
        <v>1007.4587311900001</v>
      </c>
      <c r="D546" s="158">
        <f t="shared" si="210"/>
        <v>5103.6899999999996</v>
      </c>
      <c r="E546" s="150">
        <f>IF(AND(K546=1,K545&gt;1),VLOOKUP(A545,[1]Plan1!$GA$137:$GD$300,4),E545)</f>
        <v>5092.97</v>
      </c>
      <c r="F546" s="152">
        <f t="shared" si="201"/>
        <v>43403</v>
      </c>
      <c r="G546" s="152">
        <f t="shared" si="197"/>
        <v>43434</v>
      </c>
      <c r="H546" s="159">
        <f t="shared" si="202"/>
        <v>-2.1004410534337659E-3</v>
      </c>
      <c r="I546" s="160">
        <f t="shared" si="211"/>
        <v>43495</v>
      </c>
      <c r="J546" s="155">
        <f t="shared" si="198"/>
        <v>31</v>
      </c>
      <c r="K546" s="155">
        <f t="shared" si="216"/>
        <v>17</v>
      </c>
      <c r="L546" s="2">
        <f t="shared" si="212"/>
        <v>0.99884759000000001</v>
      </c>
      <c r="M546" s="157">
        <f t="shared" si="217"/>
        <v>0.99884759000000001</v>
      </c>
      <c r="N546" s="2">
        <f t="shared" si="203"/>
        <v>1006.29772567</v>
      </c>
      <c r="O546" s="161">
        <f t="shared" si="213"/>
        <v>0</v>
      </c>
      <c r="P546" s="162">
        <f t="shared" si="204"/>
        <v>0</v>
      </c>
      <c r="Q546" s="157">
        <f t="shared" si="205"/>
        <v>0</v>
      </c>
      <c r="R546" s="163">
        <f t="shared" si="214"/>
        <v>0.12</v>
      </c>
      <c r="S546" s="161">
        <f t="shared" si="206"/>
        <v>17</v>
      </c>
      <c r="T546" s="161">
        <v>360</v>
      </c>
      <c r="U546" s="164">
        <f t="shared" si="207"/>
        <v>1.0051924329999999</v>
      </c>
      <c r="V546" s="157">
        <f t="shared" si="208"/>
        <v>5.22513351</v>
      </c>
      <c r="W546" s="2">
        <f t="shared" si="215"/>
        <v>0</v>
      </c>
      <c r="X546" s="2"/>
      <c r="Y546" s="11"/>
      <c r="Z546" s="5"/>
      <c r="AA546" s="5"/>
      <c r="AB546" s="5"/>
      <c r="AC546" s="24"/>
      <c r="AD546" s="5"/>
      <c r="AE546" s="7"/>
      <c r="AG546" s="41"/>
      <c r="AH546" s="39"/>
      <c r="AI546" s="39"/>
      <c r="AJ546" s="39"/>
      <c r="AK546" s="39"/>
      <c r="AL546" s="39"/>
      <c r="AM546" s="39"/>
      <c r="AN546" s="38"/>
      <c r="AO546" s="38"/>
      <c r="AP546" s="38"/>
      <c r="AQ546" s="38"/>
      <c r="AR546" s="3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38"/>
      <c r="BD546" s="38"/>
      <c r="BE546" s="38"/>
      <c r="BF546" s="38"/>
      <c r="BG546" s="38"/>
      <c r="BH546" s="38"/>
      <c r="BI546" s="38"/>
      <c r="BJ546" s="38"/>
      <c r="BK546" s="38"/>
      <c r="BL546" s="38"/>
      <c r="BM546" s="38"/>
      <c r="BN546" s="38"/>
      <c r="BO546" s="38"/>
      <c r="BP546" s="38"/>
      <c r="BQ546" s="38"/>
      <c r="BR546" s="38"/>
      <c r="BS546" s="38"/>
      <c r="BT546" s="38"/>
      <c r="BU546" s="38"/>
      <c r="BV546" s="38"/>
      <c r="BW546" s="38"/>
      <c r="BX546" s="38"/>
      <c r="BY546" s="38"/>
      <c r="BZ546" s="38"/>
      <c r="CA546" s="38"/>
      <c r="CB546" s="38"/>
      <c r="CC546" s="38"/>
      <c r="CD546" s="38"/>
      <c r="CE546" s="38"/>
      <c r="CF546" s="38"/>
      <c r="CG546" s="38"/>
      <c r="CH546" s="38"/>
      <c r="CI546" s="38"/>
      <c r="CJ546" s="38"/>
      <c r="CK546" s="38"/>
      <c r="CL546" s="38"/>
      <c r="CM546" s="38"/>
      <c r="CN546" s="38"/>
      <c r="CO546" s="38"/>
      <c r="CP546" s="38"/>
      <c r="CQ546" s="38"/>
      <c r="CR546" s="38"/>
      <c r="CS546" s="38"/>
      <c r="CT546" s="38"/>
      <c r="CU546" s="38"/>
      <c r="CV546" s="38"/>
      <c r="CW546" s="38"/>
      <c r="CX546" s="38"/>
      <c r="CY546" s="38"/>
      <c r="CZ546" s="38"/>
      <c r="DA546" s="38"/>
      <c r="DB546" s="38"/>
      <c r="DC546" s="38"/>
      <c r="DD546" s="38"/>
      <c r="DE546" s="38"/>
      <c r="DF546" s="38"/>
      <c r="DG546" s="38"/>
      <c r="DH546" s="38"/>
      <c r="DI546" s="38"/>
      <c r="DJ546" s="38"/>
      <c r="DK546" s="38"/>
      <c r="DL546" s="38"/>
      <c r="DM546" s="38"/>
      <c r="DN546" s="38"/>
      <c r="DO546" s="38"/>
      <c r="DP546" s="38"/>
      <c r="DQ546" s="38"/>
      <c r="DR546" s="38"/>
      <c r="DS546" s="38"/>
      <c r="DT546" s="38"/>
      <c r="DU546" s="38"/>
      <c r="DV546" s="38"/>
      <c r="DW546" s="38"/>
      <c r="DX546" s="38"/>
      <c r="DY546" s="38"/>
      <c r="DZ546" s="38"/>
      <c r="EA546" s="38"/>
      <c r="EB546" s="38"/>
      <c r="EC546" s="38"/>
      <c r="ED546" s="38"/>
      <c r="EE546" s="38"/>
      <c r="EF546" s="38"/>
      <c r="EG546" s="38"/>
      <c r="EH546" s="38"/>
      <c r="EI546" s="38"/>
      <c r="EJ546" s="38"/>
      <c r="EK546" s="38"/>
      <c r="EL546" s="38"/>
      <c r="EM546" s="38"/>
      <c r="EN546" s="38"/>
      <c r="EO546" s="38"/>
      <c r="EP546" s="38"/>
      <c r="EQ546" s="38"/>
      <c r="ER546" s="38"/>
      <c r="ES546" s="38"/>
      <c r="ET546" s="38"/>
      <c r="EU546" s="38"/>
      <c r="EV546" s="38"/>
      <c r="EW546" s="38"/>
      <c r="EX546" s="38"/>
      <c r="EY546" s="38"/>
      <c r="EZ546" s="38"/>
      <c r="FA546" s="38"/>
      <c r="FB546" s="38"/>
      <c r="FC546" s="38"/>
      <c r="FD546" s="38"/>
      <c r="FE546" s="38"/>
      <c r="FF546" s="38"/>
      <c r="FG546" s="38"/>
    </row>
    <row r="547" spans="1:163" ht="15" customHeight="1" x14ac:dyDescent="0.2">
      <c r="A547" s="75">
        <f t="shared" si="209"/>
        <v>43482</v>
      </c>
      <c r="B547" s="2">
        <f t="shared" si="200"/>
        <v>1011.7624434999999</v>
      </c>
      <c r="C547" s="157">
        <f t="shared" si="196"/>
        <v>1007.4587311900001</v>
      </c>
      <c r="D547" s="158">
        <f t="shared" si="210"/>
        <v>5103.6899999999996</v>
      </c>
      <c r="E547" s="150">
        <f>IF(AND(K547=1,K546&gt;1),VLOOKUP(A546,[1]Plan1!$GA$137:$GD$300,4),E546)</f>
        <v>5092.97</v>
      </c>
      <c r="F547" s="152">
        <f t="shared" si="201"/>
        <v>43403</v>
      </c>
      <c r="G547" s="152">
        <f t="shared" si="197"/>
        <v>43434</v>
      </c>
      <c r="H547" s="159">
        <f t="shared" si="202"/>
        <v>-2.1004410534337659E-3</v>
      </c>
      <c r="I547" s="160">
        <f t="shared" si="211"/>
        <v>43495</v>
      </c>
      <c r="J547" s="155">
        <f t="shared" si="198"/>
        <v>31</v>
      </c>
      <c r="K547" s="155">
        <f t="shared" si="216"/>
        <v>18</v>
      </c>
      <c r="L547" s="2">
        <f t="shared" si="212"/>
        <v>0.99877985000000002</v>
      </c>
      <c r="M547" s="157">
        <f t="shared" si="217"/>
        <v>0.99877985000000002</v>
      </c>
      <c r="N547" s="2">
        <f t="shared" si="203"/>
        <v>1006.22948041</v>
      </c>
      <c r="O547" s="161">
        <f t="shared" si="213"/>
        <v>0</v>
      </c>
      <c r="P547" s="162">
        <f t="shared" si="204"/>
        <v>0</v>
      </c>
      <c r="Q547" s="157">
        <f t="shared" si="205"/>
        <v>0</v>
      </c>
      <c r="R547" s="163">
        <f t="shared" si="214"/>
        <v>0.12</v>
      </c>
      <c r="S547" s="161">
        <f t="shared" si="206"/>
        <v>18</v>
      </c>
      <c r="T547" s="161">
        <v>360</v>
      </c>
      <c r="U547" s="164">
        <f t="shared" si="207"/>
        <v>1.005498709</v>
      </c>
      <c r="V547" s="157">
        <f t="shared" si="208"/>
        <v>5.53296309</v>
      </c>
      <c r="W547" s="2">
        <f t="shared" si="215"/>
        <v>0</v>
      </c>
      <c r="X547" s="2"/>
      <c r="Y547" s="8"/>
      <c r="Z547" s="5"/>
      <c r="AA547" s="5"/>
      <c r="AB547" s="5"/>
      <c r="AC547" s="24"/>
      <c r="AD547" s="5"/>
      <c r="AE547" s="3"/>
      <c r="AG547" s="41"/>
      <c r="AH547" s="39"/>
      <c r="AI547" s="39"/>
      <c r="AJ547" s="39"/>
      <c r="AK547" s="39"/>
      <c r="AL547" s="39"/>
      <c r="AM547" s="39"/>
    </row>
    <row r="548" spans="1:163" ht="15" customHeight="1" x14ac:dyDescent="0.2">
      <c r="A548" s="75">
        <f t="shared" si="209"/>
        <v>43483</v>
      </c>
      <c r="B548" s="2">
        <f t="shared" si="200"/>
        <v>1012.00206948</v>
      </c>
      <c r="C548" s="157">
        <f t="shared" si="196"/>
        <v>1007.4587311900001</v>
      </c>
      <c r="D548" s="158">
        <f t="shared" si="210"/>
        <v>5103.6899999999996</v>
      </c>
      <c r="E548" s="150">
        <f>IF(AND(K548=1,K547&gt;1),VLOOKUP(A547,[1]Plan1!$GA$137:$GD$300,4),E547)</f>
        <v>5092.97</v>
      </c>
      <c r="F548" s="152">
        <f t="shared" si="201"/>
        <v>43403</v>
      </c>
      <c r="G548" s="152">
        <f t="shared" si="197"/>
        <v>43434</v>
      </c>
      <c r="H548" s="159">
        <f t="shared" si="202"/>
        <v>-2.1004410534337659E-3</v>
      </c>
      <c r="I548" s="160">
        <f t="shared" si="211"/>
        <v>43495</v>
      </c>
      <c r="J548" s="155">
        <f t="shared" si="198"/>
        <v>31</v>
      </c>
      <c r="K548" s="155">
        <f t="shared" si="216"/>
        <v>19</v>
      </c>
      <c r="L548" s="2">
        <f t="shared" si="212"/>
        <v>0.99871209999999999</v>
      </c>
      <c r="M548" s="157">
        <f t="shared" si="217"/>
        <v>0.99871209999999999</v>
      </c>
      <c r="N548" s="2">
        <f t="shared" si="203"/>
        <v>1006.16122509</v>
      </c>
      <c r="O548" s="161">
        <f t="shared" si="213"/>
        <v>0</v>
      </c>
      <c r="P548" s="162">
        <f t="shared" si="204"/>
        <v>0</v>
      </c>
      <c r="Q548" s="157">
        <f t="shared" si="205"/>
        <v>0</v>
      </c>
      <c r="R548" s="163">
        <f t="shared" si="214"/>
        <v>0.12</v>
      </c>
      <c r="S548" s="161">
        <f t="shared" si="206"/>
        <v>19</v>
      </c>
      <c r="T548" s="161">
        <v>360</v>
      </c>
      <c r="U548" s="164">
        <f t="shared" si="207"/>
        <v>1.0058050780000001</v>
      </c>
      <c r="V548" s="157">
        <f t="shared" si="208"/>
        <v>5.84084439</v>
      </c>
      <c r="W548" s="2">
        <f t="shared" si="215"/>
        <v>0</v>
      </c>
      <c r="X548" s="2"/>
      <c r="Y548" s="8"/>
      <c r="Z548" s="5"/>
      <c r="AA548" s="5"/>
      <c r="AB548" s="5"/>
      <c r="AC548" s="24"/>
      <c r="AD548" s="5"/>
      <c r="AE548" s="3"/>
      <c r="AG548" s="41"/>
      <c r="AH548" s="39"/>
      <c r="AI548" s="39"/>
      <c r="AJ548" s="39"/>
      <c r="AK548" s="39"/>
      <c r="AL548" s="39"/>
      <c r="AM548" s="39"/>
    </row>
    <row r="549" spans="1:163" ht="15" customHeight="1" x14ac:dyDescent="0.2">
      <c r="A549" s="75">
        <f t="shared" si="209"/>
        <v>43484</v>
      </c>
      <c r="B549" s="2">
        <f t="shared" si="200"/>
        <v>1012.24176746</v>
      </c>
      <c r="C549" s="157">
        <f t="shared" si="196"/>
        <v>1007.4587311900001</v>
      </c>
      <c r="D549" s="158">
        <f t="shared" si="210"/>
        <v>5103.6899999999996</v>
      </c>
      <c r="E549" s="150">
        <f>IF(AND(K549=1,K548&gt;1),VLOOKUP(A548,[1]Plan1!$GA$137:$GD$300,4),E548)</f>
        <v>5092.97</v>
      </c>
      <c r="F549" s="152">
        <f t="shared" si="201"/>
        <v>43403</v>
      </c>
      <c r="G549" s="152">
        <f t="shared" si="197"/>
        <v>43434</v>
      </c>
      <c r="H549" s="159">
        <f t="shared" si="202"/>
        <v>-2.1004410534337659E-3</v>
      </c>
      <c r="I549" s="160">
        <f t="shared" si="211"/>
        <v>43495</v>
      </c>
      <c r="J549" s="155">
        <f t="shared" si="198"/>
        <v>31</v>
      </c>
      <c r="K549" s="155">
        <f t="shared" si="216"/>
        <v>20</v>
      </c>
      <c r="L549" s="2">
        <f t="shared" si="212"/>
        <v>0.99864436999999995</v>
      </c>
      <c r="M549" s="157">
        <f t="shared" si="217"/>
        <v>0.99864436999999995</v>
      </c>
      <c r="N549" s="2">
        <f t="shared" si="203"/>
        <v>1006.09298991</v>
      </c>
      <c r="O549" s="161">
        <f t="shared" si="213"/>
        <v>0</v>
      </c>
      <c r="P549" s="162">
        <f t="shared" si="204"/>
        <v>0</v>
      </c>
      <c r="Q549" s="157">
        <f t="shared" si="205"/>
        <v>0</v>
      </c>
      <c r="R549" s="163">
        <f t="shared" si="214"/>
        <v>0.12</v>
      </c>
      <c r="S549" s="161">
        <f t="shared" si="206"/>
        <v>20</v>
      </c>
      <c r="T549" s="161">
        <v>360</v>
      </c>
      <c r="U549" s="164">
        <f t="shared" si="207"/>
        <v>1.00611154</v>
      </c>
      <c r="V549" s="157">
        <f t="shared" si="208"/>
        <v>6.1487775500000001</v>
      </c>
      <c r="W549" s="2">
        <f t="shared" si="215"/>
        <v>0</v>
      </c>
      <c r="X549" s="2"/>
      <c r="Y549" s="8"/>
      <c r="Z549" s="5"/>
      <c r="AA549" s="5"/>
      <c r="AB549" s="5"/>
      <c r="AC549" s="24"/>
      <c r="AD549" s="5"/>
      <c r="AE549" s="3"/>
      <c r="AG549" s="41"/>
      <c r="AH549" s="39"/>
      <c r="AI549" s="39"/>
      <c r="AJ549" s="39"/>
      <c r="AK549" s="39"/>
      <c r="AL549" s="39"/>
      <c r="AM549" s="39"/>
    </row>
    <row r="550" spans="1:163" ht="15" customHeight="1" x14ac:dyDescent="0.2">
      <c r="A550" s="75">
        <f t="shared" si="209"/>
        <v>43485</v>
      </c>
      <c r="B550" s="2">
        <f t="shared" si="200"/>
        <v>1012.48150703</v>
      </c>
      <c r="C550" s="157">
        <f t="shared" si="196"/>
        <v>1007.4587311900001</v>
      </c>
      <c r="D550" s="158">
        <f t="shared" si="210"/>
        <v>5103.6899999999996</v>
      </c>
      <c r="E550" s="150">
        <f>IF(AND(K550=1,K549&gt;1),VLOOKUP(A549,[1]Plan1!$GA$137:$GD$300,4),E549)</f>
        <v>5092.97</v>
      </c>
      <c r="F550" s="152">
        <f t="shared" si="201"/>
        <v>43403</v>
      </c>
      <c r="G550" s="152">
        <f t="shared" si="197"/>
        <v>43434</v>
      </c>
      <c r="H550" s="159">
        <f t="shared" si="202"/>
        <v>-2.1004410534337659E-3</v>
      </c>
      <c r="I550" s="160">
        <f t="shared" si="211"/>
        <v>43495</v>
      </c>
      <c r="J550" s="155">
        <f t="shared" si="198"/>
        <v>31</v>
      </c>
      <c r="K550" s="155">
        <f t="shared" si="216"/>
        <v>21</v>
      </c>
      <c r="L550" s="2">
        <f t="shared" si="212"/>
        <v>0.99857662999999997</v>
      </c>
      <c r="M550" s="157">
        <f t="shared" si="217"/>
        <v>0.99857662999999997</v>
      </c>
      <c r="N550" s="2">
        <f t="shared" si="203"/>
        <v>1006.02474465</v>
      </c>
      <c r="O550" s="161">
        <f t="shared" si="213"/>
        <v>0</v>
      </c>
      <c r="P550" s="162">
        <f t="shared" si="204"/>
        <v>0</v>
      </c>
      <c r="Q550" s="157">
        <f t="shared" si="205"/>
        <v>0</v>
      </c>
      <c r="R550" s="163">
        <f t="shared" si="214"/>
        <v>0.12</v>
      </c>
      <c r="S550" s="161">
        <f t="shared" si="206"/>
        <v>21</v>
      </c>
      <c r="T550" s="161">
        <v>360</v>
      </c>
      <c r="U550" s="164">
        <f t="shared" si="207"/>
        <v>1.0064180949999999</v>
      </c>
      <c r="V550" s="157">
        <f t="shared" si="208"/>
        <v>6.4567623799999998</v>
      </c>
      <c r="W550" s="2">
        <f t="shared" si="215"/>
        <v>0</v>
      </c>
      <c r="X550" s="2"/>
      <c r="Y550" s="8"/>
      <c r="Z550" s="5"/>
      <c r="AA550" s="5"/>
      <c r="AB550" s="5"/>
      <c r="AC550" s="24"/>
      <c r="AD550" s="5"/>
      <c r="AE550" s="3"/>
      <c r="AG550" s="41"/>
      <c r="AH550" s="39"/>
      <c r="AI550" s="39"/>
      <c r="AJ550" s="39"/>
      <c r="AK550" s="39"/>
      <c r="AL550" s="39"/>
      <c r="AM550" s="39"/>
    </row>
    <row r="551" spans="1:163" ht="15" customHeight="1" x14ac:dyDescent="0.2">
      <c r="A551" s="75">
        <f t="shared" si="209"/>
        <v>43486</v>
      </c>
      <c r="B551" s="2">
        <f t="shared" si="200"/>
        <v>1012.7213094700001</v>
      </c>
      <c r="C551" s="157">
        <f t="shared" si="196"/>
        <v>1007.4587311900001</v>
      </c>
      <c r="D551" s="158">
        <f t="shared" si="210"/>
        <v>5103.6899999999996</v>
      </c>
      <c r="E551" s="150">
        <f>IF(AND(K551=1,K550&gt;1),VLOOKUP(A550,[1]Plan1!$GA$137:$GD$300,4),E550)</f>
        <v>5092.97</v>
      </c>
      <c r="F551" s="152">
        <f t="shared" si="201"/>
        <v>43403</v>
      </c>
      <c r="G551" s="152">
        <f t="shared" si="197"/>
        <v>43434</v>
      </c>
      <c r="H551" s="159">
        <f t="shared" si="202"/>
        <v>-2.1004410534337659E-3</v>
      </c>
      <c r="I551" s="160">
        <f t="shared" si="211"/>
        <v>43495</v>
      </c>
      <c r="J551" s="155">
        <f t="shared" si="198"/>
        <v>31</v>
      </c>
      <c r="K551" s="155">
        <f t="shared" si="216"/>
        <v>22</v>
      </c>
      <c r="L551" s="2">
        <f t="shared" si="212"/>
        <v>0.99850890000000003</v>
      </c>
      <c r="M551" s="157">
        <f t="shared" si="217"/>
        <v>0.99850890000000003</v>
      </c>
      <c r="N551" s="2">
        <f t="shared" si="203"/>
        <v>1005.95650947</v>
      </c>
      <c r="O551" s="161">
        <f t="shared" si="213"/>
        <v>0</v>
      </c>
      <c r="P551" s="162">
        <f t="shared" si="204"/>
        <v>0</v>
      </c>
      <c r="Q551" s="157">
        <f t="shared" si="205"/>
        <v>0</v>
      </c>
      <c r="R551" s="163">
        <f t="shared" si="214"/>
        <v>0.12</v>
      </c>
      <c r="S551" s="161">
        <f t="shared" si="206"/>
        <v>22</v>
      </c>
      <c r="T551" s="161">
        <v>360</v>
      </c>
      <c r="U551" s="164">
        <f t="shared" si="207"/>
        <v>1.006724744</v>
      </c>
      <c r="V551" s="157">
        <f t="shared" si="208"/>
        <v>6.7648000000000001</v>
      </c>
      <c r="W551" s="2">
        <f t="shared" si="215"/>
        <v>0</v>
      </c>
      <c r="X551" s="2"/>
      <c r="Y551" s="8"/>
      <c r="Z551" s="5"/>
      <c r="AA551" s="1"/>
      <c r="AB551" s="8"/>
      <c r="AC551" s="3"/>
      <c r="AD551" s="1"/>
      <c r="AE551" s="3"/>
      <c r="AG551" s="41"/>
      <c r="AH551" s="39"/>
      <c r="AI551" s="39"/>
      <c r="AJ551" s="39"/>
      <c r="AK551" s="39"/>
      <c r="AL551" s="39"/>
      <c r="AM551" s="39"/>
    </row>
    <row r="552" spans="1:163" ht="15" customHeight="1" x14ac:dyDescent="0.2">
      <c r="A552" s="75">
        <f t="shared" si="209"/>
        <v>43487</v>
      </c>
      <c r="B552" s="2">
        <f t="shared" si="200"/>
        <v>1012.9611747599999</v>
      </c>
      <c r="C552" s="157">
        <f t="shared" si="196"/>
        <v>1007.4587311900001</v>
      </c>
      <c r="D552" s="158">
        <f t="shared" si="210"/>
        <v>5103.6899999999996</v>
      </c>
      <c r="E552" s="150">
        <f>IF(AND(K552=1,K551&gt;1),VLOOKUP(A551,[1]Plan1!$GA$137:$GD$300,4),E551)</f>
        <v>5092.97</v>
      </c>
      <c r="F552" s="152">
        <f t="shared" si="201"/>
        <v>43403</v>
      </c>
      <c r="G552" s="152">
        <f t="shared" si="197"/>
        <v>43434</v>
      </c>
      <c r="H552" s="159">
        <f t="shared" si="202"/>
        <v>-2.1004410534337659E-3</v>
      </c>
      <c r="I552" s="160">
        <f t="shared" si="211"/>
        <v>43495</v>
      </c>
      <c r="J552" s="155">
        <f t="shared" si="198"/>
        <v>31</v>
      </c>
      <c r="K552" s="155">
        <f t="shared" si="216"/>
        <v>23</v>
      </c>
      <c r="L552" s="2">
        <f t="shared" si="212"/>
        <v>0.99844118000000004</v>
      </c>
      <c r="M552" s="157">
        <f t="shared" si="217"/>
        <v>0.99844118000000004</v>
      </c>
      <c r="N552" s="2">
        <f t="shared" si="203"/>
        <v>1005.88828437</v>
      </c>
      <c r="O552" s="161">
        <f t="shared" si="213"/>
        <v>0</v>
      </c>
      <c r="P552" s="162">
        <f t="shared" si="204"/>
        <v>0</v>
      </c>
      <c r="Q552" s="157">
        <f t="shared" si="205"/>
        <v>0</v>
      </c>
      <c r="R552" s="163">
        <f t="shared" si="214"/>
        <v>0.12</v>
      </c>
      <c r="S552" s="161">
        <f t="shared" si="206"/>
        <v>23</v>
      </c>
      <c r="T552" s="161">
        <v>360</v>
      </c>
      <c r="U552" s="164">
        <f t="shared" si="207"/>
        <v>1.0070314869999999</v>
      </c>
      <c r="V552" s="157">
        <f t="shared" si="208"/>
        <v>7.0728903900000004</v>
      </c>
      <c r="W552" s="2">
        <f t="shared" si="215"/>
        <v>0</v>
      </c>
      <c r="X552" s="2"/>
      <c r="Y552" s="8"/>
      <c r="Z552" s="5"/>
      <c r="AA552" s="1"/>
      <c r="AB552" s="8"/>
      <c r="AC552" s="3"/>
      <c r="AD552" s="1"/>
      <c r="AE552" s="3"/>
      <c r="AG552" s="41"/>
      <c r="AH552" s="39"/>
      <c r="AI552" s="39"/>
      <c r="AJ552" s="39"/>
      <c r="AK552" s="39"/>
      <c r="AL552" s="39"/>
      <c r="AM552" s="39"/>
    </row>
    <row r="553" spans="1:163" ht="15" customHeight="1" x14ac:dyDescent="0.2">
      <c r="A553" s="75">
        <f t="shared" si="209"/>
        <v>43488</v>
      </c>
      <c r="B553" s="2">
        <f t="shared" si="200"/>
        <v>1013.20109173</v>
      </c>
      <c r="C553" s="157">
        <f t="shared" si="196"/>
        <v>1007.4587311900001</v>
      </c>
      <c r="D553" s="158">
        <f t="shared" si="210"/>
        <v>5103.6899999999996</v>
      </c>
      <c r="E553" s="150">
        <f>IF(AND(K553=1,K552&gt;1),VLOOKUP(A552,[1]Plan1!$GA$137:$GD$300,4),E552)</f>
        <v>5092.97</v>
      </c>
      <c r="F553" s="152">
        <f t="shared" si="201"/>
        <v>43403</v>
      </c>
      <c r="G553" s="152">
        <f t="shared" si="197"/>
        <v>43434</v>
      </c>
      <c r="H553" s="159">
        <f t="shared" si="202"/>
        <v>-2.1004410534337659E-3</v>
      </c>
      <c r="I553" s="160">
        <f t="shared" si="211"/>
        <v>43495</v>
      </c>
      <c r="J553" s="155">
        <f t="shared" si="198"/>
        <v>31</v>
      </c>
      <c r="K553" s="155">
        <f t="shared" si="216"/>
        <v>24</v>
      </c>
      <c r="L553" s="2">
        <f t="shared" si="212"/>
        <v>0.99837346000000005</v>
      </c>
      <c r="M553" s="157">
        <f t="shared" si="217"/>
        <v>0.99837346000000005</v>
      </c>
      <c r="N553" s="2">
        <f t="shared" si="203"/>
        <v>1005.82005926</v>
      </c>
      <c r="O553" s="161">
        <f t="shared" si="213"/>
        <v>0</v>
      </c>
      <c r="P553" s="162">
        <f t="shared" si="204"/>
        <v>0</v>
      </c>
      <c r="Q553" s="157">
        <f t="shared" si="205"/>
        <v>0</v>
      </c>
      <c r="R553" s="163">
        <f t="shared" si="214"/>
        <v>0.12</v>
      </c>
      <c r="S553" s="161">
        <f t="shared" si="206"/>
        <v>24</v>
      </c>
      <c r="T553" s="161">
        <v>360</v>
      </c>
      <c r="U553" s="164">
        <f t="shared" si="207"/>
        <v>1.0073383229999999</v>
      </c>
      <c r="V553" s="157">
        <f t="shared" si="208"/>
        <v>7.3810324700000001</v>
      </c>
      <c r="W553" s="2">
        <f t="shared" si="215"/>
        <v>0</v>
      </c>
      <c r="X553" s="2"/>
      <c r="Y553" s="8"/>
      <c r="Z553" s="5"/>
      <c r="AA553" s="1"/>
      <c r="AB553" s="8"/>
      <c r="AC553" s="3"/>
      <c r="AD553" s="1"/>
      <c r="AE553" s="3"/>
      <c r="AG553" s="41"/>
      <c r="AH553" s="39"/>
      <c r="AI553" s="39"/>
      <c r="AJ553" s="39"/>
      <c r="AK553" s="39"/>
      <c r="AL553" s="39"/>
      <c r="AM553" s="39"/>
    </row>
    <row r="554" spans="1:163" ht="15" customHeight="1" x14ac:dyDescent="0.2">
      <c r="A554" s="75">
        <f t="shared" si="209"/>
        <v>43489</v>
      </c>
      <c r="B554" s="2">
        <f t="shared" si="200"/>
        <v>1013.4410705199999</v>
      </c>
      <c r="C554" s="157">
        <f t="shared" si="196"/>
        <v>1007.4587311900001</v>
      </c>
      <c r="D554" s="158">
        <f t="shared" si="210"/>
        <v>5103.6899999999996</v>
      </c>
      <c r="E554" s="150">
        <f>IF(AND(K554=1,K553&gt;1),VLOOKUP(A553,[1]Plan1!$GA$137:$GD$300,4),E553)</f>
        <v>5092.97</v>
      </c>
      <c r="F554" s="152">
        <f t="shared" si="201"/>
        <v>43403</v>
      </c>
      <c r="G554" s="152">
        <f t="shared" si="197"/>
        <v>43434</v>
      </c>
      <c r="H554" s="159">
        <f t="shared" si="202"/>
        <v>-2.1004410534337659E-3</v>
      </c>
      <c r="I554" s="160">
        <f t="shared" si="211"/>
        <v>43495</v>
      </c>
      <c r="J554" s="155">
        <f t="shared" si="198"/>
        <v>31</v>
      </c>
      <c r="K554" s="155">
        <f t="shared" si="216"/>
        <v>25</v>
      </c>
      <c r="L554" s="2">
        <f t="shared" si="212"/>
        <v>0.99830574999999999</v>
      </c>
      <c r="M554" s="157">
        <f t="shared" si="217"/>
        <v>0.99830574999999999</v>
      </c>
      <c r="N554" s="2">
        <f t="shared" si="203"/>
        <v>1005.75184423</v>
      </c>
      <c r="O554" s="161">
        <f t="shared" si="213"/>
        <v>0</v>
      </c>
      <c r="P554" s="162">
        <f t="shared" si="204"/>
        <v>0</v>
      </c>
      <c r="Q554" s="157">
        <f t="shared" si="205"/>
        <v>0</v>
      </c>
      <c r="R554" s="163">
        <f t="shared" si="214"/>
        <v>0.12</v>
      </c>
      <c r="S554" s="161">
        <f t="shared" si="206"/>
        <v>25</v>
      </c>
      <c r="T554" s="161">
        <v>360</v>
      </c>
      <c r="U554" s="164">
        <f t="shared" si="207"/>
        <v>1.0076452520000001</v>
      </c>
      <c r="V554" s="157">
        <f t="shared" si="208"/>
        <v>7.6892262899999997</v>
      </c>
      <c r="W554" s="2">
        <f t="shared" si="215"/>
        <v>0</v>
      </c>
      <c r="X554" s="2"/>
      <c r="Y554" s="8"/>
      <c r="Z554" s="5"/>
      <c r="AA554" s="1"/>
      <c r="AB554" s="8"/>
      <c r="AC554" s="3"/>
      <c r="AD554" s="1"/>
      <c r="AE554" s="3"/>
      <c r="AG554" s="41"/>
      <c r="AH554" s="39"/>
      <c r="AI554" s="39"/>
      <c r="AJ554" s="39"/>
      <c r="AK554" s="39"/>
      <c r="AL554" s="39"/>
      <c r="AM554" s="39"/>
    </row>
    <row r="555" spans="1:163" ht="15" customHeight="1" x14ac:dyDescent="0.2">
      <c r="A555" s="75">
        <f t="shared" si="209"/>
        <v>43490</v>
      </c>
      <c r="B555" s="2">
        <f t="shared" si="200"/>
        <v>1013.68110198</v>
      </c>
      <c r="C555" s="157">
        <f t="shared" si="196"/>
        <v>1007.4587311900001</v>
      </c>
      <c r="D555" s="158">
        <f t="shared" si="210"/>
        <v>5103.6899999999996</v>
      </c>
      <c r="E555" s="150">
        <f>IF(AND(K555=1,K554&gt;1),VLOOKUP(A554,[1]Plan1!$GA$137:$GD$300,4),E554)</f>
        <v>5092.97</v>
      </c>
      <c r="F555" s="152">
        <f t="shared" si="201"/>
        <v>43403</v>
      </c>
      <c r="G555" s="152">
        <f t="shared" si="197"/>
        <v>43434</v>
      </c>
      <c r="H555" s="159">
        <f t="shared" si="202"/>
        <v>-2.1004410534337659E-3</v>
      </c>
      <c r="I555" s="160">
        <f t="shared" si="211"/>
        <v>43495</v>
      </c>
      <c r="J555" s="155">
        <f t="shared" si="198"/>
        <v>31</v>
      </c>
      <c r="K555" s="155">
        <f t="shared" si="216"/>
        <v>26</v>
      </c>
      <c r="L555" s="2">
        <f t="shared" si="212"/>
        <v>0.99823804000000005</v>
      </c>
      <c r="M555" s="157">
        <f t="shared" si="217"/>
        <v>0.99823804000000005</v>
      </c>
      <c r="N555" s="2">
        <f t="shared" si="203"/>
        <v>1005.6836292</v>
      </c>
      <c r="O555" s="161">
        <f t="shared" si="213"/>
        <v>0</v>
      </c>
      <c r="P555" s="162">
        <f t="shared" si="204"/>
        <v>0</v>
      </c>
      <c r="Q555" s="157">
        <f t="shared" si="205"/>
        <v>0</v>
      </c>
      <c r="R555" s="163">
        <f t="shared" si="214"/>
        <v>0.12</v>
      </c>
      <c r="S555" s="161">
        <f t="shared" si="206"/>
        <v>26</v>
      </c>
      <c r="T555" s="161">
        <v>360</v>
      </c>
      <c r="U555" s="164">
        <f t="shared" si="207"/>
        <v>1.0079522750000001</v>
      </c>
      <c r="V555" s="157">
        <f t="shared" si="208"/>
        <v>7.9974727799999998</v>
      </c>
      <c r="W555" s="2">
        <f t="shared" si="215"/>
        <v>0</v>
      </c>
      <c r="X555" s="2"/>
      <c r="Y555" s="8"/>
      <c r="Z555" s="5"/>
      <c r="AA555" s="1"/>
      <c r="AB555" s="8"/>
      <c r="AC555" s="3"/>
      <c r="AD555" s="1"/>
      <c r="AE555" s="3"/>
      <c r="AG555" s="41"/>
      <c r="AH555" s="39"/>
      <c r="AI555" s="39"/>
      <c r="AJ555" s="39"/>
      <c r="AK555" s="39"/>
      <c r="AL555" s="39"/>
      <c r="AM555" s="39"/>
    </row>
    <row r="556" spans="1:163" ht="15" customHeight="1" x14ac:dyDescent="0.2">
      <c r="A556" s="75">
        <f t="shared" si="209"/>
        <v>43491</v>
      </c>
      <c r="B556" s="2">
        <f t="shared" si="200"/>
        <v>1013.92118507</v>
      </c>
      <c r="C556" s="157">
        <f t="shared" ref="C556:C560" si="218">IF(I556&gt;I555,N555+V555,C555)</f>
        <v>1007.4587311900001</v>
      </c>
      <c r="D556" s="158">
        <f t="shared" si="210"/>
        <v>5103.6899999999996</v>
      </c>
      <c r="E556" s="150">
        <f>IF(AND(K556=1,K555&gt;1),VLOOKUP(A555,[1]Plan1!$GA$137:$GD$300,4),E555)</f>
        <v>5092.97</v>
      </c>
      <c r="F556" s="152">
        <f t="shared" si="201"/>
        <v>43403</v>
      </c>
      <c r="G556" s="152">
        <f t="shared" ref="G556:G619" si="219">IF(I556&gt;I555,EDATE(A555,-1),+G555)</f>
        <v>43434</v>
      </c>
      <c r="H556" s="159">
        <f t="shared" si="202"/>
        <v>-2.1004410534337659E-3</v>
      </c>
      <c r="I556" s="160">
        <f t="shared" si="211"/>
        <v>43495</v>
      </c>
      <c r="J556" s="155">
        <f t="shared" ref="J556:J619" si="220">IF(I556&gt;I555,I556-I555,J555)</f>
        <v>31</v>
      </c>
      <c r="K556" s="155">
        <f t="shared" si="216"/>
        <v>27</v>
      </c>
      <c r="L556" s="2">
        <f t="shared" si="212"/>
        <v>0.99817032999999999</v>
      </c>
      <c r="M556" s="157">
        <f t="shared" si="217"/>
        <v>0.99817032999999999</v>
      </c>
      <c r="N556" s="2">
        <f t="shared" si="203"/>
        <v>1005.61541417</v>
      </c>
      <c r="O556" s="161">
        <f t="shared" si="213"/>
        <v>0</v>
      </c>
      <c r="P556" s="162">
        <f t="shared" si="204"/>
        <v>0</v>
      </c>
      <c r="Q556" s="157">
        <f t="shared" si="205"/>
        <v>0</v>
      </c>
      <c r="R556" s="163">
        <f t="shared" si="214"/>
        <v>0.12</v>
      </c>
      <c r="S556" s="161">
        <f t="shared" si="206"/>
        <v>27</v>
      </c>
      <c r="T556" s="161">
        <v>360</v>
      </c>
      <c r="U556" s="164">
        <f t="shared" si="207"/>
        <v>1.0082593909999999</v>
      </c>
      <c r="V556" s="157">
        <f t="shared" si="208"/>
        <v>8.3057709000000006</v>
      </c>
      <c r="W556" s="2">
        <f t="shared" si="215"/>
        <v>0</v>
      </c>
      <c r="X556" s="2"/>
      <c r="Y556" s="8"/>
      <c r="Z556" s="5"/>
      <c r="AA556" s="1"/>
      <c r="AB556" s="8"/>
      <c r="AC556" s="3"/>
      <c r="AD556" s="1"/>
      <c r="AE556" s="3"/>
      <c r="AG556" s="41"/>
      <c r="AH556" s="39"/>
      <c r="AI556" s="39"/>
      <c r="AJ556" s="39"/>
      <c r="AK556" s="39"/>
      <c r="AL556" s="39"/>
      <c r="AM556" s="39"/>
    </row>
    <row r="557" spans="1:163" ht="15" customHeight="1" x14ac:dyDescent="0.2">
      <c r="A557" s="75">
        <f t="shared" si="209"/>
        <v>43492</v>
      </c>
      <c r="B557" s="2">
        <f t="shared" si="200"/>
        <v>1014.16133093</v>
      </c>
      <c r="C557" s="157">
        <f t="shared" si="218"/>
        <v>1007.4587311900001</v>
      </c>
      <c r="D557" s="158">
        <f t="shared" si="210"/>
        <v>5103.6899999999996</v>
      </c>
      <c r="E557" s="150">
        <f>IF(AND(K557=1,K556&gt;1),VLOOKUP(A556,[1]Plan1!$GA$137:$GD$300,4),E556)</f>
        <v>5092.97</v>
      </c>
      <c r="F557" s="152">
        <f t="shared" si="201"/>
        <v>43403</v>
      </c>
      <c r="G557" s="152">
        <f t="shared" si="219"/>
        <v>43434</v>
      </c>
      <c r="H557" s="159">
        <f t="shared" si="202"/>
        <v>-2.1004410534337659E-3</v>
      </c>
      <c r="I557" s="160">
        <f t="shared" si="211"/>
        <v>43495</v>
      </c>
      <c r="J557" s="155">
        <f t="shared" si="220"/>
        <v>31</v>
      </c>
      <c r="K557" s="155">
        <f t="shared" si="216"/>
        <v>28</v>
      </c>
      <c r="L557" s="2">
        <f t="shared" si="212"/>
        <v>0.99810262999999999</v>
      </c>
      <c r="M557" s="157">
        <f t="shared" si="217"/>
        <v>0.99810262999999999</v>
      </c>
      <c r="N557" s="2">
        <f t="shared" si="203"/>
        <v>1005.54720921</v>
      </c>
      <c r="O557" s="161">
        <f t="shared" si="213"/>
        <v>0</v>
      </c>
      <c r="P557" s="162">
        <f t="shared" si="204"/>
        <v>0</v>
      </c>
      <c r="Q557" s="157">
        <f t="shared" si="205"/>
        <v>0</v>
      </c>
      <c r="R557" s="163">
        <f t="shared" si="214"/>
        <v>0.12</v>
      </c>
      <c r="S557" s="161">
        <f t="shared" si="206"/>
        <v>28</v>
      </c>
      <c r="T557" s="161">
        <v>360</v>
      </c>
      <c r="U557" s="164">
        <f t="shared" si="207"/>
        <v>1.0085666010000001</v>
      </c>
      <c r="V557" s="157">
        <f t="shared" si="208"/>
        <v>8.61412172</v>
      </c>
      <c r="W557" s="2">
        <f t="shared" si="215"/>
        <v>0</v>
      </c>
      <c r="X557" s="2"/>
      <c r="Y557" s="8"/>
      <c r="Z557" s="5"/>
      <c r="AA557" s="1"/>
      <c r="AB557" s="8"/>
      <c r="AC557" s="3"/>
      <c r="AD557" s="1"/>
      <c r="AE557" s="3"/>
      <c r="AG557" s="41"/>
      <c r="AH557" s="39"/>
      <c r="AI557" s="39"/>
      <c r="AJ557" s="39"/>
      <c r="AK557" s="39"/>
      <c r="AL557" s="39"/>
      <c r="AM557" s="39"/>
    </row>
    <row r="558" spans="1:163" ht="15" customHeight="1" x14ac:dyDescent="0.2">
      <c r="A558" s="75">
        <f t="shared" si="209"/>
        <v>43493</v>
      </c>
      <c r="B558" s="2">
        <f t="shared" si="200"/>
        <v>1014.40152942</v>
      </c>
      <c r="C558" s="157">
        <f t="shared" si="218"/>
        <v>1007.4587311900001</v>
      </c>
      <c r="D558" s="158">
        <f t="shared" si="210"/>
        <v>5103.6899999999996</v>
      </c>
      <c r="E558" s="150">
        <f>IF(AND(K558=1,K557&gt;1),VLOOKUP(A557,[1]Plan1!$GA$137:$GD$300,4),E557)</f>
        <v>5092.97</v>
      </c>
      <c r="F558" s="152">
        <f t="shared" si="201"/>
        <v>43403</v>
      </c>
      <c r="G558" s="152">
        <f t="shared" si="219"/>
        <v>43434</v>
      </c>
      <c r="H558" s="159">
        <f t="shared" si="202"/>
        <v>-2.1004410534337659E-3</v>
      </c>
      <c r="I558" s="160">
        <f t="shared" si="211"/>
        <v>43495</v>
      </c>
      <c r="J558" s="155">
        <f t="shared" si="220"/>
        <v>31</v>
      </c>
      <c r="K558" s="155">
        <f t="shared" si="216"/>
        <v>29</v>
      </c>
      <c r="L558" s="2">
        <f t="shared" si="212"/>
        <v>0.99803492999999999</v>
      </c>
      <c r="M558" s="157">
        <f t="shared" si="217"/>
        <v>0.99803492999999999</v>
      </c>
      <c r="N558" s="2">
        <f t="shared" si="203"/>
        <v>1005.47900426</v>
      </c>
      <c r="O558" s="161">
        <f t="shared" si="213"/>
        <v>0</v>
      </c>
      <c r="P558" s="162">
        <f t="shared" si="204"/>
        <v>0</v>
      </c>
      <c r="Q558" s="157">
        <f t="shared" si="205"/>
        <v>0</v>
      </c>
      <c r="R558" s="163">
        <f t="shared" si="214"/>
        <v>0.12</v>
      </c>
      <c r="S558" s="161">
        <f t="shared" si="206"/>
        <v>29</v>
      </c>
      <c r="T558" s="161">
        <v>360</v>
      </c>
      <c r="U558" s="164">
        <f t="shared" si="207"/>
        <v>1.008873905</v>
      </c>
      <c r="V558" s="157">
        <f t="shared" si="208"/>
        <v>8.9225251599999993</v>
      </c>
      <c r="W558" s="2">
        <f t="shared" si="215"/>
        <v>0</v>
      </c>
      <c r="X558" s="2"/>
      <c r="Y558" s="8"/>
      <c r="Z558" s="5"/>
      <c r="AA558" s="1"/>
      <c r="AB558" s="8"/>
      <c r="AC558" s="3"/>
      <c r="AD558" s="1"/>
      <c r="AE558" s="3"/>
      <c r="AG558" s="41"/>
      <c r="AH558" s="39"/>
      <c r="AI558" s="39"/>
      <c r="AJ558" s="39"/>
      <c r="AK558" s="39"/>
      <c r="AL558" s="39"/>
      <c r="AM558" s="39"/>
    </row>
    <row r="559" spans="1:163" ht="15" customHeight="1" x14ac:dyDescent="0.2">
      <c r="A559" s="75">
        <f t="shared" si="209"/>
        <v>43494</v>
      </c>
      <c r="B559" s="2">
        <f t="shared" si="200"/>
        <v>1014.6417896400001</v>
      </c>
      <c r="C559" s="157">
        <f t="shared" si="218"/>
        <v>1007.4587311900001</v>
      </c>
      <c r="D559" s="158">
        <f t="shared" si="210"/>
        <v>5103.6899999999996</v>
      </c>
      <c r="E559" s="150">
        <f>IF(AND(K559=1,K558&gt;1),VLOOKUP(A558,[1]Plan1!$GA$137:$GD$300,4),E558)</f>
        <v>5092.97</v>
      </c>
      <c r="F559" s="152">
        <f t="shared" si="201"/>
        <v>43403</v>
      </c>
      <c r="G559" s="152">
        <f t="shared" si="219"/>
        <v>43434</v>
      </c>
      <c r="H559" s="159">
        <f t="shared" si="202"/>
        <v>-2.1004410534337659E-3</v>
      </c>
      <c r="I559" s="160">
        <f t="shared" si="211"/>
        <v>43495</v>
      </c>
      <c r="J559" s="155">
        <f t="shared" si="220"/>
        <v>31</v>
      </c>
      <c r="K559" s="155">
        <f t="shared" si="216"/>
        <v>30</v>
      </c>
      <c r="L559" s="2">
        <f t="shared" si="212"/>
        <v>0.99796724000000003</v>
      </c>
      <c r="M559" s="157">
        <f t="shared" si="217"/>
        <v>0.99796724000000003</v>
      </c>
      <c r="N559" s="2">
        <f t="shared" si="203"/>
        <v>1005.41080937</v>
      </c>
      <c r="O559" s="161">
        <f t="shared" si="213"/>
        <v>0</v>
      </c>
      <c r="P559" s="162">
        <f t="shared" si="204"/>
        <v>0</v>
      </c>
      <c r="Q559" s="157">
        <f t="shared" si="205"/>
        <v>0</v>
      </c>
      <c r="R559" s="163">
        <f t="shared" si="214"/>
        <v>0.12</v>
      </c>
      <c r="S559" s="161">
        <f t="shared" si="206"/>
        <v>30</v>
      </c>
      <c r="T559" s="161">
        <v>360</v>
      </c>
      <c r="U559" s="164">
        <f t="shared" si="207"/>
        <v>1.009181302</v>
      </c>
      <c r="V559" s="157">
        <f t="shared" si="208"/>
        <v>9.2309802699999999</v>
      </c>
      <c r="W559" s="2">
        <f t="shared" si="215"/>
        <v>0</v>
      </c>
      <c r="X559" s="2"/>
      <c r="Y559" s="8"/>
      <c r="Z559" s="5"/>
      <c r="AA559" s="1"/>
      <c r="AB559" s="8"/>
      <c r="AC559" s="3"/>
      <c r="AD559" s="1"/>
      <c r="AE559" s="3"/>
      <c r="AG559" s="41"/>
      <c r="AH559" s="39"/>
      <c r="AI559" s="39"/>
      <c r="AJ559" s="39"/>
      <c r="AK559" s="39"/>
      <c r="AL559" s="39"/>
      <c r="AM559" s="39"/>
    </row>
    <row r="560" spans="1:163" ht="15" customHeight="1" x14ac:dyDescent="0.2">
      <c r="A560" s="75">
        <f t="shared" si="209"/>
        <v>43495</v>
      </c>
      <c r="B560" s="2">
        <f t="shared" si="200"/>
        <v>1014.8821024499999</v>
      </c>
      <c r="C560" s="157">
        <f t="shared" si="218"/>
        <v>1007.4587311900001</v>
      </c>
      <c r="D560" s="158">
        <f t="shared" si="210"/>
        <v>5103.6899999999996</v>
      </c>
      <c r="E560" s="150">
        <f>IF(AND(K560=1,K559&gt;1),VLOOKUP(A559,[1]Plan1!$GA$137:$GD$300,4),E559)</f>
        <v>5092.97</v>
      </c>
      <c r="F560" s="152">
        <f t="shared" si="201"/>
        <v>43403</v>
      </c>
      <c r="G560" s="152">
        <f t="shared" si="219"/>
        <v>43434</v>
      </c>
      <c r="H560" s="159">
        <f t="shared" si="202"/>
        <v>-2.1004410534337659E-3</v>
      </c>
      <c r="I560" s="160">
        <f t="shared" si="211"/>
        <v>43495</v>
      </c>
      <c r="J560" s="155">
        <f t="shared" si="220"/>
        <v>31</v>
      </c>
      <c r="K560" s="155">
        <f t="shared" si="216"/>
        <v>31</v>
      </c>
      <c r="L560" s="2">
        <f t="shared" si="212"/>
        <v>0.99789954999999997</v>
      </c>
      <c r="M560" s="157">
        <f t="shared" si="217"/>
        <v>0.99789954999999997</v>
      </c>
      <c r="N560" s="2">
        <f t="shared" si="203"/>
        <v>1005.34261449</v>
      </c>
      <c r="O560" s="161">
        <f t="shared" si="213"/>
        <v>4</v>
      </c>
      <c r="P560" s="162">
        <f t="shared" si="204"/>
        <v>0</v>
      </c>
      <c r="Q560" s="157">
        <f t="shared" si="205"/>
        <v>0</v>
      </c>
      <c r="R560" s="163">
        <f t="shared" si="214"/>
        <v>0.12</v>
      </c>
      <c r="S560" s="161">
        <f t="shared" si="206"/>
        <v>31</v>
      </c>
      <c r="T560" s="161">
        <v>360</v>
      </c>
      <c r="U560" s="164">
        <f t="shared" si="207"/>
        <v>1.0094887930000001</v>
      </c>
      <c r="V560" s="157">
        <f t="shared" si="208"/>
        <v>9.5394879600000007</v>
      </c>
      <c r="W560" s="2">
        <f t="shared" si="215"/>
        <v>9.5394879600000007</v>
      </c>
      <c r="X560" s="166">
        <f>9539.48796309/1000</f>
        <v>9.53948796309</v>
      </c>
      <c r="Y560" s="166">
        <f>50447.1251620703/1000</f>
        <v>50.4471251620703</v>
      </c>
      <c r="Z560" s="5"/>
      <c r="AA560" s="1"/>
      <c r="AB560" s="8"/>
      <c r="AC560" s="3"/>
      <c r="AD560" s="1"/>
      <c r="AE560" s="3"/>
      <c r="AG560" s="41"/>
      <c r="AH560" s="39"/>
      <c r="AI560" s="39"/>
      <c r="AJ560" s="39"/>
      <c r="AK560" s="39"/>
      <c r="AL560" s="39"/>
      <c r="AM560" s="39"/>
    </row>
    <row r="561" spans="1:39" ht="15" customHeight="1" x14ac:dyDescent="0.2">
      <c r="A561" s="75">
        <f t="shared" si="209"/>
        <v>43496</v>
      </c>
      <c r="B561" s="2">
        <f t="shared" si="200"/>
        <v>955.25588295</v>
      </c>
      <c r="C561" s="157">
        <f t="shared" ref="C561:C624" si="221">IF(I561&gt;I560,N560+V560-X560-Y560,C560)</f>
        <v>954.89548932483967</v>
      </c>
      <c r="D561" s="158">
        <f t="shared" si="210"/>
        <v>5092.97</v>
      </c>
      <c r="E561" s="150">
        <f>IF(AND(K561=1,K560&gt;1),VLOOKUP(A560,[1]Plan1!$GA$137:$GD$300,4),E560)</f>
        <v>5100.6099999999997</v>
      </c>
      <c r="F561" s="152">
        <f t="shared" si="201"/>
        <v>43434</v>
      </c>
      <c r="G561" s="152">
        <f t="shared" si="219"/>
        <v>43464</v>
      </c>
      <c r="H561" s="159">
        <f t="shared" si="202"/>
        <v>1.5001070102511616E-3</v>
      </c>
      <c r="I561" s="160">
        <f t="shared" si="211"/>
        <v>43524</v>
      </c>
      <c r="J561" s="155">
        <f t="shared" si="220"/>
        <v>29</v>
      </c>
      <c r="K561" s="155">
        <f t="shared" si="216"/>
        <v>1</v>
      </c>
      <c r="L561" s="2">
        <f t="shared" si="212"/>
        <v>1.00005169</v>
      </c>
      <c r="M561" s="157">
        <f t="shared" si="217"/>
        <v>1.00005169</v>
      </c>
      <c r="N561" s="2">
        <f t="shared" si="203"/>
        <v>954.94484786999999</v>
      </c>
      <c r="O561" s="161">
        <f t="shared" si="213"/>
        <v>0</v>
      </c>
      <c r="P561" s="162">
        <f t="shared" si="204"/>
        <v>0</v>
      </c>
      <c r="Q561" s="157">
        <f t="shared" si="205"/>
        <v>0</v>
      </c>
      <c r="R561" s="163">
        <f t="shared" si="214"/>
        <v>0.12</v>
      </c>
      <c r="S561" s="161">
        <f t="shared" si="206"/>
        <v>1</v>
      </c>
      <c r="T561" s="161">
        <v>360</v>
      </c>
      <c r="U561" s="164">
        <f t="shared" si="207"/>
        <v>1.00032571</v>
      </c>
      <c r="V561" s="157">
        <f t="shared" si="208"/>
        <v>0.31103508000000002</v>
      </c>
      <c r="W561" s="2">
        <f t="shared" si="215"/>
        <v>0</v>
      </c>
      <c r="X561" s="2"/>
      <c r="Y561" s="8"/>
      <c r="Z561" s="5"/>
      <c r="AA561" s="1"/>
      <c r="AB561" s="8"/>
      <c r="AC561" s="3"/>
      <c r="AD561" s="1"/>
      <c r="AE561" s="3"/>
      <c r="AG561" s="41"/>
      <c r="AH561" s="39"/>
      <c r="AI561" s="39"/>
      <c r="AJ561" s="39"/>
      <c r="AK561" s="39"/>
      <c r="AL561" s="39"/>
      <c r="AM561" s="39"/>
    </row>
    <row r="562" spans="1:39" ht="15" customHeight="1" x14ac:dyDescent="0.2">
      <c r="A562" s="75">
        <f t="shared" si="209"/>
        <v>43497</v>
      </c>
      <c r="B562" s="2">
        <f t="shared" si="200"/>
        <v>955.61640996999995</v>
      </c>
      <c r="C562" s="157">
        <f t="shared" si="221"/>
        <v>954.89548932483967</v>
      </c>
      <c r="D562" s="158">
        <f t="shared" si="210"/>
        <v>5092.97</v>
      </c>
      <c r="E562" s="150">
        <f>IF(AND(K562=1,K561&gt;1),VLOOKUP(A561,[1]Plan1!$GA$137:$GD$300,4),E561)</f>
        <v>5100.6099999999997</v>
      </c>
      <c r="F562" s="152">
        <f t="shared" si="201"/>
        <v>43434</v>
      </c>
      <c r="G562" s="152">
        <f t="shared" si="219"/>
        <v>43464</v>
      </c>
      <c r="H562" s="159">
        <f t="shared" si="202"/>
        <v>1.5001070102511616E-3</v>
      </c>
      <c r="I562" s="160">
        <f t="shared" si="211"/>
        <v>43524</v>
      </c>
      <c r="J562" s="155">
        <f t="shared" si="220"/>
        <v>29</v>
      </c>
      <c r="K562" s="155">
        <f t="shared" si="216"/>
        <v>2</v>
      </c>
      <c r="L562" s="2">
        <f t="shared" si="212"/>
        <v>1.0001033800000001</v>
      </c>
      <c r="M562" s="157">
        <f t="shared" si="217"/>
        <v>1.0001033800000001</v>
      </c>
      <c r="N562" s="2">
        <f t="shared" si="203"/>
        <v>954.99420641999995</v>
      </c>
      <c r="O562" s="161">
        <f t="shared" si="213"/>
        <v>0</v>
      </c>
      <c r="P562" s="162">
        <f t="shared" si="204"/>
        <v>0</v>
      </c>
      <c r="Q562" s="157">
        <f t="shared" si="205"/>
        <v>0</v>
      </c>
      <c r="R562" s="163">
        <f t="shared" si="214"/>
        <v>0.12</v>
      </c>
      <c r="S562" s="161">
        <f t="shared" si="206"/>
        <v>2</v>
      </c>
      <c r="T562" s="161">
        <v>360</v>
      </c>
      <c r="U562" s="164">
        <f t="shared" si="207"/>
        <v>1.000651526</v>
      </c>
      <c r="V562" s="157">
        <f t="shared" si="208"/>
        <v>0.62220355000000005</v>
      </c>
      <c r="W562" s="2">
        <f t="shared" si="215"/>
        <v>0</v>
      </c>
      <c r="X562" s="2"/>
      <c r="Y562" s="8"/>
      <c r="Z562" s="5"/>
      <c r="AA562" s="1"/>
      <c r="AB562" s="8"/>
      <c r="AC562" s="3"/>
      <c r="AD562" s="1"/>
      <c r="AE562" s="3"/>
      <c r="AG562" s="41"/>
      <c r="AH562" s="39"/>
      <c r="AI562" s="39"/>
      <c r="AJ562" s="39"/>
      <c r="AK562" s="39"/>
      <c r="AL562" s="39"/>
      <c r="AM562" s="39"/>
    </row>
    <row r="563" spans="1:39" ht="15" customHeight="1" x14ac:dyDescent="0.2">
      <c r="A563" s="75">
        <f t="shared" si="209"/>
        <v>43498</v>
      </c>
      <c r="B563" s="2">
        <f t="shared" si="200"/>
        <v>955.97707133000006</v>
      </c>
      <c r="C563" s="157">
        <f t="shared" si="221"/>
        <v>954.89548932483967</v>
      </c>
      <c r="D563" s="158">
        <f t="shared" si="210"/>
        <v>5092.97</v>
      </c>
      <c r="E563" s="150">
        <f>IF(AND(K563=1,K562&gt;1),VLOOKUP(A562,[1]Plan1!$GA$137:$GD$300,4),E562)</f>
        <v>5100.6099999999997</v>
      </c>
      <c r="F563" s="152">
        <f t="shared" si="201"/>
        <v>43434</v>
      </c>
      <c r="G563" s="152">
        <f t="shared" si="219"/>
        <v>43464</v>
      </c>
      <c r="H563" s="159">
        <f t="shared" si="202"/>
        <v>1.5001070102511616E-3</v>
      </c>
      <c r="I563" s="160">
        <f t="shared" si="211"/>
        <v>43524</v>
      </c>
      <c r="J563" s="155">
        <f t="shared" si="220"/>
        <v>29</v>
      </c>
      <c r="K563" s="155">
        <f t="shared" si="216"/>
        <v>3</v>
      </c>
      <c r="L563" s="2">
        <f t="shared" si="212"/>
        <v>1.0001550699999999</v>
      </c>
      <c r="M563" s="157">
        <f t="shared" si="217"/>
        <v>1.0001550699999999</v>
      </c>
      <c r="N563" s="2">
        <f t="shared" si="203"/>
        <v>955.04356496000003</v>
      </c>
      <c r="O563" s="161">
        <f t="shared" si="213"/>
        <v>0</v>
      </c>
      <c r="P563" s="162">
        <f t="shared" si="204"/>
        <v>0</v>
      </c>
      <c r="Q563" s="157">
        <f t="shared" si="205"/>
        <v>0</v>
      </c>
      <c r="R563" s="163">
        <f t="shared" si="214"/>
        <v>0.12</v>
      </c>
      <c r="S563" s="161">
        <f t="shared" si="206"/>
        <v>3</v>
      </c>
      <c r="T563" s="161">
        <v>360</v>
      </c>
      <c r="U563" s="164">
        <f t="shared" si="207"/>
        <v>1.0009774490000001</v>
      </c>
      <c r="V563" s="157">
        <f t="shared" si="208"/>
        <v>0.93350637000000003</v>
      </c>
      <c r="W563" s="2">
        <f t="shared" si="215"/>
        <v>0</v>
      </c>
      <c r="X563" s="2"/>
      <c r="Y563" s="8"/>
      <c r="Z563" s="5"/>
      <c r="AA563" s="1"/>
      <c r="AB563" s="8"/>
      <c r="AC563" s="3"/>
      <c r="AD563" s="1"/>
      <c r="AE563" s="3"/>
      <c r="AG563" s="41"/>
      <c r="AH563" s="39"/>
      <c r="AI563" s="39"/>
      <c r="AJ563" s="39"/>
      <c r="AK563" s="39"/>
      <c r="AL563" s="39"/>
      <c r="AM563" s="39"/>
    </row>
    <row r="564" spans="1:39" ht="15" customHeight="1" x14ac:dyDescent="0.2">
      <c r="A564" s="75">
        <f t="shared" si="209"/>
        <v>43499</v>
      </c>
      <c r="B564" s="2">
        <f t="shared" si="200"/>
        <v>956.33787472999995</v>
      </c>
      <c r="C564" s="157">
        <f t="shared" si="221"/>
        <v>954.89548932483967</v>
      </c>
      <c r="D564" s="158">
        <f t="shared" si="210"/>
        <v>5092.97</v>
      </c>
      <c r="E564" s="150">
        <f>IF(AND(K564=1,K563&gt;1),VLOOKUP(A563,[1]Plan1!$GA$137:$GD$300,4),E563)</f>
        <v>5100.6099999999997</v>
      </c>
      <c r="F564" s="152">
        <f t="shared" si="201"/>
        <v>43434</v>
      </c>
      <c r="G564" s="152">
        <f t="shared" si="219"/>
        <v>43464</v>
      </c>
      <c r="H564" s="159">
        <f t="shared" si="202"/>
        <v>1.5001070102511616E-3</v>
      </c>
      <c r="I564" s="160">
        <f t="shared" si="211"/>
        <v>43524</v>
      </c>
      <c r="J564" s="155">
        <f t="shared" si="220"/>
        <v>29</v>
      </c>
      <c r="K564" s="155">
        <f t="shared" si="216"/>
        <v>4</v>
      </c>
      <c r="L564" s="2">
        <f t="shared" si="212"/>
        <v>1.0002067699999999</v>
      </c>
      <c r="M564" s="157">
        <f t="shared" si="217"/>
        <v>1.0002067699999999</v>
      </c>
      <c r="N564" s="2">
        <f t="shared" si="203"/>
        <v>955.09293305999995</v>
      </c>
      <c r="O564" s="161">
        <f t="shared" si="213"/>
        <v>0</v>
      </c>
      <c r="P564" s="162">
        <f t="shared" si="204"/>
        <v>0</v>
      </c>
      <c r="Q564" s="157">
        <f t="shared" si="205"/>
        <v>0</v>
      </c>
      <c r="R564" s="163">
        <f t="shared" si="214"/>
        <v>0.12</v>
      </c>
      <c r="S564" s="161">
        <f t="shared" si="206"/>
        <v>4</v>
      </c>
      <c r="T564" s="161">
        <v>360</v>
      </c>
      <c r="U564" s="164">
        <f t="shared" si="207"/>
        <v>1.001303477</v>
      </c>
      <c r="V564" s="157">
        <f t="shared" si="208"/>
        <v>1.24494167</v>
      </c>
      <c r="W564" s="2">
        <f t="shared" si="215"/>
        <v>0</v>
      </c>
      <c r="X564" s="2"/>
      <c r="Y564" s="8"/>
      <c r="Z564" s="5"/>
      <c r="AA564" s="1"/>
      <c r="AB564" s="8"/>
      <c r="AC564" s="3"/>
      <c r="AD564" s="1"/>
      <c r="AE564" s="3"/>
      <c r="AG564" s="41"/>
      <c r="AH564" s="39"/>
      <c r="AI564" s="39"/>
      <c r="AJ564" s="39"/>
      <c r="AK564" s="39"/>
      <c r="AL564" s="39"/>
      <c r="AM564" s="39"/>
    </row>
    <row r="565" spans="1:39" ht="15" customHeight="1" x14ac:dyDescent="0.2">
      <c r="A565" s="75">
        <f t="shared" si="209"/>
        <v>43500</v>
      </c>
      <c r="B565" s="2">
        <f t="shared" si="200"/>
        <v>956.69881251000004</v>
      </c>
      <c r="C565" s="157">
        <f t="shared" si="221"/>
        <v>954.89548932483967</v>
      </c>
      <c r="D565" s="158">
        <f t="shared" si="210"/>
        <v>5092.97</v>
      </c>
      <c r="E565" s="150">
        <f>IF(AND(K565=1,K564&gt;1),VLOOKUP(A564,[1]Plan1!$GA$137:$GD$300,4),E564)</f>
        <v>5100.6099999999997</v>
      </c>
      <c r="F565" s="152">
        <f t="shared" si="201"/>
        <v>43434</v>
      </c>
      <c r="G565" s="152">
        <f t="shared" si="219"/>
        <v>43464</v>
      </c>
      <c r="H565" s="159">
        <f t="shared" si="202"/>
        <v>1.5001070102511616E-3</v>
      </c>
      <c r="I565" s="160">
        <f t="shared" si="211"/>
        <v>43524</v>
      </c>
      <c r="J565" s="155">
        <f t="shared" si="220"/>
        <v>29</v>
      </c>
      <c r="K565" s="155">
        <f t="shared" si="216"/>
        <v>5</v>
      </c>
      <c r="L565" s="2">
        <f t="shared" si="212"/>
        <v>1.0002584699999999</v>
      </c>
      <c r="M565" s="157">
        <f t="shared" si="217"/>
        <v>1.0002584699999999</v>
      </c>
      <c r="N565" s="2">
        <f t="shared" si="203"/>
        <v>955.14230115999999</v>
      </c>
      <c r="O565" s="161">
        <f t="shared" si="213"/>
        <v>0</v>
      </c>
      <c r="P565" s="162">
        <f t="shared" si="204"/>
        <v>0</v>
      </c>
      <c r="Q565" s="157">
        <f t="shared" si="205"/>
        <v>0</v>
      </c>
      <c r="R565" s="163">
        <f t="shared" si="214"/>
        <v>0.12</v>
      </c>
      <c r="S565" s="161">
        <f t="shared" si="206"/>
        <v>5</v>
      </c>
      <c r="T565" s="161">
        <v>360</v>
      </c>
      <c r="U565" s="164">
        <f t="shared" si="207"/>
        <v>1.0016296119999999</v>
      </c>
      <c r="V565" s="157">
        <f t="shared" si="208"/>
        <v>1.5565113500000001</v>
      </c>
      <c r="W565" s="2">
        <f t="shared" si="215"/>
        <v>0</v>
      </c>
      <c r="X565" s="2"/>
      <c r="Y565" s="8"/>
      <c r="Z565" s="5"/>
      <c r="AA565" s="1"/>
      <c r="AB565" s="8"/>
      <c r="AC565" s="3"/>
      <c r="AD565" s="1"/>
      <c r="AE565" s="3"/>
      <c r="AG565" s="41"/>
      <c r="AH565" s="39"/>
      <c r="AI565" s="39"/>
      <c r="AJ565" s="39"/>
      <c r="AK565" s="39"/>
      <c r="AL565" s="39"/>
      <c r="AM565" s="39"/>
    </row>
    <row r="566" spans="1:39" ht="15" customHeight="1" x14ac:dyDescent="0.2">
      <c r="A566" s="75">
        <f t="shared" si="209"/>
        <v>43501</v>
      </c>
      <c r="B566" s="2">
        <f t="shared" si="200"/>
        <v>957.05989331000001</v>
      </c>
      <c r="C566" s="157">
        <f t="shared" si="221"/>
        <v>954.89548932483967</v>
      </c>
      <c r="D566" s="158">
        <f t="shared" si="210"/>
        <v>5092.97</v>
      </c>
      <c r="E566" s="150">
        <f>IF(AND(K566=1,K565&gt;1),VLOOKUP(A565,[1]Plan1!$GA$137:$GD$300,4),E565)</f>
        <v>5100.6099999999997</v>
      </c>
      <c r="F566" s="152">
        <f t="shared" si="201"/>
        <v>43434</v>
      </c>
      <c r="G566" s="152">
        <f t="shared" si="219"/>
        <v>43464</v>
      </c>
      <c r="H566" s="159">
        <f t="shared" si="202"/>
        <v>1.5001070102511616E-3</v>
      </c>
      <c r="I566" s="160">
        <f t="shared" si="211"/>
        <v>43524</v>
      </c>
      <c r="J566" s="155">
        <f t="shared" si="220"/>
        <v>29</v>
      </c>
      <c r="K566" s="155">
        <f t="shared" si="216"/>
        <v>6</v>
      </c>
      <c r="L566" s="2">
        <f t="shared" si="212"/>
        <v>1.00031018</v>
      </c>
      <c r="M566" s="157">
        <f t="shared" si="217"/>
        <v>1.00031018</v>
      </c>
      <c r="N566" s="2">
        <f t="shared" si="203"/>
        <v>955.19167879999998</v>
      </c>
      <c r="O566" s="161">
        <f t="shared" si="213"/>
        <v>0</v>
      </c>
      <c r="P566" s="162">
        <f t="shared" si="204"/>
        <v>0</v>
      </c>
      <c r="Q566" s="157">
        <f t="shared" si="205"/>
        <v>0</v>
      </c>
      <c r="R566" s="163">
        <f t="shared" si="214"/>
        <v>0.12</v>
      </c>
      <c r="S566" s="161">
        <f t="shared" si="206"/>
        <v>6</v>
      </c>
      <c r="T566" s="161">
        <v>360</v>
      </c>
      <c r="U566" s="164">
        <f t="shared" si="207"/>
        <v>1.0019558529999999</v>
      </c>
      <c r="V566" s="157">
        <f t="shared" si="208"/>
        <v>1.8682145100000001</v>
      </c>
      <c r="W566" s="2">
        <f t="shared" si="215"/>
        <v>0</v>
      </c>
      <c r="X566" s="2"/>
      <c r="Y566" s="8"/>
      <c r="Z566" s="5"/>
      <c r="AA566" s="1"/>
      <c r="AB566" s="8"/>
      <c r="AC566" s="3"/>
      <c r="AD566" s="1"/>
      <c r="AE566" s="3"/>
      <c r="AG566" s="41"/>
      <c r="AH566" s="39"/>
      <c r="AI566" s="39"/>
      <c r="AJ566" s="39"/>
      <c r="AK566" s="39"/>
      <c r="AL566" s="39"/>
      <c r="AM566" s="39"/>
    </row>
    <row r="567" spans="1:39" ht="15" customHeight="1" x14ac:dyDescent="0.2">
      <c r="A567" s="75">
        <f t="shared" si="209"/>
        <v>43502</v>
      </c>
      <c r="B567" s="2">
        <f t="shared" si="200"/>
        <v>957.42109801000004</v>
      </c>
      <c r="C567" s="157">
        <f t="shared" si="221"/>
        <v>954.89548932483967</v>
      </c>
      <c r="D567" s="158">
        <f t="shared" si="210"/>
        <v>5092.97</v>
      </c>
      <c r="E567" s="150">
        <f>IF(AND(K567=1,K566&gt;1),VLOOKUP(A566,[1]Plan1!$GA$137:$GD$300,4),E566)</f>
        <v>5100.6099999999997</v>
      </c>
      <c r="F567" s="152">
        <f t="shared" si="201"/>
        <v>43434</v>
      </c>
      <c r="G567" s="152">
        <f t="shared" si="219"/>
        <v>43464</v>
      </c>
      <c r="H567" s="159">
        <f t="shared" si="202"/>
        <v>1.5001070102511616E-3</v>
      </c>
      <c r="I567" s="160">
        <f t="shared" si="211"/>
        <v>43524</v>
      </c>
      <c r="J567" s="155">
        <f t="shared" si="220"/>
        <v>29</v>
      </c>
      <c r="K567" s="155">
        <f t="shared" si="216"/>
        <v>7</v>
      </c>
      <c r="L567" s="2">
        <f t="shared" si="212"/>
        <v>1.00036188</v>
      </c>
      <c r="M567" s="157">
        <f t="shared" si="217"/>
        <v>1.00036188</v>
      </c>
      <c r="N567" s="2">
        <f t="shared" si="203"/>
        <v>955.24104690000001</v>
      </c>
      <c r="O567" s="161">
        <f t="shared" si="213"/>
        <v>0</v>
      </c>
      <c r="P567" s="162">
        <f t="shared" si="204"/>
        <v>0</v>
      </c>
      <c r="Q567" s="157">
        <f t="shared" si="205"/>
        <v>0</v>
      </c>
      <c r="R567" s="163">
        <f t="shared" si="214"/>
        <v>0.12</v>
      </c>
      <c r="S567" s="161">
        <f t="shared" si="206"/>
        <v>7</v>
      </c>
      <c r="T567" s="161">
        <v>360</v>
      </c>
      <c r="U567" s="164">
        <f t="shared" si="207"/>
        <v>1.0022822</v>
      </c>
      <c r="V567" s="157">
        <f t="shared" si="208"/>
        <v>2.18005111</v>
      </c>
      <c r="W567" s="2">
        <f t="shared" si="215"/>
        <v>0</v>
      </c>
      <c r="X567" s="2"/>
      <c r="Y567" s="8"/>
      <c r="Z567" s="5"/>
      <c r="AA567" s="1"/>
      <c r="AB567" s="8"/>
      <c r="AC567" s="3"/>
      <c r="AD567" s="1"/>
      <c r="AE567" s="3"/>
      <c r="AG567" s="41"/>
      <c r="AH567" s="39"/>
      <c r="AI567" s="39"/>
      <c r="AJ567" s="39"/>
      <c r="AK567" s="39"/>
      <c r="AL567" s="39"/>
      <c r="AM567" s="39"/>
    </row>
    <row r="568" spans="1:39" ht="15" customHeight="1" x14ac:dyDescent="0.2">
      <c r="A568" s="75">
        <f t="shared" si="209"/>
        <v>43503</v>
      </c>
      <c r="B568" s="2">
        <f t="shared" si="200"/>
        <v>957.78244673000006</v>
      </c>
      <c r="C568" s="157">
        <f t="shared" si="221"/>
        <v>954.89548932483967</v>
      </c>
      <c r="D568" s="158">
        <f t="shared" si="210"/>
        <v>5092.97</v>
      </c>
      <c r="E568" s="150">
        <f>IF(AND(K568=1,K567&gt;1),VLOOKUP(A567,[1]Plan1!$GA$137:$GD$300,4),E567)</f>
        <v>5100.6099999999997</v>
      </c>
      <c r="F568" s="152">
        <f t="shared" si="201"/>
        <v>43434</v>
      </c>
      <c r="G568" s="152">
        <f t="shared" si="219"/>
        <v>43464</v>
      </c>
      <c r="H568" s="159">
        <f t="shared" si="202"/>
        <v>1.5001070102511616E-3</v>
      </c>
      <c r="I568" s="160">
        <f t="shared" si="211"/>
        <v>43524</v>
      </c>
      <c r="J568" s="155">
        <f t="shared" si="220"/>
        <v>29</v>
      </c>
      <c r="K568" s="155">
        <f t="shared" si="216"/>
        <v>8</v>
      </c>
      <c r="L568" s="2">
        <f t="shared" si="212"/>
        <v>1.00041359</v>
      </c>
      <c r="M568" s="157">
        <f t="shared" si="217"/>
        <v>1.00041359</v>
      </c>
      <c r="N568" s="2">
        <f t="shared" si="203"/>
        <v>955.29042455000001</v>
      </c>
      <c r="O568" s="161">
        <f t="shared" si="213"/>
        <v>0</v>
      </c>
      <c r="P568" s="162">
        <f t="shared" si="204"/>
        <v>0</v>
      </c>
      <c r="Q568" s="157">
        <f t="shared" si="205"/>
        <v>0</v>
      </c>
      <c r="R568" s="163">
        <f t="shared" si="214"/>
        <v>0.12</v>
      </c>
      <c r="S568" s="161">
        <f t="shared" si="206"/>
        <v>8</v>
      </c>
      <c r="T568" s="161">
        <v>360</v>
      </c>
      <c r="U568" s="164">
        <f t="shared" si="207"/>
        <v>1.0026086540000001</v>
      </c>
      <c r="V568" s="157">
        <f t="shared" si="208"/>
        <v>2.4920221800000002</v>
      </c>
      <c r="W568" s="2">
        <f t="shared" si="215"/>
        <v>0</v>
      </c>
      <c r="X568" s="2"/>
      <c r="Y568" s="8"/>
      <c r="Z568" s="5"/>
      <c r="AA568" s="1"/>
      <c r="AB568" s="8"/>
      <c r="AC568" s="3"/>
      <c r="AD568" s="1"/>
      <c r="AE568" s="3"/>
      <c r="AG568" s="41"/>
      <c r="AH568" s="39"/>
      <c r="AI568" s="39"/>
      <c r="AJ568" s="39"/>
      <c r="AK568" s="39"/>
      <c r="AL568" s="39"/>
      <c r="AM568" s="39"/>
    </row>
    <row r="569" spans="1:39" ht="15" customHeight="1" x14ac:dyDescent="0.2">
      <c r="A569" s="75">
        <f t="shared" si="209"/>
        <v>43504</v>
      </c>
      <c r="B569" s="2">
        <f t="shared" si="200"/>
        <v>958.14392895000003</v>
      </c>
      <c r="C569" s="157">
        <f t="shared" si="221"/>
        <v>954.89548932483967</v>
      </c>
      <c r="D569" s="158">
        <f t="shared" si="210"/>
        <v>5092.97</v>
      </c>
      <c r="E569" s="150">
        <f>IF(AND(K569=1,K568&gt;1),VLOOKUP(A568,[1]Plan1!$GA$137:$GD$300,4),E568)</f>
        <v>5100.6099999999997</v>
      </c>
      <c r="F569" s="152">
        <f t="shared" si="201"/>
        <v>43434</v>
      </c>
      <c r="G569" s="152">
        <f t="shared" si="219"/>
        <v>43464</v>
      </c>
      <c r="H569" s="159">
        <f t="shared" si="202"/>
        <v>1.5001070102511616E-3</v>
      </c>
      <c r="I569" s="160">
        <f t="shared" si="211"/>
        <v>43524</v>
      </c>
      <c r="J569" s="155">
        <f t="shared" si="220"/>
        <v>29</v>
      </c>
      <c r="K569" s="155">
        <f t="shared" si="216"/>
        <v>9</v>
      </c>
      <c r="L569" s="2">
        <f t="shared" si="212"/>
        <v>1.0004652999999999</v>
      </c>
      <c r="M569" s="157">
        <f t="shared" si="217"/>
        <v>1.0004652999999999</v>
      </c>
      <c r="N569" s="2">
        <f t="shared" si="203"/>
        <v>955.33980219</v>
      </c>
      <c r="O569" s="161">
        <f t="shared" si="213"/>
        <v>0</v>
      </c>
      <c r="P569" s="162">
        <f t="shared" si="204"/>
        <v>0</v>
      </c>
      <c r="Q569" s="157">
        <f t="shared" si="205"/>
        <v>0</v>
      </c>
      <c r="R569" s="163">
        <f t="shared" si="214"/>
        <v>0.12</v>
      </c>
      <c r="S569" s="161">
        <f t="shared" si="206"/>
        <v>9</v>
      </c>
      <c r="T569" s="161">
        <v>360</v>
      </c>
      <c r="U569" s="164">
        <f t="shared" si="207"/>
        <v>1.0029352140000001</v>
      </c>
      <c r="V569" s="157">
        <f t="shared" si="208"/>
        <v>2.8041267599999999</v>
      </c>
      <c r="W569" s="2">
        <f t="shared" si="215"/>
        <v>0</v>
      </c>
      <c r="X569" s="2"/>
      <c r="Y569" s="8"/>
      <c r="Z569" s="5"/>
      <c r="AA569" s="1"/>
      <c r="AB569" s="8"/>
      <c r="AC569" s="3"/>
      <c r="AD569" s="1"/>
      <c r="AE569" s="3"/>
      <c r="AG569" s="41"/>
      <c r="AH569" s="39"/>
      <c r="AI569" s="39"/>
      <c r="AJ569" s="39"/>
      <c r="AK569" s="39"/>
      <c r="AL569" s="39"/>
      <c r="AM569" s="39"/>
    </row>
    <row r="570" spans="1:39" ht="15" customHeight="1" x14ac:dyDescent="0.2">
      <c r="A570" s="75">
        <f t="shared" si="209"/>
        <v>43505</v>
      </c>
      <c r="B570" s="2">
        <f t="shared" si="200"/>
        <v>958.50555426999995</v>
      </c>
      <c r="C570" s="157">
        <f t="shared" si="221"/>
        <v>954.89548932483967</v>
      </c>
      <c r="D570" s="158">
        <f t="shared" si="210"/>
        <v>5092.97</v>
      </c>
      <c r="E570" s="150">
        <f>IF(AND(K570=1,K569&gt;1),VLOOKUP(A569,[1]Plan1!$GA$137:$GD$300,4),E569)</f>
        <v>5100.6099999999997</v>
      </c>
      <c r="F570" s="152">
        <f t="shared" si="201"/>
        <v>43434</v>
      </c>
      <c r="G570" s="152">
        <f t="shared" si="219"/>
        <v>43464</v>
      </c>
      <c r="H570" s="159">
        <f t="shared" si="202"/>
        <v>1.5001070102511616E-3</v>
      </c>
      <c r="I570" s="160">
        <f t="shared" si="211"/>
        <v>43524</v>
      </c>
      <c r="J570" s="155">
        <f t="shared" si="220"/>
        <v>29</v>
      </c>
      <c r="K570" s="155">
        <f t="shared" si="216"/>
        <v>10</v>
      </c>
      <c r="L570" s="2">
        <f t="shared" si="212"/>
        <v>1.00051702</v>
      </c>
      <c r="M570" s="157">
        <f t="shared" si="217"/>
        <v>1.00051702</v>
      </c>
      <c r="N570" s="2">
        <f t="shared" si="203"/>
        <v>955.38918938999996</v>
      </c>
      <c r="O570" s="161">
        <f t="shared" si="213"/>
        <v>0</v>
      </c>
      <c r="P570" s="162">
        <f t="shared" si="204"/>
        <v>0</v>
      </c>
      <c r="Q570" s="157">
        <f t="shared" si="205"/>
        <v>0</v>
      </c>
      <c r="R570" s="163">
        <f t="shared" si="214"/>
        <v>0.12</v>
      </c>
      <c r="S570" s="161">
        <f t="shared" si="206"/>
        <v>10</v>
      </c>
      <c r="T570" s="161">
        <v>360</v>
      </c>
      <c r="U570" s="164">
        <f t="shared" si="207"/>
        <v>1.0032618799999999</v>
      </c>
      <c r="V570" s="157">
        <f t="shared" si="208"/>
        <v>3.1163648799999999</v>
      </c>
      <c r="W570" s="2">
        <f t="shared" si="215"/>
        <v>0</v>
      </c>
      <c r="X570" s="2"/>
      <c r="Y570" s="8"/>
      <c r="Z570" s="5"/>
      <c r="AA570" s="1"/>
      <c r="AB570" s="8"/>
      <c r="AC570" s="3"/>
      <c r="AD570" s="1"/>
      <c r="AE570" s="3"/>
      <c r="AG570" s="41"/>
      <c r="AH570" s="39"/>
      <c r="AI570" s="39"/>
      <c r="AJ570" s="39"/>
      <c r="AK570" s="39"/>
      <c r="AL570" s="39"/>
      <c r="AM570" s="39"/>
    </row>
    <row r="571" spans="1:39" ht="15" customHeight="1" x14ac:dyDescent="0.2">
      <c r="A571" s="75">
        <f t="shared" si="209"/>
        <v>43506</v>
      </c>
      <c r="B571" s="2">
        <f t="shared" si="200"/>
        <v>958.86731313000007</v>
      </c>
      <c r="C571" s="157">
        <f t="shared" si="221"/>
        <v>954.89548932483967</v>
      </c>
      <c r="D571" s="158">
        <f t="shared" si="210"/>
        <v>5092.97</v>
      </c>
      <c r="E571" s="150">
        <f>IF(AND(K571=1,K570&gt;1),VLOOKUP(A570,[1]Plan1!$GA$137:$GD$300,4),E570)</f>
        <v>5100.6099999999997</v>
      </c>
      <c r="F571" s="152">
        <f t="shared" si="201"/>
        <v>43434</v>
      </c>
      <c r="G571" s="152">
        <f t="shared" si="219"/>
        <v>43464</v>
      </c>
      <c r="H571" s="159">
        <f t="shared" si="202"/>
        <v>1.5001070102511616E-3</v>
      </c>
      <c r="I571" s="160">
        <f t="shared" si="211"/>
        <v>43524</v>
      </c>
      <c r="J571" s="155">
        <f t="shared" si="220"/>
        <v>29</v>
      </c>
      <c r="K571" s="155">
        <f t="shared" si="216"/>
        <v>11</v>
      </c>
      <c r="L571" s="2">
        <f t="shared" si="212"/>
        <v>1.0005687400000001</v>
      </c>
      <c r="M571" s="157">
        <f t="shared" si="217"/>
        <v>1.0005687400000001</v>
      </c>
      <c r="N571" s="2">
        <f t="shared" si="203"/>
        <v>955.43857658000002</v>
      </c>
      <c r="O571" s="161">
        <f t="shared" si="213"/>
        <v>0</v>
      </c>
      <c r="P571" s="162">
        <f t="shared" si="204"/>
        <v>0</v>
      </c>
      <c r="Q571" s="157">
        <f t="shared" si="205"/>
        <v>0</v>
      </c>
      <c r="R571" s="163">
        <f t="shared" si="214"/>
        <v>0.12</v>
      </c>
      <c r="S571" s="161">
        <f t="shared" si="206"/>
        <v>11</v>
      </c>
      <c r="T571" s="161">
        <v>360</v>
      </c>
      <c r="U571" s="164">
        <f t="shared" si="207"/>
        <v>1.0035886519999999</v>
      </c>
      <c r="V571" s="157">
        <f t="shared" si="208"/>
        <v>3.42873655</v>
      </c>
      <c r="W571" s="2">
        <f t="shared" si="215"/>
        <v>0</v>
      </c>
      <c r="X571" s="2"/>
      <c r="Y571" s="8"/>
      <c r="Z571" s="5"/>
      <c r="AA571" s="1"/>
      <c r="AB571" s="8"/>
      <c r="AC571" s="3"/>
      <c r="AD571" s="1"/>
      <c r="AE571" s="3"/>
      <c r="AG571" s="41"/>
      <c r="AH571" s="39"/>
      <c r="AI571" s="39"/>
      <c r="AJ571" s="39"/>
      <c r="AK571" s="39"/>
      <c r="AL571" s="39"/>
      <c r="AM571" s="39"/>
    </row>
    <row r="572" spans="1:39" ht="15" customHeight="1" x14ac:dyDescent="0.2">
      <c r="A572" s="75">
        <f t="shared" si="209"/>
        <v>43507</v>
      </c>
      <c r="B572" s="2">
        <f t="shared" si="200"/>
        <v>959.22920651999993</v>
      </c>
      <c r="C572" s="157">
        <f t="shared" si="221"/>
        <v>954.89548932483967</v>
      </c>
      <c r="D572" s="158">
        <f t="shared" si="210"/>
        <v>5092.97</v>
      </c>
      <c r="E572" s="150">
        <f>IF(AND(K572=1,K571&gt;1),VLOOKUP(A571,[1]Plan1!$GA$137:$GD$300,4),E571)</f>
        <v>5100.6099999999997</v>
      </c>
      <c r="F572" s="152">
        <f t="shared" si="201"/>
        <v>43434</v>
      </c>
      <c r="G572" s="152">
        <f t="shared" si="219"/>
        <v>43464</v>
      </c>
      <c r="H572" s="159">
        <f t="shared" si="202"/>
        <v>1.5001070102511616E-3</v>
      </c>
      <c r="I572" s="160">
        <f t="shared" si="211"/>
        <v>43524</v>
      </c>
      <c r="J572" s="155">
        <f t="shared" si="220"/>
        <v>29</v>
      </c>
      <c r="K572" s="155">
        <f t="shared" si="216"/>
        <v>12</v>
      </c>
      <c r="L572" s="2">
        <f t="shared" si="212"/>
        <v>1.0006204599999999</v>
      </c>
      <c r="M572" s="157">
        <f t="shared" si="217"/>
        <v>1.0006204599999999</v>
      </c>
      <c r="N572" s="2">
        <f t="shared" si="203"/>
        <v>955.48796377999997</v>
      </c>
      <c r="O572" s="161">
        <f t="shared" si="213"/>
        <v>0</v>
      </c>
      <c r="P572" s="162">
        <f t="shared" si="204"/>
        <v>0</v>
      </c>
      <c r="Q572" s="157">
        <f t="shared" si="205"/>
        <v>0</v>
      </c>
      <c r="R572" s="163">
        <f t="shared" si="214"/>
        <v>0.12</v>
      </c>
      <c r="S572" s="161">
        <f t="shared" si="206"/>
        <v>12</v>
      </c>
      <c r="T572" s="161">
        <v>360</v>
      </c>
      <c r="U572" s="164">
        <f t="shared" si="207"/>
        <v>1.0039155310000001</v>
      </c>
      <c r="V572" s="157">
        <f t="shared" si="208"/>
        <v>3.7412427400000001</v>
      </c>
      <c r="W572" s="2">
        <f t="shared" si="215"/>
        <v>0</v>
      </c>
      <c r="X572" s="2"/>
      <c r="Y572" s="8"/>
      <c r="Z572" s="5"/>
      <c r="AA572" s="1"/>
      <c r="AB572" s="8"/>
      <c r="AC572" s="3"/>
      <c r="AD572" s="1"/>
      <c r="AE572" s="3"/>
      <c r="AG572" s="41"/>
      <c r="AH572" s="39"/>
      <c r="AI572" s="39"/>
      <c r="AJ572" s="39"/>
      <c r="AK572" s="39"/>
      <c r="AL572" s="39"/>
      <c r="AM572" s="39"/>
    </row>
    <row r="573" spans="1:39" ht="15" customHeight="1" x14ac:dyDescent="0.2">
      <c r="A573" s="75">
        <f t="shared" si="209"/>
        <v>43508</v>
      </c>
      <c r="B573" s="2">
        <f t="shared" si="200"/>
        <v>959.59123441999998</v>
      </c>
      <c r="C573" s="157">
        <f t="shared" si="221"/>
        <v>954.89548932483967</v>
      </c>
      <c r="D573" s="158">
        <f t="shared" si="210"/>
        <v>5092.97</v>
      </c>
      <c r="E573" s="150">
        <f>IF(AND(K573=1,K572&gt;1),VLOOKUP(A572,[1]Plan1!$GA$137:$GD$300,4),E572)</f>
        <v>5100.6099999999997</v>
      </c>
      <c r="F573" s="152">
        <f t="shared" si="201"/>
        <v>43434</v>
      </c>
      <c r="G573" s="152">
        <f t="shared" si="219"/>
        <v>43464</v>
      </c>
      <c r="H573" s="159">
        <f t="shared" si="202"/>
        <v>1.5001070102511616E-3</v>
      </c>
      <c r="I573" s="160">
        <f t="shared" si="211"/>
        <v>43524</v>
      </c>
      <c r="J573" s="155">
        <f t="shared" si="220"/>
        <v>29</v>
      </c>
      <c r="K573" s="155">
        <f t="shared" si="216"/>
        <v>13</v>
      </c>
      <c r="L573" s="2">
        <f t="shared" si="212"/>
        <v>1.00067218</v>
      </c>
      <c r="M573" s="157">
        <f t="shared" si="217"/>
        <v>1.00067218</v>
      </c>
      <c r="N573" s="2">
        <f t="shared" si="203"/>
        <v>955.53735097000003</v>
      </c>
      <c r="O573" s="161">
        <f t="shared" si="213"/>
        <v>0</v>
      </c>
      <c r="P573" s="162">
        <f t="shared" si="204"/>
        <v>0</v>
      </c>
      <c r="Q573" s="157">
        <f t="shared" si="205"/>
        <v>0</v>
      </c>
      <c r="R573" s="163">
        <f t="shared" si="214"/>
        <v>0.12</v>
      </c>
      <c r="S573" s="161">
        <f t="shared" si="206"/>
        <v>13</v>
      </c>
      <c r="T573" s="161">
        <v>360</v>
      </c>
      <c r="U573" s="164">
        <f t="shared" si="207"/>
        <v>1.004242517</v>
      </c>
      <c r="V573" s="157">
        <f t="shared" si="208"/>
        <v>4.0538834499999998</v>
      </c>
      <c r="W573" s="2">
        <f t="shared" si="215"/>
        <v>0</v>
      </c>
      <c r="X573" s="2"/>
      <c r="Y573" s="8"/>
      <c r="Z573" s="5"/>
      <c r="AA573" s="1"/>
      <c r="AB573" s="8"/>
      <c r="AC573" s="3"/>
      <c r="AD573" s="1"/>
      <c r="AE573" s="3"/>
      <c r="AG573" s="41"/>
      <c r="AH573" s="39"/>
      <c r="AI573" s="39"/>
      <c r="AJ573" s="39"/>
      <c r="AK573" s="39"/>
      <c r="AL573" s="39"/>
      <c r="AM573" s="39"/>
    </row>
    <row r="574" spans="1:39" ht="15" customHeight="1" x14ac:dyDescent="0.2">
      <c r="A574" s="75">
        <f t="shared" si="209"/>
        <v>43509</v>
      </c>
      <c r="B574" s="2">
        <f t="shared" si="200"/>
        <v>959.95339590999993</v>
      </c>
      <c r="C574" s="157">
        <f t="shared" si="221"/>
        <v>954.89548932483967</v>
      </c>
      <c r="D574" s="158">
        <f t="shared" si="210"/>
        <v>5092.97</v>
      </c>
      <c r="E574" s="150">
        <f>IF(AND(K574=1,K573&gt;1),VLOOKUP(A573,[1]Plan1!$GA$137:$GD$300,4),E573)</f>
        <v>5100.6099999999997</v>
      </c>
      <c r="F574" s="152">
        <f t="shared" si="201"/>
        <v>43434</v>
      </c>
      <c r="G574" s="152">
        <f t="shared" si="219"/>
        <v>43464</v>
      </c>
      <c r="H574" s="159">
        <f t="shared" si="202"/>
        <v>1.5001070102511616E-3</v>
      </c>
      <c r="I574" s="160">
        <f t="shared" si="211"/>
        <v>43524</v>
      </c>
      <c r="J574" s="155">
        <f t="shared" si="220"/>
        <v>29</v>
      </c>
      <c r="K574" s="155">
        <f t="shared" si="216"/>
        <v>14</v>
      </c>
      <c r="L574" s="2">
        <f t="shared" si="212"/>
        <v>1.0007239000000001</v>
      </c>
      <c r="M574" s="157">
        <f t="shared" si="217"/>
        <v>1.0007239000000001</v>
      </c>
      <c r="N574" s="2">
        <f t="shared" si="203"/>
        <v>955.58673815999998</v>
      </c>
      <c r="O574" s="161">
        <f t="shared" si="213"/>
        <v>0</v>
      </c>
      <c r="P574" s="162">
        <f t="shared" si="204"/>
        <v>0</v>
      </c>
      <c r="Q574" s="157">
        <f t="shared" si="205"/>
        <v>0</v>
      </c>
      <c r="R574" s="163">
        <f t="shared" si="214"/>
        <v>0.12</v>
      </c>
      <c r="S574" s="161">
        <f t="shared" si="206"/>
        <v>14</v>
      </c>
      <c r="T574" s="161">
        <v>360</v>
      </c>
      <c r="U574" s="164">
        <f t="shared" si="207"/>
        <v>1.004569609</v>
      </c>
      <c r="V574" s="157">
        <f t="shared" si="208"/>
        <v>4.3666577499999999</v>
      </c>
      <c r="W574" s="2">
        <f t="shared" si="215"/>
        <v>0</v>
      </c>
      <c r="X574" s="2"/>
      <c r="Y574" s="8"/>
      <c r="Z574" s="5"/>
      <c r="AA574" s="1"/>
      <c r="AB574" s="8"/>
      <c r="AC574" s="3"/>
      <c r="AD574" s="1"/>
      <c r="AE574" s="3"/>
      <c r="AG574" s="41"/>
      <c r="AH574" s="39"/>
      <c r="AI574" s="39"/>
      <c r="AJ574" s="39"/>
      <c r="AK574" s="39"/>
      <c r="AL574" s="39"/>
      <c r="AM574" s="39"/>
    </row>
    <row r="575" spans="1:39" s="30" customFormat="1" ht="15" customHeight="1" x14ac:dyDescent="0.2">
      <c r="A575" s="75">
        <f t="shared" si="209"/>
        <v>43510</v>
      </c>
      <c r="B575" s="2">
        <f t="shared" si="200"/>
        <v>960.31570062000003</v>
      </c>
      <c r="C575" s="157">
        <f t="shared" si="221"/>
        <v>954.89548932483967</v>
      </c>
      <c r="D575" s="158">
        <f t="shared" si="210"/>
        <v>5092.97</v>
      </c>
      <c r="E575" s="150">
        <f>IF(AND(K575=1,K574&gt;1),VLOOKUP(A574,[1]Plan1!$GA$137:$GD$300,4),E574)</f>
        <v>5100.6099999999997</v>
      </c>
      <c r="F575" s="152">
        <f t="shared" si="201"/>
        <v>43434</v>
      </c>
      <c r="G575" s="152">
        <f t="shared" si="219"/>
        <v>43464</v>
      </c>
      <c r="H575" s="159">
        <f t="shared" si="202"/>
        <v>1.5001070102511616E-3</v>
      </c>
      <c r="I575" s="160">
        <f t="shared" si="211"/>
        <v>43524</v>
      </c>
      <c r="J575" s="155">
        <f t="shared" si="220"/>
        <v>29</v>
      </c>
      <c r="K575" s="155">
        <f t="shared" si="216"/>
        <v>15</v>
      </c>
      <c r="L575" s="2">
        <f t="shared" si="212"/>
        <v>1.0007756299999999</v>
      </c>
      <c r="M575" s="157">
        <f t="shared" si="217"/>
        <v>1.0007756299999999</v>
      </c>
      <c r="N575" s="2">
        <f t="shared" si="203"/>
        <v>955.63613491000001</v>
      </c>
      <c r="O575" s="161">
        <f t="shared" si="213"/>
        <v>0</v>
      </c>
      <c r="P575" s="162">
        <f t="shared" si="204"/>
        <v>0</v>
      </c>
      <c r="Q575" s="157">
        <f t="shared" si="205"/>
        <v>0</v>
      </c>
      <c r="R575" s="163">
        <f t="shared" si="214"/>
        <v>0.12</v>
      </c>
      <c r="S575" s="161">
        <f t="shared" si="206"/>
        <v>15</v>
      </c>
      <c r="T575" s="161">
        <v>360</v>
      </c>
      <c r="U575" s="164">
        <f t="shared" si="207"/>
        <v>1.0048968069999999</v>
      </c>
      <c r="V575" s="157">
        <f t="shared" si="208"/>
        <v>4.6795657100000003</v>
      </c>
      <c r="W575" s="2">
        <f t="shared" si="215"/>
        <v>0</v>
      </c>
      <c r="X575" s="2"/>
      <c r="Y575" s="29"/>
      <c r="Z575" s="32"/>
      <c r="AB575" s="29"/>
      <c r="AC575" s="34"/>
      <c r="AE575" s="34"/>
      <c r="AF575" s="43"/>
      <c r="AG575" s="44"/>
      <c r="AH575" s="43"/>
      <c r="AI575" s="43"/>
      <c r="AJ575" s="43"/>
      <c r="AK575" s="43"/>
      <c r="AL575" s="43"/>
      <c r="AM575" s="43"/>
    </row>
    <row r="576" spans="1:39" ht="15" customHeight="1" x14ac:dyDescent="0.2">
      <c r="A576" s="75">
        <f t="shared" si="209"/>
        <v>43511</v>
      </c>
      <c r="B576" s="2">
        <f t="shared" si="200"/>
        <v>960.67814084999998</v>
      </c>
      <c r="C576" s="157">
        <f t="shared" si="221"/>
        <v>954.89548932483967</v>
      </c>
      <c r="D576" s="158">
        <f t="shared" si="210"/>
        <v>5092.97</v>
      </c>
      <c r="E576" s="150">
        <f>IF(AND(K576=1,K575&gt;1),VLOOKUP(A575,[1]Plan1!$GA$137:$GD$300,4),E575)</f>
        <v>5100.6099999999997</v>
      </c>
      <c r="F576" s="152">
        <f t="shared" si="201"/>
        <v>43434</v>
      </c>
      <c r="G576" s="152">
        <f t="shared" si="219"/>
        <v>43464</v>
      </c>
      <c r="H576" s="159">
        <f t="shared" si="202"/>
        <v>1.5001070102511616E-3</v>
      </c>
      <c r="I576" s="160">
        <f t="shared" si="211"/>
        <v>43524</v>
      </c>
      <c r="J576" s="155">
        <f t="shared" si="220"/>
        <v>29</v>
      </c>
      <c r="K576" s="155">
        <f t="shared" si="216"/>
        <v>16</v>
      </c>
      <c r="L576" s="2">
        <f t="shared" si="212"/>
        <v>1.0008273599999999</v>
      </c>
      <c r="M576" s="157">
        <f t="shared" si="217"/>
        <v>1.0008273599999999</v>
      </c>
      <c r="N576" s="2">
        <f t="shared" si="203"/>
        <v>955.68553165000003</v>
      </c>
      <c r="O576" s="161">
        <f t="shared" si="213"/>
        <v>0</v>
      </c>
      <c r="P576" s="162">
        <f t="shared" si="204"/>
        <v>0</v>
      </c>
      <c r="Q576" s="157">
        <f t="shared" si="205"/>
        <v>0</v>
      </c>
      <c r="R576" s="163">
        <f t="shared" si="214"/>
        <v>0.12</v>
      </c>
      <c r="S576" s="161">
        <f t="shared" si="206"/>
        <v>16</v>
      </c>
      <c r="T576" s="161">
        <v>360</v>
      </c>
      <c r="U576" s="164">
        <f t="shared" si="207"/>
        <v>1.0052241129999999</v>
      </c>
      <c r="V576" s="157">
        <f t="shared" si="208"/>
        <v>4.9926092000000004</v>
      </c>
      <c r="W576" s="2">
        <f t="shared" si="215"/>
        <v>0</v>
      </c>
      <c r="X576" s="2"/>
      <c r="Y576" s="8"/>
      <c r="Z576" s="5"/>
      <c r="AA576" s="1"/>
      <c r="AB576" s="8"/>
      <c r="AC576" s="3"/>
      <c r="AD576" s="1"/>
      <c r="AE576" s="3"/>
      <c r="AG576" s="41"/>
      <c r="AH576" s="39"/>
      <c r="AI576" s="39"/>
      <c r="AJ576" s="39"/>
      <c r="AK576" s="39"/>
      <c r="AL576" s="39"/>
      <c r="AM576" s="39"/>
    </row>
    <row r="577" spans="1:163" ht="15" customHeight="1" x14ac:dyDescent="0.2">
      <c r="A577" s="75">
        <f t="shared" si="209"/>
        <v>43512</v>
      </c>
      <c r="B577" s="2">
        <f t="shared" si="200"/>
        <v>961.04072338000003</v>
      </c>
      <c r="C577" s="157">
        <f t="shared" si="221"/>
        <v>954.89548932483967</v>
      </c>
      <c r="D577" s="158">
        <f t="shared" si="210"/>
        <v>5092.97</v>
      </c>
      <c r="E577" s="150">
        <f>IF(AND(K577=1,K576&gt;1),VLOOKUP(A576,[1]Plan1!$GA$137:$GD$300,4),E576)</f>
        <v>5100.6099999999997</v>
      </c>
      <c r="F577" s="152">
        <f t="shared" si="201"/>
        <v>43434</v>
      </c>
      <c r="G577" s="152">
        <f t="shared" si="219"/>
        <v>43464</v>
      </c>
      <c r="H577" s="159">
        <f t="shared" si="202"/>
        <v>1.5001070102511616E-3</v>
      </c>
      <c r="I577" s="160">
        <f t="shared" si="211"/>
        <v>43524</v>
      </c>
      <c r="J577" s="155">
        <f t="shared" si="220"/>
        <v>29</v>
      </c>
      <c r="K577" s="155">
        <f t="shared" si="216"/>
        <v>17</v>
      </c>
      <c r="L577" s="2">
        <f t="shared" si="212"/>
        <v>1.0008790999999999</v>
      </c>
      <c r="M577" s="157">
        <f t="shared" si="217"/>
        <v>1.0008790999999999</v>
      </c>
      <c r="N577" s="2">
        <f t="shared" si="203"/>
        <v>955.73493794000001</v>
      </c>
      <c r="O577" s="161">
        <f t="shared" si="213"/>
        <v>0</v>
      </c>
      <c r="P577" s="162">
        <f t="shared" si="204"/>
        <v>0</v>
      </c>
      <c r="Q577" s="157">
        <f t="shared" si="205"/>
        <v>0</v>
      </c>
      <c r="R577" s="163">
        <f t="shared" si="214"/>
        <v>0.12</v>
      </c>
      <c r="S577" s="161">
        <f t="shared" si="206"/>
        <v>17</v>
      </c>
      <c r="T577" s="161">
        <v>360</v>
      </c>
      <c r="U577" s="164">
        <f t="shared" si="207"/>
        <v>1.0055515239999999</v>
      </c>
      <c r="V577" s="157">
        <f t="shared" si="208"/>
        <v>5.3057854400000002</v>
      </c>
      <c r="W577" s="2">
        <f t="shared" si="215"/>
        <v>0</v>
      </c>
      <c r="X577" s="2"/>
      <c r="Y577" s="11"/>
      <c r="Z577" s="5"/>
      <c r="AA577" s="10"/>
      <c r="AB577" s="11"/>
      <c r="AC577" s="7"/>
      <c r="AD577" s="10"/>
      <c r="AE577" s="7"/>
      <c r="AG577" s="41"/>
      <c r="AH577" s="39"/>
      <c r="AI577" s="39"/>
      <c r="AJ577" s="39"/>
      <c r="AK577" s="39"/>
      <c r="AL577" s="39"/>
      <c r="AM577" s="39"/>
      <c r="AN577" s="38"/>
      <c r="AO577" s="38"/>
      <c r="AP577" s="38"/>
      <c r="AQ577" s="38"/>
      <c r="AR577" s="38"/>
      <c r="AS577" s="38"/>
      <c r="AT577" s="38"/>
      <c r="AU577" s="38"/>
      <c r="AV577" s="38"/>
      <c r="AW577" s="38"/>
      <c r="AX577" s="38"/>
      <c r="AY577" s="38"/>
      <c r="AZ577" s="38"/>
      <c r="BA577" s="38"/>
      <c r="BB577" s="38"/>
      <c r="BC577" s="38"/>
      <c r="BD577" s="38"/>
      <c r="BE577" s="38"/>
      <c r="BF577" s="38"/>
      <c r="BG577" s="38"/>
      <c r="BH577" s="38"/>
      <c r="BI577" s="38"/>
      <c r="BJ577" s="38"/>
      <c r="BK577" s="38"/>
      <c r="BL577" s="38"/>
      <c r="BM577" s="38"/>
      <c r="BN577" s="38"/>
      <c r="BO577" s="38"/>
      <c r="BP577" s="38"/>
      <c r="BQ577" s="38"/>
      <c r="BR577" s="38"/>
      <c r="BS577" s="38"/>
      <c r="BT577" s="38"/>
      <c r="BU577" s="38"/>
      <c r="BV577" s="38"/>
      <c r="BW577" s="38"/>
      <c r="BX577" s="38"/>
      <c r="BY577" s="38"/>
      <c r="BZ577" s="38"/>
      <c r="CA577" s="38"/>
      <c r="CB577" s="38"/>
      <c r="CC577" s="38"/>
      <c r="CD577" s="38"/>
      <c r="CE577" s="38"/>
      <c r="CF577" s="38"/>
      <c r="CG577" s="38"/>
      <c r="CH577" s="38"/>
      <c r="CI577" s="38"/>
      <c r="CJ577" s="38"/>
      <c r="CK577" s="38"/>
      <c r="CL577" s="38"/>
      <c r="CM577" s="38"/>
      <c r="CN577" s="38"/>
      <c r="CO577" s="38"/>
      <c r="CP577" s="38"/>
      <c r="CQ577" s="38"/>
      <c r="CR577" s="38"/>
      <c r="CS577" s="38"/>
      <c r="CT577" s="38"/>
      <c r="CU577" s="38"/>
      <c r="CV577" s="38"/>
      <c r="CW577" s="38"/>
      <c r="CX577" s="38"/>
      <c r="CY577" s="38"/>
      <c r="CZ577" s="38"/>
      <c r="DA577" s="38"/>
      <c r="DB577" s="38"/>
      <c r="DC577" s="38"/>
      <c r="DD577" s="38"/>
      <c r="DE577" s="38"/>
      <c r="DF577" s="38"/>
      <c r="DG577" s="38"/>
      <c r="DH577" s="38"/>
      <c r="DI577" s="38"/>
      <c r="DJ577" s="38"/>
      <c r="DK577" s="38"/>
      <c r="DL577" s="38"/>
      <c r="DM577" s="38"/>
      <c r="DN577" s="38"/>
      <c r="DO577" s="38"/>
      <c r="DP577" s="38"/>
      <c r="DQ577" s="38"/>
      <c r="DR577" s="38"/>
      <c r="DS577" s="38"/>
      <c r="DT577" s="38"/>
      <c r="DU577" s="38"/>
      <c r="DV577" s="38"/>
      <c r="DW577" s="38"/>
      <c r="DX577" s="38"/>
      <c r="DY577" s="38"/>
      <c r="DZ577" s="38"/>
      <c r="EA577" s="38"/>
      <c r="EB577" s="38"/>
      <c r="EC577" s="38"/>
      <c r="ED577" s="38"/>
      <c r="EE577" s="38"/>
      <c r="EF577" s="38"/>
      <c r="EG577" s="38"/>
      <c r="EH577" s="38"/>
      <c r="EI577" s="38"/>
      <c r="EJ577" s="38"/>
      <c r="EK577" s="38"/>
      <c r="EL577" s="38"/>
      <c r="EM577" s="38"/>
      <c r="EN577" s="38"/>
      <c r="EO577" s="38"/>
      <c r="EP577" s="38"/>
      <c r="EQ577" s="38"/>
      <c r="ER577" s="38"/>
      <c r="ES577" s="38"/>
      <c r="ET577" s="38"/>
      <c r="EU577" s="38"/>
      <c r="EV577" s="38"/>
      <c r="EW577" s="38"/>
      <c r="EX577" s="38"/>
      <c r="EY577" s="38"/>
      <c r="EZ577" s="38"/>
      <c r="FA577" s="38"/>
      <c r="FB577" s="38"/>
      <c r="FC577" s="38"/>
      <c r="FD577" s="38"/>
      <c r="FE577" s="38"/>
      <c r="FF577" s="38"/>
      <c r="FG577" s="38"/>
    </row>
    <row r="578" spans="1:163" ht="15" customHeight="1" x14ac:dyDescent="0.2">
      <c r="A578" s="75">
        <f t="shared" si="209"/>
        <v>43513</v>
      </c>
      <c r="B578" s="2">
        <f t="shared" si="200"/>
        <v>961.40343189000009</v>
      </c>
      <c r="C578" s="157">
        <f t="shared" si="221"/>
        <v>954.89548932483967</v>
      </c>
      <c r="D578" s="158">
        <f t="shared" si="210"/>
        <v>5092.97</v>
      </c>
      <c r="E578" s="150">
        <f>IF(AND(K578=1,K577&gt;1),VLOOKUP(A577,[1]Plan1!$GA$137:$GD$300,4),E577)</f>
        <v>5100.6099999999997</v>
      </c>
      <c r="F578" s="152">
        <f t="shared" si="201"/>
        <v>43434</v>
      </c>
      <c r="G578" s="152">
        <f t="shared" si="219"/>
        <v>43464</v>
      </c>
      <c r="H578" s="159">
        <f t="shared" si="202"/>
        <v>1.5001070102511616E-3</v>
      </c>
      <c r="I578" s="160">
        <f t="shared" si="211"/>
        <v>43524</v>
      </c>
      <c r="J578" s="155">
        <f t="shared" si="220"/>
        <v>29</v>
      </c>
      <c r="K578" s="155">
        <f t="shared" si="216"/>
        <v>18</v>
      </c>
      <c r="L578" s="2">
        <f t="shared" si="212"/>
        <v>1.0009308299999999</v>
      </c>
      <c r="M578" s="157">
        <f t="shared" si="217"/>
        <v>1.0009308299999999</v>
      </c>
      <c r="N578" s="2">
        <f t="shared" si="203"/>
        <v>955.78433469000004</v>
      </c>
      <c r="O578" s="161">
        <f t="shared" si="213"/>
        <v>0</v>
      </c>
      <c r="P578" s="162">
        <f t="shared" si="204"/>
        <v>0</v>
      </c>
      <c r="Q578" s="157">
        <f t="shared" si="205"/>
        <v>0</v>
      </c>
      <c r="R578" s="163">
        <f t="shared" si="214"/>
        <v>0.12</v>
      </c>
      <c r="S578" s="161">
        <f t="shared" si="206"/>
        <v>18</v>
      </c>
      <c r="T578" s="161">
        <v>360</v>
      </c>
      <c r="U578" s="164">
        <f t="shared" si="207"/>
        <v>1.005879043</v>
      </c>
      <c r="V578" s="157">
        <f t="shared" si="208"/>
        <v>5.6190971999999997</v>
      </c>
      <c r="W578" s="2">
        <f t="shared" si="215"/>
        <v>0</v>
      </c>
      <c r="X578" s="2"/>
      <c r="Y578" s="8"/>
      <c r="Z578" s="5"/>
      <c r="AA578" s="1"/>
      <c r="AB578" s="8"/>
      <c r="AC578" s="3"/>
      <c r="AD578" s="1"/>
      <c r="AE578" s="3"/>
      <c r="AG578" s="41"/>
      <c r="AH578" s="39"/>
      <c r="AI578" s="39"/>
      <c r="AJ578" s="39"/>
      <c r="AK578" s="39"/>
      <c r="AL578" s="39"/>
      <c r="AM578" s="39"/>
    </row>
    <row r="579" spans="1:163" ht="15" customHeight="1" x14ac:dyDescent="0.2">
      <c r="A579" s="75">
        <f t="shared" si="209"/>
        <v>43514</v>
      </c>
      <c r="B579" s="2">
        <f t="shared" si="200"/>
        <v>961.76628367000001</v>
      </c>
      <c r="C579" s="157">
        <f t="shared" si="221"/>
        <v>954.89548932483967</v>
      </c>
      <c r="D579" s="158">
        <f t="shared" si="210"/>
        <v>5092.97</v>
      </c>
      <c r="E579" s="150">
        <f>IF(AND(K579=1,K578&gt;1),VLOOKUP(A578,[1]Plan1!$GA$137:$GD$300,4),E578)</f>
        <v>5100.6099999999997</v>
      </c>
      <c r="F579" s="152">
        <f t="shared" si="201"/>
        <v>43434</v>
      </c>
      <c r="G579" s="152">
        <f t="shared" si="219"/>
        <v>43464</v>
      </c>
      <c r="H579" s="159">
        <f t="shared" si="202"/>
        <v>1.5001070102511616E-3</v>
      </c>
      <c r="I579" s="160">
        <f t="shared" si="211"/>
        <v>43524</v>
      </c>
      <c r="J579" s="155">
        <f t="shared" si="220"/>
        <v>29</v>
      </c>
      <c r="K579" s="155">
        <f t="shared" si="216"/>
        <v>19</v>
      </c>
      <c r="L579" s="2">
        <f t="shared" si="212"/>
        <v>1.0009825699999999</v>
      </c>
      <c r="M579" s="157">
        <f t="shared" si="217"/>
        <v>1.0009825699999999</v>
      </c>
      <c r="N579" s="2">
        <f t="shared" si="203"/>
        <v>955.83374098000002</v>
      </c>
      <c r="O579" s="161">
        <f t="shared" si="213"/>
        <v>0</v>
      </c>
      <c r="P579" s="162">
        <f t="shared" si="204"/>
        <v>0</v>
      </c>
      <c r="Q579" s="157">
        <f t="shared" si="205"/>
        <v>0</v>
      </c>
      <c r="R579" s="163">
        <f t="shared" si="214"/>
        <v>0.12</v>
      </c>
      <c r="S579" s="161">
        <f t="shared" si="206"/>
        <v>19</v>
      </c>
      <c r="T579" s="161">
        <v>360</v>
      </c>
      <c r="U579" s="164">
        <f t="shared" si="207"/>
        <v>1.0062066679999999</v>
      </c>
      <c r="V579" s="157">
        <f t="shared" si="208"/>
        <v>5.93254269</v>
      </c>
      <c r="W579" s="2">
        <f t="shared" si="215"/>
        <v>0</v>
      </c>
      <c r="X579" s="2"/>
      <c r="Y579" s="8"/>
      <c r="Z579" s="5"/>
      <c r="AA579" s="1"/>
      <c r="AB579" s="8"/>
      <c r="AC579" s="3"/>
      <c r="AD579" s="1"/>
      <c r="AE579" s="3"/>
      <c r="AG579" s="41"/>
      <c r="AH579" s="39"/>
      <c r="AI579" s="39"/>
      <c r="AJ579" s="39"/>
      <c r="AK579" s="39"/>
      <c r="AL579" s="39"/>
      <c r="AM579" s="39"/>
    </row>
    <row r="580" spans="1:163" ht="15" customHeight="1" x14ac:dyDescent="0.2">
      <c r="A580" s="75">
        <f t="shared" si="209"/>
        <v>43515</v>
      </c>
      <c r="B580" s="2">
        <f t="shared" si="200"/>
        <v>962.12926915000003</v>
      </c>
      <c r="C580" s="157">
        <f t="shared" si="221"/>
        <v>954.89548932483967</v>
      </c>
      <c r="D580" s="158">
        <f t="shared" si="210"/>
        <v>5092.97</v>
      </c>
      <c r="E580" s="150">
        <f>IF(AND(K580=1,K579&gt;1),VLOOKUP(A579,[1]Plan1!$GA$137:$GD$300,4),E579)</f>
        <v>5100.6099999999997</v>
      </c>
      <c r="F580" s="152">
        <f t="shared" si="201"/>
        <v>43434</v>
      </c>
      <c r="G580" s="152">
        <f t="shared" si="219"/>
        <v>43464</v>
      </c>
      <c r="H580" s="159">
        <f t="shared" si="202"/>
        <v>1.5001070102511616E-3</v>
      </c>
      <c r="I580" s="160">
        <f t="shared" si="211"/>
        <v>43524</v>
      </c>
      <c r="J580" s="155">
        <f t="shared" si="220"/>
        <v>29</v>
      </c>
      <c r="K580" s="155">
        <f t="shared" si="216"/>
        <v>20</v>
      </c>
      <c r="L580" s="2">
        <f t="shared" si="212"/>
        <v>1.0010343100000001</v>
      </c>
      <c r="M580" s="157">
        <f t="shared" si="217"/>
        <v>1.0010343100000001</v>
      </c>
      <c r="N580" s="2">
        <f t="shared" si="203"/>
        <v>955.88314726999999</v>
      </c>
      <c r="O580" s="161">
        <f t="shared" si="213"/>
        <v>0</v>
      </c>
      <c r="P580" s="162">
        <f t="shared" si="204"/>
        <v>0</v>
      </c>
      <c r="Q580" s="157">
        <f t="shared" si="205"/>
        <v>0</v>
      </c>
      <c r="R580" s="163">
        <f t="shared" si="214"/>
        <v>0.12</v>
      </c>
      <c r="S580" s="161">
        <f t="shared" si="206"/>
        <v>20</v>
      </c>
      <c r="T580" s="161">
        <v>360</v>
      </c>
      <c r="U580" s="164">
        <f t="shared" si="207"/>
        <v>1.006534399</v>
      </c>
      <c r="V580" s="157">
        <f t="shared" si="208"/>
        <v>6.2461218799999996</v>
      </c>
      <c r="W580" s="2">
        <f t="shared" si="215"/>
        <v>0</v>
      </c>
      <c r="X580" s="2"/>
      <c r="Y580" s="8"/>
      <c r="Z580" s="5"/>
      <c r="AA580" s="1"/>
      <c r="AB580" s="8"/>
      <c r="AC580" s="3"/>
      <c r="AD580" s="1"/>
      <c r="AE580" s="3"/>
      <c r="AG580" s="41"/>
      <c r="AH580" s="39"/>
      <c r="AI580" s="39"/>
      <c r="AJ580" s="39"/>
      <c r="AK580" s="39"/>
      <c r="AL580" s="39"/>
      <c r="AM580" s="39"/>
    </row>
    <row r="581" spans="1:163" ht="15" customHeight="1" x14ac:dyDescent="0.2">
      <c r="A581" s="75">
        <f t="shared" si="209"/>
        <v>43516</v>
      </c>
      <c r="B581" s="2">
        <f t="shared" si="200"/>
        <v>962.49239025999998</v>
      </c>
      <c r="C581" s="157">
        <f t="shared" si="221"/>
        <v>954.89548932483967</v>
      </c>
      <c r="D581" s="158">
        <f t="shared" si="210"/>
        <v>5092.97</v>
      </c>
      <c r="E581" s="150">
        <f>IF(AND(K581=1,K580&gt;1),VLOOKUP(A580,[1]Plan1!$GA$137:$GD$300,4),E580)</f>
        <v>5100.6099999999997</v>
      </c>
      <c r="F581" s="152">
        <f t="shared" si="201"/>
        <v>43434</v>
      </c>
      <c r="G581" s="152">
        <f t="shared" si="219"/>
        <v>43464</v>
      </c>
      <c r="H581" s="159">
        <f t="shared" si="202"/>
        <v>1.5001070102511616E-3</v>
      </c>
      <c r="I581" s="160">
        <f t="shared" si="211"/>
        <v>43524</v>
      </c>
      <c r="J581" s="155">
        <f t="shared" si="220"/>
        <v>29</v>
      </c>
      <c r="K581" s="155">
        <f t="shared" si="216"/>
        <v>21</v>
      </c>
      <c r="L581" s="2">
        <f t="shared" si="212"/>
        <v>1.0010860500000001</v>
      </c>
      <c r="M581" s="157">
        <f t="shared" si="217"/>
        <v>1.0010860500000001</v>
      </c>
      <c r="N581" s="2">
        <f t="shared" si="203"/>
        <v>955.93255356999998</v>
      </c>
      <c r="O581" s="161">
        <f t="shared" si="213"/>
        <v>0</v>
      </c>
      <c r="P581" s="162">
        <f t="shared" si="204"/>
        <v>0</v>
      </c>
      <c r="Q581" s="157">
        <f t="shared" si="205"/>
        <v>0</v>
      </c>
      <c r="R581" s="163">
        <f t="shared" si="214"/>
        <v>0.12</v>
      </c>
      <c r="S581" s="161">
        <f t="shared" si="206"/>
        <v>21</v>
      </c>
      <c r="T581" s="161">
        <v>360</v>
      </c>
      <c r="U581" s="164">
        <f t="shared" si="207"/>
        <v>1.0068622380000001</v>
      </c>
      <c r="V581" s="157">
        <f t="shared" si="208"/>
        <v>6.55983669</v>
      </c>
      <c r="W581" s="2">
        <f t="shared" si="215"/>
        <v>0</v>
      </c>
      <c r="X581" s="2"/>
      <c r="Y581" s="8"/>
      <c r="Z581" s="5"/>
      <c r="AA581" s="1"/>
      <c r="AB581" s="8"/>
      <c r="AC581" s="3"/>
      <c r="AD581" s="1"/>
      <c r="AE581" s="3"/>
      <c r="AG581" s="41"/>
      <c r="AH581" s="39"/>
      <c r="AI581" s="39"/>
      <c r="AJ581" s="39"/>
      <c r="AK581" s="39"/>
      <c r="AL581" s="39"/>
      <c r="AM581" s="39"/>
    </row>
    <row r="582" spans="1:163" ht="15" customHeight="1" x14ac:dyDescent="0.2">
      <c r="A582" s="75">
        <f t="shared" si="209"/>
        <v>43517</v>
      </c>
      <c r="B582" s="2">
        <f t="shared" si="200"/>
        <v>962.85565471000007</v>
      </c>
      <c r="C582" s="157">
        <f t="shared" si="221"/>
        <v>954.89548932483967</v>
      </c>
      <c r="D582" s="158">
        <f t="shared" si="210"/>
        <v>5092.97</v>
      </c>
      <c r="E582" s="150">
        <f>IF(AND(K582=1,K581&gt;1),VLOOKUP(A581,[1]Plan1!$GA$137:$GD$300,4),E581)</f>
        <v>5100.6099999999997</v>
      </c>
      <c r="F582" s="152">
        <f t="shared" si="201"/>
        <v>43434</v>
      </c>
      <c r="G582" s="152">
        <f t="shared" si="219"/>
        <v>43464</v>
      </c>
      <c r="H582" s="159">
        <f t="shared" si="202"/>
        <v>1.5001070102511616E-3</v>
      </c>
      <c r="I582" s="160">
        <f t="shared" si="211"/>
        <v>43524</v>
      </c>
      <c r="J582" s="155">
        <f t="shared" si="220"/>
        <v>29</v>
      </c>
      <c r="K582" s="155">
        <f t="shared" si="216"/>
        <v>22</v>
      </c>
      <c r="L582" s="2">
        <f t="shared" si="212"/>
        <v>1.0011378</v>
      </c>
      <c r="M582" s="157">
        <f t="shared" si="217"/>
        <v>1.0011378</v>
      </c>
      <c r="N582" s="2">
        <f t="shared" si="203"/>
        <v>955.98196941000003</v>
      </c>
      <c r="O582" s="161">
        <f t="shared" si="213"/>
        <v>0</v>
      </c>
      <c r="P582" s="162">
        <f t="shared" si="204"/>
        <v>0</v>
      </c>
      <c r="Q582" s="157">
        <f t="shared" si="205"/>
        <v>0</v>
      </c>
      <c r="R582" s="163">
        <f t="shared" si="214"/>
        <v>0.12</v>
      </c>
      <c r="S582" s="161">
        <f t="shared" si="206"/>
        <v>22</v>
      </c>
      <c r="T582" s="161">
        <v>360</v>
      </c>
      <c r="U582" s="164">
        <f t="shared" si="207"/>
        <v>1.0071901830000001</v>
      </c>
      <c r="V582" s="157">
        <f t="shared" si="208"/>
        <v>6.8736853</v>
      </c>
      <c r="W582" s="2">
        <f t="shared" si="215"/>
        <v>0</v>
      </c>
      <c r="X582" s="2"/>
      <c r="Y582" s="8"/>
      <c r="Z582" s="5"/>
      <c r="AA582" s="1"/>
      <c r="AB582" s="8"/>
      <c r="AC582" s="3"/>
      <c r="AD582" s="1"/>
      <c r="AE582" s="3"/>
      <c r="AG582" s="41"/>
      <c r="AH582" s="39"/>
      <c r="AI582" s="39"/>
      <c r="AJ582" s="39"/>
      <c r="AK582" s="39"/>
      <c r="AL582" s="39"/>
      <c r="AM582" s="39"/>
    </row>
    <row r="583" spans="1:163" ht="15" customHeight="1" x14ac:dyDescent="0.2">
      <c r="A583" s="75">
        <f t="shared" si="209"/>
        <v>43518</v>
      </c>
      <c r="B583" s="2">
        <f t="shared" si="200"/>
        <v>963.21905386999993</v>
      </c>
      <c r="C583" s="157">
        <f t="shared" si="221"/>
        <v>954.89548932483967</v>
      </c>
      <c r="D583" s="158">
        <f t="shared" si="210"/>
        <v>5092.97</v>
      </c>
      <c r="E583" s="150">
        <f>IF(AND(K583=1,K582&gt;1),VLOOKUP(A582,[1]Plan1!$GA$137:$GD$300,4),E582)</f>
        <v>5100.6099999999997</v>
      </c>
      <c r="F583" s="152">
        <f t="shared" si="201"/>
        <v>43434</v>
      </c>
      <c r="G583" s="152">
        <f t="shared" si="219"/>
        <v>43464</v>
      </c>
      <c r="H583" s="159">
        <f t="shared" si="202"/>
        <v>1.5001070102511616E-3</v>
      </c>
      <c r="I583" s="160">
        <f t="shared" si="211"/>
        <v>43524</v>
      </c>
      <c r="J583" s="155">
        <f t="shared" si="220"/>
        <v>29</v>
      </c>
      <c r="K583" s="155">
        <f t="shared" si="216"/>
        <v>23</v>
      </c>
      <c r="L583" s="2">
        <f t="shared" si="212"/>
        <v>1.0011895500000001</v>
      </c>
      <c r="M583" s="157">
        <f t="shared" si="217"/>
        <v>1.0011895500000001</v>
      </c>
      <c r="N583" s="2">
        <f t="shared" si="203"/>
        <v>956.03138524999997</v>
      </c>
      <c r="O583" s="161">
        <f t="shared" si="213"/>
        <v>0</v>
      </c>
      <c r="P583" s="162">
        <f t="shared" si="204"/>
        <v>0</v>
      </c>
      <c r="Q583" s="157">
        <f t="shared" si="205"/>
        <v>0</v>
      </c>
      <c r="R583" s="163">
        <f t="shared" si="214"/>
        <v>0.12</v>
      </c>
      <c r="S583" s="161">
        <f t="shared" si="206"/>
        <v>23</v>
      </c>
      <c r="T583" s="161">
        <v>360</v>
      </c>
      <c r="U583" s="164">
        <f t="shared" si="207"/>
        <v>1.007518235</v>
      </c>
      <c r="V583" s="157">
        <f t="shared" si="208"/>
        <v>7.1876686200000002</v>
      </c>
      <c r="W583" s="2">
        <f t="shared" si="215"/>
        <v>0</v>
      </c>
      <c r="X583" s="2"/>
      <c r="Y583" s="8"/>
      <c r="Z583" s="5"/>
      <c r="AA583" s="1"/>
      <c r="AB583" s="8"/>
      <c r="AC583" s="3"/>
      <c r="AD583" s="1"/>
      <c r="AE583" s="3"/>
      <c r="AG583" s="41"/>
      <c r="AH583" s="39"/>
      <c r="AI583" s="39"/>
      <c r="AJ583" s="39"/>
      <c r="AK583" s="39"/>
      <c r="AL583" s="39"/>
      <c r="AM583" s="39"/>
    </row>
    <row r="584" spans="1:163" ht="15" customHeight="1" x14ac:dyDescent="0.2">
      <c r="A584" s="75">
        <f t="shared" si="209"/>
        <v>43519</v>
      </c>
      <c r="B584" s="2">
        <f t="shared" si="200"/>
        <v>963.58258775000002</v>
      </c>
      <c r="C584" s="157">
        <f t="shared" si="221"/>
        <v>954.89548932483967</v>
      </c>
      <c r="D584" s="158">
        <f t="shared" si="210"/>
        <v>5092.97</v>
      </c>
      <c r="E584" s="150">
        <f>IF(AND(K584=1,K583&gt;1),VLOOKUP(A583,[1]Plan1!$GA$137:$GD$300,4),E583)</f>
        <v>5100.6099999999997</v>
      </c>
      <c r="F584" s="152">
        <f t="shared" si="201"/>
        <v>43434</v>
      </c>
      <c r="G584" s="152">
        <f t="shared" si="219"/>
        <v>43464</v>
      </c>
      <c r="H584" s="159">
        <f t="shared" si="202"/>
        <v>1.5001070102511616E-3</v>
      </c>
      <c r="I584" s="160">
        <f t="shared" si="211"/>
        <v>43524</v>
      </c>
      <c r="J584" s="155">
        <f t="shared" si="220"/>
        <v>29</v>
      </c>
      <c r="K584" s="155">
        <f t="shared" si="216"/>
        <v>24</v>
      </c>
      <c r="L584" s="2">
        <f t="shared" si="212"/>
        <v>1.0012413</v>
      </c>
      <c r="M584" s="157">
        <f t="shared" si="217"/>
        <v>1.0012413</v>
      </c>
      <c r="N584" s="2">
        <f t="shared" si="203"/>
        <v>956.08080109000002</v>
      </c>
      <c r="O584" s="161">
        <f t="shared" si="213"/>
        <v>0</v>
      </c>
      <c r="P584" s="162">
        <f t="shared" si="204"/>
        <v>0</v>
      </c>
      <c r="Q584" s="157">
        <f t="shared" si="205"/>
        <v>0</v>
      </c>
      <c r="R584" s="163">
        <f t="shared" si="214"/>
        <v>0.12</v>
      </c>
      <c r="S584" s="161">
        <f t="shared" si="206"/>
        <v>24</v>
      </c>
      <c r="T584" s="161">
        <v>360</v>
      </c>
      <c r="U584" s="164">
        <f t="shared" si="207"/>
        <v>1.007846394</v>
      </c>
      <c r="V584" s="157">
        <f t="shared" si="208"/>
        <v>7.5017866599999996</v>
      </c>
      <c r="W584" s="2">
        <f t="shared" si="215"/>
        <v>0</v>
      </c>
      <c r="X584" s="2"/>
      <c r="Y584" s="8"/>
      <c r="Z584" s="5"/>
      <c r="AA584" s="1"/>
      <c r="AB584" s="8"/>
      <c r="AC584" s="3"/>
      <c r="AD584" s="1"/>
      <c r="AE584" s="3"/>
      <c r="AG584" s="41"/>
      <c r="AH584" s="39"/>
      <c r="AI584" s="39"/>
      <c r="AJ584" s="39"/>
      <c r="AK584" s="39"/>
      <c r="AL584" s="39"/>
      <c r="AM584" s="39"/>
    </row>
    <row r="585" spans="1:163" ht="15" customHeight="1" x14ac:dyDescent="0.2">
      <c r="A585" s="75">
        <f t="shared" si="209"/>
        <v>43520</v>
      </c>
      <c r="B585" s="2">
        <f t="shared" si="200"/>
        <v>963.94626599000003</v>
      </c>
      <c r="C585" s="157">
        <f t="shared" si="221"/>
        <v>954.89548932483967</v>
      </c>
      <c r="D585" s="158">
        <f t="shared" si="210"/>
        <v>5092.97</v>
      </c>
      <c r="E585" s="150">
        <f>IF(AND(K585=1,K584&gt;1),VLOOKUP(A584,[1]Plan1!$GA$137:$GD$300,4),E584)</f>
        <v>5100.6099999999997</v>
      </c>
      <c r="F585" s="152">
        <f t="shared" si="201"/>
        <v>43434</v>
      </c>
      <c r="G585" s="152">
        <f t="shared" si="219"/>
        <v>43464</v>
      </c>
      <c r="H585" s="159">
        <f t="shared" si="202"/>
        <v>1.5001070102511616E-3</v>
      </c>
      <c r="I585" s="160">
        <f t="shared" si="211"/>
        <v>43524</v>
      </c>
      <c r="J585" s="155">
        <f t="shared" si="220"/>
        <v>29</v>
      </c>
      <c r="K585" s="155">
        <f t="shared" si="216"/>
        <v>25</v>
      </c>
      <c r="L585" s="2">
        <f t="shared" si="212"/>
        <v>1.0012930600000001</v>
      </c>
      <c r="M585" s="157">
        <f t="shared" si="217"/>
        <v>1.0012930600000001</v>
      </c>
      <c r="N585" s="2">
        <f t="shared" si="203"/>
        <v>956.13022648000003</v>
      </c>
      <c r="O585" s="161">
        <f t="shared" si="213"/>
        <v>0</v>
      </c>
      <c r="P585" s="162">
        <f t="shared" si="204"/>
        <v>0</v>
      </c>
      <c r="Q585" s="157">
        <f t="shared" si="205"/>
        <v>0</v>
      </c>
      <c r="R585" s="163">
        <f t="shared" si="214"/>
        <v>0.12</v>
      </c>
      <c r="S585" s="161">
        <f t="shared" si="206"/>
        <v>25</v>
      </c>
      <c r="T585" s="161">
        <v>360</v>
      </c>
      <c r="U585" s="164">
        <f t="shared" si="207"/>
        <v>1.0081746599999999</v>
      </c>
      <c r="V585" s="157">
        <f t="shared" si="208"/>
        <v>7.8160395100000004</v>
      </c>
      <c r="W585" s="2">
        <f t="shared" si="215"/>
        <v>0</v>
      </c>
      <c r="X585" s="2"/>
      <c r="Y585" s="8"/>
      <c r="Z585" s="5"/>
      <c r="AA585" s="1"/>
      <c r="AB585" s="8"/>
      <c r="AC585" s="3"/>
      <c r="AD585" s="1"/>
      <c r="AE585" s="3"/>
      <c r="AG585" s="41"/>
      <c r="AH585" s="39"/>
      <c r="AI585" s="39"/>
      <c r="AJ585" s="39"/>
      <c r="AK585" s="39"/>
      <c r="AL585" s="39"/>
      <c r="AM585" s="39"/>
    </row>
    <row r="586" spans="1:163" ht="15" customHeight="1" x14ac:dyDescent="0.2">
      <c r="A586" s="75">
        <f t="shared" si="209"/>
        <v>43521</v>
      </c>
      <c r="B586" s="2">
        <f t="shared" si="200"/>
        <v>964.31006936999995</v>
      </c>
      <c r="C586" s="157">
        <f t="shared" si="221"/>
        <v>954.89548932483967</v>
      </c>
      <c r="D586" s="158">
        <f t="shared" si="210"/>
        <v>5092.97</v>
      </c>
      <c r="E586" s="150">
        <f>IF(AND(K586=1,K585&gt;1),VLOOKUP(A585,[1]Plan1!$GA$137:$GD$300,4),E585)</f>
        <v>5100.6099999999997</v>
      </c>
      <c r="F586" s="152">
        <f t="shared" si="201"/>
        <v>43434</v>
      </c>
      <c r="G586" s="152">
        <f t="shared" si="219"/>
        <v>43464</v>
      </c>
      <c r="H586" s="159">
        <f t="shared" si="202"/>
        <v>1.5001070102511616E-3</v>
      </c>
      <c r="I586" s="160">
        <f t="shared" si="211"/>
        <v>43524</v>
      </c>
      <c r="J586" s="155">
        <f t="shared" si="220"/>
        <v>29</v>
      </c>
      <c r="K586" s="155">
        <f t="shared" si="216"/>
        <v>26</v>
      </c>
      <c r="L586" s="2">
        <f t="shared" si="212"/>
        <v>1.00134481</v>
      </c>
      <c r="M586" s="157">
        <f t="shared" si="217"/>
        <v>1.00134481</v>
      </c>
      <c r="N586" s="2">
        <f t="shared" si="203"/>
        <v>956.17964231999997</v>
      </c>
      <c r="O586" s="161">
        <f t="shared" si="213"/>
        <v>0</v>
      </c>
      <c r="P586" s="162">
        <f t="shared" si="204"/>
        <v>0</v>
      </c>
      <c r="Q586" s="157">
        <f t="shared" si="205"/>
        <v>0</v>
      </c>
      <c r="R586" s="163">
        <f t="shared" si="214"/>
        <v>0.12</v>
      </c>
      <c r="S586" s="161">
        <f t="shared" si="206"/>
        <v>26</v>
      </c>
      <c r="T586" s="161">
        <v>360</v>
      </c>
      <c r="U586" s="164">
        <f t="shared" si="207"/>
        <v>1.008503033</v>
      </c>
      <c r="V586" s="157">
        <f t="shared" si="208"/>
        <v>8.1304270499999998</v>
      </c>
      <c r="W586" s="2">
        <f t="shared" si="215"/>
        <v>0</v>
      </c>
      <c r="X586" s="2"/>
      <c r="Y586" s="8"/>
      <c r="Z586" s="5"/>
      <c r="AA586" s="1"/>
      <c r="AB586" s="8"/>
      <c r="AC586" s="3"/>
      <c r="AD586" s="1"/>
      <c r="AE586" s="3"/>
      <c r="AG586" s="41"/>
      <c r="AH586" s="39"/>
      <c r="AI586" s="39"/>
      <c r="AJ586" s="39"/>
      <c r="AK586" s="39"/>
      <c r="AL586" s="39"/>
      <c r="AM586" s="39"/>
    </row>
    <row r="587" spans="1:163" ht="15" customHeight="1" x14ac:dyDescent="0.2">
      <c r="A587" s="75">
        <f t="shared" si="209"/>
        <v>43522</v>
      </c>
      <c r="B587" s="2">
        <f t="shared" ref="B587:B650" si="222">N587+V587</f>
        <v>964.67401714999994</v>
      </c>
      <c r="C587" s="157">
        <f t="shared" si="221"/>
        <v>954.89548932483967</v>
      </c>
      <c r="D587" s="158">
        <f t="shared" si="210"/>
        <v>5092.97</v>
      </c>
      <c r="E587" s="150">
        <f>IF(AND(K587=1,K586&gt;1),VLOOKUP(A586,[1]Plan1!$GA$137:$GD$300,4),E586)</f>
        <v>5100.6099999999997</v>
      </c>
      <c r="F587" s="152">
        <f t="shared" ref="F587:F650" si="223">EDATE(G587,-1)</f>
        <v>43434</v>
      </c>
      <c r="G587" s="152">
        <f t="shared" si="219"/>
        <v>43464</v>
      </c>
      <c r="H587" s="159">
        <f t="shared" ref="H587:H650" si="224">(E587/D587)-1</f>
        <v>1.5001070102511616E-3</v>
      </c>
      <c r="I587" s="160">
        <f t="shared" si="211"/>
        <v>43524</v>
      </c>
      <c r="J587" s="155">
        <f t="shared" si="220"/>
        <v>29</v>
      </c>
      <c r="K587" s="155">
        <f t="shared" si="216"/>
        <v>27</v>
      </c>
      <c r="L587" s="2">
        <f t="shared" si="212"/>
        <v>1.00139657</v>
      </c>
      <c r="M587" s="157">
        <f t="shared" si="217"/>
        <v>1.00139657</v>
      </c>
      <c r="N587" s="2">
        <f t="shared" ref="N587:N650" si="225">TRUNC(C587*M587,8)</f>
        <v>956.22906770999998</v>
      </c>
      <c r="O587" s="161">
        <f t="shared" si="213"/>
        <v>0</v>
      </c>
      <c r="P587" s="162">
        <f t="shared" ref="P587:P650" si="226">IF(O587&gt;0,VLOOKUP($A587,$AB$11:$AG$122,6),0)</f>
        <v>0</v>
      </c>
      <c r="Q587" s="157">
        <f t="shared" ref="Q587:Q650" si="227">IF(P587&gt;0,TRUNC(P587*N587,8),0)</f>
        <v>0</v>
      </c>
      <c r="R587" s="163">
        <f t="shared" si="214"/>
        <v>0.12</v>
      </c>
      <c r="S587" s="161">
        <f t="shared" ref="S587:S650" si="228">K587</f>
        <v>27</v>
      </c>
      <c r="T587" s="161">
        <v>360</v>
      </c>
      <c r="U587" s="164">
        <f t="shared" ref="U587:U650" si="229">ROUND((1+R587)^(30/360)^(K587/J587),9)</f>
        <v>1.0088315130000001</v>
      </c>
      <c r="V587" s="157">
        <f t="shared" ref="V587:V650" si="230">TRUNC((N587*(U587-1)),8)</f>
        <v>8.4449494400000003</v>
      </c>
      <c r="W587" s="2">
        <f t="shared" si="215"/>
        <v>0</v>
      </c>
      <c r="X587" s="2"/>
      <c r="Y587" s="8"/>
      <c r="Z587" s="5"/>
      <c r="AA587" s="1"/>
      <c r="AB587" s="8"/>
      <c r="AC587" s="3"/>
      <c r="AD587" s="1"/>
      <c r="AE587" s="3"/>
      <c r="AG587" s="41"/>
      <c r="AH587" s="39"/>
      <c r="AI587" s="39"/>
      <c r="AJ587" s="39"/>
      <c r="AK587" s="39"/>
      <c r="AL587" s="39"/>
      <c r="AM587" s="39"/>
    </row>
    <row r="588" spans="1:163" ht="15" customHeight="1" x14ac:dyDescent="0.2">
      <c r="A588" s="75">
        <f t="shared" ref="A588:A651" si="231">(A587+1)</f>
        <v>43523</v>
      </c>
      <c r="B588" s="2">
        <f t="shared" si="222"/>
        <v>965.03810839999994</v>
      </c>
      <c r="C588" s="157">
        <f t="shared" si="221"/>
        <v>954.89548932483967</v>
      </c>
      <c r="D588" s="158">
        <f t="shared" ref="D588:D651" si="232">IF(E588=E587,D587,E587)</f>
        <v>5092.97</v>
      </c>
      <c r="E588" s="150">
        <f>IF(AND(K588=1,K587&gt;1),VLOOKUP(A587,[1]Plan1!$GA$137:$GD$300,4),E587)</f>
        <v>5100.6099999999997</v>
      </c>
      <c r="F588" s="152">
        <f t="shared" si="223"/>
        <v>43434</v>
      </c>
      <c r="G588" s="152">
        <f t="shared" si="219"/>
        <v>43464</v>
      </c>
      <c r="H588" s="159">
        <f t="shared" si="224"/>
        <v>1.5001070102511616E-3</v>
      </c>
      <c r="I588" s="160">
        <f t="shared" ref="I588:I651" si="233">VLOOKUP(A587,AF$126:AI$301,4)</f>
        <v>43524</v>
      </c>
      <c r="J588" s="155">
        <f t="shared" si="220"/>
        <v>29</v>
      </c>
      <c r="K588" s="155">
        <f t="shared" si="216"/>
        <v>28</v>
      </c>
      <c r="L588" s="2">
        <f t="shared" ref="L588:L651" si="234">TRUNC((E588/D588)^TRUNC((K588/J588),9),8)</f>
        <v>1.00144834</v>
      </c>
      <c r="M588" s="157">
        <f t="shared" si="217"/>
        <v>1.00144834</v>
      </c>
      <c r="N588" s="2">
        <f t="shared" si="225"/>
        <v>956.27850264999995</v>
      </c>
      <c r="O588" s="161">
        <f t="shared" ref="O588:O651" si="235">IF(VLOOKUP(A588,AB$11:AK$122,10)=VLOOKUP(A587,AB$11:AK$122,10),0,VLOOKUP(A588,AB$11:AK$122,10))</f>
        <v>0</v>
      </c>
      <c r="P588" s="162">
        <f t="shared" si="226"/>
        <v>0</v>
      </c>
      <c r="Q588" s="157">
        <f t="shared" si="227"/>
        <v>0</v>
      </c>
      <c r="R588" s="163">
        <f t="shared" ref="R588:R651" si="236">(R587)</f>
        <v>0.12</v>
      </c>
      <c r="S588" s="161">
        <f t="shared" si="228"/>
        <v>28</v>
      </c>
      <c r="T588" s="161">
        <v>360</v>
      </c>
      <c r="U588" s="164">
        <f t="shared" si="229"/>
        <v>1.009160099</v>
      </c>
      <c r="V588" s="157">
        <f t="shared" si="230"/>
        <v>8.7596057500000004</v>
      </c>
      <c r="W588" s="2">
        <f t="shared" ref="W588:W651" si="237">IF(O588&gt;0,Q588+V588,0)</f>
        <v>0</v>
      </c>
      <c r="X588" s="2"/>
      <c r="Y588" s="8"/>
      <c r="Z588" s="5"/>
      <c r="AA588" s="1"/>
      <c r="AB588" s="8"/>
      <c r="AC588" s="3"/>
      <c r="AD588" s="1"/>
      <c r="AE588" s="3"/>
      <c r="AG588" s="41"/>
      <c r="AH588" s="39"/>
      <c r="AI588" s="39"/>
      <c r="AJ588" s="39"/>
      <c r="AK588" s="39"/>
      <c r="AL588" s="39"/>
      <c r="AM588" s="39"/>
    </row>
    <row r="589" spans="1:163" ht="15" customHeight="1" x14ac:dyDescent="0.2">
      <c r="A589" s="75">
        <f t="shared" si="231"/>
        <v>43524</v>
      </c>
      <c r="B589" s="2">
        <f t="shared" si="222"/>
        <v>965.40232577999996</v>
      </c>
      <c r="C589" s="157">
        <f t="shared" si="221"/>
        <v>954.89548932483967</v>
      </c>
      <c r="D589" s="158">
        <f t="shared" si="232"/>
        <v>5092.97</v>
      </c>
      <c r="E589" s="150">
        <f>IF(AND(K589=1,K588&gt;1),VLOOKUP(A588,[1]Plan1!$GA$137:$GD$300,4),E588)</f>
        <v>5100.6099999999997</v>
      </c>
      <c r="F589" s="152">
        <f t="shared" si="223"/>
        <v>43434</v>
      </c>
      <c r="G589" s="152">
        <f t="shared" si="219"/>
        <v>43464</v>
      </c>
      <c r="H589" s="159">
        <f t="shared" si="224"/>
        <v>1.5001070102511616E-3</v>
      </c>
      <c r="I589" s="160">
        <f t="shared" si="233"/>
        <v>43524</v>
      </c>
      <c r="J589" s="155">
        <f t="shared" si="220"/>
        <v>29</v>
      </c>
      <c r="K589" s="155">
        <f t="shared" si="216"/>
        <v>29</v>
      </c>
      <c r="L589" s="2">
        <f t="shared" si="234"/>
        <v>1.0015000999999999</v>
      </c>
      <c r="M589" s="157">
        <f t="shared" si="217"/>
        <v>1.0015000999999999</v>
      </c>
      <c r="N589" s="2">
        <f t="shared" si="225"/>
        <v>956.32792803999996</v>
      </c>
      <c r="O589" s="161">
        <f t="shared" si="235"/>
        <v>0</v>
      </c>
      <c r="P589" s="162">
        <f t="shared" si="226"/>
        <v>0</v>
      </c>
      <c r="Q589" s="157">
        <f t="shared" si="227"/>
        <v>0</v>
      </c>
      <c r="R589" s="163">
        <f t="shared" si="236"/>
        <v>0.12</v>
      </c>
      <c r="S589" s="161">
        <f t="shared" si="228"/>
        <v>29</v>
      </c>
      <c r="T589" s="161">
        <v>360</v>
      </c>
      <c r="U589" s="164">
        <f t="shared" si="229"/>
        <v>1.0094887930000001</v>
      </c>
      <c r="V589" s="157">
        <f t="shared" si="230"/>
        <v>9.0743977400000002</v>
      </c>
      <c r="W589" s="2">
        <f t="shared" si="237"/>
        <v>0</v>
      </c>
      <c r="X589" s="2"/>
      <c r="Y589" s="8"/>
      <c r="Z589" s="5"/>
      <c r="AA589" s="1"/>
      <c r="AB589" s="8"/>
      <c r="AC589" s="3"/>
      <c r="AD589" s="1"/>
      <c r="AE589" s="3"/>
      <c r="AG589" s="41"/>
      <c r="AH589" s="39"/>
      <c r="AI589" s="39"/>
      <c r="AJ589" s="39"/>
      <c r="AK589" s="39"/>
      <c r="AL589" s="39"/>
      <c r="AM589" s="39"/>
    </row>
    <row r="590" spans="1:163" ht="15" customHeight="1" x14ac:dyDescent="0.2">
      <c r="A590" s="75">
        <f t="shared" si="231"/>
        <v>43525</v>
      </c>
      <c r="B590" s="2">
        <f t="shared" si="222"/>
        <v>965.80911205999996</v>
      </c>
      <c r="C590" s="157">
        <f t="shared" si="221"/>
        <v>965.40232577999996</v>
      </c>
      <c r="D590" s="158">
        <f t="shared" si="232"/>
        <v>5100.6099999999997</v>
      </c>
      <c r="E590" s="150">
        <f>IF(AND(K590=1,K589&gt;1),VLOOKUP(A589,[1]Plan1!$GA$137:$GD$300,4),E589)</f>
        <v>5116.93</v>
      </c>
      <c r="F590" s="152">
        <f t="shared" si="223"/>
        <v>43462</v>
      </c>
      <c r="G590" s="152">
        <f t="shared" si="219"/>
        <v>43493</v>
      </c>
      <c r="H590" s="159">
        <f t="shared" si="224"/>
        <v>3.199617300675861E-3</v>
      </c>
      <c r="I590" s="160">
        <f t="shared" si="233"/>
        <v>43554</v>
      </c>
      <c r="J590" s="155">
        <f t="shared" si="220"/>
        <v>30</v>
      </c>
      <c r="K590" s="155">
        <f t="shared" si="216"/>
        <v>1</v>
      </c>
      <c r="L590" s="2">
        <f t="shared" si="234"/>
        <v>1.0001064799999999</v>
      </c>
      <c r="M590" s="157">
        <f t="shared" si="217"/>
        <v>1.0001064799999999</v>
      </c>
      <c r="N590" s="2">
        <f t="shared" si="225"/>
        <v>965.50512180999999</v>
      </c>
      <c r="O590" s="161">
        <f t="shared" si="235"/>
        <v>0</v>
      </c>
      <c r="P590" s="162">
        <f t="shared" si="226"/>
        <v>0</v>
      </c>
      <c r="Q590" s="157">
        <f t="shared" si="227"/>
        <v>0</v>
      </c>
      <c r="R590" s="163">
        <f t="shared" si="236"/>
        <v>0.12</v>
      </c>
      <c r="S590" s="161">
        <f t="shared" si="228"/>
        <v>1</v>
      </c>
      <c r="T590" s="161">
        <v>360</v>
      </c>
      <c r="U590" s="164">
        <f t="shared" si="229"/>
        <v>1.0003148509999999</v>
      </c>
      <c r="V590" s="157">
        <f t="shared" si="230"/>
        <v>0.30399025000000002</v>
      </c>
      <c r="W590" s="2">
        <f t="shared" si="237"/>
        <v>0</v>
      </c>
      <c r="X590" s="2"/>
      <c r="Y590" s="8"/>
      <c r="Z590" s="5"/>
      <c r="AA590" s="1"/>
      <c r="AB590" s="8"/>
      <c r="AC590" s="3"/>
      <c r="AD590" s="1"/>
      <c r="AE590" s="3"/>
      <c r="AG590" s="41"/>
      <c r="AH590" s="39"/>
      <c r="AI590" s="39"/>
      <c r="AJ590" s="39"/>
      <c r="AK590" s="39"/>
      <c r="AL590" s="39"/>
      <c r="AM590" s="39"/>
    </row>
    <row r="591" spans="1:163" ht="15" customHeight="1" x14ac:dyDescent="0.2">
      <c r="A591" s="75">
        <f t="shared" si="231"/>
        <v>43526</v>
      </c>
      <c r="B591" s="2">
        <f t="shared" si="222"/>
        <v>966.21607897000001</v>
      </c>
      <c r="C591" s="157">
        <f t="shared" si="221"/>
        <v>965.40232577999996</v>
      </c>
      <c r="D591" s="158">
        <f t="shared" si="232"/>
        <v>5100.6099999999997</v>
      </c>
      <c r="E591" s="150">
        <f>IF(AND(K591=1,K590&gt;1),VLOOKUP(A590,[1]Plan1!$GA$137:$GD$300,4),E590)</f>
        <v>5116.93</v>
      </c>
      <c r="F591" s="152">
        <f t="shared" si="223"/>
        <v>43462</v>
      </c>
      <c r="G591" s="152">
        <f t="shared" si="219"/>
        <v>43493</v>
      </c>
      <c r="H591" s="159">
        <f t="shared" si="224"/>
        <v>3.199617300675861E-3</v>
      </c>
      <c r="I591" s="160">
        <f t="shared" si="233"/>
        <v>43554</v>
      </c>
      <c r="J591" s="155">
        <f t="shared" si="220"/>
        <v>30</v>
      </c>
      <c r="K591" s="155">
        <f t="shared" si="216"/>
        <v>2</v>
      </c>
      <c r="L591" s="2">
        <f t="shared" si="234"/>
        <v>1.0002129799999999</v>
      </c>
      <c r="M591" s="157">
        <f t="shared" si="217"/>
        <v>1.0002129799999999</v>
      </c>
      <c r="N591" s="2">
        <f t="shared" si="225"/>
        <v>965.60793716000001</v>
      </c>
      <c r="O591" s="161">
        <f t="shared" si="235"/>
        <v>0</v>
      </c>
      <c r="P591" s="162">
        <f t="shared" si="226"/>
        <v>0</v>
      </c>
      <c r="Q591" s="157">
        <f t="shared" si="227"/>
        <v>0</v>
      </c>
      <c r="R591" s="163">
        <f t="shared" si="236"/>
        <v>0.12</v>
      </c>
      <c r="S591" s="161">
        <f t="shared" si="228"/>
        <v>2</v>
      </c>
      <c r="T591" s="161">
        <v>360</v>
      </c>
      <c r="U591" s="164">
        <f t="shared" si="229"/>
        <v>1.000629802</v>
      </c>
      <c r="V591" s="157">
        <f t="shared" si="230"/>
        <v>0.60814181</v>
      </c>
      <c r="W591" s="2">
        <f t="shared" si="237"/>
        <v>0</v>
      </c>
      <c r="X591" s="2"/>
      <c r="Y591" s="8"/>
      <c r="Z591" s="5"/>
      <c r="AA591" s="1"/>
      <c r="AB591" s="8"/>
      <c r="AC591" s="3"/>
      <c r="AD591" s="1"/>
      <c r="AE591" s="3"/>
      <c r="AG591" s="41"/>
      <c r="AH591" s="39"/>
      <c r="AI591" s="39"/>
      <c r="AJ591" s="39"/>
      <c r="AK591" s="39"/>
      <c r="AL591" s="39"/>
      <c r="AM591" s="39"/>
    </row>
    <row r="592" spans="1:163" ht="15" customHeight="1" x14ac:dyDescent="0.2">
      <c r="A592" s="75">
        <f t="shared" si="231"/>
        <v>43527</v>
      </c>
      <c r="B592" s="2">
        <f t="shared" si="222"/>
        <v>966.62322557000005</v>
      </c>
      <c r="C592" s="157">
        <f t="shared" si="221"/>
        <v>965.40232577999996</v>
      </c>
      <c r="D592" s="158">
        <f t="shared" si="232"/>
        <v>5100.6099999999997</v>
      </c>
      <c r="E592" s="150">
        <f>IF(AND(K592=1,K591&gt;1),VLOOKUP(A591,[1]Plan1!$GA$137:$GD$300,4),E591)</f>
        <v>5116.93</v>
      </c>
      <c r="F592" s="152">
        <f t="shared" si="223"/>
        <v>43462</v>
      </c>
      <c r="G592" s="152">
        <f t="shared" si="219"/>
        <v>43493</v>
      </c>
      <c r="H592" s="159">
        <f t="shared" si="224"/>
        <v>3.199617300675861E-3</v>
      </c>
      <c r="I592" s="160">
        <f t="shared" si="233"/>
        <v>43554</v>
      </c>
      <c r="J592" s="155">
        <f t="shared" si="220"/>
        <v>30</v>
      </c>
      <c r="K592" s="155">
        <f t="shared" si="216"/>
        <v>3</v>
      </c>
      <c r="L592" s="2">
        <f t="shared" si="234"/>
        <v>1.0003195</v>
      </c>
      <c r="M592" s="157">
        <f t="shared" si="217"/>
        <v>1.0003195</v>
      </c>
      <c r="N592" s="2">
        <f t="shared" si="225"/>
        <v>965.71077181999999</v>
      </c>
      <c r="O592" s="161">
        <f t="shared" si="235"/>
        <v>0</v>
      </c>
      <c r="P592" s="162">
        <f t="shared" si="226"/>
        <v>0</v>
      </c>
      <c r="Q592" s="157">
        <f t="shared" si="227"/>
        <v>0</v>
      </c>
      <c r="R592" s="163">
        <f t="shared" si="236"/>
        <v>0.12</v>
      </c>
      <c r="S592" s="161">
        <f t="shared" si="228"/>
        <v>3</v>
      </c>
      <c r="T592" s="161">
        <v>360</v>
      </c>
      <c r="U592" s="164">
        <f t="shared" si="229"/>
        <v>1.0009448519999999</v>
      </c>
      <c r="V592" s="157">
        <f t="shared" si="230"/>
        <v>0.91245374999999995</v>
      </c>
      <c r="W592" s="2">
        <f t="shared" si="237"/>
        <v>0</v>
      </c>
      <c r="X592" s="2"/>
      <c r="Y592" s="8"/>
      <c r="Z592" s="5"/>
      <c r="AA592" s="1"/>
      <c r="AB592" s="8"/>
      <c r="AC592" s="3"/>
      <c r="AD592" s="1"/>
      <c r="AE592" s="3"/>
      <c r="AG592" s="41"/>
      <c r="AH592" s="39"/>
      <c r="AI592" s="39"/>
      <c r="AJ592" s="39"/>
      <c r="AK592" s="39"/>
      <c r="AL592" s="39"/>
      <c r="AM592" s="39"/>
    </row>
    <row r="593" spans="1:163" ht="15" customHeight="1" x14ac:dyDescent="0.2">
      <c r="A593" s="75">
        <f t="shared" si="231"/>
        <v>43528</v>
      </c>
      <c r="B593" s="2">
        <f t="shared" si="222"/>
        <v>967.03053256999999</v>
      </c>
      <c r="C593" s="157">
        <f t="shared" si="221"/>
        <v>965.40232577999996</v>
      </c>
      <c r="D593" s="158">
        <f t="shared" si="232"/>
        <v>5100.6099999999997</v>
      </c>
      <c r="E593" s="150">
        <f>IF(AND(K593=1,K592&gt;1),VLOOKUP(A592,[1]Plan1!$GA$137:$GD$300,4),E592)</f>
        <v>5116.93</v>
      </c>
      <c r="F593" s="152">
        <f t="shared" si="223"/>
        <v>43462</v>
      </c>
      <c r="G593" s="152">
        <f t="shared" si="219"/>
        <v>43493</v>
      </c>
      <c r="H593" s="159">
        <f t="shared" si="224"/>
        <v>3.199617300675861E-3</v>
      </c>
      <c r="I593" s="160">
        <f t="shared" si="233"/>
        <v>43554</v>
      </c>
      <c r="J593" s="155">
        <f t="shared" si="220"/>
        <v>30</v>
      </c>
      <c r="K593" s="155">
        <f t="shared" si="216"/>
        <v>4</v>
      </c>
      <c r="L593" s="2">
        <f t="shared" si="234"/>
        <v>1.0004260199999999</v>
      </c>
      <c r="M593" s="157">
        <f t="shared" si="217"/>
        <v>1.0004260199999999</v>
      </c>
      <c r="N593" s="2">
        <f t="shared" si="225"/>
        <v>965.81360646999997</v>
      </c>
      <c r="O593" s="161">
        <f t="shared" si="235"/>
        <v>0</v>
      </c>
      <c r="P593" s="162">
        <f t="shared" si="226"/>
        <v>0</v>
      </c>
      <c r="Q593" s="157">
        <f t="shared" si="227"/>
        <v>0</v>
      </c>
      <c r="R593" s="163">
        <f t="shared" si="236"/>
        <v>0.12</v>
      </c>
      <c r="S593" s="161">
        <f t="shared" si="228"/>
        <v>4</v>
      </c>
      <c r="T593" s="161">
        <v>360</v>
      </c>
      <c r="U593" s="164">
        <f t="shared" si="229"/>
        <v>1.0012600009999999</v>
      </c>
      <c r="V593" s="157">
        <f t="shared" si="230"/>
        <v>1.2169261</v>
      </c>
      <c r="W593" s="2">
        <f t="shared" si="237"/>
        <v>0</v>
      </c>
      <c r="X593" s="2"/>
      <c r="Y593" s="8"/>
      <c r="Z593" s="5"/>
      <c r="AA593" s="1"/>
      <c r="AB593" s="8"/>
      <c r="AC593" s="3"/>
      <c r="AD593" s="1"/>
      <c r="AE593" s="3"/>
      <c r="AG593" s="41"/>
      <c r="AH593" s="39"/>
      <c r="AI593" s="39"/>
      <c r="AJ593" s="39"/>
      <c r="AK593" s="39"/>
      <c r="AL593" s="39"/>
      <c r="AM593" s="39"/>
    </row>
    <row r="594" spans="1:163" ht="15" customHeight="1" x14ac:dyDescent="0.2">
      <c r="A594" s="75">
        <f t="shared" si="231"/>
        <v>43529</v>
      </c>
      <c r="B594" s="2">
        <f t="shared" si="222"/>
        <v>967.43800969999995</v>
      </c>
      <c r="C594" s="157">
        <f t="shared" si="221"/>
        <v>965.40232577999996</v>
      </c>
      <c r="D594" s="158">
        <f t="shared" si="232"/>
        <v>5100.6099999999997</v>
      </c>
      <c r="E594" s="150">
        <f>IF(AND(K594=1,K593&gt;1),VLOOKUP(A593,[1]Plan1!$GA$137:$GD$300,4),E593)</f>
        <v>5116.93</v>
      </c>
      <c r="F594" s="152">
        <f t="shared" si="223"/>
        <v>43462</v>
      </c>
      <c r="G594" s="152">
        <f t="shared" si="219"/>
        <v>43493</v>
      </c>
      <c r="H594" s="159">
        <f t="shared" si="224"/>
        <v>3.199617300675861E-3</v>
      </c>
      <c r="I594" s="160">
        <f t="shared" si="233"/>
        <v>43554</v>
      </c>
      <c r="J594" s="155">
        <f t="shared" si="220"/>
        <v>30</v>
      </c>
      <c r="K594" s="155">
        <f t="shared" si="216"/>
        <v>5</v>
      </c>
      <c r="L594" s="2">
        <f t="shared" si="234"/>
        <v>1.00053255</v>
      </c>
      <c r="M594" s="157">
        <f t="shared" si="217"/>
        <v>1.00053255</v>
      </c>
      <c r="N594" s="2">
        <f t="shared" si="225"/>
        <v>965.91645077999999</v>
      </c>
      <c r="O594" s="161">
        <f t="shared" si="235"/>
        <v>0</v>
      </c>
      <c r="P594" s="162">
        <f t="shared" si="226"/>
        <v>0</v>
      </c>
      <c r="Q594" s="157">
        <f t="shared" si="227"/>
        <v>0</v>
      </c>
      <c r="R594" s="163">
        <f t="shared" si="236"/>
        <v>0.12</v>
      </c>
      <c r="S594" s="161">
        <f t="shared" si="228"/>
        <v>5</v>
      </c>
      <c r="T594" s="161">
        <v>360</v>
      </c>
      <c r="U594" s="164">
        <f t="shared" si="229"/>
        <v>1.0015752490000001</v>
      </c>
      <c r="V594" s="157">
        <f t="shared" si="230"/>
        <v>1.5215589199999999</v>
      </c>
      <c r="W594" s="2">
        <f t="shared" si="237"/>
        <v>0</v>
      </c>
      <c r="X594" s="2"/>
      <c r="Y594" s="8"/>
      <c r="Z594" s="5"/>
      <c r="AA594" s="1"/>
      <c r="AB594" s="8"/>
      <c r="AC594" s="3"/>
      <c r="AD594" s="1"/>
      <c r="AE594" s="3"/>
      <c r="AG594" s="41"/>
      <c r="AH594" s="39"/>
      <c r="AI594" s="39"/>
      <c r="AJ594" s="39"/>
      <c r="AK594" s="39"/>
      <c r="AL594" s="39"/>
      <c r="AM594" s="39"/>
    </row>
    <row r="595" spans="1:163" ht="15" customHeight="1" x14ac:dyDescent="0.2">
      <c r="A595" s="75">
        <f t="shared" si="231"/>
        <v>43530</v>
      </c>
      <c r="B595" s="2">
        <f t="shared" si="222"/>
        <v>967.84566665</v>
      </c>
      <c r="C595" s="157">
        <f t="shared" si="221"/>
        <v>965.40232577999996</v>
      </c>
      <c r="D595" s="158">
        <f t="shared" si="232"/>
        <v>5100.6099999999997</v>
      </c>
      <c r="E595" s="150">
        <f>IF(AND(K595=1,K594&gt;1),VLOOKUP(A594,[1]Plan1!$GA$137:$GD$300,4),E594)</f>
        <v>5116.93</v>
      </c>
      <c r="F595" s="152">
        <f t="shared" si="223"/>
        <v>43462</v>
      </c>
      <c r="G595" s="152">
        <f t="shared" si="219"/>
        <v>43493</v>
      </c>
      <c r="H595" s="159">
        <f t="shared" si="224"/>
        <v>3.199617300675861E-3</v>
      </c>
      <c r="I595" s="160">
        <f t="shared" si="233"/>
        <v>43554</v>
      </c>
      <c r="J595" s="155">
        <f t="shared" si="220"/>
        <v>30</v>
      </c>
      <c r="K595" s="155">
        <f t="shared" si="216"/>
        <v>6</v>
      </c>
      <c r="L595" s="2">
        <f t="shared" si="234"/>
        <v>1.0006390999999999</v>
      </c>
      <c r="M595" s="157">
        <f t="shared" si="217"/>
        <v>1.0006390999999999</v>
      </c>
      <c r="N595" s="2">
        <f t="shared" si="225"/>
        <v>966.01931439999998</v>
      </c>
      <c r="O595" s="161">
        <f t="shared" si="235"/>
        <v>0</v>
      </c>
      <c r="P595" s="162">
        <f t="shared" si="226"/>
        <v>0</v>
      </c>
      <c r="Q595" s="157">
        <f t="shared" si="227"/>
        <v>0</v>
      </c>
      <c r="R595" s="163">
        <f t="shared" si="236"/>
        <v>0.12</v>
      </c>
      <c r="S595" s="161">
        <f t="shared" si="228"/>
        <v>6</v>
      </c>
      <c r="T595" s="161">
        <v>360</v>
      </c>
      <c r="U595" s="164">
        <f t="shared" si="229"/>
        <v>1.001890596</v>
      </c>
      <c r="V595" s="157">
        <f t="shared" si="230"/>
        <v>1.82635225</v>
      </c>
      <c r="W595" s="2">
        <f t="shared" si="237"/>
        <v>0</v>
      </c>
      <c r="X595" s="2"/>
      <c r="Y595" s="8"/>
      <c r="Z595" s="5"/>
      <c r="AA595" s="1"/>
      <c r="AB595" s="8"/>
      <c r="AC595" s="3"/>
      <c r="AD595" s="1"/>
      <c r="AE595" s="3"/>
      <c r="AG595" s="41"/>
      <c r="AH595" s="39"/>
      <c r="AI595" s="39"/>
      <c r="AJ595" s="39"/>
      <c r="AK595" s="39"/>
      <c r="AL595" s="39"/>
      <c r="AM595" s="39"/>
    </row>
    <row r="596" spans="1:163" ht="15" customHeight="1" x14ac:dyDescent="0.2">
      <c r="A596" s="75">
        <f t="shared" si="231"/>
        <v>43531</v>
      </c>
      <c r="B596" s="2">
        <f t="shared" si="222"/>
        <v>968.25349475000007</v>
      </c>
      <c r="C596" s="157">
        <f t="shared" si="221"/>
        <v>965.40232577999996</v>
      </c>
      <c r="D596" s="158">
        <f t="shared" si="232"/>
        <v>5100.6099999999997</v>
      </c>
      <c r="E596" s="150">
        <f>IF(AND(K596=1,K595&gt;1),VLOOKUP(A595,[1]Plan1!$GA$137:$GD$300,4),E595)</f>
        <v>5116.93</v>
      </c>
      <c r="F596" s="152">
        <f t="shared" si="223"/>
        <v>43462</v>
      </c>
      <c r="G596" s="152">
        <f t="shared" si="219"/>
        <v>43493</v>
      </c>
      <c r="H596" s="159">
        <f t="shared" si="224"/>
        <v>3.199617300675861E-3</v>
      </c>
      <c r="I596" s="160">
        <f t="shared" si="233"/>
        <v>43554</v>
      </c>
      <c r="J596" s="155">
        <f t="shared" si="220"/>
        <v>30</v>
      </c>
      <c r="K596" s="155">
        <f t="shared" si="216"/>
        <v>7</v>
      </c>
      <c r="L596" s="2">
        <f t="shared" si="234"/>
        <v>1.00074566</v>
      </c>
      <c r="M596" s="157">
        <f t="shared" si="217"/>
        <v>1.00074566</v>
      </c>
      <c r="N596" s="2">
        <f t="shared" si="225"/>
        <v>966.12218767000002</v>
      </c>
      <c r="O596" s="161">
        <f t="shared" si="235"/>
        <v>0</v>
      </c>
      <c r="P596" s="162">
        <f t="shared" si="226"/>
        <v>0</v>
      </c>
      <c r="Q596" s="157">
        <f t="shared" si="227"/>
        <v>0</v>
      </c>
      <c r="R596" s="163">
        <f t="shared" si="236"/>
        <v>0.12</v>
      </c>
      <c r="S596" s="161">
        <f t="shared" si="228"/>
        <v>7</v>
      </c>
      <c r="T596" s="161">
        <v>360</v>
      </c>
      <c r="U596" s="164">
        <f t="shared" si="229"/>
        <v>1.0022060429999999</v>
      </c>
      <c r="V596" s="157">
        <f t="shared" si="230"/>
        <v>2.13130708</v>
      </c>
      <c r="W596" s="2">
        <f t="shared" si="237"/>
        <v>0</v>
      </c>
      <c r="X596" s="2"/>
      <c r="Y596" s="8"/>
      <c r="Z596" s="5"/>
      <c r="AA596" s="1"/>
      <c r="AB596" s="8"/>
      <c r="AC596" s="3"/>
      <c r="AD596" s="1"/>
      <c r="AE596" s="3"/>
      <c r="AG596" s="41"/>
      <c r="AH596" s="39"/>
      <c r="AI596" s="39"/>
      <c r="AJ596" s="39"/>
      <c r="AK596" s="39"/>
      <c r="AL596" s="39"/>
      <c r="AM596" s="39"/>
    </row>
    <row r="597" spans="1:163" ht="15" customHeight="1" x14ac:dyDescent="0.2">
      <c r="A597" s="75">
        <f t="shared" si="231"/>
        <v>43532</v>
      </c>
      <c r="B597" s="2">
        <f t="shared" si="222"/>
        <v>968.66149310000003</v>
      </c>
      <c r="C597" s="157">
        <f t="shared" si="221"/>
        <v>965.40232577999996</v>
      </c>
      <c r="D597" s="158">
        <f t="shared" si="232"/>
        <v>5100.6099999999997</v>
      </c>
      <c r="E597" s="150">
        <f>IF(AND(K597=1,K596&gt;1),VLOOKUP(A596,[1]Plan1!$GA$137:$GD$300,4),E596)</f>
        <v>5116.93</v>
      </c>
      <c r="F597" s="152">
        <f t="shared" si="223"/>
        <v>43462</v>
      </c>
      <c r="G597" s="152">
        <f t="shared" si="219"/>
        <v>43493</v>
      </c>
      <c r="H597" s="159">
        <f t="shared" si="224"/>
        <v>3.199617300675861E-3</v>
      </c>
      <c r="I597" s="160">
        <f t="shared" si="233"/>
        <v>43554</v>
      </c>
      <c r="J597" s="155">
        <f t="shared" si="220"/>
        <v>30</v>
      </c>
      <c r="K597" s="155">
        <f t="shared" si="216"/>
        <v>8</v>
      </c>
      <c r="L597" s="2">
        <f t="shared" si="234"/>
        <v>1.00085223</v>
      </c>
      <c r="M597" s="157">
        <f t="shared" si="217"/>
        <v>1.00085223</v>
      </c>
      <c r="N597" s="2">
        <f t="shared" si="225"/>
        <v>966.22507059999998</v>
      </c>
      <c r="O597" s="161">
        <f t="shared" si="235"/>
        <v>0</v>
      </c>
      <c r="P597" s="162">
        <f t="shared" si="226"/>
        <v>0</v>
      </c>
      <c r="Q597" s="157">
        <f t="shared" si="227"/>
        <v>0</v>
      </c>
      <c r="R597" s="163">
        <f t="shared" si="236"/>
        <v>0.12</v>
      </c>
      <c r="S597" s="161">
        <f t="shared" si="228"/>
        <v>8</v>
      </c>
      <c r="T597" s="161">
        <v>360</v>
      </c>
      <c r="U597" s="164">
        <f t="shared" si="229"/>
        <v>1.0025215890000001</v>
      </c>
      <c r="V597" s="157">
        <f t="shared" si="230"/>
        <v>2.4364224999999999</v>
      </c>
      <c r="W597" s="2">
        <f t="shared" si="237"/>
        <v>0</v>
      </c>
      <c r="X597" s="2"/>
      <c r="Y597" s="8"/>
      <c r="Z597" s="5"/>
      <c r="AA597" s="1"/>
      <c r="AB597" s="8"/>
      <c r="AC597" s="3"/>
      <c r="AD597" s="1"/>
      <c r="AE597" s="3"/>
      <c r="AG597" s="41"/>
      <c r="AH597" s="39"/>
      <c r="AI597" s="39"/>
      <c r="AJ597" s="39"/>
      <c r="AK597" s="39"/>
      <c r="AL597" s="39"/>
      <c r="AM597" s="39"/>
    </row>
    <row r="598" spans="1:163" ht="15" customHeight="1" x14ac:dyDescent="0.2">
      <c r="A598" s="75">
        <f t="shared" si="231"/>
        <v>43533</v>
      </c>
      <c r="B598" s="2">
        <f t="shared" si="222"/>
        <v>969.06966173000001</v>
      </c>
      <c r="C598" s="157">
        <f t="shared" si="221"/>
        <v>965.40232577999996</v>
      </c>
      <c r="D598" s="158">
        <f t="shared" si="232"/>
        <v>5100.6099999999997</v>
      </c>
      <c r="E598" s="150">
        <f>IF(AND(K598=1,K597&gt;1),VLOOKUP(A597,[1]Plan1!$GA$137:$GD$300,4),E597)</f>
        <v>5116.93</v>
      </c>
      <c r="F598" s="152">
        <f t="shared" si="223"/>
        <v>43462</v>
      </c>
      <c r="G598" s="152">
        <f t="shared" si="219"/>
        <v>43493</v>
      </c>
      <c r="H598" s="159">
        <f t="shared" si="224"/>
        <v>3.199617300675861E-3</v>
      </c>
      <c r="I598" s="160">
        <f t="shared" si="233"/>
        <v>43554</v>
      </c>
      <c r="J598" s="155">
        <f t="shared" si="220"/>
        <v>30</v>
      </c>
      <c r="K598" s="155">
        <f t="shared" si="216"/>
        <v>9</v>
      </c>
      <c r="L598" s="2">
        <f t="shared" si="234"/>
        <v>1.00095881</v>
      </c>
      <c r="M598" s="157">
        <f t="shared" si="217"/>
        <v>1.00095881</v>
      </c>
      <c r="N598" s="2">
        <f t="shared" si="225"/>
        <v>966.32796317999998</v>
      </c>
      <c r="O598" s="161">
        <f t="shared" si="235"/>
        <v>0</v>
      </c>
      <c r="P598" s="162">
        <f t="shared" si="226"/>
        <v>0</v>
      </c>
      <c r="Q598" s="157">
        <f t="shared" si="227"/>
        <v>0</v>
      </c>
      <c r="R598" s="163">
        <f t="shared" si="236"/>
        <v>0.12</v>
      </c>
      <c r="S598" s="161">
        <f t="shared" si="228"/>
        <v>9</v>
      </c>
      <c r="T598" s="161">
        <v>360</v>
      </c>
      <c r="U598" s="164">
        <f t="shared" si="229"/>
        <v>1.002837234</v>
      </c>
      <c r="V598" s="157">
        <f t="shared" si="230"/>
        <v>2.7416985500000002</v>
      </c>
      <c r="W598" s="2">
        <f t="shared" si="237"/>
        <v>0</v>
      </c>
      <c r="X598" s="2"/>
      <c r="Y598" s="8"/>
      <c r="Z598" s="5"/>
      <c r="AA598" s="1"/>
      <c r="AB598" s="8"/>
      <c r="AC598" s="3"/>
      <c r="AD598" s="1"/>
      <c r="AE598" s="3"/>
      <c r="AG598" s="41"/>
      <c r="AH598" s="39"/>
      <c r="AI598" s="39"/>
      <c r="AJ598" s="39"/>
      <c r="AK598" s="39"/>
      <c r="AL598" s="39"/>
      <c r="AM598" s="39"/>
    </row>
    <row r="599" spans="1:163" ht="15" customHeight="1" x14ac:dyDescent="0.2">
      <c r="A599" s="75">
        <f t="shared" si="231"/>
        <v>43534</v>
      </c>
      <c r="B599" s="2">
        <f t="shared" si="222"/>
        <v>969.47800162999999</v>
      </c>
      <c r="C599" s="157">
        <f t="shared" si="221"/>
        <v>965.40232577999996</v>
      </c>
      <c r="D599" s="158">
        <f t="shared" si="232"/>
        <v>5100.6099999999997</v>
      </c>
      <c r="E599" s="150">
        <f>IF(AND(K599=1,K598&gt;1),VLOOKUP(A598,[1]Plan1!$GA$137:$GD$300,4),E598)</f>
        <v>5116.93</v>
      </c>
      <c r="F599" s="152">
        <f t="shared" si="223"/>
        <v>43462</v>
      </c>
      <c r="G599" s="152">
        <f t="shared" si="219"/>
        <v>43493</v>
      </c>
      <c r="H599" s="159">
        <f t="shared" si="224"/>
        <v>3.199617300675861E-3</v>
      </c>
      <c r="I599" s="160">
        <f t="shared" si="233"/>
        <v>43554</v>
      </c>
      <c r="J599" s="155">
        <f t="shared" si="220"/>
        <v>30</v>
      </c>
      <c r="K599" s="155">
        <f t="shared" si="216"/>
        <v>10</v>
      </c>
      <c r="L599" s="2">
        <f t="shared" si="234"/>
        <v>1.0010654000000001</v>
      </c>
      <c r="M599" s="157">
        <f t="shared" si="217"/>
        <v>1.0010654000000001</v>
      </c>
      <c r="N599" s="2">
        <f t="shared" si="225"/>
        <v>966.43086541000002</v>
      </c>
      <c r="O599" s="161">
        <f t="shared" si="235"/>
        <v>0</v>
      </c>
      <c r="P599" s="162">
        <f t="shared" si="226"/>
        <v>0</v>
      </c>
      <c r="Q599" s="157">
        <f t="shared" si="227"/>
        <v>0</v>
      </c>
      <c r="R599" s="163">
        <f t="shared" si="236"/>
        <v>0.12</v>
      </c>
      <c r="S599" s="161">
        <f t="shared" si="228"/>
        <v>10</v>
      </c>
      <c r="T599" s="161">
        <v>360</v>
      </c>
      <c r="U599" s="164">
        <f t="shared" si="229"/>
        <v>1.003152979</v>
      </c>
      <c r="V599" s="157">
        <f t="shared" si="230"/>
        <v>3.0471362200000001</v>
      </c>
      <c r="W599" s="2">
        <f t="shared" si="237"/>
        <v>0</v>
      </c>
      <c r="X599" s="2"/>
      <c r="Y599" s="8"/>
      <c r="Z599" s="5"/>
      <c r="AA599" s="1"/>
      <c r="AB599" s="8"/>
      <c r="AC599" s="3"/>
      <c r="AD599" s="1"/>
      <c r="AE599" s="3"/>
      <c r="AG599" s="41"/>
      <c r="AH599" s="39"/>
      <c r="AI599" s="39"/>
      <c r="AJ599" s="39"/>
      <c r="AK599" s="39"/>
      <c r="AL599" s="39"/>
      <c r="AM599" s="39"/>
    </row>
    <row r="600" spans="1:163" ht="15" customHeight="1" x14ac:dyDescent="0.2">
      <c r="A600" s="75">
        <f t="shared" si="231"/>
        <v>43535</v>
      </c>
      <c r="B600" s="2">
        <f t="shared" si="222"/>
        <v>969.88651188999995</v>
      </c>
      <c r="C600" s="157">
        <f t="shared" si="221"/>
        <v>965.40232577999996</v>
      </c>
      <c r="D600" s="158">
        <f t="shared" si="232"/>
        <v>5100.6099999999997</v>
      </c>
      <c r="E600" s="150">
        <f>IF(AND(K600=1,K599&gt;1),VLOOKUP(A599,[1]Plan1!$GA$137:$GD$300,4),E599)</f>
        <v>5116.93</v>
      </c>
      <c r="F600" s="152">
        <f t="shared" si="223"/>
        <v>43462</v>
      </c>
      <c r="G600" s="152">
        <f t="shared" si="219"/>
        <v>43493</v>
      </c>
      <c r="H600" s="159">
        <f t="shared" si="224"/>
        <v>3.199617300675861E-3</v>
      </c>
      <c r="I600" s="160">
        <f t="shared" si="233"/>
        <v>43554</v>
      </c>
      <c r="J600" s="155">
        <f t="shared" si="220"/>
        <v>30</v>
      </c>
      <c r="K600" s="155">
        <f t="shared" si="216"/>
        <v>11</v>
      </c>
      <c r="L600" s="2">
        <f t="shared" si="234"/>
        <v>1.001172</v>
      </c>
      <c r="M600" s="157">
        <f t="shared" si="217"/>
        <v>1.001172</v>
      </c>
      <c r="N600" s="2">
        <f t="shared" si="225"/>
        <v>966.5337773</v>
      </c>
      <c r="O600" s="161">
        <f t="shared" si="235"/>
        <v>0</v>
      </c>
      <c r="P600" s="162">
        <f t="shared" si="226"/>
        <v>0</v>
      </c>
      <c r="Q600" s="157">
        <f t="shared" si="227"/>
        <v>0</v>
      </c>
      <c r="R600" s="163">
        <f t="shared" si="236"/>
        <v>0.12</v>
      </c>
      <c r="S600" s="161">
        <f t="shared" si="228"/>
        <v>11</v>
      </c>
      <c r="T600" s="161">
        <v>360</v>
      </c>
      <c r="U600" s="164">
        <f t="shared" si="229"/>
        <v>1.003468823</v>
      </c>
      <c r="V600" s="157">
        <f t="shared" si="230"/>
        <v>3.3527345899999998</v>
      </c>
      <c r="W600" s="2">
        <f t="shared" si="237"/>
        <v>0</v>
      </c>
      <c r="X600" s="2"/>
      <c r="Y600" s="8"/>
      <c r="Z600" s="5"/>
      <c r="AA600" s="1"/>
      <c r="AB600" s="8"/>
      <c r="AC600" s="3"/>
      <c r="AD600" s="1"/>
      <c r="AE600" s="3"/>
      <c r="AG600" s="41"/>
      <c r="AH600" s="39"/>
      <c r="AI600" s="39"/>
      <c r="AJ600" s="39"/>
      <c r="AK600" s="39"/>
      <c r="AL600" s="39"/>
      <c r="AM600" s="39"/>
    </row>
    <row r="601" spans="1:163" ht="15" customHeight="1" x14ac:dyDescent="0.2">
      <c r="A601" s="75">
        <f t="shared" si="231"/>
        <v>43536</v>
      </c>
      <c r="B601" s="2">
        <f t="shared" si="222"/>
        <v>970.29520321000007</v>
      </c>
      <c r="C601" s="157">
        <f t="shared" si="221"/>
        <v>965.40232577999996</v>
      </c>
      <c r="D601" s="158">
        <f t="shared" si="232"/>
        <v>5100.6099999999997</v>
      </c>
      <c r="E601" s="150">
        <f>IF(AND(K601=1,K600&gt;1),VLOOKUP(A600,[1]Plan1!$GA$137:$GD$300,4),E600)</f>
        <v>5116.93</v>
      </c>
      <c r="F601" s="152">
        <f t="shared" si="223"/>
        <v>43462</v>
      </c>
      <c r="G601" s="152">
        <f t="shared" si="219"/>
        <v>43493</v>
      </c>
      <c r="H601" s="159">
        <f t="shared" si="224"/>
        <v>3.199617300675861E-3</v>
      </c>
      <c r="I601" s="160">
        <f t="shared" si="233"/>
        <v>43554</v>
      </c>
      <c r="J601" s="155">
        <f t="shared" si="220"/>
        <v>30</v>
      </c>
      <c r="K601" s="155">
        <f t="shared" si="216"/>
        <v>12</v>
      </c>
      <c r="L601" s="2">
        <f t="shared" si="234"/>
        <v>1.0012786199999999</v>
      </c>
      <c r="M601" s="157">
        <f t="shared" si="217"/>
        <v>1.0012786199999999</v>
      </c>
      <c r="N601" s="2">
        <f t="shared" si="225"/>
        <v>966.63670850000005</v>
      </c>
      <c r="O601" s="161">
        <f t="shared" si="235"/>
        <v>0</v>
      </c>
      <c r="P601" s="162">
        <f t="shared" si="226"/>
        <v>0</v>
      </c>
      <c r="Q601" s="157">
        <f t="shared" si="227"/>
        <v>0</v>
      </c>
      <c r="R601" s="163">
        <f t="shared" si="236"/>
        <v>0.12</v>
      </c>
      <c r="S601" s="161">
        <f t="shared" si="228"/>
        <v>12</v>
      </c>
      <c r="T601" s="161">
        <v>360</v>
      </c>
      <c r="U601" s="164">
        <f t="shared" si="229"/>
        <v>1.003784767</v>
      </c>
      <c r="V601" s="157">
        <f t="shared" si="230"/>
        <v>3.6584947099999998</v>
      </c>
      <c r="W601" s="2">
        <f t="shared" si="237"/>
        <v>0</v>
      </c>
      <c r="X601" s="2"/>
      <c r="Y601" s="8"/>
      <c r="Z601" s="5"/>
      <c r="AA601" s="1"/>
      <c r="AB601" s="8"/>
      <c r="AC601" s="3"/>
      <c r="AD601" s="1"/>
      <c r="AE601" s="3"/>
      <c r="AG601" s="41"/>
      <c r="AH601" s="39"/>
      <c r="AI601" s="39"/>
      <c r="AJ601" s="39"/>
      <c r="AK601" s="39"/>
      <c r="AL601" s="39"/>
      <c r="AM601" s="39"/>
    </row>
    <row r="602" spans="1:163" ht="15" customHeight="1" x14ac:dyDescent="0.2">
      <c r="A602" s="75">
        <f t="shared" si="231"/>
        <v>43537</v>
      </c>
      <c r="B602" s="2">
        <f t="shared" si="222"/>
        <v>970.70405527000003</v>
      </c>
      <c r="C602" s="157">
        <f t="shared" si="221"/>
        <v>965.40232577999996</v>
      </c>
      <c r="D602" s="158">
        <f t="shared" si="232"/>
        <v>5100.6099999999997</v>
      </c>
      <c r="E602" s="150">
        <f>IF(AND(K602=1,K601&gt;1),VLOOKUP(A601,[1]Plan1!$GA$137:$GD$300,4),E601)</f>
        <v>5116.93</v>
      </c>
      <c r="F602" s="152">
        <f t="shared" si="223"/>
        <v>43462</v>
      </c>
      <c r="G602" s="152">
        <f t="shared" si="219"/>
        <v>43493</v>
      </c>
      <c r="H602" s="159">
        <f t="shared" si="224"/>
        <v>3.199617300675861E-3</v>
      </c>
      <c r="I602" s="160">
        <f t="shared" si="233"/>
        <v>43554</v>
      </c>
      <c r="J602" s="155">
        <f t="shared" si="220"/>
        <v>30</v>
      </c>
      <c r="K602" s="155">
        <f t="shared" si="216"/>
        <v>13</v>
      </c>
      <c r="L602" s="2">
        <f t="shared" si="234"/>
        <v>1.0013852400000001</v>
      </c>
      <c r="M602" s="157">
        <f t="shared" si="217"/>
        <v>1.0013852400000001</v>
      </c>
      <c r="N602" s="2">
        <f t="shared" si="225"/>
        <v>966.73963968999999</v>
      </c>
      <c r="O602" s="161">
        <f t="shared" si="235"/>
        <v>0</v>
      </c>
      <c r="P602" s="162">
        <f t="shared" si="226"/>
        <v>0</v>
      </c>
      <c r="Q602" s="157">
        <f t="shared" si="227"/>
        <v>0</v>
      </c>
      <c r="R602" s="163">
        <f t="shared" si="236"/>
        <v>0.12</v>
      </c>
      <c r="S602" s="161">
        <f t="shared" si="228"/>
        <v>13</v>
      </c>
      <c r="T602" s="161">
        <v>360</v>
      </c>
      <c r="U602" s="164">
        <f t="shared" si="229"/>
        <v>1.00410081</v>
      </c>
      <c r="V602" s="157">
        <f t="shared" si="230"/>
        <v>3.9644155799999998</v>
      </c>
      <c r="W602" s="2">
        <f t="shared" si="237"/>
        <v>0</v>
      </c>
      <c r="X602" s="2"/>
      <c r="Y602" s="8"/>
      <c r="Z602" s="5"/>
      <c r="AA602" s="1"/>
      <c r="AB602" s="8"/>
      <c r="AC602" s="3"/>
      <c r="AD602" s="1"/>
      <c r="AE602" s="3"/>
      <c r="AG602" s="41"/>
      <c r="AH602" s="39"/>
      <c r="AI602" s="39"/>
      <c r="AJ602" s="39"/>
      <c r="AK602" s="39"/>
      <c r="AL602" s="39"/>
      <c r="AM602" s="39"/>
    </row>
    <row r="603" spans="1:163" ht="15" customHeight="1" x14ac:dyDescent="0.2">
      <c r="A603" s="75">
        <f t="shared" si="231"/>
        <v>43538</v>
      </c>
      <c r="B603" s="2">
        <f t="shared" si="222"/>
        <v>971.11308846999998</v>
      </c>
      <c r="C603" s="157">
        <f t="shared" si="221"/>
        <v>965.40232577999996</v>
      </c>
      <c r="D603" s="158">
        <f t="shared" si="232"/>
        <v>5100.6099999999997</v>
      </c>
      <c r="E603" s="150">
        <f>IF(AND(K603=1,K602&gt;1),VLOOKUP(A602,[1]Plan1!$GA$137:$GD$300,4),E602)</f>
        <v>5116.93</v>
      </c>
      <c r="F603" s="152">
        <f t="shared" si="223"/>
        <v>43462</v>
      </c>
      <c r="G603" s="152">
        <f t="shared" si="219"/>
        <v>43493</v>
      </c>
      <c r="H603" s="159">
        <f t="shared" si="224"/>
        <v>3.199617300675861E-3</v>
      </c>
      <c r="I603" s="160">
        <f t="shared" si="233"/>
        <v>43554</v>
      </c>
      <c r="J603" s="155">
        <f t="shared" si="220"/>
        <v>30</v>
      </c>
      <c r="K603" s="155">
        <f t="shared" ref="K603:K666" si="238">(J603-(I603-A603))</f>
        <v>14</v>
      </c>
      <c r="L603" s="2">
        <f t="shared" si="234"/>
        <v>1.0014918799999999</v>
      </c>
      <c r="M603" s="157">
        <f t="shared" ref="M603:M666" si="239">L603</f>
        <v>1.0014918799999999</v>
      </c>
      <c r="N603" s="2">
        <f t="shared" si="225"/>
        <v>966.84259020000002</v>
      </c>
      <c r="O603" s="161">
        <f t="shared" si="235"/>
        <v>0</v>
      </c>
      <c r="P603" s="162">
        <f t="shared" si="226"/>
        <v>0</v>
      </c>
      <c r="Q603" s="157">
        <f t="shared" si="227"/>
        <v>0</v>
      </c>
      <c r="R603" s="163">
        <f t="shared" si="236"/>
        <v>0.12</v>
      </c>
      <c r="S603" s="161">
        <f t="shared" si="228"/>
        <v>14</v>
      </c>
      <c r="T603" s="161">
        <v>360</v>
      </c>
      <c r="U603" s="164">
        <f t="shared" si="229"/>
        <v>1.004416953</v>
      </c>
      <c r="V603" s="157">
        <f t="shared" si="230"/>
        <v>4.27049827</v>
      </c>
      <c r="W603" s="2">
        <f t="shared" si="237"/>
        <v>0</v>
      </c>
      <c r="X603" s="2"/>
      <c r="Y603" s="8"/>
      <c r="Z603" s="5"/>
      <c r="AA603" s="1"/>
      <c r="AB603" s="8"/>
      <c r="AC603" s="3"/>
      <c r="AD603" s="1"/>
      <c r="AE603" s="3"/>
      <c r="AG603" s="41"/>
      <c r="AH603" s="39"/>
      <c r="AI603" s="39"/>
      <c r="AJ603" s="39"/>
      <c r="AK603" s="39"/>
      <c r="AL603" s="39"/>
      <c r="AM603" s="39"/>
    </row>
    <row r="604" spans="1:163" ht="15" customHeight="1" x14ac:dyDescent="0.2">
      <c r="A604" s="75">
        <f t="shared" si="231"/>
        <v>43539</v>
      </c>
      <c r="B604" s="2">
        <f t="shared" si="222"/>
        <v>971.52229218999992</v>
      </c>
      <c r="C604" s="157">
        <f t="shared" si="221"/>
        <v>965.40232577999996</v>
      </c>
      <c r="D604" s="158">
        <f t="shared" si="232"/>
        <v>5100.6099999999997</v>
      </c>
      <c r="E604" s="150">
        <f>IF(AND(K604=1,K603&gt;1),VLOOKUP(A603,[1]Plan1!$GA$137:$GD$300,4),E603)</f>
        <v>5116.93</v>
      </c>
      <c r="F604" s="152">
        <f t="shared" si="223"/>
        <v>43462</v>
      </c>
      <c r="G604" s="152">
        <f t="shared" si="219"/>
        <v>43493</v>
      </c>
      <c r="H604" s="159">
        <f t="shared" si="224"/>
        <v>3.199617300675861E-3</v>
      </c>
      <c r="I604" s="160">
        <f t="shared" si="233"/>
        <v>43554</v>
      </c>
      <c r="J604" s="155">
        <f t="shared" si="220"/>
        <v>30</v>
      </c>
      <c r="K604" s="155">
        <f t="shared" si="238"/>
        <v>15</v>
      </c>
      <c r="L604" s="2">
        <f t="shared" si="234"/>
        <v>1.0015985300000001</v>
      </c>
      <c r="M604" s="157">
        <f t="shared" si="239"/>
        <v>1.0015985300000001</v>
      </c>
      <c r="N604" s="2">
        <f t="shared" si="225"/>
        <v>966.94555034999996</v>
      </c>
      <c r="O604" s="161">
        <f t="shared" si="235"/>
        <v>0</v>
      </c>
      <c r="P604" s="162">
        <f t="shared" si="226"/>
        <v>0</v>
      </c>
      <c r="Q604" s="157">
        <f t="shared" si="227"/>
        <v>0</v>
      </c>
      <c r="R604" s="163">
        <f t="shared" si="236"/>
        <v>0.12</v>
      </c>
      <c r="S604" s="161">
        <f t="shared" si="228"/>
        <v>15</v>
      </c>
      <c r="T604" s="161">
        <v>360</v>
      </c>
      <c r="U604" s="164">
        <f t="shared" si="229"/>
        <v>1.004733195</v>
      </c>
      <c r="V604" s="157">
        <f t="shared" si="230"/>
        <v>4.5767418400000004</v>
      </c>
      <c r="W604" s="2">
        <f t="shared" si="237"/>
        <v>0</v>
      </c>
      <c r="X604" s="2"/>
      <c r="Y604" s="8"/>
      <c r="Z604" s="5"/>
      <c r="AA604" s="1"/>
      <c r="AB604" s="8"/>
      <c r="AC604" s="3"/>
      <c r="AD604" s="1"/>
      <c r="AE604" s="3"/>
      <c r="AG604" s="41"/>
      <c r="AH604" s="39"/>
      <c r="AI604" s="39"/>
      <c r="AJ604" s="39"/>
      <c r="AK604" s="39"/>
      <c r="AL604" s="39"/>
      <c r="AM604" s="39"/>
    </row>
    <row r="605" spans="1:163" ht="15" customHeight="1" x14ac:dyDescent="0.2">
      <c r="A605" s="75">
        <f t="shared" si="231"/>
        <v>43540</v>
      </c>
      <c r="B605" s="2">
        <f t="shared" si="222"/>
        <v>971.93166744999996</v>
      </c>
      <c r="C605" s="157">
        <f t="shared" si="221"/>
        <v>965.40232577999996</v>
      </c>
      <c r="D605" s="158">
        <f t="shared" si="232"/>
        <v>5100.6099999999997</v>
      </c>
      <c r="E605" s="150">
        <f>IF(AND(K605=1,K604&gt;1),VLOOKUP(A604,[1]Plan1!$GA$137:$GD$300,4),E604)</f>
        <v>5116.93</v>
      </c>
      <c r="F605" s="152">
        <f t="shared" si="223"/>
        <v>43462</v>
      </c>
      <c r="G605" s="152">
        <f t="shared" si="219"/>
        <v>43493</v>
      </c>
      <c r="H605" s="159">
        <f t="shared" si="224"/>
        <v>3.199617300675861E-3</v>
      </c>
      <c r="I605" s="160">
        <f t="shared" si="233"/>
        <v>43554</v>
      </c>
      <c r="J605" s="155">
        <f t="shared" si="220"/>
        <v>30</v>
      </c>
      <c r="K605" s="155">
        <f t="shared" si="238"/>
        <v>16</v>
      </c>
      <c r="L605" s="2">
        <f t="shared" si="234"/>
        <v>1.00170519</v>
      </c>
      <c r="M605" s="157">
        <f t="shared" si="239"/>
        <v>1.00170519</v>
      </c>
      <c r="N605" s="2">
        <f t="shared" si="225"/>
        <v>967.04852016999996</v>
      </c>
      <c r="O605" s="161">
        <f t="shared" si="235"/>
        <v>0</v>
      </c>
      <c r="P605" s="162">
        <f t="shared" si="226"/>
        <v>0</v>
      </c>
      <c r="Q605" s="157">
        <f t="shared" si="227"/>
        <v>0</v>
      </c>
      <c r="R605" s="163">
        <f t="shared" si="236"/>
        <v>0.12</v>
      </c>
      <c r="S605" s="161">
        <f t="shared" si="228"/>
        <v>16</v>
      </c>
      <c r="T605" s="161">
        <v>360</v>
      </c>
      <c r="U605" s="164">
        <f t="shared" si="229"/>
        <v>1.0050495370000001</v>
      </c>
      <c r="V605" s="157">
        <f t="shared" si="230"/>
        <v>4.8831472800000002</v>
      </c>
      <c r="W605" s="2">
        <f t="shared" si="237"/>
        <v>0</v>
      </c>
      <c r="X605" s="2"/>
      <c r="Y605" s="8"/>
      <c r="Z605" s="5"/>
      <c r="AA605" s="1"/>
      <c r="AB605" s="8"/>
      <c r="AC605" s="3"/>
      <c r="AD605" s="1"/>
      <c r="AE605" s="3"/>
      <c r="AG605" s="41"/>
      <c r="AH605" s="39"/>
      <c r="AI605" s="39"/>
      <c r="AJ605" s="39"/>
      <c r="AK605" s="39"/>
      <c r="AL605" s="39"/>
      <c r="AM605" s="39"/>
    </row>
    <row r="606" spans="1:163" s="30" customFormat="1" ht="15" customHeight="1" x14ac:dyDescent="0.2">
      <c r="A606" s="75">
        <f t="shared" si="231"/>
        <v>43541</v>
      </c>
      <c r="B606" s="2">
        <f t="shared" si="222"/>
        <v>972.34121329000004</v>
      </c>
      <c r="C606" s="157">
        <f t="shared" si="221"/>
        <v>965.40232577999996</v>
      </c>
      <c r="D606" s="158">
        <f t="shared" si="232"/>
        <v>5100.6099999999997</v>
      </c>
      <c r="E606" s="150">
        <f>IF(AND(K606=1,K605&gt;1),VLOOKUP(A605,[1]Plan1!$GA$137:$GD$300,4),E605)</f>
        <v>5116.93</v>
      </c>
      <c r="F606" s="152">
        <f t="shared" si="223"/>
        <v>43462</v>
      </c>
      <c r="G606" s="152">
        <f t="shared" si="219"/>
        <v>43493</v>
      </c>
      <c r="H606" s="159">
        <f t="shared" si="224"/>
        <v>3.199617300675861E-3</v>
      </c>
      <c r="I606" s="160">
        <f t="shared" si="233"/>
        <v>43554</v>
      </c>
      <c r="J606" s="155">
        <f t="shared" si="220"/>
        <v>30</v>
      </c>
      <c r="K606" s="155">
        <f t="shared" si="238"/>
        <v>17</v>
      </c>
      <c r="L606" s="2">
        <f t="shared" si="234"/>
        <v>1.0018118600000001</v>
      </c>
      <c r="M606" s="157">
        <f t="shared" si="239"/>
        <v>1.0018118600000001</v>
      </c>
      <c r="N606" s="2">
        <f t="shared" si="225"/>
        <v>967.15149962999999</v>
      </c>
      <c r="O606" s="161">
        <f t="shared" si="235"/>
        <v>0</v>
      </c>
      <c r="P606" s="162">
        <f t="shared" si="226"/>
        <v>0</v>
      </c>
      <c r="Q606" s="157">
        <f t="shared" si="227"/>
        <v>0</v>
      </c>
      <c r="R606" s="163">
        <f t="shared" si="236"/>
        <v>0.12</v>
      </c>
      <c r="S606" s="161">
        <f t="shared" si="228"/>
        <v>17</v>
      </c>
      <c r="T606" s="161">
        <v>360</v>
      </c>
      <c r="U606" s="164">
        <f t="shared" si="229"/>
        <v>1.0053659779999999</v>
      </c>
      <c r="V606" s="157">
        <f t="shared" si="230"/>
        <v>5.1897136599999998</v>
      </c>
      <c r="W606" s="2">
        <f t="shared" si="237"/>
        <v>0</v>
      </c>
      <c r="X606" s="2"/>
      <c r="Y606" s="29"/>
      <c r="Z606" s="32"/>
      <c r="AB606" s="29"/>
      <c r="AC606" s="34"/>
      <c r="AE606" s="34"/>
      <c r="AF606" s="43"/>
      <c r="AG606" s="44"/>
      <c r="AH606" s="43"/>
      <c r="AI606" s="43"/>
      <c r="AJ606" s="43"/>
      <c r="AK606" s="43"/>
      <c r="AL606" s="43"/>
      <c r="AM606" s="43"/>
    </row>
    <row r="607" spans="1:163" ht="15" customHeight="1" x14ac:dyDescent="0.2">
      <c r="A607" s="75">
        <f t="shared" si="231"/>
        <v>43542</v>
      </c>
      <c r="B607" s="2">
        <f t="shared" si="222"/>
        <v>972.75093075999996</v>
      </c>
      <c r="C607" s="157">
        <f t="shared" si="221"/>
        <v>965.40232577999996</v>
      </c>
      <c r="D607" s="158">
        <f t="shared" si="232"/>
        <v>5100.6099999999997</v>
      </c>
      <c r="E607" s="150">
        <f>IF(AND(K607=1,K606&gt;1),VLOOKUP(A606,[1]Plan1!$GA$137:$GD$300,4),E606)</f>
        <v>5116.93</v>
      </c>
      <c r="F607" s="152">
        <f t="shared" si="223"/>
        <v>43462</v>
      </c>
      <c r="G607" s="152">
        <f t="shared" si="219"/>
        <v>43493</v>
      </c>
      <c r="H607" s="159">
        <f t="shared" si="224"/>
        <v>3.199617300675861E-3</v>
      </c>
      <c r="I607" s="160">
        <f t="shared" si="233"/>
        <v>43554</v>
      </c>
      <c r="J607" s="155">
        <f t="shared" si="220"/>
        <v>30</v>
      </c>
      <c r="K607" s="155">
        <f t="shared" si="238"/>
        <v>18</v>
      </c>
      <c r="L607" s="2">
        <f t="shared" si="234"/>
        <v>1.0019185399999999</v>
      </c>
      <c r="M607" s="157">
        <f t="shared" si="239"/>
        <v>1.0019185399999999</v>
      </c>
      <c r="N607" s="2">
        <f t="shared" si="225"/>
        <v>967.25448874999995</v>
      </c>
      <c r="O607" s="161">
        <f t="shared" si="235"/>
        <v>0</v>
      </c>
      <c r="P607" s="162">
        <f t="shared" si="226"/>
        <v>0</v>
      </c>
      <c r="Q607" s="157">
        <f t="shared" si="227"/>
        <v>0</v>
      </c>
      <c r="R607" s="163">
        <f t="shared" si="236"/>
        <v>0.12</v>
      </c>
      <c r="S607" s="161">
        <f t="shared" si="228"/>
        <v>18</v>
      </c>
      <c r="T607" s="161">
        <v>360</v>
      </c>
      <c r="U607" s="164">
        <f t="shared" si="229"/>
        <v>1.0056825190000001</v>
      </c>
      <c r="V607" s="157">
        <f t="shared" si="230"/>
        <v>5.49644201</v>
      </c>
      <c r="W607" s="2">
        <f t="shared" si="237"/>
        <v>0</v>
      </c>
      <c r="X607" s="2"/>
      <c r="Y607" s="8"/>
      <c r="Z607" s="5"/>
      <c r="AA607" s="1"/>
      <c r="AB607" s="8"/>
      <c r="AC607" s="3"/>
      <c r="AD607" s="1"/>
      <c r="AE607" s="3"/>
      <c r="AG607" s="41"/>
      <c r="AH607" s="39"/>
      <c r="AI607" s="39"/>
      <c r="AJ607" s="39"/>
      <c r="AK607" s="39"/>
      <c r="AL607" s="39"/>
      <c r="AM607" s="39"/>
    </row>
    <row r="608" spans="1:163" ht="15" customHeight="1" x14ac:dyDescent="0.2">
      <c r="A608" s="75">
        <f t="shared" si="231"/>
        <v>43543</v>
      </c>
      <c r="B608" s="2">
        <f t="shared" si="222"/>
        <v>973.16081889999998</v>
      </c>
      <c r="C608" s="157">
        <f t="shared" si="221"/>
        <v>965.40232577999996</v>
      </c>
      <c r="D608" s="158">
        <f t="shared" si="232"/>
        <v>5100.6099999999997</v>
      </c>
      <c r="E608" s="150">
        <f>IF(AND(K608=1,K607&gt;1),VLOOKUP(A607,[1]Plan1!$GA$137:$GD$300,4),E607)</f>
        <v>5116.93</v>
      </c>
      <c r="F608" s="152">
        <f t="shared" si="223"/>
        <v>43462</v>
      </c>
      <c r="G608" s="152">
        <f t="shared" si="219"/>
        <v>43493</v>
      </c>
      <c r="H608" s="159">
        <f t="shared" si="224"/>
        <v>3.199617300675861E-3</v>
      </c>
      <c r="I608" s="160">
        <f t="shared" si="233"/>
        <v>43554</v>
      </c>
      <c r="J608" s="155">
        <f t="shared" si="220"/>
        <v>30</v>
      </c>
      <c r="K608" s="155">
        <f t="shared" si="238"/>
        <v>19</v>
      </c>
      <c r="L608" s="2">
        <f t="shared" si="234"/>
        <v>1.0020252300000001</v>
      </c>
      <c r="M608" s="157">
        <f t="shared" si="239"/>
        <v>1.0020252300000001</v>
      </c>
      <c r="N608" s="2">
        <f t="shared" si="225"/>
        <v>967.35748752999996</v>
      </c>
      <c r="O608" s="161">
        <f t="shared" si="235"/>
        <v>0</v>
      </c>
      <c r="P608" s="162">
        <f t="shared" si="226"/>
        <v>0</v>
      </c>
      <c r="Q608" s="157">
        <f t="shared" si="227"/>
        <v>0</v>
      </c>
      <c r="R608" s="163">
        <f t="shared" si="236"/>
        <v>0.12</v>
      </c>
      <c r="S608" s="161">
        <f t="shared" si="228"/>
        <v>19</v>
      </c>
      <c r="T608" s="161">
        <v>360</v>
      </c>
      <c r="U608" s="164">
        <f t="shared" si="229"/>
        <v>1.0059991589999999</v>
      </c>
      <c r="V608" s="157">
        <f t="shared" si="230"/>
        <v>5.8033313700000004</v>
      </c>
      <c r="W608" s="2">
        <f t="shared" si="237"/>
        <v>0</v>
      </c>
      <c r="X608" s="2"/>
      <c r="Y608" s="11"/>
      <c r="Z608" s="5"/>
      <c r="AA608" s="10"/>
      <c r="AB608" s="11"/>
      <c r="AC608" s="7"/>
      <c r="AD608" s="10"/>
      <c r="AE608" s="7"/>
      <c r="AG608" s="41"/>
      <c r="AH608" s="39"/>
      <c r="AI608" s="39"/>
      <c r="AJ608" s="39"/>
      <c r="AK608" s="39"/>
      <c r="AL608" s="39"/>
      <c r="AM608" s="39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38"/>
      <c r="BD608" s="38"/>
      <c r="BE608" s="38"/>
      <c r="BF608" s="38"/>
      <c r="BG608" s="38"/>
      <c r="BH608" s="38"/>
      <c r="BI608" s="38"/>
      <c r="BJ608" s="38"/>
      <c r="BK608" s="38"/>
      <c r="BL608" s="38"/>
      <c r="BM608" s="38"/>
      <c r="BN608" s="38"/>
      <c r="BO608" s="38"/>
      <c r="BP608" s="38"/>
      <c r="BQ608" s="38"/>
      <c r="BR608" s="38"/>
      <c r="BS608" s="38"/>
      <c r="BT608" s="38"/>
      <c r="BU608" s="38"/>
      <c r="BV608" s="38"/>
      <c r="BW608" s="38"/>
      <c r="BX608" s="38"/>
      <c r="BY608" s="38"/>
      <c r="BZ608" s="38"/>
      <c r="CA608" s="38"/>
      <c r="CB608" s="38"/>
      <c r="CC608" s="38"/>
      <c r="CD608" s="38"/>
      <c r="CE608" s="38"/>
      <c r="CF608" s="38"/>
      <c r="CG608" s="38"/>
      <c r="CH608" s="38"/>
      <c r="CI608" s="38"/>
      <c r="CJ608" s="38"/>
      <c r="CK608" s="38"/>
      <c r="CL608" s="38"/>
      <c r="CM608" s="38"/>
      <c r="CN608" s="38"/>
      <c r="CO608" s="38"/>
      <c r="CP608" s="38"/>
      <c r="CQ608" s="38"/>
      <c r="CR608" s="38"/>
      <c r="CS608" s="38"/>
      <c r="CT608" s="38"/>
      <c r="CU608" s="38"/>
      <c r="CV608" s="38"/>
      <c r="CW608" s="38"/>
      <c r="CX608" s="38"/>
      <c r="CY608" s="38"/>
      <c r="CZ608" s="38"/>
      <c r="DA608" s="38"/>
      <c r="DB608" s="38"/>
      <c r="DC608" s="38"/>
      <c r="DD608" s="38"/>
      <c r="DE608" s="38"/>
      <c r="DF608" s="38"/>
      <c r="DG608" s="38"/>
      <c r="DH608" s="38"/>
      <c r="DI608" s="38"/>
      <c r="DJ608" s="38"/>
      <c r="DK608" s="38"/>
      <c r="DL608" s="38"/>
      <c r="DM608" s="38"/>
      <c r="DN608" s="38"/>
      <c r="DO608" s="38"/>
      <c r="DP608" s="38"/>
      <c r="DQ608" s="38"/>
      <c r="DR608" s="38"/>
      <c r="DS608" s="38"/>
      <c r="DT608" s="38"/>
      <c r="DU608" s="38"/>
      <c r="DV608" s="38"/>
      <c r="DW608" s="38"/>
      <c r="DX608" s="38"/>
      <c r="DY608" s="38"/>
      <c r="DZ608" s="38"/>
      <c r="EA608" s="38"/>
      <c r="EB608" s="38"/>
      <c r="EC608" s="38"/>
      <c r="ED608" s="38"/>
      <c r="EE608" s="38"/>
      <c r="EF608" s="38"/>
      <c r="EG608" s="38"/>
      <c r="EH608" s="38"/>
      <c r="EI608" s="38"/>
      <c r="EJ608" s="38"/>
      <c r="EK608" s="38"/>
      <c r="EL608" s="38"/>
      <c r="EM608" s="38"/>
      <c r="EN608" s="38"/>
      <c r="EO608" s="38"/>
      <c r="EP608" s="38"/>
      <c r="EQ608" s="38"/>
      <c r="ER608" s="38"/>
      <c r="ES608" s="38"/>
      <c r="ET608" s="38"/>
      <c r="EU608" s="38"/>
      <c r="EV608" s="38"/>
      <c r="EW608" s="38"/>
      <c r="EX608" s="38"/>
      <c r="EY608" s="38"/>
      <c r="EZ608" s="38"/>
      <c r="FA608" s="38"/>
      <c r="FB608" s="38"/>
      <c r="FC608" s="38"/>
      <c r="FD608" s="38"/>
      <c r="FE608" s="38"/>
      <c r="FF608" s="38"/>
      <c r="FG608" s="38"/>
    </row>
    <row r="609" spans="1:39" ht="15" customHeight="1" x14ac:dyDescent="0.2">
      <c r="A609" s="75">
        <f t="shared" si="231"/>
        <v>43544</v>
      </c>
      <c r="B609" s="2">
        <f t="shared" si="222"/>
        <v>973.57088941000006</v>
      </c>
      <c r="C609" s="157">
        <f t="shared" si="221"/>
        <v>965.40232577999996</v>
      </c>
      <c r="D609" s="158">
        <f t="shared" si="232"/>
        <v>5100.6099999999997</v>
      </c>
      <c r="E609" s="150">
        <f>IF(AND(K609=1,K608&gt;1),VLOOKUP(A608,[1]Plan1!$GA$137:$GD$300,4),E608)</f>
        <v>5116.93</v>
      </c>
      <c r="F609" s="152">
        <f t="shared" si="223"/>
        <v>43462</v>
      </c>
      <c r="G609" s="152">
        <f t="shared" si="219"/>
        <v>43493</v>
      </c>
      <c r="H609" s="159">
        <f t="shared" si="224"/>
        <v>3.199617300675861E-3</v>
      </c>
      <c r="I609" s="160">
        <f t="shared" si="233"/>
        <v>43554</v>
      </c>
      <c r="J609" s="155">
        <f t="shared" si="220"/>
        <v>30</v>
      </c>
      <c r="K609" s="155">
        <f t="shared" si="238"/>
        <v>20</v>
      </c>
      <c r="L609" s="2">
        <f t="shared" si="234"/>
        <v>1.0021319399999999</v>
      </c>
      <c r="M609" s="157">
        <f t="shared" si="239"/>
        <v>1.0021319399999999</v>
      </c>
      <c r="N609" s="2">
        <f t="shared" si="225"/>
        <v>967.46050561000004</v>
      </c>
      <c r="O609" s="161">
        <f t="shared" si="235"/>
        <v>0</v>
      </c>
      <c r="P609" s="162">
        <f t="shared" si="226"/>
        <v>0</v>
      </c>
      <c r="Q609" s="157">
        <f t="shared" si="227"/>
        <v>0</v>
      </c>
      <c r="R609" s="163">
        <f t="shared" si="236"/>
        <v>0.12</v>
      </c>
      <c r="S609" s="161">
        <f t="shared" si="228"/>
        <v>20</v>
      </c>
      <c r="T609" s="161">
        <v>360</v>
      </c>
      <c r="U609" s="164">
        <f t="shared" si="229"/>
        <v>1.0063158999999999</v>
      </c>
      <c r="V609" s="157">
        <f t="shared" si="230"/>
        <v>6.1103838000000001</v>
      </c>
      <c r="W609" s="2">
        <f t="shared" si="237"/>
        <v>0</v>
      </c>
      <c r="X609" s="2"/>
      <c r="Y609" s="8"/>
      <c r="Z609" s="5"/>
      <c r="AA609" s="1"/>
      <c r="AB609" s="8"/>
      <c r="AC609" s="3"/>
      <c r="AD609" s="1"/>
      <c r="AE609" s="3"/>
      <c r="AG609" s="41"/>
      <c r="AH609" s="39"/>
      <c r="AI609" s="39"/>
      <c r="AJ609" s="39"/>
      <c r="AK609" s="39"/>
      <c r="AL609" s="39"/>
      <c r="AM609" s="39"/>
    </row>
    <row r="610" spans="1:39" ht="15" customHeight="1" x14ac:dyDescent="0.2">
      <c r="A610" s="75">
        <f t="shared" si="231"/>
        <v>43545</v>
      </c>
      <c r="B610" s="2">
        <f t="shared" si="222"/>
        <v>973.98112097000001</v>
      </c>
      <c r="C610" s="157">
        <f t="shared" si="221"/>
        <v>965.40232577999996</v>
      </c>
      <c r="D610" s="158">
        <f t="shared" si="232"/>
        <v>5100.6099999999997</v>
      </c>
      <c r="E610" s="150">
        <f>IF(AND(K610=1,K609&gt;1),VLOOKUP(A609,[1]Plan1!$GA$137:$GD$300,4),E609)</f>
        <v>5116.93</v>
      </c>
      <c r="F610" s="152">
        <f t="shared" si="223"/>
        <v>43462</v>
      </c>
      <c r="G610" s="152">
        <f t="shared" si="219"/>
        <v>43493</v>
      </c>
      <c r="H610" s="159">
        <f t="shared" si="224"/>
        <v>3.199617300675861E-3</v>
      </c>
      <c r="I610" s="160">
        <f t="shared" si="233"/>
        <v>43554</v>
      </c>
      <c r="J610" s="155">
        <f t="shared" si="220"/>
        <v>30</v>
      </c>
      <c r="K610" s="155">
        <f t="shared" si="238"/>
        <v>21</v>
      </c>
      <c r="L610" s="2">
        <f t="shared" si="234"/>
        <v>1.00223865</v>
      </c>
      <c r="M610" s="157">
        <f t="shared" si="239"/>
        <v>1.00223865</v>
      </c>
      <c r="N610" s="2">
        <f t="shared" si="225"/>
        <v>967.56352369000001</v>
      </c>
      <c r="O610" s="161">
        <f t="shared" si="235"/>
        <v>0</v>
      </c>
      <c r="P610" s="162">
        <f t="shared" si="226"/>
        <v>0</v>
      </c>
      <c r="Q610" s="157">
        <f t="shared" si="227"/>
        <v>0</v>
      </c>
      <c r="R610" s="163">
        <f t="shared" si="236"/>
        <v>0.12</v>
      </c>
      <c r="S610" s="161">
        <f t="shared" si="228"/>
        <v>21</v>
      </c>
      <c r="T610" s="161">
        <v>360</v>
      </c>
      <c r="U610" s="164">
        <f t="shared" si="229"/>
        <v>1.0066327399999999</v>
      </c>
      <c r="V610" s="157">
        <f t="shared" si="230"/>
        <v>6.4175972799999998</v>
      </c>
      <c r="W610" s="2">
        <f t="shared" si="237"/>
        <v>0</v>
      </c>
      <c r="X610" s="2"/>
      <c r="Y610" s="8"/>
      <c r="Z610" s="5"/>
      <c r="AA610" s="1"/>
      <c r="AB610" s="8"/>
      <c r="AC610" s="3"/>
      <c r="AD610" s="1"/>
      <c r="AE610" s="3"/>
      <c r="AG610" s="41"/>
      <c r="AH610" s="39"/>
      <c r="AI610" s="39"/>
      <c r="AJ610" s="39"/>
      <c r="AK610" s="39"/>
      <c r="AL610" s="39"/>
      <c r="AM610" s="39"/>
    </row>
    <row r="611" spans="1:39" ht="15" customHeight="1" x14ac:dyDescent="0.2">
      <c r="A611" s="75">
        <f t="shared" si="231"/>
        <v>43546</v>
      </c>
      <c r="B611" s="2">
        <f t="shared" si="222"/>
        <v>974.39153401999999</v>
      </c>
      <c r="C611" s="157">
        <f t="shared" si="221"/>
        <v>965.40232577999996</v>
      </c>
      <c r="D611" s="158">
        <f t="shared" si="232"/>
        <v>5100.6099999999997</v>
      </c>
      <c r="E611" s="150">
        <f>IF(AND(K611=1,K610&gt;1),VLOOKUP(A610,[1]Plan1!$GA$137:$GD$300,4),E610)</f>
        <v>5116.93</v>
      </c>
      <c r="F611" s="152">
        <f t="shared" si="223"/>
        <v>43462</v>
      </c>
      <c r="G611" s="152">
        <f t="shared" si="219"/>
        <v>43493</v>
      </c>
      <c r="H611" s="159">
        <f t="shared" si="224"/>
        <v>3.199617300675861E-3</v>
      </c>
      <c r="I611" s="160">
        <f t="shared" si="233"/>
        <v>43554</v>
      </c>
      <c r="J611" s="155">
        <f t="shared" si="220"/>
        <v>30</v>
      </c>
      <c r="K611" s="155">
        <f t="shared" si="238"/>
        <v>22</v>
      </c>
      <c r="L611" s="2">
        <f t="shared" si="234"/>
        <v>1.00234538</v>
      </c>
      <c r="M611" s="157">
        <f t="shared" si="239"/>
        <v>1.00234538</v>
      </c>
      <c r="N611" s="2">
        <f t="shared" si="225"/>
        <v>967.66656107999995</v>
      </c>
      <c r="O611" s="161">
        <f t="shared" si="235"/>
        <v>0</v>
      </c>
      <c r="P611" s="162">
        <f t="shared" si="226"/>
        <v>0</v>
      </c>
      <c r="Q611" s="157">
        <f t="shared" si="227"/>
        <v>0</v>
      </c>
      <c r="R611" s="163">
        <f t="shared" si="236"/>
        <v>0.12</v>
      </c>
      <c r="S611" s="161">
        <f t="shared" si="228"/>
        <v>22</v>
      </c>
      <c r="T611" s="161">
        <v>360</v>
      </c>
      <c r="U611" s="164">
        <f t="shared" si="229"/>
        <v>1.00694968</v>
      </c>
      <c r="V611" s="157">
        <f t="shared" si="230"/>
        <v>6.7249729399999998</v>
      </c>
      <c r="W611" s="2">
        <f t="shared" si="237"/>
        <v>0</v>
      </c>
      <c r="X611" s="2"/>
      <c r="Y611" s="8"/>
      <c r="Z611" s="5"/>
      <c r="AA611" s="1"/>
      <c r="AB611" s="8"/>
      <c r="AC611" s="3"/>
      <c r="AD611" s="1"/>
      <c r="AE611" s="3"/>
      <c r="AG611" s="41"/>
      <c r="AH611" s="39"/>
      <c r="AI611" s="39"/>
      <c r="AJ611" s="39"/>
      <c r="AK611" s="39"/>
      <c r="AL611" s="39"/>
      <c r="AM611" s="39"/>
    </row>
    <row r="612" spans="1:39" ht="15" customHeight="1" x14ac:dyDescent="0.2">
      <c r="A612" s="75">
        <f t="shared" si="231"/>
        <v>43547</v>
      </c>
      <c r="B612" s="2">
        <f t="shared" si="222"/>
        <v>974.80211792</v>
      </c>
      <c r="C612" s="157">
        <f t="shared" si="221"/>
        <v>965.40232577999996</v>
      </c>
      <c r="D612" s="158">
        <f t="shared" si="232"/>
        <v>5100.6099999999997</v>
      </c>
      <c r="E612" s="150">
        <f>IF(AND(K612=1,K611&gt;1),VLOOKUP(A611,[1]Plan1!$GA$137:$GD$300,4),E611)</f>
        <v>5116.93</v>
      </c>
      <c r="F612" s="152">
        <f t="shared" si="223"/>
        <v>43462</v>
      </c>
      <c r="G612" s="152">
        <f t="shared" si="219"/>
        <v>43493</v>
      </c>
      <c r="H612" s="159">
        <f t="shared" si="224"/>
        <v>3.199617300675861E-3</v>
      </c>
      <c r="I612" s="160">
        <f t="shared" si="233"/>
        <v>43554</v>
      </c>
      <c r="J612" s="155">
        <f t="shared" si="220"/>
        <v>30</v>
      </c>
      <c r="K612" s="155">
        <f t="shared" si="238"/>
        <v>23</v>
      </c>
      <c r="L612" s="2">
        <f t="shared" si="234"/>
        <v>1.0024521200000001</v>
      </c>
      <c r="M612" s="157">
        <f t="shared" si="239"/>
        <v>1.0024521200000001</v>
      </c>
      <c r="N612" s="2">
        <f t="shared" si="225"/>
        <v>967.76960813000005</v>
      </c>
      <c r="O612" s="161">
        <f t="shared" si="235"/>
        <v>0</v>
      </c>
      <c r="P612" s="162">
        <f t="shared" si="226"/>
        <v>0</v>
      </c>
      <c r="Q612" s="157">
        <f t="shared" si="227"/>
        <v>0</v>
      </c>
      <c r="R612" s="163">
        <f t="shared" si="236"/>
        <v>0.12</v>
      </c>
      <c r="S612" s="161">
        <f t="shared" si="228"/>
        <v>23</v>
      </c>
      <c r="T612" s="161">
        <v>360</v>
      </c>
      <c r="U612" s="164">
        <f t="shared" si="229"/>
        <v>1.007266719</v>
      </c>
      <c r="V612" s="157">
        <f t="shared" si="230"/>
        <v>7.0325097899999998</v>
      </c>
      <c r="W612" s="2">
        <f t="shared" si="237"/>
        <v>0</v>
      </c>
      <c r="X612" s="2"/>
      <c r="Y612" s="8"/>
      <c r="Z612" s="5"/>
      <c r="AA612" s="1"/>
      <c r="AB612" s="8"/>
      <c r="AC612" s="3"/>
      <c r="AD612" s="1"/>
      <c r="AE612" s="3"/>
      <c r="AG612" s="41"/>
      <c r="AH612" s="39"/>
      <c r="AI612" s="39"/>
      <c r="AJ612" s="39"/>
      <c r="AK612" s="39"/>
      <c r="AL612" s="39"/>
      <c r="AM612" s="39"/>
    </row>
    <row r="613" spans="1:39" ht="15" customHeight="1" x14ac:dyDescent="0.2">
      <c r="A613" s="75">
        <f t="shared" si="231"/>
        <v>43548</v>
      </c>
      <c r="B613" s="2">
        <f t="shared" si="222"/>
        <v>975.21287462999999</v>
      </c>
      <c r="C613" s="157">
        <f t="shared" si="221"/>
        <v>965.40232577999996</v>
      </c>
      <c r="D613" s="158">
        <f t="shared" si="232"/>
        <v>5100.6099999999997</v>
      </c>
      <c r="E613" s="150">
        <f>IF(AND(K613=1,K612&gt;1),VLOOKUP(A612,[1]Plan1!$GA$137:$GD$300,4),E612)</f>
        <v>5116.93</v>
      </c>
      <c r="F613" s="152">
        <f t="shared" si="223"/>
        <v>43462</v>
      </c>
      <c r="G613" s="152">
        <f t="shared" si="219"/>
        <v>43493</v>
      </c>
      <c r="H613" s="159">
        <f t="shared" si="224"/>
        <v>3.199617300675861E-3</v>
      </c>
      <c r="I613" s="160">
        <f t="shared" si="233"/>
        <v>43554</v>
      </c>
      <c r="J613" s="155">
        <f t="shared" si="220"/>
        <v>30</v>
      </c>
      <c r="K613" s="155">
        <f t="shared" si="238"/>
        <v>24</v>
      </c>
      <c r="L613" s="2">
        <f t="shared" si="234"/>
        <v>1.0025588700000001</v>
      </c>
      <c r="M613" s="157">
        <f t="shared" si="239"/>
        <v>1.0025588700000001</v>
      </c>
      <c r="N613" s="2">
        <f t="shared" si="225"/>
        <v>967.87266481999995</v>
      </c>
      <c r="O613" s="161">
        <f t="shared" si="235"/>
        <v>0</v>
      </c>
      <c r="P613" s="162">
        <f t="shared" si="226"/>
        <v>0</v>
      </c>
      <c r="Q613" s="157">
        <f t="shared" si="227"/>
        <v>0</v>
      </c>
      <c r="R613" s="163">
        <f t="shared" si="236"/>
        <v>0.12</v>
      </c>
      <c r="S613" s="161">
        <f t="shared" si="228"/>
        <v>24</v>
      </c>
      <c r="T613" s="161">
        <v>360</v>
      </c>
      <c r="U613" s="164">
        <f t="shared" si="229"/>
        <v>1.0075838589999999</v>
      </c>
      <c r="V613" s="157">
        <f t="shared" si="230"/>
        <v>7.3402098100000002</v>
      </c>
      <c r="W613" s="2">
        <f t="shared" si="237"/>
        <v>0</v>
      </c>
      <c r="X613" s="2"/>
      <c r="Y613" s="8"/>
      <c r="Z613" s="5"/>
      <c r="AA613" s="1"/>
      <c r="AB613" s="8"/>
      <c r="AC613" s="3"/>
      <c r="AD613" s="1"/>
      <c r="AE613" s="3"/>
      <c r="AG613" s="41"/>
      <c r="AH613" s="39"/>
      <c r="AI613" s="39"/>
      <c r="AJ613" s="39"/>
      <c r="AK613" s="39"/>
      <c r="AL613" s="39"/>
      <c r="AM613" s="39"/>
    </row>
    <row r="614" spans="1:39" ht="15" customHeight="1" x14ac:dyDescent="0.2">
      <c r="A614" s="75">
        <f t="shared" si="231"/>
        <v>43549</v>
      </c>
      <c r="B614" s="2">
        <f t="shared" si="222"/>
        <v>975.62380229000007</v>
      </c>
      <c r="C614" s="157">
        <f t="shared" si="221"/>
        <v>965.40232577999996</v>
      </c>
      <c r="D614" s="158">
        <f t="shared" si="232"/>
        <v>5100.6099999999997</v>
      </c>
      <c r="E614" s="150">
        <f>IF(AND(K614=1,K613&gt;1),VLOOKUP(A613,[1]Plan1!$GA$137:$GD$300,4),E613)</f>
        <v>5116.93</v>
      </c>
      <c r="F614" s="152">
        <f t="shared" si="223"/>
        <v>43462</v>
      </c>
      <c r="G614" s="152">
        <f t="shared" si="219"/>
        <v>43493</v>
      </c>
      <c r="H614" s="159">
        <f t="shared" si="224"/>
        <v>3.199617300675861E-3</v>
      </c>
      <c r="I614" s="160">
        <f t="shared" si="233"/>
        <v>43554</v>
      </c>
      <c r="J614" s="155">
        <f t="shared" si="220"/>
        <v>30</v>
      </c>
      <c r="K614" s="155">
        <f t="shared" si="238"/>
        <v>25</v>
      </c>
      <c r="L614" s="2">
        <f t="shared" si="234"/>
        <v>1.0026656300000001</v>
      </c>
      <c r="M614" s="157">
        <f t="shared" si="239"/>
        <v>1.0026656300000001</v>
      </c>
      <c r="N614" s="2">
        <f t="shared" si="225"/>
        <v>967.97573118000003</v>
      </c>
      <c r="O614" s="161">
        <f t="shared" si="235"/>
        <v>0</v>
      </c>
      <c r="P614" s="162">
        <f t="shared" si="226"/>
        <v>0</v>
      </c>
      <c r="Q614" s="157">
        <f t="shared" si="227"/>
        <v>0</v>
      </c>
      <c r="R614" s="163">
        <f t="shared" si="236"/>
        <v>0.12</v>
      </c>
      <c r="S614" s="161">
        <f t="shared" si="228"/>
        <v>25</v>
      </c>
      <c r="T614" s="161">
        <v>360</v>
      </c>
      <c r="U614" s="164">
        <f t="shared" si="229"/>
        <v>1.0079010980000001</v>
      </c>
      <c r="V614" s="157">
        <f t="shared" si="230"/>
        <v>7.6480711100000001</v>
      </c>
      <c r="W614" s="2">
        <f t="shared" si="237"/>
        <v>0</v>
      </c>
      <c r="X614" s="2"/>
      <c r="Y614" s="8"/>
      <c r="Z614" s="5"/>
      <c r="AA614" s="1"/>
      <c r="AB614" s="8"/>
      <c r="AC614" s="3"/>
      <c r="AD614" s="1"/>
      <c r="AE614" s="3"/>
      <c r="AG614" s="41"/>
      <c r="AH614" s="39"/>
      <c r="AI614" s="39"/>
      <c r="AJ614" s="39"/>
      <c r="AK614" s="39"/>
      <c r="AL614" s="39"/>
      <c r="AM614" s="39"/>
    </row>
    <row r="615" spans="1:39" ht="15" customHeight="1" x14ac:dyDescent="0.2">
      <c r="A615" s="75">
        <f t="shared" si="231"/>
        <v>43550</v>
      </c>
      <c r="B615" s="2">
        <f t="shared" si="222"/>
        <v>976.03491159999999</v>
      </c>
      <c r="C615" s="157">
        <f t="shared" si="221"/>
        <v>965.40232577999996</v>
      </c>
      <c r="D615" s="158">
        <f t="shared" si="232"/>
        <v>5100.6099999999997</v>
      </c>
      <c r="E615" s="150">
        <f>IF(AND(K615=1,K614&gt;1),VLOOKUP(A614,[1]Plan1!$GA$137:$GD$300,4),E614)</f>
        <v>5116.93</v>
      </c>
      <c r="F615" s="152">
        <f t="shared" si="223"/>
        <v>43462</v>
      </c>
      <c r="G615" s="152">
        <f t="shared" si="219"/>
        <v>43493</v>
      </c>
      <c r="H615" s="159">
        <f t="shared" si="224"/>
        <v>3.199617300675861E-3</v>
      </c>
      <c r="I615" s="160">
        <f t="shared" si="233"/>
        <v>43554</v>
      </c>
      <c r="J615" s="155">
        <f t="shared" si="220"/>
        <v>30</v>
      </c>
      <c r="K615" s="155">
        <f t="shared" si="238"/>
        <v>26</v>
      </c>
      <c r="L615" s="2">
        <f t="shared" si="234"/>
        <v>1.0027724099999999</v>
      </c>
      <c r="M615" s="157">
        <f t="shared" si="239"/>
        <v>1.0027724099999999</v>
      </c>
      <c r="N615" s="2">
        <f t="shared" si="225"/>
        <v>968.07881683999994</v>
      </c>
      <c r="O615" s="161">
        <f t="shared" si="235"/>
        <v>0</v>
      </c>
      <c r="P615" s="162">
        <f t="shared" si="226"/>
        <v>0</v>
      </c>
      <c r="Q615" s="157">
        <f t="shared" si="227"/>
        <v>0</v>
      </c>
      <c r="R615" s="163">
        <f t="shared" si="236"/>
        <v>0.12</v>
      </c>
      <c r="S615" s="161">
        <f t="shared" si="228"/>
        <v>26</v>
      </c>
      <c r="T615" s="161">
        <v>360</v>
      </c>
      <c r="U615" s="164">
        <f t="shared" si="229"/>
        <v>1.008218437</v>
      </c>
      <c r="V615" s="157">
        <f t="shared" si="230"/>
        <v>7.95609476</v>
      </c>
      <c r="W615" s="2">
        <f t="shared" si="237"/>
        <v>0</v>
      </c>
      <c r="X615" s="2"/>
      <c r="Y615" s="8"/>
      <c r="Z615" s="5"/>
      <c r="AA615" s="1"/>
      <c r="AB615" s="8"/>
      <c r="AC615" s="3"/>
      <c r="AD615" s="1"/>
      <c r="AE615" s="3"/>
      <c r="AG615" s="41"/>
      <c r="AH615" s="39"/>
      <c r="AI615" s="39"/>
      <c r="AJ615" s="39"/>
      <c r="AK615" s="39"/>
      <c r="AL615" s="39"/>
      <c r="AM615" s="39"/>
    </row>
    <row r="616" spans="1:39" ht="15" customHeight="1" x14ac:dyDescent="0.2">
      <c r="A616" s="75">
        <f t="shared" si="231"/>
        <v>43551</v>
      </c>
      <c r="B616" s="2">
        <f t="shared" si="222"/>
        <v>976.44618316000003</v>
      </c>
      <c r="C616" s="157">
        <f t="shared" si="221"/>
        <v>965.40232577999996</v>
      </c>
      <c r="D616" s="158">
        <f t="shared" si="232"/>
        <v>5100.6099999999997</v>
      </c>
      <c r="E616" s="150">
        <f>IF(AND(K616=1,K615&gt;1),VLOOKUP(A615,[1]Plan1!$GA$137:$GD$300,4),E615)</f>
        <v>5116.93</v>
      </c>
      <c r="F616" s="152">
        <f t="shared" si="223"/>
        <v>43462</v>
      </c>
      <c r="G616" s="152">
        <f t="shared" si="219"/>
        <v>43493</v>
      </c>
      <c r="H616" s="159">
        <f t="shared" si="224"/>
        <v>3.199617300675861E-3</v>
      </c>
      <c r="I616" s="160">
        <f t="shared" si="233"/>
        <v>43554</v>
      </c>
      <c r="J616" s="155">
        <f t="shared" si="220"/>
        <v>30</v>
      </c>
      <c r="K616" s="155">
        <f t="shared" si="238"/>
        <v>27</v>
      </c>
      <c r="L616" s="2">
        <f t="shared" si="234"/>
        <v>1.00287919</v>
      </c>
      <c r="M616" s="157">
        <f t="shared" si="239"/>
        <v>1.00287919</v>
      </c>
      <c r="N616" s="2">
        <f t="shared" si="225"/>
        <v>968.18190249999998</v>
      </c>
      <c r="O616" s="161">
        <f t="shared" si="235"/>
        <v>0</v>
      </c>
      <c r="P616" s="162">
        <f t="shared" si="226"/>
        <v>0</v>
      </c>
      <c r="Q616" s="157">
        <f t="shared" si="227"/>
        <v>0</v>
      </c>
      <c r="R616" s="163">
        <f t="shared" si="236"/>
        <v>0.12</v>
      </c>
      <c r="S616" s="161">
        <f t="shared" si="228"/>
        <v>27</v>
      </c>
      <c r="T616" s="161">
        <v>360</v>
      </c>
      <c r="U616" s="164">
        <f t="shared" si="229"/>
        <v>1.0085358760000001</v>
      </c>
      <c r="V616" s="157">
        <f t="shared" si="230"/>
        <v>8.2642806600000007</v>
      </c>
      <c r="W616" s="2">
        <f t="shared" si="237"/>
        <v>0</v>
      </c>
      <c r="X616" s="2"/>
      <c r="Y616" s="8"/>
      <c r="Z616" s="5"/>
      <c r="AA616" s="1"/>
      <c r="AB616" s="8"/>
      <c r="AC616" s="3"/>
      <c r="AD616" s="1"/>
      <c r="AE616" s="3"/>
      <c r="AG616" s="41"/>
      <c r="AH616" s="39"/>
      <c r="AI616" s="39"/>
      <c r="AJ616" s="39"/>
      <c r="AK616" s="39"/>
      <c r="AL616" s="39"/>
      <c r="AM616" s="39"/>
    </row>
    <row r="617" spans="1:39" ht="15" customHeight="1" x14ac:dyDescent="0.2">
      <c r="A617" s="75">
        <f t="shared" si="231"/>
        <v>43552</v>
      </c>
      <c r="B617" s="2">
        <f t="shared" si="222"/>
        <v>976.85763646999999</v>
      </c>
      <c r="C617" s="157">
        <f t="shared" si="221"/>
        <v>965.40232577999996</v>
      </c>
      <c r="D617" s="158">
        <f t="shared" si="232"/>
        <v>5100.6099999999997</v>
      </c>
      <c r="E617" s="150">
        <f>IF(AND(K617=1,K616&gt;1),VLOOKUP(A616,[1]Plan1!$GA$137:$GD$300,4),E616)</f>
        <v>5116.93</v>
      </c>
      <c r="F617" s="152">
        <f t="shared" si="223"/>
        <v>43462</v>
      </c>
      <c r="G617" s="152">
        <f t="shared" si="219"/>
        <v>43493</v>
      </c>
      <c r="H617" s="159">
        <f t="shared" si="224"/>
        <v>3.199617300675861E-3</v>
      </c>
      <c r="I617" s="160">
        <f t="shared" si="233"/>
        <v>43554</v>
      </c>
      <c r="J617" s="155">
        <f t="shared" si="220"/>
        <v>30</v>
      </c>
      <c r="K617" s="155">
        <f t="shared" si="238"/>
        <v>28</v>
      </c>
      <c r="L617" s="2">
        <f t="shared" si="234"/>
        <v>1.00298599</v>
      </c>
      <c r="M617" s="157">
        <f t="shared" si="239"/>
        <v>1.00298599</v>
      </c>
      <c r="N617" s="2">
        <f t="shared" si="225"/>
        <v>968.28500746999998</v>
      </c>
      <c r="O617" s="161">
        <f t="shared" si="235"/>
        <v>0</v>
      </c>
      <c r="P617" s="162">
        <f t="shared" si="226"/>
        <v>0</v>
      </c>
      <c r="Q617" s="157">
        <f t="shared" si="227"/>
        <v>0</v>
      </c>
      <c r="R617" s="163">
        <f t="shared" si="236"/>
        <v>0.12</v>
      </c>
      <c r="S617" s="161">
        <f t="shared" si="228"/>
        <v>28</v>
      </c>
      <c r="T617" s="161">
        <v>360</v>
      </c>
      <c r="U617" s="164">
        <f t="shared" si="229"/>
        <v>1.0088534149999999</v>
      </c>
      <c r="V617" s="157">
        <f t="shared" si="230"/>
        <v>8.5726289999999992</v>
      </c>
      <c r="W617" s="2">
        <f t="shared" si="237"/>
        <v>0</v>
      </c>
      <c r="X617" s="2"/>
      <c r="Y617" s="8"/>
      <c r="Z617" s="5"/>
      <c r="AA617" s="1"/>
      <c r="AB617" s="8"/>
      <c r="AC617" s="3"/>
      <c r="AD617" s="1"/>
      <c r="AE617" s="3"/>
      <c r="AG617" s="41"/>
      <c r="AH617" s="39"/>
      <c r="AI617" s="39"/>
      <c r="AJ617" s="39"/>
      <c r="AK617" s="39"/>
      <c r="AL617" s="39"/>
      <c r="AM617" s="39"/>
    </row>
    <row r="618" spans="1:39" ht="15" customHeight="1" x14ac:dyDescent="0.2">
      <c r="A618" s="75">
        <f t="shared" si="231"/>
        <v>43553</v>
      </c>
      <c r="B618" s="2">
        <f t="shared" si="222"/>
        <v>977.26925210000002</v>
      </c>
      <c r="C618" s="157">
        <f t="shared" si="221"/>
        <v>965.40232577999996</v>
      </c>
      <c r="D618" s="158">
        <f t="shared" si="232"/>
        <v>5100.6099999999997</v>
      </c>
      <c r="E618" s="150">
        <f>IF(AND(K618=1,K617&gt;1),VLOOKUP(A617,[1]Plan1!$GA$137:$GD$300,4),E617)</f>
        <v>5116.93</v>
      </c>
      <c r="F618" s="152">
        <f t="shared" si="223"/>
        <v>43462</v>
      </c>
      <c r="G618" s="152">
        <f t="shared" si="219"/>
        <v>43493</v>
      </c>
      <c r="H618" s="159">
        <f t="shared" si="224"/>
        <v>3.199617300675861E-3</v>
      </c>
      <c r="I618" s="160">
        <f t="shared" si="233"/>
        <v>43554</v>
      </c>
      <c r="J618" s="155">
        <f t="shared" si="220"/>
        <v>30</v>
      </c>
      <c r="K618" s="155">
        <f t="shared" si="238"/>
        <v>29</v>
      </c>
      <c r="L618" s="2">
        <f t="shared" si="234"/>
        <v>1.00309279</v>
      </c>
      <c r="M618" s="157">
        <f t="shared" si="239"/>
        <v>1.00309279</v>
      </c>
      <c r="N618" s="2">
        <f t="shared" si="225"/>
        <v>968.38811242999998</v>
      </c>
      <c r="O618" s="161">
        <f t="shared" si="235"/>
        <v>0</v>
      </c>
      <c r="P618" s="162">
        <f t="shared" si="226"/>
        <v>0</v>
      </c>
      <c r="Q618" s="157">
        <f t="shared" si="227"/>
        <v>0</v>
      </c>
      <c r="R618" s="163">
        <f t="shared" si="236"/>
        <v>0.12</v>
      </c>
      <c r="S618" s="161">
        <f t="shared" si="228"/>
        <v>29</v>
      </c>
      <c r="T618" s="161">
        <v>360</v>
      </c>
      <c r="U618" s="164">
        <f t="shared" si="229"/>
        <v>1.0091710540000001</v>
      </c>
      <c r="V618" s="157">
        <f t="shared" si="230"/>
        <v>8.8811396699999996</v>
      </c>
      <c r="W618" s="2">
        <f t="shared" si="237"/>
        <v>0</v>
      </c>
      <c r="X618" s="2"/>
      <c r="Y618" s="8"/>
      <c r="Z618" s="5"/>
      <c r="AA618" s="1"/>
      <c r="AB618" s="8"/>
      <c r="AC618" s="3"/>
      <c r="AD618" s="1"/>
      <c r="AE618" s="3"/>
      <c r="AG618" s="41"/>
      <c r="AH618" s="39"/>
      <c r="AI618" s="39"/>
      <c r="AJ618" s="39"/>
      <c r="AK618" s="39"/>
      <c r="AL618" s="39"/>
      <c r="AM618" s="39"/>
    </row>
    <row r="619" spans="1:39" ht="15" customHeight="1" x14ac:dyDescent="0.2">
      <c r="A619" s="75">
        <f t="shared" si="231"/>
        <v>43554</v>
      </c>
      <c r="B619" s="2">
        <f t="shared" si="222"/>
        <v>977.68104956999991</v>
      </c>
      <c r="C619" s="157">
        <f t="shared" si="221"/>
        <v>965.40232577999996</v>
      </c>
      <c r="D619" s="158">
        <f t="shared" si="232"/>
        <v>5100.6099999999997</v>
      </c>
      <c r="E619" s="150">
        <f>IF(AND(K619=1,K618&gt;1),VLOOKUP(A618,[1]Plan1!$GA$137:$GD$300,4),E618)</f>
        <v>5116.93</v>
      </c>
      <c r="F619" s="152">
        <f t="shared" si="223"/>
        <v>43462</v>
      </c>
      <c r="G619" s="152">
        <f t="shared" si="219"/>
        <v>43493</v>
      </c>
      <c r="H619" s="159">
        <f t="shared" si="224"/>
        <v>3.199617300675861E-3</v>
      </c>
      <c r="I619" s="160">
        <f t="shared" si="233"/>
        <v>43554</v>
      </c>
      <c r="J619" s="155">
        <f t="shared" si="220"/>
        <v>30</v>
      </c>
      <c r="K619" s="155">
        <f t="shared" si="238"/>
        <v>30</v>
      </c>
      <c r="L619" s="2">
        <f t="shared" si="234"/>
        <v>1.00319961</v>
      </c>
      <c r="M619" s="157">
        <f t="shared" si="239"/>
        <v>1.00319961</v>
      </c>
      <c r="N619" s="2">
        <f t="shared" si="225"/>
        <v>968.49123670999995</v>
      </c>
      <c r="O619" s="161">
        <f t="shared" si="235"/>
        <v>0</v>
      </c>
      <c r="P619" s="162">
        <f t="shared" si="226"/>
        <v>0</v>
      </c>
      <c r="Q619" s="157">
        <f t="shared" si="227"/>
        <v>0</v>
      </c>
      <c r="R619" s="163">
        <f t="shared" si="236"/>
        <v>0.12</v>
      </c>
      <c r="S619" s="161">
        <f t="shared" si="228"/>
        <v>30</v>
      </c>
      <c r="T619" s="161">
        <v>360</v>
      </c>
      <c r="U619" s="164">
        <f t="shared" si="229"/>
        <v>1.0094887930000001</v>
      </c>
      <c r="V619" s="157">
        <f t="shared" si="230"/>
        <v>9.18981286</v>
      </c>
      <c r="W619" s="2">
        <f t="shared" si="237"/>
        <v>0</v>
      </c>
      <c r="X619" s="2"/>
      <c r="Y619" s="8"/>
      <c r="Z619" s="5"/>
      <c r="AA619" s="1"/>
      <c r="AB619" s="8"/>
      <c r="AC619" s="3"/>
      <c r="AD619" s="1"/>
      <c r="AE619" s="3"/>
      <c r="AG619" s="41"/>
      <c r="AH619" s="39"/>
      <c r="AI619" s="39"/>
      <c r="AJ619" s="39"/>
      <c r="AK619" s="39"/>
      <c r="AL619" s="39"/>
      <c r="AM619" s="39"/>
    </row>
    <row r="620" spans="1:39" ht="15" customHeight="1" x14ac:dyDescent="0.2">
      <c r="A620" s="75">
        <f t="shared" si="231"/>
        <v>43555</v>
      </c>
      <c r="B620" s="2">
        <f t="shared" si="222"/>
        <v>978.11429441999996</v>
      </c>
      <c r="C620" s="157">
        <f t="shared" si="221"/>
        <v>977.68104956999991</v>
      </c>
      <c r="D620" s="158">
        <f t="shared" si="232"/>
        <v>5116.93</v>
      </c>
      <c r="E620" s="150">
        <f>IF(AND(K620=1,K619&gt;1),VLOOKUP(A619,[1]Plan1!$GA$137:$GD$300,4),E619)</f>
        <v>5138.93</v>
      </c>
      <c r="F620" s="152">
        <f t="shared" si="223"/>
        <v>43493</v>
      </c>
      <c r="G620" s="152">
        <f t="shared" ref="G620:G683" si="240">IF(I620&gt;I619,EDATE(A619,-1),+G619)</f>
        <v>43524</v>
      </c>
      <c r="H620" s="159">
        <f t="shared" si="224"/>
        <v>4.2994529923214841E-3</v>
      </c>
      <c r="I620" s="160">
        <f t="shared" si="233"/>
        <v>43585</v>
      </c>
      <c r="J620" s="155">
        <f t="shared" ref="J620:J683" si="241">IF(I620&gt;I619,I620-I619,J619)</f>
        <v>31</v>
      </c>
      <c r="K620" s="155">
        <f t="shared" si="238"/>
        <v>1</v>
      </c>
      <c r="L620" s="2">
        <f t="shared" si="234"/>
        <v>1.0001384</v>
      </c>
      <c r="M620" s="157">
        <f t="shared" si="239"/>
        <v>1.0001384</v>
      </c>
      <c r="N620" s="2">
        <f t="shared" si="225"/>
        <v>977.81636061999995</v>
      </c>
      <c r="O620" s="161">
        <f t="shared" si="235"/>
        <v>0</v>
      </c>
      <c r="P620" s="162">
        <f t="shared" si="226"/>
        <v>0</v>
      </c>
      <c r="Q620" s="157">
        <f t="shared" si="227"/>
        <v>0</v>
      </c>
      <c r="R620" s="163">
        <f t="shared" si="236"/>
        <v>0.12</v>
      </c>
      <c r="S620" s="161">
        <f t="shared" si="228"/>
        <v>1</v>
      </c>
      <c r="T620" s="161">
        <v>360</v>
      </c>
      <c r="U620" s="164">
        <f t="shared" si="229"/>
        <v>1.0003046929999999</v>
      </c>
      <c r="V620" s="157">
        <f t="shared" si="230"/>
        <v>0.29793380000000003</v>
      </c>
      <c r="W620" s="2">
        <f t="shared" si="237"/>
        <v>0</v>
      </c>
      <c r="X620" s="2"/>
      <c r="Y620" s="8"/>
      <c r="Z620" s="5"/>
      <c r="AA620" s="1"/>
      <c r="AB620" s="8"/>
      <c r="AC620" s="3"/>
      <c r="AD620" s="1"/>
      <c r="AE620" s="3"/>
      <c r="AG620" s="41"/>
      <c r="AH620" s="39"/>
      <c r="AI620" s="39"/>
      <c r="AJ620" s="39"/>
      <c r="AK620" s="39"/>
      <c r="AL620" s="39"/>
      <c r="AM620" s="39"/>
    </row>
    <row r="621" spans="1:39" ht="15" customHeight="1" x14ac:dyDescent="0.2">
      <c r="A621" s="75">
        <f t="shared" si="231"/>
        <v>43556</v>
      </c>
      <c r="B621" s="2">
        <f t="shared" si="222"/>
        <v>978.54773322000005</v>
      </c>
      <c r="C621" s="157">
        <f t="shared" si="221"/>
        <v>977.68104956999991</v>
      </c>
      <c r="D621" s="158">
        <f t="shared" si="232"/>
        <v>5116.93</v>
      </c>
      <c r="E621" s="150">
        <f>IF(AND(K621=1,K620&gt;1),VLOOKUP(A620,[1]Plan1!$GA$137:$GD$300,4),E620)</f>
        <v>5138.93</v>
      </c>
      <c r="F621" s="152">
        <f t="shared" si="223"/>
        <v>43493</v>
      </c>
      <c r="G621" s="152">
        <f t="shared" si="240"/>
        <v>43524</v>
      </c>
      <c r="H621" s="159">
        <f t="shared" si="224"/>
        <v>4.2994529923214841E-3</v>
      </c>
      <c r="I621" s="160">
        <f t="shared" si="233"/>
        <v>43585</v>
      </c>
      <c r="J621" s="155">
        <f t="shared" si="241"/>
        <v>31</v>
      </c>
      <c r="K621" s="155">
        <f t="shared" si="238"/>
        <v>2</v>
      </c>
      <c r="L621" s="2">
        <f t="shared" si="234"/>
        <v>1.0002768200000001</v>
      </c>
      <c r="M621" s="157">
        <f t="shared" si="239"/>
        <v>1.0002768200000001</v>
      </c>
      <c r="N621" s="2">
        <f t="shared" si="225"/>
        <v>977.95169123000005</v>
      </c>
      <c r="O621" s="161">
        <f t="shared" si="235"/>
        <v>0</v>
      </c>
      <c r="P621" s="162">
        <f t="shared" si="226"/>
        <v>0</v>
      </c>
      <c r="Q621" s="157">
        <f t="shared" si="227"/>
        <v>0</v>
      </c>
      <c r="R621" s="163">
        <f t="shared" si="236"/>
        <v>0.12</v>
      </c>
      <c r="S621" s="161">
        <f t="shared" si="228"/>
        <v>2</v>
      </c>
      <c r="T621" s="161">
        <v>360</v>
      </c>
      <c r="U621" s="164">
        <f t="shared" si="229"/>
        <v>1.0006094800000001</v>
      </c>
      <c r="V621" s="157">
        <f t="shared" si="230"/>
        <v>0.59604199000000002</v>
      </c>
      <c r="W621" s="2">
        <f t="shared" si="237"/>
        <v>0</v>
      </c>
      <c r="X621" s="2"/>
      <c r="Y621" s="8"/>
      <c r="Z621" s="5"/>
      <c r="AA621" s="1"/>
      <c r="AB621" s="8"/>
      <c r="AC621" s="3"/>
      <c r="AD621" s="1"/>
      <c r="AE621" s="3"/>
      <c r="AG621" s="41"/>
      <c r="AH621" s="39"/>
      <c r="AI621" s="39"/>
      <c r="AJ621" s="39"/>
      <c r="AK621" s="39"/>
      <c r="AL621" s="39"/>
      <c r="AM621" s="39"/>
    </row>
    <row r="622" spans="1:39" ht="15" customHeight="1" x14ac:dyDescent="0.2">
      <c r="A622" s="75">
        <f t="shared" si="231"/>
        <v>43557</v>
      </c>
      <c r="B622" s="2">
        <f t="shared" si="222"/>
        <v>978.98137385999996</v>
      </c>
      <c r="C622" s="157">
        <f t="shared" si="221"/>
        <v>977.68104956999991</v>
      </c>
      <c r="D622" s="158">
        <f t="shared" si="232"/>
        <v>5116.93</v>
      </c>
      <c r="E622" s="150">
        <f>IF(AND(K622=1,K621&gt;1),VLOOKUP(A621,[1]Plan1!$GA$137:$GD$300,4),E621)</f>
        <v>5138.93</v>
      </c>
      <c r="F622" s="152">
        <f t="shared" si="223"/>
        <v>43493</v>
      </c>
      <c r="G622" s="152">
        <f t="shared" si="240"/>
        <v>43524</v>
      </c>
      <c r="H622" s="159">
        <f t="shared" si="224"/>
        <v>4.2994529923214841E-3</v>
      </c>
      <c r="I622" s="160">
        <f t="shared" si="233"/>
        <v>43585</v>
      </c>
      <c r="J622" s="155">
        <f t="shared" si="241"/>
        <v>31</v>
      </c>
      <c r="K622" s="155">
        <f t="shared" si="238"/>
        <v>3</v>
      </c>
      <c r="L622" s="2">
        <f t="shared" si="234"/>
        <v>1.00041527</v>
      </c>
      <c r="M622" s="157">
        <f t="shared" si="239"/>
        <v>1.00041527</v>
      </c>
      <c r="N622" s="2">
        <f t="shared" si="225"/>
        <v>978.08705117</v>
      </c>
      <c r="O622" s="161">
        <f t="shared" si="235"/>
        <v>0</v>
      </c>
      <c r="P622" s="162">
        <f t="shared" si="226"/>
        <v>0</v>
      </c>
      <c r="Q622" s="157">
        <f t="shared" si="227"/>
        <v>0</v>
      </c>
      <c r="R622" s="163">
        <f t="shared" si="236"/>
        <v>0.12</v>
      </c>
      <c r="S622" s="161">
        <f t="shared" si="228"/>
        <v>3</v>
      </c>
      <c r="T622" s="161">
        <v>360</v>
      </c>
      <c r="U622" s="164">
        <f t="shared" si="229"/>
        <v>1.000914359</v>
      </c>
      <c r="V622" s="157">
        <f t="shared" si="230"/>
        <v>0.89432268999999998</v>
      </c>
      <c r="W622" s="2">
        <f t="shared" si="237"/>
        <v>0</v>
      </c>
      <c r="X622" s="2"/>
      <c r="Y622" s="8"/>
      <c r="Z622" s="5"/>
      <c r="AA622" s="1"/>
      <c r="AB622" s="8"/>
      <c r="AC622" s="3"/>
      <c r="AD622" s="1"/>
      <c r="AE622" s="3"/>
      <c r="AG622" s="41"/>
      <c r="AH622" s="39"/>
      <c r="AI622" s="39"/>
      <c r="AJ622" s="39"/>
      <c r="AK622" s="39"/>
      <c r="AL622" s="39"/>
      <c r="AM622" s="39"/>
    </row>
    <row r="623" spans="1:39" ht="15" customHeight="1" x14ac:dyDescent="0.2">
      <c r="A623" s="75">
        <f t="shared" si="231"/>
        <v>43558</v>
      </c>
      <c r="B623" s="2">
        <f t="shared" si="222"/>
        <v>979.41519781</v>
      </c>
      <c r="C623" s="157">
        <f t="shared" si="221"/>
        <v>977.68104956999991</v>
      </c>
      <c r="D623" s="158">
        <f t="shared" si="232"/>
        <v>5116.93</v>
      </c>
      <c r="E623" s="150">
        <f>IF(AND(K623=1,K622&gt;1),VLOOKUP(A622,[1]Plan1!$GA$137:$GD$300,4),E622)</f>
        <v>5138.93</v>
      </c>
      <c r="F623" s="152">
        <f t="shared" si="223"/>
        <v>43493</v>
      </c>
      <c r="G623" s="152">
        <f t="shared" si="240"/>
        <v>43524</v>
      </c>
      <c r="H623" s="159">
        <f t="shared" si="224"/>
        <v>4.2994529923214841E-3</v>
      </c>
      <c r="I623" s="160">
        <f t="shared" si="233"/>
        <v>43585</v>
      </c>
      <c r="J623" s="155">
        <f t="shared" si="241"/>
        <v>31</v>
      </c>
      <c r="K623" s="155">
        <f t="shared" si="238"/>
        <v>4</v>
      </c>
      <c r="L623" s="2">
        <f t="shared" si="234"/>
        <v>1.00055373</v>
      </c>
      <c r="M623" s="157">
        <f t="shared" si="239"/>
        <v>1.00055373</v>
      </c>
      <c r="N623" s="2">
        <f t="shared" si="225"/>
        <v>978.22242088999997</v>
      </c>
      <c r="O623" s="161">
        <f t="shared" si="235"/>
        <v>0</v>
      </c>
      <c r="P623" s="162">
        <f t="shared" si="226"/>
        <v>0</v>
      </c>
      <c r="Q623" s="157">
        <f t="shared" si="227"/>
        <v>0</v>
      </c>
      <c r="R623" s="163">
        <f t="shared" si="236"/>
        <v>0.12</v>
      </c>
      <c r="S623" s="161">
        <f t="shared" si="228"/>
        <v>4</v>
      </c>
      <c r="T623" s="161">
        <v>360</v>
      </c>
      <c r="U623" s="164">
        <f t="shared" si="229"/>
        <v>1.0012193309999999</v>
      </c>
      <c r="V623" s="157">
        <f t="shared" si="230"/>
        <v>1.19277692</v>
      </c>
      <c r="W623" s="2">
        <f t="shared" si="237"/>
        <v>0</v>
      </c>
      <c r="X623" s="2"/>
      <c r="Y623" s="8"/>
      <c r="Z623" s="5"/>
      <c r="AA623" s="1"/>
      <c r="AB623" s="8"/>
      <c r="AC623" s="3"/>
      <c r="AD623" s="1"/>
      <c r="AE623" s="3"/>
      <c r="AG623" s="41"/>
      <c r="AH623" s="39"/>
      <c r="AI623" s="39"/>
      <c r="AJ623" s="39"/>
      <c r="AK623" s="39"/>
      <c r="AL623" s="39"/>
      <c r="AM623" s="39"/>
    </row>
    <row r="624" spans="1:39" ht="15" customHeight="1" x14ac:dyDescent="0.2">
      <c r="A624" s="75">
        <f t="shared" si="231"/>
        <v>43559</v>
      </c>
      <c r="B624" s="2">
        <f t="shared" si="222"/>
        <v>979.84921488999998</v>
      </c>
      <c r="C624" s="157">
        <f t="shared" si="221"/>
        <v>977.68104956999991</v>
      </c>
      <c r="D624" s="158">
        <f t="shared" si="232"/>
        <v>5116.93</v>
      </c>
      <c r="E624" s="150">
        <f>IF(AND(K624=1,K623&gt;1),VLOOKUP(A623,[1]Plan1!$GA$137:$GD$300,4),E623)</f>
        <v>5138.93</v>
      </c>
      <c r="F624" s="152">
        <f t="shared" si="223"/>
        <v>43493</v>
      </c>
      <c r="G624" s="152">
        <f t="shared" si="240"/>
        <v>43524</v>
      </c>
      <c r="H624" s="159">
        <f t="shared" si="224"/>
        <v>4.2994529923214841E-3</v>
      </c>
      <c r="I624" s="160">
        <f t="shared" si="233"/>
        <v>43585</v>
      </c>
      <c r="J624" s="155">
        <f t="shared" si="241"/>
        <v>31</v>
      </c>
      <c r="K624" s="155">
        <f t="shared" si="238"/>
        <v>5</v>
      </c>
      <c r="L624" s="2">
        <f t="shared" si="234"/>
        <v>1.00069221</v>
      </c>
      <c r="M624" s="157">
        <f t="shared" si="239"/>
        <v>1.00069221</v>
      </c>
      <c r="N624" s="2">
        <f t="shared" si="225"/>
        <v>978.35781015999999</v>
      </c>
      <c r="O624" s="161">
        <f t="shared" si="235"/>
        <v>0</v>
      </c>
      <c r="P624" s="162">
        <f t="shared" si="226"/>
        <v>0</v>
      </c>
      <c r="Q624" s="157">
        <f t="shared" si="227"/>
        <v>0</v>
      </c>
      <c r="R624" s="163">
        <f t="shared" si="236"/>
        <v>0.12</v>
      </c>
      <c r="S624" s="161">
        <f t="shared" si="228"/>
        <v>5</v>
      </c>
      <c r="T624" s="161">
        <v>360</v>
      </c>
      <c r="U624" s="164">
        <f t="shared" si="229"/>
        <v>1.001524396</v>
      </c>
      <c r="V624" s="157">
        <f t="shared" si="230"/>
        <v>1.49140473</v>
      </c>
      <c r="W624" s="2">
        <f t="shared" si="237"/>
        <v>0</v>
      </c>
      <c r="X624" s="2"/>
      <c r="Y624" s="8"/>
      <c r="Z624" s="5"/>
      <c r="AA624" s="1"/>
      <c r="AB624" s="8"/>
      <c r="AC624" s="3"/>
      <c r="AD624" s="1"/>
      <c r="AE624" s="3"/>
      <c r="AG624" s="41"/>
      <c r="AH624" s="39"/>
      <c r="AI624" s="39"/>
      <c r="AJ624" s="39"/>
      <c r="AK624" s="39"/>
      <c r="AL624" s="39"/>
      <c r="AM624" s="39"/>
    </row>
    <row r="625" spans="1:163" ht="15" customHeight="1" x14ac:dyDescent="0.2">
      <c r="A625" s="75">
        <f t="shared" si="231"/>
        <v>43560</v>
      </c>
      <c r="B625" s="2">
        <f t="shared" si="222"/>
        <v>980.28342516999999</v>
      </c>
      <c r="C625" s="157">
        <f t="shared" ref="C625:C688" si="242">IF(I625&gt;I624,N624+V624-X624-Y624,C624)</f>
        <v>977.68104956999991</v>
      </c>
      <c r="D625" s="158">
        <f t="shared" si="232"/>
        <v>5116.93</v>
      </c>
      <c r="E625" s="150">
        <f>IF(AND(K625=1,K624&gt;1),VLOOKUP(A624,[1]Plan1!$GA$137:$GD$300,4),E624)</f>
        <v>5138.93</v>
      </c>
      <c r="F625" s="152">
        <f t="shared" si="223"/>
        <v>43493</v>
      </c>
      <c r="G625" s="152">
        <f t="shared" si="240"/>
        <v>43524</v>
      </c>
      <c r="H625" s="159">
        <f t="shared" si="224"/>
        <v>4.2994529923214841E-3</v>
      </c>
      <c r="I625" s="160">
        <f t="shared" si="233"/>
        <v>43585</v>
      </c>
      <c r="J625" s="155">
        <f t="shared" si="241"/>
        <v>31</v>
      </c>
      <c r="K625" s="155">
        <f t="shared" si="238"/>
        <v>6</v>
      </c>
      <c r="L625" s="2">
        <f t="shared" si="234"/>
        <v>1.00083071</v>
      </c>
      <c r="M625" s="157">
        <f t="shared" si="239"/>
        <v>1.00083071</v>
      </c>
      <c r="N625" s="2">
        <f t="shared" si="225"/>
        <v>978.49321898999995</v>
      </c>
      <c r="O625" s="161">
        <f t="shared" si="235"/>
        <v>0</v>
      </c>
      <c r="P625" s="162">
        <f t="shared" si="226"/>
        <v>0</v>
      </c>
      <c r="Q625" s="157">
        <f t="shared" si="227"/>
        <v>0</v>
      </c>
      <c r="R625" s="163">
        <f t="shared" si="236"/>
        <v>0.12</v>
      </c>
      <c r="S625" s="161">
        <f t="shared" si="228"/>
        <v>6</v>
      </c>
      <c r="T625" s="161">
        <v>360</v>
      </c>
      <c r="U625" s="164">
        <f t="shared" si="229"/>
        <v>1.001829554</v>
      </c>
      <c r="V625" s="157">
        <f t="shared" si="230"/>
        <v>1.79020618</v>
      </c>
      <c r="W625" s="2">
        <f t="shared" si="237"/>
        <v>0</v>
      </c>
      <c r="X625" s="2"/>
      <c r="Y625" s="8"/>
      <c r="Z625" s="5"/>
      <c r="AA625" s="1"/>
      <c r="AB625" s="8"/>
      <c r="AC625" s="3"/>
      <c r="AD625" s="1"/>
      <c r="AE625" s="3"/>
      <c r="AG625" s="41"/>
      <c r="AH625" s="39"/>
      <c r="AI625" s="39"/>
      <c r="AJ625" s="39"/>
      <c r="AK625" s="39"/>
      <c r="AL625" s="39"/>
      <c r="AM625" s="39"/>
    </row>
    <row r="626" spans="1:163" ht="15" customHeight="1" x14ac:dyDescent="0.2">
      <c r="A626" s="75">
        <f t="shared" si="231"/>
        <v>43561</v>
      </c>
      <c r="B626" s="2">
        <f t="shared" si="222"/>
        <v>980.71782771999995</v>
      </c>
      <c r="C626" s="157">
        <f t="shared" si="242"/>
        <v>977.68104956999991</v>
      </c>
      <c r="D626" s="158">
        <f t="shared" si="232"/>
        <v>5116.93</v>
      </c>
      <c r="E626" s="150">
        <f>IF(AND(K626=1,K625&gt;1),VLOOKUP(A625,[1]Plan1!$GA$137:$GD$300,4),E625)</f>
        <v>5138.93</v>
      </c>
      <c r="F626" s="152">
        <f t="shared" si="223"/>
        <v>43493</v>
      </c>
      <c r="G626" s="152">
        <f t="shared" si="240"/>
        <v>43524</v>
      </c>
      <c r="H626" s="159">
        <f t="shared" si="224"/>
        <v>4.2994529923214841E-3</v>
      </c>
      <c r="I626" s="160">
        <f t="shared" si="233"/>
        <v>43585</v>
      </c>
      <c r="J626" s="155">
        <f t="shared" si="241"/>
        <v>31</v>
      </c>
      <c r="K626" s="155">
        <f t="shared" si="238"/>
        <v>7</v>
      </c>
      <c r="L626" s="2">
        <f t="shared" si="234"/>
        <v>1.0009692299999999</v>
      </c>
      <c r="M626" s="157">
        <f t="shared" si="239"/>
        <v>1.0009692299999999</v>
      </c>
      <c r="N626" s="2">
        <f t="shared" si="225"/>
        <v>978.62864736999995</v>
      </c>
      <c r="O626" s="161">
        <f t="shared" si="235"/>
        <v>0</v>
      </c>
      <c r="P626" s="162">
        <f t="shared" si="226"/>
        <v>0</v>
      </c>
      <c r="Q626" s="157">
        <f t="shared" si="227"/>
        <v>0</v>
      </c>
      <c r="R626" s="163">
        <f t="shared" si="236"/>
        <v>0.12</v>
      </c>
      <c r="S626" s="161">
        <f t="shared" si="228"/>
        <v>7</v>
      </c>
      <c r="T626" s="161">
        <v>360</v>
      </c>
      <c r="U626" s="164">
        <f t="shared" si="229"/>
        <v>1.002134804</v>
      </c>
      <c r="V626" s="157">
        <f t="shared" si="230"/>
        <v>2.0891803499999999</v>
      </c>
      <c r="W626" s="2">
        <f t="shared" si="237"/>
        <v>0</v>
      </c>
      <c r="X626" s="2"/>
      <c r="Y626" s="8"/>
      <c r="Z626" s="5"/>
      <c r="AA626" s="1"/>
      <c r="AB626" s="8"/>
      <c r="AC626" s="3"/>
      <c r="AD626" s="1"/>
      <c r="AE626" s="3"/>
      <c r="AG626" s="41"/>
      <c r="AH626" s="39"/>
      <c r="AI626" s="39"/>
      <c r="AJ626" s="39"/>
      <c r="AK626" s="39"/>
      <c r="AL626" s="39"/>
      <c r="AM626" s="39"/>
    </row>
    <row r="627" spans="1:163" ht="15" customHeight="1" x14ac:dyDescent="0.2">
      <c r="A627" s="75">
        <f t="shared" si="231"/>
        <v>43562</v>
      </c>
      <c r="B627" s="2">
        <f t="shared" si="222"/>
        <v>981.15242453999997</v>
      </c>
      <c r="C627" s="157">
        <f t="shared" si="242"/>
        <v>977.68104956999991</v>
      </c>
      <c r="D627" s="158">
        <f t="shared" si="232"/>
        <v>5116.93</v>
      </c>
      <c r="E627" s="150">
        <f>IF(AND(K627=1,K626&gt;1),VLOOKUP(A626,[1]Plan1!$GA$137:$GD$300,4),E626)</f>
        <v>5138.93</v>
      </c>
      <c r="F627" s="152">
        <f t="shared" si="223"/>
        <v>43493</v>
      </c>
      <c r="G627" s="152">
        <f t="shared" si="240"/>
        <v>43524</v>
      </c>
      <c r="H627" s="159">
        <f t="shared" si="224"/>
        <v>4.2994529923214841E-3</v>
      </c>
      <c r="I627" s="160">
        <f t="shared" si="233"/>
        <v>43585</v>
      </c>
      <c r="J627" s="155">
        <f t="shared" si="241"/>
        <v>31</v>
      </c>
      <c r="K627" s="155">
        <f t="shared" si="238"/>
        <v>8</v>
      </c>
      <c r="L627" s="2">
        <f t="shared" si="234"/>
        <v>1.00110777</v>
      </c>
      <c r="M627" s="157">
        <f t="shared" si="239"/>
        <v>1.00110777</v>
      </c>
      <c r="N627" s="2">
        <f t="shared" si="225"/>
        <v>978.76409530000001</v>
      </c>
      <c r="O627" s="161">
        <f t="shared" si="235"/>
        <v>0</v>
      </c>
      <c r="P627" s="162">
        <f t="shared" si="226"/>
        <v>0</v>
      </c>
      <c r="Q627" s="157">
        <f t="shared" si="227"/>
        <v>0</v>
      </c>
      <c r="R627" s="163">
        <f t="shared" si="236"/>
        <v>0.12</v>
      </c>
      <c r="S627" s="161">
        <f t="shared" si="228"/>
        <v>8</v>
      </c>
      <c r="T627" s="161">
        <v>360</v>
      </c>
      <c r="U627" s="164">
        <f t="shared" si="229"/>
        <v>1.002440148</v>
      </c>
      <c r="V627" s="157">
        <f t="shared" si="230"/>
        <v>2.38832924</v>
      </c>
      <c r="W627" s="2">
        <f t="shared" si="237"/>
        <v>0</v>
      </c>
      <c r="X627" s="2"/>
      <c r="Y627" s="8"/>
      <c r="Z627" s="5"/>
      <c r="AA627" s="1"/>
      <c r="AB627" s="8"/>
      <c r="AC627" s="3"/>
      <c r="AD627" s="1"/>
      <c r="AE627" s="3"/>
      <c r="AG627" s="41"/>
      <c r="AH627" s="39"/>
      <c r="AI627" s="39"/>
      <c r="AJ627" s="39"/>
      <c r="AK627" s="39"/>
      <c r="AL627" s="39"/>
      <c r="AM627" s="39"/>
    </row>
    <row r="628" spans="1:163" ht="15" customHeight="1" x14ac:dyDescent="0.2">
      <c r="A628" s="75">
        <f t="shared" si="231"/>
        <v>43563</v>
      </c>
      <c r="B628" s="2">
        <f t="shared" si="222"/>
        <v>981.58720492999998</v>
      </c>
      <c r="C628" s="157">
        <f t="shared" si="242"/>
        <v>977.68104956999991</v>
      </c>
      <c r="D628" s="158">
        <f t="shared" si="232"/>
        <v>5116.93</v>
      </c>
      <c r="E628" s="150">
        <f>IF(AND(K628=1,K627&gt;1),VLOOKUP(A627,[1]Plan1!$GA$137:$GD$300,4),E627)</f>
        <v>5138.93</v>
      </c>
      <c r="F628" s="152">
        <f t="shared" si="223"/>
        <v>43493</v>
      </c>
      <c r="G628" s="152">
        <f t="shared" si="240"/>
        <v>43524</v>
      </c>
      <c r="H628" s="159">
        <f t="shared" si="224"/>
        <v>4.2994529923214841E-3</v>
      </c>
      <c r="I628" s="160">
        <f t="shared" si="233"/>
        <v>43585</v>
      </c>
      <c r="J628" s="155">
        <f t="shared" si="241"/>
        <v>31</v>
      </c>
      <c r="K628" s="155">
        <f t="shared" si="238"/>
        <v>9</v>
      </c>
      <c r="L628" s="2">
        <f t="shared" si="234"/>
        <v>1.0012463199999999</v>
      </c>
      <c r="M628" s="157">
        <f t="shared" si="239"/>
        <v>1.0012463199999999</v>
      </c>
      <c r="N628" s="2">
        <f t="shared" si="225"/>
        <v>978.89955300999998</v>
      </c>
      <c r="O628" s="161">
        <f t="shared" si="235"/>
        <v>0</v>
      </c>
      <c r="P628" s="162">
        <f t="shared" si="226"/>
        <v>0</v>
      </c>
      <c r="Q628" s="157">
        <f t="shared" si="227"/>
        <v>0</v>
      </c>
      <c r="R628" s="163">
        <f t="shared" si="236"/>
        <v>0.12</v>
      </c>
      <c r="S628" s="161">
        <f t="shared" si="228"/>
        <v>9</v>
      </c>
      <c r="T628" s="161">
        <v>360</v>
      </c>
      <c r="U628" s="164">
        <f t="shared" si="229"/>
        <v>1.002745585</v>
      </c>
      <c r="V628" s="157">
        <f t="shared" si="230"/>
        <v>2.68765192</v>
      </c>
      <c r="W628" s="2">
        <f t="shared" si="237"/>
        <v>0</v>
      </c>
      <c r="X628" s="2"/>
      <c r="Y628" s="8"/>
      <c r="Z628" s="5"/>
      <c r="AA628" s="1"/>
      <c r="AB628" s="8"/>
      <c r="AC628" s="3"/>
      <c r="AD628" s="1"/>
      <c r="AE628" s="3"/>
      <c r="AG628" s="41"/>
      <c r="AH628" s="39"/>
      <c r="AI628" s="39"/>
      <c r="AJ628" s="39"/>
      <c r="AK628" s="39"/>
      <c r="AL628" s="39"/>
      <c r="AM628" s="39"/>
    </row>
    <row r="629" spans="1:163" ht="15" customHeight="1" x14ac:dyDescent="0.2">
      <c r="A629" s="75">
        <f t="shared" si="231"/>
        <v>43564</v>
      </c>
      <c r="B629" s="2">
        <f t="shared" si="222"/>
        <v>982.02218854</v>
      </c>
      <c r="C629" s="157">
        <f t="shared" si="242"/>
        <v>977.68104956999991</v>
      </c>
      <c r="D629" s="158">
        <f t="shared" si="232"/>
        <v>5116.93</v>
      </c>
      <c r="E629" s="150">
        <f>IF(AND(K629=1,K628&gt;1),VLOOKUP(A628,[1]Plan1!$GA$137:$GD$300,4),E628)</f>
        <v>5138.93</v>
      </c>
      <c r="F629" s="152">
        <f t="shared" si="223"/>
        <v>43493</v>
      </c>
      <c r="G629" s="152">
        <f t="shared" si="240"/>
        <v>43524</v>
      </c>
      <c r="H629" s="159">
        <f t="shared" si="224"/>
        <v>4.2994529923214841E-3</v>
      </c>
      <c r="I629" s="160">
        <f t="shared" si="233"/>
        <v>43585</v>
      </c>
      <c r="J629" s="155">
        <f t="shared" si="241"/>
        <v>31</v>
      </c>
      <c r="K629" s="155">
        <f t="shared" si="238"/>
        <v>10</v>
      </c>
      <c r="L629" s="2">
        <f t="shared" si="234"/>
        <v>1.0013848999999999</v>
      </c>
      <c r="M629" s="157">
        <f t="shared" si="239"/>
        <v>1.0013848999999999</v>
      </c>
      <c r="N629" s="2">
        <f t="shared" si="225"/>
        <v>979.03504005000002</v>
      </c>
      <c r="O629" s="161">
        <f t="shared" si="235"/>
        <v>0</v>
      </c>
      <c r="P629" s="162">
        <f t="shared" si="226"/>
        <v>0</v>
      </c>
      <c r="Q629" s="157">
        <f t="shared" si="227"/>
        <v>0</v>
      </c>
      <c r="R629" s="163">
        <f t="shared" si="236"/>
        <v>0.12</v>
      </c>
      <c r="S629" s="161">
        <f t="shared" si="228"/>
        <v>10</v>
      </c>
      <c r="T629" s="161">
        <v>360</v>
      </c>
      <c r="U629" s="164">
        <f t="shared" si="229"/>
        <v>1.0030511150000001</v>
      </c>
      <c r="V629" s="157">
        <f t="shared" si="230"/>
        <v>2.98714849</v>
      </c>
      <c r="W629" s="2">
        <f t="shared" si="237"/>
        <v>0</v>
      </c>
      <c r="X629" s="2"/>
      <c r="Y629" s="8"/>
      <c r="Z629" s="5"/>
      <c r="AA629" s="1"/>
      <c r="AB629" s="8"/>
      <c r="AC629" s="3"/>
      <c r="AD629" s="1"/>
      <c r="AE629" s="3"/>
      <c r="AG629" s="41"/>
      <c r="AH629" s="39"/>
      <c r="AI629" s="39"/>
      <c r="AJ629" s="39"/>
      <c r="AK629" s="39"/>
      <c r="AL629" s="39"/>
      <c r="AM629" s="39"/>
    </row>
    <row r="630" spans="1:163" ht="15" customHeight="1" x14ac:dyDescent="0.2">
      <c r="A630" s="75">
        <f t="shared" si="231"/>
        <v>43565</v>
      </c>
      <c r="B630" s="2">
        <f t="shared" si="222"/>
        <v>982.45736562000002</v>
      </c>
      <c r="C630" s="157">
        <f t="shared" si="242"/>
        <v>977.68104956999991</v>
      </c>
      <c r="D630" s="158">
        <f t="shared" si="232"/>
        <v>5116.93</v>
      </c>
      <c r="E630" s="150">
        <f>IF(AND(K630=1,K629&gt;1),VLOOKUP(A629,[1]Plan1!$GA$137:$GD$300,4),E629)</f>
        <v>5138.93</v>
      </c>
      <c r="F630" s="152">
        <f t="shared" si="223"/>
        <v>43493</v>
      </c>
      <c r="G630" s="152">
        <f t="shared" si="240"/>
        <v>43524</v>
      </c>
      <c r="H630" s="159">
        <f t="shared" si="224"/>
        <v>4.2994529923214841E-3</v>
      </c>
      <c r="I630" s="160">
        <f t="shared" si="233"/>
        <v>43585</v>
      </c>
      <c r="J630" s="155">
        <f t="shared" si="241"/>
        <v>31</v>
      </c>
      <c r="K630" s="155">
        <f t="shared" si="238"/>
        <v>11</v>
      </c>
      <c r="L630" s="2">
        <f t="shared" si="234"/>
        <v>1.0015235</v>
      </c>
      <c r="M630" s="157">
        <f t="shared" si="239"/>
        <v>1.0015235</v>
      </c>
      <c r="N630" s="2">
        <f t="shared" si="225"/>
        <v>979.17054664</v>
      </c>
      <c r="O630" s="161">
        <f t="shared" si="235"/>
        <v>0</v>
      </c>
      <c r="P630" s="162">
        <f t="shared" si="226"/>
        <v>0</v>
      </c>
      <c r="Q630" s="157">
        <f t="shared" si="227"/>
        <v>0</v>
      </c>
      <c r="R630" s="163">
        <f t="shared" si="236"/>
        <v>0.12</v>
      </c>
      <c r="S630" s="161">
        <f t="shared" si="228"/>
        <v>11</v>
      </c>
      <c r="T630" s="161">
        <v>360</v>
      </c>
      <c r="U630" s="164">
        <f t="shared" si="229"/>
        <v>1.0033567379999999</v>
      </c>
      <c r="V630" s="157">
        <f t="shared" si="230"/>
        <v>3.2868189800000001</v>
      </c>
      <c r="W630" s="2">
        <f t="shared" si="237"/>
        <v>0</v>
      </c>
      <c r="X630" s="2"/>
      <c r="Y630" s="8"/>
      <c r="Z630" s="5"/>
      <c r="AA630" s="1"/>
      <c r="AB630" s="8"/>
      <c r="AC630" s="3"/>
      <c r="AD630" s="1"/>
      <c r="AE630" s="3"/>
      <c r="AG630" s="41"/>
      <c r="AH630" s="39"/>
      <c r="AI630" s="39"/>
      <c r="AJ630" s="39"/>
      <c r="AK630" s="39"/>
      <c r="AL630" s="39"/>
      <c r="AM630" s="39"/>
    </row>
    <row r="631" spans="1:163" ht="15" customHeight="1" x14ac:dyDescent="0.2">
      <c r="A631" s="75">
        <f t="shared" si="231"/>
        <v>43566</v>
      </c>
      <c r="B631" s="2">
        <f t="shared" si="222"/>
        <v>982.89272641000002</v>
      </c>
      <c r="C631" s="157">
        <f t="shared" si="242"/>
        <v>977.68104956999991</v>
      </c>
      <c r="D631" s="158">
        <f t="shared" si="232"/>
        <v>5116.93</v>
      </c>
      <c r="E631" s="150">
        <f>IF(AND(K631=1,K630&gt;1),VLOOKUP(A630,[1]Plan1!$GA$137:$GD$300,4),E630)</f>
        <v>5138.93</v>
      </c>
      <c r="F631" s="152">
        <f t="shared" si="223"/>
        <v>43493</v>
      </c>
      <c r="G631" s="152">
        <f t="shared" si="240"/>
        <v>43524</v>
      </c>
      <c r="H631" s="159">
        <f t="shared" si="224"/>
        <v>4.2994529923214841E-3</v>
      </c>
      <c r="I631" s="160">
        <f t="shared" si="233"/>
        <v>43585</v>
      </c>
      <c r="J631" s="155">
        <f t="shared" si="241"/>
        <v>31</v>
      </c>
      <c r="K631" s="155">
        <f t="shared" si="238"/>
        <v>12</v>
      </c>
      <c r="L631" s="2">
        <f t="shared" si="234"/>
        <v>1.00166211</v>
      </c>
      <c r="M631" s="157">
        <f t="shared" si="239"/>
        <v>1.00166211</v>
      </c>
      <c r="N631" s="2">
        <f t="shared" si="225"/>
        <v>979.30606301</v>
      </c>
      <c r="O631" s="161">
        <f t="shared" si="235"/>
        <v>0</v>
      </c>
      <c r="P631" s="162">
        <f t="shared" si="226"/>
        <v>0</v>
      </c>
      <c r="Q631" s="157">
        <f t="shared" si="227"/>
        <v>0</v>
      </c>
      <c r="R631" s="163">
        <f t="shared" si="236"/>
        <v>0.12</v>
      </c>
      <c r="S631" s="161">
        <f t="shared" si="228"/>
        <v>12</v>
      </c>
      <c r="T631" s="161">
        <v>360</v>
      </c>
      <c r="U631" s="164">
        <f t="shared" si="229"/>
        <v>1.0036624540000001</v>
      </c>
      <c r="V631" s="157">
        <f t="shared" si="230"/>
        <v>3.5866633999999999</v>
      </c>
      <c r="W631" s="2">
        <f t="shared" si="237"/>
        <v>0</v>
      </c>
      <c r="X631" s="2"/>
      <c r="Y631" s="8"/>
      <c r="Z631" s="5"/>
      <c r="AA631" s="1"/>
      <c r="AB631" s="8"/>
      <c r="AC631" s="3"/>
      <c r="AD631" s="1"/>
      <c r="AE631" s="3"/>
      <c r="AG631" s="41"/>
      <c r="AH631" s="39"/>
      <c r="AI631" s="39"/>
      <c r="AJ631" s="39"/>
      <c r="AK631" s="39"/>
      <c r="AL631" s="39"/>
      <c r="AM631" s="39"/>
    </row>
    <row r="632" spans="1:163" ht="15" customHeight="1" x14ac:dyDescent="0.2">
      <c r="A632" s="75">
        <f t="shared" si="231"/>
        <v>43567</v>
      </c>
      <c r="B632" s="2">
        <f t="shared" si="222"/>
        <v>983.32829158999994</v>
      </c>
      <c r="C632" s="157">
        <f t="shared" si="242"/>
        <v>977.68104956999991</v>
      </c>
      <c r="D632" s="158">
        <f t="shared" si="232"/>
        <v>5116.93</v>
      </c>
      <c r="E632" s="150">
        <f>IF(AND(K632=1,K631&gt;1),VLOOKUP(A631,[1]Plan1!$GA$137:$GD$300,4),E631)</f>
        <v>5138.93</v>
      </c>
      <c r="F632" s="152">
        <f t="shared" si="223"/>
        <v>43493</v>
      </c>
      <c r="G632" s="152">
        <f t="shared" si="240"/>
        <v>43524</v>
      </c>
      <c r="H632" s="159">
        <f t="shared" si="224"/>
        <v>4.2994529923214841E-3</v>
      </c>
      <c r="I632" s="160">
        <f t="shared" si="233"/>
        <v>43585</v>
      </c>
      <c r="J632" s="155">
        <f t="shared" si="241"/>
        <v>31</v>
      </c>
      <c r="K632" s="155">
        <f t="shared" si="238"/>
        <v>13</v>
      </c>
      <c r="L632" s="2">
        <f t="shared" si="234"/>
        <v>1.0018007499999999</v>
      </c>
      <c r="M632" s="157">
        <f t="shared" si="239"/>
        <v>1.0018007499999999</v>
      </c>
      <c r="N632" s="2">
        <f t="shared" si="225"/>
        <v>979.44160871999998</v>
      </c>
      <c r="O632" s="161">
        <f t="shared" si="235"/>
        <v>0</v>
      </c>
      <c r="P632" s="162">
        <f t="shared" si="226"/>
        <v>0</v>
      </c>
      <c r="Q632" s="157">
        <f t="shared" si="227"/>
        <v>0</v>
      </c>
      <c r="R632" s="163">
        <f t="shared" si="236"/>
        <v>0.12</v>
      </c>
      <c r="S632" s="161">
        <f t="shared" si="228"/>
        <v>13</v>
      </c>
      <c r="T632" s="161">
        <v>360</v>
      </c>
      <c r="U632" s="164">
        <f t="shared" si="229"/>
        <v>1.0039682640000001</v>
      </c>
      <c r="V632" s="157">
        <f t="shared" si="230"/>
        <v>3.88668287</v>
      </c>
      <c r="W632" s="2">
        <f t="shared" si="237"/>
        <v>0</v>
      </c>
      <c r="X632" s="2"/>
      <c r="Y632" s="8"/>
      <c r="Z632" s="5"/>
      <c r="AA632" s="1"/>
      <c r="AB632" s="8"/>
      <c r="AC632" s="3"/>
      <c r="AD632" s="1"/>
      <c r="AE632" s="3"/>
      <c r="AG632" s="41"/>
      <c r="AH632" s="39"/>
      <c r="AI632" s="39"/>
      <c r="AJ632" s="39"/>
      <c r="AK632" s="39"/>
      <c r="AL632" s="39"/>
      <c r="AM632" s="39"/>
    </row>
    <row r="633" spans="1:163" ht="15" customHeight="1" x14ac:dyDescent="0.2">
      <c r="A633" s="75">
        <f t="shared" si="231"/>
        <v>43568</v>
      </c>
      <c r="B633" s="2">
        <f t="shared" si="222"/>
        <v>983.76403958999992</v>
      </c>
      <c r="C633" s="157">
        <f t="shared" si="242"/>
        <v>977.68104956999991</v>
      </c>
      <c r="D633" s="158">
        <f t="shared" si="232"/>
        <v>5116.93</v>
      </c>
      <c r="E633" s="150">
        <f>IF(AND(K633=1,K632&gt;1),VLOOKUP(A632,[1]Plan1!$GA$137:$GD$300,4),E632)</f>
        <v>5138.93</v>
      </c>
      <c r="F633" s="152">
        <f t="shared" si="223"/>
        <v>43493</v>
      </c>
      <c r="G633" s="152">
        <f t="shared" si="240"/>
        <v>43524</v>
      </c>
      <c r="H633" s="159">
        <f t="shared" si="224"/>
        <v>4.2994529923214841E-3</v>
      </c>
      <c r="I633" s="160">
        <f t="shared" si="233"/>
        <v>43585</v>
      </c>
      <c r="J633" s="155">
        <f t="shared" si="241"/>
        <v>31</v>
      </c>
      <c r="K633" s="155">
        <f t="shared" si="238"/>
        <v>14</v>
      </c>
      <c r="L633" s="2">
        <f t="shared" si="234"/>
        <v>1.0019393999999999</v>
      </c>
      <c r="M633" s="157">
        <f t="shared" si="239"/>
        <v>1.0019393999999999</v>
      </c>
      <c r="N633" s="2">
        <f t="shared" si="225"/>
        <v>979.57716418999996</v>
      </c>
      <c r="O633" s="161">
        <f t="shared" si="235"/>
        <v>0</v>
      </c>
      <c r="P633" s="162">
        <f t="shared" si="226"/>
        <v>0</v>
      </c>
      <c r="Q633" s="157">
        <f t="shared" si="227"/>
        <v>0</v>
      </c>
      <c r="R633" s="163">
        <f t="shared" si="236"/>
        <v>0.12</v>
      </c>
      <c r="S633" s="161">
        <f t="shared" si="228"/>
        <v>14</v>
      </c>
      <c r="T633" s="161">
        <v>360</v>
      </c>
      <c r="U633" s="164">
        <f t="shared" si="229"/>
        <v>1.0042741660000001</v>
      </c>
      <c r="V633" s="157">
        <f t="shared" si="230"/>
        <v>4.1868753999999999</v>
      </c>
      <c r="W633" s="2">
        <f t="shared" si="237"/>
        <v>0</v>
      </c>
      <c r="X633" s="2"/>
      <c r="Y633" s="8"/>
      <c r="Z633" s="5"/>
      <c r="AA633" s="1"/>
      <c r="AB633" s="8"/>
      <c r="AC633" s="3"/>
      <c r="AD633" s="1"/>
      <c r="AE633" s="3"/>
      <c r="AG633" s="41"/>
      <c r="AH633" s="39"/>
      <c r="AI633" s="39"/>
      <c r="AJ633" s="39"/>
      <c r="AK633" s="39"/>
      <c r="AL633" s="39"/>
      <c r="AM633" s="39"/>
    </row>
    <row r="634" spans="1:163" ht="15" customHeight="1" x14ac:dyDescent="0.2">
      <c r="A634" s="75">
        <f t="shared" si="231"/>
        <v>43569</v>
      </c>
      <c r="B634" s="2">
        <f t="shared" si="222"/>
        <v>984.19998226999996</v>
      </c>
      <c r="C634" s="157">
        <f t="shared" si="242"/>
        <v>977.68104956999991</v>
      </c>
      <c r="D634" s="158">
        <f t="shared" si="232"/>
        <v>5116.93</v>
      </c>
      <c r="E634" s="150">
        <f>IF(AND(K634=1,K633&gt;1),VLOOKUP(A633,[1]Plan1!$GA$137:$GD$300,4),E633)</f>
        <v>5138.93</v>
      </c>
      <c r="F634" s="152">
        <f t="shared" si="223"/>
        <v>43493</v>
      </c>
      <c r="G634" s="152">
        <f t="shared" si="240"/>
        <v>43524</v>
      </c>
      <c r="H634" s="159">
        <f t="shared" si="224"/>
        <v>4.2994529923214841E-3</v>
      </c>
      <c r="I634" s="160">
        <f t="shared" si="233"/>
        <v>43585</v>
      </c>
      <c r="J634" s="155">
        <f t="shared" si="241"/>
        <v>31</v>
      </c>
      <c r="K634" s="155">
        <f t="shared" si="238"/>
        <v>15</v>
      </c>
      <c r="L634" s="2">
        <f t="shared" si="234"/>
        <v>1.00207807</v>
      </c>
      <c r="M634" s="157">
        <f t="shared" si="239"/>
        <v>1.00207807</v>
      </c>
      <c r="N634" s="2">
        <f t="shared" si="225"/>
        <v>979.71273922</v>
      </c>
      <c r="O634" s="161">
        <f t="shared" si="235"/>
        <v>0</v>
      </c>
      <c r="P634" s="162">
        <f t="shared" si="226"/>
        <v>0</v>
      </c>
      <c r="Q634" s="157">
        <f t="shared" si="227"/>
        <v>0</v>
      </c>
      <c r="R634" s="163">
        <f t="shared" si="236"/>
        <v>0.12</v>
      </c>
      <c r="S634" s="161">
        <f t="shared" si="228"/>
        <v>15</v>
      </c>
      <c r="T634" s="161">
        <v>360</v>
      </c>
      <c r="U634" s="164">
        <f t="shared" si="229"/>
        <v>1.0045801620000001</v>
      </c>
      <c r="V634" s="157">
        <f t="shared" si="230"/>
        <v>4.48724305</v>
      </c>
      <c r="W634" s="2">
        <f t="shared" si="237"/>
        <v>0</v>
      </c>
      <c r="X634" s="2"/>
      <c r="Y634" s="8"/>
      <c r="Z634" s="5"/>
      <c r="AA634" s="1"/>
      <c r="AB634" s="8"/>
      <c r="AC634" s="3"/>
      <c r="AD634" s="1"/>
      <c r="AE634" s="3"/>
      <c r="AG634" s="41"/>
      <c r="AH634" s="39"/>
      <c r="AI634" s="39"/>
      <c r="AJ634" s="39"/>
      <c r="AK634" s="39"/>
      <c r="AL634" s="39"/>
      <c r="AM634" s="39"/>
    </row>
    <row r="635" spans="1:163" ht="15" customHeight="1" x14ac:dyDescent="0.2">
      <c r="A635" s="75">
        <f t="shared" si="231"/>
        <v>43570</v>
      </c>
      <c r="B635" s="2">
        <f t="shared" si="222"/>
        <v>984.63611871000001</v>
      </c>
      <c r="C635" s="157">
        <f t="shared" si="242"/>
        <v>977.68104956999991</v>
      </c>
      <c r="D635" s="158">
        <f t="shared" si="232"/>
        <v>5116.93</v>
      </c>
      <c r="E635" s="150">
        <f>IF(AND(K635=1,K634&gt;1),VLOOKUP(A634,[1]Plan1!$GA$137:$GD$300,4),E634)</f>
        <v>5138.93</v>
      </c>
      <c r="F635" s="152">
        <f t="shared" si="223"/>
        <v>43493</v>
      </c>
      <c r="G635" s="152">
        <f t="shared" si="240"/>
        <v>43524</v>
      </c>
      <c r="H635" s="159">
        <f t="shared" si="224"/>
        <v>4.2994529923214841E-3</v>
      </c>
      <c r="I635" s="160">
        <f t="shared" si="233"/>
        <v>43585</v>
      </c>
      <c r="J635" s="155">
        <f t="shared" si="241"/>
        <v>31</v>
      </c>
      <c r="K635" s="155">
        <f t="shared" si="238"/>
        <v>16</v>
      </c>
      <c r="L635" s="2">
        <f t="shared" si="234"/>
        <v>1.00221676</v>
      </c>
      <c r="M635" s="157">
        <f t="shared" si="239"/>
        <v>1.00221676</v>
      </c>
      <c r="N635" s="2">
        <f t="shared" si="225"/>
        <v>979.84833380999999</v>
      </c>
      <c r="O635" s="161">
        <f t="shared" si="235"/>
        <v>0</v>
      </c>
      <c r="P635" s="162">
        <f t="shared" si="226"/>
        <v>0</v>
      </c>
      <c r="Q635" s="157">
        <f t="shared" si="227"/>
        <v>0</v>
      </c>
      <c r="R635" s="163">
        <f t="shared" si="236"/>
        <v>0.12</v>
      </c>
      <c r="S635" s="161">
        <f t="shared" si="228"/>
        <v>16</v>
      </c>
      <c r="T635" s="161">
        <v>360</v>
      </c>
      <c r="U635" s="164">
        <f t="shared" si="229"/>
        <v>1.0048862510000001</v>
      </c>
      <c r="V635" s="157">
        <f t="shared" si="230"/>
        <v>4.7877849000000001</v>
      </c>
      <c r="W635" s="2">
        <f t="shared" si="237"/>
        <v>0</v>
      </c>
      <c r="X635" s="2"/>
      <c r="Y635" s="8"/>
      <c r="Z635" s="5"/>
      <c r="AA635" s="1"/>
      <c r="AB635" s="8"/>
      <c r="AC635" s="3"/>
      <c r="AD635" s="1"/>
      <c r="AE635" s="3"/>
      <c r="AG635" s="41"/>
      <c r="AH635" s="39"/>
      <c r="AI635" s="39"/>
      <c r="AJ635" s="39"/>
      <c r="AK635" s="39"/>
      <c r="AL635" s="39"/>
      <c r="AM635" s="39"/>
    </row>
    <row r="636" spans="1:163" s="30" customFormat="1" ht="15" customHeight="1" x14ac:dyDescent="0.2">
      <c r="A636" s="75">
        <f t="shared" si="231"/>
        <v>43571</v>
      </c>
      <c r="B636" s="2">
        <f t="shared" si="222"/>
        <v>985.07245876000002</v>
      </c>
      <c r="C636" s="157">
        <f t="shared" si="242"/>
        <v>977.68104956999991</v>
      </c>
      <c r="D636" s="158">
        <f t="shared" si="232"/>
        <v>5116.93</v>
      </c>
      <c r="E636" s="150">
        <f>IF(AND(K636=1,K635&gt;1),VLOOKUP(A635,[1]Plan1!$GA$137:$GD$300,4),E635)</f>
        <v>5138.93</v>
      </c>
      <c r="F636" s="152">
        <f t="shared" si="223"/>
        <v>43493</v>
      </c>
      <c r="G636" s="152">
        <f t="shared" si="240"/>
        <v>43524</v>
      </c>
      <c r="H636" s="159">
        <f t="shared" si="224"/>
        <v>4.2994529923214841E-3</v>
      </c>
      <c r="I636" s="160">
        <f t="shared" si="233"/>
        <v>43585</v>
      </c>
      <c r="J636" s="155">
        <f t="shared" si="241"/>
        <v>31</v>
      </c>
      <c r="K636" s="155">
        <f t="shared" si="238"/>
        <v>17</v>
      </c>
      <c r="L636" s="2">
        <f t="shared" si="234"/>
        <v>1.0023554800000001</v>
      </c>
      <c r="M636" s="157">
        <f t="shared" si="239"/>
        <v>1.0023554800000001</v>
      </c>
      <c r="N636" s="2">
        <f t="shared" si="225"/>
        <v>979.98395772000003</v>
      </c>
      <c r="O636" s="161">
        <f t="shared" si="235"/>
        <v>0</v>
      </c>
      <c r="P636" s="162">
        <f t="shared" si="226"/>
        <v>0</v>
      </c>
      <c r="Q636" s="157">
        <f t="shared" si="227"/>
        <v>0</v>
      </c>
      <c r="R636" s="163">
        <f t="shared" si="236"/>
        <v>0.12</v>
      </c>
      <c r="S636" s="161">
        <f t="shared" si="228"/>
        <v>17</v>
      </c>
      <c r="T636" s="161">
        <v>360</v>
      </c>
      <c r="U636" s="164">
        <f t="shared" si="229"/>
        <v>1.0051924329999999</v>
      </c>
      <c r="V636" s="157">
        <f t="shared" si="230"/>
        <v>5.0885010399999997</v>
      </c>
      <c r="W636" s="2">
        <f t="shared" si="237"/>
        <v>0</v>
      </c>
      <c r="X636" s="2"/>
      <c r="Y636" s="29"/>
      <c r="Z636" s="32"/>
      <c r="AB636" s="29"/>
      <c r="AC636" s="34"/>
      <c r="AE636" s="34"/>
      <c r="AF636" s="43"/>
      <c r="AG636" s="44"/>
      <c r="AH636" s="43"/>
      <c r="AI636" s="43"/>
      <c r="AJ636" s="43"/>
      <c r="AK636" s="43"/>
      <c r="AL636" s="43"/>
      <c r="AM636" s="43"/>
    </row>
    <row r="637" spans="1:163" ht="15" customHeight="1" x14ac:dyDescent="0.2">
      <c r="A637" s="75">
        <f t="shared" si="231"/>
        <v>43572</v>
      </c>
      <c r="B637" s="2">
        <f t="shared" si="222"/>
        <v>985.50898383000003</v>
      </c>
      <c r="C637" s="157">
        <f t="shared" si="242"/>
        <v>977.68104956999991</v>
      </c>
      <c r="D637" s="158">
        <f t="shared" si="232"/>
        <v>5116.93</v>
      </c>
      <c r="E637" s="150">
        <f>IF(AND(K637=1,K636&gt;1),VLOOKUP(A636,[1]Plan1!$GA$137:$GD$300,4),E636)</f>
        <v>5138.93</v>
      </c>
      <c r="F637" s="152">
        <f t="shared" si="223"/>
        <v>43493</v>
      </c>
      <c r="G637" s="152">
        <f t="shared" si="240"/>
        <v>43524</v>
      </c>
      <c r="H637" s="159">
        <f t="shared" si="224"/>
        <v>4.2994529923214841E-3</v>
      </c>
      <c r="I637" s="160">
        <f t="shared" si="233"/>
        <v>43585</v>
      </c>
      <c r="J637" s="155">
        <f t="shared" si="241"/>
        <v>31</v>
      </c>
      <c r="K637" s="155">
        <f t="shared" si="238"/>
        <v>18</v>
      </c>
      <c r="L637" s="2">
        <f t="shared" si="234"/>
        <v>1.0024942100000001</v>
      </c>
      <c r="M637" s="157">
        <f t="shared" si="239"/>
        <v>1.0024942100000001</v>
      </c>
      <c r="N637" s="2">
        <f t="shared" si="225"/>
        <v>980.11959142000001</v>
      </c>
      <c r="O637" s="161">
        <f t="shared" si="235"/>
        <v>0</v>
      </c>
      <c r="P637" s="162">
        <f t="shared" si="226"/>
        <v>0</v>
      </c>
      <c r="Q637" s="157">
        <f t="shared" si="227"/>
        <v>0</v>
      </c>
      <c r="R637" s="163">
        <f t="shared" si="236"/>
        <v>0.12</v>
      </c>
      <c r="S637" s="161">
        <f t="shared" si="228"/>
        <v>18</v>
      </c>
      <c r="T637" s="161">
        <v>360</v>
      </c>
      <c r="U637" s="164">
        <f t="shared" si="229"/>
        <v>1.005498709</v>
      </c>
      <c r="V637" s="157">
        <f t="shared" si="230"/>
        <v>5.3893924100000001</v>
      </c>
      <c r="W637" s="2">
        <f t="shared" si="237"/>
        <v>0</v>
      </c>
      <c r="X637" s="2"/>
      <c r="Y637" s="8"/>
      <c r="Z637" s="5"/>
      <c r="AA637" s="1"/>
      <c r="AB637" s="8"/>
      <c r="AC637" s="3"/>
      <c r="AD637" s="1"/>
      <c r="AE637" s="3"/>
      <c r="AG637" s="41"/>
      <c r="AH637" s="39"/>
      <c r="AI637" s="39"/>
      <c r="AJ637" s="39"/>
      <c r="AK637" s="39"/>
      <c r="AL637" s="39"/>
      <c r="AM637" s="39"/>
    </row>
    <row r="638" spans="1:163" ht="15" customHeight="1" x14ac:dyDescent="0.2">
      <c r="A638" s="75">
        <f t="shared" si="231"/>
        <v>43573</v>
      </c>
      <c r="B638" s="2">
        <f t="shared" si="222"/>
        <v>985.94570281000006</v>
      </c>
      <c r="C638" s="157">
        <f t="shared" si="242"/>
        <v>977.68104956999991</v>
      </c>
      <c r="D638" s="158">
        <f t="shared" si="232"/>
        <v>5116.93</v>
      </c>
      <c r="E638" s="150">
        <f>IF(AND(K638=1,K637&gt;1),VLOOKUP(A637,[1]Plan1!$GA$137:$GD$300,4),E637)</f>
        <v>5138.93</v>
      </c>
      <c r="F638" s="152">
        <f t="shared" si="223"/>
        <v>43493</v>
      </c>
      <c r="G638" s="152">
        <f t="shared" si="240"/>
        <v>43524</v>
      </c>
      <c r="H638" s="159">
        <f t="shared" si="224"/>
        <v>4.2994529923214841E-3</v>
      </c>
      <c r="I638" s="160">
        <f t="shared" si="233"/>
        <v>43585</v>
      </c>
      <c r="J638" s="155">
        <f t="shared" si="241"/>
        <v>31</v>
      </c>
      <c r="K638" s="155">
        <f t="shared" si="238"/>
        <v>19</v>
      </c>
      <c r="L638" s="2">
        <f t="shared" si="234"/>
        <v>1.0026329599999999</v>
      </c>
      <c r="M638" s="157">
        <f t="shared" si="239"/>
        <v>1.0026329599999999</v>
      </c>
      <c r="N638" s="2">
        <f t="shared" si="225"/>
        <v>980.25524466000002</v>
      </c>
      <c r="O638" s="161">
        <f t="shared" si="235"/>
        <v>0</v>
      </c>
      <c r="P638" s="162">
        <f t="shared" si="226"/>
        <v>0</v>
      </c>
      <c r="Q638" s="157">
        <f t="shared" si="227"/>
        <v>0</v>
      </c>
      <c r="R638" s="163">
        <f t="shared" si="236"/>
        <v>0.12</v>
      </c>
      <c r="S638" s="161">
        <f t="shared" si="228"/>
        <v>19</v>
      </c>
      <c r="T638" s="161">
        <v>360</v>
      </c>
      <c r="U638" s="164">
        <f t="shared" si="229"/>
        <v>1.0058050780000001</v>
      </c>
      <c r="V638" s="157">
        <f t="shared" si="230"/>
        <v>5.6904581500000004</v>
      </c>
      <c r="W638" s="2">
        <f t="shared" si="237"/>
        <v>0</v>
      </c>
      <c r="X638" s="2"/>
      <c r="Y638" s="8"/>
      <c r="Z638" s="5"/>
      <c r="AA638" s="1"/>
      <c r="AB638" s="8"/>
      <c r="AC638" s="3"/>
      <c r="AD638" s="1"/>
      <c r="AE638" s="3"/>
      <c r="AG638" s="41"/>
      <c r="AH638" s="39"/>
      <c r="AI638" s="39"/>
      <c r="AJ638" s="39"/>
      <c r="AK638" s="39"/>
      <c r="AL638" s="39"/>
      <c r="AM638" s="39"/>
    </row>
    <row r="639" spans="1:163" ht="15" customHeight="1" x14ac:dyDescent="0.2">
      <c r="A639" s="75">
        <f t="shared" si="231"/>
        <v>43574</v>
      </c>
      <c r="B639" s="2">
        <f t="shared" si="222"/>
        <v>986.38260592000006</v>
      </c>
      <c r="C639" s="157">
        <f t="shared" si="242"/>
        <v>977.68104956999991</v>
      </c>
      <c r="D639" s="158">
        <f t="shared" si="232"/>
        <v>5116.93</v>
      </c>
      <c r="E639" s="150">
        <f>IF(AND(K639=1,K638&gt;1),VLOOKUP(A638,[1]Plan1!$GA$137:$GD$300,4),E638)</f>
        <v>5138.93</v>
      </c>
      <c r="F639" s="152">
        <f t="shared" si="223"/>
        <v>43493</v>
      </c>
      <c r="G639" s="152">
        <f t="shared" si="240"/>
        <v>43524</v>
      </c>
      <c r="H639" s="159">
        <f t="shared" si="224"/>
        <v>4.2994529923214841E-3</v>
      </c>
      <c r="I639" s="160">
        <f t="shared" si="233"/>
        <v>43585</v>
      </c>
      <c r="J639" s="155">
        <f t="shared" si="241"/>
        <v>31</v>
      </c>
      <c r="K639" s="155">
        <f t="shared" si="238"/>
        <v>20</v>
      </c>
      <c r="L639" s="2">
        <f t="shared" si="234"/>
        <v>1.0027717199999999</v>
      </c>
      <c r="M639" s="157">
        <f t="shared" si="239"/>
        <v>1.0027717199999999</v>
      </c>
      <c r="N639" s="2">
        <f t="shared" si="225"/>
        <v>980.39090768000005</v>
      </c>
      <c r="O639" s="161">
        <f t="shared" si="235"/>
        <v>0</v>
      </c>
      <c r="P639" s="162">
        <f t="shared" si="226"/>
        <v>0</v>
      </c>
      <c r="Q639" s="157">
        <f t="shared" si="227"/>
        <v>0</v>
      </c>
      <c r="R639" s="163">
        <f t="shared" si="236"/>
        <v>0.12</v>
      </c>
      <c r="S639" s="161">
        <f t="shared" si="228"/>
        <v>20</v>
      </c>
      <c r="T639" s="161">
        <v>360</v>
      </c>
      <c r="U639" s="164">
        <f t="shared" si="229"/>
        <v>1.00611154</v>
      </c>
      <c r="V639" s="157">
        <f t="shared" si="230"/>
        <v>5.9916982399999998</v>
      </c>
      <c r="W639" s="2">
        <f t="shared" si="237"/>
        <v>0</v>
      </c>
      <c r="X639" s="2"/>
      <c r="Y639" s="8"/>
      <c r="Z639" s="5"/>
      <c r="AA639" s="1"/>
      <c r="AB639" s="8"/>
      <c r="AC639" s="3"/>
      <c r="AD639" s="1"/>
      <c r="AE639" s="3"/>
      <c r="AG639" s="41"/>
      <c r="AH639" s="39"/>
      <c r="AI639" s="39"/>
      <c r="AJ639" s="39"/>
      <c r="AK639" s="39"/>
      <c r="AL639" s="39"/>
      <c r="AM639" s="39"/>
    </row>
    <row r="640" spans="1:163" ht="15" customHeight="1" x14ac:dyDescent="0.2">
      <c r="A640" s="75">
        <f t="shared" si="231"/>
        <v>43575</v>
      </c>
      <c r="B640" s="2">
        <f t="shared" si="222"/>
        <v>986.8197128999999</v>
      </c>
      <c r="C640" s="157">
        <f t="shared" si="242"/>
        <v>977.68104956999991</v>
      </c>
      <c r="D640" s="158">
        <f t="shared" si="232"/>
        <v>5116.93</v>
      </c>
      <c r="E640" s="150">
        <f>IF(AND(K640=1,K639&gt;1),VLOOKUP(A639,[1]Plan1!$GA$137:$GD$300,4),E639)</f>
        <v>5138.93</v>
      </c>
      <c r="F640" s="152">
        <f t="shared" si="223"/>
        <v>43493</v>
      </c>
      <c r="G640" s="152">
        <f t="shared" si="240"/>
        <v>43524</v>
      </c>
      <c r="H640" s="159">
        <f t="shared" si="224"/>
        <v>4.2994529923214841E-3</v>
      </c>
      <c r="I640" s="160">
        <f t="shared" si="233"/>
        <v>43585</v>
      </c>
      <c r="J640" s="155">
        <f t="shared" si="241"/>
        <v>31</v>
      </c>
      <c r="K640" s="155">
        <f t="shared" si="238"/>
        <v>21</v>
      </c>
      <c r="L640" s="2">
        <f t="shared" si="234"/>
        <v>1.00291051</v>
      </c>
      <c r="M640" s="157">
        <f t="shared" si="239"/>
        <v>1.00291051</v>
      </c>
      <c r="N640" s="2">
        <f t="shared" si="225"/>
        <v>980.52660003999995</v>
      </c>
      <c r="O640" s="161">
        <f t="shared" si="235"/>
        <v>0</v>
      </c>
      <c r="P640" s="162">
        <f t="shared" si="226"/>
        <v>0</v>
      </c>
      <c r="Q640" s="157">
        <f t="shared" si="227"/>
        <v>0</v>
      </c>
      <c r="R640" s="163">
        <f t="shared" si="236"/>
        <v>0.12</v>
      </c>
      <c r="S640" s="161">
        <f t="shared" si="228"/>
        <v>21</v>
      </c>
      <c r="T640" s="161">
        <v>360</v>
      </c>
      <c r="U640" s="164">
        <f t="shared" si="229"/>
        <v>1.0064180949999999</v>
      </c>
      <c r="V640" s="157">
        <f t="shared" si="230"/>
        <v>6.2931128599999999</v>
      </c>
      <c r="W640" s="2">
        <f t="shared" si="237"/>
        <v>0</v>
      </c>
      <c r="X640" s="2"/>
      <c r="Y640" s="11"/>
      <c r="Z640" s="5"/>
      <c r="AA640" s="10"/>
      <c r="AB640" s="11"/>
      <c r="AC640" s="7"/>
      <c r="AD640" s="10"/>
      <c r="AE640" s="7"/>
      <c r="AG640" s="41"/>
      <c r="AH640" s="39"/>
      <c r="AI640" s="39"/>
      <c r="AJ640" s="39"/>
      <c r="AK640" s="39"/>
      <c r="AL640" s="39"/>
      <c r="AM640" s="39"/>
      <c r="AN640" s="38"/>
      <c r="AO640" s="38"/>
      <c r="AP640" s="38"/>
      <c r="AQ640" s="38"/>
      <c r="AR640" s="38"/>
      <c r="AS640" s="38"/>
      <c r="AT640" s="38"/>
      <c r="AU640" s="38"/>
      <c r="AV640" s="38"/>
      <c r="AW640" s="38"/>
      <c r="AX640" s="38"/>
      <c r="AY640" s="38"/>
      <c r="AZ640" s="38"/>
      <c r="BA640" s="38"/>
      <c r="BB640" s="38"/>
      <c r="BC640" s="38"/>
      <c r="BD640" s="38"/>
      <c r="BE640" s="38"/>
      <c r="BF640" s="38"/>
      <c r="BG640" s="38"/>
      <c r="BH640" s="38"/>
      <c r="BI640" s="38"/>
      <c r="BJ640" s="38"/>
      <c r="BK640" s="38"/>
      <c r="BL640" s="38"/>
      <c r="BM640" s="38"/>
      <c r="BN640" s="38"/>
      <c r="BO640" s="38"/>
      <c r="BP640" s="38"/>
      <c r="BQ640" s="38"/>
      <c r="BR640" s="38"/>
      <c r="BS640" s="38"/>
      <c r="BT640" s="38"/>
      <c r="BU640" s="38"/>
      <c r="BV640" s="38"/>
      <c r="BW640" s="38"/>
      <c r="BX640" s="38"/>
      <c r="BY640" s="38"/>
      <c r="BZ640" s="38"/>
      <c r="CA640" s="38"/>
      <c r="CB640" s="38"/>
      <c r="CC640" s="38"/>
      <c r="CD640" s="38"/>
      <c r="CE640" s="38"/>
      <c r="CF640" s="38"/>
      <c r="CG640" s="38"/>
      <c r="CH640" s="38"/>
      <c r="CI640" s="38"/>
      <c r="CJ640" s="38"/>
      <c r="CK640" s="38"/>
      <c r="CL640" s="38"/>
      <c r="CM640" s="38"/>
      <c r="CN640" s="38"/>
      <c r="CO640" s="38"/>
      <c r="CP640" s="38"/>
      <c r="CQ640" s="38"/>
      <c r="CR640" s="38"/>
      <c r="CS640" s="38"/>
      <c r="CT640" s="38"/>
      <c r="CU640" s="38"/>
      <c r="CV640" s="38"/>
      <c r="CW640" s="38"/>
      <c r="CX640" s="38"/>
      <c r="CY640" s="38"/>
      <c r="CZ640" s="38"/>
      <c r="DA640" s="38"/>
      <c r="DB640" s="38"/>
      <c r="DC640" s="38"/>
      <c r="DD640" s="38"/>
      <c r="DE640" s="38"/>
      <c r="DF640" s="38"/>
      <c r="DG640" s="38"/>
      <c r="DH640" s="38"/>
      <c r="DI640" s="38"/>
      <c r="DJ640" s="38"/>
      <c r="DK640" s="38"/>
      <c r="DL640" s="38"/>
      <c r="DM640" s="38"/>
      <c r="DN640" s="38"/>
      <c r="DO640" s="38"/>
      <c r="DP640" s="38"/>
      <c r="DQ640" s="38"/>
      <c r="DR640" s="38"/>
      <c r="DS640" s="38"/>
      <c r="DT640" s="38"/>
      <c r="DU640" s="38"/>
      <c r="DV640" s="38"/>
      <c r="DW640" s="38"/>
      <c r="DX640" s="38"/>
      <c r="DY640" s="38"/>
      <c r="DZ640" s="38"/>
      <c r="EA640" s="38"/>
      <c r="EB640" s="38"/>
      <c r="EC640" s="38"/>
      <c r="ED640" s="38"/>
      <c r="EE640" s="38"/>
      <c r="EF640" s="38"/>
      <c r="EG640" s="38"/>
      <c r="EH640" s="38"/>
      <c r="EI640" s="38"/>
      <c r="EJ640" s="38"/>
      <c r="EK640" s="38"/>
      <c r="EL640" s="38"/>
      <c r="EM640" s="38"/>
      <c r="EN640" s="38"/>
      <c r="EO640" s="38"/>
      <c r="EP640" s="38"/>
      <c r="EQ640" s="38"/>
      <c r="ER640" s="38"/>
      <c r="ES640" s="38"/>
      <c r="ET640" s="38"/>
      <c r="EU640" s="38"/>
      <c r="EV640" s="38"/>
      <c r="EW640" s="38"/>
      <c r="EX640" s="38"/>
      <c r="EY640" s="38"/>
      <c r="EZ640" s="38"/>
      <c r="FA640" s="38"/>
      <c r="FB640" s="38"/>
      <c r="FC640" s="38"/>
      <c r="FD640" s="38"/>
      <c r="FE640" s="38"/>
      <c r="FF640" s="38"/>
      <c r="FG640" s="38"/>
    </row>
    <row r="641" spans="1:39" ht="15" customHeight="1" x14ac:dyDescent="0.2">
      <c r="A641" s="75">
        <f t="shared" si="231"/>
        <v>43576</v>
      </c>
      <c r="B641" s="2">
        <f t="shared" si="222"/>
        <v>987.25701492999997</v>
      </c>
      <c r="C641" s="157">
        <f t="shared" si="242"/>
        <v>977.68104956999991</v>
      </c>
      <c r="D641" s="158">
        <f t="shared" si="232"/>
        <v>5116.93</v>
      </c>
      <c r="E641" s="150">
        <f>IF(AND(K641=1,K640&gt;1),VLOOKUP(A640,[1]Plan1!$GA$137:$GD$300,4),E640)</f>
        <v>5138.93</v>
      </c>
      <c r="F641" s="152">
        <f t="shared" si="223"/>
        <v>43493</v>
      </c>
      <c r="G641" s="152">
        <f t="shared" si="240"/>
        <v>43524</v>
      </c>
      <c r="H641" s="159">
        <f t="shared" si="224"/>
        <v>4.2994529923214841E-3</v>
      </c>
      <c r="I641" s="160">
        <f t="shared" si="233"/>
        <v>43585</v>
      </c>
      <c r="J641" s="155">
        <f t="shared" si="241"/>
        <v>31</v>
      </c>
      <c r="K641" s="155">
        <f t="shared" si="238"/>
        <v>22</v>
      </c>
      <c r="L641" s="2">
        <f t="shared" si="234"/>
        <v>1.0030493199999999</v>
      </c>
      <c r="M641" s="157">
        <f t="shared" si="239"/>
        <v>1.0030493199999999</v>
      </c>
      <c r="N641" s="2">
        <f t="shared" si="225"/>
        <v>980.66231194</v>
      </c>
      <c r="O641" s="161">
        <f t="shared" si="235"/>
        <v>0</v>
      </c>
      <c r="P641" s="162">
        <f t="shared" si="226"/>
        <v>0</v>
      </c>
      <c r="Q641" s="157">
        <f t="shared" si="227"/>
        <v>0</v>
      </c>
      <c r="R641" s="163">
        <f t="shared" si="236"/>
        <v>0.12</v>
      </c>
      <c r="S641" s="161">
        <f t="shared" si="228"/>
        <v>22</v>
      </c>
      <c r="T641" s="161">
        <v>360</v>
      </c>
      <c r="U641" s="164">
        <f t="shared" si="229"/>
        <v>1.006724744</v>
      </c>
      <c r="V641" s="157">
        <f t="shared" si="230"/>
        <v>6.59470299</v>
      </c>
      <c r="W641" s="2">
        <f t="shared" si="237"/>
        <v>0</v>
      </c>
      <c r="X641" s="2"/>
      <c r="Y641" s="8"/>
      <c r="Z641" s="5"/>
      <c r="AA641" s="1"/>
      <c r="AB641" s="8"/>
      <c r="AC641" s="3"/>
      <c r="AD641" s="1"/>
      <c r="AE641" s="3"/>
      <c r="AG641" s="41"/>
      <c r="AH641" s="39"/>
      <c r="AI641" s="39"/>
      <c r="AJ641" s="39"/>
      <c r="AK641" s="39"/>
      <c r="AL641" s="39"/>
      <c r="AM641" s="39"/>
    </row>
    <row r="642" spans="1:39" ht="15" customHeight="1" x14ac:dyDescent="0.2">
      <c r="A642" s="75">
        <f t="shared" si="231"/>
        <v>43577</v>
      </c>
      <c r="B642" s="2">
        <f t="shared" si="222"/>
        <v>987.69451208999999</v>
      </c>
      <c r="C642" s="157">
        <f t="shared" si="242"/>
        <v>977.68104956999991</v>
      </c>
      <c r="D642" s="158">
        <f t="shared" si="232"/>
        <v>5116.93</v>
      </c>
      <c r="E642" s="150">
        <f>IF(AND(K642=1,K641&gt;1),VLOOKUP(A641,[1]Plan1!$GA$137:$GD$300,4),E641)</f>
        <v>5138.93</v>
      </c>
      <c r="F642" s="152">
        <f t="shared" si="223"/>
        <v>43493</v>
      </c>
      <c r="G642" s="152">
        <f t="shared" si="240"/>
        <v>43524</v>
      </c>
      <c r="H642" s="159">
        <f t="shared" si="224"/>
        <v>4.2994529923214841E-3</v>
      </c>
      <c r="I642" s="160">
        <f t="shared" si="233"/>
        <v>43585</v>
      </c>
      <c r="J642" s="155">
        <f t="shared" si="241"/>
        <v>31</v>
      </c>
      <c r="K642" s="155">
        <f t="shared" si="238"/>
        <v>23</v>
      </c>
      <c r="L642" s="2">
        <f t="shared" si="234"/>
        <v>1.0031881499999999</v>
      </c>
      <c r="M642" s="157">
        <f t="shared" si="239"/>
        <v>1.0031881499999999</v>
      </c>
      <c r="N642" s="2">
        <f t="shared" si="225"/>
        <v>980.79804339999998</v>
      </c>
      <c r="O642" s="161">
        <f t="shared" si="235"/>
        <v>0</v>
      </c>
      <c r="P642" s="162">
        <f t="shared" si="226"/>
        <v>0</v>
      </c>
      <c r="Q642" s="157">
        <f t="shared" si="227"/>
        <v>0</v>
      </c>
      <c r="R642" s="163">
        <f t="shared" si="236"/>
        <v>0.12</v>
      </c>
      <c r="S642" s="161">
        <f t="shared" si="228"/>
        <v>23</v>
      </c>
      <c r="T642" s="161">
        <v>360</v>
      </c>
      <c r="U642" s="164">
        <f t="shared" si="229"/>
        <v>1.0070314869999999</v>
      </c>
      <c r="V642" s="157">
        <f t="shared" si="230"/>
        <v>6.8964686899999998</v>
      </c>
      <c r="W642" s="2">
        <f t="shared" si="237"/>
        <v>0</v>
      </c>
      <c r="X642" s="2"/>
      <c r="Y642" s="8"/>
      <c r="Z642" s="5"/>
      <c r="AA642" s="1"/>
      <c r="AB642" s="8"/>
      <c r="AC642" s="3"/>
      <c r="AD642" s="1"/>
      <c r="AE642" s="3"/>
      <c r="AG642" s="41"/>
      <c r="AH642" s="39"/>
      <c r="AI642" s="39"/>
      <c r="AJ642" s="39"/>
      <c r="AK642" s="39"/>
      <c r="AL642" s="39"/>
      <c r="AM642" s="39"/>
    </row>
    <row r="643" spans="1:39" ht="15" customHeight="1" x14ac:dyDescent="0.2">
      <c r="A643" s="75">
        <f t="shared" si="231"/>
        <v>43578</v>
      </c>
      <c r="B643" s="2">
        <f t="shared" si="222"/>
        <v>988.13219359000004</v>
      </c>
      <c r="C643" s="157">
        <f t="shared" si="242"/>
        <v>977.68104956999991</v>
      </c>
      <c r="D643" s="158">
        <f t="shared" si="232"/>
        <v>5116.93</v>
      </c>
      <c r="E643" s="150">
        <f>IF(AND(K643=1,K642&gt;1),VLOOKUP(A642,[1]Plan1!$GA$137:$GD$300,4),E642)</f>
        <v>5138.93</v>
      </c>
      <c r="F643" s="152">
        <f t="shared" si="223"/>
        <v>43493</v>
      </c>
      <c r="G643" s="152">
        <f t="shared" si="240"/>
        <v>43524</v>
      </c>
      <c r="H643" s="159">
        <f t="shared" si="224"/>
        <v>4.2994529923214841E-3</v>
      </c>
      <c r="I643" s="160">
        <f t="shared" si="233"/>
        <v>43585</v>
      </c>
      <c r="J643" s="155">
        <f t="shared" si="241"/>
        <v>31</v>
      </c>
      <c r="K643" s="155">
        <f t="shared" si="238"/>
        <v>24</v>
      </c>
      <c r="L643" s="2">
        <f t="shared" si="234"/>
        <v>1.0033269899999999</v>
      </c>
      <c r="M643" s="157">
        <f t="shared" si="239"/>
        <v>1.0033269899999999</v>
      </c>
      <c r="N643" s="2">
        <f t="shared" si="225"/>
        <v>980.93378464</v>
      </c>
      <c r="O643" s="161">
        <f t="shared" si="235"/>
        <v>0</v>
      </c>
      <c r="P643" s="162">
        <f t="shared" si="226"/>
        <v>0</v>
      </c>
      <c r="Q643" s="157">
        <f t="shared" si="227"/>
        <v>0</v>
      </c>
      <c r="R643" s="163">
        <f t="shared" si="236"/>
        <v>0.12</v>
      </c>
      <c r="S643" s="161">
        <f t="shared" si="228"/>
        <v>24</v>
      </c>
      <c r="T643" s="161">
        <v>360</v>
      </c>
      <c r="U643" s="164">
        <f t="shared" si="229"/>
        <v>1.0073383229999999</v>
      </c>
      <c r="V643" s="157">
        <f t="shared" si="230"/>
        <v>7.1984089500000001</v>
      </c>
      <c r="W643" s="2">
        <f t="shared" si="237"/>
        <v>0</v>
      </c>
      <c r="X643" s="2"/>
      <c r="Y643" s="8"/>
      <c r="Z643" s="5"/>
      <c r="AA643" s="1"/>
      <c r="AB643" s="8"/>
      <c r="AC643" s="3"/>
      <c r="AD643" s="1"/>
      <c r="AE643" s="3"/>
      <c r="AG643" s="41"/>
      <c r="AH643" s="39"/>
      <c r="AI643" s="39"/>
      <c r="AJ643" s="39"/>
      <c r="AK643" s="39"/>
      <c r="AL643" s="39"/>
      <c r="AM643" s="39"/>
    </row>
    <row r="644" spans="1:39" ht="15" customHeight="1" x14ac:dyDescent="0.2">
      <c r="A644" s="75">
        <f t="shared" si="231"/>
        <v>43579</v>
      </c>
      <c r="B644" s="2">
        <f t="shared" si="222"/>
        <v>988.57007917999999</v>
      </c>
      <c r="C644" s="157">
        <f t="shared" si="242"/>
        <v>977.68104956999991</v>
      </c>
      <c r="D644" s="158">
        <f t="shared" si="232"/>
        <v>5116.93</v>
      </c>
      <c r="E644" s="150">
        <f>IF(AND(K644=1,K643&gt;1),VLOOKUP(A643,[1]Plan1!$GA$137:$GD$300,4),E643)</f>
        <v>5138.93</v>
      </c>
      <c r="F644" s="152">
        <f t="shared" si="223"/>
        <v>43493</v>
      </c>
      <c r="G644" s="152">
        <f t="shared" si="240"/>
        <v>43524</v>
      </c>
      <c r="H644" s="159">
        <f t="shared" si="224"/>
        <v>4.2994529923214841E-3</v>
      </c>
      <c r="I644" s="160">
        <f t="shared" si="233"/>
        <v>43585</v>
      </c>
      <c r="J644" s="155">
        <f t="shared" si="241"/>
        <v>31</v>
      </c>
      <c r="K644" s="155">
        <f t="shared" si="238"/>
        <v>25</v>
      </c>
      <c r="L644" s="2">
        <f t="shared" si="234"/>
        <v>1.0034658599999999</v>
      </c>
      <c r="M644" s="157">
        <f t="shared" si="239"/>
        <v>1.0034658599999999</v>
      </c>
      <c r="N644" s="2">
        <f t="shared" si="225"/>
        <v>981.06955520999998</v>
      </c>
      <c r="O644" s="161">
        <f t="shared" si="235"/>
        <v>0</v>
      </c>
      <c r="P644" s="162">
        <f t="shared" si="226"/>
        <v>0</v>
      </c>
      <c r="Q644" s="157">
        <f t="shared" si="227"/>
        <v>0</v>
      </c>
      <c r="R644" s="163">
        <f t="shared" si="236"/>
        <v>0.12</v>
      </c>
      <c r="S644" s="161">
        <f t="shared" si="228"/>
        <v>25</v>
      </c>
      <c r="T644" s="161">
        <v>360</v>
      </c>
      <c r="U644" s="164">
        <f t="shared" si="229"/>
        <v>1.0076452520000001</v>
      </c>
      <c r="V644" s="157">
        <f t="shared" si="230"/>
        <v>7.5005239699999997</v>
      </c>
      <c r="W644" s="2">
        <f t="shared" si="237"/>
        <v>0</v>
      </c>
      <c r="X644" s="2"/>
      <c r="Y644" s="8"/>
      <c r="Z644" s="5"/>
      <c r="AA644" s="1"/>
      <c r="AB644" s="8"/>
      <c r="AC644" s="3"/>
      <c r="AD644" s="1"/>
      <c r="AE644" s="3"/>
      <c r="AG644" s="41"/>
      <c r="AH644" s="39"/>
      <c r="AI644" s="39"/>
      <c r="AJ644" s="39"/>
      <c r="AK644" s="39"/>
      <c r="AL644" s="39"/>
      <c r="AM644" s="39"/>
    </row>
    <row r="645" spans="1:39" ht="15" customHeight="1" x14ac:dyDescent="0.2">
      <c r="A645" s="75">
        <f t="shared" si="231"/>
        <v>43580</v>
      </c>
      <c r="B645" s="2">
        <f t="shared" si="222"/>
        <v>989.00815019999993</v>
      </c>
      <c r="C645" s="157">
        <f t="shared" si="242"/>
        <v>977.68104956999991</v>
      </c>
      <c r="D645" s="158">
        <f t="shared" si="232"/>
        <v>5116.93</v>
      </c>
      <c r="E645" s="150">
        <f>IF(AND(K645=1,K644&gt;1),VLOOKUP(A644,[1]Plan1!$GA$137:$GD$300,4),E644)</f>
        <v>5138.93</v>
      </c>
      <c r="F645" s="152">
        <f t="shared" si="223"/>
        <v>43493</v>
      </c>
      <c r="G645" s="152">
        <f t="shared" si="240"/>
        <v>43524</v>
      </c>
      <c r="H645" s="159">
        <f t="shared" si="224"/>
        <v>4.2994529923214841E-3</v>
      </c>
      <c r="I645" s="160">
        <f t="shared" si="233"/>
        <v>43585</v>
      </c>
      <c r="J645" s="155">
        <f t="shared" si="241"/>
        <v>31</v>
      </c>
      <c r="K645" s="155">
        <f t="shared" si="238"/>
        <v>26</v>
      </c>
      <c r="L645" s="2">
        <f t="shared" si="234"/>
        <v>1.0036047400000001</v>
      </c>
      <c r="M645" s="157">
        <f t="shared" si="239"/>
        <v>1.0036047400000001</v>
      </c>
      <c r="N645" s="2">
        <f t="shared" si="225"/>
        <v>981.20533554999997</v>
      </c>
      <c r="O645" s="161">
        <f t="shared" si="235"/>
        <v>0</v>
      </c>
      <c r="P645" s="162">
        <f t="shared" si="226"/>
        <v>0</v>
      </c>
      <c r="Q645" s="157">
        <f t="shared" si="227"/>
        <v>0</v>
      </c>
      <c r="R645" s="163">
        <f t="shared" si="236"/>
        <v>0.12</v>
      </c>
      <c r="S645" s="161">
        <f t="shared" si="228"/>
        <v>26</v>
      </c>
      <c r="T645" s="161">
        <v>360</v>
      </c>
      <c r="U645" s="164">
        <f t="shared" si="229"/>
        <v>1.0079522750000001</v>
      </c>
      <c r="V645" s="157">
        <f t="shared" si="230"/>
        <v>7.8028146500000002</v>
      </c>
      <c r="W645" s="2">
        <f t="shared" si="237"/>
        <v>0</v>
      </c>
      <c r="X645" s="2"/>
      <c r="Y645" s="8"/>
      <c r="Z645" s="5"/>
      <c r="AA645" s="1"/>
      <c r="AB645" s="8"/>
      <c r="AC645" s="3"/>
      <c r="AD645" s="1"/>
      <c r="AE645" s="3"/>
      <c r="AG645" s="41"/>
      <c r="AH645" s="39"/>
      <c r="AI645" s="39"/>
      <c r="AJ645" s="39"/>
      <c r="AK645" s="39"/>
      <c r="AL645" s="39"/>
      <c r="AM645" s="39"/>
    </row>
    <row r="646" spans="1:39" ht="15" customHeight="1" x14ac:dyDescent="0.2">
      <c r="A646" s="75">
        <f t="shared" si="231"/>
        <v>43581</v>
      </c>
      <c r="B646" s="2">
        <f t="shared" si="222"/>
        <v>989.44641559000002</v>
      </c>
      <c r="C646" s="157">
        <f t="shared" si="242"/>
        <v>977.68104956999991</v>
      </c>
      <c r="D646" s="158">
        <f t="shared" si="232"/>
        <v>5116.93</v>
      </c>
      <c r="E646" s="150">
        <f>IF(AND(K646=1,K645&gt;1),VLOOKUP(A645,[1]Plan1!$GA$137:$GD$300,4),E645)</f>
        <v>5138.93</v>
      </c>
      <c r="F646" s="152">
        <f t="shared" si="223"/>
        <v>43493</v>
      </c>
      <c r="G646" s="152">
        <f t="shared" si="240"/>
        <v>43524</v>
      </c>
      <c r="H646" s="159">
        <f t="shared" si="224"/>
        <v>4.2994529923214841E-3</v>
      </c>
      <c r="I646" s="160">
        <f t="shared" si="233"/>
        <v>43585</v>
      </c>
      <c r="J646" s="155">
        <f t="shared" si="241"/>
        <v>31</v>
      </c>
      <c r="K646" s="155">
        <f t="shared" si="238"/>
        <v>27</v>
      </c>
      <c r="L646" s="2">
        <f t="shared" si="234"/>
        <v>1.0037436399999999</v>
      </c>
      <c r="M646" s="157">
        <f t="shared" si="239"/>
        <v>1.0037436399999999</v>
      </c>
      <c r="N646" s="2">
        <f t="shared" si="225"/>
        <v>981.34113545000002</v>
      </c>
      <c r="O646" s="161">
        <f t="shared" si="235"/>
        <v>0</v>
      </c>
      <c r="P646" s="162">
        <f t="shared" si="226"/>
        <v>0</v>
      </c>
      <c r="Q646" s="157">
        <f t="shared" si="227"/>
        <v>0</v>
      </c>
      <c r="R646" s="163">
        <f t="shared" si="236"/>
        <v>0.12</v>
      </c>
      <c r="S646" s="161">
        <f t="shared" si="228"/>
        <v>27</v>
      </c>
      <c r="T646" s="161">
        <v>360</v>
      </c>
      <c r="U646" s="164">
        <f t="shared" si="229"/>
        <v>1.0082593909999999</v>
      </c>
      <c r="V646" s="157">
        <f t="shared" si="230"/>
        <v>8.1052801399999996</v>
      </c>
      <c r="W646" s="2">
        <f t="shared" si="237"/>
        <v>0</v>
      </c>
      <c r="X646" s="2"/>
      <c r="Y646" s="8"/>
      <c r="Z646" s="5"/>
      <c r="AA646" s="1"/>
      <c r="AB646" s="8"/>
      <c r="AC646" s="3"/>
      <c r="AD646" s="1"/>
      <c r="AE646" s="3"/>
      <c r="AG646" s="41"/>
      <c r="AH646" s="39"/>
      <c r="AI646" s="39"/>
      <c r="AJ646" s="39"/>
      <c r="AK646" s="39"/>
      <c r="AL646" s="39"/>
      <c r="AM646" s="39"/>
    </row>
    <row r="647" spans="1:39" ht="15" customHeight="1" x14ac:dyDescent="0.2">
      <c r="A647" s="75">
        <f t="shared" si="231"/>
        <v>43582</v>
      </c>
      <c r="B647" s="2">
        <f t="shared" si="222"/>
        <v>989.88488622</v>
      </c>
      <c r="C647" s="157">
        <f t="shared" si="242"/>
        <v>977.68104956999991</v>
      </c>
      <c r="D647" s="158">
        <f t="shared" si="232"/>
        <v>5116.93</v>
      </c>
      <c r="E647" s="150">
        <f>IF(AND(K647=1,K646&gt;1),VLOOKUP(A646,[1]Plan1!$GA$137:$GD$300,4),E646)</f>
        <v>5138.93</v>
      </c>
      <c r="F647" s="152">
        <f t="shared" si="223"/>
        <v>43493</v>
      </c>
      <c r="G647" s="152">
        <f t="shared" si="240"/>
        <v>43524</v>
      </c>
      <c r="H647" s="159">
        <f t="shared" si="224"/>
        <v>4.2994529923214841E-3</v>
      </c>
      <c r="I647" s="160">
        <f t="shared" si="233"/>
        <v>43585</v>
      </c>
      <c r="J647" s="155">
        <f t="shared" si="241"/>
        <v>31</v>
      </c>
      <c r="K647" s="155">
        <f t="shared" si="238"/>
        <v>28</v>
      </c>
      <c r="L647" s="2">
        <f t="shared" si="234"/>
        <v>1.00388257</v>
      </c>
      <c r="M647" s="157">
        <f t="shared" si="239"/>
        <v>1.00388257</v>
      </c>
      <c r="N647" s="2">
        <f t="shared" si="225"/>
        <v>981.47696468000004</v>
      </c>
      <c r="O647" s="161">
        <f t="shared" si="235"/>
        <v>0</v>
      </c>
      <c r="P647" s="162">
        <f t="shared" si="226"/>
        <v>0</v>
      </c>
      <c r="Q647" s="157">
        <f t="shared" si="227"/>
        <v>0</v>
      </c>
      <c r="R647" s="163">
        <f t="shared" si="236"/>
        <v>0.12</v>
      </c>
      <c r="S647" s="161">
        <f t="shared" si="228"/>
        <v>28</v>
      </c>
      <c r="T647" s="161">
        <v>360</v>
      </c>
      <c r="U647" s="164">
        <f t="shared" si="229"/>
        <v>1.0085666010000001</v>
      </c>
      <c r="V647" s="157">
        <f t="shared" si="230"/>
        <v>8.4079215400000002</v>
      </c>
      <c r="W647" s="2">
        <f t="shared" si="237"/>
        <v>0</v>
      </c>
      <c r="X647" s="2"/>
      <c r="Y647" s="8"/>
      <c r="Z647" s="5"/>
      <c r="AA647" s="1"/>
      <c r="AB647" s="8"/>
      <c r="AC647" s="3"/>
      <c r="AD647" s="1"/>
      <c r="AE647" s="3"/>
      <c r="AG647" s="41"/>
      <c r="AH647" s="39"/>
      <c r="AI647" s="39"/>
      <c r="AJ647" s="39"/>
      <c r="AK647" s="39"/>
      <c r="AL647" s="39"/>
      <c r="AM647" s="39"/>
    </row>
    <row r="648" spans="1:39" ht="15" customHeight="1" x14ac:dyDescent="0.2">
      <c r="A648" s="75">
        <f t="shared" si="231"/>
        <v>43583</v>
      </c>
      <c r="B648" s="2">
        <f t="shared" si="222"/>
        <v>990.32354243999998</v>
      </c>
      <c r="C648" s="157">
        <f t="shared" si="242"/>
        <v>977.68104956999991</v>
      </c>
      <c r="D648" s="158">
        <f t="shared" si="232"/>
        <v>5116.93</v>
      </c>
      <c r="E648" s="150">
        <f>IF(AND(K648=1,K647&gt;1),VLOOKUP(A647,[1]Plan1!$GA$137:$GD$300,4),E647)</f>
        <v>5138.93</v>
      </c>
      <c r="F648" s="152">
        <f t="shared" si="223"/>
        <v>43493</v>
      </c>
      <c r="G648" s="152">
        <f t="shared" si="240"/>
        <v>43524</v>
      </c>
      <c r="H648" s="159">
        <f t="shared" si="224"/>
        <v>4.2994529923214841E-3</v>
      </c>
      <c r="I648" s="160">
        <f t="shared" si="233"/>
        <v>43585</v>
      </c>
      <c r="J648" s="155">
        <f t="shared" si="241"/>
        <v>31</v>
      </c>
      <c r="K648" s="155">
        <f t="shared" si="238"/>
        <v>29</v>
      </c>
      <c r="L648" s="2">
        <f t="shared" si="234"/>
        <v>1.0040215100000001</v>
      </c>
      <c r="M648" s="157">
        <f t="shared" si="239"/>
        <v>1.0040215100000001</v>
      </c>
      <c r="N648" s="2">
        <f t="shared" si="225"/>
        <v>981.61280367999996</v>
      </c>
      <c r="O648" s="161">
        <f t="shared" si="235"/>
        <v>0</v>
      </c>
      <c r="P648" s="162">
        <f t="shared" si="226"/>
        <v>0</v>
      </c>
      <c r="Q648" s="157">
        <f t="shared" si="227"/>
        <v>0</v>
      </c>
      <c r="R648" s="163">
        <f t="shared" si="236"/>
        <v>0.12</v>
      </c>
      <c r="S648" s="161">
        <f t="shared" si="228"/>
        <v>29</v>
      </c>
      <c r="T648" s="161">
        <v>360</v>
      </c>
      <c r="U648" s="164">
        <f t="shared" si="229"/>
        <v>1.008873905</v>
      </c>
      <c r="V648" s="157">
        <f t="shared" si="230"/>
        <v>8.7107387599999999</v>
      </c>
      <c r="W648" s="2">
        <f t="shared" si="237"/>
        <v>0</v>
      </c>
      <c r="X648" s="2"/>
      <c r="Y648" s="8"/>
      <c r="Z648" s="5"/>
      <c r="AA648" s="1"/>
      <c r="AB648" s="8"/>
      <c r="AC648" s="3"/>
      <c r="AD648" s="1"/>
      <c r="AE648" s="3"/>
      <c r="AG648" s="41"/>
      <c r="AH648" s="39"/>
      <c r="AI648" s="39"/>
      <c r="AJ648" s="39"/>
      <c r="AK648" s="39"/>
      <c r="AL648" s="39"/>
      <c r="AM648" s="39"/>
    </row>
    <row r="649" spans="1:39" ht="15" customHeight="1" x14ac:dyDescent="0.2">
      <c r="A649" s="75">
        <f t="shared" si="231"/>
        <v>43584</v>
      </c>
      <c r="B649" s="2">
        <f t="shared" si="222"/>
        <v>990.76239319000001</v>
      </c>
      <c r="C649" s="157">
        <f t="shared" si="242"/>
        <v>977.68104956999991</v>
      </c>
      <c r="D649" s="158">
        <f t="shared" si="232"/>
        <v>5116.93</v>
      </c>
      <c r="E649" s="150">
        <f>IF(AND(K649=1,K648&gt;1),VLOOKUP(A648,[1]Plan1!$GA$137:$GD$300,4),E648)</f>
        <v>5138.93</v>
      </c>
      <c r="F649" s="152">
        <f t="shared" si="223"/>
        <v>43493</v>
      </c>
      <c r="G649" s="152">
        <f t="shared" si="240"/>
        <v>43524</v>
      </c>
      <c r="H649" s="159">
        <f t="shared" si="224"/>
        <v>4.2994529923214841E-3</v>
      </c>
      <c r="I649" s="160">
        <f t="shared" si="233"/>
        <v>43585</v>
      </c>
      <c r="J649" s="155">
        <f t="shared" si="241"/>
        <v>31</v>
      </c>
      <c r="K649" s="155">
        <f t="shared" si="238"/>
        <v>30</v>
      </c>
      <c r="L649" s="2">
        <f t="shared" si="234"/>
        <v>1.00416047</v>
      </c>
      <c r="M649" s="157">
        <f t="shared" si="239"/>
        <v>1.00416047</v>
      </c>
      <c r="N649" s="2">
        <f t="shared" si="225"/>
        <v>981.74866224000004</v>
      </c>
      <c r="O649" s="161">
        <f t="shared" si="235"/>
        <v>0</v>
      </c>
      <c r="P649" s="162">
        <f t="shared" si="226"/>
        <v>0</v>
      </c>
      <c r="Q649" s="157">
        <f t="shared" si="227"/>
        <v>0</v>
      </c>
      <c r="R649" s="163">
        <f t="shared" si="236"/>
        <v>0.12</v>
      </c>
      <c r="S649" s="161">
        <f t="shared" si="228"/>
        <v>30</v>
      </c>
      <c r="T649" s="161">
        <v>360</v>
      </c>
      <c r="U649" s="164">
        <f t="shared" si="229"/>
        <v>1.009181302</v>
      </c>
      <c r="V649" s="157">
        <f t="shared" si="230"/>
        <v>9.0137309499999994</v>
      </c>
      <c r="W649" s="2">
        <f t="shared" si="237"/>
        <v>0</v>
      </c>
      <c r="X649" s="2"/>
      <c r="Y649" s="8"/>
      <c r="Z649" s="5"/>
      <c r="AA649" s="1"/>
      <c r="AB649" s="8"/>
      <c r="AC649" s="3"/>
      <c r="AD649" s="1"/>
      <c r="AE649" s="3"/>
      <c r="AG649" s="41"/>
      <c r="AH649" s="39"/>
      <c r="AI649" s="39"/>
      <c r="AJ649" s="39"/>
      <c r="AK649" s="39"/>
      <c r="AL649" s="39"/>
      <c r="AM649" s="39"/>
    </row>
    <row r="650" spans="1:39" ht="15" customHeight="1" x14ac:dyDescent="0.2">
      <c r="A650" s="75">
        <f t="shared" si="231"/>
        <v>43585</v>
      </c>
      <c r="B650" s="2">
        <f t="shared" si="222"/>
        <v>991.20143949999999</v>
      </c>
      <c r="C650" s="157">
        <f t="shared" si="242"/>
        <v>977.68104956999991</v>
      </c>
      <c r="D650" s="158">
        <f t="shared" si="232"/>
        <v>5116.93</v>
      </c>
      <c r="E650" s="150">
        <f>IF(AND(K650=1,K649&gt;1),VLOOKUP(A649,[1]Plan1!$GA$137:$GD$300,4),E649)</f>
        <v>5138.93</v>
      </c>
      <c r="F650" s="152">
        <f t="shared" si="223"/>
        <v>43493</v>
      </c>
      <c r="G650" s="152">
        <f t="shared" si="240"/>
        <v>43524</v>
      </c>
      <c r="H650" s="159">
        <f t="shared" si="224"/>
        <v>4.2994529923214841E-3</v>
      </c>
      <c r="I650" s="160">
        <f t="shared" si="233"/>
        <v>43585</v>
      </c>
      <c r="J650" s="155">
        <f t="shared" si="241"/>
        <v>31</v>
      </c>
      <c r="K650" s="155">
        <f t="shared" si="238"/>
        <v>31</v>
      </c>
      <c r="L650" s="2">
        <f t="shared" si="234"/>
        <v>1.00429945</v>
      </c>
      <c r="M650" s="157">
        <f t="shared" si="239"/>
        <v>1.00429945</v>
      </c>
      <c r="N650" s="2">
        <f t="shared" si="225"/>
        <v>981.88454034999995</v>
      </c>
      <c r="O650" s="161">
        <f t="shared" si="235"/>
        <v>0</v>
      </c>
      <c r="P650" s="162">
        <f t="shared" si="226"/>
        <v>0</v>
      </c>
      <c r="Q650" s="157">
        <f t="shared" si="227"/>
        <v>0</v>
      </c>
      <c r="R650" s="163">
        <f t="shared" si="236"/>
        <v>0.12</v>
      </c>
      <c r="S650" s="161">
        <f t="shared" si="228"/>
        <v>31</v>
      </c>
      <c r="T650" s="161">
        <v>360</v>
      </c>
      <c r="U650" s="164">
        <f t="shared" si="229"/>
        <v>1.0094887930000001</v>
      </c>
      <c r="V650" s="157">
        <f t="shared" si="230"/>
        <v>9.3168991499999994</v>
      </c>
      <c r="W650" s="2">
        <f t="shared" si="237"/>
        <v>0</v>
      </c>
      <c r="X650" s="2"/>
      <c r="Y650" s="8"/>
      <c r="Z650" s="5"/>
      <c r="AA650" s="1"/>
      <c r="AB650" s="8"/>
      <c r="AC650" s="3"/>
      <c r="AD650" s="1"/>
      <c r="AE650" s="3"/>
      <c r="AG650" s="41"/>
      <c r="AH650" s="39"/>
      <c r="AI650" s="39"/>
      <c r="AJ650" s="39"/>
      <c r="AK650" s="39"/>
      <c r="AL650" s="39"/>
      <c r="AM650" s="39"/>
    </row>
    <row r="651" spans="1:39" ht="15" customHeight="1" x14ac:dyDescent="0.2">
      <c r="A651" s="75">
        <f t="shared" si="231"/>
        <v>43586</v>
      </c>
      <c r="B651" s="2">
        <f t="shared" ref="B651:B714" si="243">N651+V651</f>
        <v>991.76048644000002</v>
      </c>
      <c r="C651" s="157">
        <f t="shared" si="242"/>
        <v>991.20143949999999</v>
      </c>
      <c r="D651" s="158">
        <f t="shared" si="232"/>
        <v>5138.93</v>
      </c>
      <c r="E651" s="150">
        <f>IF(AND(K651=1,K650&gt;1),VLOOKUP(A650,[1]Plan1!$GA$137:$GD$300,4),E650)</f>
        <v>5177.47</v>
      </c>
      <c r="F651" s="152">
        <f t="shared" ref="F651:F714" si="244">EDATE(G651,-1)</f>
        <v>43524</v>
      </c>
      <c r="G651" s="152">
        <f t="shared" si="240"/>
        <v>43554</v>
      </c>
      <c r="H651" s="159">
        <f t="shared" ref="H651:H714" si="245">(E651/D651)-1</f>
        <v>7.4996156787503487E-3</v>
      </c>
      <c r="I651" s="160">
        <f t="shared" si="233"/>
        <v>43615</v>
      </c>
      <c r="J651" s="155">
        <f t="shared" si="241"/>
        <v>30</v>
      </c>
      <c r="K651" s="155">
        <f t="shared" si="238"/>
        <v>1</v>
      </c>
      <c r="L651" s="2">
        <f t="shared" si="234"/>
        <v>1.0002490799999999</v>
      </c>
      <c r="M651" s="157">
        <f t="shared" si="239"/>
        <v>1.0002490799999999</v>
      </c>
      <c r="N651" s="2">
        <f t="shared" ref="N651:N714" si="246">TRUNC(C651*M651,8)</f>
        <v>991.44832795000002</v>
      </c>
      <c r="O651" s="161">
        <f t="shared" si="235"/>
        <v>0</v>
      </c>
      <c r="P651" s="162">
        <f t="shared" ref="P651:P714" si="247">IF(O651&gt;0,VLOOKUP($A651,$AB$11:$AG$122,6),0)</f>
        <v>0</v>
      </c>
      <c r="Q651" s="157">
        <f t="shared" ref="Q651:Q714" si="248">IF(P651&gt;0,TRUNC(P651*N651,8),0)</f>
        <v>0</v>
      </c>
      <c r="R651" s="163">
        <f t="shared" si="236"/>
        <v>0.12</v>
      </c>
      <c r="S651" s="161">
        <f t="shared" ref="S651:S714" si="249">K651</f>
        <v>1</v>
      </c>
      <c r="T651" s="161">
        <v>360</v>
      </c>
      <c r="U651" s="164">
        <f t="shared" ref="U651:U714" si="250">ROUND((1+R651)^(30/360)^(K651/J651),9)</f>
        <v>1.0003148509999999</v>
      </c>
      <c r="V651" s="157">
        <f t="shared" ref="V651:V714" si="251">TRUNC((N651*(U651-1)),8)</f>
        <v>0.31215849000000001</v>
      </c>
      <c r="W651" s="2">
        <f t="shared" si="237"/>
        <v>0</v>
      </c>
      <c r="X651" s="2"/>
      <c r="Y651" s="8"/>
      <c r="Z651" s="5"/>
      <c r="AA651" s="1"/>
      <c r="AB651" s="8"/>
      <c r="AC651" s="3"/>
      <c r="AD651" s="1"/>
      <c r="AE651" s="3"/>
      <c r="AG651" s="41"/>
      <c r="AH651" s="39"/>
      <c r="AI651" s="39"/>
      <c r="AJ651" s="39"/>
      <c r="AK651" s="39"/>
      <c r="AL651" s="39"/>
      <c r="AM651" s="39"/>
    </row>
    <row r="652" spans="1:39" ht="15" customHeight="1" x14ac:dyDescent="0.2">
      <c r="A652" s="75">
        <f t="shared" ref="A652:A715" si="252">(A651+1)</f>
        <v>43587</v>
      </c>
      <c r="B652" s="2">
        <f t="shared" si="243"/>
        <v>992.31985745999998</v>
      </c>
      <c r="C652" s="157">
        <f t="shared" si="242"/>
        <v>991.20143949999999</v>
      </c>
      <c r="D652" s="158">
        <f t="shared" ref="D652:D715" si="253">IF(E652=E651,D651,E651)</f>
        <v>5138.93</v>
      </c>
      <c r="E652" s="150">
        <f>IF(AND(K652=1,K651&gt;1),VLOOKUP(A651,[1]Plan1!$GA$137:$GD$300,4),E651)</f>
        <v>5177.47</v>
      </c>
      <c r="F652" s="152">
        <f t="shared" si="244"/>
        <v>43524</v>
      </c>
      <c r="G652" s="152">
        <f t="shared" si="240"/>
        <v>43554</v>
      </c>
      <c r="H652" s="159">
        <f t="shared" si="245"/>
        <v>7.4996156787503487E-3</v>
      </c>
      <c r="I652" s="160">
        <f t="shared" ref="I652:I715" si="254">VLOOKUP(A651,AF$126:AI$301,4)</f>
        <v>43615</v>
      </c>
      <c r="J652" s="155">
        <f t="shared" si="241"/>
        <v>30</v>
      </c>
      <c r="K652" s="155">
        <f t="shared" si="238"/>
        <v>2</v>
      </c>
      <c r="L652" s="2">
        <f t="shared" ref="L652:L715" si="255">TRUNC((E652/D652)^TRUNC((K652/J652),9),8)</f>
        <v>1.00049823</v>
      </c>
      <c r="M652" s="157">
        <f t="shared" si="239"/>
        <v>1.00049823</v>
      </c>
      <c r="N652" s="2">
        <f t="shared" si="246"/>
        <v>991.69528578999996</v>
      </c>
      <c r="O652" s="161">
        <f t="shared" ref="O652:O715" si="256">IF(VLOOKUP(A652,AB$11:AK$122,10)=VLOOKUP(A651,AB$11:AK$122,10),0,VLOOKUP(A652,AB$11:AK$122,10))</f>
        <v>0</v>
      </c>
      <c r="P652" s="162">
        <f t="shared" si="247"/>
        <v>0</v>
      </c>
      <c r="Q652" s="157">
        <f t="shared" si="248"/>
        <v>0</v>
      </c>
      <c r="R652" s="163">
        <f t="shared" ref="R652:R715" si="257">(R651)</f>
        <v>0.12</v>
      </c>
      <c r="S652" s="161">
        <f t="shared" si="249"/>
        <v>2</v>
      </c>
      <c r="T652" s="161">
        <v>360</v>
      </c>
      <c r="U652" s="164">
        <f t="shared" si="250"/>
        <v>1.000629802</v>
      </c>
      <c r="V652" s="157">
        <f t="shared" si="251"/>
        <v>0.62457167000000002</v>
      </c>
      <c r="W652" s="2">
        <f t="shared" ref="W652:W715" si="258">IF(O652&gt;0,Q652+V652,0)</f>
        <v>0</v>
      </c>
      <c r="X652" s="2"/>
      <c r="Y652" s="8"/>
      <c r="Z652" s="5"/>
      <c r="AA652" s="1"/>
      <c r="AB652" s="8"/>
      <c r="AC652" s="3"/>
      <c r="AD652" s="1"/>
      <c r="AE652" s="3"/>
      <c r="AG652" s="41"/>
      <c r="AH652" s="39"/>
      <c r="AI652" s="39"/>
      <c r="AJ652" s="39"/>
      <c r="AK652" s="39"/>
      <c r="AL652" s="39"/>
      <c r="AM652" s="39"/>
    </row>
    <row r="653" spans="1:39" ht="15" customHeight="1" x14ac:dyDescent="0.2">
      <c r="A653" s="75">
        <f t="shared" si="252"/>
        <v>43588</v>
      </c>
      <c r="B653" s="2">
        <f t="shared" si="243"/>
        <v>992.87954176000005</v>
      </c>
      <c r="C653" s="157">
        <f t="shared" si="242"/>
        <v>991.20143949999999</v>
      </c>
      <c r="D653" s="158">
        <f t="shared" si="253"/>
        <v>5138.93</v>
      </c>
      <c r="E653" s="150">
        <f>IF(AND(K653=1,K652&gt;1),VLOOKUP(A652,[1]Plan1!$GA$137:$GD$300,4),E652)</f>
        <v>5177.47</v>
      </c>
      <c r="F653" s="152">
        <f t="shared" si="244"/>
        <v>43524</v>
      </c>
      <c r="G653" s="152">
        <f t="shared" si="240"/>
        <v>43554</v>
      </c>
      <c r="H653" s="159">
        <f t="shared" si="245"/>
        <v>7.4996156787503487E-3</v>
      </c>
      <c r="I653" s="160">
        <f t="shared" si="254"/>
        <v>43615</v>
      </c>
      <c r="J653" s="155">
        <f t="shared" si="241"/>
        <v>30</v>
      </c>
      <c r="K653" s="155">
        <f t="shared" si="238"/>
        <v>3</v>
      </c>
      <c r="L653" s="2">
        <f t="shared" si="255"/>
        <v>1.00074744</v>
      </c>
      <c r="M653" s="157">
        <f t="shared" si="239"/>
        <v>1.00074744</v>
      </c>
      <c r="N653" s="2">
        <f t="shared" si="246"/>
        <v>991.9423031</v>
      </c>
      <c r="O653" s="161">
        <f t="shared" si="256"/>
        <v>0</v>
      </c>
      <c r="P653" s="162">
        <f t="shared" si="247"/>
        <v>0</v>
      </c>
      <c r="Q653" s="157">
        <f t="shared" si="248"/>
        <v>0</v>
      </c>
      <c r="R653" s="163">
        <f t="shared" si="257"/>
        <v>0.12</v>
      </c>
      <c r="S653" s="161">
        <f t="shared" si="249"/>
        <v>3</v>
      </c>
      <c r="T653" s="161">
        <v>360</v>
      </c>
      <c r="U653" s="164">
        <f t="shared" si="250"/>
        <v>1.0009448519999999</v>
      </c>
      <c r="V653" s="157">
        <f t="shared" si="251"/>
        <v>0.93723866</v>
      </c>
      <c r="W653" s="2">
        <f t="shared" si="258"/>
        <v>0</v>
      </c>
      <c r="X653" s="2"/>
      <c r="Y653" s="8"/>
      <c r="Z653" s="5"/>
      <c r="AA653" s="1"/>
      <c r="AB653" s="8"/>
      <c r="AC653" s="3"/>
      <c r="AD653" s="1"/>
      <c r="AE653" s="3"/>
      <c r="AG653" s="41"/>
      <c r="AH653" s="39"/>
      <c r="AI653" s="39"/>
      <c r="AJ653" s="39"/>
      <c r="AK653" s="39"/>
      <c r="AL653" s="39"/>
      <c r="AM653" s="39"/>
    </row>
    <row r="654" spans="1:39" ht="15" customHeight="1" x14ac:dyDescent="0.2">
      <c r="A654" s="75">
        <f t="shared" si="252"/>
        <v>43589</v>
      </c>
      <c r="B654" s="2">
        <f t="shared" si="243"/>
        <v>993.43953949000002</v>
      </c>
      <c r="C654" s="157">
        <f t="shared" si="242"/>
        <v>991.20143949999999</v>
      </c>
      <c r="D654" s="158">
        <f t="shared" si="253"/>
        <v>5138.93</v>
      </c>
      <c r="E654" s="150">
        <f>IF(AND(K654=1,K653&gt;1),VLOOKUP(A653,[1]Plan1!$GA$137:$GD$300,4),E653)</f>
        <v>5177.47</v>
      </c>
      <c r="F654" s="152">
        <f t="shared" si="244"/>
        <v>43524</v>
      </c>
      <c r="G654" s="152">
        <f t="shared" si="240"/>
        <v>43554</v>
      </c>
      <c r="H654" s="159">
        <f t="shared" si="245"/>
        <v>7.4996156787503487E-3</v>
      </c>
      <c r="I654" s="160">
        <f t="shared" si="254"/>
        <v>43615</v>
      </c>
      <c r="J654" s="155">
        <f t="shared" si="241"/>
        <v>30</v>
      </c>
      <c r="K654" s="155">
        <f t="shared" si="238"/>
        <v>4</v>
      </c>
      <c r="L654" s="2">
        <f t="shared" si="255"/>
        <v>1.0009967099999999</v>
      </c>
      <c r="M654" s="157">
        <f t="shared" si="239"/>
        <v>1.0009967099999999</v>
      </c>
      <c r="N654" s="2">
        <f t="shared" si="246"/>
        <v>992.18937988000005</v>
      </c>
      <c r="O654" s="161">
        <f t="shared" si="256"/>
        <v>0</v>
      </c>
      <c r="P654" s="162">
        <f t="shared" si="247"/>
        <v>0</v>
      </c>
      <c r="Q654" s="157">
        <f t="shared" si="248"/>
        <v>0</v>
      </c>
      <c r="R654" s="163">
        <f t="shared" si="257"/>
        <v>0.12</v>
      </c>
      <c r="S654" s="161">
        <f t="shared" si="249"/>
        <v>4</v>
      </c>
      <c r="T654" s="161">
        <v>360</v>
      </c>
      <c r="U654" s="164">
        <f t="shared" si="250"/>
        <v>1.0012600009999999</v>
      </c>
      <c r="V654" s="157">
        <f t="shared" si="251"/>
        <v>1.2501596100000001</v>
      </c>
      <c r="W654" s="2">
        <f t="shared" si="258"/>
        <v>0</v>
      </c>
      <c r="X654" s="2"/>
      <c r="Y654" s="8"/>
      <c r="Z654" s="5"/>
      <c r="AA654" s="1"/>
      <c r="AB654" s="8"/>
      <c r="AC654" s="3"/>
      <c r="AD654" s="1"/>
      <c r="AE654" s="3"/>
      <c r="AG654" s="41"/>
      <c r="AH654" s="39"/>
      <c r="AI654" s="39"/>
      <c r="AJ654" s="39"/>
      <c r="AK654" s="39"/>
      <c r="AL654" s="39"/>
      <c r="AM654" s="39"/>
    </row>
    <row r="655" spans="1:39" ht="15" customHeight="1" x14ac:dyDescent="0.2">
      <c r="A655" s="75">
        <f t="shared" si="252"/>
        <v>43590</v>
      </c>
      <c r="B655" s="2">
        <f t="shared" si="243"/>
        <v>993.99985075999996</v>
      </c>
      <c r="C655" s="157">
        <f t="shared" si="242"/>
        <v>991.20143949999999</v>
      </c>
      <c r="D655" s="158">
        <f t="shared" si="253"/>
        <v>5138.93</v>
      </c>
      <c r="E655" s="150">
        <f>IF(AND(K655=1,K654&gt;1),VLOOKUP(A654,[1]Plan1!$GA$137:$GD$300,4),E654)</f>
        <v>5177.47</v>
      </c>
      <c r="F655" s="152">
        <f t="shared" si="244"/>
        <v>43524</v>
      </c>
      <c r="G655" s="152">
        <f t="shared" si="240"/>
        <v>43554</v>
      </c>
      <c r="H655" s="159">
        <f t="shared" si="245"/>
        <v>7.4996156787503487E-3</v>
      </c>
      <c r="I655" s="160">
        <f t="shared" si="254"/>
        <v>43615</v>
      </c>
      <c r="J655" s="155">
        <f t="shared" si="241"/>
        <v>30</v>
      </c>
      <c r="K655" s="155">
        <f t="shared" si="238"/>
        <v>5</v>
      </c>
      <c r="L655" s="2">
        <f t="shared" si="255"/>
        <v>1.0012460400000001</v>
      </c>
      <c r="M655" s="157">
        <f t="shared" si="239"/>
        <v>1.0012460400000001</v>
      </c>
      <c r="N655" s="2">
        <f t="shared" si="246"/>
        <v>992.43651613999998</v>
      </c>
      <c r="O655" s="161">
        <f t="shared" si="256"/>
        <v>0</v>
      </c>
      <c r="P655" s="162">
        <f t="shared" si="247"/>
        <v>0</v>
      </c>
      <c r="Q655" s="157">
        <f t="shared" si="248"/>
        <v>0</v>
      </c>
      <c r="R655" s="163">
        <f t="shared" si="257"/>
        <v>0.12</v>
      </c>
      <c r="S655" s="161">
        <f t="shared" si="249"/>
        <v>5</v>
      </c>
      <c r="T655" s="161">
        <v>360</v>
      </c>
      <c r="U655" s="164">
        <f t="shared" si="250"/>
        <v>1.0015752490000001</v>
      </c>
      <c r="V655" s="157">
        <f t="shared" si="251"/>
        <v>1.56333462</v>
      </c>
      <c r="W655" s="2">
        <f t="shared" si="258"/>
        <v>0</v>
      </c>
      <c r="X655" s="2"/>
      <c r="Y655" s="8"/>
      <c r="Z655" s="5"/>
      <c r="AA655" s="1"/>
      <c r="AB655" s="8"/>
      <c r="AC655" s="3"/>
      <c r="AD655" s="1"/>
      <c r="AE655" s="3"/>
      <c r="AG655" s="41"/>
      <c r="AH655" s="39"/>
      <c r="AI655" s="39"/>
      <c r="AJ655" s="39"/>
      <c r="AK655" s="39"/>
      <c r="AL655" s="39"/>
      <c r="AM655" s="39"/>
    </row>
    <row r="656" spans="1:39" ht="15" customHeight="1" x14ac:dyDescent="0.2">
      <c r="A656" s="75">
        <f t="shared" si="252"/>
        <v>43591</v>
      </c>
      <c r="B656" s="2">
        <f t="shared" si="243"/>
        <v>994.56048565000003</v>
      </c>
      <c r="C656" s="157">
        <f t="shared" si="242"/>
        <v>991.20143949999999</v>
      </c>
      <c r="D656" s="158">
        <f t="shared" si="253"/>
        <v>5138.93</v>
      </c>
      <c r="E656" s="150">
        <f>IF(AND(K656=1,K655&gt;1),VLOOKUP(A655,[1]Plan1!$GA$137:$GD$300,4),E655)</f>
        <v>5177.47</v>
      </c>
      <c r="F656" s="152">
        <f t="shared" si="244"/>
        <v>43524</v>
      </c>
      <c r="G656" s="152">
        <f t="shared" si="240"/>
        <v>43554</v>
      </c>
      <c r="H656" s="159">
        <f t="shared" si="245"/>
        <v>7.4996156787503487E-3</v>
      </c>
      <c r="I656" s="160">
        <f t="shared" si="254"/>
        <v>43615</v>
      </c>
      <c r="J656" s="155">
        <f t="shared" si="241"/>
        <v>30</v>
      </c>
      <c r="K656" s="155">
        <f t="shared" si="238"/>
        <v>6</v>
      </c>
      <c r="L656" s="2">
        <f t="shared" si="255"/>
        <v>1.00149544</v>
      </c>
      <c r="M656" s="157">
        <f t="shared" si="239"/>
        <v>1.00149544</v>
      </c>
      <c r="N656" s="2">
        <f t="shared" si="246"/>
        <v>992.68372178000004</v>
      </c>
      <c r="O656" s="161">
        <f t="shared" si="256"/>
        <v>0</v>
      </c>
      <c r="P656" s="162">
        <f t="shared" si="247"/>
        <v>0</v>
      </c>
      <c r="Q656" s="157">
        <f t="shared" si="248"/>
        <v>0</v>
      </c>
      <c r="R656" s="163">
        <f t="shared" si="257"/>
        <v>0.12</v>
      </c>
      <c r="S656" s="161">
        <f t="shared" si="249"/>
        <v>6</v>
      </c>
      <c r="T656" s="161">
        <v>360</v>
      </c>
      <c r="U656" s="164">
        <f t="shared" si="250"/>
        <v>1.001890596</v>
      </c>
      <c r="V656" s="157">
        <f t="shared" si="251"/>
        <v>1.87676387</v>
      </c>
      <c r="W656" s="2">
        <f t="shared" si="258"/>
        <v>0</v>
      </c>
      <c r="X656" s="2"/>
      <c r="Y656" s="8"/>
      <c r="Z656" s="5"/>
      <c r="AA656" s="1"/>
      <c r="AB656" s="8"/>
      <c r="AC656" s="3"/>
      <c r="AD656" s="1"/>
      <c r="AE656" s="3"/>
      <c r="AG656" s="41"/>
      <c r="AH656" s="39"/>
      <c r="AI656" s="39"/>
      <c r="AJ656" s="39"/>
      <c r="AK656" s="39"/>
      <c r="AL656" s="39"/>
      <c r="AM656" s="39"/>
    </row>
    <row r="657" spans="1:163" ht="15" customHeight="1" x14ac:dyDescent="0.2">
      <c r="A657" s="75">
        <f t="shared" si="252"/>
        <v>43592</v>
      </c>
      <c r="B657" s="2">
        <f t="shared" si="243"/>
        <v>995.12143533999995</v>
      </c>
      <c r="C657" s="157">
        <f t="shared" si="242"/>
        <v>991.20143949999999</v>
      </c>
      <c r="D657" s="158">
        <f t="shared" si="253"/>
        <v>5138.93</v>
      </c>
      <c r="E657" s="150">
        <f>IF(AND(K657=1,K656&gt;1),VLOOKUP(A656,[1]Plan1!$GA$137:$GD$300,4),E656)</f>
        <v>5177.47</v>
      </c>
      <c r="F657" s="152">
        <f t="shared" si="244"/>
        <v>43524</v>
      </c>
      <c r="G657" s="152">
        <f t="shared" si="240"/>
        <v>43554</v>
      </c>
      <c r="H657" s="159">
        <f t="shared" si="245"/>
        <v>7.4996156787503487E-3</v>
      </c>
      <c r="I657" s="160">
        <f t="shared" si="254"/>
        <v>43615</v>
      </c>
      <c r="J657" s="155">
        <f t="shared" si="241"/>
        <v>30</v>
      </c>
      <c r="K657" s="155">
        <f t="shared" si="238"/>
        <v>7</v>
      </c>
      <c r="L657" s="2">
        <f t="shared" si="255"/>
        <v>1.0017449</v>
      </c>
      <c r="M657" s="157">
        <f t="shared" si="239"/>
        <v>1.0017449</v>
      </c>
      <c r="N657" s="2">
        <f t="shared" si="246"/>
        <v>992.93098688999999</v>
      </c>
      <c r="O657" s="161">
        <f t="shared" si="256"/>
        <v>0</v>
      </c>
      <c r="P657" s="162">
        <f t="shared" si="247"/>
        <v>0</v>
      </c>
      <c r="Q657" s="157">
        <f t="shared" si="248"/>
        <v>0</v>
      </c>
      <c r="R657" s="163">
        <f t="shared" si="257"/>
        <v>0.12</v>
      </c>
      <c r="S657" s="161">
        <f t="shared" si="249"/>
        <v>7</v>
      </c>
      <c r="T657" s="161">
        <v>360</v>
      </c>
      <c r="U657" s="164">
        <f t="shared" si="250"/>
        <v>1.0022060429999999</v>
      </c>
      <c r="V657" s="157">
        <f t="shared" si="251"/>
        <v>2.1904484499999999</v>
      </c>
      <c r="W657" s="2">
        <f t="shared" si="258"/>
        <v>0</v>
      </c>
      <c r="X657" s="2"/>
      <c r="Y657" s="8"/>
      <c r="Z657" s="5"/>
      <c r="AA657" s="1"/>
      <c r="AB657" s="8"/>
      <c r="AC657" s="3"/>
      <c r="AD657" s="1"/>
      <c r="AE657" s="3"/>
      <c r="AG657" s="41"/>
      <c r="AH657" s="39"/>
      <c r="AI657" s="39"/>
      <c r="AJ657" s="39"/>
      <c r="AK657" s="39"/>
      <c r="AL657" s="39"/>
      <c r="AM657" s="39"/>
    </row>
    <row r="658" spans="1:163" ht="15" customHeight="1" x14ac:dyDescent="0.2">
      <c r="A658" s="75">
        <f t="shared" si="252"/>
        <v>43593</v>
      </c>
      <c r="B658" s="2">
        <f t="shared" si="243"/>
        <v>995.68269897000005</v>
      </c>
      <c r="C658" s="157">
        <f t="shared" si="242"/>
        <v>991.20143949999999</v>
      </c>
      <c r="D658" s="158">
        <f t="shared" si="253"/>
        <v>5138.93</v>
      </c>
      <c r="E658" s="150">
        <f>IF(AND(K658=1,K657&gt;1),VLOOKUP(A657,[1]Plan1!$GA$137:$GD$300,4),E657)</f>
        <v>5177.47</v>
      </c>
      <c r="F658" s="152">
        <f t="shared" si="244"/>
        <v>43524</v>
      </c>
      <c r="G658" s="152">
        <f t="shared" si="240"/>
        <v>43554</v>
      </c>
      <c r="H658" s="159">
        <f t="shared" si="245"/>
        <v>7.4996156787503487E-3</v>
      </c>
      <c r="I658" s="160">
        <f t="shared" si="254"/>
        <v>43615</v>
      </c>
      <c r="J658" s="155">
        <f t="shared" si="241"/>
        <v>30</v>
      </c>
      <c r="K658" s="155">
        <f t="shared" si="238"/>
        <v>8</v>
      </c>
      <c r="L658" s="2">
        <f t="shared" si="255"/>
        <v>1.0019944199999999</v>
      </c>
      <c r="M658" s="157">
        <f t="shared" si="239"/>
        <v>1.0019944199999999</v>
      </c>
      <c r="N658" s="2">
        <f t="shared" si="246"/>
        <v>993.17831147000004</v>
      </c>
      <c r="O658" s="161">
        <f t="shared" si="256"/>
        <v>0</v>
      </c>
      <c r="P658" s="162">
        <f t="shared" si="247"/>
        <v>0</v>
      </c>
      <c r="Q658" s="157">
        <f t="shared" si="248"/>
        <v>0</v>
      </c>
      <c r="R658" s="163">
        <f t="shared" si="257"/>
        <v>0.12</v>
      </c>
      <c r="S658" s="161">
        <f t="shared" si="249"/>
        <v>8</v>
      </c>
      <c r="T658" s="161">
        <v>360</v>
      </c>
      <c r="U658" s="164">
        <f t="shared" si="250"/>
        <v>1.0025215890000001</v>
      </c>
      <c r="V658" s="157">
        <f t="shared" si="251"/>
        <v>2.5043875</v>
      </c>
      <c r="W658" s="2">
        <f t="shared" si="258"/>
        <v>0</v>
      </c>
      <c r="X658" s="2"/>
      <c r="Y658" s="8"/>
      <c r="Z658" s="5"/>
      <c r="AA658" s="1"/>
      <c r="AB658" s="8"/>
      <c r="AC658" s="3"/>
      <c r="AD658" s="1"/>
      <c r="AE658" s="3"/>
      <c r="AG658" s="41"/>
      <c r="AH658" s="39"/>
      <c r="AI658" s="39"/>
      <c r="AJ658" s="39"/>
      <c r="AK658" s="39"/>
      <c r="AL658" s="39"/>
      <c r="AM658" s="39"/>
    </row>
    <row r="659" spans="1:163" ht="15" customHeight="1" x14ac:dyDescent="0.2">
      <c r="A659" s="75">
        <f t="shared" si="252"/>
        <v>43594</v>
      </c>
      <c r="B659" s="2">
        <f t="shared" si="243"/>
        <v>996.24427667999998</v>
      </c>
      <c r="C659" s="157">
        <f t="shared" si="242"/>
        <v>991.20143949999999</v>
      </c>
      <c r="D659" s="158">
        <f t="shared" si="253"/>
        <v>5138.93</v>
      </c>
      <c r="E659" s="150">
        <f>IF(AND(K659=1,K658&gt;1),VLOOKUP(A658,[1]Plan1!$GA$137:$GD$300,4),E658)</f>
        <v>5177.47</v>
      </c>
      <c r="F659" s="152">
        <f t="shared" si="244"/>
        <v>43524</v>
      </c>
      <c r="G659" s="152">
        <f t="shared" si="240"/>
        <v>43554</v>
      </c>
      <c r="H659" s="159">
        <f t="shared" si="245"/>
        <v>7.4996156787503487E-3</v>
      </c>
      <c r="I659" s="160">
        <f t="shared" si="254"/>
        <v>43615</v>
      </c>
      <c r="J659" s="155">
        <f t="shared" si="241"/>
        <v>30</v>
      </c>
      <c r="K659" s="155">
        <f t="shared" si="238"/>
        <v>9</v>
      </c>
      <c r="L659" s="2">
        <f t="shared" si="255"/>
        <v>1.0022439999999999</v>
      </c>
      <c r="M659" s="157">
        <f t="shared" si="239"/>
        <v>1.0022439999999999</v>
      </c>
      <c r="N659" s="2">
        <f t="shared" si="246"/>
        <v>993.42569552999998</v>
      </c>
      <c r="O659" s="161">
        <f t="shared" si="256"/>
        <v>0</v>
      </c>
      <c r="P659" s="162">
        <f t="shared" si="247"/>
        <v>0</v>
      </c>
      <c r="Q659" s="157">
        <f t="shared" si="248"/>
        <v>0</v>
      </c>
      <c r="R659" s="163">
        <f t="shared" si="257"/>
        <v>0.12</v>
      </c>
      <c r="S659" s="161">
        <f t="shared" si="249"/>
        <v>9</v>
      </c>
      <c r="T659" s="161">
        <v>360</v>
      </c>
      <c r="U659" s="164">
        <f t="shared" si="250"/>
        <v>1.002837234</v>
      </c>
      <c r="V659" s="157">
        <f t="shared" si="251"/>
        <v>2.81858115</v>
      </c>
      <c r="W659" s="2">
        <f t="shared" si="258"/>
        <v>0</v>
      </c>
      <c r="X659" s="2"/>
      <c r="Y659" s="8"/>
      <c r="Z659" s="5"/>
      <c r="AA659" s="1"/>
      <c r="AB659" s="8"/>
      <c r="AC659" s="3"/>
      <c r="AD659" s="1"/>
      <c r="AE659" s="3"/>
      <c r="AG659" s="41"/>
      <c r="AH659" s="39"/>
      <c r="AI659" s="39"/>
      <c r="AJ659" s="39"/>
      <c r="AK659" s="39"/>
      <c r="AL659" s="39"/>
      <c r="AM659" s="39"/>
    </row>
    <row r="660" spans="1:163" ht="15" customHeight="1" x14ac:dyDescent="0.2">
      <c r="A660" s="75">
        <f t="shared" si="252"/>
        <v>43595</v>
      </c>
      <c r="B660" s="2">
        <f t="shared" si="243"/>
        <v>996.80616959000008</v>
      </c>
      <c r="C660" s="157">
        <f t="shared" si="242"/>
        <v>991.20143949999999</v>
      </c>
      <c r="D660" s="158">
        <f t="shared" si="253"/>
        <v>5138.93</v>
      </c>
      <c r="E660" s="150">
        <f>IF(AND(K660=1,K659&gt;1),VLOOKUP(A659,[1]Plan1!$GA$137:$GD$300,4),E659)</f>
        <v>5177.47</v>
      </c>
      <c r="F660" s="152">
        <f t="shared" si="244"/>
        <v>43524</v>
      </c>
      <c r="G660" s="152">
        <f t="shared" si="240"/>
        <v>43554</v>
      </c>
      <c r="H660" s="159">
        <f t="shared" si="245"/>
        <v>7.4996156787503487E-3</v>
      </c>
      <c r="I660" s="160">
        <f t="shared" si="254"/>
        <v>43615</v>
      </c>
      <c r="J660" s="155">
        <f t="shared" si="241"/>
        <v>30</v>
      </c>
      <c r="K660" s="155">
        <f t="shared" si="238"/>
        <v>10</v>
      </c>
      <c r="L660" s="2">
        <f t="shared" si="255"/>
        <v>1.00249364</v>
      </c>
      <c r="M660" s="157">
        <f t="shared" si="239"/>
        <v>1.00249364</v>
      </c>
      <c r="N660" s="2">
        <f t="shared" si="246"/>
        <v>993.67313905000003</v>
      </c>
      <c r="O660" s="161">
        <f t="shared" si="256"/>
        <v>0</v>
      </c>
      <c r="P660" s="162">
        <f t="shared" si="247"/>
        <v>0</v>
      </c>
      <c r="Q660" s="157">
        <f t="shared" si="248"/>
        <v>0</v>
      </c>
      <c r="R660" s="163">
        <f t="shared" si="257"/>
        <v>0.12</v>
      </c>
      <c r="S660" s="161">
        <f t="shared" si="249"/>
        <v>10</v>
      </c>
      <c r="T660" s="161">
        <v>360</v>
      </c>
      <c r="U660" s="164">
        <f t="shared" si="250"/>
        <v>1.003152979</v>
      </c>
      <c r="V660" s="157">
        <f t="shared" si="251"/>
        <v>3.13303054</v>
      </c>
      <c r="W660" s="2">
        <f t="shared" si="258"/>
        <v>0</v>
      </c>
      <c r="X660" s="2"/>
      <c r="Y660" s="8"/>
      <c r="Z660" s="5"/>
      <c r="AA660" s="1"/>
      <c r="AB660" s="8"/>
      <c r="AC660" s="3"/>
      <c r="AD660" s="1"/>
      <c r="AE660" s="3"/>
      <c r="AG660" s="41"/>
      <c r="AH660" s="39"/>
      <c r="AI660" s="39"/>
      <c r="AJ660" s="39"/>
      <c r="AK660" s="39"/>
      <c r="AL660" s="39"/>
      <c r="AM660" s="39"/>
    </row>
    <row r="661" spans="1:163" ht="15" customHeight="1" x14ac:dyDescent="0.2">
      <c r="A661" s="75">
        <f t="shared" si="252"/>
        <v>43596</v>
      </c>
      <c r="B661" s="2">
        <f t="shared" si="243"/>
        <v>997.36838677000003</v>
      </c>
      <c r="C661" s="157">
        <f t="shared" si="242"/>
        <v>991.20143949999999</v>
      </c>
      <c r="D661" s="158">
        <f t="shared" si="253"/>
        <v>5138.93</v>
      </c>
      <c r="E661" s="150">
        <f>IF(AND(K661=1,K660&gt;1),VLOOKUP(A660,[1]Plan1!$GA$137:$GD$300,4),E660)</f>
        <v>5177.47</v>
      </c>
      <c r="F661" s="152">
        <f t="shared" si="244"/>
        <v>43524</v>
      </c>
      <c r="G661" s="152">
        <f t="shared" si="240"/>
        <v>43554</v>
      </c>
      <c r="H661" s="159">
        <f t="shared" si="245"/>
        <v>7.4996156787503487E-3</v>
      </c>
      <c r="I661" s="160">
        <f t="shared" si="254"/>
        <v>43615</v>
      </c>
      <c r="J661" s="155">
        <f t="shared" si="241"/>
        <v>30</v>
      </c>
      <c r="K661" s="155">
        <f t="shared" si="238"/>
        <v>11</v>
      </c>
      <c r="L661" s="2">
        <f t="shared" si="255"/>
        <v>1.00274335</v>
      </c>
      <c r="M661" s="157">
        <f t="shared" si="239"/>
        <v>1.00274335</v>
      </c>
      <c r="N661" s="2">
        <f t="shared" si="246"/>
        <v>993.92065195999999</v>
      </c>
      <c r="O661" s="161">
        <f t="shared" si="256"/>
        <v>0</v>
      </c>
      <c r="P661" s="162">
        <f t="shared" si="247"/>
        <v>0</v>
      </c>
      <c r="Q661" s="157">
        <f t="shared" si="248"/>
        <v>0</v>
      </c>
      <c r="R661" s="163">
        <f t="shared" si="257"/>
        <v>0.12</v>
      </c>
      <c r="S661" s="161">
        <f t="shared" si="249"/>
        <v>11</v>
      </c>
      <c r="T661" s="161">
        <v>360</v>
      </c>
      <c r="U661" s="164">
        <f t="shared" si="250"/>
        <v>1.003468823</v>
      </c>
      <c r="V661" s="157">
        <f t="shared" si="251"/>
        <v>3.44773481</v>
      </c>
      <c r="W661" s="2">
        <f t="shared" si="258"/>
        <v>0</v>
      </c>
      <c r="X661" s="2"/>
      <c r="Y661" s="8"/>
      <c r="Z661" s="5"/>
      <c r="AA661" s="1"/>
      <c r="AB661" s="8"/>
      <c r="AC661" s="3"/>
      <c r="AD661" s="1"/>
      <c r="AE661" s="3"/>
      <c r="AG661" s="41"/>
      <c r="AH661" s="39"/>
      <c r="AI661" s="39"/>
      <c r="AJ661" s="39"/>
      <c r="AK661" s="39"/>
      <c r="AL661" s="39"/>
      <c r="AM661" s="39"/>
    </row>
    <row r="662" spans="1:163" ht="15" customHeight="1" x14ac:dyDescent="0.2">
      <c r="A662" s="75">
        <f t="shared" si="252"/>
        <v>43597</v>
      </c>
      <c r="B662" s="2">
        <f t="shared" si="243"/>
        <v>997.9309194299999</v>
      </c>
      <c r="C662" s="157">
        <f t="shared" si="242"/>
        <v>991.20143949999999</v>
      </c>
      <c r="D662" s="158">
        <f t="shared" si="253"/>
        <v>5138.93</v>
      </c>
      <c r="E662" s="150">
        <f>IF(AND(K662=1,K661&gt;1),VLOOKUP(A661,[1]Plan1!$GA$137:$GD$300,4),E661)</f>
        <v>5177.47</v>
      </c>
      <c r="F662" s="152">
        <f t="shared" si="244"/>
        <v>43524</v>
      </c>
      <c r="G662" s="152">
        <f t="shared" si="240"/>
        <v>43554</v>
      </c>
      <c r="H662" s="159">
        <f t="shared" si="245"/>
        <v>7.4996156787503487E-3</v>
      </c>
      <c r="I662" s="160">
        <f t="shared" si="254"/>
        <v>43615</v>
      </c>
      <c r="J662" s="155">
        <f t="shared" si="241"/>
        <v>30</v>
      </c>
      <c r="K662" s="155">
        <f t="shared" si="238"/>
        <v>12</v>
      </c>
      <c r="L662" s="2">
        <f t="shared" si="255"/>
        <v>1.00299312</v>
      </c>
      <c r="M662" s="157">
        <f t="shared" si="239"/>
        <v>1.00299312</v>
      </c>
      <c r="N662" s="2">
        <f t="shared" si="246"/>
        <v>994.16822434999995</v>
      </c>
      <c r="O662" s="161">
        <f t="shared" si="256"/>
        <v>0</v>
      </c>
      <c r="P662" s="162">
        <f t="shared" si="247"/>
        <v>0</v>
      </c>
      <c r="Q662" s="157">
        <f t="shared" si="248"/>
        <v>0</v>
      </c>
      <c r="R662" s="163">
        <f t="shared" si="257"/>
        <v>0.12</v>
      </c>
      <c r="S662" s="161">
        <f t="shared" si="249"/>
        <v>12</v>
      </c>
      <c r="T662" s="161">
        <v>360</v>
      </c>
      <c r="U662" s="164">
        <f t="shared" si="250"/>
        <v>1.003784767</v>
      </c>
      <c r="V662" s="157">
        <f t="shared" si="251"/>
        <v>3.7626950799999999</v>
      </c>
      <c r="W662" s="2">
        <f t="shared" si="258"/>
        <v>0</v>
      </c>
      <c r="X662" s="2"/>
      <c r="Y662" s="8"/>
      <c r="Z662" s="5"/>
      <c r="AA662" s="1"/>
      <c r="AB662" s="8"/>
      <c r="AC662" s="3"/>
      <c r="AD662" s="1"/>
      <c r="AE662" s="3"/>
      <c r="AG662" s="41"/>
      <c r="AH662" s="39"/>
      <c r="AI662" s="39"/>
      <c r="AJ662" s="39"/>
      <c r="AK662" s="39"/>
      <c r="AL662" s="39"/>
      <c r="AM662" s="39"/>
    </row>
    <row r="663" spans="1:163" ht="15" customHeight="1" x14ac:dyDescent="0.2">
      <c r="A663" s="75">
        <f t="shared" si="252"/>
        <v>43598</v>
      </c>
      <c r="B663" s="2">
        <f t="shared" si="243"/>
        <v>998.49376668000002</v>
      </c>
      <c r="C663" s="157">
        <f t="shared" si="242"/>
        <v>991.20143949999999</v>
      </c>
      <c r="D663" s="158">
        <f t="shared" si="253"/>
        <v>5138.93</v>
      </c>
      <c r="E663" s="150">
        <f>IF(AND(K663=1,K662&gt;1),VLOOKUP(A662,[1]Plan1!$GA$137:$GD$300,4),E662)</f>
        <v>5177.47</v>
      </c>
      <c r="F663" s="152">
        <f t="shared" si="244"/>
        <v>43524</v>
      </c>
      <c r="G663" s="152">
        <f t="shared" si="240"/>
        <v>43554</v>
      </c>
      <c r="H663" s="159">
        <f t="shared" si="245"/>
        <v>7.4996156787503487E-3</v>
      </c>
      <c r="I663" s="160">
        <f t="shared" si="254"/>
        <v>43615</v>
      </c>
      <c r="J663" s="155">
        <f t="shared" si="241"/>
        <v>30</v>
      </c>
      <c r="K663" s="155">
        <f t="shared" si="238"/>
        <v>13</v>
      </c>
      <c r="L663" s="2">
        <f t="shared" si="255"/>
        <v>1.00324295</v>
      </c>
      <c r="M663" s="157">
        <f t="shared" si="239"/>
        <v>1.00324295</v>
      </c>
      <c r="N663" s="2">
        <f t="shared" si="246"/>
        <v>994.41585620000001</v>
      </c>
      <c r="O663" s="161">
        <f t="shared" si="256"/>
        <v>0</v>
      </c>
      <c r="P663" s="162">
        <f t="shared" si="247"/>
        <v>0</v>
      </c>
      <c r="Q663" s="157">
        <f t="shared" si="248"/>
        <v>0</v>
      </c>
      <c r="R663" s="163">
        <f t="shared" si="257"/>
        <v>0.12</v>
      </c>
      <c r="S663" s="161">
        <f t="shared" si="249"/>
        <v>13</v>
      </c>
      <c r="T663" s="161">
        <v>360</v>
      </c>
      <c r="U663" s="164">
        <f t="shared" si="250"/>
        <v>1.00410081</v>
      </c>
      <c r="V663" s="157">
        <f t="shared" si="251"/>
        <v>4.0779104799999999</v>
      </c>
      <c r="W663" s="2">
        <f t="shared" si="258"/>
        <v>0</v>
      </c>
      <c r="X663" s="2"/>
      <c r="Y663" s="8"/>
      <c r="Z663" s="5"/>
      <c r="AA663" s="1"/>
      <c r="AB663" s="8"/>
      <c r="AC663" s="3"/>
      <c r="AD663" s="1"/>
      <c r="AE663" s="3"/>
      <c r="AG663" s="41"/>
      <c r="AH663" s="39"/>
      <c r="AI663" s="39"/>
      <c r="AJ663" s="39"/>
      <c r="AK663" s="39"/>
      <c r="AL663" s="39"/>
      <c r="AM663" s="39"/>
    </row>
    <row r="664" spans="1:163" ht="15" customHeight="1" x14ac:dyDescent="0.2">
      <c r="A664" s="75">
        <f t="shared" si="252"/>
        <v>43599</v>
      </c>
      <c r="B664" s="2">
        <f t="shared" si="243"/>
        <v>999.05692966999993</v>
      </c>
      <c r="C664" s="157">
        <f t="shared" si="242"/>
        <v>991.20143949999999</v>
      </c>
      <c r="D664" s="158">
        <f t="shared" si="253"/>
        <v>5138.93</v>
      </c>
      <c r="E664" s="150">
        <f>IF(AND(K664=1,K663&gt;1),VLOOKUP(A663,[1]Plan1!$GA$137:$GD$300,4),E663)</f>
        <v>5177.47</v>
      </c>
      <c r="F664" s="152">
        <f t="shared" si="244"/>
        <v>43524</v>
      </c>
      <c r="G664" s="152">
        <f t="shared" si="240"/>
        <v>43554</v>
      </c>
      <c r="H664" s="159">
        <f t="shared" si="245"/>
        <v>7.4996156787503487E-3</v>
      </c>
      <c r="I664" s="160">
        <f t="shared" si="254"/>
        <v>43615</v>
      </c>
      <c r="J664" s="155">
        <f t="shared" si="241"/>
        <v>30</v>
      </c>
      <c r="K664" s="155">
        <f t="shared" si="238"/>
        <v>14</v>
      </c>
      <c r="L664" s="2">
        <f t="shared" si="255"/>
        <v>1.0034928400000001</v>
      </c>
      <c r="M664" s="157">
        <f t="shared" si="239"/>
        <v>1.0034928400000001</v>
      </c>
      <c r="N664" s="2">
        <f t="shared" si="246"/>
        <v>994.66354752999996</v>
      </c>
      <c r="O664" s="161">
        <f t="shared" si="256"/>
        <v>0</v>
      </c>
      <c r="P664" s="162">
        <f t="shared" si="247"/>
        <v>0</v>
      </c>
      <c r="Q664" s="157">
        <f t="shared" si="248"/>
        <v>0</v>
      </c>
      <c r="R664" s="163">
        <f t="shared" si="257"/>
        <v>0.12</v>
      </c>
      <c r="S664" s="161">
        <f t="shared" si="249"/>
        <v>14</v>
      </c>
      <c r="T664" s="161">
        <v>360</v>
      </c>
      <c r="U664" s="164">
        <f t="shared" si="250"/>
        <v>1.004416953</v>
      </c>
      <c r="V664" s="157">
        <f t="shared" si="251"/>
        <v>4.3933821399999999</v>
      </c>
      <c r="W664" s="2">
        <f t="shared" si="258"/>
        <v>0</v>
      </c>
      <c r="X664" s="2"/>
      <c r="Y664" s="8"/>
      <c r="Z664" s="5"/>
      <c r="AA664" s="1"/>
      <c r="AB664" s="8"/>
      <c r="AC664" s="3"/>
      <c r="AD664" s="1"/>
      <c r="AE664" s="3"/>
      <c r="AG664" s="41"/>
      <c r="AH664" s="39"/>
      <c r="AI664" s="39"/>
      <c r="AJ664" s="39"/>
      <c r="AK664" s="39"/>
      <c r="AL664" s="39"/>
      <c r="AM664" s="39"/>
    </row>
    <row r="665" spans="1:163" ht="15" customHeight="1" x14ac:dyDescent="0.2">
      <c r="A665" s="75">
        <f t="shared" si="252"/>
        <v>43600</v>
      </c>
      <c r="B665" s="2">
        <f t="shared" si="243"/>
        <v>999.62041746</v>
      </c>
      <c r="C665" s="157">
        <f t="shared" si="242"/>
        <v>991.20143949999999</v>
      </c>
      <c r="D665" s="158">
        <f t="shared" si="253"/>
        <v>5138.93</v>
      </c>
      <c r="E665" s="150">
        <f>IF(AND(K665=1,K664&gt;1),VLOOKUP(A664,[1]Plan1!$GA$137:$GD$300,4),E664)</f>
        <v>5177.47</v>
      </c>
      <c r="F665" s="152">
        <f t="shared" si="244"/>
        <v>43524</v>
      </c>
      <c r="G665" s="152">
        <f t="shared" si="240"/>
        <v>43554</v>
      </c>
      <c r="H665" s="159">
        <f t="shared" si="245"/>
        <v>7.4996156787503487E-3</v>
      </c>
      <c r="I665" s="160">
        <f t="shared" si="254"/>
        <v>43615</v>
      </c>
      <c r="J665" s="155">
        <f t="shared" si="241"/>
        <v>30</v>
      </c>
      <c r="K665" s="155">
        <f t="shared" si="238"/>
        <v>15</v>
      </c>
      <c r="L665" s="2">
        <f t="shared" si="255"/>
        <v>1.0037427999999999</v>
      </c>
      <c r="M665" s="157">
        <f t="shared" si="239"/>
        <v>1.0037427999999999</v>
      </c>
      <c r="N665" s="2">
        <f t="shared" si="246"/>
        <v>994.91130824000004</v>
      </c>
      <c r="O665" s="161">
        <f t="shared" si="256"/>
        <v>0</v>
      </c>
      <c r="P665" s="162">
        <f t="shared" si="247"/>
        <v>0</v>
      </c>
      <c r="Q665" s="157">
        <f t="shared" si="248"/>
        <v>0</v>
      </c>
      <c r="R665" s="163">
        <f t="shared" si="257"/>
        <v>0.12</v>
      </c>
      <c r="S665" s="161">
        <f t="shared" si="249"/>
        <v>15</v>
      </c>
      <c r="T665" s="161">
        <v>360</v>
      </c>
      <c r="U665" s="164">
        <f t="shared" si="250"/>
        <v>1.004733195</v>
      </c>
      <c r="V665" s="157">
        <f t="shared" si="251"/>
        <v>4.7091092200000002</v>
      </c>
      <c r="W665" s="2">
        <f t="shared" si="258"/>
        <v>0</v>
      </c>
      <c r="X665" s="2"/>
      <c r="Y665" s="8"/>
      <c r="Z665" s="5"/>
      <c r="AA665" s="1"/>
      <c r="AB665" s="8"/>
      <c r="AC665" s="3"/>
      <c r="AD665" s="1"/>
      <c r="AE665" s="3"/>
      <c r="AG665" s="41"/>
      <c r="AH665" s="39"/>
      <c r="AI665" s="39"/>
      <c r="AJ665" s="39"/>
      <c r="AK665" s="39"/>
      <c r="AL665" s="39"/>
      <c r="AM665" s="39"/>
    </row>
    <row r="666" spans="1:163" s="30" customFormat="1" ht="15" customHeight="1" x14ac:dyDescent="0.2">
      <c r="A666" s="75">
        <f t="shared" si="252"/>
        <v>43601</v>
      </c>
      <c r="B666" s="2">
        <f t="shared" si="243"/>
        <v>1000.18422126</v>
      </c>
      <c r="C666" s="157">
        <f t="shared" si="242"/>
        <v>991.20143949999999</v>
      </c>
      <c r="D666" s="158">
        <f t="shared" si="253"/>
        <v>5138.93</v>
      </c>
      <c r="E666" s="150">
        <f>IF(AND(K666=1,K665&gt;1),VLOOKUP(A665,[1]Plan1!$GA$137:$GD$300,4),E665)</f>
        <v>5177.47</v>
      </c>
      <c r="F666" s="152">
        <f t="shared" si="244"/>
        <v>43524</v>
      </c>
      <c r="G666" s="152">
        <f t="shared" si="240"/>
        <v>43554</v>
      </c>
      <c r="H666" s="159">
        <f t="shared" si="245"/>
        <v>7.4996156787503487E-3</v>
      </c>
      <c r="I666" s="160">
        <f t="shared" si="254"/>
        <v>43615</v>
      </c>
      <c r="J666" s="155">
        <f t="shared" si="241"/>
        <v>30</v>
      </c>
      <c r="K666" s="155">
        <f t="shared" si="238"/>
        <v>16</v>
      </c>
      <c r="L666" s="2">
        <f t="shared" si="255"/>
        <v>1.0039928199999999</v>
      </c>
      <c r="M666" s="157">
        <f t="shared" si="239"/>
        <v>1.0039928199999999</v>
      </c>
      <c r="N666" s="2">
        <f t="shared" si="246"/>
        <v>995.15912843000001</v>
      </c>
      <c r="O666" s="161">
        <f t="shared" si="256"/>
        <v>0</v>
      </c>
      <c r="P666" s="162">
        <f t="shared" si="247"/>
        <v>0</v>
      </c>
      <c r="Q666" s="157">
        <f t="shared" si="248"/>
        <v>0</v>
      </c>
      <c r="R666" s="163">
        <f t="shared" si="257"/>
        <v>0.12</v>
      </c>
      <c r="S666" s="161">
        <f t="shared" si="249"/>
        <v>16</v>
      </c>
      <c r="T666" s="161">
        <v>360</v>
      </c>
      <c r="U666" s="164">
        <f t="shared" si="250"/>
        <v>1.0050495370000001</v>
      </c>
      <c r="V666" s="157">
        <f t="shared" si="251"/>
        <v>5.0250928300000002</v>
      </c>
      <c r="W666" s="2">
        <f t="shared" si="258"/>
        <v>0</v>
      </c>
      <c r="X666" s="2"/>
      <c r="Y666" s="29"/>
      <c r="Z666" s="32"/>
      <c r="AB666" s="29"/>
      <c r="AC666" s="34"/>
      <c r="AE666" s="34"/>
      <c r="AF666" s="43"/>
      <c r="AG666" s="44"/>
      <c r="AH666" s="43"/>
      <c r="AI666" s="43"/>
      <c r="AJ666" s="43"/>
      <c r="AK666" s="43"/>
      <c r="AL666" s="43"/>
      <c r="AM666" s="43"/>
    </row>
    <row r="667" spans="1:163" ht="15" customHeight="1" x14ac:dyDescent="0.2">
      <c r="A667" s="75">
        <f t="shared" si="252"/>
        <v>43602</v>
      </c>
      <c r="B667" s="2">
        <f t="shared" si="243"/>
        <v>1000.74834018</v>
      </c>
      <c r="C667" s="157">
        <f t="shared" si="242"/>
        <v>991.20143949999999</v>
      </c>
      <c r="D667" s="158">
        <f t="shared" si="253"/>
        <v>5138.93</v>
      </c>
      <c r="E667" s="150">
        <f>IF(AND(K667=1,K666&gt;1),VLOOKUP(A666,[1]Plan1!$GA$137:$GD$300,4),E666)</f>
        <v>5177.47</v>
      </c>
      <c r="F667" s="152">
        <f t="shared" si="244"/>
        <v>43524</v>
      </c>
      <c r="G667" s="152">
        <f t="shared" si="240"/>
        <v>43554</v>
      </c>
      <c r="H667" s="159">
        <f t="shared" si="245"/>
        <v>7.4996156787503487E-3</v>
      </c>
      <c r="I667" s="160">
        <f t="shared" si="254"/>
        <v>43615</v>
      </c>
      <c r="J667" s="155">
        <f t="shared" si="241"/>
        <v>30</v>
      </c>
      <c r="K667" s="155">
        <f t="shared" ref="K667:K730" si="259">(J667-(I667-A667))</f>
        <v>17</v>
      </c>
      <c r="L667" s="2">
        <f t="shared" si="255"/>
        <v>1.0042428999999999</v>
      </c>
      <c r="M667" s="157">
        <f t="shared" ref="M667:M730" si="260">L667</f>
        <v>1.0042428999999999</v>
      </c>
      <c r="N667" s="2">
        <f t="shared" si="246"/>
        <v>995.40700807999997</v>
      </c>
      <c r="O667" s="161">
        <f t="shared" si="256"/>
        <v>0</v>
      </c>
      <c r="P667" s="162">
        <f t="shared" si="247"/>
        <v>0</v>
      </c>
      <c r="Q667" s="157">
        <f t="shared" si="248"/>
        <v>0</v>
      </c>
      <c r="R667" s="163">
        <f t="shared" si="257"/>
        <v>0.12</v>
      </c>
      <c r="S667" s="161">
        <f t="shared" si="249"/>
        <v>17</v>
      </c>
      <c r="T667" s="161">
        <v>360</v>
      </c>
      <c r="U667" s="164">
        <f t="shared" si="250"/>
        <v>1.0053659779999999</v>
      </c>
      <c r="V667" s="157">
        <f t="shared" si="251"/>
        <v>5.3413320999999998</v>
      </c>
      <c r="W667" s="2">
        <f t="shared" si="258"/>
        <v>0</v>
      </c>
      <c r="X667" s="2"/>
      <c r="Y667" s="8"/>
      <c r="Z667" s="5"/>
      <c r="AA667" s="1"/>
      <c r="AB667" s="8"/>
      <c r="AC667" s="3"/>
      <c r="AD667" s="1"/>
      <c r="AE667" s="3"/>
      <c r="AG667" s="41"/>
      <c r="AH667" s="39"/>
      <c r="AI667" s="39"/>
      <c r="AJ667" s="39"/>
      <c r="AK667" s="39"/>
      <c r="AL667" s="39"/>
      <c r="AM667" s="39"/>
    </row>
    <row r="668" spans="1:163" ht="15" customHeight="1" x14ac:dyDescent="0.2">
      <c r="A668" s="75">
        <f t="shared" si="252"/>
        <v>43603</v>
      </c>
      <c r="B668" s="2">
        <f t="shared" si="243"/>
        <v>1001.31277536</v>
      </c>
      <c r="C668" s="157">
        <f t="shared" si="242"/>
        <v>991.20143949999999</v>
      </c>
      <c r="D668" s="158">
        <f t="shared" si="253"/>
        <v>5138.93</v>
      </c>
      <c r="E668" s="150">
        <f>IF(AND(K668=1,K667&gt;1),VLOOKUP(A667,[1]Plan1!$GA$137:$GD$300,4),E667)</f>
        <v>5177.47</v>
      </c>
      <c r="F668" s="152">
        <f t="shared" si="244"/>
        <v>43524</v>
      </c>
      <c r="G668" s="152">
        <f t="shared" si="240"/>
        <v>43554</v>
      </c>
      <c r="H668" s="159">
        <f t="shared" si="245"/>
        <v>7.4996156787503487E-3</v>
      </c>
      <c r="I668" s="160">
        <f t="shared" si="254"/>
        <v>43615</v>
      </c>
      <c r="J668" s="155">
        <f t="shared" si="241"/>
        <v>30</v>
      </c>
      <c r="K668" s="155">
        <f t="shared" si="259"/>
        <v>18</v>
      </c>
      <c r="L668" s="2">
        <f t="shared" si="255"/>
        <v>1.0044930400000001</v>
      </c>
      <c r="M668" s="157">
        <f t="shared" si="260"/>
        <v>1.0044930400000001</v>
      </c>
      <c r="N668" s="2">
        <f t="shared" si="246"/>
        <v>995.65494721000005</v>
      </c>
      <c r="O668" s="161">
        <f t="shared" si="256"/>
        <v>0</v>
      </c>
      <c r="P668" s="162">
        <f t="shared" si="247"/>
        <v>0</v>
      </c>
      <c r="Q668" s="157">
        <f t="shared" si="248"/>
        <v>0</v>
      </c>
      <c r="R668" s="163">
        <f t="shared" si="257"/>
        <v>0.12</v>
      </c>
      <c r="S668" s="161">
        <f t="shared" si="249"/>
        <v>18</v>
      </c>
      <c r="T668" s="161">
        <v>360</v>
      </c>
      <c r="U668" s="164">
        <f t="shared" si="250"/>
        <v>1.0056825190000001</v>
      </c>
      <c r="V668" s="157">
        <f t="shared" si="251"/>
        <v>5.6578281500000003</v>
      </c>
      <c r="W668" s="2">
        <f t="shared" si="258"/>
        <v>0</v>
      </c>
      <c r="X668" s="2"/>
      <c r="Y668" s="11"/>
      <c r="Z668" s="5"/>
      <c r="AA668" s="10"/>
      <c r="AB668" s="11"/>
      <c r="AC668" s="7"/>
      <c r="AD668" s="10"/>
      <c r="AE668" s="7"/>
      <c r="AG668" s="41"/>
      <c r="AH668" s="39"/>
      <c r="AI668" s="39"/>
      <c r="AJ668" s="39"/>
      <c r="AK668" s="39"/>
      <c r="AL668" s="39"/>
      <c r="AM668" s="39"/>
      <c r="AN668" s="38"/>
      <c r="AO668" s="38"/>
      <c r="AP668" s="38"/>
      <c r="AQ668" s="38"/>
      <c r="AR668" s="38"/>
      <c r="AS668" s="38"/>
      <c r="AT668" s="38"/>
      <c r="AU668" s="38"/>
      <c r="AV668" s="38"/>
      <c r="AW668" s="38"/>
      <c r="AX668" s="38"/>
      <c r="AY668" s="38"/>
      <c r="AZ668" s="38"/>
      <c r="BA668" s="38"/>
      <c r="BB668" s="38"/>
      <c r="BC668" s="38"/>
      <c r="BD668" s="38"/>
      <c r="BE668" s="38"/>
      <c r="BF668" s="38"/>
      <c r="BG668" s="38"/>
      <c r="BH668" s="38"/>
      <c r="BI668" s="38"/>
      <c r="BJ668" s="38"/>
      <c r="BK668" s="38"/>
      <c r="BL668" s="38"/>
      <c r="BM668" s="38"/>
      <c r="BN668" s="38"/>
      <c r="BO668" s="38"/>
      <c r="BP668" s="38"/>
      <c r="BQ668" s="38"/>
      <c r="BR668" s="38"/>
      <c r="BS668" s="38"/>
      <c r="BT668" s="38"/>
      <c r="BU668" s="38"/>
      <c r="BV668" s="38"/>
      <c r="BW668" s="38"/>
      <c r="BX668" s="38"/>
      <c r="BY668" s="38"/>
      <c r="BZ668" s="38"/>
      <c r="CA668" s="38"/>
      <c r="CB668" s="38"/>
      <c r="CC668" s="38"/>
      <c r="CD668" s="38"/>
      <c r="CE668" s="38"/>
      <c r="CF668" s="38"/>
      <c r="CG668" s="38"/>
      <c r="CH668" s="38"/>
      <c r="CI668" s="38"/>
      <c r="CJ668" s="38"/>
      <c r="CK668" s="38"/>
      <c r="CL668" s="38"/>
      <c r="CM668" s="38"/>
      <c r="CN668" s="38"/>
      <c r="CO668" s="38"/>
      <c r="CP668" s="38"/>
      <c r="CQ668" s="38"/>
      <c r="CR668" s="38"/>
      <c r="CS668" s="38"/>
      <c r="CT668" s="38"/>
      <c r="CU668" s="38"/>
      <c r="CV668" s="38"/>
      <c r="CW668" s="38"/>
      <c r="CX668" s="38"/>
      <c r="CY668" s="38"/>
      <c r="CZ668" s="38"/>
      <c r="DA668" s="38"/>
      <c r="DB668" s="38"/>
      <c r="DC668" s="38"/>
      <c r="DD668" s="38"/>
      <c r="DE668" s="38"/>
      <c r="DF668" s="38"/>
      <c r="DG668" s="38"/>
      <c r="DH668" s="38"/>
      <c r="DI668" s="38"/>
      <c r="DJ668" s="38"/>
      <c r="DK668" s="38"/>
      <c r="DL668" s="38"/>
      <c r="DM668" s="38"/>
      <c r="DN668" s="38"/>
      <c r="DO668" s="38"/>
      <c r="DP668" s="38"/>
      <c r="DQ668" s="38"/>
      <c r="DR668" s="38"/>
      <c r="DS668" s="38"/>
      <c r="DT668" s="38"/>
      <c r="DU668" s="38"/>
      <c r="DV668" s="38"/>
      <c r="DW668" s="38"/>
      <c r="DX668" s="38"/>
      <c r="DY668" s="38"/>
      <c r="DZ668" s="38"/>
      <c r="EA668" s="38"/>
      <c r="EB668" s="38"/>
      <c r="EC668" s="38"/>
      <c r="ED668" s="38"/>
      <c r="EE668" s="38"/>
      <c r="EF668" s="38"/>
      <c r="EG668" s="38"/>
      <c r="EH668" s="38"/>
      <c r="EI668" s="38"/>
      <c r="EJ668" s="38"/>
      <c r="EK668" s="38"/>
      <c r="EL668" s="38"/>
      <c r="EM668" s="38"/>
      <c r="EN668" s="38"/>
      <c r="EO668" s="38"/>
      <c r="EP668" s="38"/>
      <c r="EQ668" s="38"/>
      <c r="ER668" s="38"/>
      <c r="ES668" s="38"/>
      <c r="ET668" s="38"/>
      <c r="EU668" s="38"/>
      <c r="EV668" s="38"/>
      <c r="EW668" s="38"/>
      <c r="EX668" s="38"/>
      <c r="EY668" s="38"/>
      <c r="EZ668" s="38"/>
      <c r="FA668" s="38"/>
      <c r="FB668" s="38"/>
      <c r="FC668" s="38"/>
      <c r="FD668" s="38"/>
      <c r="FE668" s="38"/>
      <c r="FF668" s="38"/>
      <c r="FG668" s="38"/>
    </row>
    <row r="669" spans="1:163" ht="15" customHeight="1" x14ac:dyDescent="0.2">
      <c r="A669" s="75">
        <f t="shared" si="252"/>
        <v>43604</v>
      </c>
      <c r="B669" s="2">
        <f t="shared" si="243"/>
        <v>1001.87752593</v>
      </c>
      <c r="C669" s="157">
        <f t="shared" si="242"/>
        <v>991.20143949999999</v>
      </c>
      <c r="D669" s="158">
        <f t="shared" si="253"/>
        <v>5138.93</v>
      </c>
      <c r="E669" s="150">
        <f>IF(AND(K669=1,K668&gt;1),VLOOKUP(A668,[1]Plan1!$GA$137:$GD$300,4),E668)</f>
        <v>5177.47</v>
      </c>
      <c r="F669" s="152">
        <f t="shared" si="244"/>
        <v>43524</v>
      </c>
      <c r="G669" s="152">
        <f t="shared" si="240"/>
        <v>43554</v>
      </c>
      <c r="H669" s="159">
        <f t="shared" si="245"/>
        <v>7.4996156787503487E-3</v>
      </c>
      <c r="I669" s="160">
        <f t="shared" si="254"/>
        <v>43615</v>
      </c>
      <c r="J669" s="155">
        <f t="shared" si="241"/>
        <v>30</v>
      </c>
      <c r="K669" s="155">
        <f t="shared" si="259"/>
        <v>19</v>
      </c>
      <c r="L669" s="2">
        <f t="shared" si="255"/>
        <v>1.00474324</v>
      </c>
      <c r="M669" s="157">
        <f t="shared" si="260"/>
        <v>1.00474324</v>
      </c>
      <c r="N669" s="2">
        <f t="shared" si="246"/>
        <v>995.90294581000001</v>
      </c>
      <c r="O669" s="161">
        <f t="shared" si="256"/>
        <v>0</v>
      </c>
      <c r="P669" s="162">
        <f t="shared" si="247"/>
        <v>0</v>
      </c>
      <c r="Q669" s="157">
        <f t="shared" si="248"/>
        <v>0</v>
      </c>
      <c r="R669" s="163">
        <f t="shared" si="257"/>
        <v>0.12</v>
      </c>
      <c r="S669" s="161">
        <f t="shared" si="249"/>
        <v>19</v>
      </c>
      <c r="T669" s="161">
        <v>360</v>
      </c>
      <c r="U669" s="164">
        <f t="shared" si="250"/>
        <v>1.0059991589999999</v>
      </c>
      <c r="V669" s="157">
        <f t="shared" si="251"/>
        <v>5.9745801199999997</v>
      </c>
      <c r="W669" s="2">
        <f t="shared" si="258"/>
        <v>0</v>
      </c>
      <c r="X669" s="2"/>
      <c r="Y669" s="8"/>
      <c r="Z669" s="5"/>
      <c r="AA669" s="1"/>
      <c r="AB669" s="8"/>
      <c r="AC669" s="3"/>
      <c r="AD669" s="1"/>
      <c r="AE669" s="3"/>
      <c r="AG669" s="41"/>
      <c r="AH669" s="39"/>
      <c r="AI669" s="39"/>
      <c r="AJ669" s="39"/>
      <c r="AK669" s="39"/>
      <c r="AL669" s="39"/>
      <c r="AM669" s="39"/>
    </row>
    <row r="670" spans="1:163" ht="15" customHeight="1" x14ac:dyDescent="0.2">
      <c r="A670" s="75">
        <f t="shared" si="252"/>
        <v>43605</v>
      </c>
      <c r="B670" s="2">
        <f t="shared" si="243"/>
        <v>1002.4426039799999</v>
      </c>
      <c r="C670" s="157">
        <f t="shared" si="242"/>
        <v>991.20143949999999</v>
      </c>
      <c r="D670" s="158">
        <f t="shared" si="253"/>
        <v>5138.93</v>
      </c>
      <c r="E670" s="150">
        <f>IF(AND(K670=1,K669&gt;1),VLOOKUP(A669,[1]Plan1!$GA$137:$GD$300,4),E669)</f>
        <v>5177.47</v>
      </c>
      <c r="F670" s="152">
        <f t="shared" si="244"/>
        <v>43524</v>
      </c>
      <c r="G670" s="152">
        <f t="shared" si="240"/>
        <v>43554</v>
      </c>
      <c r="H670" s="159">
        <f t="shared" si="245"/>
        <v>7.4996156787503487E-3</v>
      </c>
      <c r="I670" s="160">
        <f t="shared" si="254"/>
        <v>43615</v>
      </c>
      <c r="J670" s="155">
        <f t="shared" si="241"/>
        <v>30</v>
      </c>
      <c r="K670" s="155">
        <f t="shared" si="259"/>
        <v>20</v>
      </c>
      <c r="L670" s="2">
        <f t="shared" si="255"/>
        <v>1.00499351</v>
      </c>
      <c r="M670" s="157">
        <f t="shared" si="260"/>
        <v>1.00499351</v>
      </c>
      <c r="N670" s="2">
        <f t="shared" si="246"/>
        <v>996.15101379999999</v>
      </c>
      <c r="O670" s="161">
        <f t="shared" si="256"/>
        <v>0</v>
      </c>
      <c r="P670" s="162">
        <f t="shared" si="247"/>
        <v>0</v>
      </c>
      <c r="Q670" s="157">
        <f t="shared" si="248"/>
        <v>0</v>
      </c>
      <c r="R670" s="163">
        <f t="shared" si="257"/>
        <v>0.12</v>
      </c>
      <c r="S670" s="161">
        <f t="shared" si="249"/>
        <v>20</v>
      </c>
      <c r="T670" s="161">
        <v>360</v>
      </c>
      <c r="U670" s="164">
        <f t="shared" si="250"/>
        <v>1.0063158999999999</v>
      </c>
      <c r="V670" s="157">
        <f t="shared" si="251"/>
        <v>6.29159018</v>
      </c>
      <c r="W670" s="2">
        <f t="shared" si="258"/>
        <v>0</v>
      </c>
      <c r="X670" s="2"/>
      <c r="Y670" s="8"/>
      <c r="Z670" s="5"/>
      <c r="AA670" s="1"/>
      <c r="AB670" s="8"/>
      <c r="AC670" s="3"/>
      <c r="AD670" s="1"/>
      <c r="AE670" s="3"/>
      <c r="AG670" s="41"/>
      <c r="AH670" s="39"/>
      <c r="AI670" s="39"/>
      <c r="AJ670" s="39"/>
      <c r="AK670" s="39"/>
      <c r="AL670" s="39"/>
      <c r="AM670" s="39"/>
    </row>
    <row r="671" spans="1:163" ht="15" customHeight="1" x14ac:dyDescent="0.2">
      <c r="A671" s="75">
        <f t="shared" si="252"/>
        <v>43606</v>
      </c>
      <c r="B671" s="2">
        <f t="shared" si="243"/>
        <v>1003.0079976899999</v>
      </c>
      <c r="C671" s="157">
        <f t="shared" si="242"/>
        <v>991.20143949999999</v>
      </c>
      <c r="D671" s="158">
        <f t="shared" si="253"/>
        <v>5138.93</v>
      </c>
      <c r="E671" s="150">
        <f>IF(AND(K671=1,K670&gt;1),VLOOKUP(A670,[1]Plan1!$GA$137:$GD$300,4),E670)</f>
        <v>5177.47</v>
      </c>
      <c r="F671" s="152">
        <f t="shared" si="244"/>
        <v>43524</v>
      </c>
      <c r="G671" s="152">
        <f t="shared" si="240"/>
        <v>43554</v>
      </c>
      <c r="H671" s="159">
        <f t="shared" si="245"/>
        <v>7.4996156787503487E-3</v>
      </c>
      <c r="I671" s="160">
        <f t="shared" si="254"/>
        <v>43615</v>
      </c>
      <c r="J671" s="155">
        <f t="shared" si="241"/>
        <v>30</v>
      </c>
      <c r="K671" s="155">
        <f t="shared" si="259"/>
        <v>21</v>
      </c>
      <c r="L671" s="2">
        <f t="shared" si="255"/>
        <v>1.0052438400000001</v>
      </c>
      <c r="M671" s="157">
        <f t="shared" si="260"/>
        <v>1.0052438400000001</v>
      </c>
      <c r="N671" s="2">
        <f t="shared" si="246"/>
        <v>996.39914124999996</v>
      </c>
      <c r="O671" s="161">
        <f t="shared" si="256"/>
        <v>0</v>
      </c>
      <c r="P671" s="162">
        <f t="shared" si="247"/>
        <v>0</v>
      </c>
      <c r="Q671" s="157">
        <f t="shared" si="248"/>
        <v>0</v>
      </c>
      <c r="R671" s="163">
        <f t="shared" si="257"/>
        <v>0.12</v>
      </c>
      <c r="S671" s="161">
        <f t="shared" si="249"/>
        <v>21</v>
      </c>
      <c r="T671" s="161">
        <v>360</v>
      </c>
      <c r="U671" s="164">
        <f t="shared" si="250"/>
        <v>1.0066327399999999</v>
      </c>
      <c r="V671" s="157">
        <f t="shared" si="251"/>
        <v>6.6088564400000003</v>
      </c>
      <c r="W671" s="2">
        <f t="shared" si="258"/>
        <v>0</v>
      </c>
      <c r="X671" s="2"/>
      <c r="Y671" s="8"/>
      <c r="Z671" s="5"/>
      <c r="AA671" s="1"/>
      <c r="AB671" s="8"/>
      <c r="AC671" s="3"/>
      <c r="AD671" s="1"/>
      <c r="AE671" s="3"/>
      <c r="AG671" s="41"/>
      <c r="AH671" s="39"/>
      <c r="AI671" s="39"/>
      <c r="AJ671" s="39"/>
      <c r="AK671" s="39"/>
      <c r="AL671" s="39"/>
      <c r="AM671" s="39"/>
    </row>
    <row r="672" spans="1:163" ht="15" customHeight="1" x14ac:dyDescent="0.2">
      <c r="A672" s="75">
        <f t="shared" si="252"/>
        <v>43607</v>
      </c>
      <c r="B672" s="2">
        <f t="shared" si="243"/>
        <v>1003.57370818</v>
      </c>
      <c r="C672" s="157">
        <f t="shared" si="242"/>
        <v>991.20143949999999</v>
      </c>
      <c r="D672" s="158">
        <f t="shared" si="253"/>
        <v>5138.93</v>
      </c>
      <c r="E672" s="150">
        <f>IF(AND(K672=1,K671&gt;1),VLOOKUP(A671,[1]Plan1!$GA$137:$GD$300,4),E671)</f>
        <v>5177.47</v>
      </c>
      <c r="F672" s="152">
        <f t="shared" si="244"/>
        <v>43524</v>
      </c>
      <c r="G672" s="152">
        <f t="shared" si="240"/>
        <v>43554</v>
      </c>
      <c r="H672" s="159">
        <f t="shared" si="245"/>
        <v>7.4996156787503487E-3</v>
      </c>
      <c r="I672" s="160">
        <f t="shared" si="254"/>
        <v>43615</v>
      </c>
      <c r="J672" s="155">
        <f t="shared" si="241"/>
        <v>30</v>
      </c>
      <c r="K672" s="155">
        <f t="shared" si="259"/>
        <v>22</v>
      </c>
      <c r="L672" s="2">
        <f t="shared" si="255"/>
        <v>1.00549423</v>
      </c>
      <c r="M672" s="157">
        <f t="shared" si="260"/>
        <v>1.00549423</v>
      </c>
      <c r="N672" s="2">
        <f t="shared" si="246"/>
        <v>996.64732818000004</v>
      </c>
      <c r="O672" s="161">
        <f t="shared" si="256"/>
        <v>0</v>
      </c>
      <c r="P672" s="162">
        <f t="shared" si="247"/>
        <v>0</v>
      </c>
      <c r="Q672" s="157">
        <f t="shared" si="248"/>
        <v>0</v>
      </c>
      <c r="R672" s="163">
        <f t="shared" si="257"/>
        <v>0.12</v>
      </c>
      <c r="S672" s="161">
        <f t="shared" si="249"/>
        <v>22</v>
      </c>
      <c r="T672" s="161">
        <v>360</v>
      </c>
      <c r="U672" s="164">
        <f t="shared" si="250"/>
        <v>1.00694968</v>
      </c>
      <c r="V672" s="157">
        <f t="shared" si="251"/>
        <v>6.92638</v>
      </c>
      <c r="W672" s="2">
        <f t="shared" si="258"/>
        <v>0</v>
      </c>
      <c r="X672" s="2"/>
      <c r="Y672" s="8"/>
      <c r="Z672" s="5"/>
      <c r="AA672" s="1"/>
      <c r="AB672" s="8"/>
      <c r="AC672" s="3"/>
      <c r="AD672" s="1"/>
      <c r="AE672" s="3"/>
      <c r="AG672" s="41"/>
      <c r="AH672" s="39"/>
      <c r="AI672" s="39"/>
      <c r="AJ672" s="39"/>
      <c r="AK672" s="39"/>
      <c r="AL672" s="39"/>
      <c r="AM672" s="39"/>
    </row>
    <row r="673" spans="1:39" ht="15" customHeight="1" x14ac:dyDescent="0.2">
      <c r="A673" s="75">
        <f t="shared" si="252"/>
        <v>43608</v>
      </c>
      <c r="B673" s="2">
        <f t="shared" si="243"/>
        <v>1004.1397445700001</v>
      </c>
      <c r="C673" s="157">
        <f t="shared" si="242"/>
        <v>991.20143949999999</v>
      </c>
      <c r="D673" s="158">
        <f t="shared" si="253"/>
        <v>5138.93</v>
      </c>
      <c r="E673" s="150">
        <f>IF(AND(K673=1,K672&gt;1),VLOOKUP(A672,[1]Plan1!$GA$137:$GD$300,4),E672)</f>
        <v>5177.47</v>
      </c>
      <c r="F673" s="152">
        <f t="shared" si="244"/>
        <v>43524</v>
      </c>
      <c r="G673" s="152">
        <f t="shared" si="240"/>
        <v>43554</v>
      </c>
      <c r="H673" s="159">
        <f t="shared" si="245"/>
        <v>7.4996156787503487E-3</v>
      </c>
      <c r="I673" s="160">
        <f t="shared" si="254"/>
        <v>43615</v>
      </c>
      <c r="J673" s="155">
        <f t="shared" si="241"/>
        <v>30</v>
      </c>
      <c r="K673" s="155">
        <f t="shared" si="259"/>
        <v>23</v>
      </c>
      <c r="L673" s="2">
        <f t="shared" si="255"/>
        <v>1.00574469</v>
      </c>
      <c r="M673" s="157">
        <f t="shared" si="260"/>
        <v>1.00574469</v>
      </c>
      <c r="N673" s="2">
        <f t="shared" si="246"/>
        <v>996.89558449000003</v>
      </c>
      <c r="O673" s="161">
        <f t="shared" si="256"/>
        <v>0</v>
      </c>
      <c r="P673" s="162">
        <f t="shared" si="247"/>
        <v>0</v>
      </c>
      <c r="Q673" s="157">
        <f t="shared" si="248"/>
        <v>0</v>
      </c>
      <c r="R673" s="163">
        <f t="shared" si="257"/>
        <v>0.12</v>
      </c>
      <c r="S673" s="161">
        <f t="shared" si="249"/>
        <v>23</v>
      </c>
      <c r="T673" s="161">
        <v>360</v>
      </c>
      <c r="U673" s="164">
        <f t="shared" si="250"/>
        <v>1.007266719</v>
      </c>
      <c r="V673" s="157">
        <f t="shared" si="251"/>
        <v>7.2441600800000003</v>
      </c>
      <c r="W673" s="2">
        <f t="shared" si="258"/>
        <v>0</v>
      </c>
      <c r="X673" s="2"/>
      <c r="Y673" s="8"/>
      <c r="Z673" s="5"/>
      <c r="AA673" s="1"/>
      <c r="AB673" s="8"/>
      <c r="AC673" s="3"/>
      <c r="AD673" s="1"/>
      <c r="AE673" s="3"/>
      <c r="AG673" s="41"/>
      <c r="AH673" s="39"/>
      <c r="AI673" s="39"/>
      <c r="AJ673" s="39"/>
      <c r="AK673" s="39"/>
      <c r="AL673" s="39"/>
      <c r="AM673" s="39"/>
    </row>
    <row r="674" spans="1:39" ht="15" customHeight="1" x14ac:dyDescent="0.2">
      <c r="A674" s="75">
        <f t="shared" si="252"/>
        <v>43609</v>
      </c>
      <c r="B674" s="2">
        <f t="shared" si="243"/>
        <v>1004.70608903</v>
      </c>
      <c r="C674" s="157">
        <f t="shared" si="242"/>
        <v>991.20143949999999</v>
      </c>
      <c r="D674" s="158">
        <f t="shared" si="253"/>
        <v>5138.93</v>
      </c>
      <c r="E674" s="150">
        <f>IF(AND(K674=1,K673&gt;1),VLOOKUP(A673,[1]Plan1!$GA$137:$GD$300,4),E673)</f>
        <v>5177.47</v>
      </c>
      <c r="F674" s="152">
        <f t="shared" si="244"/>
        <v>43524</v>
      </c>
      <c r="G674" s="152">
        <f t="shared" si="240"/>
        <v>43554</v>
      </c>
      <c r="H674" s="159">
        <f t="shared" si="245"/>
        <v>7.4996156787503487E-3</v>
      </c>
      <c r="I674" s="160">
        <f t="shared" si="254"/>
        <v>43615</v>
      </c>
      <c r="J674" s="155">
        <f t="shared" si="241"/>
        <v>30</v>
      </c>
      <c r="K674" s="155">
        <f t="shared" si="259"/>
        <v>24</v>
      </c>
      <c r="L674" s="2">
        <f t="shared" si="255"/>
        <v>1.0059952000000001</v>
      </c>
      <c r="M674" s="157">
        <f t="shared" si="260"/>
        <v>1.0059952000000001</v>
      </c>
      <c r="N674" s="2">
        <f t="shared" si="246"/>
        <v>997.14389037000001</v>
      </c>
      <c r="O674" s="161">
        <f t="shared" si="256"/>
        <v>0</v>
      </c>
      <c r="P674" s="162">
        <f t="shared" si="247"/>
        <v>0</v>
      </c>
      <c r="Q674" s="157">
        <f t="shared" si="248"/>
        <v>0</v>
      </c>
      <c r="R674" s="163">
        <f t="shared" si="257"/>
        <v>0.12</v>
      </c>
      <c r="S674" s="161">
        <f t="shared" si="249"/>
        <v>24</v>
      </c>
      <c r="T674" s="161">
        <v>360</v>
      </c>
      <c r="U674" s="164">
        <f t="shared" si="250"/>
        <v>1.0075838589999999</v>
      </c>
      <c r="V674" s="157">
        <f t="shared" si="251"/>
        <v>7.56219866</v>
      </c>
      <c r="W674" s="2">
        <f t="shared" si="258"/>
        <v>0</v>
      </c>
      <c r="X674" s="2"/>
      <c r="Y674" s="8"/>
      <c r="Z674" s="5"/>
      <c r="AA674" s="1"/>
      <c r="AB674" s="8"/>
      <c r="AC674" s="3"/>
      <c r="AD674" s="1"/>
      <c r="AE674" s="3"/>
      <c r="AG674" s="41"/>
      <c r="AH674" s="39"/>
      <c r="AI674" s="39"/>
      <c r="AJ674" s="39"/>
      <c r="AK674" s="39"/>
      <c r="AL674" s="39"/>
      <c r="AM674" s="39"/>
    </row>
    <row r="675" spans="1:39" ht="15" customHeight="1" x14ac:dyDescent="0.2">
      <c r="A675" s="75">
        <f t="shared" si="252"/>
        <v>43610</v>
      </c>
      <c r="B675" s="2">
        <f t="shared" si="243"/>
        <v>1005.27275965</v>
      </c>
      <c r="C675" s="157">
        <f t="shared" si="242"/>
        <v>991.20143949999999</v>
      </c>
      <c r="D675" s="158">
        <f t="shared" si="253"/>
        <v>5138.93</v>
      </c>
      <c r="E675" s="150">
        <f>IF(AND(K675=1,K674&gt;1),VLOOKUP(A674,[1]Plan1!$GA$137:$GD$300,4),E674)</f>
        <v>5177.47</v>
      </c>
      <c r="F675" s="152">
        <f t="shared" si="244"/>
        <v>43524</v>
      </c>
      <c r="G675" s="152">
        <f t="shared" si="240"/>
        <v>43554</v>
      </c>
      <c r="H675" s="159">
        <f t="shared" si="245"/>
        <v>7.4996156787503487E-3</v>
      </c>
      <c r="I675" s="160">
        <f t="shared" si="254"/>
        <v>43615</v>
      </c>
      <c r="J675" s="155">
        <f t="shared" si="241"/>
        <v>30</v>
      </c>
      <c r="K675" s="155">
        <f t="shared" si="259"/>
        <v>25</v>
      </c>
      <c r="L675" s="2">
        <f t="shared" si="255"/>
        <v>1.00624578</v>
      </c>
      <c r="M675" s="157">
        <f t="shared" si="260"/>
        <v>1.00624578</v>
      </c>
      <c r="N675" s="2">
        <f t="shared" si="246"/>
        <v>997.39226561999999</v>
      </c>
      <c r="O675" s="161">
        <f t="shared" si="256"/>
        <v>0</v>
      </c>
      <c r="P675" s="162">
        <f t="shared" si="247"/>
        <v>0</v>
      </c>
      <c r="Q675" s="157">
        <f t="shared" si="248"/>
        <v>0</v>
      </c>
      <c r="R675" s="163">
        <f t="shared" si="257"/>
        <v>0.12</v>
      </c>
      <c r="S675" s="161">
        <f t="shared" si="249"/>
        <v>25</v>
      </c>
      <c r="T675" s="161">
        <v>360</v>
      </c>
      <c r="U675" s="164">
        <f t="shared" si="250"/>
        <v>1.0079010980000001</v>
      </c>
      <c r="V675" s="157">
        <f t="shared" si="251"/>
        <v>7.8804940300000004</v>
      </c>
      <c r="W675" s="2">
        <f t="shared" si="258"/>
        <v>0</v>
      </c>
      <c r="X675" s="2"/>
      <c r="Y675" s="8"/>
      <c r="Z675" s="5"/>
      <c r="AA675" s="1"/>
      <c r="AB675" s="8"/>
      <c r="AC675" s="3"/>
      <c r="AD675" s="1"/>
      <c r="AE675" s="3"/>
      <c r="AG675" s="41"/>
      <c r="AH675" s="39"/>
      <c r="AI675" s="39"/>
      <c r="AJ675" s="39"/>
      <c r="AK675" s="39"/>
      <c r="AL675" s="39"/>
      <c r="AM675" s="39"/>
    </row>
    <row r="676" spans="1:39" ht="15" customHeight="1" x14ac:dyDescent="0.2">
      <c r="A676" s="75">
        <f t="shared" si="252"/>
        <v>43611</v>
      </c>
      <c r="B676" s="2">
        <f t="shared" si="243"/>
        <v>1005.83974759</v>
      </c>
      <c r="C676" s="157">
        <f t="shared" si="242"/>
        <v>991.20143949999999</v>
      </c>
      <c r="D676" s="158">
        <f t="shared" si="253"/>
        <v>5138.93</v>
      </c>
      <c r="E676" s="150">
        <f>IF(AND(K676=1,K675&gt;1),VLOOKUP(A675,[1]Plan1!$GA$137:$GD$300,4),E675)</f>
        <v>5177.47</v>
      </c>
      <c r="F676" s="152">
        <f t="shared" si="244"/>
        <v>43524</v>
      </c>
      <c r="G676" s="152">
        <f t="shared" si="240"/>
        <v>43554</v>
      </c>
      <c r="H676" s="159">
        <f t="shared" si="245"/>
        <v>7.4996156787503487E-3</v>
      </c>
      <c r="I676" s="160">
        <f t="shared" si="254"/>
        <v>43615</v>
      </c>
      <c r="J676" s="155">
        <f t="shared" si="241"/>
        <v>30</v>
      </c>
      <c r="K676" s="155">
        <f t="shared" si="259"/>
        <v>26</v>
      </c>
      <c r="L676" s="2">
        <f t="shared" si="255"/>
        <v>1.0064964199999999</v>
      </c>
      <c r="M676" s="157">
        <f t="shared" si="260"/>
        <v>1.0064964199999999</v>
      </c>
      <c r="N676" s="2">
        <f t="shared" si="246"/>
        <v>997.64070034999997</v>
      </c>
      <c r="O676" s="161">
        <f t="shared" si="256"/>
        <v>0</v>
      </c>
      <c r="P676" s="162">
        <f t="shared" si="247"/>
        <v>0</v>
      </c>
      <c r="Q676" s="157">
        <f t="shared" si="248"/>
        <v>0</v>
      </c>
      <c r="R676" s="163">
        <f t="shared" si="257"/>
        <v>0.12</v>
      </c>
      <c r="S676" s="161">
        <f t="shared" si="249"/>
        <v>26</v>
      </c>
      <c r="T676" s="161">
        <v>360</v>
      </c>
      <c r="U676" s="164">
        <f t="shared" si="250"/>
        <v>1.008218437</v>
      </c>
      <c r="V676" s="157">
        <f t="shared" si="251"/>
        <v>8.1990472400000005</v>
      </c>
      <c r="W676" s="2">
        <f t="shared" si="258"/>
        <v>0</v>
      </c>
      <c r="X676" s="2"/>
      <c r="Y676" s="8"/>
      <c r="Z676" s="5"/>
      <c r="AA676" s="1"/>
      <c r="AB676" s="8"/>
      <c r="AC676" s="3"/>
      <c r="AD676" s="1"/>
      <c r="AE676" s="3"/>
      <c r="AG676" s="41"/>
      <c r="AH676" s="39"/>
      <c r="AI676" s="39"/>
      <c r="AJ676" s="39"/>
      <c r="AK676" s="39"/>
      <c r="AL676" s="39"/>
      <c r="AM676" s="39"/>
    </row>
    <row r="677" spans="1:39" ht="15" customHeight="1" x14ac:dyDescent="0.2">
      <c r="A677" s="75">
        <f t="shared" si="252"/>
        <v>43612</v>
      </c>
      <c r="B677" s="2">
        <f t="shared" si="243"/>
        <v>1006.40706297</v>
      </c>
      <c r="C677" s="157">
        <f t="shared" si="242"/>
        <v>991.20143949999999</v>
      </c>
      <c r="D677" s="158">
        <f t="shared" si="253"/>
        <v>5138.93</v>
      </c>
      <c r="E677" s="150">
        <f>IF(AND(K677=1,K676&gt;1),VLOOKUP(A676,[1]Plan1!$GA$137:$GD$300,4),E676)</f>
        <v>5177.47</v>
      </c>
      <c r="F677" s="152">
        <f t="shared" si="244"/>
        <v>43524</v>
      </c>
      <c r="G677" s="152">
        <f t="shared" si="240"/>
        <v>43554</v>
      </c>
      <c r="H677" s="159">
        <f t="shared" si="245"/>
        <v>7.4996156787503487E-3</v>
      </c>
      <c r="I677" s="160">
        <f t="shared" si="254"/>
        <v>43615</v>
      </c>
      <c r="J677" s="155">
        <f t="shared" si="241"/>
        <v>30</v>
      </c>
      <c r="K677" s="155">
        <f t="shared" si="259"/>
        <v>27</v>
      </c>
      <c r="L677" s="2">
        <f t="shared" si="255"/>
        <v>1.0067471299999999</v>
      </c>
      <c r="M677" s="157">
        <f t="shared" si="260"/>
        <v>1.0067471299999999</v>
      </c>
      <c r="N677" s="2">
        <f t="shared" si="246"/>
        <v>997.88920445999997</v>
      </c>
      <c r="O677" s="161">
        <f t="shared" si="256"/>
        <v>0</v>
      </c>
      <c r="P677" s="162">
        <f t="shared" si="247"/>
        <v>0</v>
      </c>
      <c r="Q677" s="157">
        <f t="shared" si="248"/>
        <v>0</v>
      </c>
      <c r="R677" s="163">
        <f t="shared" si="257"/>
        <v>0.12</v>
      </c>
      <c r="S677" s="161">
        <f t="shared" si="249"/>
        <v>27</v>
      </c>
      <c r="T677" s="161">
        <v>360</v>
      </c>
      <c r="U677" s="164">
        <f t="shared" si="250"/>
        <v>1.0085358760000001</v>
      </c>
      <c r="V677" s="157">
        <f t="shared" si="251"/>
        <v>8.5178585099999999</v>
      </c>
      <c r="W677" s="2">
        <f t="shared" si="258"/>
        <v>0</v>
      </c>
      <c r="X677" s="2"/>
      <c r="Y677" s="8"/>
      <c r="Z677" s="5"/>
      <c r="AA677" s="1"/>
      <c r="AB677" s="8"/>
      <c r="AC677" s="3"/>
      <c r="AD677" s="1"/>
      <c r="AE677" s="3"/>
      <c r="AG677" s="41"/>
      <c r="AH677" s="39"/>
      <c r="AI677" s="39"/>
      <c r="AJ677" s="39"/>
      <c r="AK677" s="39"/>
      <c r="AL677" s="39"/>
      <c r="AM677" s="39"/>
    </row>
    <row r="678" spans="1:39" ht="15" customHeight="1" x14ac:dyDescent="0.2">
      <c r="A678" s="75">
        <f t="shared" si="252"/>
        <v>43613</v>
      </c>
      <c r="B678" s="2">
        <f t="shared" si="243"/>
        <v>1006.97468593</v>
      </c>
      <c r="C678" s="157">
        <f t="shared" si="242"/>
        <v>991.20143949999999</v>
      </c>
      <c r="D678" s="158">
        <f t="shared" si="253"/>
        <v>5138.93</v>
      </c>
      <c r="E678" s="150">
        <f>IF(AND(K678=1,K677&gt;1),VLOOKUP(A677,[1]Plan1!$GA$137:$GD$300,4),E677)</f>
        <v>5177.47</v>
      </c>
      <c r="F678" s="152">
        <f t="shared" si="244"/>
        <v>43524</v>
      </c>
      <c r="G678" s="152">
        <f t="shared" si="240"/>
        <v>43554</v>
      </c>
      <c r="H678" s="159">
        <f t="shared" si="245"/>
        <v>7.4996156787503487E-3</v>
      </c>
      <c r="I678" s="160">
        <f t="shared" si="254"/>
        <v>43615</v>
      </c>
      <c r="J678" s="155">
        <f t="shared" si="241"/>
        <v>30</v>
      </c>
      <c r="K678" s="155">
        <f t="shared" si="259"/>
        <v>28</v>
      </c>
      <c r="L678" s="2">
        <f t="shared" si="255"/>
        <v>1.0069978900000001</v>
      </c>
      <c r="M678" s="157">
        <f t="shared" si="260"/>
        <v>1.0069978900000001</v>
      </c>
      <c r="N678" s="2">
        <f t="shared" si="246"/>
        <v>998.13775813999996</v>
      </c>
      <c r="O678" s="161">
        <f t="shared" si="256"/>
        <v>0</v>
      </c>
      <c r="P678" s="162">
        <f t="shared" si="247"/>
        <v>0</v>
      </c>
      <c r="Q678" s="157">
        <f t="shared" si="248"/>
        <v>0</v>
      </c>
      <c r="R678" s="163">
        <f t="shared" si="257"/>
        <v>0.12</v>
      </c>
      <c r="S678" s="161">
        <f t="shared" si="249"/>
        <v>28</v>
      </c>
      <c r="T678" s="161">
        <v>360</v>
      </c>
      <c r="U678" s="164">
        <f t="shared" si="250"/>
        <v>1.0088534149999999</v>
      </c>
      <c r="V678" s="157">
        <f t="shared" si="251"/>
        <v>8.8369277900000007</v>
      </c>
      <c r="W678" s="2">
        <f t="shared" si="258"/>
        <v>0</v>
      </c>
      <c r="X678" s="2"/>
      <c r="Y678" s="8"/>
      <c r="Z678" s="5"/>
      <c r="AA678" s="1"/>
      <c r="AB678" s="8"/>
      <c r="AC678" s="3"/>
      <c r="AD678" s="1"/>
      <c r="AE678" s="3"/>
      <c r="AG678" s="41"/>
      <c r="AH678" s="39"/>
      <c r="AI678" s="39"/>
      <c r="AJ678" s="39"/>
      <c r="AK678" s="39"/>
      <c r="AL678" s="39"/>
      <c r="AM678" s="39"/>
    </row>
    <row r="679" spans="1:39" ht="15" customHeight="1" x14ac:dyDescent="0.2">
      <c r="A679" s="75">
        <f t="shared" si="252"/>
        <v>43614</v>
      </c>
      <c r="B679" s="2">
        <f t="shared" si="243"/>
        <v>1007.5426365999999</v>
      </c>
      <c r="C679" s="157">
        <f t="shared" si="242"/>
        <v>991.20143949999999</v>
      </c>
      <c r="D679" s="158">
        <f t="shared" si="253"/>
        <v>5138.93</v>
      </c>
      <c r="E679" s="150">
        <f>IF(AND(K679=1,K678&gt;1),VLOOKUP(A678,[1]Plan1!$GA$137:$GD$300,4),E678)</f>
        <v>5177.47</v>
      </c>
      <c r="F679" s="152">
        <f t="shared" si="244"/>
        <v>43524</v>
      </c>
      <c r="G679" s="152">
        <f t="shared" si="240"/>
        <v>43554</v>
      </c>
      <c r="H679" s="159">
        <f t="shared" si="245"/>
        <v>7.4996156787503487E-3</v>
      </c>
      <c r="I679" s="160">
        <f t="shared" si="254"/>
        <v>43615</v>
      </c>
      <c r="J679" s="155">
        <f t="shared" si="241"/>
        <v>30</v>
      </c>
      <c r="K679" s="155">
        <f t="shared" si="259"/>
        <v>29</v>
      </c>
      <c r="L679" s="2">
        <f t="shared" si="255"/>
        <v>1.00724872</v>
      </c>
      <c r="M679" s="157">
        <f t="shared" si="260"/>
        <v>1.00724872</v>
      </c>
      <c r="N679" s="2">
        <f t="shared" si="246"/>
        <v>998.38638118999995</v>
      </c>
      <c r="O679" s="161">
        <f t="shared" si="256"/>
        <v>0</v>
      </c>
      <c r="P679" s="162">
        <f t="shared" si="247"/>
        <v>0</v>
      </c>
      <c r="Q679" s="157">
        <f t="shared" si="248"/>
        <v>0</v>
      </c>
      <c r="R679" s="163">
        <f t="shared" si="257"/>
        <v>0.12</v>
      </c>
      <c r="S679" s="161">
        <f t="shared" si="249"/>
        <v>29</v>
      </c>
      <c r="T679" s="161">
        <v>360</v>
      </c>
      <c r="U679" s="164">
        <f t="shared" si="250"/>
        <v>1.0091710540000001</v>
      </c>
      <c r="V679" s="157">
        <f t="shared" si="251"/>
        <v>9.15625541</v>
      </c>
      <c r="W679" s="2">
        <f t="shared" si="258"/>
        <v>0</v>
      </c>
      <c r="X679" s="2"/>
      <c r="Y679" s="8"/>
      <c r="Z679" s="5"/>
      <c r="AA679" s="1"/>
      <c r="AB679" s="8"/>
      <c r="AC679" s="3"/>
      <c r="AD679" s="1"/>
      <c r="AE679" s="3"/>
      <c r="AG679" s="41"/>
      <c r="AH679" s="39"/>
      <c r="AI679" s="39"/>
      <c r="AJ679" s="39"/>
      <c r="AK679" s="39"/>
      <c r="AL679" s="39"/>
      <c r="AM679" s="39"/>
    </row>
    <row r="680" spans="1:39" ht="15" customHeight="1" x14ac:dyDescent="0.2">
      <c r="A680" s="75">
        <f t="shared" si="252"/>
        <v>43615</v>
      </c>
      <c r="B680" s="2">
        <f t="shared" si="243"/>
        <v>1008.11090512</v>
      </c>
      <c r="C680" s="157">
        <f t="shared" si="242"/>
        <v>991.20143949999999</v>
      </c>
      <c r="D680" s="158">
        <f t="shared" si="253"/>
        <v>5138.93</v>
      </c>
      <c r="E680" s="150">
        <f>IF(AND(K680=1,K679&gt;1),VLOOKUP(A679,[1]Plan1!$GA$137:$GD$300,4),E679)</f>
        <v>5177.47</v>
      </c>
      <c r="F680" s="152">
        <f t="shared" si="244"/>
        <v>43524</v>
      </c>
      <c r="G680" s="152">
        <f t="shared" si="240"/>
        <v>43554</v>
      </c>
      <c r="H680" s="159">
        <f t="shared" si="245"/>
        <v>7.4996156787503487E-3</v>
      </c>
      <c r="I680" s="160">
        <f t="shared" si="254"/>
        <v>43615</v>
      </c>
      <c r="J680" s="155">
        <f t="shared" si="241"/>
        <v>30</v>
      </c>
      <c r="K680" s="155">
        <f t="shared" si="259"/>
        <v>30</v>
      </c>
      <c r="L680" s="2">
        <f t="shared" si="255"/>
        <v>1.00749961</v>
      </c>
      <c r="M680" s="157">
        <f t="shared" si="260"/>
        <v>1.00749961</v>
      </c>
      <c r="N680" s="2">
        <f t="shared" si="246"/>
        <v>998.63506371999995</v>
      </c>
      <c r="O680" s="161">
        <f t="shared" si="256"/>
        <v>0</v>
      </c>
      <c r="P680" s="162">
        <f t="shared" si="247"/>
        <v>0</v>
      </c>
      <c r="Q680" s="157">
        <f t="shared" si="248"/>
        <v>0</v>
      </c>
      <c r="R680" s="163">
        <f t="shared" si="257"/>
        <v>0.12</v>
      </c>
      <c r="S680" s="161">
        <f t="shared" si="249"/>
        <v>30</v>
      </c>
      <c r="T680" s="161">
        <v>360</v>
      </c>
      <c r="U680" s="164">
        <f t="shared" si="250"/>
        <v>1.0094887930000001</v>
      </c>
      <c r="V680" s="157">
        <f t="shared" si="251"/>
        <v>9.4758414000000002</v>
      </c>
      <c r="W680" s="2">
        <f t="shared" si="258"/>
        <v>0</v>
      </c>
      <c r="X680" s="2"/>
      <c r="Y680" s="8"/>
      <c r="Z680" s="5"/>
      <c r="AA680" s="1"/>
      <c r="AB680" s="8"/>
      <c r="AC680" s="3"/>
      <c r="AD680" s="1"/>
      <c r="AE680" s="3"/>
      <c r="AG680" s="41"/>
      <c r="AH680" s="39"/>
      <c r="AI680" s="39"/>
      <c r="AJ680" s="39"/>
      <c r="AK680" s="39"/>
      <c r="AL680" s="39"/>
      <c r="AM680" s="39"/>
    </row>
    <row r="681" spans="1:39" ht="15" customHeight="1" x14ac:dyDescent="0.2">
      <c r="A681" s="75">
        <f t="shared" si="252"/>
        <v>43616</v>
      </c>
      <c r="B681" s="2">
        <f t="shared" si="243"/>
        <v>1008.6029629</v>
      </c>
      <c r="C681" s="157">
        <f t="shared" si="242"/>
        <v>1008.11090512</v>
      </c>
      <c r="D681" s="158">
        <f t="shared" si="253"/>
        <v>5177.47</v>
      </c>
      <c r="E681" s="150">
        <f>IF(AND(K681=1,K680&gt;1),VLOOKUP(A680,[1]Plan1!$GA$137:$GD$300,4),E680)</f>
        <v>5206.9799999999996</v>
      </c>
      <c r="F681" s="152">
        <f t="shared" si="244"/>
        <v>43554</v>
      </c>
      <c r="G681" s="152">
        <f t="shared" si="240"/>
        <v>43585</v>
      </c>
      <c r="H681" s="159">
        <f t="shared" si="245"/>
        <v>5.6996950247900635E-3</v>
      </c>
      <c r="I681" s="160">
        <f t="shared" si="254"/>
        <v>43646</v>
      </c>
      <c r="J681" s="155">
        <f t="shared" si="241"/>
        <v>31</v>
      </c>
      <c r="K681" s="155">
        <f t="shared" si="259"/>
        <v>1</v>
      </c>
      <c r="L681" s="2">
        <f t="shared" si="255"/>
        <v>1.0001833499999999</v>
      </c>
      <c r="M681" s="157">
        <f t="shared" si="260"/>
        <v>1.0001833499999999</v>
      </c>
      <c r="N681" s="2">
        <f t="shared" si="246"/>
        <v>1008.29574225</v>
      </c>
      <c r="O681" s="161">
        <f t="shared" si="256"/>
        <v>0</v>
      </c>
      <c r="P681" s="162">
        <f t="shared" si="247"/>
        <v>0</v>
      </c>
      <c r="Q681" s="157">
        <f t="shared" si="248"/>
        <v>0</v>
      </c>
      <c r="R681" s="163">
        <f t="shared" si="257"/>
        <v>0.12</v>
      </c>
      <c r="S681" s="161">
        <f t="shared" si="249"/>
        <v>1</v>
      </c>
      <c r="T681" s="161">
        <v>360</v>
      </c>
      <c r="U681" s="164">
        <f t="shared" si="250"/>
        <v>1.0003046929999999</v>
      </c>
      <c r="V681" s="157">
        <f t="shared" si="251"/>
        <v>0.30722064999999998</v>
      </c>
      <c r="W681" s="2">
        <f t="shared" si="258"/>
        <v>0</v>
      </c>
      <c r="X681" s="2"/>
      <c r="Y681" s="8"/>
      <c r="Z681" s="5"/>
      <c r="AA681" s="1"/>
      <c r="AB681" s="8"/>
      <c r="AC681" s="3"/>
      <c r="AD681" s="1"/>
      <c r="AE681" s="3"/>
      <c r="AG681" s="41"/>
      <c r="AH681" s="39"/>
      <c r="AI681" s="39"/>
      <c r="AJ681" s="39"/>
      <c r="AK681" s="39"/>
      <c r="AL681" s="39"/>
      <c r="AM681" s="39"/>
    </row>
    <row r="682" spans="1:39" ht="15" customHeight="1" x14ac:dyDescent="0.2">
      <c r="A682" s="75">
        <f t="shared" si="252"/>
        <v>43617</v>
      </c>
      <c r="B682" s="2">
        <f t="shared" si="243"/>
        <v>1009.0952684700001</v>
      </c>
      <c r="C682" s="157">
        <f t="shared" si="242"/>
        <v>1008.11090512</v>
      </c>
      <c r="D682" s="158">
        <f t="shared" si="253"/>
        <v>5177.47</v>
      </c>
      <c r="E682" s="150">
        <f>IF(AND(K682=1,K681&gt;1),VLOOKUP(A681,[1]Plan1!$GA$137:$GD$300,4),E681)</f>
        <v>5206.9799999999996</v>
      </c>
      <c r="F682" s="152">
        <f t="shared" si="244"/>
        <v>43554</v>
      </c>
      <c r="G682" s="152">
        <f t="shared" si="240"/>
        <v>43585</v>
      </c>
      <c r="H682" s="159">
        <f t="shared" si="245"/>
        <v>5.6996950247900635E-3</v>
      </c>
      <c r="I682" s="160">
        <f t="shared" si="254"/>
        <v>43646</v>
      </c>
      <c r="J682" s="155">
        <f t="shared" si="241"/>
        <v>31</v>
      </c>
      <c r="K682" s="155">
        <f t="shared" si="259"/>
        <v>2</v>
      </c>
      <c r="L682" s="2">
        <f t="shared" si="255"/>
        <v>1.00036674</v>
      </c>
      <c r="M682" s="157">
        <f t="shared" si="260"/>
        <v>1.00036674</v>
      </c>
      <c r="N682" s="2">
        <f t="shared" si="246"/>
        <v>1008.48061971</v>
      </c>
      <c r="O682" s="161">
        <f t="shared" si="256"/>
        <v>0</v>
      </c>
      <c r="P682" s="162">
        <f t="shared" si="247"/>
        <v>0</v>
      </c>
      <c r="Q682" s="157">
        <f t="shared" si="248"/>
        <v>0</v>
      </c>
      <c r="R682" s="163">
        <f t="shared" si="257"/>
        <v>0.12</v>
      </c>
      <c r="S682" s="161">
        <f t="shared" si="249"/>
        <v>2</v>
      </c>
      <c r="T682" s="161">
        <v>360</v>
      </c>
      <c r="U682" s="164">
        <f t="shared" si="250"/>
        <v>1.0006094800000001</v>
      </c>
      <c r="V682" s="157">
        <f t="shared" si="251"/>
        <v>0.61464876000000002</v>
      </c>
      <c r="W682" s="2">
        <f t="shared" si="258"/>
        <v>0</v>
      </c>
      <c r="X682" s="2"/>
      <c r="Y682" s="8"/>
      <c r="Z682" s="5"/>
      <c r="AA682" s="1"/>
      <c r="AB682" s="8"/>
      <c r="AC682" s="3"/>
      <c r="AD682" s="1"/>
      <c r="AE682" s="3"/>
      <c r="AG682" s="41"/>
      <c r="AH682" s="39"/>
      <c r="AI682" s="39"/>
      <c r="AJ682" s="39"/>
      <c r="AK682" s="39"/>
      <c r="AL682" s="39"/>
      <c r="AM682" s="39"/>
    </row>
    <row r="683" spans="1:39" ht="15" customHeight="1" x14ac:dyDescent="0.2">
      <c r="A683" s="75">
        <f t="shared" si="252"/>
        <v>43618</v>
      </c>
      <c r="B683" s="2">
        <f t="shared" si="243"/>
        <v>1009.58780981</v>
      </c>
      <c r="C683" s="157">
        <f t="shared" si="242"/>
        <v>1008.11090512</v>
      </c>
      <c r="D683" s="158">
        <f t="shared" si="253"/>
        <v>5177.47</v>
      </c>
      <c r="E683" s="150">
        <f>IF(AND(K683=1,K682&gt;1),VLOOKUP(A682,[1]Plan1!$GA$137:$GD$300,4),E682)</f>
        <v>5206.9799999999996</v>
      </c>
      <c r="F683" s="152">
        <f t="shared" si="244"/>
        <v>43554</v>
      </c>
      <c r="G683" s="152">
        <f t="shared" si="240"/>
        <v>43585</v>
      </c>
      <c r="H683" s="159">
        <f t="shared" si="245"/>
        <v>5.6996950247900635E-3</v>
      </c>
      <c r="I683" s="160">
        <f t="shared" si="254"/>
        <v>43646</v>
      </c>
      <c r="J683" s="155">
        <f t="shared" si="241"/>
        <v>31</v>
      </c>
      <c r="K683" s="155">
        <f t="shared" si="259"/>
        <v>3</v>
      </c>
      <c r="L683" s="2">
        <f t="shared" si="255"/>
        <v>1.00055016</v>
      </c>
      <c r="M683" s="157">
        <f t="shared" si="260"/>
        <v>1.00055016</v>
      </c>
      <c r="N683" s="2">
        <f t="shared" si="246"/>
        <v>1008.66552741</v>
      </c>
      <c r="O683" s="161">
        <f t="shared" si="256"/>
        <v>0</v>
      </c>
      <c r="P683" s="162">
        <f t="shared" si="247"/>
        <v>0</v>
      </c>
      <c r="Q683" s="157">
        <f t="shared" si="248"/>
        <v>0</v>
      </c>
      <c r="R683" s="163">
        <f t="shared" si="257"/>
        <v>0.12</v>
      </c>
      <c r="S683" s="161">
        <f t="shared" si="249"/>
        <v>3</v>
      </c>
      <c r="T683" s="161">
        <v>360</v>
      </c>
      <c r="U683" s="164">
        <f t="shared" si="250"/>
        <v>1.000914359</v>
      </c>
      <c r="V683" s="157">
        <f t="shared" si="251"/>
        <v>0.92228239999999995</v>
      </c>
      <c r="W683" s="2">
        <f t="shared" si="258"/>
        <v>0</v>
      </c>
      <c r="X683" s="2"/>
      <c r="Y683" s="8"/>
      <c r="Z683" s="5"/>
      <c r="AA683" s="1"/>
      <c r="AB683" s="8"/>
      <c r="AC683" s="3"/>
      <c r="AD683" s="1"/>
      <c r="AE683" s="3"/>
      <c r="AG683" s="41"/>
      <c r="AH683" s="39"/>
      <c r="AI683" s="39"/>
      <c r="AJ683" s="39"/>
      <c r="AK683" s="39"/>
      <c r="AL683" s="39"/>
      <c r="AM683" s="39"/>
    </row>
    <row r="684" spans="1:39" ht="15" customHeight="1" x14ac:dyDescent="0.2">
      <c r="A684" s="75">
        <f t="shared" si="252"/>
        <v>43619</v>
      </c>
      <c r="B684" s="2">
        <f t="shared" si="243"/>
        <v>1010.08059809</v>
      </c>
      <c r="C684" s="157">
        <f t="shared" si="242"/>
        <v>1008.11090512</v>
      </c>
      <c r="D684" s="158">
        <f t="shared" si="253"/>
        <v>5177.47</v>
      </c>
      <c r="E684" s="150">
        <f>IF(AND(K684=1,K683&gt;1),VLOOKUP(A683,[1]Plan1!$GA$137:$GD$300,4),E683)</f>
        <v>5206.9799999999996</v>
      </c>
      <c r="F684" s="152">
        <f t="shared" si="244"/>
        <v>43554</v>
      </c>
      <c r="G684" s="152">
        <f t="shared" ref="G684:G747" si="261">IF(I684&gt;I683,EDATE(A683,-1),+G683)</f>
        <v>43585</v>
      </c>
      <c r="H684" s="159">
        <f t="shared" si="245"/>
        <v>5.6996950247900635E-3</v>
      </c>
      <c r="I684" s="160">
        <f t="shared" si="254"/>
        <v>43646</v>
      </c>
      <c r="J684" s="155">
        <f t="shared" ref="J684:J747" si="262">IF(I684&gt;I683,I684-I683,J683)</f>
        <v>31</v>
      </c>
      <c r="K684" s="155">
        <f t="shared" si="259"/>
        <v>4</v>
      </c>
      <c r="L684" s="2">
        <f t="shared" si="255"/>
        <v>1.0007336200000001</v>
      </c>
      <c r="M684" s="157">
        <f t="shared" si="260"/>
        <v>1.0007336200000001</v>
      </c>
      <c r="N684" s="2">
        <f t="shared" si="246"/>
        <v>1008.85047544</v>
      </c>
      <c r="O684" s="161">
        <f t="shared" si="256"/>
        <v>0</v>
      </c>
      <c r="P684" s="162">
        <f t="shared" si="247"/>
        <v>0</v>
      </c>
      <c r="Q684" s="157">
        <f t="shared" si="248"/>
        <v>0</v>
      </c>
      <c r="R684" s="163">
        <f t="shared" si="257"/>
        <v>0.12</v>
      </c>
      <c r="S684" s="161">
        <f t="shared" si="249"/>
        <v>4</v>
      </c>
      <c r="T684" s="161">
        <v>360</v>
      </c>
      <c r="U684" s="164">
        <f t="shared" si="250"/>
        <v>1.0012193309999999</v>
      </c>
      <c r="V684" s="157">
        <f t="shared" si="251"/>
        <v>1.23012265</v>
      </c>
      <c r="W684" s="2">
        <f t="shared" si="258"/>
        <v>0</v>
      </c>
      <c r="X684" s="2"/>
      <c r="Y684" s="8"/>
      <c r="Z684" s="5"/>
      <c r="AA684" s="1"/>
      <c r="AB684" s="8"/>
      <c r="AC684" s="3"/>
      <c r="AD684" s="1"/>
      <c r="AE684" s="3"/>
      <c r="AG684" s="41"/>
      <c r="AH684" s="39"/>
      <c r="AI684" s="39"/>
      <c r="AJ684" s="39"/>
      <c r="AK684" s="39"/>
      <c r="AL684" s="39"/>
      <c r="AM684" s="39"/>
    </row>
    <row r="685" spans="1:39" ht="15" customHeight="1" x14ac:dyDescent="0.2">
      <c r="A685" s="75">
        <f t="shared" si="252"/>
        <v>43620</v>
      </c>
      <c r="B685" s="2">
        <f t="shared" si="243"/>
        <v>1010.5736233099999</v>
      </c>
      <c r="C685" s="157">
        <f t="shared" si="242"/>
        <v>1008.11090512</v>
      </c>
      <c r="D685" s="158">
        <f t="shared" si="253"/>
        <v>5177.47</v>
      </c>
      <c r="E685" s="150">
        <f>IF(AND(K685=1,K684&gt;1),VLOOKUP(A684,[1]Plan1!$GA$137:$GD$300,4),E684)</f>
        <v>5206.9799999999996</v>
      </c>
      <c r="F685" s="152">
        <f t="shared" si="244"/>
        <v>43554</v>
      </c>
      <c r="G685" s="152">
        <f t="shared" si="261"/>
        <v>43585</v>
      </c>
      <c r="H685" s="159">
        <f t="shared" si="245"/>
        <v>5.6996950247900635E-3</v>
      </c>
      <c r="I685" s="160">
        <f t="shared" si="254"/>
        <v>43646</v>
      </c>
      <c r="J685" s="155">
        <f t="shared" si="262"/>
        <v>31</v>
      </c>
      <c r="K685" s="155">
        <f t="shared" si="259"/>
        <v>5</v>
      </c>
      <c r="L685" s="2">
        <f t="shared" si="255"/>
        <v>1.0009171100000001</v>
      </c>
      <c r="M685" s="157">
        <f t="shared" si="260"/>
        <v>1.0009171100000001</v>
      </c>
      <c r="N685" s="2">
        <f t="shared" si="246"/>
        <v>1009.03545371</v>
      </c>
      <c r="O685" s="161">
        <f t="shared" si="256"/>
        <v>0</v>
      </c>
      <c r="P685" s="162">
        <f t="shared" si="247"/>
        <v>0</v>
      </c>
      <c r="Q685" s="157">
        <f t="shared" si="248"/>
        <v>0</v>
      </c>
      <c r="R685" s="163">
        <f t="shared" si="257"/>
        <v>0.12</v>
      </c>
      <c r="S685" s="161">
        <f t="shared" si="249"/>
        <v>5</v>
      </c>
      <c r="T685" s="161">
        <v>360</v>
      </c>
      <c r="U685" s="164">
        <f t="shared" si="250"/>
        <v>1.001524396</v>
      </c>
      <c r="V685" s="157">
        <f t="shared" si="251"/>
        <v>1.5381696</v>
      </c>
      <c r="W685" s="2">
        <f t="shared" si="258"/>
        <v>0</v>
      </c>
      <c r="X685" s="2"/>
      <c r="Y685" s="8"/>
      <c r="Z685" s="5"/>
      <c r="AA685" s="1"/>
      <c r="AB685" s="8"/>
      <c r="AC685" s="3"/>
      <c r="AD685" s="1"/>
      <c r="AE685" s="3"/>
      <c r="AG685" s="41"/>
      <c r="AH685" s="39"/>
      <c r="AI685" s="39"/>
      <c r="AJ685" s="39"/>
      <c r="AK685" s="39"/>
      <c r="AL685" s="39"/>
      <c r="AM685" s="39"/>
    </row>
    <row r="686" spans="1:39" ht="15" customHeight="1" x14ac:dyDescent="0.2">
      <c r="A686" s="75">
        <f t="shared" si="252"/>
        <v>43621</v>
      </c>
      <c r="B686" s="2">
        <f t="shared" si="243"/>
        <v>1011.06689565</v>
      </c>
      <c r="C686" s="157">
        <f t="shared" si="242"/>
        <v>1008.11090512</v>
      </c>
      <c r="D686" s="158">
        <f t="shared" si="253"/>
        <v>5177.47</v>
      </c>
      <c r="E686" s="150">
        <f>IF(AND(K686=1,K685&gt;1),VLOOKUP(A685,[1]Plan1!$GA$137:$GD$300,4),E685)</f>
        <v>5206.9799999999996</v>
      </c>
      <c r="F686" s="152">
        <f t="shared" si="244"/>
        <v>43554</v>
      </c>
      <c r="G686" s="152">
        <f t="shared" si="261"/>
        <v>43585</v>
      </c>
      <c r="H686" s="159">
        <f t="shared" si="245"/>
        <v>5.6996950247900635E-3</v>
      </c>
      <c r="I686" s="160">
        <f t="shared" si="254"/>
        <v>43646</v>
      </c>
      <c r="J686" s="155">
        <f t="shared" si="262"/>
        <v>31</v>
      </c>
      <c r="K686" s="155">
        <f t="shared" si="259"/>
        <v>6</v>
      </c>
      <c r="L686" s="2">
        <f t="shared" si="255"/>
        <v>1.00110064</v>
      </c>
      <c r="M686" s="157">
        <f t="shared" si="260"/>
        <v>1.00110064</v>
      </c>
      <c r="N686" s="2">
        <f t="shared" si="246"/>
        <v>1009.2204723</v>
      </c>
      <c r="O686" s="161">
        <f t="shared" si="256"/>
        <v>0</v>
      </c>
      <c r="P686" s="162">
        <f t="shared" si="247"/>
        <v>0</v>
      </c>
      <c r="Q686" s="157">
        <f t="shared" si="248"/>
        <v>0</v>
      </c>
      <c r="R686" s="163">
        <f t="shared" si="257"/>
        <v>0.12</v>
      </c>
      <c r="S686" s="161">
        <f t="shared" si="249"/>
        <v>6</v>
      </c>
      <c r="T686" s="161">
        <v>360</v>
      </c>
      <c r="U686" s="164">
        <f t="shared" si="250"/>
        <v>1.001829554</v>
      </c>
      <c r="V686" s="157">
        <f t="shared" si="251"/>
        <v>1.84642335</v>
      </c>
      <c r="W686" s="2">
        <f t="shared" si="258"/>
        <v>0</v>
      </c>
      <c r="X686" s="2"/>
      <c r="Y686" s="8"/>
      <c r="Z686" s="5"/>
      <c r="AA686" s="1"/>
      <c r="AB686" s="8"/>
      <c r="AC686" s="3"/>
      <c r="AD686" s="1"/>
      <c r="AE686" s="3"/>
      <c r="AG686" s="41"/>
      <c r="AH686" s="39"/>
      <c r="AI686" s="39"/>
      <c r="AJ686" s="39"/>
      <c r="AK686" s="39"/>
      <c r="AL686" s="39"/>
      <c r="AM686" s="39"/>
    </row>
    <row r="687" spans="1:39" ht="15" customHeight="1" x14ac:dyDescent="0.2">
      <c r="A687" s="75">
        <f t="shared" si="252"/>
        <v>43622</v>
      </c>
      <c r="B687" s="2">
        <f t="shared" si="243"/>
        <v>1011.56039398</v>
      </c>
      <c r="C687" s="157">
        <f t="shared" si="242"/>
        <v>1008.11090512</v>
      </c>
      <c r="D687" s="158">
        <f t="shared" si="253"/>
        <v>5177.47</v>
      </c>
      <c r="E687" s="150">
        <f>IF(AND(K687=1,K686&gt;1),VLOOKUP(A686,[1]Plan1!$GA$137:$GD$300,4),E686)</f>
        <v>5206.9799999999996</v>
      </c>
      <c r="F687" s="152">
        <f t="shared" si="244"/>
        <v>43554</v>
      </c>
      <c r="G687" s="152">
        <f t="shared" si="261"/>
        <v>43585</v>
      </c>
      <c r="H687" s="159">
        <f t="shared" si="245"/>
        <v>5.6996950247900635E-3</v>
      </c>
      <c r="I687" s="160">
        <f t="shared" si="254"/>
        <v>43646</v>
      </c>
      <c r="J687" s="155">
        <f t="shared" si="262"/>
        <v>31</v>
      </c>
      <c r="K687" s="155">
        <f t="shared" si="259"/>
        <v>7</v>
      </c>
      <c r="L687" s="2">
        <f t="shared" si="255"/>
        <v>1.00128419</v>
      </c>
      <c r="M687" s="157">
        <f t="shared" si="260"/>
        <v>1.00128419</v>
      </c>
      <c r="N687" s="2">
        <f t="shared" si="246"/>
        <v>1009.40551106</v>
      </c>
      <c r="O687" s="161">
        <f t="shared" si="256"/>
        <v>0</v>
      </c>
      <c r="P687" s="162">
        <f t="shared" si="247"/>
        <v>0</v>
      </c>
      <c r="Q687" s="157">
        <f t="shared" si="248"/>
        <v>0</v>
      </c>
      <c r="R687" s="163">
        <f t="shared" si="257"/>
        <v>0.12</v>
      </c>
      <c r="S687" s="161">
        <f t="shared" si="249"/>
        <v>7</v>
      </c>
      <c r="T687" s="161">
        <v>360</v>
      </c>
      <c r="U687" s="164">
        <f t="shared" si="250"/>
        <v>1.002134804</v>
      </c>
      <c r="V687" s="157">
        <f t="shared" si="251"/>
        <v>2.1548829199999999</v>
      </c>
      <c r="W687" s="2">
        <f t="shared" si="258"/>
        <v>0</v>
      </c>
      <c r="X687" s="2"/>
      <c r="Y687" s="8"/>
      <c r="Z687" s="5"/>
      <c r="AA687" s="1"/>
      <c r="AB687" s="8"/>
      <c r="AC687" s="3"/>
      <c r="AD687" s="1"/>
      <c r="AE687" s="3"/>
      <c r="AG687" s="41"/>
      <c r="AH687" s="39"/>
      <c r="AI687" s="39"/>
      <c r="AJ687" s="39"/>
      <c r="AK687" s="39"/>
      <c r="AL687" s="39"/>
      <c r="AM687" s="39"/>
    </row>
    <row r="688" spans="1:39" ht="15" customHeight="1" x14ac:dyDescent="0.2">
      <c r="A688" s="75">
        <f t="shared" si="252"/>
        <v>43623</v>
      </c>
      <c r="B688" s="2">
        <f t="shared" si="243"/>
        <v>1012.05414059</v>
      </c>
      <c r="C688" s="157">
        <f t="shared" si="242"/>
        <v>1008.11090512</v>
      </c>
      <c r="D688" s="158">
        <f t="shared" si="253"/>
        <v>5177.47</v>
      </c>
      <c r="E688" s="150">
        <f>IF(AND(K688=1,K687&gt;1),VLOOKUP(A687,[1]Plan1!$GA$137:$GD$300,4),E687)</f>
        <v>5206.9799999999996</v>
      </c>
      <c r="F688" s="152">
        <f t="shared" si="244"/>
        <v>43554</v>
      </c>
      <c r="G688" s="152">
        <f t="shared" si="261"/>
        <v>43585</v>
      </c>
      <c r="H688" s="159">
        <f t="shared" si="245"/>
        <v>5.6996950247900635E-3</v>
      </c>
      <c r="I688" s="160">
        <f t="shared" si="254"/>
        <v>43646</v>
      </c>
      <c r="J688" s="155">
        <f t="shared" si="262"/>
        <v>31</v>
      </c>
      <c r="K688" s="155">
        <f t="shared" si="259"/>
        <v>8</v>
      </c>
      <c r="L688" s="2">
        <f t="shared" si="255"/>
        <v>1.00146778</v>
      </c>
      <c r="M688" s="157">
        <f t="shared" si="260"/>
        <v>1.00146778</v>
      </c>
      <c r="N688" s="2">
        <f t="shared" si="246"/>
        <v>1009.59059014</v>
      </c>
      <c r="O688" s="161">
        <f t="shared" si="256"/>
        <v>0</v>
      </c>
      <c r="P688" s="162">
        <f t="shared" si="247"/>
        <v>0</v>
      </c>
      <c r="Q688" s="157">
        <f t="shared" si="248"/>
        <v>0</v>
      </c>
      <c r="R688" s="163">
        <f t="shared" si="257"/>
        <v>0.12</v>
      </c>
      <c r="S688" s="161">
        <f t="shared" si="249"/>
        <v>8</v>
      </c>
      <c r="T688" s="161">
        <v>360</v>
      </c>
      <c r="U688" s="164">
        <f t="shared" si="250"/>
        <v>1.002440148</v>
      </c>
      <c r="V688" s="157">
        <f t="shared" si="251"/>
        <v>2.4635504500000001</v>
      </c>
      <c r="W688" s="2">
        <f t="shared" si="258"/>
        <v>0</v>
      </c>
      <c r="X688" s="2"/>
      <c r="Y688" s="8"/>
      <c r="Z688" s="5"/>
      <c r="AA688" s="1"/>
      <c r="AB688" s="8"/>
      <c r="AC688" s="3"/>
      <c r="AD688" s="1"/>
      <c r="AE688" s="3"/>
      <c r="AG688" s="41"/>
      <c r="AH688" s="39"/>
      <c r="AI688" s="39"/>
      <c r="AJ688" s="39"/>
      <c r="AK688" s="39"/>
      <c r="AL688" s="39"/>
      <c r="AM688" s="39"/>
    </row>
    <row r="689" spans="1:163" ht="15" customHeight="1" x14ac:dyDescent="0.2">
      <c r="A689" s="75">
        <f t="shared" si="252"/>
        <v>43624</v>
      </c>
      <c r="B689" s="2">
        <f t="shared" si="243"/>
        <v>1012.54813458</v>
      </c>
      <c r="C689" s="157">
        <f t="shared" ref="C689:C752" si="263">IF(I689&gt;I688,N688+V688-X688-Y688,C688)</f>
        <v>1008.11090512</v>
      </c>
      <c r="D689" s="158">
        <f t="shared" si="253"/>
        <v>5177.47</v>
      </c>
      <c r="E689" s="150">
        <f>IF(AND(K689=1,K688&gt;1),VLOOKUP(A688,[1]Plan1!$GA$137:$GD$300,4),E688)</f>
        <v>5206.9799999999996</v>
      </c>
      <c r="F689" s="152">
        <f t="shared" si="244"/>
        <v>43554</v>
      </c>
      <c r="G689" s="152">
        <f t="shared" si="261"/>
        <v>43585</v>
      </c>
      <c r="H689" s="159">
        <f t="shared" si="245"/>
        <v>5.6996950247900635E-3</v>
      </c>
      <c r="I689" s="160">
        <f t="shared" si="254"/>
        <v>43646</v>
      </c>
      <c r="J689" s="155">
        <f t="shared" si="262"/>
        <v>31</v>
      </c>
      <c r="K689" s="155">
        <f t="shared" si="259"/>
        <v>9</v>
      </c>
      <c r="L689" s="2">
        <f t="shared" si="255"/>
        <v>1.00165141</v>
      </c>
      <c r="M689" s="157">
        <f t="shared" si="260"/>
        <v>1.00165141</v>
      </c>
      <c r="N689" s="2">
        <f t="shared" si="246"/>
        <v>1009.77570954</v>
      </c>
      <c r="O689" s="161">
        <f t="shared" si="256"/>
        <v>0</v>
      </c>
      <c r="P689" s="162">
        <f t="shared" si="247"/>
        <v>0</v>
      </c>
      <c r="Q689" s="157">
        <f t="shared" si="248"/>
        <v>0</v>
      </c>
      <c r="R689" s="163">
        <f t="shared" si="257"/>
        <v>0.12</v>
      </c>
      <c r="S689" s="161">
        <f t="shared" si="249"/>
        <v>9</v>
      </c>
      <c r="T689" s="161">
        <v>360</v>
      </c>
      <c r="U689" s="164">
        <f t="shared" si="250"/>
        <v>1.002745585</v>
      </c>
      <c r="V689" s="157">
        <f t="shared" si="251"/>
        <v>2.7724250399999999</v>
      </c>
      <c r="W689" s="2">
        <f t="shared" si="258"/>
        <v>0</v>
      </c>
      <c r="X689" s="2"/>
      <c r="Y689" s="8"/>
      <c r="Z689" s="5"/>
      <c r="AA689" s="1"/>
      <c r="AB689" s="8"/>
      <c r="AC689" s="3"/>
      <c r="AD689" s="1"/>
      <c r="AE689" s="3"/>
      <c r="AG689" s="41"/>
      <c r="AH689" s="39"/>
      <c r="AI689" s="39"/>
      <c r="AJ689" s="39"/>
      <c r="AK689" s="39"/>
      <c r="AL689" s="39"/>
      <c r="AM689" s="39"/>
    </row>
    <row r="690" spans="1:163" ht="15" customHeight="1" x14ac:dyDescent="0.2">
      <c r="A690" s="75">
        <f t="shared" si="252"/>
        <v>43625</v>
      </c>
      <c r="B690" s="2">
        <f t="shared" si="243"/>
        <v>1013.0423659099999</v>
      </c>
      <c r="C690" s="157">
        <f t="shared" si="263"/>
        <v>1008.11090512</v>
      </c>
      <c r="D690" s="158">
        <f t="shared" si="253"/>
        <v>5177.47</v>
      </c>
      <c r="E690" s="150">
        <f>IF(AND(K690=1,K689&gt;1),VLOOKUP(A689,[1]Plan1!$GA$137:$GD$300,4),E689)</f>
        <v>5206.9799999999996</v>
      </c>
      <c r="F690" s="152">
        <f t="shared" si="244"/>
        <v>43554</v>
      </c>
      <c r="G690" s="152">
        <f t="shared" si="261"/>
        <v>43585</v>
      </c>
      <c r="H690" s="159">
        <f t="shared" si="245"/>
        <v>5.6996950247900635E-3</v>
      </c>
      <c r="I690" s="160">
        <f t="shared" si="254"/>
        <v>43646</v>
      </c>
      <c r="J690" s="155">
        <f t="shared" si="262"/>
        <v>31</v>
      </c>
      <c r="K690" s="155">
        <f t="shared" si="259"/>
        <v>10</v>
      </c>
      <c r="L690" s="2">
        <f t="shared" si="255"/>
        <v>1.00183507</v>
      </c>
      <c r="M690" s="157">
        <f t="shared" si="260"/>
        <v>1.00183507</v>
      </c>
      <c r="N690" s="2">
        <f t="shared" si="246"/>
        <v>1009.96085919</v>
      </c>
      <c r="O690" s="161">
        <f t="shared" si="256"/>
        <v>0</v>
      </c>
      <c r="P690" s="162">
        <f t="shared" si="247"/>
        <v>0</v>
      </c>
      <c r="Q690" s="157">
        <f t="shared" si="248"/>
        <v>0</v>
      </c>
      <c r="R690" s="163">
        <f t="shared" si="257"/>
        <v>0.12</v>
      </c>
      <c r="S690" s="161">
        <f t="shared" si="249"/>
        <v>10</v>
      </c>
      <c r="T690" s="161">
        <v>360</v>
      </c>
      <c r="U690" s="164">
        <f t="shared" si="250"/>
        <v>1.0030511150000001</v>
      </c>
      <c r="V690" s="157">
        <f t="shared" si="251"/>
        <v>3.0815067200000001</v>
      </c>
      <c r="W690" s="2">
        <f t="shared" si="258"/>
        <v>0</v>
      </c>
      <c r="X690" s="2"/>
      <c r="Y690" s="8"/>
      <c r="Z690" s="5"/>
      <c r="AA690" s="1"/>
      <c r="AB690" s="8"/>
      <c r="AC690" s="3"/>
      <c r="AD690" s="1"/>
      <c r="AE690" s="3"/>
      <c r="AG690" s="41"/>
      <c r="AH690" s="39"/>
      <c r="AI690" s="39"/>
      <c r="AJ690" s="39"/>
      <c r="AK690" s="39"/>
      <c r="AL690" s="39"/>
      <c r="AM690" s="39"/>
    </row>
    <row r="691" spans="1:163" ht="15" customHeight="1" x14ac:dyDescent="0.2">
      <c r="A691" s="75">
        <f t="shared" si="252"/>
        <v>43626</v>
      </c>
      <c r="B691" s="2">
        <f t="shared" si="243"/>
        <v>1013.5368346800001</v>
      </c>
      <c r="C691" s="157">
        <f t="shared" si="263"/>
        <v>1008.11090512</v>
      </c>
      <c r="D691" s="158">
        <f t="shared" si="253"/>
        <v>5177.47</v>
      </c>
      <c r="E691" s="150">
        <f>IF(AND(K691=1,K690&gt;1),VLOOKUP(A690,[1]Plan1!$GA$137:$GD$300,4),E690)</f>
        <v>5206.9799999999996</v>
      </c>
      <c r="F691" s="152">
        <f t="shared" si="244"/>
        <v>43554</v>
      </c>
      <c r="G691" s="152">
        <f t="shared" si="261"/>
        <v>43585</v>
      </c>
      <c r="H691" s="159">
        <f t="shared" si="245"/>
        <v>5.6996950247900635E-3</v>
      </c>
      <c r="I691" s="160">
        <f t="shared" si="254"/>
        <v>43646</v>
      </c>
      <c r="J691" s="155">
        <f t="shared" si="262"/>
        <v>31</v>
      </c>
      <c r="K691" s="155">
        <f t="shared" si="259"/>
        <v>11</v>
      </c>
      <c r="L691" s="2">
        <f t="shared" si="255"/>
        <v>1.0020187599999999</v>
      </c>
      <c r="M691" s="157">
        <f t="shared" si="260"/>
        <v>1.0020187599999999</v>
      </c>
      <c r="N691" s="2">
        <f t="shared" si="246"/>
        <v>1010.14603909</v>
      </c>
      <c r="O691" s="161">
        <f t="shared" si="256"/>
        <v>0</v>
      </c>
      <c r="P691" s="162">
        <f t="shared" si="247"/>
        <v>0</v>
      </c>
      <c r="Q691" s="157">
        <f t="shared" si="248"/>
        <v>0</v>
      </c>
      <c r="R691" s="163">
        <f t="shared" si="257"/>
        <v>0.12</v>
      </c>
      <c r="S691" s="161">
        <f t="shared" si="249"/>
        <v>11</v>
      </c>
      <c r="T691" s="161">
        <v>360</v>
      </c>
      <c r="U691" s="164">
        <f t="shared" si="250"/>
        <v>1.0033567379999999</v>
      </c>
      <c r="V691" s="157">
        <f t="shared" si="251"/>
        <v>3.3907955900000002</v>
      </c>
      <c r="W691" s="2">
        <f t="shared" si="258"/>
        <v>0</v>
      </c>
      <c r="X691" s="2"/>
      <c r="Y691" s="8"/>
      <c r="Z691" s="5"/>
      <c r="AA691" s="1"/>
      <c r="AB691" s="8"/>
      <c r="AC691" s="3"/>
      <c r="AD691" s="1"/>
      <c r="AE691" s="3"/>
      <c r="AG691" s="41"/>
      <c r="AH691" s="39"/>
      <c r="AI691" s="39"/>
      <c r="AJ691" s="39"/>
      <c r="AK691" s="39"/>
      <c r="AL691" s="39"/>
      <c r="AM691" s="39"/>
    </row>
    <row r="692" spans="1:163" ht="15" customHeight="1" x14ac:dyDescent="0.2">
      <c r="A692" s="75">
        <f t="shared" si="252"/>
        <v>43627</v>
      </c>
      <c r="B692" s="2">
        <f t="shared" si="243"/>
        <v>1014.0315510600001</v>
      </c>
      <c r="C692" s="157">
        <f t="shared" si="263"/>
        <v>1008.11090512</v>
      </c>
      <c r="D692" s="158">
        <f t="shared" si="253"/>
        <v>5177.47</v>
      </c>
      <c r="E692" s="150">
        <f>IF(AND(K692=1,K691&gt;1),VLOOKUP(A691,[1]Plan1!$GA$137:$GD$300,4),E691)</f>
        <v>5206.9799999999996</v>
      </c>
      <c r="F692" s="152">
        <f t="shared" si="244"/>
        <v>43554</v>
      </c>
      <c r="G692" s="152">
        <f t="shared" si="261"/>
        <v>43585</v>
      </c>
      <c r="H692" s="159">
        <f t="shared" si="245"/>
        <v>5.6996950247900635E-3</v>
      </c>
      <c r="I692" s="160">
        <f t="shared" si="254"/>
        <v>43646</v>
      </c>
      <c r="J692" s="155">
        <f t="shared" si="262"/>
        <v>31</v>
      </c>
      <c r="K692" s="155">
        <f t="shared" si="259"/>
        <v>12</v>
      </c>
      <c r="L692" s="2">
        <f t="shared" si="255"/>
        <v>1.0022024899999999</v>
      </c>
      <c r="M692" s="157">
        <f t="shared" si="260"/>
        <v>1.0022024899999999</v>
      </c>
      <c r="N692" s="2">
        <f t="shared" si="246"/>
        <v>1010.3312593000001</v>
      </c>
      <c r="O692" s="161">
        <f t="shared" si="256"/>
        <v>0</v>
      </c>
      <c r="P692" s="162">
        <f t="shared" si="247"/>
        <v>0</v>
      </c>
      <c r="Q692" s="157">
        <f t="shared" si="248"/>
        <v>0</v>
      </c>
      <c r="R692" s="163">
        <f t="shared" si="257"/>
        <v>0.12</v>
      </c>
      <c r="S692" s="161">
        <f t="shared" si="249"/>
        <v>12</v>
      </c>
      <c r="T692" s="161">
        <v>360</v>
      </c>
      <c r="U692" s="164">
        <f t="shared" si="250"/>
        <v>1.0036624540000001</v>
      </c>
      <c r="V692" s="157">
        <f t="shared" si="251"/>
        <v>3.7002917599999998</v>
      </c>
      <c r="W692" s="2">
        <f t="shared" si="258"/>
        <v>0</v>
      </c>
      <c r="X692" s="2"/>
      <c r="Y692" s="8"/>
      <c r="Z692" s="5"/>
      <c r="AA692" s="1"/>
      <c r="AB692" s="8"/>
      <c r="AC692" s="3"/>
      <c r="AD692" s="1"/>
      <c r="AE692" s="3"/>
      <c r="AG692" s="41"/>
      <c r="AH692" s="39"/>
      <c r="AI692" s="39"/>
      <c r="AJ692" s="39"/>
      <c r="AK692" s="39"/>
      <c r="AL692" s="39"/>
      <c r="AM692" s="39"/>
    </row>
    <row r="693" spans="1:163" ht="15" customHeight="1" x14ac:dyDescent="0.2">
      <c r="A693" s="75">
        <f t="shared" si="252"/>
        <v>43628</v>
      </c>
      <c r="B693" s="2">
        <f t="shared" si="243"/>
        <v>1014.52650604</v>
      </c>
      <c r="C693" s="157">
        <f t="shared" si="263"/>
        <v>1008.11090512</v>
      </c>
      <c r="D693" s="158">
        <f t="shared" si="253"/>
        <v>5177.47</v>
      </c>
      <c r="E693" s="150">
        <f>IF(AND(K693=1,K692&gt;1),VLOOKUP(A692,[1]Plan1!$GA$137:$GD$300,4),E692)</f>
        <v>5206.9799999999996</v>
      </c>
      <c r="F693" s="152">
        <f t="shared" si="244"/>
        <v>43554</v>
      </c>
      <c r="G693" s="152">
        <f t="shared" si="261"/>
        <v>43585</v>
      </c>
      <c r="H693" s="159">
        <f t="shared" si="245"/>
        <v>5.6996950247900635E-3</v>
      </c>
      <c r="I693" s="160">
        <f t="shared" si="254"/>
        <v>43646</v>
      </c>
      <c r="J693" s="155">
        <f t="shared" si="262"/>
        <v>31</v>
      </c>
      <c r="K693" s="155">
        <f t="shared" si="259"/>
        <v>13</v>
      </c>
      <c r="L693" s="2">
        <f t="shared" si="255"/>
        <v>1.00238625</v>
      </c>
      <c r="M693" s="157">
        <f t="shared" si="260"/>
        <v>1.00238625</v>
      </c>
      <c r="N693" s="2">
        <f t="shared" si="246"/>
        <v>1010.51650976</v>
      </c>
      <c r="O693" s="161">
        <f t="shared" si="256"/>
        <v>0</v>
      </c>
      <c r="P693" s="162">
        <f t="shared" si="247"/>
        <v>0</v>
      </c>
      <c r="Q693" s="157">
        <f t="shared" si="248"/>
        <v>0</v>
      </c>
      <c r="R693" s="163">
        <f t="shared" si="257"/>
        <v>0.12</v>
      </c>
      <c r="S693" s="161">
        <f t="shared" si="249"/>
        <v>13</v>
      </c>
      <c r="T693" s="161">
        <v>360</v>
      </c>
      <c r="U693" s="164">
        <f t="shared" si="250"/>
        <v>1.0039682640000001</v>
      </c>
      <c r="V693" s="157">
        <f t="shared" si="251"/>
        <v>4.0099962800000002</v>
      </c>
      <c r="W693" s="2">
        <f t="shared" si="258"/>
        <v>0</v>
      </c>
      <c r="X693" s="2"/>
      <c r="Y693" s="8"/>
      <c r="Z693" s="5"/>
      <c r="AA693" s="1"/>
      <c r="AB693" s="8"/>
      <c r="AC693" s="3"/>
      <c r="AD693" s="1"/>
      <c r="AE693" s="3"/>
      <c r="AG693" s="41"/>
      <c r="AH693" s="39"/>
      <c r="AI693" s="39"/>
      <c r="AJ693" s="39"/>
      <c r="AK693" s="39"/>
      <c r="AL693" s="39"/>
      <c r="AM693" s="39"/>
    </row>
    <row r="694" spans="1:163" ht="15" customHeight="1" x14ac:dyDescent="0.2">
      <c r="A694" s="75">
        <f t="shared" si="252"/>
        <v>43629</v>
      </c>
      <c r="B694" s="2">
        <f t="shared" si="243"/>
        <v>1015.02169769</v>
      </c>
      <c r="C694" s="157">
        <f t="shared" si="263"/>
        <v>1008.11090512</v>
      </c>
      <c r="D694" s="158">
        <f t="shared" si="253"/>
        <v>5177.47</v>
      </c>
      <c r="E694" s="150">
        <f>IF(AND(K694=1,K693&gt;1),VLOOKUP(A693,[1]Plan1!$GA$137:$GD$300,4),E693)</f>
        <v>5206.9799999999996</v>
      </c>
      <c r="F694" s="152">
        <f t="shared" si="244"/>
        <v>43554</v>
      </c>
      <c r="G694" s="152">
        <f t="shared" si="261"/>
        <v>43585</v>
      </c>
      <c r="H694" s="159">
        <f t="shared" si="245"/>
        <v>5.6996950247900635E-3</v>
      </c>
      <c r="I694" s="160">
        <f t="shared" si="254"/>
        <v>43646</v>
      </c>
      <c r="J694" s="155">
        <f t="shared" si="262"/>
        <v>31</v>
      </c>
      <c r="K694" s="155">
        <f t="shared" si="259"/>
        <v>14</v>
      </c>
      <c r="L694" s="2">
        <f t="shared" si="255"/>
        <v>1.0025700399999999</v>
      </c>
      <c r="M694" s="157">
        <f t="shared" si="260"/>
        <v>1.0025700399999999</v>
      </c>
      <c r="N694" s="2">
        <f t="shared" si="246"/>
        <v>1010.70179047</v>
      </c>
      <c r="O694" s="161">
        <f t="shared" si="256"/>
        <v>0</v>
      </c>
      <c r="P694" s="162">
        <f t="shared" si="247"/>
        <v>0</v>
      </c>
      <c r="Q694" s="157">
        <f t="shared" si="248"/>
        <v>0</v>
      </c>
      <c r="R694" s="163">
        <f t="shared" si="257"/>
        <v>0.12</v>
      </c>
      <c r="S694" s="161">
        <f t="shared" si="249"/>
        <v>14</v>
      </c>
      <c r="T694" s="161">
        <v>360</v>
      </c>
      <c r="U694" s="164">
        <f t="shared" si="250"/>
        <v>1.0042741660000001</v>
      </c>
      <c r="V694" s="157">
        <f t="shared" si="251"/>
        <v>4.3199072200000002</v>
      </c>
      <c r="W694" s="2">
        <f t="shared" si="258"/>
        <v>0</v>
      </c>
      <c r="X694" s="2"/>
      <c r="Y694" s="8"/>
      <c r="Z694" s="5"/>
      <c r="AA694" s="1"/>
      <c r="AB694" s="8"/>
      <c r="AC694" s="3"/>
      <c r="AD694" s="1"/>
      <c r="AE694" s="3"/>
      <c r="AG694" s="41"/>
      <c r="AH694" s="39"/>
      <c r="AI694" s="39"/>
      <c r="AJ694" s="39"/>
      <c r="AK694" s="39"/>
      <c r="AL694" s="39"/>
      <c r="AM694" s="39"/>
    </row>
    <row r="695" spans="1:163" ht="15" customHeight="1" x14ac:dyDescent="0.2">
      <c r="A695" s="75">
        <f t="shared" si="252"/>
        <v>43630</v>
      </c>
      <c r="B695" s="2">
        <f t="shared" si="243"/>
        <v>1015.5171382200001</v>
      </c>
      <c r="C695" s="157">
        <f t="shared" si="263"/>
        <v>1008.11090512</v>
      </c>
      <c r="D695" s="158">
        <f t="shared" si="253"/>
        <v>5177.47</v>
      </c>
      <c r="E695" s="150">
        <f>IF(AND(K695=1,K694&gt;1),VLOOKUP(A694,[1]Plan1!$GA$137:$GD$300,4),E694)</f>
        <v>5206.9799999999996</v>
      </c>
      <c r="F695" s="152">
        <f t="shared" si="244"/>
        <v>43554</v>
      </c>
      <c r="G695" s="152">
        <f t="shared" si="261"/>
        <v>43585</v>
      </c>
      <c r="H695" s="159">
        <f t="shared" si="245"/>
        <v>5.6996950247900635E-3</v>
      </c>
      <c r="I695" s="160">
        <f t="shared" si="254"/>
        <v>43646</v>
      </c>
      <c r="J695" s="155">
        <f t="shared" si="262"/>
        <v>31</v>
      </c>
      <c r="K695" s="155">
        <f t="shared" si="259"/>
        <v>15</v>
      </c>
      <c r="L695" s="2">
        <f t="shared" si="255"/>
        <v>1.00275387</v>
      </c>
      <c r="M695" s="157">
        <f t="shared" si="260"/>
        <v>1.00275387</v>
      </c>
      <c r="N695" s="2">
        <f t="shared" si="246"/>
        <v>1010.8871114900001</v>
      </c>
      <c r="O695" s="161">
        <f t="shared" si="256"/>
        <v>0</v>
      </c>
      <c r="P695" s="162">
        <f t="shared" si="247"/>
        <v>0</v>
      </c>
      <c r="Q695" s="157">
        <f t="shared" si="248"/>
        <v>0</v>
      </c>
      <c r="R695" s="163">
        <f t="shared" si="257"/>
        <v>0.12</v>
      </c>
      <c r="S695" s="161">
        <f t="shared" si="249"/>
        <v>15</v>
      </c>
      <c r="T695" s="161">
        <v>360</v>
      </c>
      <c r="U695" s="164">
        <f t="shared" si="250"/>
        <v>1.0045801620000001</v>
      </c>
      <c r="V695" s="157">
        <f t="shared" si="251"/>
        <v>4.63002673</v>
      </c>
      <c r="W695" s="2">
        <f t="shared" si="258"/>
        <v>0</v>
      </c>
      <c r="X695" s="2"/>
      <c r="Y695" s="8"/>
      <c r="Z695" s="5"/>
      <c r="AA695" s="1"/>
      <c r="AB695" s="8"/>
      <c r="AC695" s="3"/>
      <c r="AD695" s="1"/>
      <c r="AE695" s="3"/>
      <c r="AG695" s="41"/>
      <c r="AH695" s="39"/>
      <c r="AI695" s="39"/>
      <c r="AJ695" s="39"/>
      <c r="AK695" s="39"/>
      <c r="AL695" s="39"/>
      <c r="AM695" s="39"/>
    </row>
    <row r="696" spans="1:163" ht="15" customHeight="1" x14ac:dyDescent="0.2">
      <c r="A696" s="75">
        <f t="shared" si="252"/>
        <v>43631</v>
      </c>
      <c r="B696" s="2">
        <f t="shared" si="243"/>
        <v>1016.0128165900001</v>
      </c>
      <c r="C696" s="157">
        <f t="shared" si="263"/>
        <v>1008.11090512</v>
      </c>
      <c r="D696" s="158">
        <f t="shared" si="253"/>
        <v>5177.47</v>
      </c>
      <c r="E696" s="150">
        <f>IF(AND(K696=1,K695&gt;1),VLOOKUP(A695,[1]Plan1!$GA$137:$GD$300,4),E695)</f>
        <v>5206.9799999999996</v>
      </c>
      <c r="F696" s="152">
        <f t="shared" si="244"/>
        <v>43554</v>
      </c>
      <c r="G696" s="152">
        <f t="shared" si="261"/>
        <v>43585</v>
      </c>
      <c r="H696" s="159">
        <f t="shared" si="245"/>
        <v>5.6996950247900635E-3</v>
      </c>
      <c r="I696" s="160">
        <f t="shared" si="254"/>
        <v>43646</v>
      </c>
      <c r="J696" s="155">
        <f t="shared" si="262"/>
        <v>31</v>
      </c>
      <c r="K696" s="155">
        <f t="shared" si="259"/>
        <v>16</v>
      </c>
      <c r="L696" s="2">
        <f t="shared" si="255"/>
        <v>1.00293773</v>
      </c>
      <c r="M696" s="157">
        <f t="shared" si="260"/>
        <v>1.00293773</v>
      </c>
      <c r="N696" s="2">
        <f t="shared" si="246"/>
        <v>1011.07246276</v>
      </c>
      <c r="O696" s="161">
        <f t="shared" si="256"/>
        <v>0</v>
      </c>
      <c r="P696" s="162">
        <f t="shared" si="247"/>
        <v>0</v>
      </c>
      <c r="Q696" s="157">
        <f t="shared" si="248"/>
        <v>0</v>
      </c>
      <c r="R696" s="163">
        <f t="shared" si="257"/>
        <v>0.12</v>
      </c>
      <c r="S696" s="161">
        <f t="shared" si="249"/>
        <v>16</v>
      </c>
      <c r="T696" s="161">
        <v>360</v>
      </c>
      <c r="U696" s="164">
        <f t="shared" si="250"/>
        <v>1.0048862510000001</v>
      </c>
      <c r="V696" s="157">
        <f t="shared" si="251"/>
        <v>4.9403538300000003</v>
      </c>
      <c r="W696" s="2">
        <f t="shared" si="258"/>
        <v>0</v>
      </c>
      <c r="X696" s="2"/>
      <c r="Y696" s="8"/>
      <c r="Z696" s="5"/>
      <c r="AA696" s="1"/>
      <c r="AB696" s="8"/>
      <c r="AC696" s="3"/>
      <c r="AD696" s="1"/>
      <c r="AE696" s="3"/>
      <c r="AG696" s="41"/>
      <c r="AH696" s="39"/>
      <c r="AI696" s="39"/>
      <c r="AJ696" s="39"/>
      <c r="AK696" s="39"/>
      <c r="AL696" s="39"/>
      <c r="AM696" s="39"/>
    </row>
    <row r="697" spans="1:163" s="30" customFormat="1" ht="15" customHeight="1" x14ac:dyDescent="0.2">
      <c r="A697" s="75">
        <f t="shared" si="252"/>
        <v>43632</v>
      </c>
      <c r="B697" s="2">
        <f t="shared" si="243"/>
        <v>1016.50873288</v>
      </c>
      <c r="C697" s="157">
        <f t="shared" si="263"/>
        <v>1008.11090512</v>
      </c>
      <c r="D697" s="158">
        <f t="shared" si="253"/>
        <v>5177.47</v>
      </c>
      <c r="E697" s="150">
        <f>IF(AND(K697=1,K696&gt;1),VLOOKUP(A696,[1]Plan1!$GA$137:$GD$300,4),E696)</f>
        <v>5206.9799999999996</v>
      </c>
      <c r="F697" s="152">
        <f t="shared" si="244"/>
        <v>43554</v>
      </c>
      <c r="G697" s="152">
        <f t="shared" si="261"/>
        <v>43585</v>
      </c>
      <c r="H697" s="159">
        <f t="shared" si="245"/>
        <v>5.6996950247900635E-3</v>
      </c>
      <c r="I697" s="160">
        <f t="shared" si="254"/>
        <v>43646</v>
      </c>
      <c r="J697" s="155">
        <f t="shared" si="262"/>
        <v>31</v>
      </c>
      <c r="K697" s="155">
        <f t="shared" si="259"/>
        <v>17</v>
      </c>
      <c r="L697" s="2">
        <f t="shared" si="255"/>
        <v>1.0031216199999999</v>
      </c>
      <c r="M697" s="157">
        <f t="shared" si="260"/>
        <v>1.0031216199999999</v>
      </c>
      <c r="N697" s="2">
        <f t="shared" si="246"/>
        <v>1011.25784428</v>
      </c>
      <c r="O697" s="161">
        <f t="shared" si="256"/>
        <v>0</v>
      </c>
      <c r="P697" s="162">
        <f t="shared" si="247"/>
        <v>0</v>
      </c>
      <c r="Q697" s="157">
        <f t="shared" si="248"/>
        <v>0</v>
      </c>
      <c r="R697" s="163">
        <f t="shared" si="257"/>
        <v>0.12</v>
      </c>
      <c r="S697" s="161">
        <f t="shared" si="249"/>
        <v>17</v>
      </c>
      <c r="T697" s="161">
        <v>360</v>
      </c>
      <c r="U697" s="164">
        <f t="shared" si="250"/>
        <v>1.0051924329999999</v>
      </c>
      <c r="V697" s="157">
        <f t="shared" si="251"/>
        <v>5.2508885999999997</v>
      </c>
      <c r="W697" s="2">
        <f t="shared" si="258"/>
        <v>0</v>
      </c>
      <c r="X697" s="2"/>
      <c r="Y697" s="29"/>
      <c r="Z697" s="32"/>
      <c r="AB697" s="29"/>
      <c r="AC697" s="34"/>
      <c r="AE697" s="34"/>
      <c r="AF697" s="43"/>
      <c r="AG697" s="44"/>
      <c r="AH697" s="43"/>
      <c r="AI697" s="43"/>
      <c r="AJ697" s="43"/>
      <c r="AK697" s="43"/>
      <c r="AL697" s="43"/>
      <c r="AM697" s="43"/>
    </row>
    <row r="698" spans="1:163" ht="15" customHeight="1" x14ac:dyDescent="0.2">
      <c r="A698" s="75">
        <f t="shared" si="252"/>
        <v>43633</v>
      </c>
      <c r="B698" s="2">
        <f t="shared" si="243"/>
        <v>1017.0048983099999</v>
      </c>
      <c r="C698" s="157">
        <f t="shared" si="263"/>
        <v>1008.11090512</v>
      </c>
      <c r="D698" s="158">
        <f t="shared" si="253"/>
        <v>5177.47</v>
      </c>
      <c r="E698" s="150">
        <f>IF(AND(K698=1,K697&gt;1),VLOOKUP(A697,[1]Plan1!$GA$137:$GD$300,4),E697)</f>
        <v>5206.9799999999996</v>
      </c>
      <c r="F698" s="152">
        <f t="shared" si="244"/>
        <v>43554</v>
      </c>
      <c r="G698" s="152">
        <f t="shared" si="261"/>
        <v>43585</v>
      </c>
      <c r="H698" s="159">
        <f t="shared" si="245"/>
        <v>5.6996950247900635E-3</v>
      </c>
      <c r="I698" s="160">
        <f t="shared" si="254"/>
        <v>43646</v>
      </c>
      <c r="J698" s="155">
        <f t="shared" si="262"/>
        <v>31</v>
      </c>
      <c r="K698" s="155">
        <f t="shared" si="259"/>
        <v>18</v>
      </c>
      <c r="L698" s="2">
        <f t="shared" si="255"/>
        <v>1.0033055500000001</v>
      </c>
      <c r="M698" s="157">
        <f t="shared" si="260"/>
        <v>1.0033055500000001</v>
      </c>
      <c r="N698" s="2">
        <f t="shared" si="246"/>
        <v>1011.44326612</v>
      </c>
      <c r="O698" s="161">
        <f t="shared" si="256"/>
        <v>0</v>
      </c>
      <c r="P698" s="162">
        <f t="shared" si="247"/>
        <v>0</v>
      </c>
      <c r="Q698" s="157">
        <f t="shared" si="248"/>
        <v>0</v>
      </c>
      <c r="R698" s="163">
        <f t="shared" si="257"/>
        <v>0.12</v>
      </c>
      <c r="S698" s="161">
        <f t="shared" si="249"/>
        <v>18</v>
      </c>
      <c r="T698" s="161">
        <v>360</v>
      </c>
      <c r="U698" s="164">
        <f t="shared" si="250"/>
        <v>1.005498709</v>
      </c>
      <c r="V698" s="157">
        <f t="shared" si="251"/>
        <v>5.5616321900000001</v>
      </c>
      <c r="W698" s="2">
        <f t="shared" si="258"/>
        <v>0</v>
      </c>
      <c r="X698" s="2"/>
      <c r="Y698" s="8"/>
      <c r="Z698" s="5"/>
      <c r="AA698" s="1"/>
      <c r="AB698" s="8"/>
      <c r="AC698" s="3"/>
      <c r="AD698" s="1"/>
      <c r="AE698" s="3"/>
      <c r="AG698" s="41"/>
      <c r="AH698" s="39"/>
      <c r="AI698" s="39"/>
      <c r="AJ698" s="39"/>
      <c r="AK698" s="39"/>
      <c r="AL698" s="39"/>
      <c r="AM698" s="39"/>
    </row>
    <row r="699" spans="1:163" ht="15" customHeight="1" x14ac:dyDescent="0.2">
      <c r="A699" s="75">
        <f t="shared" si="252"/>
        <v>43634</v>
      </c>
      <c r="B699" s="2">
        <f t="shared" si="243"/>
        <v>1017.50130181</v>
      </c>
      <c r="C699" s="157">
        <f t="shared" si="263"/>
        <v>1008.11090512</v>
      </c>
      <c r="D699" s="158">
        <f t="shared" si="253"/>
        <v>5177.47</v>
      </c>
      <c r="E699" s="150">
        <f>IF(AND(K699=1,K698&gt;1),VLOOKUP(A698,[1]Plan1!$GA$137:$GD$300,4),E698)</f>
        <v>5206.9799999999996</v>
      </c>
      <c r="F699" s="152">
        <f t="shared" si="244"/>
        <v>43554</v>
      </c>
      <c r="G699" s="152">
        <f t="shared" si="261"/>
        <v>43585</v>
      </c>
      <c r="H699" s="159">
        <f t="shared" si="245"/>
        <v>5.6996950247900635E-3</v>
      </c>
      <c r="I699" s="160">
        <f t="shared" si="254"/>
        <v>43646</v>
      </c>
      <c r="J699" s="155">
        <f t="shared" si="262"/>
        <v>31</v>
      </c>
      <c r="K699" s="155">
        <f t="shared" si="259"/>
        <v>19</v>
      </c>
      <c r="L699" s="2">
        <f t="shared" si="255"/>
        <v>1.0034895100000001</v>
      </c>
      <c r="M699" s="157">
        <f t="shared" si="260"/>
        <v>1.0034895100000001</v>
      </c>
      <c r="N699" s="2">
        <f t="shared" si="246"/>
        <v>1011.6287182</v>
      </c>
      <c r="O699" s="161">
        <f t="shared" si="256"/>
        <v>0</v>
      </c>
      <c r="P699" s="162">
        <f t="shared" si="247"/>
        <v>0</v>
      </c>
      <c r="Q699" s="157">
        <f t="shared" si="248"/>
        <v>0</v>
      </c>
      <c r="R699" s="163">
        <f t="shared" si="257"/>
        <v>0.12</v>
      </c>
      <c r="S699" s="161">
        <f t="shared" si="249"/>
        <v>19</v>
      </c>
      <c r="T699" s="161">
        <v>360</v>
      </c>
      <c r="U699" s="164">
        <f t="shared" si="250"/>
        <v>1.0058050780000001</v>
      </c>
      <c r="V699" s="157">
        <f t="shared" si="251"/>
        <v>5.8725836100000004</v>
      </c>
      <c r="W699" s="2">
        <f t="shared" si="258"/>
        <v>0</v>
      </c>
      <c r="X699" s="2"/>
      <c r="Y699" s="11"/>
      <c r="Z699" s="5"/>
      <c r="AA699" s="10"/>
      <c r="AB699" s="11"/>
      <c r="AC699" s="7"/>
      <c r="AD699" s="10"/>
      <c r="AE699" s="7"/>
      <c r="AG699" s="41"/>
      <c r="AH699" s="39"/>
      <c r="AI699" s="39"/>
      <c r="AJ699" s="39"/>
      <c r="AK699" s="39"/>
      <c r="AL699" s="39"/>
      <c r="AM699" s="39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38"/>
      <c r="BD699" s="38"/>
      <c r="BE699" s="38"/>
      <c r="BF699" s="38"/>
      <c r="BG699" s="38"/>
      <c r="BH699" s="38"/>
      <c r="BI699" s="38"/>
      <c r="BJ699" s="38"/>
      <c r="BK699" s="38"/>
      <c r="BL699" s="38"/>
      <c r="BM699" s="38"/>
      <c r="BN699" s="38"/>
      <c r="BO699" s="38"/>
      <c r="BP699" s="38"/>
      <c r="BQ699" s="38"/>
      <c r="BR699" s="38"/>
      <c r="BS699" s="38"/>
      <c r="BT699" s="38"/>
      <c r="BU699" s="38"/>
      <c r="BV699" s="38"/>
      <c r="BW699" s="38"/>
      <c r="BX699" s="38"/>
      <c r="BY699" s="38"/>
      <c r="BZ699" s="38"/>
      <c r="CA699" s="38"/>
      <c r="CB699" s="38"/>
      <c r="CC699" s="38"/>
      <c r="CD699" s="38"/>
      <c r="CE699" s="38"/>
      <c r="CF699" s="38"/>
      <c r="CG699" s="38"/>
      <c r="CH699" s="38"/>
      <c r="CI699" s="38"/>
      <c r="CJ699" s="38"/>
      <c r="CK699" s="38"/>
      <c r="CL699" s="38"/>
      <c r="CM699" s="38"/>
      <c r="CN699" s="38"/>
      <c r="CO699" s="38"/>
      <c r="CP699" s="38"/>
      <c r="CQ699" s="38"/>
      <c r="CR699" s="38"/>
      <c r="CS699" s="38"/>
      <c r="CT699" s="38"/>
      <c r="CU699" s="38"/>
      <c r="CV699" s="38"/>
      <c r="CW699" s="38"/>
      <c r="CX699" s="38"/>
      <c r="CY699" s="38"/>
      <c r="CZ699" s="38"/>
      <c r="DA699" s="38"/>
      <c r="DB699" s="38"/>
      <c r="DC699" s="38"/>
      <c r="DD699" s="38"/>
      <c r="DE699" s="38"/>
      <c r="DF699" s="38"/>
      <c r="DG699" s="38"/>
      <c r="DH699" s="38"/>
      <c r="DI699" s="38"/>
      <c r="DJ699" s="38"/>
      <c r="DK699" s="38"/>
      <c r="DL699" s="38"/>
      <c r="DM699" s="38"/>
      <c r="DN699" s="38"/>
      <c r="DO699" s="38"/>
      <c r="DP699" s="38"/>
      <c r="DQ699" s="38"/>
      <c r="DR699" s="38"/>
      <c r="DS699" s="38"/>
      <c r="DT699" s="38"/>
      <c r="DU699" s="38"/>
      <c r="DV699" s="38"/>
      <c r="DW699" s="38"/>
      <c r="DX699" s="38"/>
      <c r="DY699" s="38"/>
      <c r="DZ699" s="38"/>
      <c r="EA699" s="38"/>
      <c r="EB699" s="38"/>
      <c r="EC699" s="38"/>
      <c r="ED699" s="38"/>
      <c r="EE699" s="38"/>
      <c r="EF699" s="38"/>
      <c r="EG699" s="38"/>
      <c r="EH699" s="38"/>
      <c r="EI699" s="38"/>
      <c r="EJ699" s="38"/>
      <c r="EK699" s="38"/>
      <c r="EL699" s="38"/>
      <c r="EM699" s="38"/>
      <c r="EN699" s="38"/>
      <c r="EO699" s="38"/>
      <c r="EP699" s="38"/>
      <c r="EQ699" s="38"/>
      <c r="ER699" s="38"/>
      <c r="ES699" s="38"/>
      <c r="ET699" s="38"/>
      <c r="EU699" s="38"/>
      <c r="EV699" s="38"/>
      <c r="EW699" s="38"/>
      <c r="EX699" s="38"/>
      <c r="EY699" s="38"/>
      <c r="EZ699" s="38"/>
      <c r="FA699" s="38"/>
      <c r="FB699" s="38"/>
      <c r="FC699" s="38"/>
      <c r="FD699" s="38"/>
      <c r="FE699" s="38"/>
      <c r="FF699" s="38"/>
      <c r="FG699" s="38"/>
    </row>
    <row r="700" spans="1:163" ht="15" customHeight="1" x14ac:dyDescent="0.2">
      <c r="A700" s="75">
        <f t="shared" si="252"/>
        <v>43635</v>
      </c>
      <c r="B700" s="2">
        <f t="shared" si="243"/>
        <v>1017.99795363</v>
      </c>
      <c r="C700" s="157">
        <f t="shared" si="263"/>
        <v>1008.11090512</v>
      </c>
      <c r="D700" s="158">
        <f t="shared" si="253"/>
        <v>5177.47</v>
      </c>
      <c r="E700" s="150">
        <f>IF(AND(K700=1,K699&gt;1),VLOOKUP(A699,[1]Plan1!$GA$137:$GD$300,4),E699)</f>
        <v>5206.9799999999996</v>
      </c>
      <c r="F700" s="152">
        <f t="shared" si="244"/>
        <v>43554</v>
      </c>
      <c r="G700" s="152">
        <f t="shared" si="261"/>
        <v>43585</v>
      </c>
      <c r="H700" s="159">
        <f t="shared" si="245"/>
        <v>5.6996950247900635E-3</v>
      </c>
      <c r="I700" s="160">
        <f t="shared" si="254"/>
        <v>43646</v>
      </c>
      <c r="J700" s="155">
        <f t="shared" si="262"/>
        <v>31</v>
      </c>
      <c r="K700" s="155">
        <f t="shared" si="259"/>
        <v>20</v>
      </c>
      <c r="L700" s="2">
        <f t="shared" si="255"/>
        <v>1.00367351</v>
      </c>
      <c r="M700" s="157">
        <f t="shared" si="260"/>
        <v>1.00367351</v>
      </c>
      <c r="N700" s="2">
        <f t="shared" si="246"/>
        <v>1011.81421061</v>
      </c>
      <c r="O700" s="161">
        <f t="shared" si="256"/>
        <v>0</v>
      </c>
      <c r="P700" s="162">
        <f t="shared" si="247"/>
        <v>0</v>
      </c>
      <c r="Q700" s="157">
        <f t="shared" si="248"/>
        <v>0</v>
      </c>
      <c r="R700" s="163">
        <f t="shared" si="257"/>
        <v>0.12</v>
      </c>
      <c r="S700" s="161">
        <f t="shared" si="249"/>
        <v>20</v>
      </c>
      <c r="T700" s="161">
        <v>360</v>
      </c>
      <c r="U700" s="164">
        <f t="shared" si="250"/>
        <v>1.00611154</v>
      </c>
      <c r="V700" s="157">
        <f t="shared" si="251"/>
        <v>6.1837430199999996</v>
      </c>
      <c r="W700" s="2">
        <f t="shared" si="258"/>
        <v>0</v>
      </c>
      <c r="X700" s="2"/>
      <c r="Y700" s="8"/>
      <c r="Z700" s="5"/>
      <c r="AA700" s="1"/>
      <c r="AB700" s="8"/>
      <c r="AC700" s="3"/>
      <c r="AD700" s="1"/>
      <c r="AE700" s="3"/>
      <c r="AG700" s="41"/>
      <c r="AH700" s="39"/>
      <c r="AI700" s="39"/>
      <c r="AJ700" s="39"/>
      <c r="AK700" s="39"/>
      <c r="AL700" s="39"/>
      <c r="AM700" s="39"/>
    </row>
    <row r="701" spans="1:163" ht="15" customHeight="1" x14ac:dyDescent="0.2">
      <c r="A701" s="75">
        <f t="shared" si="252"/>
        <v>43636</v>
      </c>
      <c r="B701" s="2">
        <f t="shared" si="243"/>
        <v>1018.4948436799999</v>
      </c>
      <c r="C701" s="157">
        <f t="shared" si="263"/>
        <v>1008.11090512</v>
      </c>
      <c r="D701" s="158">
        <f t="shared" si="253"/>
        <v>5177.47</v>
      </c>
      <c r="E701" s="150">
        <f>IF(AND(K701=1,K700&gt;1),VLOOKUP(A700,[1]Plan1!$GA$137:$GD$300,4),E700)</f>
        <v>5206.9799999999996</v>
      </c>
      <c r="F701" s="152">
        <f t="shared" si="244"/>
        <v>43554</v>
      </c>
      <c r="G701" s="152">
        <f t="shared" si="261"/>
        <v>43585</v>
      </c>
      <c r="H701" s="159">
        <f t="shared" si="245"/>
        <v>5.6996950247900635E-3</v>
      </c>
      <c r="I701" s="160">
        <f t="shared" si="254"/>
        <v>43646</v>
      </c>
      <c r="J701" s="155">
        <f t="shared" si="262"/>
        <v>31</v>
      </c>
      <c r="K701" s="155">
        <f t="shared" si="259"/>
        <v>21</v>
      </c>
      <c r="L701" s="2">
        <f t="shared" si="255"/>
        <v>1.00385754</v>
      </c>
      <c r="M701" s="157">
        <f t="shared" si="260"/>
        <v>1.00385754</v>
      </c>
      <c r="N701" s="2">
        <f t="shared" si="246"/>
        <v>1011.99973326</v>
      </c>
      <c r="O701" s="161">
        <f t="shared" si="256"/>
        <v>0</v>
      </c>
      <c r="P701" s="162">
        <f t="shared" si="247"/>
        <v>0</v>
      </c>
      <c r="Q701" s="157">
        <f t="shared" si="248"/>
        <v>0</v>
      </c>
      <c r="R701" s="163">
        <f t="shared" si="257"/>
        <v>0.12</v>
      </c>
      <c r="S701" s="161">
        <f t="shared" si="249"/>
        <v>21</v>
      </c>
      <c r="T701" s="161">
        <v>360</v>
      </c>
      <c r="U701" s="164">
        <f t="shared" si="250"/>
        <v>1.0064180949999999</v>
      </c>
      <c r="V701" s="157">
        <f t="shared" si="251"/>
        <v>6.4951104199999996</v>
      </c>
      <c r="W701" s="2">
        <f t="shared" si="258"/>
        <v>0</v>
      </c>
      <c r="X701" s="2"/>
      <c r="Y701" s="8"/>
      <c r="Z701" s="5"/>
      <c r="AA701" s="1"/>
      <c r="AB701" s="8"/>
      <c r="AC701" s="3"/>
      <c r="AD701" s="1"/>
      <c r="AE701" s="3"/>
      <c r="AG701" s="41"/>
      <c r="AH701" s="39"/>
      <c r="AI701" s="39"/>
      <c r="AJ701" s="39"/>
      <c r="AK701" s="39"/>
      <c r="AL701" s="39"/>
      <c r="AM701" s="39"/>
    </row>
    <row r="702" spans="1:163" ht="15" customHeight="1" x14ac:dyDescent="0.2">
      <c r="A702" s="75">
        <f t="shared" si="252"/>
        <v>43637</v>
      </c>
      <c r="B702" s="2">
        <f t="shared" si="243"/>
        <v>1018.99197307</v>
      </c>
      <c r="C702" s="157">
        <f t="shared" si="263"/>
        <v>1008.11090512</v>
      </c>
      <c r="D702" s="158">
        <f t="shared" si="253"/>
        <v>5177.47</v>
      </c>
      <c r="E702" s="150">
        <f>IF(AND(K702=1,K701&gt;1),VLOOKUP(A701,[1]Plan1!$GA$137:$GD$300,4),E701)</f>
        <v>5206.9799999999996</v>
      </c>
      <c r="F702" s="152">
        <f t="shared" si="244"/>
        <v>43554</v>
      </c>
      <c r="G702" s="152">
        <f t="shared" si="261"/>
        <v>43585</v>
      </c>
      <c r="H702" s="159">
        <f t="shared" si="245"/>
        <v>5.6996950247900635E-3</v>
      </c>
      <c r="I702" s="160">
        <f t="shared" si="254"/>
        <v>43646</v>
      </c>
      <c r="J702" s="155">
        <f t="shared" si="262"/>
        <v>31</v>
      </c>
      <c r="K702" s="155">
        <f t="shared" si="259"/>
        <v>22</v>
      </c>
      <c r="L702" s="2">
        <f t="shared" si="255"/>
        <v>1.0040416000000001</v>
      </c>
      <c r="M702" s="157">
        <f t="shared" si="260"/>
        <v>1.0040416000000001</v>
      </c>
      <c r="N702" s="2">
        <f t="shared" si="246"/>
        <v>1012.18528615</v>
      </c>
      <c r="O702" s="161">
        <f t="shared" si="256"/>
        <v>0</v>
      </c>
      <c r="P702" s="162">
        <f t="shared" si="247"/>
        <v>0</v>
      </c>
      <c r="Q702" s="157">
        <f t="shared" si="248"/>
        <v>0</v>
      </c>
      <c r="R702" s="163">
        <f t="shared" si="257"/>
        <v>0.12</v>
      </c>
      <c r="S702" s="161">
        <f t="shared" si="249"/>
        <v>22</v>
      </c>
      <c r="T702" s="161">
        <v>360</v>
      </c>
      <c r="U702" s="164">
        <f t="shared" si="250"/>
        <v>1.006724744</v>
      </c>
      <c r="V702" s="157">
        <f t="shared" si="251"/>
        <v>6.8066869199999998</v>
      </c>
      <c r="W702" s="2">
        <f t="shared" si="258"/>
        <v>0</v>
      </c>
      <c r="X702" s="2"/>
      <c r="Y702" s="8"/>
      <c r="Z702" s="5"/>
      <c r="AA702" s="1"/>
      <c r="AB702" s="8"/>
      <c r="AC702" s="3"/>
      <c r="AD702" s="1"/>
      <c r="AE702" s="3"/>
      <c r="AG702" s="41"/>
      <c r="AH702" s="39"/>
      <c r="AI702" s="39"/>
      <c r="AJ702" s="39"/>
      <c r="AK702" s="39"/>
      <c r="AL702" s="39"/>
      <c r="AM702" s="39"/>
    </row>
    <row r="703" spans="1:163" ht="15" customHeight="1" x14ac:dyDescent="0.2">
      <c r="A703" s="75">
        <f t="shared" si="252"/>
        <v>43638</v>
      </c>
      <c r="B703" s="2">
        <f t="shared" si="243"/>
        <v>1019.48935204</v>
      </c>
      <c r="C703" s="157">
        <f t="shared" si="263"/>
        <v>1008.11090512</v>
      </c>
      <c r="D703" s="158">
        <f t="shared" si="253"/>
        <v>5177.47</v>
      </c>
      <c r="E703" s="150">
        <f>IF(AND(K703=1,K702&gt;1),VLOOKUP(A702,[1]Plan1!$GA$137:$GD$300,4),E702)</f>
        <v>5206.9799999999996</v>
      </c>
      <c r="F703" s="152">
        <f t="shared" si="244"/>
        <v>43554</v>
      </c>
      <c r="G703" s="152">
        <f t="shared" si="261"/>
        <v>43585</v>
      </c>
      <c r="H703" s="159">
        <f t="shared" si="245"/>
        <v>5.6996950247900635E-3</v>
      </c>
      <c r="I703" s="160">
        <f t="shared" si="254"/>
        <v>43646</v>
      </c>
      <c r="J703" s="155">
        <f t="shared" si="262"/>
        <v>31</v>
      </c>
      <c r="K703" s="155">
        <f t="shared" si="259"/>
        <v>23</v>
      </c>
      <c r="L703" s="2">
        <f t="shared" si="255"/>
        <v>1.0042257000000001</v>
      </c>
      <c r="M703" s="157">
        <f t="shared" si="260"/>
        <v>1.0042257000000001</v>
      </c>
      <c r="N703" s="2">
        <f t="shared" si="246"/>
        <v>1012.37087937</v>
      </c>
      <c r="O703" s="161">
        <f t="shared" si="256"/>
        <v>0</v>
      </c>
      <c r="P703" s="162">
        <f t="shared" si="247"/>
        <v>0</v>
      </c>
      <c r="Q703" s="157">
        <f t="shared" si="248"/>
        <v>0</v>
      </c>
      <c r="R703" s="163">
        <f t="shared" si="257"/>
        <v>0.12</v>
      </c>
      <c r="S703" s="161">
        <f t="shared" si="249"/>
        <v>23</v>
      </c>
      <c r="T703" s="161">
        <v>360</v>
      </c>
      <c r="U703" s="164">
        <f t="shared" si="250"/>
        <v>1.0070314869999999</v>
      </c>
      <c r="V703" s="157">
        <f t="shared" si="251"/>
        <v>7.1184726700000001</v>
      </c>
      <c r="W703" s="2">
        <f t="shared" si="258"/>
        <v>0</v>
      </c>
      <c r="X703" s="2"/>
      <c r="Y703" s="8"/>
      <c r="Z703" s="5"/>
      <c r="AA703" s="1"/>
      <c r="AB703" s="8"/>
      <c r="AC703" s="3"/>
      <c r="AD703" s="1"/>
      <c r="AE703" s="3"/>
      <c r="AG703" s="41"/>
      <c r="AH703" s="39"/>
      <c r="AI703" s="39"/>
      <c r="AJ703" s="39"/>
      <c r="AK703" s="39"/>
      <c r="AL703" s="39"/>
      <c r="AM703" s="39"/>
    </row>
    <row r="704" spans="1:163" ht="15" customHeight="1" x14ac:dyDescent="0.2">
      <c r="A704" s="75">
        <f t="shared" si="252"/>
        <v>43639</v>
      </c>
      <c r="B704" s="2">
        <f t="shared" si="243"/>
        <v>1019.9869695</v>
      </c>
      <c r="C704" s="157">
        <f t="shared" si="263"/>
        <v>1008.11090512</v>
      </c>
      <c r="D704" s="158">
        <f t="shared" si="253"/>
        <v>5177.47</v>
      </c>
      <c r="E704" s="150">
        <f>IF(AND(K704=1,K703&gt;1),VLOOKUP(A703,[1]Plan1!$GA$137:$GD$300,4),E703)</f>
        <v>5206.9799999999996</v>
      </c>
      <c r="F704" s="152">
        <f t="shared" si="244"/>
        <v>43554</v>
      </c>
      <c r="G704" s="152">
        <f t="shared" si="261"/>
        <v>43585</v>
      </c>
      <c r="H704" s="159">
        <f t="shared" si="245"/>
        <v>5.6996950247900635E-3</v>
      </c>
      <c r="I704" s="160">
        <f t="shared" si="254"/>
        <v>43646</v>
      </c>
      <c r="J704" s="155">
        <f t="shared" si="262"/>
        <v>31</v>
      </c>
      <c r="K704" s="155">
        <f t="shared" si="259"/>
        <v>24</v>
      </c>
      <c r="L704" s="2">
        <f t="shared" si="255"/>
        <v>1.0044098299999999</v>
      </c>
      <c r="M704" s="157">
        <f t="shared" si="260"/>
        <v>1.0044098299999999</v>
      </c>
      <c r="N704" s="2">
        <f t="shared" si="246"/>
        <v>1012.55650283</v>
      </c>
      <c r="O704" s="161">
        <f t="shared" si="256"/>
        <v>0</v>
      </c>
      <c r="P704" s="162">
        <f t="shared" si="247"/>
        <v>0</v>
      </c>
      <c r="Q704" s="157">
        <f t="shared" si="248"/>
        <v>0</v>
      </c>
      <c r="R704" s="163">
        <f t="shared" si="257"/>
        <v>0.12</v>
      </c>
      <c r="S704" s="161">
        <f t="shared" si="249"/>
        <v>24</v>
      </c>
      <c r="T704" s="161">
        <v>360</v>
      </c>
      <c r="U704" s="164">
        <f t="shared" si="250"/>
        <v>1.0073383229999999</v>
      </c>
      <c r="V704" s="157">
        <f t="shared" si="251"/>
        <v>7.4304666700000004</v>
      </c>
      <c r="W704" s="2">
        <f t="shared" si="258"/>
        <v>0</v>
      </c>
      <c r="X704" s="2"/>
      <c r="Y704" s="8"/>
      <c r="Z704" s="5"/>
      <c r="AA704" s="1"/>
      <c r="AB704" s="8"/>
      <c r="AC704" s="3"/>
      <c r="AD704" s="1"/>
      <c r="AE704" s="3"/>
      <c r="AF704" s="3"/>
      <c r="AG704" s="4"/>
      <c r="AH704" s="4"/>
      <c r="AI704" s="4"/>
      <c r="AJ704" s="1"/>
      <c r="AK704" s="1"/>
      <c r="AL704" s="1"/>
      <c r="AM704" s="1"/>
    </row>
    <row r="705" spans="1:177" ht="15" customHeight="1" x14ac:dyDescent="0.2">
      <c r="A705" s="75">
        <f t="shared" si="252"/>
        <v>43640</v>
      </c>
      <c r="B705" s="2">
        <f t="shared" si="243"/>
        <v>1020.48482552</v>
      </c>
      <c r="C705" s="157">
        <f t="shared" si="263"/>
        <v>1008.11090512</v>
      </c>
      <c r="D705" s="158">
        <f t="shared" si="253"/>
        <v>5177.47</v>
      </c>
      <c r="E705" s="150">
        <f>IF(AND(K705=1,K704&gt;1),VLOOKUP(A704,[1]Plan1!$GA$137:$GD$300,4),E704)</f>
        <v>5206.9799999999996</v>
      </c>
      <c r="F705" s="152">
        <f t="shared" si="244"/>
        <v>43554</v>
      </c>
      <c r="G705" s="152">
        <f t="shared" si="261"/>
        <v>43585</v>
      </c>
      <c r="H705" s="159">
        <f t="shared" si="245"/>
        <v>5.6996950247900635E-3</v>
      </c>
      <c r="I705" s="160">
        <f t="shared" si="254"/>
        <v>43646</v>
      </c>
      <c r="J705" s="155">
        <f t="shared" si="262"/>
        <v>31</v>
      </c>
      <c r="K705" s="155">
        <f t="shared" si="259"/>
        <v>25</v>
      </c>
      <c r="L705" s="2">
        <f t="shared" si="255"/>
        <v>1.00459399</v>
      </c>
      <c r="M705" s="157">
        <f t="shared" si="260"/>
        <v>1.00459399</v>
      </c>
      <c r="N705" s="2">
        <f t="shared" si="246"/>
        <v>1012.74215653</v>
      </c>
      <c r="O705" s="161">
        <f t="shared" si="256"/>
        <v>0</v>
      </c>
      <c r="P705" s="162">
        <f t="shared" si="247"/>
        <v>0</v>
      </c>
      <c r="Q705" s="157">
        <f t="shared" si="248"/>
        <v>0</v>
      </c>
      <c r="R705" s="163">
        <f t="shared" si="257"/>
        <v>0.12</v>
      </c>
      <c r="S705" s="161">
        <f t="shared" si="249"/>
        <v>25</v>
      </c>
      <c r="T705" s="161">
        <v>360</v>
      </c>
      <c r="U705" s="164">
        <f t="shared" si="250"/>
        <v>1.0076452520000001</v>
      </c>
      <c r="V705" s="157">
        <f t="shared" si="251"/>
        <v>7.7426689900000003</v>
      </c>
      <c r="W705" s="2">
        <f t="shared" si="258"/>
        <v>0</v>
      </c>
      <c r="X705" s="2"/>
      <c r="Y705" s="8"/>
      <c r="Z705" s="5"/>
      <c r="AA705" s="1"/>
      <c r="AB705" s="8"/>
      <c r="AC705" s="3"/>
      <c r="AD705" s="1"/>
      <c r="AE705" s="3"/>
      <c r="AF705" s="3"/>
      <c r="AG705" s="4"/>
      <c r="AH705" s="4"/>
      <c r="AI705" s="4"/>
      <c r="AJ705" s="1"/>
      <c r="AK705" s="1"/>
      <c r="AL705" s="1"/>
      <c r="AM705" s="1"/>
    </row>
    <row r="706" spans="1:177" ht="15" customHeight="1" x14ac:dyDescent="0.2">
      <c r="A706" s="75">
        <f t="shared" si="252"/>
        <v>43641</v>
      </c>
      <c r="B706" s="2">
        <f t="shared" si="243"/>
        <v>1020.9829313800001</v>
      </c>
      <c r="C706" s="157">
        <f t="shared" si="263"/>
        <v>1008.11090512</v>
      </c>
      <c r="D706" s="158">
        <f t="shared" si="253"/>
        <v>5177.47</v>
      </c>
      <c r="E706" s="150">
        <f>IF(AND(K706=1,K705&gt;1),VLOOKUP(A705,[1]Plan1!$GA$137:$GD$300,4),E705)</f>
        <v>5206.9799999999996</v>
      </c>
      <c r="F706" s="152">
        <f t="shared" si="244"/>
        <v>43554</v>
      </c>
      <c r="G706" s="152">
        <f t="shared" si="261"/>
        <v>43585</v>
      </c>
      <c r="H706" s="159">
        <f t="shared" si="245"/>
        <v>5.6996950247900635E-3</v>
      </c>
      <c r="I706" s="160">
        <f t="shared" si="254"/>
        <v>43646</v>
      </c>
      <c r="J706" s="155">
        <f t="shared" si="262"/>
        <v>31</v>
      </c>
      <c r="K706" s="155">
        <f t="shared" si="259"/>
        <v>26</v>
      </c>
      <c r="L706" s="2">
        <f t="shared" si="255"/>
        <v>1.0047781899999999</v>
      </c>
      <c r="M706" s="157">
        <f t="shared" si="260"/>
        <v>1.0047781899999999</v>
      </c>
      <c r="N706" s="2">
        <f t="shared" si="246"/>
        <v>1012.92785056</v>
      </c>
      <c r="O706" s="161">
        <f t="shared" si="256"/>
        <v>0</v>
      </c>
      <c r="P706" s="162">
        <f t="shared" si="247"/>
        <v>0</v>
      </c>
      <c r="Q706" s="157">
        <f t="shared" si="248"/>
        <v>0</v>
      </c>
      <c r="R706" s="163">
        <f t="shared" si="257"/>
        <v>0.12</v>
      </c>
      <c r="S706" s="161">
        <f t="shared" si="249"/>
        <v>26</v>
      </c>
      <c r="T706" s="161">
        <v>360</v>
      </c>
      <c r="U706" s="164">
        <f t="shared" si="250"/>
        <v>1.0079522750000001</v>
      </c>
      <c r="V706" s="157">
        <f t="shared" si="251"/>
        <v>8.0550808200000006</v>
      </c>
      <c r="W706" s="2">
        <f t="shared" si="258"/>
        <v>0</v>
      </c>
      <c r="X706" s="2"/>
      <c r="Y706" s="8"/>
      <c r="Z706" s="5"/>
      <c r="AA706" s="1"/>
      <c r="AB706" s="8"/>
      <c r="AC706" s="3"/>
      <c r="AD706" s="1"/>
      <c r="AE706" s="3"/>
      <c r="AF706" s="3"/>
      <c r="AG706" s="4"/>
      <c r="AH706" s="4"/>
      <c r="AI706" s="4"/>
      <c r="AJ706" s="1"/>
      <c r="AK706" s="1"/>
      <c r="AL706" s="1"/>
      <c r="AM706" s="1"/>
    </row>
    <row r="707" spans="1:177" ht="15" customHeight="1" x14ac:dyDescent="0.2">
      <c r="A707" s="75">
        <f t="shared" si="252"/>
        <v>43642</v>
      </c>
      <c r="B707" s="2">
        <f t="shared" si="243"/>
        <v>1021.48127597</v>
      </c>
      <c r="C707" s="157">
        <f t="shared" si="263"/>
        <v>1008.11090512</v>
      </c>
      <c r="D707" s="158">
        <f t="shared" si="253"/>
        <v>5177.47</v>
      </c>
      <c r="E707" s="150">
        <f>IF(AND(K707=1,K706&gt;1),VLOOKUP(A706,[1]Plan1!$GA$137:$GD$300,4),E706)</f>
        <v>5206.9799999999996</v>
      </c>
      <c r="F707" s="152">
        <f t="shared" si="244"/>
        <v>43554</v>
      </c>
      <c r="G707" s="152">
        <f t="shared" si="261"/>
        <v>43585</v>
      </c>
      <c r="H707" s="159">
        <f t="shared" si="245"/>
        <v>5.6996950247900635E-3</v>
      </c>
      <c r="I707" s="160">
        <f t="shared" si="254"/>
        <v>43646</v>
      </c>
      <c r="J707" s="155">
        <f t="shared" si="262"/>
        <v>31</v>
      </c>
      <c r="K707" s="155">
        <f t="shared" si="259"/>
        <v>27</v>
      </c>
      <c r="L707" s="2">
        <f t="shared" si="255"/>
        <v>1.00496242</v>
      </c>
      <c r="M707" s="157">
        <f t="shared" si="260"/>
        <v>1.00496242</v>
      </c>
      <c r="N707" s="2">
        <f t="shared" si="246"/>
        <v>1013.1135748299999</v>
      </c>
      <c r="O707" s="161">
        <f t="shared" si="256"/>
        <v>0</v>
      </c>
      <c r="P707" s="162">
        <f t="shared" si="247"/>
        <v>0</v>
      </c>
      <c r="Q707" s="157">
        <f t="shared" si="248"/>
        <v>0</v>
      </c>
      <c r="R707" s="163">
        <f t="shared" si="257"/>
        <v>0.12</v>
      </c>
      <c r="S707" s="161">
        <f t="shared" si="249"/>
        <v>27</v>
      </c>
      <c r="T707" s="161">
        <v>360</v>
      </c>
      <c r="U707" s="164">
        <f t="shared" si="250"/>
        <v>1.0082593909999999</v>
      </c>
      <c r="V707" s="157">
        <f t="shared" si="251"/>
        <v>8.3677011399999994</v>
      </c>
      <c r="W707" s="2">
        <f t="shared" si="258"/>
        <v>0</v>
      </c>
      <c r="X707" s="2"/>
      <c r="Y707" s="8"/>
      <c r="Z707" s="5"/>
      <c r="AA707" s="1"/>
      <c r="AB707" s="8"/>
      <c r="AC707" s="3"/>
      <c r="AD707" s="1"/>
      <c r="AE707" s="3"/>
      <c r="AF707" s="3"/>
      <c r="AG707" s="4"/>
      <c r="AH707" s="4"/>
      <c r="AI707" s="4"/>
      <c r="AJ707" s="1"/>
      <c r="AK707" s="1"/>
      <c r="AL707" s="1"/>
      <c r="AM707" s="1"/>
    </row>
    <row r="708" spans="1:177" ht="15" customHeight="1" x14ac:dyDescent="0.2">
      <c r="A708" s="75">
        <f t="shared" si="252"/>
        <v>43643</v>
      </c>
      <c r="B708" s="2">
        <f t="shared" si="243"/>
        <v>1021.97987056</v>
      </c>
      <c r="C708" s="157">
        <f t="shared" si="263"/>
        <v>1008.11090512</v>
      </c>
      <c r="D708" s="158">
        <f t="shared" si="253"/>
        <v>5177.47</v>
      </c>
      <c r="E708" s="150">
        <f>IF(AND(K708=1,K707&gt;1),VLOOKUP(A707,[1]Plan1!$GA$137:$GD$300,4),E707)</f>
        <v>5206.9799999999996</v>
      </c>
      <c r="F708" s="152">
        <f t="shared" si="244"/>
        <v>43554</v>
      </c>
      <c r="G708" s="152">
        <f t="shared" si="261"/>
        <v>43585</v>
      </c>
      <c r="H708" s="159">
        <f t="shared" si="245"/>
        <v>5.6996950247900635E-3</v>
      </c>
      <c r="I708" s="160">
        <f t="shared" si="254"/>
        <v>43646</v>
      </c>
      <c r="J708" s="155">
        <f t="shared" si="262"/>
        <v>31</v>
      </c>
      <c r="K708" s="155">
        <f t="shared" si="259"/>
        <v>28</v>
      </c>
      <c r="L708" s="2">
        <f t="shared" si="255"/>
        <v>1.0051466899999999</v>
      </c>
      <c r="M708" s="157">
        <f t="shared" si="260"/>
        <v>1.0051466899999999</v>
      </c>
      <c r="N708" s="2">
        <f t="shared" si="246"/>
        <v>1013.29933943</v>
      </c>
      <c r="O708" s="161">
        <f t="shared" si="256"/>
        <v>0</v>
      </c>
      <c r="P708" s="162">
        <f t="shared" si="247"/>
        <v>0</v>
      </c>
      <c r="Q708" s="157">
        <f t="shared" si="248"/>
        <v>0</v>
      </c>
      <c r="R708" s="163">
        <f t="shared" si="257"/>
        <v>0.12</v>
      </c>
      <c r="S708" s="161">
        <f t="shared" si="249"/>
        <v>28</v>
      </c>
      <c r="T708" s="161">
        <v>360</v>
      </c>
      <c r="U708" s="164">
        <f t="shared" si="250"/>
        <v>1.0085666010000001</v>
      </c>
      <c r="V708" s="157">
        <f t="shared" si="251"/>
        <v>8.6805311300000003</v>
      </c>
      <c r="W708" s="2">
        <f t="shared" si="258"/>
        <v>0</v>
      </c>
      <c r="X708" s="2"/>
      <c r="Y708" s="8"/>
      <c r="Z708" s="5"/>
      <c r="AA708" s="1"/>
      <c r="AB708" s="8"/>
      <c r="AC708" s="3"/>
      <c r="AD708" s="1"/>
      <c r="AE708" s="3"/>
      <c r="AF708" s="3"/>
      <c r="AG708" s="4"/>
      <c r="AH708" s="4"/>
      <c r="AI708" s="4"/>
      <c r="AJ708" s="1"/>
      <c r="AK708" s="1"/>
      <c r="AL708" s="1"/>
      <c r="AM708" s="1"/>
    </row>
    <row r="709" spans="1:177" ht="15" customHeight="1" x14ac:dyDescent="0.2">
      <c r="A709" s="75">
        <f t="shared" si="252"/>
        <v>43644</v>
      </c>
      <c r="B709" s="2">
        <f t="shared" si="243"/>
        <v>1022.47870507</v>
      </c>
      <c r="C709" s="157">
        <f t="shared" si="263"/>
        <v>1008.11090512</v>
      </c>
      <c r="D709" s="158">
        <f t="shared" si="253"/>
        <v>5177.47</v>
      </c>
      <c r="E709" s="150">
        <f>IF(AND(K709=1,K708&gt;1),VLOOKUP(A708,[1]Plan1!$GA$137:$GD$300,4),E708)</f>
        <v>5206.9799999999996</v>
      </c>
      <c r="F709" s="152">
        <f t="shared" si="244"/>
        <v>43554</v>
      </c>
      <c r="G709" s="152">
        <f t="shared" si="261"/>
        <v>43585</v>
      </c>
      <c r="H709" s="159">
        <f t="shared" si="245"/>
        <v>5.6996950247900635E-3</v>
      </c>
      <c r="I709" s="160">
        <f t="shared" si="254"/>
        <v>43646</v>
      </c>
      <c r="J709" s="155">
        <f t="shared" si="262"/>
        <v>31</v>
      </c>
      <c r="K709" s="155">
        <f t="shared" si="259"/>
        <v>29</v>
      </c>
      <c r="L709" s="2">
        <f t="shared" si="255"/>
        <v>1.00533099</v>
      </c>
      <c r="M709" s="157">
        <f t="shared" si="260"/>
        <v>1.00533099</v>
      </c>
      <c r="N709" s="2">
        <f t="shared" si="246"/>
        <v>1013.48513427</v>
      </c>
      <c r="O709" s="161">
        <f t="shared" si="256"/>
        <v>0</v>
      </c>
      <c r="P709" s="162">
        <f t="shared" si="247"/>
        <v>0</v>
      </c>
      <c r="Q709" s="157">
        <f t="shared" si="248"/>
        <v>0</v>
      </c>
      <c r="R709" s="163">
        <f t="shared" si="257"/>
        <v>0.12</v>
      </c>
      <c r="S709" s="161">
        <f t="shared" si="249"/>
        <v>29</v>
      </c>
      <c r="T709" s="161">
        <v>360</v>
      </c>
      <c r="U709" s="164">
        <f t="shared" si="250"/>
        <v>1.008873905</v>
      </c>
      <c r="V709" s="157">
        <f t="shared" si="251"/>
        <v>8.9935708000000005</v>
      </c>
      <c r="W709" s="2">
        <f t="shared" si="258"/>
        <v>0</v>
      </c>
      <c r="X709" s="2"/>
      <c r="Y709" s="8"/>
      <c r="Z709" s="5"/>
      <c r="AA709" s="21"/>
      <c r="AB709" s="13"/>
      <c r="AC709" s="27"/>
      <c r="AD709" s="21"/>
      <c r="AE709" s="27"/>
      <c r="AF709" s="27"/>
      <c r="AG709" s="35"/>
      <c r="AH709" s="35"/>
      <c r="AI709" s="35"/>
      <c r="AJ709" s="21"/>
      <c r="AK709" s="21"/>
      <c r="AL709" s="21"/>
      <c r="AM709" s="21"/>
    </row>
    <row r="710" spans="1:177" ht="15" customHeight="1" x14ac:dyDescent="0.2">
      <c r="A710" s="75">
        <f t="shared" si="252"/>
        <v>43645</v>
      </c>
      <c r="B710" s="2">
        <f t="shared" si="243"/>
        <v>1022.9777785499999</v>
      </c>
      <c r="C710" s="157">
        <f t="shared" si="263"/>
        <v>1008.11090512</v>
      </c>
      <c r="D710" s="158">
        <f t="shared" si="253"/>
        <v>5177.47</v>
      </c>
      <c r="E710" s="150">
        <f>IF(AND(K710=1,K709&gt;1),VLOOKUP(A709,[1]Plan1!$GA$137:$GD$300,4),E709)</f>
        <v>5206.9799999999996</v>
      </c>
      <c r="F710" s="152">
        <f t="shared" si="244"/>
        <v>43554</v>
      </c>
      <c r="G710" s="152">
        <f t="shared" si="261"/>
        <v>43585</v>
      </c>
      <c r="H710" s="159">
        <f t="shared" si="245"/>
        <v>5.6996950247900635E-3</v>
      </c>
      <c r="I710" s="160">
        <f t="shared" si="254"/>
        <v>43646</v>
      </c>
      <c r="J710" s="155">
        <f t="shared" si="262"/>
        <v>31</v>
      </c>
      <c r="K710" s="155">
        <f t="shared" si="259"/>
        <v>30</v>
      </c>
      <c r="L710" s="2">
        <f t="shared" si="255"/>
        <v>1.00551532</v>
      </c>
      <c r="M710" s="157">
        <f t="shared" si="260"/>
        <v>1.00551532</v>
      </c>
      <c r="N710" s="2">
        <f t="shared" si="246"/>
        <v>1013.67095935</v>
      </c>
      <c r="O710" s="161">
        <f t="shared" si="256"/>
        <v>0</v>
      </c>
      <c r="P710" s="162">
        <f t="shared" si="247"/>
        <v>0</v>
      </c>
      <c r="Q710" s="157">
        <f t="shared" si="248"/>
        <v>0</v>
      </c>
      <c r="R710" s="163">
        <f t="shared" si="257"/>
        <v>0.12</v>
      </c>
      <c r="S710" s="161">
        <f t="shared" si="249"/>
        <v>30</v>
      </c>
      <c r="T710" s="161">
        <v>360</v>
      </c>
      <c r="U710" s="164">
        <f t="shared" si="250"/>
        <v>1.009181302</v>
      </c>
      <c r="V710" s="157">
        <f t="shared" si="251"/>
        <v>9.3068191999999996</v>
      </c>
      <c r="W710" s="2">
        <f t="shared" si="258"/>
        <v>0</v>
      </c>
      <c r="X710" s="2"/>
      <c r="Y710" s="22"/>
      <c r="Z710" s="5"/>
      <c r="AA710" s="23"/>
      <c r="AB710" s="22"/>
      <c r="AC710" s="9"/>
      <c r="AD710" s="23"/>
      <c r="AE710" s="9"/>
      <c r="AF710" s="9"/>
      <c r="AG710" s="36"/>
      <c r="AH710" s="36"/>
      <c r="AI710" s="36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  <c r="BU710" s="23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3"/>
      <c r="CG710" s="23"/>
      <c r="CH710" s="23"/>
      <c r="CI710" s="23"/>
      <c r="CJ710" s="23"/>
      <c r="CK710" s="23"/>
      <c r="CL710" s="23"/>
      <c r="CM710" s="23"/>
      <c r="CN710" s="23"/>
      <c r="CO710" s="23"/>
      <c r="CP710" s="23"/>
      <c r="CQ710" s="23"/>
      <c r="CR710" s="23"/>
      <c r="CS710" s="23"/>
      <c r="CT710" s="23"/>
      <c r="CU710" s="23"/>
      <c r="CV710" s="23"/>
      <c r="CW710" s="23"/>
      <c r="CX710" s="23"/>
      <c r="CY710" s="23"/>
      <c r="CZ710" s="23"/>
      <c r="DA710" s="23"/>
      <c r="DB710" s="23"/>
      <c r="DC710" s="23"/>
      <c r="DD710" s="23"/>
      <c r="DE710" s="23"/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/>
      <c r="DR710" s="23"/>
      <c r="DS710" s="23"/>
      <c r="DT710" s="23"/>
      <c r="DU710" s="23"/>
      <c r="DV710" s="23"/>
      <c r="DW710" s="23"/>
      <c r="DX710" s="23"/>
      <c r="DY710" s="23"/>
      <c r="DZ710" s="23"/>
      <c r="EA710" s="23"/>
      <c r="EB710" s="23"/>
      <c r="EC710" s="23"/>
      <c r="ED710" s="23"/>
      <c r="EE710" s="23"/>
      <c r="EF710" s="23"/>
      <c r="EG710" s="23"/>
      <c r="EH710" s="23"/>
      <c r="EI710" s="23"/>
      <c r="EJ710" s="23"/>
      <c r="EK710" s="23"/>
      <c r="EL710" s="23"/>
      <c r="EM710" s="23"/>
      <c r="EN710" s="23"/>
      <c r="EO710" s="23"/>
      <c r="EP710" s="23"/>
      <c r="EQ710" s="23"/>
      <c r="ER710" s="23"/>
      <c r="ES710" s="23"/>
      <c r="ET710" s="23"/>
      <c r="EU710" s="23"/>
      <c r="EV710" s="23"/>
      <c r="EW710" s="23"/>
      <c r="EX710" s="23"/>
      <c r="EY710" s="23"/>
      <c r="EZ710" s="23"/>
      <c r="FA710" s="23"/>
      <c r="FB710" s="23"/>
      <c r="FC710" s="23"/>
      <c r="FD710" s="23"/>
      <c r="FE710" s="23"/>
      <c r="FF710" s="23"/>
      <c r="FG710" s="23"/>
      <c r="FH710" s="23"/>
      <c r="FI710" s="23"/>
      <c r="FJ710" s="23"/>
      <c r="FK710" s="23"/>
      <c r="FL710" s="23"/>
      <c r="FM710" s="23"/>
      <c r="FN710" s="23"/>
      <c r="FO710" s="23"/>
      <c r="FP710" s="23"/>
      <c r="FQ710" s="23"/>
      <c r="FR710" s="23"/>
      <c r="FS710" s="23"/>
      <c r="FT710" s="23"/>
      <c r="FU710" s="23"/>
    </row>
    <row r="711" spans="1:177" ht="15" customHeight="1" x14ac:dyDescent="0.2">
      <c r="A711" s="75">
        <f t="shared" si="252"/>
        <v>43646</v>
      </c>
      <c r="B711" s="2">
        <f t="shared" si="243"/>
        <v>1023.4771023</v>
      </c>
      <c r="C711" s="157">
        <f t="shared" si="263"/>
        <v>1008.11090512</v>
      </c>
      <c r="D711" s="158">
        <f t="shared" si="253"/>
        <v>5177.47</v>
      </c>
      <c r="E711" s="150">
        <f>IF(AND(K711=1,K710&gt;1),VLOOKUP(A710,[1]Plan1!$GA$137:$GD$300,4),E710)</f>
        <v>5206.9799999999996</v>
      </c>
      <c r="F711" s="152">
        <f t="shared" si="244"/>
        <v>43554</v>
      </c>
      <c r="G711" s="152">
        <f t="shared" si="261"/>
        <v>43585</v>
      </c>
      <c r="H711" s="159">
        <f t="shared" si="245"/>
        <v>5.6996950247900635E-3</v>
      </c>
      <c r="I711" s="160">
        <f t="shared" si="254"/>
        <v>43646</v>
      </c>
      <c r="J711" s="155">
        <f t="shared" si="262"/>
        <v>31</v>
      </c>
      <c r="K711" s="155">
        <f t="shared" si="259"/>
        <v>31</v>
      </c>
      <c r="L711" s="2">
        <f t="shared" si="255"/>
        <v>1.0056996899999999</v>
      </c>
      <c r="M711" s="157">
        <f t="shared" si="260"/>
        <v>1.0056996899999999</v>
      </c>
      <c r="N711" s="2">
        <f t="shared" si="246"/>
        <v>1013.85682476</v>
      </c>
      <c r="O711" s="161">
        <f t="shared" si="256"/>
        <v>0</v>
      </c>
      <c r="P711" s="162">
        <f t="shared" si="247"/>
        <v>0</v>
      </c>
      <c r="Q711" s="157">
        <f t="shared" si="248"/>
        <v>0</v>
      </c>
      <c r="R711" s="163">
        <f t="shared" si="257"/>
        <v>0.12</v>
      </c>
      <c r="S711" s="161">
        <f t="shared" si="249"/>
        <v>31</v>
      </c>
      <c r="T711" s="161">
        <v>360</v>
      </c>
      <c r="U711" s="164">
        <f t="shared" si="250"/>
        <v>1.0094887930000001</v>
      </c>
      <c r="V711" s="157">
        <f t="shared" si="251"/>
        <v>9.62027754</v>
      </c>
      <c r="W711" s="2">
        <f t="shared" si="258"/>
        <v>0</v>
      </c>
      <c r="X711" s="2"/>
      <c r="Y711" s="8"/>
      <c r="Z711" s="5"/>
      <c r="AA711" s="21"/>
      <c r="AB711" s="13"/>
      <c r="AC711" s="27"/>
      <c r="AD711" s="21"/>
      <c r="AE711" s="27"/>
      <c r="AF711" s="27"/>
      <c r="AG711" s="35"/>
      <c r="AH711" s="35"/>
      <c r="AI711" s="35"/>
      <c r="AJ711" s="21"/>
      <c r="AK711" s="21"/>
      <c r="AL711" s="21"/>
      <c r="AM711" s="21"/>
    </row>
    <row r="712" spans="1:177" ht="15" customHeight="1" x14ac:dyDescent="0.2">
      <c r="A712" s="75">
        <f t="shared" si="252"/>
        <v>43647</v>
      </c>
      <c r="B712" s="2">
        <f t="shared" si="243"/>
        <v>1023.8436858299999</v>
      </c>
      <c r="C712" s="157">
        <f t="shared" si="263"/>
        <v>1023.4771023</v>
      </c>
      <c r="D712" s="158">
        <f t="shared" si="253"/>
        <v>5206.9799999999996</v>
      </c>
      <c r="E712" s="150">
        <f>IF(AND(K712=1,K711&gt;1),VLOOKUP(A711,[1]Plan1!$GA$137:$GD$300,4),E711)</f>
        <v>5213.75</v>
      </c>
      <c r="F712" s="152">
        <f t="shared" si="244"/>
        <v>43585</v>
      </c>
      <c r="G712" s="152">
        <f t="shared" si="261"/>
        <v>43615</v>
      </c>
      <c r="H712" s="159">
        <f t="shared" si="245"/>
        <v>1.3001778382095708E-3</v>
      </c>
      <c r="I712" s="160">
        <f t="shared" si="254"/>
        <v>43676</v>
      </c>
      <c r="J712" s="155">
        <f t="shared" si="262"/>
        <v>30</v>
      </c>
      <c r="K712" s="155">
        <f t="shared" si="259"/>
        <v>1</v>
      </c>
      <c r="L712" s="2">
        <f t="shared" si="255"/>
        <v>1.0000433099999999</v>
      </c>
      <c r="M712" s="157">
        <f t="shared" si="260"/>
        <v>1.0000433099999999</v>
      </c>
      <c r="N712" s="2">
        <f t="shared" si="246"/>
        <v>1023.52142909</v>
      </c>
      <c r="O712" s="161">
        <f t="shared" si="256"/>
        <v>0</v>
      </c>
      <c r="P712" s="162">
        <f t="shared" si="247"/>
        <v>0</v>
      </c>
      <c r="Q712" s="157">
        <f t="shared" si="248"/>
        <v>0</v>
      </c>
      <c r="R712" s="163">
        <f t="shared" si="257"/>
        <v>0.12</v>
      </c>
      <c r="S712" s="161">
        <f t="shared" si="249"/>
        <v>1</v>
      </c>
      <c r="T712" s="161">
        <v>360</v>
      </c>
      <c r="U712" s="164">
        <f t="shared" si="250"/>
        <v>1.0003148509999999</v>
      </c>
      <c r="V712" s="157">
        <f t="shared" si="251"/>
        <v>0.32225673999999999</v>
      </c>
      <c r="W712" s="2">
        <f t="shared" si="258"/>
        <v>0</v>
      </c>
      <c r="X712" s="2"/>
      <c r="Y712" s="8"/>
      <c r="Z712" s="5"/>
      <c r="AA712" s="21"/>
      <c r="AB712" s="13"/>
      <c r="AC712" s="27"/>
      <c r="AD712" s="21"/>
      <c r="AE712" s="27"/>
      <c r="AF712" s="27"/>
      <c r="AG712" s="35"/>
      <c r="AH712" s="35"/>
      <c r="AI712" s="35"/>
      <c r="AJ712" s="21"/>
      <c r="AK712" s="21"/>
      <c r="AL712" s="21"/>
      <c r="AM712" s="21"/>
    </row>
    <row r="713" spans="1:177" ht="15" customHeight="1" x14ac:dyDescent="0.2">
      <c r="A713" s="75">
        <f t="shared" si="252"/>
        <v>43648</v>
      </c>
      <c r="B713" s="2">
        <f t="shared" si="243"/>
        <v>1024.2103996399999</v>
      </c>
      <c r="C713" s="157">
        <f t="shared" si="263"/>
        <v>1023.4771023</v>
      </c>
      <c r="D713" s="158">
        <f t="shared" si="253"/>
        <v>5206.9799999999996</v>
      </c>
      <c r="E713" s="150">
        <f>IF(AND(K713=1,K712&gt;1),VLOOKUP(A712,[1]Plan1!$GA$137:$GD$300,4),E712)</f>
        <v>5213.75</v>
      </c>
      <c r="F713" s="152">
        <f t="shared" si="244"/>
        <v>43585</v>
      </c>
      <c r="G713" s="152">
        <f t="shared" si="261"/>
        <v>43615</v>
      </c>
      <c r="H713" s="159">
        <f t="shared" si="245"/>
        <v>1.3001778382095708E-3</v>
      </c>
      <c r="I713" s="160">
        <f t="shared" si="254"/>
        <v>43676</v>
      </c>
      <c r="J713" s="155">
        <f t="shared" si="262"/>
        <v>30</v>
      </c>
      <c r="K713" s="155">
        <f t="shared" si="259"/>
        <v>2</v>
      </c>
      <c r="L713" s="2">
        <f t="shared" si="255"/>
        <v>1.00008662</v>
      </c>
      <c r="M713" s="157">
        <f t="shared" si="260"/>
        <v>1.00008662</v>
      </c>
      <c r="N713" s="2">
        <f t="shared" si="246"/>
        <v>1023.56575588</v>
      </c>
      <c r="O713" s="161">
        <f t="shared" si="256"/>
        <v>0</v>
      </c>
      <c r="P713" s="162">
        <f t="shared" si="247"/>
        <v>0</v>
      </c>
      <c r="Q713" s="157">
        <f t="shared" si="248"/>
        <v>0</v>
      </c>
      <c r="R713" s="163">
        <f t="shared" si="257"/>
        <v>0.12</v>
      </c>
      <c r="S713" s="161">
        <f t="shared" si="249"/>
        <v>2</v>
      </c>
      <c r="T713" s="161">
        <v>360</v>
      </c>
      <c r="U713" s="164">
        <f t="shared" si="250"/>
        <v>1.000629802</v>
      </c>
      <c r="V713" s="157">
        <f t="shared" si="251"/>
        <v>0.64464376000000001</v>
      </c>
      <c r="W713" s="2">
        <f t="shared" si="258"/>
        <v>0</v>
      </c>
      <c r="X713" s="2"/>
      <c r="Y713" s="8"/>
      <c r="Z713" s="5"/>
      <c r="AA713" s="1"/>
      <c r="AB713" s="8"/>
      <c r="AC713" s="3"/>
      <c r="AD713" s="1"/>
      <c r="AE713" s="3"/>
      <c r="AF713" s="3"/>
      <c r="AG713" s="4"/>
      <c r="AH713" s="4"/>
      <c r="AI713" s="4"/>
      <c r="AJ713" s="1"/>
      <c r="AK713" s="1"/>
      <c r="AL713" s="1"/>
      <c r="AM713" s="1"/>
    </row>
    <row r="714" spans="1:177" ht="15" customHeight="1" x14ac:dyDescent="0.2">
      <c r="A714" s="75">
        <f t="shared" si="252"/>
        <v>43649</v>
      </c>
      <c r="B714" s="2">
        <f t="shared" si="243"/>
        <v>1024.57725295</v>
      </c>
      <c r="C714" s="157">
        <f t="shared" si="263"/>
        <v>1023.4771023</v>
      </c>
      <c r="D714" s="158">
        <f t="shared" si="253"/>
        <v>5206.9799999999996</v>
      </c>
      <c r="E714" s="150">
        <f>IF(AND(K714=1,K713&gt;1),VLOOKUP(A713,[1]Plan1!$GA$137:$GD$300,4),E713)</f>
        <v>5213.75</v>
      </c>
      <c r="F714" s="152">
        <f t="shared" si="244"/>
        <v>43585</v>
      </c>
      <c r="G714" s="152">
        <f t="shared" si="261"/>
        <v>43615</v>
      </c>
      <c r="H714" s="159">
        <f t="shared" si="245"/>
        <v>1.3001778382095708E-3</v>
      </c>
      <c r="I714" s="160">
        <f t="shared" si="254"/>
        <v>43676</v>
      </c>
      <c r="J714" s="155">
        <f t="shared" si="262"/>
        <v>30</v>
      </c>
      <c r="K714" s="155">
        <f t="shared" si="259"/>
        <v>3</v>
      </c>
      <c r="L714" s="2">
        <f t="shared" si="255"/>
        <v>1.0001299400000001</v>
      </c>
      <c r="M714" s="157">
        <f t="shared" si="260"/>
        <v>1.0001299400000001</v>
      </c>
      <c r="N714" s="2">
        <f t="shared" si="246"/>
        <v>1023.61009291</v>
      </c>
      <c r="O714" s="161">
        <f t="shared" si="256"/>
        <v>0</v>
      </c>
      <c r="P714" s="162">
        <f t="shared" si="247"/>
        <v>0</v>
      </c>
      <c r="Q714" s="157">
        <f t="shared" si="248"/>
        <v>0</v>
      </c>
      <c r="R714" s="163">
        <f t="shared" si="257"/>
        <v>0.12</v>
      </c>
      <c r="S714" s="161">
        <f t="shared" si="249"/>
        <v>3</v>
      </c>
      <c r="T714" s="161">
        <v>360</v>
      </c>
      <c r="U714" s="164">
        <f t="shared" si="250"/>
        <v>1.0009448519999999</v>
      </c>
      <c r="V714" s="157">
        <f t="shared" si="251"/>
        <v>0.96716004</v>
      </c>
      <c r="W714" s="2">
        <f t="shared" si="258"/>
        <v>0</v>
      </c>
      <c r="X714" s="2"/>
      <c r="Y714" s="8"/>
      <c r="Z714" s="5"/>
      <c r="AA714" s="1"/>
      <c r="AB714" s="8"/>
      <c r="AC714" s="3"/>
      <c r="AD714" s="1"/>
      <c r="AE714" s="3"/>
      <c r="AF714" s="3"/>
      <c r="AG714" s="4"/>
      <c r="AH714" s="4"/>
      <c r="AI714" s="4"/>
      <c r="AJ714" s="1"/>
      <c r="AK714" s="1"/>
      <c r="AL714" s="1"/>
      <c r="AM714" s="1"/>
    </row>
    <row r="715" spans="1:177" ht="15" customHeight="1" x14ac:dyDescent="0.2">
      <c r="A715" s="75">
        <f t="shared" si="252"/>
        <v>43650</v>
      </c>
      <c r="B715" s="2">
        <f t="shared" ref="B715:B778" si="264">N715+V715</f>
        <v>1024.9442252899998</v>
      </c>
      <c r="C715" s="157">
        <f t="shared" si="263"/>
        <v>1023.4771023</v>
      </c>
      <c r="D715" s="158">
        <f t="shared" si="253"/>
        <v>5206.9799999999996</v>
      </c>
      <c r="E715" s="150">
        <f>IF(AND(K715=1,K714&gt;1),VLOOKUP(A714,[1]Plan1!$GA$137:$GD$300,4),E714)</f>
        <v>5213.75</v>
      </c>
      <c r="F715" s="152">
        <f t="shared" ref="F715:F778" si="265">EDATE(G715,-1)</f>
        <v>43585</v>
      </c>
      <c r="G715" s="152">
        <f t="shared" si="261"/>
        <v>43615</v>
      </c>
      <c r="H715" s="159">
        <f t="shared" ref="H715:H778" si="266">(E715/D715)-1</f>
        <v>1.3001778382095708E-3</v>
      </c>
      <c r="I715" s="160">
        <f t="shared" si="254"/>
        <v>43676</v>
      </c>
      <c r="J715" s="155">
        <f t="shared" si="262"/>
        <v>30</v>
      </c>
      <c r="K715" s="155">
        <f t="shared" si="259"/>
        <v>4</v>
      </c>
      <c r="L715" s="2">
        <f t="shared" si="255"/>
        <v>1.00017325</v>
      </c>
      <c r="M715" s="157">
        <f t="shared" si="260"/>
        <v>1.00017325</v>
      </c>
      <c r="N715" s="2">
        <f t="shared" ref="N715:N778" si="267">TRUNC(C715*M715,8)</f>
        <v>1023.6544196999999</v>
      </c>
      <c r="O715" s="161">
        <f t="shared" si="256"/>
        <v>0</v>
      </c>
      <c r="P715" s="162">
        <f t="shared" ref="P715:P778" si="268">IF(O715&gt;0,VLOOKUP($A715,$AB$11:$AG$122,6),0)</f>
        <v>0</v>
      </c>
      <c r="Q715" s="157">
        <f t="shared" ref="Q715:Q778" si="269">IF(P715&gt;0,TRUNC(P715*N715,8),0)</f>
        <v>0</v>
      </c>
      <c r="R715" s="163">
        <f t="shared" si="257"/>
        <v>0.12</v>
      </c>
      <c r="S715" s="161">
        <f t="shared" ref="S715:S778" si="270">K715</f>
        <v>4</v>
      </c>
      <c r="T715" s="161">
        <v>360</v>
      </c>
      <c r="U715" s="164">
        <f t="shared" ref="U715:U778" si="271">ROUND((1+R715)^(30/360)^(K715/J715),9)</f>
        <v>1.0012600009999999</v>
      </c>
      <c r="V715" s="157">
        <f t="shared" ref="V715:V778" si="272">TRUNC((N715*(U715-1)),8)</f>
        <v>1.2898055900000001</v>
      </c>
      <c r="W715" s="2">
        <f t="shared" si="258"/>
        <v>0</v>
      </c>
      <c r="X715" s="2"/>
      <c r="Y715" s="8"/>
      <c r="Z715" s="5"/>
      <c r="AA715" s="1"/>
      <c r="AB715" s="8"/>
      <c r="AC715" s="3"/>
      <c r="AD715" s="1"/>
      <c r="AE715" s="3"/>
      <c r="AF715" s="3"/>
      <c r="AG715" s="4"/>
      <c r="AH715" s="4"/>
      <c r="AI715" s="4"/>
      <c r="AJ715" s="1"/>
      <c r="AK715" s="1"/>
      <c r="AL715" s="1"/>
      <c r="AM715" s="1"/>
    </row>
    <row r="716" spans="1:177" ht="15" customHeight="1" x14ac:dyDescent="0.2">
      <c r="A716" s="75">
        <f t="shared" ref="A716:A779" si="273">(A715+1)</f>
        <v>43651</v>
      </c>
      <c r="B716" s="2">
        <f t="shared" si="264"/>
        <v>1025.3113371700001</v>
      </c>
      <c r="C716" s="157">
        <f t="shared" si="263"/>
        <v>1023.4771023</v>
      </c>
      <c r="D716" s="158">
        <f t="shared" ref="D716:D779" si="274">IF(E716=E715,D715,E715)</f>
        <v>5206.9799999999996</v>
      </c>
      <c r="E716" s="150">
        <f>IF(AND(K716=1,K715&gt;1),VLOOKUP(A715,[1]Plan1!$GA$137:$GD$300,4),E715)</f>
        <v>5213.75</v>
      </c>
      <c r="F716" s="152">
        <f t="shared" si="265"/>
        <v>43585</v>
      </c>
      <c r="G716" s="152">
        <f t="shared" si="261"/>
        <v>43615</v>
      </c>
      <c r="H716" s="159">
        <f t="shared" si="266"/>
        <v>1.3001778382095708E-3</v>
      </c>
      <c r="I716" s="160">
        <f t="shared" ref="I716:I779" si="275">VLOOKUP(A715,AF$126:AI$301,4)</f>
        <v>43676</v>
      </c>
      <c r="J716" s="155">
        <f t="shared" si="262"/>
        <v>30</v>
      </c>
      <c r="K716" s="155">
        <f t="shared" si="259"/>
        <v>5</v>
      </c>
      <c r="L716" s="2">
        <f t="shared" ref="L716:L779" si="276">TRUNC((E716/D716)^TRUNC((K716/J716),9),8)</f>
        <v>1.0002165700000001</v>
      </c>
      <c r="M716" s="157">
        <f t="shared" si="260"/>
        <v>1.0002165700000001</v>
      </c>
      <c r="N716" s="2">
        <f t="shared" si="267"/>
        <v>1023.69875673</v>
      </c>
      <c r="O716" s="161">
        <f t="shared" ref="O716:O779" si="277">IF(VLOOKUP(A716,AB$11:AK$122,10)=VLOOKUP(A715,AB$11:AK$122,10),0,VLOOKUP(A716,AB$11:AK$122,10))</f>
        <v>0</v>
      </c>
      <c r="P716" s="162">
        <f t="shared" si="268"/>
        <v>0</v>
      </c>
      <c r="Q716" s="157">
        <f t="shared" si="269"/>
        <v>0</v>
      </c>
      <c r="R716" s="163">
        <f t="shared" ref="R716:R779" si="278">(R715)</f>
        <v>0.12</v>
      </c>
      <c r="S716" s="161">
        <f t="shared" si="270"/>
        <v>5</v>
      </c>
      <c r="T716" s="161">
        <v>360</v>
      </c>
      <c r="U716" s="164">
        <f t="shared" si="271"/>
        <v>1.0015752490000001</v>
      </c>
      <c r="V716" s="157">
        <f t="shared" si="272"/>
        <v>1.6125804399999999</v>
      </c>
      <c r="W716" s="2">
        <f t="shared" ref="W716:W779" si="279">IF(O716&gt;0,Q716+V716,0)</f>
        <v>0</v>
      </c>
      <c r="X716" s="2"/>
      <c r="Y716" s="8"/>
      <c r="Z716" s="5"/>
      <c r="AA716" s="1"/>
      <c r="AB716" s="8"/>
      <c r="AC716" s="3"/>
      <c r="AD716" s="1"/>
      <c r="AE716" s="3"/>
      <c r="AF716" s="3"/>
      <c r="AG716" s="4"/>
      <c r="AH716" s="4"/>
      <c r="AI716" s="4"/>
      <c r="AJ716" s="1"/>
      <c r="AK716" s="1"/>
      <c r="AL716" s="1"/>
      <c r="AM716" s="1"/>
    </row>
    <row r="717" spans="1:177" ht="15" customHeight="1" x14ac:dyDescent="0.2">
      <c r="A717" s="75">
        <f t="shared" si="273"/>
        <v>43652</v>
      </c>
      <c r="B717" s="2">
        <f t="shared" si="264"/>
        <v>1025.6785886</v>
      </c>
      <c r="C717" s="157">
        <f t="shared" si="263"/>
        <v>1023.4771023</v>
      </c>
      <c r="D717" s="158">
        <f t="shared" si="274"/>
        <v>5206.9799999999996</v>
      </c>
      <c r="E717" s="150">
        <f>IF(AND(K717=1,K716&gt;1),VLOOKUP(A716,[1]Plan1!$GA$137:$GD$300,4),E716)</f>
        <v>5213.75</v>
      </c>
      <c r="F717" s="152">
        <f t="shared" si="265"/>
        <v>43585</v>
      </c>
      <c r="G717" s="152">
        <f t="shared" si="261"/>
        <v>43615</v>
      </c>
      <c r="H717" s="159">
        <f t="shared" si="266"/>
        <v>1.3001778382095708E-3</v>
      </c>
      <c r="I717" s="160">
        <f t="shared" si="275"/>
        <v>43676</v>
      </c>
      <c r="J717" s="155">
        <f t="shared" si="262"/>
        <v>30</v>
      </c>
      <c r="K717" s="155">
        <f t="shared" si="259"/>
        <v>6</v>
      </c>
      <c r="L717" s="2">
        <f t="shared" si="276"/>
        <v>1.0002599000000001</v>
      </c>
      <c r="M717" s="157">
        <f t="shared" si="260"/>
        <v>1.0002599000000001</v>
      </c>
      <c r="N717" s="2">
        <f t="shared" si="267"/>
        <v>1023.74310399</v>
      </c>
      <c r="O717" s="161">
        <f t="shared" si="277"/>
        <v>0</v>
      </c>
      <c r="P717" s="162">
        <f t="shared" si="268"/>
        <v>0</v>
      </c>
      <c r="Q717" s="157">
        <f t="shared" si="269"/>
        <v>0</v>
      </c>
      <c r="R717" s="163">
        <f t="shared" si="278"/>
        <v>0.12</v>
      </c>
      <c r="S717" s="161">
        <f t="shared" si="270"/>
        <v>6</v>
      </c>
      <c r="T717" s="161">
        <v>360</v>
      </c>
      <c r="U717" s="164">
        <f t="shared" si="271"/>
        <v>1.001890596</v>
      </c>
      <c r="V717" s="157">
        <f t="shared" si="272"/>
        <v>1.93548461</v>
      </c>
      <c r="W717" s="2">
        <f t="shared" si="279"/>
        <v>0</v>
      </c>
      <c r="X717" s="2"/>
      <c r="Y717" s="8"/>
      <c r="Z717" s="5"/>
      <c r="AA717" s="1"/>
      <c r="AB717" s="8"/>
      <c r="AC717" s="3"/>
      <c r="AD717" s="1"/>
      <c r="AE717" s="3"/>
      <c r="AF717" s="3"/>
      <c r="AG717" s="4"/>
      <c r="AH717" s="4"/>
      <c r="AI717" s="4"/>
      <c r="AJ717" s="1"/>
      <c r="AK717" s="1"/>
      <c r="AL717" s="1"/>
      <c r="AM717" s="1"/>
    </row>
    <row r="718" spans="1:177" ht="15" customHeight="1" x14ac:dyDescent="0.2">
      <c r="A718" s="75">
        <f t="shared" si="273"/>
        <v>43653</v>
      </c>
      <c r="B718" s="2">
        <f t="shared" si="264"/>
        <v>1026.0459601299999</v>
      </c>
      <c r="C718" s="157">
        <f t="shared" si="263"/>
        <v>1023.4771023</v>
      </c>
      <c r="D718" s="158">
        <f t="shared" si="274"/>
        <v>5206.9799999999996</v>
      </c>
      <c r="E718" s="150">
        <f>IF(AND(K718=1,K717&gt;1),VLOOKUP(A717,[1]Plan1!$GA$137:$GD$300,4),E717)</f>
        <v>5213.75</v>
      </c>
      <c r="F718" s="152">
        <f t="shared" si="265"/>
        <v>43585</v>
      </c>
      <c r="G718" s="152">
        <f t="shared" si="261"/>
        <v>43615</v>
      </c>
      <c r="H718" s="159">
        <f t="shared" si="266"/>
        <v>1.3001778382095708E-3</v>
      </c>
      <c r="I718" s="160">
        <f t="shared" si="275"/>
        <v>43676</v>
      </c>
      <c r="J718" s="155">
        <f t="shared" si="262"/>
        <v>30</v>
      </c>
      <c r="K718" s="155">
        <f t="shared" si="259"/>
        <v>7</v>
      </c>
      <c r="L718" s="2">
        <f t="shared" si="276"/>
        <v>1.0003032199999999</v>
      </c>
      <c r="M718" s="157">
        <f t="shared" si="260"/>
        <v>1.0003032199999999</v>
      </c>
      <c r="N718" s="2">
        <f t="shared" si="267"/>
        <v>1023.78744102</v>
      </c>
      <c r="O718" s="161">
        <f t="shared" si="277"/>
        <v>0</v>
      </c>
      <c r="P718" s="162">
        <f t="shared" si="268"/>
        <v>0</v>
      </c>
      <c r="Q718" s="157">
        <f t="shared" si="269"/>
        <v>0</v>
      </c>
      <c r="R718" s="163">
        <f t="shared" si="278"/>
        <v>0.12</v>
      </c>
      <c r="S718" s="161">
        <f t="shared" si="270"/>
        <v>7</v>
      </c>
      <c r="T718" s="161">
        <v>360</v>
      </c>
      <c r="U718" s="164">
        <f t="shared" si="271"/>
        <v>1.0022060429999999</v>
      </c>
      <c r="V718" s="157">
        <f t="shared" si="272"/>
        <v>2.2585191099999999</v>
      </c>
      <c r="W718" s="2">
        <f t="shared" si="279"/>
        <v>0</v>
      </c>
      <c r="X718" s="2"/>
      <c r="Y718" s="8"/>
      <c r="Z718" s="5"/>
      <c r="AA718" s="1"/>
      <c r="AB718" s="8"/>
      <c r="AC718" s="3"/>
      <c r="AD718" s="1"/>
      <c r="AE718" s="3"/>
      <c r="AF718" s="3"/>
      <c r="AG718" s="4"/>
      <c r="AH718" s="4"/>
      <c r="AI718" s="4"/>
      <c r="AJ718" s="1"/>
      <c r="AK718" s="1"/>
      <c r="AL718" s="1"/>
      <c r="AM718" s="1"/>
    </row>
    <row r="719" spans="1:177" ht="15" customHeight="1" x14ac:dyDescent="0.2">
      <c r="A719" s="75">
        <f t="shared" si="273"/>
        <v>43654</v>
      </c>
      <c r="B719" s="2">
        <f t="shared" si="264"/>
        <v>1026.41346099</v>
      </c>
      <c r="C719" s="157">
        <f t="shared" si="263"/>
        <v>1023.4771023</v>
      </c>
      <c r="D719" s="158">
        <f t="shared" si="274"/>
        <v>5206.9799999999996</v>
      </c>
      <c r="E719" s="150">
        <f>IF(AND(K719=1,K718&gt;1),VLOOKUP(A718,[1]Plan1!$GA$137:$GD$300,4),E718)</f>
        <v>5213.75</v>
      </c>
      <c r="F719" s="152">
        <f t="shared" si="265"/>
        <v>43585</v>
      </c>
      <c r="G719" s="152">
        <f t="shared" si="261"/>
        <v>43615</v>
      </c>
      <c r="H719" s="159">
        <f t="shared" si="266"/>
        <v>1.3001778382095708E-3</v>
      </c>
      <c r="I719" s="160">
        <f t="shared" si="275"/>
        <v>43676</v>
      </c>
      <c r="J719" s="155">
        <f t="shared" si="262"/>
        <v>30</v>
      </c>
      <c r="K719" s="155">
        <f t="shared" si="259"/>
        <v>8</v>
      </c>
      <c r="L719" s="2">
        <f t="shared" si="276"/>
        <v>1.00034654</v>
      </c>
      <c r="M719" s="157">
        <f t="shared" si="260"/>
        <v>1.00034654</v>
      </c>
      <c r="N719" s="2">
        <f t="shared" si="267"/>
        <v>1023.83177805</v>
      </c>
      <c r="O719" s="161">
        <f t="shared" si="277"/>
        <v>0</v>
      </c>
      <c r="P719" s="162">
        <f t="shared" si="268"/>
        <v>0</v>
      </c>
      <c r="Q719" s="157">
        <f t="shared" si="269"/>
        <v>0</v>
      </c>
      <c r="R719" s="163">
        <f t="shared" si="278"/>
        <v>0.12</v>
      </c>
      <c r="S719" s="161">
        <f t="shared" si="270"/>
        <v>8</v>
      </c>
      <c r="T719" s="161">
        <v>360</v>
      </c>
      <c r="U719" s="164">
        <f t="shared" si="271"/>
        <v>1.0025215890000001</v>
      </c>
      <c r="V719" s="157">
        <f t="shared" si="272"/>
        <v>2.5816829399999999</v>
      </c>
      <c r="W719" s="2">
        <f t="shared" si="279"/>
        <v>0</v>
      </c>
      <c r="X719" s="2"/>
      <c r="Y719" s="8"/>
      <c r="Z719" s="5"/>
      <c r="AA719" s="1"/>
      <c r="AB719" s="8"/>
      <c r="AC719" s="3"/>
      <c r="AD719" s="1"/>
      <c r="AE719" s="3"/>
      <c r="AF719" s="3"/>
      <c r="AG719" s="4"/>
      <c r="AH719" s="4"/>
      <c r="AI719" s="4"/>
      <c r="AJ719" s="1"/>
      <c r="AK719" s="1"/>
      <c r="AL719" s="1"/>
      <c r="AM719" s="1"/>
    </row>
    <row r="720" spans="1:177" ht="15" customHeight="1" x14ac:dyDescent="0.2">
      <c r="A720" s="75">
        <f t="shared" si="273"/>
        <v>43655</v>
      </c>
      <c r="B720" s="2">
        <f t="shared" si="264"/>
        <v>1026.7811014599999</v>
      </c>
      <c r="C720" s="157">
        <f t="shared" si="263"/>
        <v>1023.4771023</v>
      </c>
      <c r="D720" s="158">
        <f t="shared" si="274"/>
        <v>5206.9799999999996</v>
      </c>
      <c r="E720" s="150">
        <f>IF(AND(K720=1,K719&gt;1),VLOOKUP(A719,[1]Plan1!$GA$137:$GD$300,4),E719)</f>
        <v>5213.75</v>
      </c>
      <c r="F720" s="152">
        <f t="shared" si="265"/>
        <v>43585</v>
      </c>
      <c r="G720" s="152">
        <f t="shared" si="261"/>
        <v>43615</v>
      </c>
      <c r="H720" s="159">
        <f t="shared" si="266"/>
        <v>1.3001778382095708E-3</v>
      </c>
      <c r="I720" s="160">
        <f t="shared" si="275"/>
        <v>43676</v>
      </c>
      <c r="J720" s="155">
        <f t="shared" si="262"/>
        <v>30</v>
      </c>
      <c r="K720" s="155">
        <f t="shared" si="259"/>
        <v>9</v>
      </c>
      <c r="L720" s="2">
        <f t="shared" si="276"/>
        <v>1.00038987</v>
      </c>
      <c r="M720" s="157">
        <f t="shared" si="260"/>
        <v>1.00038987</v>
      </c>
      <c r="N720" s="2">
        <f t="shared" si="267"/>
        <v>1023.87612531</v>
      </c>
      <c r="O720" s="161">
        <f t="shared" si="277"/>
        <v>0</v>
      </c>
      <c r="P720" s="162">
        <f t="shared" si="268"/>
        <v>0</v>
      </c>
      <c r="Q720" s="157">
        <f t="shared" si="269"/>
        <v>0</v>
      </c>
      <c r="R720" s="163">
        <f t="shared" si="278"/>
        <v>0.12</v>
      </c>
      <c r="S720" s="161">
        <f t="shared" si="270"/>
        <v>9</v>
      </c>
      <c r="T720" s="161">
        <v>360</v>
      </c>
      <c r="U720" s="164">
        <f t="shared" si="271"/>
        <v>1.002837234</v>
      </c>
      <c r="V720" s="157">
        <f t="shared" si="272"/>
        <v>2.90497615</v>
      </c>
      <c r="W720" s="2">
        <f t="shared" si="279"/>
        <v>0</v>
      </c>
      <c r="X720" s="2"/>
      <c r="Y720" s="8"/>
      <c r="Z720" s="5"/>
      <c r="AA720" s="1"/>
      <c r="AB720" s="8"/>
      <c r="AC720" s="3"/>
      <c r="AD720" s="1"/>
      <c r="AE720" s="3"/>
      <c r="AF720" s="3"/>
      <c r="AG720" s="4"/>
      <c r="AH720" s="4"/>
      <c r="AI720" s="4"/>
      <c r="AJ720" s="1"/>
      <c r="AK720" s="1"/>
      <c r="AL720" s="1"/>
      <c r="AM720" s="1"/>
    </row>
    <row r="721" spans="1:163" ht="15" customHeight="1" x14ac:dyDescent="0.2">
      <c r="A721" s="75">
        <f t="shared" si="273"/>
        <v>43656</v>
      </c>
      <c r="B721" s="2">
        <f t="shared" si="264"/>
        <v>1027.14887232</v>
      </c>
      <c r="C721" s="157">
        <f t="shared" si="263"/>
        <v>1023.4771023</v>
      </c>
      <c r="D721" s="158">
        <f t="shared" si="274"/>
        <v>5206.9799999999996</v>
      </c>
      <c r="E721" s="150">
        <f>IF(AND(K721=1,K720&gt;1),VLOOKUP(A720,[1]Plan1!$GA$137:$GD$300,4),E720)</f>
        <v>5213.75</v>
      </c>
      <c r="F721" s="152">
        <f t="shared" si="265"/>
        <v>43585</v>
      </c>
      <c r="G721" s="152">
        <f t="shared" si="261"/>
        <v>43615</v>
      </c>
      <c r="H721" s="159">
        <f t="shared" si="266"/>
        <v>1.3001778382095708E-3</v>
      </c>
      <c r="I721" s="160">
        <f t="shared" si="275"/>
        <v>43676</v>
      </c>
      <c r="J721" s="155">
        <f t="shared" si="262"/>
        <v>30</v>
      </c>
      <c r="K721" s="155">
        <f t="shared" si="259"/>
        <v>10</v>
      </c>
      <c r="L721" s="2">
        <f t="shared" si="276"/>
        <v>1.0004332</v>
      </c>
      <c r="M721" s="157">
        <f t="shared" si="260"/>
        <v>1.0004332</v>
      </c>
      <c r="N721" s="2">
        <f t="shared" si="267"/>
        <v>1023.92047258</v>
      </c>
      <c r="O721" s="161">
        <f t="shared" si="277"/>
        <v>0</v>
      </c>
      <c r="P721" s="162">
        <f t="shared" si="268"/>
        <v>0</v>
      </c>
      <c r="Q721" s="157">
        <f t="shared" si="269"/>
        <v>0</v>
      </c>
      <c r="R721" s="163">
        <f t="shared" si="278"/>
        <v>0.12</v>
      </c>
      <c r="S721" s="161">
        <f t="shared" si="270"/>
        <v>10</v>
      </c>
      <c r="T721" s="161">
        <v>360</v>
      </c>
      <c r="U721" s="164">
        <f t="shared" si="271"/>
        <v>1.003152979</v>
      </c>
      <c r="V721" s="157">
        <f t="shared" si="272"/>
        <v>3.22839974</v>
      </c>
      <c r="W721" s="2">
        <f t="shared" si="279"/>
        <v>0</v>
      </c>
      <c r="X721" s="2"/>
      <c r="Y721" s="8"/>
      <c r="Z721" s="5"/>
      <c r="AA721" s="1"/>
      <c r="AB721" s="8"/>
      <c r="AC721" s="3"/>
      <c r="AD721" s="1"/>
      <c r="AE721" s="3"/>
      <c r="AF721" s="3"/>
      <c r="AG721" s="4"/>
      <c r="AH721" s="4"/>
      <c r="AI721" s="4"/>
      <c r="AJ721" s="1"/>
      <c r="AK721" s="1"/>
      <c r="AL721" s="1"/>
      <c r="AM721" s="1"/>
    </row>
    <row r="722" spans="1:163" ht="15" customHeight="1" x14ac:dyDescent="0.2">
      <c r="A722" s="75">
        <f t="shared" si="273"/>
        <v>43657</v>
      </c>
      <c r="B722" s="2">
        <f t="shared" si="264"/>
        <v>1027.51677255</v>
      </c>
      <c r="C722" s="157">
        <f t="shared" si="263"/>
        <v>1023.4771023</v>
      </c>
      <c r="D722" s="158">
        <f t="shared" si="274"/>
        <v>5206.9799999999996</v>
      </c>
      <c r="E722" s="150">
        <f>IF(AND(K722=1,K721&gt;1),VLOOKUP(A721,[1]Plan1!$GA$137:$GD$300,4),E721)</f>
        <v>5213.75</v>
      </c>
      <c r="F722" s="152">
        <f t="shared" si="265"/>
        <v>43585</v>
      </c>
      <c r="G722" s="152">
        <f t="shared" si="261"/>
        <v>43615</v>
      </c>
      <c r="H722" s="159">
        <f t="shared" si="266"/>
        <v>1.3001778382095708E-3</v>
      </c>
      <c r="I722" s="160">
        <f t="shared" si="275"/>
        <v>43676</v>
      </c>
      <c r="J722" s="155">
        <f t="shared" si="262"/>
        <v>30</v>
      </c>
      <c r="K722" s="155">
        <f t="shared" si="259"/>
        <v>11</v>
      </c>
      <c r="L722" s="2">
        <f t="shared" si="276"/>
        <v>1.00047653</v>
      </c>
      <c r="M722" s="157">
        <f t="shared" si="260"/>
        <v>1.00047653</v>
      </c>
      <c r="N722" s="2">
        <f t="shared" si="267"/>
        <v>1023.96481984</v>
      </c>
      <c r="O722" s="161">
        <f t="shared" si="277"/>
        <v>0</v>
      </c>
      <c r="P722" s="162">
        <f t="shared" si="268"/>
        <v>0</v>
      </c>
      <c r="Q722" s="157">
        <f t="shared" si="269"/>
        <v>0</v>
      </c>
      <c r="R722" s="163">
        <f t="shared" si="278"/>
        <v>0.12</v>
      </c>
      <c r="S722" s="161">
        <f t="shared" si="270"/>
        <v>11</v>
      </c>
      <c r="T722" s="161">
        <v>360</v>
      </c>
      <c r="U722" s="164">
        <f t="shared" si="271"/>
        <v>1.003468823</v>
      </c>
      <c r="V722" s="157">
        <f t="shared" si="272"/>
        <v>3.5519527100000001</v>
      </c>
      <c r="W722" s="2">
        <f t="shared" si="279"/>
        <v>0</v>
      </c>
      <c r="X722" s="2"/>
      <c r="Y722" s="8"/>
      <c r="Z722" s="5"/>
      <c r="AA722" s="1"/>
      <c r="AB722" s="8"/>
      <c r="AC722" s="3"/>
      <c r="AD722" s="1"/>
      <c r="AE722" s="3"/>
      <c r="AF722" s="3"/>
      <c r="AG722" s="4"/>
      <c r="AH722" s="4"/>
      <c r="AI722" s="4"/>
      <c r="AJ722" s="1"/>
      <c r="AK722" s="1"/>
      <c r="AL722" s="1"/>
      <c r="AM722" s="1"/>
    </row>
    <row r="723" spans="1:163" ht="15" customHeight="1" x14ac:dyDescent="0.2">
      <c r="A723" s="75">
        <f t="shared" si="273"/>
        <v>43658</v>
      </c>
      <c r="B723" s="2">
        <f t="shared" si="264"/>
        <v>1027.8848032000001</v>
      </c>
      <c r="C723" s="157">
        <f t="shared" si="263"/>
        <v>1023.4771023</v>
      </c>
      <c r="D723" s="158">
        <f t="shared" si="274"/>
        <v>5206.9799999999996</v>
      </c>
      <c r="E723" s="150">
        <f>IF(AND(K723=1,K722&gt;1),VLOOKUP(A722,[1]Plan1!$GA$137:$GD$300,4),E722)</f>
        <v>5213.75</v>
      </c>
      <c r="F723" s="152">
        <f t="shared" si="265"/>
        <v>43585</v>
      </c>
      <c r="G723" s="152">
        <f t="shared" si="261"/>
        <v>43615</v>
      </c>
      <c r="H723" s="159">
        <f t="shared" si="266"/>
        <v>1.3001778382095708E-3</v>
      </c>
      <c r="I723" s="160">
        <f t="shared" si="275"/>
        <v>43676</v>
      </c>
      <c r="J723" s="155">
        <f t="shared" si="262"/>
        <v>30</v>
      </c>
      <c r="K723" s="155">
        <f t="shared" si="259"/>
        <v>12</v>
      </c>
      <c r="L723" s="2">
        <f t="shared" si="276"/>
        <v>1.00051986</v>
      </c>
      <c r="M723" s="157">
        <f t="shared" si="260"/>
        <v>1.00051986</v>
      </c>
      <c r="N723" s="2">
        <f t="shared" si="267"/>
        <v>1024.0091671</v>
      </c>
      <c r="O723" s="161">
        <f t="shared" si="277"/>
        <v>0</v>
      </c>
      <c r="P723" s="162">
        <f t="shared" si="268"/>
        <v>0</v>
      </c>
      <c r="Q723" s="157">
        <f t="shared" si="269"/>
        <v>0</v>
      </c>
      <c r="R723" s="163">
        <f t="shared" si="278"/>
        <v>0.12</v>
      </c>
      <c r="S723" s="161">
        <f t="shared" si="270"/>
        <v>12</v>
      </c>
      <c r="T723" s="161">
        <v>360</v>
      </c>
      <c r="U723" s="164">
        <f t="shared" si="271"/>
        <v>1.003784767</v>
      </c>
      <c r="V723" s="157">
        <f t="shared" si="272"/>
        <v>3.8756360999999999</v>
      </c>
      <c r="W723" s="2">
        <f t="shared" si="279"/>
        <v>0</v>
      </c>
      <c r="X723" s="2"/>
      <c r="Y723" s="8"/>
      <c r="Z723" s="5"/>
      <c r="AA723" s="1"/>
      <c r="AB723" s="8"/>
      <c r="AC723" s="3"/>
      <c r="AD723" s="1"/>
      <c r="AE723" s="3"/>
      <c r="AF723" s="3"/>
      <c r="AG723" s="4"/>
      <c r="AH723" s="4"/>
      <c r="AI723" s="4"/>
      <c r="AJ723" s="1"/>
      <c r="AK723" s="1"/>
      <c r="AL723" s="1"/>
      <c r="AM723" s="1"/>
    </row>
    <row r="724" spans="1:163" ht="15" customHeight="1" x14ac:dyDescent="0.2">
      <c r="A724" s="75">
        <f t="shared" si="273"/>
        <v>43659</v>
      </c>
      <c r="B724" s="2">
        <f t="shared" si="264"/>
        <v>1028.25297353</v>
      </c>
      <c r="C724" s="157">
        <f t="shared" si="263"/>
        <v>1023.4771023</v>
      </c>
      <c r="D724" s="158">
        <f t="shared" si="274"/>
        <v>5206.9799999999996</v>
      </c>
      <c r="E724" s="150">
        <f>IF(AND(K724=1,K723&gt;1),VLOOKUP(A723,[1]Plan1!$GA$137:$GD$300,4),E723)</f>
        <v>5213.75</v>
      </c>
      <c r="F724" s="152">
        <f t="shared" si="265"/>
        <v>43585</v>
      </c>
      <c r="G724" s="152">
        <f t="shared" si="261"/>
        <v>43615</v>
      </c>
      <c r="H724" s="159">
        <f t="shared" si="266"/>
        <v>1.3001778382095708E-3</v>
      </c>
      <c r="I724" s="160">
        <f t="shared" si="275"/>
        <v>43676</v>
      </c>
      <c r="J724" s="155">
        <f t="shared" si="262"/>
        <v>30</v>
      </c>
      <c r="K724" s="155">
        <f t="shared" si="259"/>
        <v>13</v>
      </c>
      <c r="L724" s="2">
        <f t="shared" si="276"/>
        <v>1.0005632</v>
      </c>
      <c r="M724" s="157">
        <f t="shared" si="260"/>
        <v>1.0005632</v>
      </c>
      <c r="N724" s="2">
        <f t="shared" si="267"/>
        <v>1024.0535245999999</v>
      </c>
      <c r="O724" s="161">
        <f t="shared" si="277"/>
        <v>0</v>
      </c>
      <c r="P724" s="162">
        <f t="shared" si="268"/>
        <v>0</v>
      </c>
      <c r="Q724" s="157">
        <f t="shared" si="269"/>
        <v>0</v>
      </c>
      <c r="R724" s="163">
        <f t="shared" si="278"/>
        <v>0.12</v>
      </c>
      <c r="S724" s="161">
        <f t="shared" si="270"/>
        <v>13</v>
      </c>
      <c r="T724" s="161">
        <v>360</v>
      </c>
      <c r="U724" s="164">
        <f t="shared" si="271"/>
        <v>1.00410081</v>
      </c>
      <c r="V724" s="157">
        <f t="shared" si="272"/>
        <v>4.19944893</v>
      </c>
      <c r="W724" s="2">
        <f t="shared" si="279"/>
        <v>0</v>
      </c>
      <c r="X724" s="2"/>
      <c r="Y724" s="8"/>
      <c r="Z724" s="5"/>
      <c r="AA724" s="1"/>
      <c r="AB724" s="8"/>
      <c r="AC724" s="3"/>
      <c r="AD724" s="1"/>
      <c r="AE724" s="3"/>
      <c r="AF724" s="3"/>
      <c r="AG724" s="4"/>
      <c r="AH724" s="4"/>
      <c r="AI724" s="4"/>
      <c r="AJ724" s="1"/>
      <c r="AK724" s="1"/>
      <c r="AL724" s="1"/>
      <c r="AM724" s="1"/>
    </row>
    <row r="725" spans="1:163" ht="15" customHeight="1" x14ac:dyDescent="0.2">
      <c r="A725" s="75">
        <f t="shared" si="273"/>
        <v>43660</v>
      </c>
      <c r="B725" s="2">
        <f t="shared" si="264"/>
        <v>1028.6212640199999</v>
      </c>
      <c r="C725" s="157">
        <f t="shared" si="263"/>
        <v>1023.4771023</v>
      </c>
      <c r="D725" s="158">
        <f t="shared" si="274"/>
        <v>5206.9799999999996</v>
      </c>
      <c r="E725" s="150">
        <f>IF(AND(K725=1,K724&gt;1),VLOOKUP(A724,[1]Plan1!$GA$137:$GD$300,4),E724)</f>
        <v>5213.75</v>
      </c>
      <c r="F725" s="152">
        <f t="shared" si="265"/>
        <v>43585</v>
      </c>
      <c r="G725" s="152">
        <f t="shared" si="261"/>
        <v>43615</v>
      </c>
      <c r="H725" s="159">
        <f t="shared" si="266"/>
        <v>1.3001778382095708E-3</v>
      </c>
      <c r="I725" s="160">
        <f t="shared" si="275"/>
        <v>43676</v>
      </c>
      <c r="J725" s="155">
        <f t="shared" si="262"/>
        <v>30</v>
      </c>
      <c r="K725" s="155">
        <f t="shared" si="259"/>
        <v>14</v>
      </c>
      <c r="L725" s="2">
        <f t="shared" si="276"/>
        <v>1.00060653</v>
      </c>
      <c r="M725" s="157">
        <f t="shared" si="260"/>
        <v>1.00060653</v>
      </c>
      <c r="N725" s="2">
        <f t="shared" si="267"/>
        <v>1024.0978718599999</v>
      </c>
      <c r="O725" s="161">
        <f t="shared" si="277"/>
        <v>0</v>
      </c>
      <c r="P725" s="162">
        <f t="shared" si="268"/>
        <v>0</v>
      </c>
      <c r="Q725" s="157">
        <f t="shared" si="269"/>
        <v>0</v>
      </c>
      <c r="R725" s="163">
        <f t="shared" si="278"/>
        <v>0.12</v>
      </c>
      <c r="S725" s="161">
        <f t="shared" si="270"/>
        <v>14</v>
      </c>
      <c r="T725" s="161">
        <v>360</v>
      </c>
      <c r="U725" s="164">
        <f t="shared" si="271"/>
        <v>1.004416953</v>
      </c>
      <c r="V725" s="157">
        <f t="shared" si="272"/>
        <v>4.5233921600000002</v>
      </c>
      <c r="W725" s="2">
        <f t="shared" si="279"/>
        <v>0</v>
      </c>
      <c r="X725" s="2"/>
      <c r="Y725" s="8"/>
      <c r="Z725" s="5"/>
      <c r="AA725" s="1"/>
      <c r="AB725" s="8"/>
      <c r="AC725" s="3"/>
      <c r="AD725" s="1"/>
      <c r="AE725" s="3"/>
      <c r="AF725" s="3"/>
      <c r="AG725" s="4"/>
      <c r="AH725" s="4"/>
      <c r="AI725" s="4"/>
      <c r="AJ725" s="1"/>
      <c r="AK725" s="1"/>
      <c r="AL725" s="1"/>
      <c r="AM725" s="1"/>
    </row>
    <row r="726" spans="1:163" ht="15" customHeight="1" x14ac:dyDescent="0.2">
      <c r="A726" s="75">
        <f t="shared" si="273"/>
        <v>43661</v>
      </c>
      <c r="B726" s="2">
        <f t="shared" si="264"/>
        <v>1028.9896942300002</v>
      </c>
      <c r="C726" s="157">
        <f t="shared" si="263"/>
        <v>1023.4771023</v>
      </c>
      <c r="D726" s="158">
        <f t="shared" si="274"/>
        <v>5206.9799999999996</v>
      </c>
      <c r="E726" s="150">
        <f>IF(AND(K726=1,K725&gt;1),VLOOKUP(A725,[1]Plan1!$GA$137:$GD$300,4),E725)</f>
        <v>5213.75</v>
      </c>
      <c r="F726" s="152">
        <f t="shared" si="265"/>
        <v>43585</v>
      </c>
      <c r="G726" s="152">
        <f t="shared" si="261"/>
        <v>43615</v>
      </c>
      <c r="H726" s="159">
        <f t="shared" si="266"/>
        <v>1.3001778382095708E-3</v>
      </c>
      <c r="I726" s="160">
        <f t="shared" si="275"/>
        <v>43676</v>
      </c>
      <c r="J726" s="155">
        <f t="shared" si="262"/>
        <v>30</v>
      </c>
      <c r="K726" s="155">
        <f t="shared" si="259"/>
        <v>15</v>
      </c>
      <c r="L726" s="2">
        <f t="shared" si="276"/>
        <v>1.0006498699999999</v>
      </c>
      <c r="M726" s="157">
        <f t="shared" si="260"/>
        <v>1.0006498699999999</v>
      </c>
      <c r="N726" s="2">
        <f t="shared" si="267"/>
        <v>1024.1422293600001</v>
      </c>
      <c r="O726" s="161">
        <f t="shared" si="277"/>
        <v>0</v>
      </c>
      <c r="P726" s="162">
        <f t="shared" si="268"/>
        <v>0</v>
      </c>
      <c r="Q726" s="157">
        <f t="shared" si="269"/>
        <v>0</v>
      </c>
      <c r="R726" s="163">
        <f t="shared" si="278"/>
        <v>0.12</v>
      </c>
      <c r="S726" s="161">
        <f t="shared" si="270"/>
        <v>15</v>
      </c>
      <c r="T726" s="161">
        <v>360</v>
      </c>
      <c r="U726" s="164">
        <f t="shared" si="271"/>
        <v>1.004733195</v>
      </c>
      <c r="V726" s="157">
        <f t="shared" si="272"/>
        <v>4.8474648699999996</v>
      </c>
      <c r="W726" s="2">
        <f t="shared" si="279"/>
        <v>0</v>
      </c>
      <c r="X726" s="2"/>
      <c r="Y726" s="8"/>
      <c r="Z726" s="5"/>
      <c r="AA726" s="1"/>
      <c r="AB726" s="8"/>
      <c r="AC726" s="3"/>
      <c r="AD726" s="1"/>
      <c r="AE726" s="3"/>
      <c r="AF726" s="3"/>
      <c r="AG726" s="4"/>
      <c r="AH726" s="4"/>
      <c r="AI726" s="4"/>
      <c r="AJ726" s="1"/>
      <c r="AK726" s="1"/>
      <c r="AL726" s="1"/>
      <c r="AM726" s="1"/>
    </row>
    <row r="727" spans="1:163" ht="15" customHeight="1" x14ac:dyDescent="0.2">
      <c r="A727" s="75">
        <f t="shared" si="273"/>
        <v>43662</v>
      </c>
      <c r="B727" s="2">
        <f t="shared" si="264"/>
        <v>1029.35825492</v>
      </c>
      <c r="C727" s="157">
        <f t="shared" si="263"/>
        <v>1023.4771023</v>
      </c>
      <c r="D727" s="158">
        <f t="shared" si="274"/>
        <v>5206.9799999999996</v>
      </c>
      <c r="E727" s="150">
        <f>IF(AND(K727=1,K726&gt;1),VLOOKUP(A726,[1]Plan1!$GA$137:$GD$300,4),E726)</f>
        <v>5213.75</v>
      </c>
      <c r="F727" s="152">
        <f t="shared" si="265"/>
        <v>43585</v>
      </c>
      <c r="G727" s="152">
        <f t="shared" si="261"/>
        <v>43615</v>
      </c>
      <c r="H727" s="159">
        <f t="shared" si="266"/>
        <v>1.3001778382095708E-3</v>
      </c>
      <c r="I727" s="160">
        <f t="shared" si="275"/>
        <v>43676</v>
      </c>
      <c r="J727" s="155">
        <f t="shared" si="262"/>
        <v>30</v>
      </c>
      <c r="K727" s="155">
        <f t="shared" si="259"/>
        <v>16</v>
      </c>
      <c r="L727" s="2">
        <f t="shared" si="276"/>
        <v>1.0006932100000001</v>
      </c>
      <c r="M727" s="157">
        <f t="shared" si="260"/>
        <v>1.0006932100000001</v>
      </c>
      <c r="N727" s="2">
        <f t="shared" si="267"/>
        <v>1024.18658686</v>
      </c>
      <c r="O727" s="161">
        <f t="shared" si="277"/>
        <v>0</v>
      </c>
      <c r="P727" s="162">
        <f t="shared" si="268"/>
        <v>0</v>
      </c>
      <c r="Q727" s="157">
        <f t="shared" si="269"/>
        <v>0</v>
      </c>
      <c r="R727" s="163">
        <f t="shared" si="278"/>
        <v>0.12</v>
      </c>
      <c r="S727" s="161">
        <f t="shared" si="270"/>
        <v>16</v>
      </c>
      <c r="T727" s="161">
        <v>360</v>
      </c>
      <c r="U727" s="164">
        <f t="shared" si="271"/>
        <v>1.0050495370000001</v>
      </c>
      <c r="V727" s="157">
        <f t="shared" si="272"/>
        <v>5.17166806</v>
      </c>
      <c r="W727" s="2">
        <f t="shared" si="279"/>
        <v>0</v>
      </c>
      <c r="X727" s="2"/>
      <c r="Y727" s="8"/>
      <c r="Z727" s="5"/>
      <c r="AA727" s="1"/>
      <c r="AB727" s="8"/>
      <c r="AC727" s="3"/>
      <c r="AD727" s="1"/>
      <c r="AE727" s="3"/>
      <c r="AF727" s="3"/>
      <c r="AG727" s="4"/>
      <c r="AH727" s="4"/>
      <c r="AI727" s="4"/>
      <c r="AJ727" s="1"/>
      <c r="AK727" s="1"/>
      <c r="AL727" s="1"/>
      <c r="AM727" s="1"/>
    </row>
    <row r="728" spans="1:163" s="30" customFormat="1" ht="15" customHeight="1" x14ac:dyDescent="0.2">
      <c r="A728" s="75">
        <f t="shared" si="273"/>
        <v>43663</v>
      </c>
      <c r="B728" s="2">
        <f t="shared" si="264"/>
        <v>1029.72695535</v>
      </c>
      <c r="C728" s="157">
        <f t="shared" si="263"/>
        <v>1023.4771023</v>
      </c>
      <c r="D728" s="158">
        <f t="shared" si="274"/>
        <v>5206.9799999999996</v>
      </c>
      <c r="E728" s="150">
        <f>IF(AND(K728=1,K727&gt;1),VLOOKUP(A727,[1]Plan1!$GA$137:$GD$300,4),E727)</f>
        <v>5213.75</v>
      </c>
      <c r="F728" s="152">
        <f t="shared" si="265"/>
        <v>43585</v>
      </c>
      <c r="G728" s="152">
        <f t="shared" si="261"/>
        <v>43615</v>
      </c>
      <c r="H728" s="159">
        <f t="shared" si="266"/>
        <v>1.3001778382095708E-3</v>
      </c>
      <c r="I728" s="160">
        <f t="shared" si="275"/>
        <v>43676</v>
      </c>
      <c r="J728" s="155">
        <f t="shared" si="262"/>
        <v>30</v>
      </c>
      <c r="K728" s="155">
        <f t="shared" si="259"/>
        <v>17</v>
      </c>
      <c r="L728" s="2">
        <f t="shared" si="276"/>
        <v>1.00073656</v>
      </c>
      <c r="M728" s="157">
        <f t="shared" si="260"/>
        <v>1.00073656</v>
      </c>
      <c r="N728" s="2">
        <f t="shared" si="267"/>
        <v>1024.23095459</v>
      </c>
      <c r="O728" s="161">
        <f t="shared" si="277"/>
        <v>0</v>
      </c>
      <c r="P728" s="162">
        <f t="shared" si="268"/>
        <v>0</v>
      </c>
      <c r="Q728" s="157">
        <f t="shared" si="269"/>
        <v>0</v>
      </c>
      <c r="R728" s="163">
        <f t="shared" si="278"/>
        <v>0.12</v>
      </c>
      <c r="S728" s="161">
        <f t="shared" si="270"/>
        <v>17</v>
      </c>
      <c r="T728" s="161">
        <v>360</v>
      </c>
      <c r="U728" s="164">
        <f t="shared" si="271"/>
        <v>1.0053659779999999</v>
      </c>
      <c r="V728" s="157">
        <f t="shared" si="272"/>
        <v>5.4960007600000003</v>
      </c>
      <c r="W728" s="2">
        <f t="shared" si="279"/>
        <v>0</v>
      </c>
      <c r="X728" s="2"/>
      <c r="Y728" s="29"/>
      <c r="Z728" s="32"/>
      <c r="AB728" s="29"/>
      <c r="AC728" s="34"/>
      <c r="AE728" s="34"/>
      <c r="AF728" s="34"/>
      <c r="AG728" s="31"/>
      <c r="AH728" s="31"/>
      <c r="AI728" s="31"/>
    </row>
    <row r="729" spans="1:163" ht="15" customHeight="1" x14ac:dyDescent="0.2">
      <c r="A729" s="75">
        <f t="shared" si="273"/>
        <v>43664</v>
      </c>
      <c r="B729" s="2">
        <f t="shared" si="264"/>
        <v>1030.09577601</v>
      </c>
      <c r="C729" s="157">
        <f t="shared" si="263"/>
        <v>1023.4771023</v>
      </c>
      <c r="D729" s="158">
        <f t="shared" si="274"/>
        <v>5206.9799999999996</v>
      </c>
      <c r="E729" s="150">
        <f>IF(AND(K729=1,K728&gt;1),VLOOKUP(A728,[1]Plan1!$GA$137:$GD$300,4),E728)</f>
        <v>5213.75</v>
      </c>
      <c r="F729" s="152">
        <f t="shared" si="265"/>
        <v>43585</v>
      </c>
      <c r="G729" s="152">
        <f t="shared" si="261"/>
        <v>43615</v>
      </c>
      <c r="H729" s="159">
        <f t="shared" si="266"/>
        <v>1.3001778382095708E-3</v>
      </c>
      <c r="I729" s="160">
        <f t="shared" si="275"/>
        <v>43676</v>
      </c>
      <c r="J729" s="155">
        <f t="shared" si="262"/>
        <v>30</v>
      </c>
      <c r="K729" s="155">
        <f t="shared" si="259"/>
        <v>18</v>
      </c>
      <c r="L729" s="2">
        <f t="shared" si="276"/>
        <v>1.0007798999999999</v>
      </c>
      <c r="M729" s="157">
        <f t="shared" si="260"/>
        <v>1.0007798999999999</v>
      </c>
      <c r="N729" s="2">
        <f t="shared" si="267"/>
        <v>1024.2753120899999</v>
      </c>
      <c r="O729" s="161">
        <f t="shared" si="277"/>
        <v>0</v>
      </c>
      <c r="P729" s="162">
        <f t="shared" si="268"/>
        <v>0</v>
      </c>
      <c r="Q729" s="157">
        <f t="shared" si="269"/>
        <v>0</v>
      </c>
      <c r="R729" s="163">
        <f t="shared" si="278"/>
        <v>0.12</v>
      </c>
      <c r="S729" s="161">
        <f t="shared" si="270"/>
        <v>18</v>
      </c>
      <c r="T729" s="161">
        <v>360</v>
      </c>
      <c r="U729" s="164">
        <f t="shared" si="271"/>
        <v>1.0056825190000001</v>
      </c>
      <c r="V729" s="157">
        <f t="shared" si="272"/>
        <v>5.8204639199999999</v>
      </c>
      <c r="W729" s="2">
        <f t="shared" si="279"/>
        <v>0</v>
      </c>
      <c r="X729" s="2"/>
      <c r="Y729" s="8"/>
      <c r="Z729" s="5"/>
      <c r="AA729" s="1"/>
      <c r="AB729" s="8"/>
      <c r="AC729" s="3"/>
      <c r="AD729" s="1"/>
      <c r="AE729" s="3"/>
      <c r="AF729" s="3"/>
      <c r="AG729" s="4"/>
      <c r="AH729" s="4"/>
      <c r="AI729" s="4"/>
      <c r="AJ729" s="1"/>
      <c r="AK729" s="1"/>
      <c r="AL729" s="1"/>
      <c r="AM729" s="1"/>
    </row>
    <row r="730" spans="1:163" ht="15" customHeight="1" x14ac:dyDescent="0.2">
      <c r="A730" s="75">
        <f t="shared" si="273"/>
        <v>43665</v>
      </c>
      <c r="B730" s="2">
        <f t="shared" si="264"/>
        <v>1030.46472614</v>
      </c>
      <c r="C730" s="157">
        <f t="shared" si="263"/>
        <v>1023.4771023</v>
      </c>
      <c r="D730" s="158">
        <f t="shared" si="274"/>
        <v>5206.9799999999996</v>
      </c>
      <c r="E730" s="150">
        <f>IF(AND(K730=1,K729&gt;1),VLOOKUP(A729,[1]Plan1!$GA$137:$GD$300,4),E729)</f>
        <v>5213.75</v>
      </c>
      <c r="F730" s="152">
        <f t="shared" si="265"/>
        <v>43585</v>
      </c>
      <c r="G730" s="152">
        <f t="shared" si="261"/>
        <v>43615</v>
      </c>
      <c r="H730" s="159">
        <f t="shared" si="266"/>
        <v>1.3001778382095708E-3</v>
      </c>
      <c r="I730" s="160">
        <f t="shared" si="275"/>
        <v>43676</v>
      </c>
      <c r="J730" s="155">
        <f t="shared" si="262"/>
        <v>30</v>
      </c>
      <c r="K730" s="155">
        <f t="shared" si="259"/>
        <v>19</v>
      </c>
      <c r="L730" s="2">
        <f t="shared" si="276"/>
        <v>1.0008232399999999</v>
      </c>
      <c r="M730" s="157">
        <f t="shared" si="260"/>
        <v>1.0008232399999999</v>
      </c>
      <c r="N730" s="2">
        <f t="shared" si="267"/>
        <v>1024.31966958</v>
      </c>
      <c r="O730" s="161">
        <f t="shared" si="277"/>
        <v>0</v>
      </c>
      <c r="P730" s="162">
        <f t="shared" si="268"/>
        <v>0</v>
      </c>
      <c r="Q730" s="157">
        <f t="shared" si="269"/>
        <v>0</v>
      </c>
      <c r="R730" s="163">
        <f t="shared" si="278"/>
        <v>0.12</v>
      </c>
      <c r="S730" s="161">
        <f t="shared" si="270"/>
        <v>19</v>
      </c>
      <c r="T730" s="161">
        <v>360</v>
      </c>
      <c r="U730" s="164">
        <f t="shared" si="271"/>
        <v>1.0059991589999999</v>
      </c>
      <c r="V730" s="157">
        <f t="shared" si="272"/>
        <v>6.1450565599999996</v>
      </c>
      <c r="W730" s="2">
        <f t="shared" si="279"/>
        <v>0</v>
      </c>
      <c r="X730" s="2"/>
      <c r="Y730" s="8"/>
      <c r="Z730" s="5"/>
      <c r="AA730" s="1"/>
      <c r="AB730" s="8"/>
      <c r="AC730" s="3"/>
      <c r="AD730" s="1"/>
      <c r="AE730" s="3"/>
      <c r="AF730" s="3"/>
      <c r="AG730" s="4"/>
      <c r="AH730" s="4"/>
      <c r="AI730" s="4"/>
      <c r="AJ730" s="1"/>
      <c r="AK730" s="1"/>
      <c r="AL730" s="1"/>
      <c r="AM730" s="1"/>
    </row>
    <row r="731" spans="1:163" ht="15" customHeight="1" x14ac:dyDescent="0.2">
      <c r="A731" s="75">
        <f t="shared" si="273"/>
        <v>43666</v>
      </c>
      <c r="B731" s="2">
        <f t="shared" si="264"/>
        <v>1030.8338181400002</v>
      </c>
      <c r="C731" s="157">
        <f t="shared" si="263"/>
        <v>1023.4771023</v>
      </c>
      <c r="D731" s="158">
        <f t="shared" si="274"/>
        <v>5206.9799999999996</v>
      </c>
      <c r="E731" s="150">
        <f>IF(AND(K731=1,K730&gt;1),VLOOKUP(A730,[1]Plan1!$GA$137:$GD$300,4),E730)</f>
        <v>5213.75</v>
      </c>
      <c r="F731" s="152">
        <f t="shared" si="265"/>
        <v>43585</v>
      </c>
      <c r="G731" s="152">
        <f t="shared" si="261"/>
        <v>43615</v>
      </c>
      <c r="H731" s="159">
        <f t="shared" si="266"/>
        <v>1.3001778382095708E-3</v>
      </c>
      <c r="I731" s="160">
        <f t="shared" si="275"/>
        <v>43676</v>
      </c>
      <c r="J731" s="155">
        <f t="shared" si="262"/>
        <v>30</v>
      </c>
      <c r="K731" s="155">
        <f t="shared" ref="K731:K794" si="280">(J731-(I731-A731))</f>
        <v>20</v>
      </c>
      <c r="L731" s="2">
        <f t="shared" si="276"/>
        <v>1.00086659</v>
      </c>
      <c r="M731" s="157">
        <f t="shared" ref="M731:M794" si="281">L731</f>
        <v>1.00086659</v>
      </c>
      <c r="N731" s="2">
        <f t="shared" si="267"/>
        <v>1024.3640373200001</v>
      </c>
      <c r="O731" s="161">
        <f t="shared" si="277"/>
        <v>0</v>
      </c>
      <c r="P731" s="162">
        <f t="shared" si="268"/>
        <v>0</v>
      </c>
      <c r="Q731" s="157">
        <f t="shared" si="269"/>
        <v>0</v>
      </c>
      <c r="R731" s="163">
        <f t="shared" si="278"/>
        <v>0.12</v>
      </c>
      <c r="S731" s="161">
        <f t="shared" si="270"/>
        <v>20</v>
      </c>
      <c r="T731" s="161">
        <v>360</v>
      </c>
      <c r="U731" s="164">
        <f t="shared" si="271"/>
        <v>1.0063158999999999</v>
      </c>
      <c r="V731" s="157">
        <f t="shared" si="272"/>
        <v>6.4697808200000004</v>
      </c>
      <c r="W731" s="2">
        <f t="shared" si="279"/>
        <v>0</v>
      </c>
      <c r="X731" s="2"/>
      <c r="Y731" s="11"/>
      <c r="Z731" s="5"/>
      <c r="AA731" s="10"/>
      <c r="AB731" s="11"/>
      <c r="AC731" s="7"/>
      <c r="AD731" s="10"/>
      <c r="AE731" s="7"/>
      <c r="AF731" s="7"/>
      <c r="AG731" s="12"/>
      <c r="AH731" s="12"/>
      <c r="AI731" s="12"/>
      <c r="AJ731" s="10"/>
      <c r="AK731" s="10"/>
      <c r="AL731" s="10"/>
      <c r="AM731" s="10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38"/>
      <c r="BD731" s="38"/>
      <c r="BE731" s="38"/>
      <c r="BF731" s="38"/>
      <c r="BG731" s="38"/>
      <c r="BH731" s="38"/>
      <c r="BI731" s="38"/>
      <c r="BJ731" s="38"/>
      <c r="BK731" s="38"/>
      <c r="BL731" s="38"/>
      <c r="BM731" s="38"/>
      <c r="BN731" s="38"/>
      <c r="BO731" s="38"/>
      <c r="BP731" s="38"/>
      <c r="BQ731" s="38"/>
      <c r="BR731" s="38"/>
      <c r="BS731" s="38"/>
      <c r="BT731" s="38"/>
      <c r="BU731" s="38"/>
      <c r="BV731" s="38"/>
      <c r="BW731" s="38"/>
      <c r="BX731" s="38"/>
      <c r="BY731" s="38"/>
      <c r="BZ731" s="38"/>
      <c r="CA731" s="38"/>
      <c r="CB731" s="38"/>
      <c r="CC731" s="38"/>
      <c r="CD731" s="38"/>
      <c r="CE731" s="38"/>
      <c r="CF731" s="38"/>
      <c r="CG731" s="38"/>
      <c r="CH731" s="38"/>
      <c r="CI731" s="38"/>
      <c r="CJ731" s="38"/>
      <c r="CK731" s="38"/>
      <c r="CL731" s="38"/>
      <c r="CM731" s="38"/>
      <c r="CN731" s="38"/>
      <c r="CO731" s="38"/>
      <c r="CP731" s="38"/>
      <c r="CQ731" s="38"/>
      <c r="CR731" s="38"/>
      <c r="CS731" s="38"/>
      <c r="CT731" s="38"/>
      <c r="CU731" s="38"/>
      <c r="CV731" s="38"/>
      <c r="CW731" s="38"/>
      <c r="CX731" s="38"/>
      <c r="CY731" s="38"/>
      <c r="CZ731" s="38"/>
      <c r="DA731" s="38"/>
      <c r="DB731" s="38"/>
      <c r="DC731" s="38"/>
      <c r="DD731" s="38"/>
      <c r="DE731" s="38"/>
      <c r="DF731" s="38"/>
      <c r="DG731" s="38"/>
      <c r="DH731" s="38"/>
      <c r="DI731" s="38"/>
      <c r="DJ731" s="38"/>
      <c r="DK731" s="38"/>
      <c r="DL731" s="38"/>
      <c r="DM731" s="38"/>
      <c r="DN731" s="38"/>
      <c r="DO731" s="38"/>
      <c r="DP731" s="38"/>
      <c r="DQ731" s="38"/>
      <c r="DR731" s="38"/>
      <c r="DS731" s="38"/>
      <c r="DT731" s="38"/>
      <c r="DU731" s="38"/>
      <c r="DV731" s="38"/>
      <c r="DW731" s="38"/>
      <c r="DX731" s="38"/>
      <c r="DY731" s="38"/>
      <c r="DZ731" s="38"/>
      <c r="EA731" s="38"/>
      <c r="EB731" s="38"/>
      <c r="EC731" s="38"/>
      <c r="ED731" s="38"/>
      <c r="EE731" s="38"/>
      <c r="EF731" s="38"/>
      <c r="EG731" s="38"/>
      <c r="EH731" s="38"/>
      <c r="EI731" s="38"/>
      <c r="EJ731" s="38"/>
      <c r="EK731" s="38"/>
      <c r="EL731" s="38"/>
      <c r="EM731" s="38"/>
      <c r="EN731" s="38"/>
      <c r="EO731" s="38"/>
      <c r="EP731" s="38"/>
      <c r="EQ731" s="38"/>
      <c r="ER731" s="38"/>
      <c r="ES731" s="38"/>
      <c r="ET731" s="38"/>
      <c r="EU731" s="38"/>
      <c r="EV731" s="38"/>
      <c r="EW731" s="38"/>
      <c r="EX731" s="38"/>
      <c r="EY731" s="38"/>
      <c r="EZ731" s="38"/>
      <c r="FA731" s="38"/>
      <c r="FB731" s="38"/>
      <c r="FC731" s="38"/>
      <c r="FD731" s="38"/>
      <c r="FE731" s="38"/>
      <c r="FF731" s="38"/>
      <c r="FG731" s="38"/>
    </row>
    <row r="732" spans="1:163" ht="15" customHeight="1" x14ac:dyDescent="0.2">
      <c r="A732" s="75">
        <f t="shared" si="273"/>
        <v>43667</v>
      </c>
      <c r="B732" s="2">
        <f t="shared" si="264"/>
        <v>1031.2030396500002</v>
      </c>
      <c r="C732" s="157">
        <f t="shared" si="263"/>
        <v>1023.4771023</v>
      </c>
      <c r="D732" s="158">
        <f t="shared" si="274"/>
        <v>5206.9799999999996</v>
      </c>
      <c r="E732" s="150">
        <f>IF(AND(K732=1,K731&gt;1),VLOOKUP(A731,[1]Plan1!$GA$137:$GD$300,4),E731)</f>
        <v>5213.75</v>
      </c>
      <c r="F732" s="152">
        <f t="shared" si="265"/>
        <v>43585</v>
      </c>
      <c r="G732" s="152">
        <f t="shared" si="261"/>
        <v>43615</v>
      </c>
      <c r="H732" s="159">
        <f t="shared" si="266"/>
        <v>1.3001778382095708E-3</v>
      </c>
      <c r="I732" s="160">
        <f t="shared" si="275"/>
        <v>43676</v>
      </c>
      <c r="J732" s="155">
        <f t="shared" si="262"/>
        <v>30</v>
      </c>
      <c r="K732" s="155">
        <f t="shared" si="280"/>
        <v>21</v>
      </c>
      <c r="L732" s="2">
        <f t="shared" si="276"/>
        <v>1.0009099400000001</v>
      </c>
      <c r="M732" s="157">
        <f t="shared" si="281"/>
        <v>1.0009099400000001</v>
      </c>
      <c r="N732" s="2">
        <f t="shared" si="267"/>
        <v>1024.4084050500001</v>
      </c>
      <c r="O732" s="161">
        <f t="shared" si="277"/>
        <v>0</v>
      </c>
      <c r="P732" s="162">
        <f t="shared" si="268"/>
        <v>0</v>
      </c>
      <c r="Q732" s="157">
        <f t="shared" si="269"/>
        <v>0</v>
      </c>
      <c r="R732" s="163">
        <f t="shared" si="278"/>
        <v>0.12</v>
      </c>
      <c r="S732" s="161">
        <f t="shared" si="270"/>
        <v>21</v>
      </c>
      <c r="T732" s="161">
        <v>360</v>
      </c>
      <c r="U732" s="164">
        <f t="shared" si="271"/>
        <v>1.0066327399999999</v>
      </c>
      <c r="V732" s="157">
        <f t="shared" si="272"/>
        <v>6.7946346000000002</v>
      </c>
      <c r="W732" s="2">
        <f t="shared" si="279"/>
        <v>0</v>
      </c>
      <c r="X732" s="2"/>
      <c r="Y732" s="8"/>
      <c r="Z732" s="5"/>
      <c r="AA732" s="1"/>
      <c r="AB732" s="8"/>
      <c r="AC732" s="3"/>
      <c r="AD732" s="1"/>
      <c r="AE732" s="3"/>
      <c r="AF732" s="3"/>
      <c r="AG732" s="4"/>
      <c r="AH732" s="4"/>
      <c r="AI732" s="4"/>
      <c r="AJ732" s="1"/>
      <c r="AK732" s="1"/>
      <c r="AL732" s="1"/>
      <c r="AM732" s="1"/>
    </row>
    <row r="733" spans="1:163" ht="15" customHeight="1" x14ac:dyDescent="0.2">
      <c r="A733" s="75">
        <f t="shared" si="273"/>
        <v>43668</v>
      </c>
      <c r="B733" s="2">
        <f t="shared" si="264"/>
        <v>1031.57239172</v>
      </c>
      <c r="C733" s="157">
        <f t="shared" si="263"/>
        <v>1023.4771023</v>
      </c>
      <c r="D733" s="158">
        <f t="shared" si="274"/>
        <v>5206.9799999999996</v>
      </c>
      <c r="E733" s="150">
        <f>IF(AND(K733=1,K732&gt;1),VLOOKUP(A732,[1]Plan1!$GA$137:$GD$300,4),E732)</f>
        <v>5213.75</v>
      </c>
      <c r="F733" s="152">
        <f t="shared" si="265"/>
        <v>43585</v>
      </c>
      <c r="G733" s="152">
        <f t="shared" si="261"/>
        <v>43615</v>
      </c>
      <c r="H733" s="159">
        <f t="shared" si="266"/>
        <v>1.3001778382095708E-3</v>
      </c>
      <c r="I733" s="160">
        <f t="shared" si="275"/>
        <v>43676</v>
      </c>
      <c r="J733" s="155">
        <f t="shared" si="262"/>
        <v>30</v>
      </c>
      <c r="K733" s="155">
        <f t="shared" si="280"/>
        <v>22</v>
      </c>
      <c r="L733" s="2">
        <f t="shared" si="276"/>
        <v>1.00095329</v>
      </c>
      <c r="M733" s="157">
        <f t="shared" si="281"/>
        <v>1.00095329</v>
      </c>
      <c r="N733" s="2">
        <f t="shared" si="267"/>
        <v>1024.45277278</v>
      </c>
      <c r="O733" s="161">
        <f t="shared" si="277"/>
        <v>0</v>
      </c>
      <c r="P733" s="162">
        <f t="shared" si="268"/>
        <v>0</v>
      </c>
      <c r="Q733" s="157">
        <f t="shared" si="269"/>
        <v>0</v>
      </c>
      <c r="R733" s="163">
        <f t="shared" si="278"/>
        <v>0.12</v>
      </c>
      <c r="S733" s="161">
        <f t="shared" si="270"/>
        <v>22</v>
      </c>
      <c r="T733" s="161">
        <v>360</v>
      </c>
      <c r="U733" s="164">
        <f t="shared" si="271"/>
        <v>1.00694968</v>
      </c>
      <c r="V733" s="157">
        <f t="shared" si="272"/>
        <v>7.1196189399999996</v>
      </c>
      <c r="W733" s="2">
        <f t="shared" si="279"/>
        <v>0</v>
      </c>
      <c r="X733" s="2"/>
      <c r="Y733" s="8"/>
      <c r="Z733" s="5"/>
      <c r="AA733" s="1"/>
      <c r="AB733" s="8"/>
      <c r="AC733" s="3"/>
      <c r="AD733" s="1"/>
      <c r="AE733" s="3"/>
      <c r="AF733" s="3"/>
      <c r="AG733" s="4"/>
      <c r="AH733" s="4"/>
      <c r="AI733" s="4"/>
      <c r="AJ733" s="1"/>
      <c r="AK733" s="1"/>
      <c r="AL733" s="1"/>
      <c r="AM733" s="1"/>
    </row>
    <row r="734" spans="1:163" ht="15" customHeight="1" x14ac:dyDescent="0.2">
      <c r="A734" s="75">
        <f t="shared" si="273"/>
        <v>43669</v>
      </c>
      <c r="B734" s="2">
        <f t="shared" si="264"/>
        <v>1031.94188366</v>
      </c>
      <c r="C734" s="157">
        <f t="shared" si="263"/>
        <v>1023.4771023</v>
      </c>
      <c r="D734" s="158">
        <f t="shared" si="274"/>
        <v>5206.9799999999996</v>
      </c>
      <c r="E734" s="150">
        <f>IF(AND(K734=1,K733&gt;1),VLOOKUP(A733,[1]Plan1!$GA$137:$GD$300,4),E733)</f>
        <v>5213.75</v>
      </c>
      <c r="F734" s="152">
        <f t="shared" si="265"/>
        <v>43585</v>
      </c>
      <c r="G734" s="152">
        <f t="shared" si="261"/>
        <v>43615</v>
      </c>
      <c r="H734" s="159">
        <f t="shared" si="266"/>
        <v>1.3001778382095708E-3</v>
      </c>
      <c r="I734" s="160">
        <f t="shared" si="275"/>
        <v>43676</v>
      </c>
      <c r="J734" s="155">
        <f t="shared" si="262"/>
        <v>30</v>
      </c>
      <c r="K734" s="155">
        <f t="shared" si="280"/>
        <v>23</v>
      </c>
      <c r="L734" s="2">
        <f t="shared" si="276"/>
        <v>1.00099665</v>
      </c>
      <c r="M734" s="157">
        <f t="shared" si="281"/>
        <v>1.00099665</v>
      </c>
      <c r="N734" s="2">
        <f t="shared" si="267"/>
        <v>1024.4971507499999</v>
      </c>
      <c r="O734" s="161">
        <f t="shared" si="277"/>
        <v>0</v>
      </c>
      <c r="P734" s="162">
        <f t="shared" si="268"/>
        <v>0</v>
      </c>
      <c r="Q734" s="157">
        <f t="shared" si="269"/>
        <v>0</v>
      </c>
      <c r="R734" s="163">
        <f t="shared" si="278"/>
        <v>0.12</v>
      </c>
      <c r="S734" s="161">
        <f t="shared" si="270"/>
        <v>23</v>
      </c>
      <c r="T734" s="161">
        <v>360</v>
      </c>
      <c r="U734" s="164">
        <f t="shared" si="271"/>
        <v>1.007266719</v>
      </c>
      <c r="V734" s="157">
        <f t="shared" si="272"/>
        <v>7.4447329099999999</v>
      </c>
      <c r="W734" s="2">
        <f t="shared" si="279"/>
        <v>0</v>
      </c>
      <c r="X734" s="2"/>
      <c r="Y734" s="8"/>
      <c r="Z734" s="5"/>
      <c r="AA734" s="1"/>
      <c r="AB734" s="8"/>
      <c r="AC734" s="3"/>
      <c r="AD734" s="1"/>
      <c r="AE734" s="3"/>
      <c r="AF734" s="3"/>
      <c r="AG734" s="4"/>
      <c r="AH734" s="4"/>
      <c r="AI734" s="4"/>
      <c r="AJ734" s="1"/>
      <c r="AK734" s="1"/>
      <c r="AL734" s="1"/>
      <c r="AM734" s="1"/>
    </row>
    <row r="735" spans="1:163" ht="15" customHeight="1" x14ac:dyDescent="0.2">
      <c r="A735" s="75">
        <f t="shared" si="273"/>
        <v>43670</v>
      </c>
      <c r="B735" s="2">
        <f t="shared" si="264"/>
        <v>1032.3114968899999</v>
      </c>
      <c r="C735" s="157">
        <f t="shared" si="263"/>
        <v>1023.4771023</v>
      </c>
      <c r="D735" s="158">
        <f t="shared" si="274"/>
        <v>5206.9799999999996</v>
      </c>
      <c r="E735" s="150">
        <f>IF(AND(K735=1,K734&gt;1),VLOOKUP(A734,[1]Plan1!$GA$137:$GD$300,4),E734)</f>
        <v>5213.75</v>
      </c>
      <c r="F735" s="152">
        <f t="shared" si="265"/>
        <v>43585</v>
      </c>
      <c r="G735" s="152">
        <f t="shared" si="261"/>
        <v>43615</v>
      </c>
      <c r="H735" s="159">
        <f t="shared" si="266"/>
        <v>1.3001778382095708E-3</v>
      </c>
      <c r="I735" s="160">
        <f t="shared" si="275"/>
        <v>43676</v>
      </c>
      <c r="J735" s="155">
        <f t="shared" si="262"/>
        <v>30</v>
      </c>
      <c r="K735" s="155">
        <f t="shared" si="280"/>
        <v>24</v>
      </c>
      <c r="L735" s="2">
        <f t="shared" si="276"/>
        <v>1.0010399999999999</v>
      </c>
      <c r="M735" s="157">
        <f t="shared" si="281"/>
        <v>1.0010399999999999</v>
      </c>
      <c r="N735" s="2">
        <f t="shared" si="267"/>
        <v>1024.5415184799999</v>
      </c>
      <c r="O735" s="161">
        <f t="shared" si="277"/>
        <v>0</v>
      </c>
      <c r="P735" s="162">
        <f t="shared" si="268"/>
        <v>0</v>
      </c>
      <c r="Q735" s="157">
        <f t="shared" si="269"/>
        <v>0</v>
      </c>
      <c r="R735" s="163">
        <f t="shared" si="278"/>
        <v>0.12</v>
      </c>
      <c r="S735" s="161">
        <f t="shared" si="270"/>
        <v>24</v>
      </c>
      <c r="T735" s="161">
        <v>360</v>
      </c>
      <c r="U735" s="164">
        <f t="shared" si="271"/>
        <v>1.0075838589999999</v>
      </c>
      <c r="V735" s="157">
        <f t="shared" si="272"/>
        <v>7.7699784100000002</v>
      </c>
      <c r="W735" s="2">
        <f t="shared" si="279"/>
        <v>0</v>
      </c>
      <c r="X735" s="2"/>
      <c r="Y735" s="8"/>
      <c r="Z735" s="5"/>
      <c r="AA735" s="1"/>
      <c r="AB735" s="8"/>
      <c r="AC735" s="3"/>
      <c r="AD735" s="1"/>
      <c r="AE735" s="3"/>
      <c r="AF735" s="3"/>
      <c r="AG735" s="4"/>
      <c r="AH735" s="4"/>
      <c r="AI735" s="4"/>
      <c r="AJ735" s="1"/>
      <c r="AK735" s="1"/>
      <c r="AL735" s="1"/>
      <c r="AM735" s="1"/>
    </row>
    <row r="736" spans="1:163" ht="15" customHeight="1" x14ac:dyDescent="0.2">
      <c r="A736" s="75">
        <f t="shared" si="273"/>
        <v>43671</v>
      </c>
      <c r="B736" s="2">
        <f t="shared" si="264"/>
        <v>1032.6812500200001</v>
      </c>
      <c r="C736" s="157">
        <f t="shared" si="263"/>
        <v>1023.4771023</v>
      </c>
      <c r="D736" s="158">
        <f t="shared" si="274"/>
        <v>5206.9799999999996</v>
      </c>
      <c r="E736" s="150">
        <f>IF(AND(K736=1,K735&gt;1),VLOOKUP(A735,[1]Plan1!$GA$137:$GD$300,4),E735)</f>
        <v>5213.75</v>
      </c>
      <c r="F736" s="152">
        <f t="shared" si="265"/>
        <v>43585</v>
      </c>
      <c r="G736" s="152">
        <f t="shared" si="261"/>
        <v>43615</v>
      </c>
      <c r="H736" s="159">
        <f t="shared" si="266"/>
        <v>1.3001778382095708E-3</v>
      </c>
      <c r="I736" s="160">
        <f t="shared" si="275"/>
        <v>43676</v>
      </c>
      <c r="J736" s="155">
        <f t="shared" si="262"/>
        <v>30</v>
      </c>
      <c r="K736" s="155">
        <f t="shared" si="280"/>
        <v>25</v>
      </c>
      <c r="L736" s="2">
        <f t="shared" si="276"/>
        <v>1.00108336</v>
      </c>
      <c r="M736" s="157">
        <f t="shared" si="281"/>
        <v>1.00108336</v>
      </c>
      <c r="N736" s="2">
        <f t="shared" si="267"/>
        <v>1024.5858964500001</v>
      </c>
      <c r="O736" s="161">
        <f t="shared" si="277"/>
        <v>0</v>
      </c>
      <c r="P736" s="162">
        <f t="shared" si="268"/>
        <v>0</v>
      </c>
      <c r="Q736" s="157">
        <f t="shared" si="269"/>
        <v>0</v>
      </c>
      <c r="R736" s="163">
        <f t="shared" si="278"/>
        <v>0.12</v>
      </c>
      <c r="S736" s="161">
        <f t="shared" si="270"/>
        <v>25</v>
      </c>
      <c r="T736" s="161">
        <v>360</v>
      </c>
      <c r="U736" s="164">
        <f t="shared" si="271"/>
        <v>1.0079010980000001</v>
      </c>
      <c r="V736" s="157">
        <f t="shared" si="272"/>
        <v>8.0953535700000003</v>
      </c>
      <c r="W736" s="2">
        <f t="shared" si="279"/>
        <v>0</v>
      </c>
      <c r="X736" s="2"/>
      <c r="Y736" s="8"/>
      <c r="Z736" s="5"/>
      <c r="AA736" s="1"/>
      <c r="AB736" s="8"/>
      <c r="AC736" s="3"/>
      <c r="AD736" s="1"/>
      <c r="AE736" s="3"/>
      <c r="AF736" s="3"/>
      <c r="AG736" s="4"/>
      <c r="AH736" s="4"/>
      <c r="AI736" s="4"/>
      <c r="AJ736" s="1"/>
      <c r="AK736" s="1"/>
      <c r="AL736" s="1"/>
      <c r="AM736" s="1"/>
    </row>
    <row r="737" spans="1:177" ht="15" customHeight="1" x14ac:dyDescent="0.2">
      <c r="A737" s="75">
        <f t="shared" si="273"/>
        <v>43672</v>
      </c>
      <c r="B737" s="2">
        <f t="shared" si="264"/>
        <v>1033.05113377</v>
      </c>
      <c r="C737" s="157">
        <f t="shared" si="263"/>
        <v>1023.4771023</v>
      </c>
      <c r="D737" s="158">
        <f t="shared" si="274"/>
        <v>5206.9799999999996</v>
      </c>
      <c r="E737" s="150">
        <f>IF(AND(K737=1,K736&gt;1),VLOOKUP(A736,[1]Plan1!$GA$137:$GD$300,4),E736)</f>
        <v>5213.75</v>
      </c>
      <c r="F737" s="152">
        <f t="shared" si="265"/>
        <v>43585</v>
      </c>
      <c r="G737" s="152">
        <f t="shared" si="261"/>
        <v>43615</v>
      </c>
      <c r="H737" s="159">
        <f t="shared" si="266"/>
        <v>1.3001778382095708E-3</v>
      </c>
      <c r="I737" s="160">
        <f t="shared" si="275"/>
        <v>43676</v>
      </c>
      <c r="J737" s="155">
        <f t="shared" si="262"/>
        <v>30</v>
      </c>
      <c r="K737" s="155">
        <f t="shared" si="280"/>
        <v>26</v>
      </c>
      <c r="L737" s="2">
        <f t="shared" si="276"/>
        <v>1.00112672</v>
      </c>
      <c r="M737" s="157">
        <f t="shared" si="281"/>
        <v>1.00112672</v>
      </c>
      <c r="N737" s="2">
        <f t="shared" si="267"/>
        <v>1024.63027442</v>
      </c>
      <c r="O737" s="161">
        <f t="shared" si="277"/>
        <v>0</v>
      </c>
      <c r="P737" s="162">
        <f t="shared" si="268"/>
        <v>0</v>
      </c>
      <c r="Q737" s="157">
        <f t="shared" si="269"/>
        <v>0</v>
      </c>
      <c r="R737" s="163">
        <f t="shared" si="278"/>
        <v>0.12</v>
      </c>
      <c r="S737" s="161">
        <f t="shared" si="270"/>
        <v>26</v>
      </c>
      <c r="T737" s="161">
        <v>360</v>
      </c>
      <c r="U737" s="164">
        <f t="shared" si="271"/>
        <v>1.008218437</v>
      </c>
      <c r="V737" s="157">
        <f t="shared" si="272"/>
        <v>8.4208593500000006</v>
      </c>
      <c r="W737" s="2">
        <f t="shared" si="279"/>
        <v>0</v>
      </c>
      <c r="X737" s="2"/>
      <c r="Y737" s="8"/>
      <c r="Z737" s="5"/>
      <c r="AA737" s="1"/>
      <c r="AB737" s="8"/>
      <c r="AC737" s="3"/>
      <c r="AD737" s="1"/>
      <c r="AE737" s="3"/>
      <c r="AF737" s="3"/>
      <c r="AG737" s="4"/>
      <c r="AH737" s="4"/>
      <c r="AI737" s="4"/>
      <c r="AJ737" s="1"/>
      <c r="AK737" s="1"/>
      <c r="AL737" s="1"/>
      <c r="AM737" s="1"/>
    </row>
    <row r="738" spans="1:177" ht="15" customHeight="1" x14ac:dyDescent="0.2">
      <c r="A738" s="75">
        <f t="shared" si="273"/>
        <v>43673</v>
      </c>
      <c r="B738" s="2">
        <f t="shared" si="264"/>
        <v>1033.4211481499999</v>
      </c>
      <c r="C738" s="157">
        <f t="shared" si="263"/>
        <v>1023.4771023</v>
      </c>
      <c r="D738" s="158">
        <f t="shared" si="274"/>
        <v>5206.9799999999996</v>
      </c>
      <c r="E738" s="150">
        <f>IF(AND(K738=1,K737&gt;1),VLOOKUP(A737,[1]Plan1!$GA$137:$GD$300,4),E737)</f>
        <v>5213.75</v>
      </c>
      <c r="F738" s="152">
        <f t="shared" si="265"/>
        <v>43585</v>
      </c>
      <c r="G738" s="152">
        <f t="shared" si="261"/>
        <v>43615</v>
      </c>
      <c r="H738" s="159">
        <f t="shared" si="266"/>
        <v>1.3001778382095708E-3</v>
      </c>
      <c r="I738" s="160">
        <f t="shared" si="275"/>
        <v>43676</v>
      </c>
      <c r="J738" s="155">
        <f t="shared" si="262"/>
        <v>30</v>
      </c>
      <c r="K738" s="155">
        <f t="shared" si="280"/>
        <v>27</v>
      </c>
      <c r="L738" s="2">
        <f t="shared" si="276"/>
        <v>1.0011700800000001</v>
      </c>
      <c r="M738" s="157">
        <f t="shared" si="281"/>
        <v>1.0011700800000001</v>
      </c>
      <c r="N738" s="2">
        <f t="shared" si="267"/>
        <v>1024.67465238</v>
      </c>
      <c r="O738" s="161">
        <f t="shared" si="277"/>
        <v>0</v>
      </c>
      <c r="P738" s="162">
        <f t="shared" si="268"/>
        <v>0</v>
      </c>
      <c r="Q738" s="157">
        <f t="shared" si="269"/>
        <v>0</v>
      </c>
      <c r="R738" s="163">
        <f t="shared" si="278"/>
        <v>0.12</v>
      </c>
      <c r="S738" s="161">
        <f t="shared" si="270"/>
        <v>27</v>
      </c>
      <c r="T738" s="161">
        <v>360</v>
      </c>
      <c r="U738" s="164">
        <f t="shared" si="271"/>
        <v>1.0085358760000001</v>
      </c>
      <c r="V738" s="157">
        <f t="shared" si="272"/>
        <v>8.7464957699999992</v>
      </c>
      <c r="W738" s="2">
        <f t="shared" si="279"/>
        <v>0</v>
      </c>
      <c r="X738" s="2"/>
      <c r="Y738" s="8"/>
      <c r="Z738" s="5"/>
      <c r="AA738" s="1"/>
      <c r="AB738" s="8"/>
      <c r="AC738" s="3"/>
      <c r="AD738" s="1"/>
      <c r="AE738" s="3"/>
      <c r="AF738" s="3"/>
      <c r="AG738" s="4"/>
      <c r="AH738" s="4"/>
      <c r="AI738" s="4"/>
      <c r="AJ738" s="1"/>
      <c r="AK738" s="1"/>
      <c r="AL738" s="1"/>
      <c r="AM738" s="1"/>
    </row>
    <row r="739" spans="1:177" ht="15" customHeight="1" x14ac:dyDescent="0.2">
      <c r="A739" s="75">
        <f t="shared" si="273"/>
        <v>43674</v>
      </c>
      <c r="B739" s="2">
        <f t="shared" si="264"/>
        <v>1033.7912931799999</v>
      </c>
      <c r="C739" s="157">
        <f t="shared" si="263"/>
        <v>1023.4771023</v>
      </c>
      <c r="D739" s="158">
        <f t="shared" si="274"/>
        <v>5206.9799999999996</v>
      </c>
      <c r="E739" s="150">
        <f>IF(AND(K739=1,K738&gt;1),VLOOKUP(A738,[1]Plan1!$GA$137:$GD$300,4),E738)</f>
        <v>5213.75</v>
      </c>
      <c r="F739" s="152">
        <f t="shared" si="265"/>
        <v>43585</v>
      </c>
      <c r="G739" s="152">
        <f t="shared" si="261"/>
        <v>43615</v>
      </c>
      <c r="H739" s="159">
        <f t="shared" si="266"/>
        <v>1.3001778382095708E-3</v>
      </c>
      <c r="I739" s="160">
        <f t="shared" si="275"/>
        <v>43676</v>
      </c>
      <c r="J739" s="155">
        <f t="shared" si="262"/>
        <v>30</v>
      </c>
      <c r="K739" s="155">
        <f t="shared" si="280"/>
        <v>28</v>
      </c>
      <c r="L739" s="2">
        <f t="shared" si="276"/>
        <v>1.0012134399999999</v>
      </c>
      <c r="M739" s="157">
        <f t="shared" si="281"/>
        <v>1.0012134399999999</v>
      </c>
      <c r="N739" s="2">
        <f t="shared" si="267"/>
        <v>1024.7190303499999</v>
      </c>
      <c r="O739" s="161">
        <f t="shared" si="277"/>
        <v>0</v>
      </c>
      <c r="P739" s="162">
        <f t="shared" si="268"/>
        <v>0</v>
      </c>
      <c r="Q739" s="157">
        <f t="shared" si="269"/>
        <v>0</v>
      </c>
      <c r="R739" s="163">
        <f t="shared" si="278"/>
        <v>0.12</v>
      </c>
      <c r="S739" s="161">
        <f t="shared" si="270"/>
        <v>28</v>
      </c>
      <c r="T739" s="161">
        <v>360</v>
      </c>
      <c r="U739" s="164">
        <f t="shared" si="271"/>
        <v>1.0088534149999999</v>
      </c>
      <c r="V739" s="157">
        <f t="shared" si="272"/>
        <v>9.0722628299999997</v>
      </c>
      <c r="W739" s="2">
        <f t="shared" si="279"/>
        <v>0</v>
      </c>
      <c r="X739" s="2"/>
      <c r="Y739" s="8"/>
      <c r="Z739" s="5"/>
      <c r="AA739" s="1"/>
      <c r="AB739" s="8"/>
      <c r="AC739" s="3"/>
      <c r="AD739" s="1"/>
      <c r="AE739" s="3"/>
      <c r="AF739" s="3"/>
      <c r="AG739" s="4"/>
      <c r="AH739" s="4"/>
      <c r="AI739" s="4"/>
      <c r="AJ739" s="1"/>
      <c r="AK739" s="1"/>
      <c r="AL739" s="1"/>
      <c r="AM739" s="1"/>
    </row>
    <row r="740" spans="1:177" ht="15" customHeight="1" x14ac:dyDescent="0.2">
      <c r="A740" s="75">
        <f t="shared" si="273"/>
        <v>43675</v>
      </c>
      <c r="B740" s="2">
        <f t="shared" si="264"/>
        <v>1034.1615791900001</v>
      </c>
      <c r="C740" s="157">
        <f t="shared" si="263"/>
        <v>1023.4771023</v>
      </c>
      <c r="D740" s="158">
        <f t="shared" si="274"/>
        <v>5206.9799999999996</v>
      </c>
      <c r="E740" s="150">
        <f>IF(AND(K740=1,K739&gt;1),VLOOKUP(A739,[1]Plan1!$GA$137:$GD$300,4),E739)</f>
        <v>5213.75</v>
      </c>
      <c r="F740" s="152">
        <f t="shared" si="265"/>
        <v>43585</v>
      </c>
      <c r="G740" s="152">
        <f t="shared" si="261"/>
        <v>43615</v>
      </c>
      <c r="H740" s="159">
        <f t="shared" si="266"/>
        <v>1.3001778382095708E-3</v>
      </c>
      <c r="I740" s="160">
        <f t="shared" si="275"/>
        <v>43676</v>
      </c>
      <c r="J740" s="155">
        <f t="shared" si="262"/>
        <v>30</v>
      </c>
      <c r="K740" s="155">
        <f t="shared" si="280"/>
        <v>29</v>
      </c>
      <c r="L740" s="2">
        <f t="shared" si="276"/>
        <v>1.0012568100000001</v>
      </c>
      <c r="M740" s="157">
        <f t="shared" si="281"/>
        <v>1.0012568100000001</v>
      </c>
      <c r="N740" s="2">
        <f t="shared" si="267"/>
        <v>1024.7634185500001</v>
      </c>
      <c r="O740" s="161">
        <f t="shared" si="277"/>
        <v>0</v>
      </c>
      <c r="P740" s="162">
        <f t="shared" si="268"/>
        <v>0</v>
      </c>
      <c r="Q740" s="157">
        <f t="shared" si="269"/>
        <v>0</v>
      </c>
      <c r="R740" s="163">
        <f t="shared" si="278"/>
        <v>0.12</v>
      </c>
      <c r="S740" s="161">
        <f t="shared" si="270"/>
        <v>29</v>
      </c>
      <c r="T740" s="161">
        <v>360</v>
      </c>
      <c r="U740" s="164">
        <f t="shared" si="271"/>
        <v>1.0091710540000001</v>
      </c>
      <c r="V740" s="157">
        <f t="shared" si="272"/>
        <v>9.3981606400000004</v>
      </c>
      <c r="W740" s="2">
        <f t="shared" si="279"/>
        <v>0</v>
      </c>
      <c r="X740" s="2"/>
      <c r="Y740" s="8"/>
      <c r="Z740" s="5"/>
      <c r="AA740" s="1"/>
      <c r="AB740" s="8"/>
      <c r="AC740" s="3"/>
      <c r="AD740" s="1"/>
      <c r="AE740" s="3"/>
      <c r="AF740" s="3"/>
      <c r="AG740" s="4"/>
      <c r="AH740" s="4"/>
      <c r="AI740" s="4"/>
      <c r="AJ740" s="1"/>
      <c r="AK740" s="1"/>
      <c r="AL740" s="1"/>
      <c r="AM740" s="1"/>
    </row>
    <row r="741" spans="1:177" ht="15" customHeight="1" x14ac:dyDescent="0.2">
      <c r="A741" s="75">
        <f t="shared" si="273"/>
        <v>43676</v>
      </c>
      <c r="B741" s="2">
        <f t="shared" si="264"/>
        <v>1034.5319855600001</v>
      </c>
      <c r="C741" s="157">
        <f t="shared" si="263"/>
        <v>1023.4771023</v>
      </c>
      <c r="D741" s="158">
        <f t="shared" si="274"/>
        <v>5206.9799999999996</v>
      </c>
      <c r="E741" s="150">
        <f>IF(AND(K741=1,K740&gt;1),VLOOKUP(A740,[1]Plan1!$GA$137:$GD$300,4),E740)</f>
        <v>5213.75</v>
      </c>
      <c r="F741" s="152">
        <f t="shared" si="265"/>
        <v>43585</v>
      </c>
      <c r="G741" s="152">
        <f t="shared" si="261"/>
        <v>43615</v>
      </c>
      <c r="H741" s="159">
        <f t="shared" si="266"/>
        <v>1.3001778382095708E-3</v>
      </c>
      <c r="I741" s="160">
        <f t="shared" si="275"/>
        <v>43676</v>
      </c>
      <c r="J741" s="155">
        <f t="shared" si="262"/>
        <v>30</v>
      </c>
      <c r="K741" s="155">
        <f t="shared" si="280"/>
        <v>30</v>
      </c>
      <c r="L741" s="2">
        <f t="shared" si="276"/>
        <v>1.0013001699999999</v>
      </c>
      <c r="M741" s="157">
        <f t="shared" si="281"/>
        <v>1.0013001699999999</v>
      </c>
      <c r="N741" s="2">
        <f t="shared" si="267"/>
        <v>1024.80779652</v>
      </c>
      <c r="O741" s="161">
        <f t="shared" si="277"/>
        <v>5</v>
      </c>
      <c r="P741" s="162">
        <f t="shared" si="268"/>
        <v>0</v>
      </c>
      <c r="Q741" s="157">
        <f t="shared" si="269"/>
        <v>0</v>
      </c>
      <c r="R741" s="163">
        <f t="shared" si="278"/>
        <v>0.12</v>
      </c>
      <c r="S741" s="161">
        <f t="shared" si="270"/>
        <v>30</v>
      </c>
      <c r="T741" s="161">
        <v>360</v>
      </c>
      <c r="U741" s="164">
        <f t="shared" si="271"/>
        <v>1.0094887930000001</v>
      </c>
      <c r="V741" s="157">
        <f t="shared" si="272"/>
        <v>9.7241890400000006</v>
      </c>
      <c r="W741" s="2">
        <f t="shared" si="279"/>
        <v>9.7241890400000006</v>
      </c>
      <c r="X741" s="166">
        <f>9724.18904674/1000</f>
        <v>9.7241890467400012</v>
      </c>
      <c r="Y741" s="166">
        <f>69758.2505424428/1000</f>
        <v>69.758250542442795</v>
      </c>
      <c r="Z741" s="5"/>
      <c r="AA741" s="1"/>
      <c r="AB741" s="8"/>
      <c r="AC741" s="3"/>
      <c r="AD741" s="1"/>
      <c r="AE741" s="3"/>
      <c r="AF741" s="3"/>
      <c r="AG741" s="4"/>
      <c r="AH741" s="4"/>
      <c r="AI741" s="4"/>
      <c r="AJ741" s="1"/>
      <c r="AK741" s="1"/>
      <c r="AL741" s="1"/>
      <c r="AM741" s="1"/>
    </row>
    <row r="742" spans="1:177" ht="15" customHeight="1" x14ac:dyDescent="0.2">
      <c r="A742" s="75">
        <f t="shared" si="273"/>
        <v>43677</v>
      </c>
      <c r="B742" s="2">
        <f t="shared" si="264"/>
        <v>955.34360951000008</v>
      </c>
      <c r="C742" s="157">
        <f t="shared" si="263"/>
        <v>955.04954597081723</v>
      </c>
      <c r="D742" s="158">
        <f t="shared" si="274"/>
        <v>5213.75</v>
      </c>
      <c r="E742" s="150">
        <f>IF(AND(K742=1,K741&gt;1),VLOOKUP(A741,[1]Plan1!$GA$137:$GD$300,4),E741)</f>
        <v>5214.2700000000004</v>
      </c>
      <c r="F742" s="152">
        <f t="shared" si="265"/>
        <v>43615</v>
      </c>
      <c r="G742" s="152">
        <f t="shared" si="261"/>
        <v>43646</v>
      </c>
      <c r="H742" s="159">
        <f t="shared" si="266"/>
        <v>9.9736274274730974E-5</v>
      </c>
      <c r="I742" s="160">
        <f t="shared" si="275"/>
        <v>43707</v>
      </c>
      <c r="J742" s="155">
        <f t="shared" si="262"/>
        <v>31</v>
      </c>
      <c r="K742" s="155">
        <f t="shared" si="280"/>
        <v>1</v>
      </c>
      <c r="L742" s="2">
        <f t="shared" si="276"/>
        <v>1.00000321</v>
      </c>
      <c r="M742" s="157">
        <f t="shared" si="281"/>
        <v>1.00000321</v>
      </c>
      <c r="N742" s="2">
        <f t="shared" si="267"/>
        <v>955.05261167000003</v>
      </c>
      <c r="O742" s="161">
        <f t="shared" si="277"/>
        <v>0</v>
      </c>
      <c r="P742" s="162">
        <f t="shared" si="268"/>
        <v>0</v>
      </c>
      <c r="Q742" s="157">
        <f t="shared" si="269"/>
        <v>0</v>
      </c>
      <c r="R742" s="163">
        <f t="shared" si="278"/>
        <v>0.12</v>
      </c>
      <c r="S742" s="161">
        <f t="shared" si="270"/>
        <v>1</v>
      </c>
      <c r="T742" s="161">
        <v>360</v>
      </c>
      <c r="U742" s="164">
        <f t="shared" si="271"/>
        <v>1.0003046929999999</v>
      </c>
      <c r="V742" s="157">
        <f t="shared" si="272"/>
        <v>0.29099784000000001</v>
      </c>
      <c r="W742" s="2">
        <f t="shared" si="279"/>
        <v>0</v>
      </c>
      <c r="X742" s="2"/>
      <c r="Y742" s="13"/>
      <c r="Z742" s="5"/>
      <c r="AA742" s="21"/>
      <c r="AB742" s="13"/>
      <c r="AC742" s="27"/>
      <c r="AD742" s="21"/>
      <c r="AE742" s="27"/>
      <c r="AF742" s="27"/>
      <c r="AG742" s="35"/>
      <c r="AH742" s="35"/>
      <c r="AI742" s="35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  <c r="FQ742" s="21"/>
      <c r="FR742" s="21"/>
      <c r="FS742" s="21"/>
      <c r="FT742" s="21"/>
      <c r="FU742" s="21"/>
    </row>
    <row r="743" spans="1:177" ht="15" customHeight="1" x14ac:dyDescent="0.2">
      <c r="A743" s="75">
        <f t="shared" si="273"/>
        <v>43678</v>
      </c>
      <c r="B743" s="2">
        <f t="shared" si="264"/>
        <v>955.63777427000002</v>
      </c>
      <c r="C743" s="157">
        <f t="shared" si="263"/>
        <v>955.04954597081723</v>
      </c>
      <c r="D743" s="158">
        <f t="shared" si="274"/>
        <v>5213.75</v>
      </c>
      <c r="E743" s="150">
        <f>IF(AND(K743=1,K742&gt;1),VLOOKUP(A742,[1]Plan1!$GA$137:$GD$300,4),E742)</f>
        <v>5214.2700000000004</v>
      </c>
      <c r="F743" s="152">
        <f t="shared" si="265"/>
        <v>43615</v>
      </c>
      <c r="G743" s="152">
        <f t="shared" si="261"/>
        <v>43646</v>
      </c>
      <c r="H743" s="159">
        <f t="shared" si="266"/>
        <v>9.9736274274730974E-5</v>
      </c>
      <c r="I743" s="160">
        <f t="shared" si="275"/>
        <v>43707</v>
      </c>
      <c r="J743" s="155">
        <f t="shared" si="262"/>
        <v>31</v>
      </c>
      <c r="K743" s="155">
        <f t="shared" si="280"/>
        <v>2</v>
      </c>
      <c r="L743" s="2">
        <f t="shared" si="276"/>
        <v>1.00000643</v>
      </c>
      <c r="M743" s="157">
        <f t="shared" si="281"/>
        <v>1.00000643</v>
      </c>
      <c r="N743" s="2">
        <f t="shared" si="267"/>
        <v>955.05568692999998</v>
      </c>
      <c r="O743" s="161">
        <f t="shared" si="277"/>
        <v>0</v>
      </c>
      <c r="P743" s="162">
        <f t="shared" si="268"/>
        <v>0</v>
      </c>
      <c r="Q743" s="157">
        <f t="shared" si="269"/>
        <v>0</v>
      </c>
      <c r="R743" s="163">
        <f t="shared" si="278"/>
        <v>0.12</v>
      </c>
      <c r="S743" s="161">
        <f t="shared" si="270"/>
        <v>2</v>
      </c>
      <c r="T743" s="161">
        <v>360</v>
      </c>
      <c r="U743" s="164">
        <f t="shared" si="271"/>
        <v>1.0006094800000001</v>
      </c>
      <c r="V743" s="157">
        <f t="shared" si="272"/>
        <v>0.58208733999999995</v>
      </c>
      <c r="W743" s="2">
        <f t="shared" si="279"/>
        <v>0</v>
      </c>
      <c r="X743" s="2"/>
      <c r="Y743" s="8"/>
      <c r="Z743" s="5"/>
      <c r="AA743" s="1"/>
      <c r="AB743" s="8"/>
      <c r="AC743" s="3"/>
      <c r="AD743" s="1"/>
      <c r="AE743" s="3"/>
      <c r="AF743" s="3"/>
      <c r="AG743" s="4"/>
      <c r="AH743" s="4"/>
      <c r="AI743" s="4"/>
      <c r="AJ743" s="1"/>
      <c r="AK743" s="1"/>
      <c r="AL743" s="1"/>
      <c r="AM743" s="1"/>
    </row>
    <row r="744" spans="1:177" ht="15" customHeight="1" x14ac:dyDescent="0.2">
      <c r="A744" s="75">
        <f t="shared" si="273"/>
        <v>43679</v>
      </c>
      <c r="B744" s="2">
        <f t="shared" si="264"/>
        <v>955.93202876000009</v>
      </c>
      <c r="C744" s="157">
        <f t="shared" si="263"/>
        <v>955.04954597081723</v>
      </c>
      <c r="D744" s="158">
        <f t="shared" si="274"/>
        <v>5213.75</v>
      </c>
      <c r="E744" s="150">
        <f>IF(AND(K744=1,K743&gt;1),VLOOKUP(A743,[1]Plan1!$GA$137:$GD$300,4),E743)</f>
        <v>5214.2700000000004</v>
      </c>
      <c r="F744" s="152">
        <f t="shared" si="265"/>
        <v>43615</v>
      </c>
      <c r="G744" s="152">
        <f t="shared" si="261"/>
        <v>43646</v>
      </c>
      <c r="H744" s="159">
        <f t="shared" si="266"/>
        <v>9.9736274274730974E-5</v>
      </c>
      <c r="I744" s="160">
        <f t="shared" si="275"/>
        <v>43707</v>
      </c>
      <c r="J744" s="155">
        <f t="shared" si="262"/>
        <v>31</v>
      </c>
      <c r="K744" s="155">
        <f t="shared" si="280"/>
        <v>3</v>
      </c>
      <c r="L744" s="2">
        <f t="shared" si="276"/>
        <v>1.00000965</v>
      </c>
      <c r="M744" s="157">
        <f t="shared" si="281"/>
        <v>1.00000965</v>
      </c>
      <c r="N744" s="2">
        <f t="shared" si="267"/>
        <v>955.05876219000004</v>
      </c>
      <c r="O744" s="161">
        <f t="shared" si="277"/>
        <v>0</v>
      </c>
      <c r="P744" s="162">
        <f t="shared" si="268"/>
        <v>0</v>
      </c>
      <c r="Q744" s="157">
        <f t="shared" si="269"/>
        <v>0</v>
      </c>
      <c r="R744" s="163">
        <f t="shared" si="278"/>
        <v>0.12</v>
      </c>
      <c r="S744" s="161">
        <f t="shared" si="270"/>
        <v>3</v>
      </c>
      <c r="T744" s="161">
        <v>360</v>
      </c>
      <c r="U744" s="164">
        <f t="shared" si="271"/>
        <v>1.000914359</v>
      </c>
      <c r="V744" s="157">
        <f t="shared" si="272"/>
        <v>0.87326656999999996</v>
      </c>
      <c r="W744" s="2">
        <f t="shared" si="279"/>
        <v>0</v>
      </c>
      <c r="X744" s="2"/>
      <c r="Y744" s="8"/>
      <c r="Z744" s="5"/>
      <c r="AA744" s="1"/>
      <c r="AB744" s="8"/>
      <c r="AC744" s="3"/>
      <c r="AD744" s="1"/>
      <c r="AE744" s="3"/>
      <c r="AF744" s="3"/>
      <c r="AG744" s="4"/>
      <c r="AH744" s="4"/>
      <c r="AI744" s="4"/>
      <c r="AJ744" s="1"/>
      <c r="AK744" s="1"/>
      <c r="AL744" s="1"/>
      <c r="AM744" s="1"/>
    </row>
    <row r="745" spans="1:177" ht="15" customHeight="1" x14ac:dyDescent="0.2">
      <c r="A745" s="75">
        <f t="shared" si="273"/>
        <v>43680</v>
      </c>
      <c r="B745" s="2">
        <f t="shared" si="264"/>
        <v>956.22636439000007</v>
      </c>
      <c r="C745" s="157">
        <f t="shared" si="263"/>
        <v>955.04954597081723</v>
      </c>
      <c r="D745" s="158">
        <f t="shared" si="274"/>
        <v>5213.75</v>
      </c>
      <c r="E745" s="150">
        <f>IF(AND(K745=1,K744&gt;1),VLOOKUP(A744,[1]Plan1!$GA$137:$GD$300,4),E744)</f>
        <v>5214.2700000000004</v>
      </c>
      <c r="F745" s="152">
        <f t="shared" si="265"/>
        <v>43615</v>
      </c>
      <c r="G745" s="152">
        <f t="shared" si="261"/>
        <v>43646</v>
      </c>
      <c r="H745" s="159">
        <f t="shared" si="266"/>
        <v>9.9736274274730974E-5</v>
      </c>
      <c r="I745" s="160">
        <f t="shared" si="275"/>
        <v>43707</v>
      </c>
      <c r="J745" s="155">
        <f t="shared" si="262"/>
        <v>31</v>
      </c>
      <c r="K745" s="155">
        <f t="shared" si="280"/>
        <v>4</v>
      </c>
      <c r="L745" s="2">
        <f t="shared" si="276"/>
        <v>1.00001286</v>
      </c>
      <c r="M745" s="157">
        <f t="shared" si="281"/>
        <v>1.00001286</v>
      </c>
      <c r="N745" s="2">
        <f t="shared" si="267"/>
        <v>955.06182790000003</v>
      </c>
      <c r="O745" s="161">
        <f t="shared" si="277"/>
        <v>0</v>
      </c>
      <c r="P745" s="162">
        <f t="shared" si="268"/>
        <v>0</v>
      </c>
      <c r="Q745" s="157">
        <f t="shared" si="269"/>
        <v>0</v>
      </c>
      <c r="R745" s="163">
        <f t="shared" si="278"/>
        <v>0.12</v>
      </c>
      <c r="S745" s="161">
        <f t="shared" si="270"/>
        <v>4</v>
      </c>
      <c r="T745" s="161">
        <v>360</v>
      </c>
      <c r="U745" s="164">
        <f t="shared" si="271"/>
        <v>1.0012193309999999</v>
      </c>
      <c r="V745" s="157">
        <f t="shared" si="272"/>
        <v>1.1645364899999999</v>
      </c>
      <c r="W745" s="2">
        <f t="shared" si="279"/>
        <v>0</v>
      </c>
      <c r="X745" s="2"/>
      <c r="Y745" s="8"/>
      <c r="Z745" s="5"/>
      <c r="AA745" s="1"/>
      <c r="AB745" s="8"/>
      <c r="AC745" s="3"/>
      <c r="AD745" s="1"/>
      <c r="AE745" s="3"/>
      <c r="AF745" s="3"/>
      <c r="AG745" s="4"/>
      <c r="AH745" s="4"/>
      <c r="AI745" s="4"/>
      <c r="AJ745" s="1"/>
      <c r="AK745" s="1"/>
      <c r="AL745" s="1"/>
      <c r="AM745" s="1"/>
    </row>
    <row r="746" spans="1:177" ht="15" customHeight="1" x14ac:dyDescent="0.2">
      <c r="A746" s="75">
        <f t="shared" si="273"/>
        <v>43681</v>
      </c>
      <c r="B746" s="2">
        <f t="shared" si="264"/>
        <v>956.52080027</v>
      </c>
      <c r="C746" s="157">
        <f t="shared" si="263"/>
        <v>955.04954597081723</v>
      </c>
      <c r="D746" s="158">
        <f t="shared" si="274"/>
        <v>5213.75</v>
      </c>
      <c r="E746" s="150">
        <f>IF(AND(K746=1,K745&gt;1),VLOOKUP(A745,[1]Plan1!$GA$137:$GD$300,4),E745)</f>
        <v>5214.2700000000004</v>
      </c>
      <c r="F746" s="152">
        <f t="shared" si="265"/>
        <v>43615</v>
      </c>
      <c r="G746" s="152">
        <f t="shared" si="261"/>
        <v>43646</v>
      </c>
      <c r="H746" s="159">
        <f t="shared" si="266"/>
        <v>9.9736274274730974E-5</v>
      </c>
      <c r="I746" s="160">
        <f t="shared" si="275"/>
        <v>43707</v>
      </c>
      <c r="J746" s="155">
        <f t="shared" si="262"/>
        <v>31</v>
      </c>
      <c r="K746" s="155">
        <f t="shared" si="280"/>
        <v>5</v>
      </c>
      <c r="L746" s="2">
        <f t="shared" si="276"/>
        <v>1.00001608</v>
      </c>
      <c r="M746" s="157">
        <f t="shared" si="281"/>
        <v>1.00001608</v>
      </c>
      <c r="N746" s="2">
        <f t="shared" si="267"/>
        <v>955.06490315999997</v>
      </c>
      <c r="O746" s="161">
        <f t="shared" si="277"/>
        <v>0</v>
      </c>
      <c r="P746" s="162">
        <f t="shared" si="268"/>
        <v>0</v>
      </c>
      <c r="Q746" s="157">
        <f t="shared" si="269"/>
        <v>0</v>
      </c>
      <c r="R746" s="163">
        <f t="shared" si="278"/>
        <v>0.12</v>
      </c>
      <c r="S746" s="161">
        <f t="shared" si="270"/>
        <v>5</v>
      </c>
      <c r="T746" s="161">
        <v>360</v>
      </c>
      <c r="U746" s="164">
        <f t="shared" si="271"/>
        <v>1.001524396</v>
      </c>
      <c r="V746" s="157">
        <f t="shared" si="272"/>
        <v>1.45589711</v>
      </c>
      <c r="W746" s="2">
        <f t="shared" si="279"/>
        <v>0</v>
      </c>
      <c r="X746" s="2"/>
      <c r="Y746" s="8"/>
      <c r="Z746" s="5"/>
      <c r="AA746" s="1"/>
      <c r="AB746" s="8"/>
      <c r="AC746" s="3"/>
      <c r="AD746" s="1"/>
      <c r="AE746" s="3"/>
      <c r="AF746" s="3"/>
      <c r="AG746" s="4"/>
      <c r="AH746" s="4"/>
      <c r="AI746" s="4"/>
      <c r="AJ746" s="1"/>
      <c r="AK746" s="1"/>
      <c r="AL746" s="1"/>
      <c r="AM746" s="1"/>
    </row>
    <row r="747" spans="1:177" ht="15" customHeight="1" x14ac:dyDescent="0.2">
      <c r="A747" s="75">
        <f t="shared" si="273"/>
        <v>43682</v>
      </c>
      <c r="B747" s="2">
        <f t="shared" si="264"/>
        <v>956.81532686000003</v>
      </c>
      <c r="C747" s="157">
        <f t="shared" si="263"/>
        <v>955.04954597081723</v>
      </c>
      <c r="D747" s="158">
        <f t="shared" si="274"/>
        <v>5213.75</v>
      </c>
      <c r="E747" s="150">
        <f>IF(AND(K747=1,K746&gt;1),VLOOKUP(A746,[1]Plan1!$GA$137:$GD$300,4),E746)</f>
        <v>5214.2700000000004</v>
      </c>
      <c r="F747" s="152">
        <f t="shared" si="265"/>
        <v>43615</v>
      </c>
      <c r="G747" s="152">
        <f t="shared" si="261"/>
        <v>43646</v>
      </c>
      <c r="H747" s="159">
        <f t="shared" si="266"/>
        <v>9.9736274274730974E-5</v>
      </c>
      <c r="I747" s="160">
        <f t="shared" si="275"/>
        <v>43707</v>
      </c>
      <c r="J747" s="155">
        <f t="shared" si="262"/>
        <v>31</v>
      </c>
      <c r="K747" s="155">
        <f t="shared" si="280"/>
        <v>6</v>
      </c>
      <c r="L747" s="2">
        <f t="shared" si="276"/>
        <v>1.0000192999999999</v>
      </c>
      <c r="M747" s="157">
        <f t="shared" si="281"/>
        <v>1.0000192999999999</v>
      </c>
      <c r="N747" s="2">
        <f t="shared" si="267"/>
        <v>955.06797842000003</v>
      </c>
      <c r="O747" s="161">
        <f t="shared" si="277"/>
        <v>0</v>
      </c>
      <c r="P747" s="162">
        <f t="shared" si="268"/>
        <v>0</v>
      </c>
      <c r="Q747" s="157">
        <f t="shared" si="269"/>
        <v>0</v>
      </c>
      <c r="R747" s="163">
        <f t="shared" si="278"/>
        <v>0.12</v>
      </c>
      <c r="S747" s="161">
        <f t="shared" si="270"/>
        <v>6</v>
      </c>
      <c r="T747" s="161">
        <v>360</v>
      </c>
      <c r="U747" s="164">
        <f t="shared" si="271"/>
        <v>1.001829554</v>
      </c>
      <c r="V747" s="157">
        <f t="shared" si="272"/>
        <v>1.7473484399999999</v>
      </c>
      <c r="W747" s="2">
        <f t="shared" si="279"/>
        <v>0</v>
      </c>
      <c r="X747" s="2"/>
      <c r="Y747" s="8"/>
      <c r="Z747" s="5"/>
      <c r="AA747" s="1"/>
      <c r="AB747" s="8"/>
      <c r="AC747" s="3"/>
      <c r="AD747" s="1"/>
      <c r="AE747" s="3"/>
      <c r="AF747" s="3"/>
      <c r="AG747" s="4"/>
      <c r="AH747" s="4"/>
      <c r="AI747" s="4"/>
      <c r="AJ747" s="1"/>
      <c r="AK747" s="1"/>
      <c r="AL747" s="1"/>
      <c r="AM747" s="1"/>
    </row>
    <row r="748" spans="1:177" ht="15" customHeight="1" x14ac:dyDescent="0.2">
      <c r="A748" s="75">
        <f t="shared" si="273"/>
        <v>43683</v>
      </c>
      <c r="B748" s="2">
        <f t="shared" si="264"/>
        <v>957.10994317999996</v>
      </c>
      <c r="C748" s="157">
        <f t="shared" si="263"/>
        <v>955.04954597081723</v>
      </c>
      <c r="D748" s="158">
        <f t="shared" si="274"/>
        <v>5213.75</v>
      </c>
      <c r="E748" s="150">
        <f>IF(AND(K748=1,K747&gt;1),VLOOKUP(A747,[1]Plan1!$GA$137:$GD$300,4),E747)</f>
        <v>5214.2700000000004</v>
      </c>
      <c r="F748" s="152">
        <f t="shared" si="265"/>
        <v>43615</v>
      </c>
      <c r="G748" s="152">
        <f t="shared" ref="G748:G811" si="282">IF(I748&gt;I747,EDATE(A747,-1),+G747)</f>
        <v>43646</v>
      </c>
      <c r="H748" s="159">
        <f t="shared" si="266"/>
        <v>9.9736274274730974E-5</v>
      </c>
      <c r="I748" s="160">
        <f t="shared" si="275"/>
        <v>43707</v>
      </c>
      <c r="J748" s="155">
        <f t="shared" ref="J748:J811" si="283">IF(I748&gt;I747,I748-I747,J747)</f>
        <v>31</v>
      </c>
      <c r="K748" s="155">
        <f t="shared" si="280"/>
        <v>7</v>
      </c>
      <c r="L748" s="2">
        <f t="shared" si="276"/>
        <v>1.0000225199999999</v>
      </c>
      <c r="M748" s="157">
        <f t="shared" si="281"/>
        <v>1.0000225199999999</v>
      </c>
      <c r="N748" s="2">
        <f t="shared" si="267"/>
        <v>955.07105367999998</v>
      </c>
      <c r="O748" s="161">
        <f t="shared" si="277"/>
        <v>0</v>
      </c>
      <c r="P748" s="162">
        <f t="shared" si="268"/>
        <v>0</v>
      </c>
      <c r="Q748" s="157">
        <f t="shared" si="269"/>
        <v>0</v>
      </c>
      <c r="R748" s="163">
        <f t="shared" si="278"/>
        <v>0.12</v>
      </c>
      <c r="S748" s="161">
        <f t="shared" si="270"/>
        <v>7</v>
      </c>
      <c r="T748" s="161">
        <v>360</v>
      </c>
      <c r="U748" s="164">
        <f t="shared" si="271"/>
        <v>1.002134804</v>
      </c>
      <c r="V748" s="157">
        <f t="shared" si="272"/>
        <v>2.0388894999999998</v>
      </c>
      <c r="W748" s="2">
        <f t="shared" si="279"/>
        <v>0</v>
      </c>
      <c r="X748" s="2"/>
      <c r="Y748" s="8"/>
      <c r="Z748" s="5"/>
      <c r="AA748" s="1"/>
      <c r="AB748" s="8"/>
      <c r="AC748" s="3"/>
      <c r="AD748" s="1"/>
      <c r="AE748" s="3"/>
      <c r="AF748" s="3"/>
      <c r="AG748" s="4"/>
      <c r="AH748" s="4"/>
      <c r="AI748" s="4"/>
      <c r="AJ748" s="1"/>
      <c r="AK748" s="1"/>
      <c r="AL748" s="1"/>
      <c r="AM748" s="1"/>
    </row>
    <row r="749" spans="1:177" ht="15" customHeight="1" x14ac:dyDescent="0.2">
      <c r="A749" s="75">
        <f t="shared" si="273"/>
        <v>43684</v>
      </c>
      <c r="B749" s="2">
        <f t="shared" si="264"/>
        <v>957.40464158999998</v>
      </c>
      <c r="C749" s="157">
        <f t="shared" si="263"/>
        <v>955.04954597081723</v>
      </c>
      <c r="D749" s="158">
        <f t="shared" si="274"/>
        <v>5213.75</v>
      </c>
      <c r="E749" s="150">
        <f>IF(AND(K749=1,K748&gt;1),VLOOKUP(A748,[1]Plan1!$GA$137:$GD$300,4),E748)</f>
        <v>5214.2700000000004</v>
      </c>
      <c r="F749" s="152">
        <f t="shared" si="265"/>
        <v>43615</v>
      </c>
      <c r="G749" s="152">
        <f t="shared" si="282"/>
        <v>43646</v>
      </c>
      <c r="H749" s="159">
        <f t="shared" si="266"/>
        <v>9.9736274274730974E-5</v>
      </c>
      <c r="I749" s="160">
        <f t="shared" si="275"/>
        <v>43707</v>
      </c>
      <c r="J749" s="155">
        <f t="shared" si="283"/>
        <v>31</v>
      </c>
      <c r="K749" s="155">
        <f t="shared" si="280"/>
        <v>8</v>
      </c>
      <c r="L749" s="2">
        <f t="shared" si="276"/>
        <v>1.0000257299999999</v>
      </c>
      <c r="M749" s="157">
        <f t="shared" si="281"/>
        <v>1.0000257299999999</v>
      </c>
      <c r="N749" s="2">
        <f t="shared" si="267"/>
        <v>955.07411938999996</v>
      </c>
      <c r="O749" s="161">
        <f t="shared" si="277"/>
        <v>0</v>
      </c>
      <c r="P749" s="162">
        <f t="shared" si="268"/>
        <v>0</v>
      </c>
      <c r="Q749" s="157">
        <f t="shared" si="269"/>
        <v>0</v>
      </c>
      <c r="R749" s="163">
        <f t="shared" si="278"/>
        <v>0.12</v>
      </c>
      <c r="S749" s="161">
        <f t="shared" si="270"/>
        <v>8</v>
      </c>
      <c r="T749" s="161">
        <v>360</v>
      </c>
      <c r="U749" s="164">
        <f t="shared" si="271"/>
        <v>1.002440148</v>
      </c>
      <c r="V749" s="157">
        <f t="shared" si="272"/>
        <v>2.3305221999999999</v>
      </c>
      <c r="W749" s="2">
        <f t="shared" si="279"/>
        <v>0</v>
      </c>
      <c r="X749" s="2"/>
      <c r="Y749" s="8"/>
      <c r="Z749" s="5"/>
      <c r="AA749" s="1"/>
      <c r="AB749" s="8"/>
      <c r="AC749" s="3"/>
      <c r="AD749" s="1"/>
      <c r="AE749" s="3"/>
      <c r="AF749" s="3"/>
      <c r="AG749" s="4"/>
      <c r="AH749" s="4"/>
      <c r="AI749" s="4"/>
      <c r="AJ749" s="1"/>
      <c r="AK749" s="1"/>
      <c r="AL749" s="1"/>
      <c r="AM749" s="1"/>
    </row>
    <row r="750" spans="1:177" ht="15" customHeight="1" x14ac:dyDescent="0.2">
      <c r="A750" s="75">
        <f t="shared" si="273"/>
        <v>43685</v>
      </c>
      <c r="B750" s="2">
        <f t="shared" si="264"/>
        <v>957.69944026000007</v>
      </c>
      <c r="C750" s="157">
        <f t="shared" si="263"/>
        <v>955.04954597081723</v>
      </c>
      <c r="D750" s="158">
        <f t="shared" si="274"/>
        <v>5213.75</v>
      </c>
      <c r="E750" s="150">
        <f>IF(AND(K750=1,K749&gt;1),VLOOKUP(A749,[1]Plan1!$GA$137:$GD$300,4),E749)</f>
        <v>5214.2700000000004</v>
      </c>
      <c r="F750" s="152">
        <f t="shared" si="265"/>
        <v>43615</v>
      </c>
      <c r="G750" s="152">
        <f t="shared" si="282"/>
        <v>43646</v>
      </c>
      <c r="H750" s="159">
        <f t="shared" si="266"/>
        <v>9.9736274274730974E-5</v>
      </c>
      <c r="I750" s="160">
        <f t="shared" si="275"/>
        <v>43707</v>
      </c>
      <c r="J750" s="155">
        <f t="shared" si="283"/>
        <v>31</v>
      </c>
      <c r="K750" s="155">
        <f t="shared" si="280"/>
        <v>9</v>
      </c>
      <c r="L750" s="2">
        <f t="shared" si="276"/>
        <v>1.0000289499999999</v>
      </c>
      <c r="M750" s="157">
        <f t="shared" si="281"/>
        <v>1.0000289499999999</v>
      </c>
      <c r="N750" s="2">
        <f t="shared" si="267"/>
        <v>955.07719465000002</v>
      </c>
      <c r="O750" s="161">
        <f t="shared" si="277"/>
        <v>0</v>
      </c>
      <c r="P750" s="162">
        <f t="shared" si="268"/>
        <v>0</v>
      </c>
      <c r="Q750" s="157">
        <f t="shared" si="269"/>
        <v>0</v>
      </c>
      <c r="R750" s="163">
        <f t="shared" si="278"/>
        <v>0.12</v>
      </c>
      <c r="S750" s="161">
        <f t="shared" si="270"/>
        <v>9</v>
      </c>
      <c r="T750" s="161">
        <v>360</v>
      </c>
      <c r="U750" s="164">
        <f t="shared" si="271"/>
        <v>1.002745585</v>
      </c>
      <c r="V750" s="157">
        <f t="shared" si="272"/>
        <v>2.6222456099999998</v>
      </c>
      <c r="W750" s="2">
        <f t="shared" si="279"/>
        <v>0</v>
      </c>
      <c r="X750" s="2"/>
      <c r="Y750" s="8"/>
      <c r="Z750" s="5"/>
      <c r="AA750" s="1"/>
      <c r="AB750" s="8"/>
      <c r="AC750" s="3"/>
      <c r="AD750" s="1"/>
      <c r="AE750" s="3"/>
      <c r="AF750" s="3"/>
      <c r="AG750" s="4"/>
      <c r="AH750" s="4"/>
      <c r="AI750" s="4"/>
      <c r="AJ750" s="1"/>
      <c r="AK750" s="1"/>
      <c r="AL750" s="1"/>
      <c r="AM750" s="1"/>
    </row>
    <row r="751" spans="1:177" ht="15" customHeight="1" x14ac:dyDescent="0.2">
      <c r="A751" s="75">
        <f t="shared" si="273"/>
        <v>43686</v>
      </c>
      <c r="B751" s="2">
        <f t="shared" si="264"/>
        <v>957.99432963999993</v>
      </c>
      <c r="C751" s="157">
        <f t="shared" si="263"/>
        <v>955.04954597081723</v>
      </c>
      <c r="D751" s="158">
        <f t="shared" si="274"/>
        <v>5213.75</v>
      </c>
      <c r="E751" s="150">
        <f>IF(AND(K751=1,K750&gt;1),VLOOKUP(A750,[1]Plan1!$GA$137:$GD$300,4),E750)</f>
        <v>5214.2700000000004</v>
      </c>
      <c r="F751" s="152">
        <f t="shared" si="265"/>
        <v>43615</v>
      </c>
      <c r="G751" s="152">
        <f t="shared" si="282"/>
        <v>43646</v>
      </c>
      <c r="H751" s="159">
        <f t="shared" si="266"/>
        <v>9.9736274274730974E-5</v>
      </c>
      <c r="I751" s="160">
        <f t="shared" si="275"/>
        <v>43707</v>
      </c>
      <c r="J751" s="155">
        <f t="shared" si="283"/>
        <v>31</v>
      </c>
      <c r="K751" s="155">
        <f t="shared" si="280"/>
        <v>10</v>
      </c>
      <c r="L751" s="2">
        <f t="shared" si="276"/>
        <v>1.0000321700000001</v>
      </c>
      <c r="M751" s="157">
        <f t="shared" si="281"/>
        <v>1.0000321700000001</v>
      </c>
      <c r="N751" s="2">
        <f t="shared" si="267"/>
        <v>955.08026990999997</v>
      </c>
      <c r="O751" s="161">
        <f t="shared" si="277"/>
        <v>0</v>
      </c>
      <c r="P751" s="162">
        <f t="shared" si="268"/>
        <v>0</v>
      </c>
      <c r="Q751" s="157">
        <f t="shared" si="269"/>
        <v>0</v>
      </c>
      <c r="R751" s="163">
        <f t="shared" si="278"/>
        <v>0.12</v>
      </c>
      <c r="S751" s="161">
        <f t="shared" si="270"/>
        <v>10</v>
      </c>
      <c r="T751" s="161">
        <v>360</v>
      </c>
      <c r="U751" s="164">
        <f t="shared" si="271"/>
        <v>1.0030511150000001</v>
      </c>
      <c r="V751" s="157">
        <f t="shared" si="272"/>
        <v>2.91405973</v>
      </c>
      <c r="W751" s="2">
        <f t="shared" si="279"/>
        <v>0</v>
      </c>
      <c r="X751" s="2"/>
      <c r="Y751" s="8"/>
      <c r="Z751" s="5"/>
      <c r="AA751" s="1"/>
      <c r="AB751" s="8"/>
      <c r="AC751" s="3"/>
      <c r="AD751" s="1"/>
      <c r="AE751" s="3"/>
      <c r="AF751" s="3"/>
      <c r="AG751" s="4"/>
      <c r="AH751" s="4"/>
      <c r="AI751" s="4"/>
      <c r="AJ751" s="1"/>
      <c r="AK751" s="1"/>
      <c r="AL751" s="1"/>
      <c r="AM751" s="1"/>
    </row>
    <row r="752" spans="1:177" ht="15" customHeight="1" x14ac:dyDescent="0.2">
      <c r="A752" s="75">
        <f t="shared" si="273"/>
        <v>43687</v>
      </c>
      <c r="B752" s="2">
        <f t="shared" si="264"/>
        <v>958.28930013999991</v>
      </c>
      <c r="C752" s="157">
        <f t="shared" si="263"/>
        <v>955.04954597081723</v>
      </c>
      <c r="D752" s="158">
        <f t="shared" si="274"/>
        <v>5213.75</v>
      </c>
      <c r="E752" s="150">
        <f>IF(AND(K752=1,K751&gt;1),VLOOKUP(A751,[1]Plan1!$GA$137:$GD$300,4),E751)</f>
        <v>5214.2700000000004</v>
      </c>
      <c r="F752" s="152">
        <f t="shared" si="265"/>
        <v>43615</v>
      </c>
      <c r="G752" s="152">
        <f t="shared" si="282"/>
        <v>43646</v>
      </c>
      <c r="H752" s="159">
        <f t="shared" si="266"/>
        <v>9.9736274274730974E-5</v>
      </c>
      <c r="I752" s="160">
        <f t="shared" si="275"/>
        <v>43707</v>
      </c>
      <c r="J752" s="155">
        <f t="shared" si="283"/>
        <v>31</v>
      </c>
      <c r="K752" s="155">
        <f t="shared" si="280"/>
        <v>11</v>
      </c>
      <c r="L752" s="2">
        <f t="shared" si="276"/>
        <v>1.0000353799999999</v>
      </c>
      <c r="M752" s="157">
        <f t="shared" si="281"/>
        <v>1.0000353799999999</v>
      </c>
      <c r="N752" s="2">
        <f t="shared" si="267"/>
        <v>955.08333561999996</v>
      </c>
      <c r="O752" s="161">
        <f t="shared" si="277"/>
        <v>0</v>
      </c>
      <c r="P752" s="162">
        <f t="shared" si="268"/>
        <v>0</v>
      </c>
      <c r="Q752" s="157">
        <f t="shared" si="269"/>
        <v>0</v>
      </c>
      <c r="R752" s="163">
        <f t="shared" si="278"/>
        <v>0.12</v>
      </c>
      <c r="S752" s="161">
        <f t="shared" si="270"/>
        <v>11</v>
      </c>
      <c r="T752" s="161">
        <v>360</v>
      </c>
      <c r="U752" s="164">
        <f t="shared" si="271"/>
        <v>1.0033567379999999</v>
      </c>
      <c r="V752" s="157">
        <f t="shared" si="272"/>
        <v>3.2059645200000002</v>
      </c>
      <c r="W752" s="2">
        <f t="shared" si="279"/>
        <v>0</v>
      </c>
      <c r="X752" s="2"/>
      <c r="Y752" s="8"/>
      <c r="Z752" s="5"/>
      <c r="AA752" s="1"/>
      <c r="AB752" s="8"/>
      <c r="AC752" s="3"/>
      <c r="AD752" s="1"/>
      <c r="AE752" s="3"/>
      <c r="AF752" s="3"/>
      <c r="AG752" s="4"/>
      <c r="AH752" s="4"/>
      <c r="AI752" s="4"/>
      <c r="AJ752" s="1"/>
      <c r="AK752" s="1"/>
      <c r="AL752" s="1"/>
      <c r="AM752" s="1"/>
    </row>
    <row r="753" spans="1:177" ht="15" customHeight="1" x14ac:dyDescent="0.2">
      <c r="A753" s="75">
        <f t="shared" si="273"/>
        <v>43688</v>
      </c>
      <c r="B753" s="2">
        <f t="shared" si="264"/>
        <v>958.58437091999997</v>
      </c>
      <c r="C753" s="157">
        <f t="shared" ref="C753:C816" si="284">IF(I753&gt;I752,N752+V752-X752-Y752,C752)</f>
        <v>955.04954597081723</v>
      </c>
      <c r="D753" s="158">
        <f t="shared" si="274"/>
        <v>5213.75</v>
      </c>
      <c r="E753" s="150">
        <f>IF(AND(K753=1,K752&gt;1),VLOOKUP(A752,[1]Plan1!$GA$137:$GD$300,4),E752)</f>
        <v>5214.2700000000004</v>
      </c>
      <c r="F753" s="152">
        <f t="shared" si="265"/>
        <v>43615</v>
      </c>
      <c r="G753" s="152">
        <f t="shared" si="282"/>
        <v>43646</v>
      </c>
      <c r="H753" s="159">
        <f t="shared" si="266"/>
        <v>9.9736274274730974E-5</v>
      </c>
      <c r="I753" s="160">
        <f t="shared" si="275"/>
        <v>43707</v>
      </c>
      <c r="J753" s="155">
        <f t="shared" si="283"/>
        <v>31</v>
      </c>
      <c r="K753" s="155">
        <f t="shared" si="280"/>
        <v>12</v>
      </c>
      <c r="L753" s="2">
        <f t="shared" si="276"/>
        <v>1.0000386000000001</v>
      </c>
      <c r="M753" s="157">
        <f t="shared" si="281"/>
        <v>1.0000386000000001</v>
      </c>
      <c r="N753" s="2">
        <f t="shared" si="267"/>
        <v>955.08641088000002</v>
      </c>
      <c r="O753" s="161">
        <f t="shared" si="277"/>
        <v>0</v>
      </c>
      <c r="P753" s="162">
        <f t="shared" si="268"/>
        <v>0</v>
      </c>
      <c r="Q753" s="157">
        <f t="shared" si="269"/>
        <v>0</v>
      </c>
      <c r="R753" s="163">
        <f t="shared" si="278"/>
        <v>0.12</v>
      </c>
      <c r="S753" s="161">
        <f t="shared" si="270"/>
        <v>12</v>
      </c>
      <c r="T753" s="161">
        <v>360</v>
      </c>
      <c r="U753" s="164">
        <f t="shared" si="271"/>
        <v>1.0036624540000001</v>
      </c>
      <c r="V753" s="157">
        <f t="shared" si="272"/>
        <v>3.4979600400000002</v>
      </c>
      <c r="W753" s="2">
        <f t="shared" si="279"/>
        <v>0</v>
      </c>
      <c r="X753" s="2"/>
      <c r="Y753" s="8"/>
      <c r="Z753" s="5"/>
      <c r="AA753" s="1"/>
      <c r="AB753" s="8"/>
      <c r="AC753" s="3"/>
      <c r="AD753" s="1"/>
      <c r="AE753" s="3"/>
      <c r="AF753" s="3"/>
      <c r="AG753" s="4"/>
      <c r="AH753" s="4"/>
      <c r="AI753" s="4"/>
      <c r="AJ753" s="1"/>
      <c r="AK753" s="1"/>
      <c r="AL753" s="1"/>
      <c r="AM753" s="1"/>
    </row>
    <row r="754" spans="1:177" ht="15" customHeight="1" x14ac:dyDescent="0.2">
      <c r="A754" s="75">
        <f t="shared" si="273"/>
        <v>43689</v>
      </c>
      <c r="B754" s="2">
        <f t="shared" si="264"/>
        <v>958.87953335999998</v>
      </c>
      <c r="C754" s="157">
        <f t="shared" si="284"/>
        <v>955.04954597081723</v>
      </c>
      <c r="D754" s="158">
        <f t="shared" si="274"/>
        <v>5213.75</v>
      </c>
      <c r="E754" s="150">
        <f>IF(AND(K754=1,K753&gt;1),VLOOKUP(A753,[1]Plan1!$GA$137:$GD$300,4),E753)</f>
        <v>5214.2700000000004</v>
      </c>
      <c r="F754" s="152">
        <f t="shared" si="265"/>
        <v>43615</v>
      </c>
      <c r="G754" s="152">
        <f t="shared" si="282"/>
        <v>43646</v>
      </c>
      <c r="H754" s="159">
        <f t="shared" si="266"/>
        <v>9.9736274274730974E-5</v>
      </c>
      <c r="I754" s="160">
        <f t="shared" si="275"/>
        <v>43707</v>
      </c>
      <c r="J754" s="155">
        <f t="shared" si="283"/>
        <v>31</v>
      </c>
      <c r="K754" s="155">
        <f t="shared" si="280"/>
        <v>13</v>
      </c>
      <c r="L754" s="2">
        <f t="shared" si="276"/>
        <v>1.0000418200000001</v>
      </c>
      <c r="M754" s="157">
        <f t="shared" si="281"/>
        <v>1.0000418200000001</v>
      </c>
      <c r="N754" s="2">
        <f t="shared" si="267"/>
        <v>955.08948613999996</v>
      </c>
      <c r="O754" s="161">
        <f t="shared" si="277"/>
        <v>0</v>
      </c>
      <c r="P754" s="162">
        <f t="shared" si="268"/>
        <v>0</v>
      </c>
      <c r="Q754" s="157">
        <f t="shared" si="269"/>
        <v>0</v>
      </c>
      <c r="R754" s="163">
        <f t="shared" si="278"/>
        <v>0.12</v>
      </c>
      <c r="S754" s="161">
        <f t="shared" si="270"/>
        <v>13</v>
      </c>
      <c r="T754" s="161">
        <v>360</v>
      </c>
      <c r="U754" s="164">
        <f t="shared" si="271"/>
        <v>1.0039682640000001</v>
      </c>
      <c r="V754" s="157">
        <f t="shared" si="272"/>
        <v>3.7900472199999999</v>
      </c>
      <c r="W754" s="2">
        <f t="shared" si="279"/>
        <v>0</v>
      </c>
      <c r="X754" s="2"/>
      <c r="Y754" s="8"/>
      <c r="Z754" s="5"/>
      <c r="AA754" s="1"/>
      <c r="AB754" s="8"/>
      <c r="AC754" s="3"/>
      <c r="AD754" s="1"/>
      <c r="AE754" s="3"/>
      <c r="AF754" s="3"/>
      <c r="AG754" s="4"/>
      <c r="AH754" s="4"/>
      <c r="AI754" s="4"/>
      <c r="AJ754" s="1"/>
      <c r="AK754" s="1"/>
      <c r="AL754" s="1"/>
      <c r="AM754" s="1"/>
    </row>
    <row r="755" spans="1:177" ht="15" customHeight="1" x14ac:dyDescent="0.2">
      <c r="A755" s="75">
        <f t="shared" si="273"/>
        <v>43690</v>
      </c>
      <c r="B755" s="2">
        <f t="shared" si="264"/>
        <v>959.17478555000002</v>
      </c>
      <c r="C755" s="157">
        <f t="shared" si="284"/>
        <v>955.04954597081723</v>
      </c>
      <c r="D755" s="158">
        <f t="shared" si="274"/>
        <v>5213.75</v>
      </c>
      <c r="E755" s="150">
        <f>IF(AND(K755=1,K754&gt;1),VLOOKUP(A754,[1]Plan1!$GA$137:$GD$300,4),E754)</f>
        <v>5214.2700000000004</v>
      </c>
      <c r="F755" s="152">
        <f t="shared" si="265"/>
        <v>43615</v>
      </c>
      <c r="G755" s="152">
        <f t="shared" si="282"/>
        <v>43646</v>
      </c>
      <c r="H755" s="159">
        <f t="shared" si="266"/>
        <v>9.9736274274730974E-5</v>
      </c>
      <c r="I755" s="160">
        <f t="shared" si="275"/>
        <v>43707</v>
      </c>
      <c r="J755" s="155">
        <f t="shared" si="283"/>
        <v>31</v>
      </c>
      <c r="K755" s="155">
        <f t="shared" si="280"/>
        <v>14</v>
      </c>
      <c r="L755" s="2">
        <f t="shared" si="276"/>
        <v>1.0000450400000001</v>
      </c>
      <c r="M755" s="157">
        <f t="shared" si="281"/>
        <v>1.0000450400000001</v>
      </c>
      <c r="N755" s="2">
        <f t="shared" si="267"/>
        <v>955.09256140000002</v>
      </c>
      <c r="O755" s="161">
        <f t="shared" si="277"/>
        <v>0</v>
      </c>
      <c r="P755" s="162">
        <f t="shared" si="268"/>
        <v>0</v>
      </c>
      <c r="Q755" s="157">
        <f t="shared" si="269"/>
        <v>0</v>
      </c>
      <c r="R755" s="163">
        <f t="shared" si="278"/>
        <v>0.12</v>
      </c>
      <c r="S755" s="161">
        <f t="shared" si="270"/>
        <v>14</v>
      </c>
      <c r="T755" s="161">
        <v>360</v>
      </c>
      <c r="U755" s="164">
        <f t="shared" si="271"/>
        <v>1.0042741660000001</v>
      </c>
      <c r="V755" s="157">
        <f t="shared" si="272"/>
        <v>4.0822241500000001</v>
      </c>
      <c r="W755" s="2">
        <f t="shared" si="279"/>
        <v>0</v>
      </c>
      <c r="X755" s="2"/>
      <c r="Y755" s="8"/>
      <c r="Z755" s="5"/>
      <c r="AA755" s="1"/>
      <c r="AB755" s="8"/>
      <c r="AC755" s="3"/>
      <c r="AD755" s="1"/>
      <c r="AE755" s="3"/>
      <c r="AF755" s="3"/>
      <c r="AG755" s="4"/>
      <c r="AH755" s="4"/>
      <c r="AI755" s="4"/>
      <c r="AJ755" s="1"/>
      <c r="AK755" s="1"/>
      <c r="AL755" s="1"/>
      <c r="AM755" s="1"/>
    </row>
    <row r="756" spans="1:177" ht="15" customHeight="1" x14ac:dyDescent="0.2">
      <c r="A756" s="75">
        <f t="shared" si="273"/>
        <v>43691</v>
      </c>
      <c r="B756" s="2">
        <f t="shared" si="264"/>
        <v>959.47011980000002</v>
      </c>
      <c r="C756" s="157">
        <f t="shared" si="284"/>
        <v>955.04954597081723</v>
      </c>
      <c r="D756" s="158">
        <f t="shared" si="274"/>
        <v>5213.75</v>
      </c>
      <c r="E756" s="150">
        <f>IF(AND(K756=1,K755&gt;1),VLOOKUP(A755,[1]Plan1!$GA$137:$GD$300,4),E755)</f>
        <v>5214.2700000000004</v>
      </c>
      <c r="F756" s="152">
        <f t="shared" si="265"/>
        <v>43615</v>
      </c>
      <c r="G756" s="152">
        <f t="shared" si="282"/>
        <v>43646</v>
      </c>
      <c r="H756" s="159">
        <f t="shared" si="266"/>
        <v>9.9736274274730974E-5</v>
      </c>
      <c r="I756" s="160">
        <f t="shared" si="275"/>
        <v>43707</v>
      </c>
      <c r="J756" s="155">
        <f t="shared" si="283"/>
        <v>31</v>
      </c>
      <c r="K756" s="155">
        <f t="shared" si="280"/>
        <v>15</v>
      </c>
      <c r="L756" s="2">
        <f t="shared" si="276"/>
        <v>1.0000482500000001</v>
      </c>
      <c r="M756" s="157">
        <f t="shared" si="281"/>
        <v>1.0000482500000001</v>
      </c>
      <c r="N756" s="2">
        <f t="shared" si="267"/>
        <v>955.09562711000001</v>
      </c>
      <c r="O756" s="161">
        <f t="shared" si="277"/>
        <v>0</v>
      </c>
      <c r="P756" s="162">
        <f t="shared" si="268"/>
        <v>0</v>
      </c>
      <c r="Q756" s="157">
        <f t="shared" si="269"/>
        <v>0</v>
      </c>
      <c r="R756" s="163">
        <f t="shared" si="278"/>
        <v>0.12</v>
      </c>
      <c r="S756" s="161">
        <f t="shared" si="270"/>
        <v>15</v>
      </c>
      <c r="T756" s="161">
        <v>360</v>
      </c>
      <c r="U756" s="164">
        <f t="shared" si="271"/>
        <v>1.0045801620000001</v>
      </c>
      <c r="V756" s="157">
        <f t="shared" si="272"/>
        <v>4.3744926900000003</v>
      </c>
      <c r="W756" s="2">
        <f t="shared" si="279"/>
        <v>0</v>
      </c>
      <c r="X756" s="2"/>
      <c r="Y756" s="8"/>
      <c r="Z756" s="5"/>
      <c r="AA756" s="1"/>
      <c r="AB756" s="8"/>
      <c r="AC756" s="3"/>
      <c r="AD756" s="1"/>
      <c r="AE756" s="3"/>
      <c r="AF756" s="3"/>
      <c r="AG756" s="4"/>
      <c r="AH756" s="4"/>
      <c r="AI756" s="4"/>
      <c r="AJ756" s="1"/>
      <c r="AK756" s="1"/>
      <c r="AL756" s="1"/>
      <c r="AM756" s="1"/>
    </row>
    <row r="757" spans="1:177" ht="15" customHeight="1" x14ac:dyDescent="0.2">
      <c r="A757" s="75">
        <f t="shared" si="273"/>
        <v>43692</v>
      </c>
      <c r="B757" s="2">
        <f t="shared" si="264"/>
        <v>959.76555435</v>
      </c>
      <c r="C757" s="157">
        <f t="shared" si="284"/>
        <v>955.04954597081723</v>
      </c>
      <c r="D757" s="158">
        <f t="shared" si="274"/>
        <v>5213.75</v>
      </c>
      <c r="E757" s="150">
        <f>IF(AND(K757=1,K756&gt;1),VLOOKUP(A756,[1]Plan1!$GA$137:$GD$300,4),E756)</f>
        <v>5214.2700000000004</v>
      </c>
      <c r="F757" s="152">
        <f t="shared" si="265"/>
        <v>43615</v>
      </c>
      <c r="G757" s="152">
        <f t="shared" si="282"/>
        <v>43646</v>
      </c>
      <c r="H757" s="159">
        <f t="shared" si="266"/>
        <v>9.9736274274730974E-5</v>
      </c>
      <c r="I757" s="160">
        <f t="shared" si="275"/>
        <v>43707</v>
      </c>
      <c r="J757" s="155">
        <f t="shared" si="283"/>
        <v>31</v>
      </c>
      <c r="K757" s="155">
        <f t="shared" si="280"/>
        <v>16</v>
      </c>
      <c r="L757" s="2">
        <f t="shared" si="276"/>
        <v>1.0000514700000001</v>
      </c>
      <c r="M757" s="157">
        <f t="shared" si="281"/>
        <v>1.0000514700000001</v>
      </c>
      <c r="N757" s="2">
        <f t="shared" si="267"/>
        <v>955.09870236999996</v>
      </c>
      <c r="O757" s="161">
        <f t="shared" si="277"/>
        <v>0</v>
      </c>
      <c r="P757" s="162">
        <f t="shared" si="268"/>
        <v>0</v>
      </c>
      <c r="Q757" s="157">
        <f t="shared" si="269"/>
        <v>0</v>
      </c>
      <c r="R757" s="163">
        <f t="shared" si="278"/>
        <v>0.12</v>
      </c>
      <c r="S757" s="161">
        <f t="shared" si="270"/>
        <v>16</v>
      </c>
      <c r="T757" s="161">
        <v>360</v>
      </c>
      <c r="U757" s="164">
        <f t="shared" si="271"/>
        <v>1.0048862510000001</v>
      </c>
      <c r="V757" s="157">
        <f t="shared" si="272"/>
        <v>4.6668519799999997</v>
      </c>
      <c r="W757" s="2">
        <f t="shared" si="279"/>
        <v>0</v>
      </c>
      <c r="X757" s="2"/>
      <c r="Y757" s="8"/>
      <c r="Z757" s="5"/>
      <c r="AA757" s="1"/>
      <c r="AB757" s="8"/>
      <c r="AC757" s="3"/>
      <c r="AD757" s="1"/>
      <c r="AE757" s="3"/>
      <c r="AF757" s="3"/>
      <c r="AG757" s="4"/>
      <c r="AH757" s="4"/>
      <c r="AI757" s="4"/>
      <c r="AJ757" s="1"/>
      <c r="AK757" s="1"/>
      <c r="AL757" s="1"/>
      <c r="AM757" s="1"/>
    </row>
    <row r="758" spans="1:177" ht="15" customHeight="1" x14ac:dyDescent="0.2">
      <c r="A758" s="75">
        <f t="shared" si="273"/>
        <v>43693</v>
      </c>
      <c r="B758" s="2">
        <f t="shared" si="264"/>
        <v>960.06107960999998</v>
      </c>
      <c r="C758" s="157">
        <f t="shared" si="284"/>
        <v>955.04954597081723</v>
      </c>
      <c r="D758" s="158">
        <f t="shared" si="274"/>
        <v>5213.75</v>
      </c>
      <c r="E758" s="150">
        <f>IF(AND(K758=1,K757&gt;1),VLOOKUP(A757,[1]Plan1!$GA$137:$GD$300,4),E757)</f>
        <v>5214.2700000000004</v>
      </c>
      <c r="F758" s="152">
        <f t="shared" si="265"/>
        <v>43615</v>
      </c>
      <c r="G758" s="152">
        <f t="shared" si="282"/>
        <v>43646</v>
      </c>
      <c r="H758" s="159">
        <f t="shared" si="266"/>
        <v>9.9736274274730974E-5</v>
      </c>
      <c r="I758" s="160">
        <f t="shared" si="275"/>
        <v>43707</v>
      </c>
      <c r="J758" s="155">
        <f t="shared" si="283"/>
        <v>31</v>
      </c>
      <c r="K758" s="155">
        <f t="shared" si="280"/>
        <v>17</v>
      </c>
      <c r="L758" s="2">
        <f t="shared" si="276"/>
        <v>1.00005469</v>
      </c>
      <c r="M758" s="157">
        <f t="shared" si="281"/>
        <v>1.00005469</v>
      </c>
      <c r="N758" s="2">
        <f t="shared" si="267"/>
        <v>955.10177763000002</v>
      </c>
      <c r="O758" s="161">
        <f t="shared" si="277"/>
        <v>0</v>
      </c>
      <c r="P758" s="162">
        <f t="shared" si="268"/>
        <v>0</v>
      </c>
      <c r="Q758" s="157">
        <f t="shared" si="269"/>
        <v>0</v>
      </c>
      <c r="R758" s="163">
        <f t="shared" si="278"/>
        <v>0.12</v>
      </c>
      <c r="S758" s="161">
        <f t="shared" si="270"/>
        <v>17</v>
      </c>
      <c r="T758" s="161">
        <v>360</v>
      </c>
      <c r="U758" s="164">
        <f t="shared" si="271"/>
        <v>1.0051924329999999</v>
      </c>
      <c r="V758" s="157">
        <f t="shared" si="272"/>
        <v>4.9593019800000002</v>
      </c>
      <c r="W758" s="2">
        <f t="shared" si="279"/>
        <v>0</v>
      </c>
      <c r="X758" s="2"/>
      <c r="Y758" s="8"/>
      <c r="Z758" s="5"/>
      <c r="AA758" s="1"/>
      <c r="AB758" s="8"/>
      <c r="AC758" s="3"/>
      <c r="AD758" s="1"/>
      <c r="AE758" s="3"/>
      <c r="AF758" s="3"/>
      <c r="AG758" s="4"/>
      <c r="AH758" s="4"/>
      <c r="AI758" s="4"/>
      <c r="AJ758" s="1"/>
      <c r="AK758" s="1"/>
      <c r="AL758" s="1"/>
      <c r="AM758" s="1"/>
    </row>
    <row r="759" spans="1:177" ht="15" customHeight="1" x14ac:dyDescent="0.2">
      <c r="A759" s="75">
        <f t="shared" si="273"/>
        <v>43694</v>
      </c>
      <c r="B759" s="2">
        <f t="shared" si="264"/>
        <v>960.35669653999992</v>
      </c>
      <c r="C759" s="157">
        <f t="shared" si="284"/>
        <v>955.04954597081723</v>
      </c>
      <c r="D759" s="158">
        <f t="shared" si="274"/>
        <v>5213.75</v>
      </c>
      <c r="E759" s="150">
        <f>IF(AND(K759=1,K758&gt;1),VLOOKUP(A758,[1]Plan1!$GA$137:$GD$300,4),E758)</f>
        <v>5214.2700000000004</v>
      </c>
      <c r="F759" s="152">
        <f t="shared" si="265"/>
        <v>43615</v>
      </c>
      <c r="G759" s="152">
        <f t="shared" si="282"/>
        <v>43646</v>
      </c>
      <c r="H759" s="159">
        <f t="shared" si="266"/>
        <v>9.9736274274730974E-5</v>
      </c>
      <c r="I759" s="160">
        <f t="shared" si="275"/>
        <v>43707</v>
      </c>
      <c r="J759" s="155">
        <f t="shared" si="283"/>
        <v>31</v>
      </c>
      <c r="K759" s="155">
        <f t="shared" si="280"/>
        <v>18</v>
      </c>
      <c r="L759" s="2">
        <f t="shared" si="276"/>
        <v>1.00005791</v>
      </c>
      <c r="M759" s="157">
        <f t="shared" si="281"/>
        <v>1.00005791</v>
      </c>
      <c r="N759" s="2">
        <f t="shared" si="267"/>
        <v>955.10485288999996</v>
      </c>
      <c r="O759" s="161">
        <f t="shared" si="277"/>
        <v>0</v>
      </c>
      <c r="P759" s="162">
        <f t="shared" si="268"/>
        <v>0</v>
      </c>
      <c r="Q759" s="157">
        <f t="shared" si="269"/>
        <v>0</v>
      </c>
      <c r="R759" s="163">
        <f t="shared" si="278"/>
        <v>0.12</v>
      </c>
      <c r="S759" s="161">
        <f t="shared" si="270"/>
        <v>18</v>
      </c>
      <c r="T759" s="161">
        <v>360</v>
      </c>
      <c r="U759" s="164">
        <f t="shared" si="271"/>
        <v>1.005498709</v>
      </c>
      <c r="V759" s="157">
        <f t="shared" si="272"/>
        <v>5.2518436499999996</v>
      </c>
      <c r="W759" s="2">
        <f t="shared" si="279"/>
        <v>0</v>
      </c>
      <c r="X759" s="2"/>
      <c r="Y759" s="8"/>
      <c r="Z759" s="5"/>
      <c r="AA759" s="1"/>
      <c r="AB759" s="8"/>
      <c r="AC759" s="3"/>
      <c r="AD759" s="1"/>
      <c r="AE759" s="3"/>
      <c r="AF759" s="3"/>
      <c r="AG759" s="4"/>
      <c r="AH759" s="4"/>
      <c r="AI759" s="4"/>
      <c r="AJ759" s="1"/>
      <c r="AK759" s="1"/>
      <c r="AL759" s="1"/>
      <c r="AM759" s="1"/>
    </row>
    <row r="760" spans="1:177" s="30" customFormat="1" ht="15" customHeight="1" x14ac:dyDescent="0.2">
      <c r="A760" s="75">
        <f t="shared" si="273"/>
        <v>43695</v>
      </c>
      <c r="B760" s="2">
        <f t="shared" si="264"/>
        <v>960.65239455000005</v>
      </c>
      <c r="C760" s="157">
        <f t="shared" si="284"/>
        <v>955.04954597081723</v>
      </c>
      <c r="D760" s="158">
        <f t="shared" si="274"/>
        <v>5213.75</v>
      </c>
      <c r="E760" s="150">
        <f>IF(AND(K760=1,K759&gt;1),VLOOKUP(A759,[1]Plan1!$GA$137:$GD$300,4),E759)</f>
        <v>5214.2700000000004</v>
      </c>
      <c r="F760" s="152">
        <f t="shared" si="265"/>
        <v>43615</v>
      </c>
      <c r="G760" s="152">
        <f t="shared" si="282"/>
        <v>43646</v>
      </c>
      <c r="H760" s="159">
        <f t="shared" si="266"/>
        <v>9.9736274274730974E-5</v>
      </c>
      <c r="I760" s="160">
        <f t="shared" si="275"/>
        <v>43707</v>
      </c>
      <c r="J760" s="155">
        <f t="shared" si="283"/>
        <v>31</v>
      </c>
      <c r="K760" s="155">
        <f t="shared" si="280"/>
        <v>19</v>
      </c>
      <c r="L760" s="2">
        <f t="shared" si="276"/>
        <v>1.00006112</v>
      </c>
      <c r="M760" s="157">
        <f t="shared" si="281"/>
        <v>1.00006112</v>
      </c>
      <c r="N760" s="2">
        <f t="shared" si="267"/>
        <v>955.10791859000005</v>
      </c>
      <c r="O760" s="161">
        <f t="shared" si="277"/>
        <v>0</v>
      </c>
      <c r="P760" s="162">
        <f t="shared" si="268"/>
        <v>0</v>
      </c>
      <c r="Q760" s="157">
        <f t="shared" si="269"/>
        <v>0</v>
      </c>
      <c r="R760" s="163">
        <f t="shared" si="278"/>
        <v>0.12</v>
      </c>
      <c r="S760" s="161">
        <f t="shared" si="270"/>
        <v>19</v>
      </c>
      <c r="T760" s="161">
        <v>360</v>
      </c>
      <c r="U760" s="164">
        <f t="shared" si="271"/>
        <v>1.0058050780000001</v>
      </c>
      <c r="V760" s="157">
        <f t="shared" si="272"/>
        <v>5.5444759599999998</v>
      </c>
      <c r="W760" s="2">
        <f t="shared" si="279"/>
        <v>0</v>
      </c>
      <c r="X760" s="2"/>
      <c r="Y760" s="29"/>
      <c r="Z760" s="32"/>
      <c r="AB760" s="29"/>
      <c r="AC760" s="34"/>
      <c r="AE760" s="34"/>
      <c r="AF760" s="34"/>
      <c r="AG760" s="31"/>
      <c r="AH760" s="31"/>
      <c r="AI760" s="31"/>
    </row>
    <row r="761" spans="1:177" ht="15" customHeight="1" x14ac:dyDescent="0.2">
      <c r="A761" s="75">
        <f t="shared" si="273"/>
        <v>43696</v>
      </c>
      <c r="B761" s="2">
        <f t="shared" si="264"/>
        <v>960.94819288999997</v>
      </c>
      <c r="C761" s="157">
        <f t="shared" si="284"/>
        <v>955.04954597081723</v>
      </c>
      <c r="D761" s="158">
        <f t="shared" si="274"/>
        <v>5213.75</v>
      </c>
      <c r="E761" s="150">
        <f>IF(AND(K761=1,K760&gt;1),VLOOKUP(A760,[1]Plan1!$GA$137:$GD$300,4),E760)</f>
        <v>5214.2700000000004</v>
      </c>
      <c r="F761" s="152">
        <f t="shared" si="265"/>
        <v>43615</v>
      </c>
      <c r="G761" s="152">
        <f t="shared" si="282"/>
        <v>43646</v>
      </c>
      <c r="H761" s="159">
        <f t="shared" si="266"/>
        <v>9.9736274274730974E-5</v>
      </c>
      <c r="I761" s="160">
        <f t="shared" si="275"/>
        <v>43707</v>
      </c>
      <c r="J761" s="155">
        <f t="shared" si="283"/>
        <v>31</v>
      </c>
      <c r="K761" s="155">
        <f t="shared" si="280"/>
        <v>20</v>
      </c>
      <c r="L761" s="2">
        <f t="shared" si="276"/>
        <v>1.00006434</v>
      </c>
      <c r="M761" s="157">
        <f t="shared" si="281"/>
        <v>1.00006434</v>
      </c>
      <c r="N761" s="2">
        <f t="shared" si="267"/>
        <v>955.11099385</v>
      </c>
      <c r="O761" s="161">
        <f t="shared" si="277"/>
        <v>0</v>
      </c>
      <c r="P761" s="162">
        <f t="shared" si="268"/>
        <v>0</v>
      </c>
      <c r="Q761" s="157">
        <f t="shared" si="269"/>
        <v>0</v>
      </c>
      <c r="R761" s="163">
        <f t="shared" si="278"/>
        <v>0.12</v>
      </c>
      <c r="S761" s="161">
        <f t="shared" si="270"/>
        <v>20</v>
      </c>
      <c r="T761" s="161">
        <v>360</v>
      </c>
      <c r="U761" s="164">
        <f t="shared" si="271"/>
        <v>1.00611154</v>
      </c>
      <c r="V761" s="157">
        <f t="shared" si="272"/>
        <v>5.8371990399999998</v>
      </c>
      <c r="W761" s="2">
        <f t="shared" si="279"/>
        <v>0</v>
      </c>
      <c r="X761" s="2"/>
      <c r="Y761" s="8"/>
      <c r="Z761" s="5"/>
      <c r="AA761" s="1"/>
      <c r="AB761" s="8"/>
      <c r="AC761" s="3"/>
      <c r="AD761" s="1"/>
      <c r="AE761" s="3"/>
      <c r="AF761" s="3"/>
      <c r="AG761" s="4"/>
      <c r="AH761" s="4"/>
      <c r="AI761" s="4"/>
      <c r="AJ761" s="1"/>
      <c r="AK761" s="1"/>
      <c r="AL761" s="1"/>
      <c r="AM761" s="1"/>
    </row>
    <row r="762" spans="1:177" ht="15" customHeight="1" x14ac:dyDescent="0.2">
      <c r="A762" s="75">
        <f t="shared" si="273"/>
        <v>43697</v>
      </c>
      <c r="B762" s="2">
        <f t="shared" si="264"/>
        <v>961.24408194</v>
      </c>
      <c r="C762" s="157">
        <f t="shared" si="284"/>
        <v>955.04954597081723</v>
      </c>
      <c r="D762" s="158">
        <f t="shared" si="274"/>
        <v>5213.75</v>
      </c>
      <c r="E762" s="150">
        <f>IF(AND(K762=1,K761&gt;1),VLOOKUP(A761,[1]Plan1!$GA$137:$GD$300,4),E761)</f>
        <v>5214.2700000000004</v>
      </c>
      <c r="F762" s="152">
        <f t="shared" si="265"/>
        <v>43615</v>
      </c>
      <c r="G762" s="152">
        <f t="shared" si="282"/>
        <v>43646</v>
      </c>
      <c r="H762" s="159">
        <f t="shared" si="266"/>
        <v>9.9736274274730974E-5</v>
      </c>
      <c r="I762" s="160">
        <f t="shared" si="275"/>
        <v>43707</v>
      </c>
      <c r="J762" s="155">
        <f t="shared" si="283"/>
        <v>31</v>
      </c>
      <c r="K762" s="155">
        <f t="shared" si="280"/>
        <v>21</v>
      </c>
      <c r="L762" s="2">
        <f t="shared" si="276"/>
        <v>1.00006756</v>
      </c>
      <c r="M762" s="157">
        <f t="shared" si="281"/>
        <v>1.00006756</v>
      </c>
      <c r="N762" s="2">
        <f t="shared" si="267"/>
        <v>955.11406910999995</v>
      </c>
      <c r="O762" s="161">
        <f t="shared" si="277"/>
        <v>0</v>
      </c>
      <c r="P762" s="162">
        <f t="shared" si="268"/>
        <v>0</v>
      </c>
      <c r="Q762" s="157">
        <f t="shared" si="269"/>
        <v>0</v>
      </c>
      <c r="R762" s="163">
        <f t="shared" si="278"/>
        <v>0.12</v>
      </c>
      <c r="S762" s="161">
        <f t="shared" si="270"/>
        <v>21</v>
      </c>
      <c r="T762" s="161">
        <v>360</v>
      </c>
      <c r="U762" s="164">
        <f t="shared" si="271"/>
        <v>1.0064180949999999</v>
      </c>
      <c r="V762" s="157">
        <f t="shared" si="272"/>
        <v>6.1300128300000001</v>
      </c>
      <c r="W762" s="2">
        <f t="shared" si="279"/>
        <v>0</v>
      </c>
      <c r="X762" s="2"/>
      <c r="Y762" s="8"/>
      <c r="Z762" s="5"/>
      <c r="AA762" s="1"/>
      <c r="AB762" s="8"/>
      <c r="AC762" s="3"/>
      <c r="AD762" s="1"/>
      <c r="AE762" s="3"/>
      <c r="AF762" s="3"/>
      <c r="AG762" s="4"/>
      <c r="AH762" s="4"/>
      <c r="AI762" s="4"/>
      <c r="AJ762" s="1"/>
      <c r="AK762" s="1"/>
      <c r="AL762" s="1"/>
      <c r="AM762" s="1"/>
    </row>
    <row r="763" spans="1:177" ht="15" customHeight="1" x14ac:dyDescent="0.2">
      <c r="A763" s="75">
        <f t="shared" si="273"/>
        <v>43698</v>
      </c>
      <c r="B763" s="2">
        <f t="shared" si="264"/>
        <v>961.54005304000009</v>
      </c>
      <c r="C763" s="157">
        <f t="shared" si="284"/>
        <v>955.04954597081723</v>
      </c>
      <c r="D763" s="158">
        <f t="shared" si="274"/>
        <v>5213.75</v>
      </c>
      <c r="E763" s="150">
        <f>IF(AND(K763=1,K762&gt;1),VLOOKUP(A762,[1]Plan1!$GA$137:$GD$300,4),E762)</f>
        <v>5214.2700000000004</v>
      </c>
      <c r="F763" s="152">
        <f t="shared" si="265"/>
        <v>43615</v>
      </c>
      <c r="G763" s="152">
        <f t="shared" si="282"/>
        <v>43646</v>
      </c>
      <c r="H763" s="159">
        <f t="shared" si="266"/>
        <v>9.9736274274730974E-5</v>
      </c>
      <c r="I763" s="160">
        <f t="shared" si="275"/>
        <v>43707</v>
      </c>
      <c r="J763" s="155">
        <f t="shared" si="283"/>
        <v>31</v>
      </c>
      <c r="K763" s="155">
        <f t="shared" si="280"/>
        <v>22</v>
      </c>
      <c r="L763" s="2">
        <f t="shared" si="276"/>
        <v>1.00007077</v>
      </c>
      <c r="M763" s="157">
        <f t="shared" si="281"/>
        <v>1.00007077</v>
      </c>
      <c r="N763" s="2">
        <f t="shared" si="267"/>
        <v>955.11713482000005</v>
      </c>
      <c r="O763" s="161">
        <f t="shared" si="277"/>
        <v>0</v>
      </c>
      <c r="P763" s="162">
        <f t="shared" si="268"/>
        <v>0</v>
      </c>
      <c r="Q763" s="157">
        <f t="shared" si="269"/>
        <v>0</v>
      </c>
      <c r="R763" s="163">
        <f t="shared" si="278"/>
        <v>0.12</v>
      </c>
      <c r="S763" s="161">
        <f t="shared" si="270"/>
        <v>22</v>
      </c>
      <c r="T763" s="161">
        <v>360</v>
      </c>
      <c r="U763" s="164">
        <f t="shared" si="271"/>
        <v>1.006724744</v>
      </c>
      <c r="V763" s="157">
        <f t="shared" si="272"/>
        <v>6.4229182199999997</v>
      </c>
      <c r="W763" s="2">
        <f t="shared" si="279"/>
        <v>0</v>
      </c>
      <c r="X763" s="2"/>
      <c r="Y763" s="8"/>
      <c r="Z763" s="5"/>
      <c r="AA763" s="1"/>
      <c r="AB763" s="8"/>
      <c r="AC763" s="3"/>
      <c r="AD763" s="1"/>
      <c r="AE763" s="3"/>
      <c r="AF763" s="3"/>
      <c r="AG763" s="4"/>
      <c r="AH763" s="4"/>
      <c r="AI763" s="4"/>
      <c r="AJ763" s="1"/>
      <c r="AK763" s="1"/>
      <c r="AL763" s="1"/>
      <c r="AM763" s="1"/>
    </row>
    <row r="764" spans="1:177" ht="15" customHeight="1" x14ac:dyDescent="0.2">
      <c r="A764" s="75">
        <f t="shared" si="273"/>
        <v>43699</v>
      </c>
      <c r="B764" s="2">
        <f t="shared" si="264"/>
        <v>961.83612542000003</v>
      </c>
      <c r="C764" s="157">
        <f t="shared" si="284"/>
        <v>955.04954597081723</v>
      </c>
      <c r="D764" s="158">
        <f t="shared" si="274"/>
        <v>5213.75</v>
      </c>
      <c r="E764" s="150">
        <f>IF(AND(K764=1,K763&gt;1),VLOOKUP(A763,[1]Plan1!$GA$137:$GD$300,4),E763)</f>
        <v>5214.2700000000004</v>
      </c>
      <c r="F764" s="152">
        <f t="shared" si="265"/>
        <v>43615</v>
      </c>
      <c r="G764" s="152">
        <f t="shared" si="282"/>
        <v>43646</v>
      </c>
      <c r="H764" s="159">
        <f t="shared" si="266"/>
        <v>9.9736274274730974E-5</v>
      </c>
      <c r="I764" s="160">
        <f t="shared" si="275"/>
        <v>43707</v>
      </c>
      <c r="J764" s="155">
        <f t="shared" si="283"/>
        <v>31</v>
      </c>
      <c r="K764" s="155">
        <f t="shared" si="280"/>
        <v>23</v>
      </c>
      <c r="L764" s="2">
        <f t="shared" si="276"/>
        <v>1.00007399</v>
      </c>
      <c r="M764" s="157">
        <f t="shared" si="281"/>
        <v>1.00007399</v>
      </c>
      <c r="N764" s="2">
        <f t="shared" si="267"/>
        <v>955.12021007999999</v>
      </c>
      <c r="O764" s="161">
        <f t="shared" si="277"/>
        <v>0</v>
      </c>
      <c r="P764" s="162">
        <f t="shared" si="268"/>
        <v>0</v>
      </c>
      <c r="Q764" s="157">
        <f t="shared" si="269"/>
        <v>0</v>
      </c>
      <c r="R764" s="163">
        <f t="shared" si="278"/>
        <v>0.12</v>
      </c>
      <c r="S764" s="161">
        <f t="shared" si="270"/>
        <v>23</v>
      </c>
      <c r="T764" s="161">
        <v>360</v>
      </c>
      <c r="U764" s="164">
        <f t="shared" si="271"/>
        <v>1.0070314869999999</v>
      </c>
      <c r="V764" s="157">
        <f t="shared" si="272"/>
        <v>6.7159153399999996</v>
      </c>
      <c r="W764" s="2">
        <f t="shared" si="279"/>
        <v>0</v>
      </c>
      <c r="X764" s="2"/>
      <c r="Y764" s="8"/>
      <c r="Z764" s="5"/>
      <c r="AA764" s="1"/>
      <c r="AB764" s="8"/>
      <c r="AC764" s="3"/>
      <c r="AD764" s="1"/>
      <c r="AE764" s="3"/>
      <c r="AF764" s="3"/>
      <c r="AG764" s="4"/>
      <c r="AH764" s="4"/>
      <c r="AI764" s="4"/>
      <c r="AJ764" s="1"/>
      <c r="AK764" s="1"/>
      <c r="AL764" s="1"/>
      <c r="AM764" s="1"/>
    </row>
    <row r="765" spans="1:177" ht="15" customHeight="1" x14ac:dyDescent="0.2">
      <c r="A765" s="75">
        <f t="shared" si="273"/>
        <v>43700</v>
      </c>
      <c r="B765" s="2">
        <f t="shared" si="264"/>
        <v>962.13228851000008</v>
      </c>
      <c r="C765" s="157">
        <f t="shared" si="284"/>
        <v>955.04954597081723</v>
      </c>
      <c r="D765" s="158">
        <f t="shared" si="274"/>
        <v>5213.75</v>
      </c>
      <c r="E765" s="150">
        <f>IF(AND(K765=1,K764&gt;1),VLOOKUP(A764,[1]Plan1!$GA$137:$GD$300,4),E764)</f>
        <v>5214.2700000000004</v>
      </c>
      <c r="F765" s="152">
        <f t="shared" si="265"/>
        <v>43615</v>
      </c>
      <c r="G765" s="152">
        <f t="shared" si="282"/>
        <v>43646</v>
      </c>
      <c r="H765" s="159">
        <f t="shared" si="266"/>
        <v>9.9736274274730974E-5</v>
      </c>
      <c r="I765" s="160">
        <f t="shared" si="275"/>
        <v>43707</v>
      </c>
      <c r="J765" s="155">
        <f t="shared" si="283"/>
        <v>31</v>
      </c>
      <c r="K765" s="155">
        <f t="shared" si="280"/>
        <v>24</v>
      </c>
      <c r="L765" s="2">
        <f t="shared" si="276"/>
        <v>1.0000772099999999</v>
      </c>
      <c r="M765" s="157">
        <f t="shared" si="281"/>
        <v>1.0000772099999999</v>
      </c>
      <c r="N765" s="2">
        <f t="shared" si="267"/>
        <v>955.12328534000005</v>
      </c>
      <c r="O765" s="161">
        <f t="shared" si="277"/>
        <v>0</v>
      </c>
      <c r="P765" s="162">
        <f t="shared" si="268"/>
        <v>0</v>
      </c>
      <c r="Q765" s="157">
        <f t="shared" si="269"/>
        <v>0</v>
      </c>
      <c r="R765" s="163">
        <f t="shared" si="278"/>
        <v>0.12</v>
      </c>
      <c r="S765" s="161">
        <f t="shared" si="270"/>
        <v>24</v>
      </c>
      <c r="T765" s="161">
        <v>360</v>
      </c>
      <c r="U765" s="164">
        <f t="shared" si="271"/>
        <v>1.0073383229999999</v>
      </c>
      <c r="V765" s="157">
        <f t="shared" si="272"/>
        <v>7.0090031699999997</v>
      </c>
      <c r="W765" s="2">
        <f t="shared" si="279"/>
        <v>0</v>
      </c>
      <c r="X765" s="2"/>
      <c r="Y765" s="19"/>
      <c r="Z765" s="5"/>
      <c r="AA765" s="20"/>
      <c r="AB765" s="19"/>
      <c r="AC765" s="28"/>
      <c r="AD765" s="20"/>
      <c r="AE765" s="28"/>
      <c r="AF765" s="28"/>
      <c r="AG765" s="37"/>
      <c r="AH765" s="37"/>
      <c r="AI765" s="37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  <c r="FA765" s="20"/>
      <c r="FB765" s="20"/>
      <c r="FC765" s="20"/>
      <c r="FD765" s="20"/>
      <c r="FE765" s="20"/>
      <c r="FF765" s="20"/>
      <c r="FG765" s="20"/>
      <c r="FH765" s="20"/>
      <c r="FI765" s="20"/>
      <c r="FJ765" s="20"/>
      <c r="FK765" s="20"/>
      <c r="FL765" s="20"/>
      <c r="FM765" s="20"/>
      <c r="FN765" s="20"/>
      <c r="FO765" s="20"/>
      <c r="FP765" s="20"/>
      <c r="FQ765" s="20"/>
      <c r="FR765" s="20"/>
      <c r="FS765" s="20"/>
      <c r="FT765" s="20"/>
      <c r="FU765" s="20"/>
    </row>
    <row r="766" spans="1:177" ht="15" customHeight="1" x14ac:dyDescent="0.2">
      <c r="A766" s="75">
        <f t="shared" si="273"/>
        <v>43701</v>
      </c>
      <c r="B766" s="2">
        <f t="shared" si="264"/>
        <v>962.42854231000001</v>
      </c>
      <c r="C766" s="157">
        <f t="shared" si="284"/>
        <v>955.04954597081723</v>
      </c>
      <c r="D766" s="158">
        <f t="shared" si="274"/>
        <v>5213.75</v>
      </c>
      <c r="E766" s="150">
        <f>IF(AND(K766=1,K765&gt;1),VLOOKUP(A765,[1]Plan1!$GA$137:$GD$300,4),E765)</f>
        <v>5214.2700000000004</v>
      </c>
      <c r="F766" s="152">
        <f t="shared" si="265"/>
        <v>43615</v>
      </c>
      <c r="G766" s="152">
        <f t="shared" si="282"/>
        <v>43646</v>
      </c>
      <c r="H766" s="159">
        <f t="shared" si="266"/>
        <v>9.9736274274730974E-5</v>
      </c>
      <c r="I766" s="160">
        <f t="shared" si="275"/>
        <v>43707</v>
      </c>
      <c r="J766" s="155">
        <f t="shared" si="283"/>
        <v>31</v>
      </c>
      <c r="K766" s="155">
        <f t="shared" si="280"/>
        <v>25</v>
      </c>
      <c r="L766" s="2">
        <f t="shared" si="276"/>
        <v>1.0000804299999999</v>
      </c>
      <c r="M766" s="157">
        <f t="shared" si="281"/>
        <v>1.0000804299999999</v>
      </c>
      <c r="N766" s="2">
        <f t="shared" si="267"/>
        <v>955.1263606</v>
      </c>
      <c r="O766" s="161">
        <f t="shared" si="277"/>
        <v>0</v>
      </c>
      <c r="P766" s="162">
        <f t="shared" si="268"/>
        <v>0</v>
      </c>
      <c r="Q766" s="157">
        <f t="shared" si="269"/>
        <v>0</v>
      </c>
      <c r="R766" s="163">
        <f t="shared" si="278"/>
        <v>0.12</v>
      </c>
      <c r="S766" s="161">
        <f t="shared" si="270"/>
        <v>25</v>
      </c>
      <c r="T766" s="161">
        <v>360</v>
      </c>
      <c r="U766" s="164">
        <f t="shared" si="271"/>
        <v>1.0076452520000001</v>
      </c>
      <c r="V766" s="157">
        <f t="shared" si="272"/>
        <v>7.3021817100000002</v>
      </c>
      <c r="W766" s="2">
        <f t="shared" si="279"/>
        <v>0</v>
      </c>
      <c r="X766" s="2"/>
      <c r="Y766" s="8"/>
      <c r="Z766" s="5"/>
      <c r="AA766" s="1"/>
      <c r="AB766" s="8"/>
      <c r="AC766" s="3"/>
      <c r="AD766" s="1"/>
      <c r="AE766" s="3"/>
      <c r="AF766" s="3"/>
      <c r="AG766" s="4"/>
      <c r="AH766" s="4"/>
      <c r="AI766" s="4"/>
      <c r="AJ766" s="1"/>
      <c r="AK766" s="1"/>
      <c r="AL766" s="1"/>
      <c r="AM766" s="1"/>
    </row>
    <row r="767" spans="1:177" ht="15" customHeight="1" x14ac:dyDescent="0.2">
      <c r="A767" s="75">
        <f t="shared" si="273"/>
        <v>43702</v>
      </c>
      <c r="B767" s="2">
        <f t="shared" si="264"/>
        <v>962.72487816</v>
      </c>
      <c r="C767" s="157">
        <f t="shared" si="284"/>
        <v>955.04954597081723</v>
      </c>
      <c r="D767" s="158">
        <f t="shared" si="274"/>
        <v>5213.75</v>
      </c>
      <c r="E767" s="150">
        <f>IF(AND(K767=1,K766&gt;1),VLOOKUP(A766,[1]Plan1!$GA$137:$GD$300,4),E766)</f>
        <v>5214.2700000000004</v>
      </c>
      <c r="F767" s="152">
        <f t="shared" si="265"/>
        <v>43615</v>
      </c>
      <c r="G767" s="152">
        <f t="shared" si="282"/>
        <v>43646</v>
      </c>
      <c r="H767" s="159">
        <f t="shared" si="266"/>
        <v>9.9736274274730974E-5</v>
      </c>
      <c r="I767" s="160">
        <f t="shared" si="275"/>
        <v>43707</v>
      </c>
      <c r="J767" s="155">
        <f t="shared" si="283"/>
        <v>31</v>
      </c>
      <c r="K767" s="155">
        <f t="shared" si="280"/>
        <v>26</v>
      </c>
      <c r="L767" s="2">
        <f t="shared" si="276"/>
        <v>1.0000836399999999</v>
      </c>
      <c r="M767" s="157">
        <f t="shared" si="281"/>
        <v>1.0000836399999999</v>
      </c>
      <c r="N767" s="2">
        <f t="shared" si="267"/>
        <v>955.12942630999999</v>
      </c>
      <c r="O767" s="161">
        <f t="shared" si="277"/>
        <v>0</v>
      </c>
      <c r="P767" s="162">
        <f t="shared" si="268"/>
        <v>0</v>
      </c>
      <c r="Q767" s="157">
        <f t="shared" si="269"/>
        <v>0</v>
      </c>
      <c r="R767" s="163">
        <f t="shared" si="278"/>
        <v>0.12</v>
      </c>
      <c r="S767" s="161">
        <f t="shared" si="270"/>
        <v>26</v>
      </c>
      <c r="T767" s="161">
        <v>360</v>
      </c>
      <c r="U767" s="164">
        <f t="shared" si="271"/>
        <v>1.0079522750000001</v>
      </c>
      <c r="V767" s="157">
        <f t="shared" si="272"/>
        <v>7.5954518499999999</v>
      </c>
      <c r="W767" s="2">
        <f t="shared" si="279"/>
        <v>0</v>
      </c>
      <c r="X767" s="2"/>
      <c r="Y767" s="8"/>
      <c r="Z767" s="5"/>
      <c r="AA767" s="1"/>
      <c r="AB767" s="8"/>
      <c r="AC767" s="3"/>
      <c r="AD767" s="1"/>
      <c r="AE767" s="3"/>
      <c r="AF767" s="3"/>
      <c r="AG767" s="4"/>
      <c r="AH767" s="4"/>
      <c r="AI767" s="4"/>
      <c r="AJ767" s="1"/>
      <c r="AK767" s="1"/>
      <c r="AL767" s="1"/>
      <c r="AM767" s="1"/>
    </row>
    <row r="768" spans="1:177" ht="15" customHeight="1" x14ac:dyDescent="0.2">
      <c r="A768" s="75">
        <f t="shared" si="273"/>
        <v>43703</v>
      </c>
      <c r="B768" s="2">
        <f t="shared" si="264"/>
        <v>963.02131435000001</v>
      </c>
      <c r="C768" s="157">
        <f t="shared" si="284"/>
        <v>955.04954597081723</v>
      </c>
      <c r="D768" s="158">
        <f t="shared" si="274"/>
        <v>5213.75</v>
      </c>
      <c r="E768" s="150">
        <f>IF(AND(K768=1,K767&gt;1),VLOOKUP(A767,[1]Plan1!$GA$137:$GD$300,4),E767)</f>
        <v>5214.2700000000004</v>
      </c>
      <c r="F768" s="152">
        <f t="shared" si="265"/>
        <v>43615</v>
      </c>
      <c r="G768" s="152">
        <f t="shared" si="282"/>
        <v>43646</v>
      </c>
      <c r="H768" s="159">
        <f t="shared" si="266"/>
        <v>9.9736274274730974E-5</v>
      </c>
      <c r="I768" s="160">
        <f t="shared" si="275"/>
        <v>43707</v>
      </c>
      <c r="J768" s="155">
        <f t="shared" si="283"/>
        <v>31</v>
      </c>
      <c r="K768" s="155">
        <f t="shared" si="280"/>
        <v>27</v>
      </c>
      <c r="L768" s="2">
        <f t="shared" si="276"/>
        <v>1.0000868599999999</v>
      </c>
      <c r="M768" s="157">
        <f t="shared" si="281"/>
        <v>1.0000868599999999</v>
      </c>
      <c r="N768" s="2">
        <f t="shared" si="267"/>
        <v>955.13250157000004</v>
      </c>
      <c r="O768" s="161">
        <f t="shared" si="277"/>
        <v>0</v>
      </c>
      <c r="P768" s="162">
        <f t="shared" si="268"/>
        <v>0</v>
      </c>
      <c r="Q768" s="157">
        <f t="shared" si="269"/>
        <v>0</v>
      </c>
      <c r="R768" s="163">
        <f t="shared" si="278"/>
        <v>0.12</v>
      </c>
      <c r="S768" s="161">
        <f t="shared" si="270"/>
        <v>27</v>
      </c>
      <c r="T768" s="161">
        <v>360</v>
      </c>
      <c r="U768" s="164">
        <f t="shared" si="271"/>
        <v>1.0082593909999999</v>
      </c>
      <c r="V768" s="157">
        <f t="shared" si="272"/>
        <v>7.8888127800000003</v>
      </c>
      <c r="W768" s="2">
        <f t="shared" si="279"/>
        <v>0</v>
      </c>
      <c r="X768" s="2"/>
      <c r="Y768" s="8"/>
      <c r="Z768" s="5"/>
      <c r="AA768" s="1"/>
      <c r="AB768" s="8"/>
      <c r="AC768" s="3"/>
      <c r="AD768" s="1"/>
      <c r="AE768" s="3"/>
      <c r="AF768" s="3"/>
      <c r="AG768" s="4"/>
      <c r="AH768" s="4"/>
      <c r="AI768" s="4"/>
      <c r="AJ768" s="1"/>
      <c r="AK768" s="1"/>
      <c r="AL768" s="1"/>
      <c r="AM768" s="1"/>
    </row>
    <row r="769" spans="1:39" ht="15" customHeight="1" x14ac:dyDescent="0.2">
      <c r="A769" s="75">
        <f t="shared" si="273"/>
        <v>43704</v>
      </c>
      <c r="B769" s="2">
        <f t="shared" si="264"/>
        <v>963.31784220999998</v>
      </c>
      <c r="C769" s="157">
        <f t="shared" si="284"/>
        <v>955.04954597081723</v>
      </c>
      <c r="D769" s="158">
        <f t="shared" si="274"/>
        <v>5213.75</v>
      </c>
      <c r="E769" s="150">
        <f>IF(AND(K769=1,K768&gt;1),VLOOKUP(A768,[1]Plan1!$GA$137:$GD$300,4),E768)</f>
        <v>5214.2700000000004</v>
      </c>
      <c r="F769" s="152">
        <f t="shared" si="265"/>
        <v>43615</v>
      </c>
      <c r="G769" s="152">
        <f t="shared" si="282"/>
        <v>43646</v>
      </c>
      <c r="H769" s="159">
        <f t="shared" si="266"/>
        <v>9.9736274274730974E-5</v>
      </c>
      <c r="I769" s="160">
        <f t="shared" si="275"/>
        <v>43707</v>
      </c>
      <c r="J769" s="155">
        <f t="shared" si="283"/>
        <v>31</v>
      </c>
      <c r="K769" s="155">
        <f t="shared" si="280"/>
        <v>28</v>
      </c>
      <c r="L769" s="2">
        <f t="shared" si="276"/>
        <v>1.0000900800000001</v>
      </c>
      <c r="M769" s="157">
        <f t="shared" si="281"/>
        <v>1.0000900800000001</v>
      </c>
      <c r="N769" s="2">
        <f t="shared" si="267"/>
        <v>955.13557682999999</v>
      </c>
      <c r="O769" s="161">
        <f t="shared" si="277"/>
        <v>0</v>
      </c>
      <c r="P769" s="162">
        <f t="shared" si="268"/>
        <v>0</v>
      </c>
      <c r="Q769" s="157">
        <f t="shared" si="269"/>
        <v>0</v>
      </c>
      <c r="R769" s="163">
        <f t="shared" si="278"/>
        <v>0.12</v>
      </c>
      <c r="S769" s="161">
        <f t="shared" si="270"/>
        <v>28</v>
      </c>
      <c r="T769" s="161">
        <v>360</v>
      </c>
      <c r="U769" s="164">
        <f t="shared" si="271"/>
        <v>1.0085666010000001</v>
      </c>
      <c r="V769" s="157">
        <f t="shared" si="272"/>
        <v>8.1822653800000005</v>
      </c>
      <c r="W769" s="2">
        <f t="shared" si="279"/>
        <v>0</v>
      </c>
      <c r="X769" s="2"/>
      <c r="Y769" s="8"/>
      <c r="Z769" s="5"/>
      <c r="AA769" s="1"/>
      <c r="AB769" s="8"/>
      <c r="AC769" s="3"/>
      <c r="AD769" s="1"/>
      <c r="AE769" s="3"/>
      <c r="AF769" s="3"/>
      <c r="AG769" s="4"/>
      <c r="AH769" s="4"/>
      <c r="AI769" s="4"/>
      <c r="AJ769" s="1"/>
      <c r="AK769" s="1"/>
      <c r="AL769" s="1"/>
      <c r="AM769" s="1"/>
    </row>
    <row r="770" spans="1:39" ht="15" customHeight="1" x14ac:dyDescent="0.2">
      <c r="A770" s="75">
        <f t="shared" si="273"/>
        <v>43705</v>
      </c>
      <c r="B770" s="2">
        <f t="shared" si="264"/>
        <v>963.61446175000003</v>
      </c>
      <c r="C770" s="157">
        <f t="shared" si="284"/>
        <v>955.04954597081723</v>
      </c>
      <c r="D770" s="158">
        <f t="shared" si="274"/>
        <v>5213.75</v>
      </c>
      <c r="E770" s="150">
        <f>IF(AND(K770=1,K769&gt;1),VLOOKUP(A769,[1]Plan1!$GA$137:$GD$300,4),E769)</f>
        <v>5214.2700000000004</v>
      </c>
      <c r="F770" s="152">
        <f t="shared" si="265"/>
        <v>43615</v>
      </c>
      <c r="G770" s="152">
        <f t="shared" si="282"/>
        <v>43646</v>
      </c>
      <c r="H770" s="159">
        <f t="shared" si="266"/>
        <v>9.9736274274730974E-5</v>
      </c>
      <c r="I770" s="160">
        <f t="shared" si="275"/>
        <v>43707</v>
      </c>
      <c r="J770" s="155">
        <f t="shared" si="283"/>
        <v>31</v>
      </c>
      <c r="K770" s="155">
        <f t="shared" si="280"/>
        <v>29</v>
      </c>
      <c r="L770" s="2">
        <f t="shared" si="276"/>
        <v>1.0000933000000001</v>
      </c>
      <c r="M770" s="157">
        <f t="shared" si="281"/>
        <v>1.0000933000000001</v>
      </c>
      <c r="N770" s="2">
        <f t="shared" si="267"/>
        <v>955.13865209000005</v>
      </c>
      <c r="O770" s="161">
        <f t="shared" si="277"/>
        <v>0</v>
      </c>
      <c r="P770" s="162">
        <f t="shared" si="268"/>
        <v>0</v>
      </c>
      <c r="Q770" s="157">
        <f t="shared" si="269"/>
        <v>0</v>
      </c>
      <c r="R770" s="163">
        <f t="shared" si="278"/>
        <v>0.12</v>
      </c>
      <c r="S770" s="161">
        <f t="shared" si="270"/>
        <v>29</v>
      </c>
      <c r="T770" s="161">
        <v>360</v>
      </c>
      <c r="U770" s="164">
        <f t="shared" si="271"/>
        <v>1.008873905</v>
      </c>
      <c r="V770" s="157">
        <f t="shared" si="272"/>
        <v>8.4758096599999995</v>
      </c>
      <c r="W770" s="2">
        <f t="shared" si="279"/>
        <v>0</v>
      </c>
      <c r="X770" s="2"/>
      <c r="Y770" s="8"/>
      <c r="Z770" s="5"/>
      <c r="AA770" s="1"/>
      <c r="AB770" s="8"/>
      <c r="AC770" s="3"/>
      <c r="AD770" s="1"/>
      <c r="AE770" s="3"/>
      <c r="AF770" s="3"/>
      <c r="AG770" s="4"/>
      <c r="AH770" s="4"/>
      <c r="AI770" s="4"/>
      <c r="AJ770" s="1"/>
      <c r="AK770" s="1"/>
      <c r="AL770" s="1"/>
      <c r="AM770" s="1"/>
    </row>
    <row r="771" spans="1:39" ht="15" customHeight="1" x14ac:dyDescent="0.2">
      <c r="A771" s="75">
        <f t="shared" si="273"/>
        <v>43706</v>
      </c>
      <c r="B771" s="2">
        <f t="shared" si="264"/>
        <v>963.91116236000005</v>
      </c>
      <c r="C771" s="157">
        <f t="shared" si="284"/>
        <v>955.04954597081723</v>
      </c>
      <c r="D771" s="158">
        <f t="shared" si="274"/>
        <v>5213.75</v>
      </c>
      <c r="E771" s="150">
        <f>IF(AND(K771=1,K770&gt;1),VLOOKUP(A770,[1]Plan1!$GA$137:$GD$300,4),E770)</f>
        <v>5214.2700000000004</v>
      </c>
      <c r="F771" s="152">
        <f t="shared" si="265"/>
        <v>43615</v>
      </c>
      <c r="G771" s="152">
        <f t="shared" si="282"/>
        <v>43646</v>
      </c>
      <c r="H771" s="159">
        <f t="shared" si="266"/>
        <v>9.9736274274730974E-5</v>
      </c>
      <c r="I771" s="160">
        <f t="shared" si="275"/>
        <v>43707</v>
      </c>
      <c r="J771" s="155">
        <f t="shared" si="283"/>
        <v>31</v>
      </c>
      <c r="K771" s="155">
        <f t="shared" si="280"/>
        <v>30</v>
      </c>
      <c r="L771" s="2">
        <f t="shared" si="276"/>
        <v>1.0000965100000001</v>
      </c>
      <c r="M771" s="157">
        <f t="shared" si="281"/>
        <v>1.0000965100000001</v>
      </c>
      <c r="N771" s="2">
        <f t="shared" si="267"/>
        <v>955.14171780000004</v>
      </c>
      <c r="O771" s="161">
        <f t="shared" si="277"/>
        <v>0</v>
      </c>
      <c r="P771" s="162">
        <f t="shared" si="268"/>
        <v>0</v>
      </c>
      <c r="Q771" s="157">
        <f t="shared" si="269"/>
        <v>0</v>
      </c>
      <c r="R771" s="163">
        <f t="shared" si="278"/>
        <v>0.12</v>
      </c>
      <c r="S771" s="161">
        <f t="shared" si="270"/>
        <v>30</v>
      </c>
      <c r="T771" s="161">
        <v>360</v>
      </c>
      <c r="U771" s="164">
        <f t="shared" si="271"/>
        <v>1.009181302</v>
      </c>
      <c r="V771" s="157">
        <f t="shared" si="272"/>
        <v>8.7694445600000002</v>
      </c>
      <c r="W771" s="2">
        <f t="shared" si="279"/>
        <v>0</v>
      </c>
      <c r="X771" s="2"/>
      <c r="Y771" s="8"/>
      <c r="Z771" s="5"/>
      <c r="AA771" s="1"/>
      <c r="AB771" s="8"/>
      <c r="AC771" s="3"/>
      <c r="AD771" s="1"/>
      <c r="AE771" s="3"/>
      <c r="AF771" s="3"/>
      <c r="AG771" s="4"/>
      <c r="AH771" s="4"/>
      <c r="AI771" s="4"/>
      <c r="AJ771" s="1"/>
      <c r="AK771" s="1"/>
      <c r="AL771" s="1"/>
      <c r="AM771" s="1"/>
    </row>
    <row r="772" spans="1:39" ht="15" customHeight="1" x14ac:dyDescent="0.2">
      <c r="A772" s="75">
        <f t="shared" si="273"/>
        <v>43707</v>
      </c>
      <c r="B772" s="2">
        <f t="shared" si="264"/>
        <v>964.20796427999994</v>
      </c>
      <c r="C772" s="157">
        <f t="shared" si="284"/>
        <v>955.04954597081723</v>
      </c>
      <c r="D772" s="158">
        <f t="shared" si="274"/>
        <v>5213.75</v>
      </c>
      <c r="E772" s="150">
        <f>IF(AND(K772=1,K771&gt;1),VLOOKUP(A771,[1]Plan1!$GA$137:$GD$300,4),E771)</f>
        <v>5214.2700000000004</v>
      </c>
      <c r="F772" s="152">
        <f t="shared" si="265"/>
        <v>43615</v>
      </c>
      <c r="G772" s="152">
        <f t="shared" si="282"/>
        <v>43646</v>
      </c>
      <c r="H772" s="159">
        <f t="shared" si="266"/>
        <v>9.9736274274730974E-5</v>
      </c>
      <c r="I772" s="160">
        <f t="shared" si="275"/>
        <v>43707</v>
      </c>
      <c r="J772" s="155">
        <f t="shared" si="283"/>
        <v>31</v>
      </c>
      <c r="K772" s="155">
        <f t="shared" si="280"/>
        <v>31</v>
      </c>
      <c r="L772" s="2">
        <f t="shared" si="276"/>
        <v>1.0000997300000001</v>
      </c>
      <c r="M772" s="157">
        <f t="shared" si="281"/>
        <v>1.0000997300000001</v>
      </c>
      <c r="N772" s="2">
        <f t="shared" si="267"/>
        <v>955.14479305999998</v>
      </c>
      <c r="O772" s="161">
        <f t="shared" si="277"/>
        <v>0</v>
      </c>
      <c r="P772" s="162">
        <f t="shared" si="268"/>
        <v>0</v>
      </c>
      <c r="Q772" s="157">
        <f t="shared" si="269"/>
        <v>0</v>
      </c>
      <c r="R772" s="163">
        <f t="shared" si="278"/>
        <v>0.12</v>
      </c>
      <c r="S772" s="161">
        <f t="shared" si="270"/>
        <v>31</v>
      </c>
      <c r="T772" s="161">
        <v>360</v>
      </c>
      <c r="U772" s="164">
        <f t="shared" si="271"/>
        <v>1.0094887930000001</v>
      </c>
      <c r="V772" s="157">
        <f t="shared" si="272"/>
        <v>9.0631712199999992</v>
      </c>
      <c r="W772" s="2">
        <f t="shared" si="279"/>
        <v>0</v>
      </c>
      <c r="X772" s="2"/>
      <c r="Y772" s="8"/>
      <c r="Z772" s="5"/>
      <c r="AA772" s="1"/>
      <c r="AB772" s="8"/>
      <c r="AC772" s="3"/>
      <c r="AD772" s="1"/>
      <c r="AE772" s="3"/>
      <c r="AF772" s="3"/>
      <c r="AG772" s="4"/>
      <c r="AH772" s="4"/>
      <c r="AI772" s="4"/>
      <c r="AJ772" s="1"/>
      <c r="AK772" s="1"/>
      <c r="AL772" s="1"/>
      <c r="AM772" s="1"/>
    </row>
    <row r="773" spans="1:39" ht="15" customHeight="1" x14ac:dyDescent="0.2">
      <c r="A773" s="75">
        <f t="shared" si="273"/>
        <v>43708</v>
      </c>
      <c r="B773" s="2">
        <f t="shared" si="264"/>
        <v>964.56082742000001</v>
      </c>
      <c r="C773" s="157">
        <f t="shared" si="284"/>
        <v>964.20796427999994</v>
      </c>
      <c r="D773" s="158">
        <f t="shared" si="274"/>
        <v>5214.2700000000004</v>
      </c>
      <c r="E773" s="150">
        <f>IF(AND(K773=1,K772&gt;1),VLOOKUP(A772,[1]Plan1!$GA$137:$GD$300,4),E772)</f>
        <v>5224.18</v>
      </c>
      <c r="F773" s="152">
        <f t="shared" si="265"/>
        <v>43646</v>
      </c>
      <c r="G773" s="152">
        <f t="shared" si="282"/>
        <v>43676</v>
      </c>
      <c r="H773" s="159">
        <f t="shared" si="266"/>
        <v>1.9005536729015393E-3</v>
      </c>
      <c r="I773" s="160">
        <f t="shared" si="275"/>
        <v>43738</v>
      </c>
      <c r="J773" s="155">
        <f t="shared" si="283"/>
        <v>31</v>
      </c>
      <c r="K773" s="155">
        <f t="shared" si="280"/>
        <v>1</v>
      </c>
      <c r="L773" s="2">
        <f t="shared" si="276"/>
        <v>1.0000612499999999</v>
      </c>
      <c r="M773" s="157">
        <f t="shared" si="281"/>
        <v>1.0000612499999999</v>
      </c>
      <c r="N773" s="2">
        <f t="shared" si="267"/>
        <v>964.26702201000001</v>
      </c>
      <c r="O773" s="161">
        <f t="shared" si="277"/>
        <v>0</v>
      </c>
      <c r="P773" s="162">
        <f t="shared" si="268"/>
        <v>0</v>
      </c>
      <c r="Q773" s="157">
        <f t="shared" si="269"/>
        <v>0</v>
      </c>
      <c r="R773" s="163">
        <f t="shared" si="278"/>
        <v>0.12</v>
      </c>
      <c r="S773" s="161">
        <f t="shared" si="270"/>
        <v>1</v>
      </c>
      <c r="T773" s="161">
        <v>360</v>
      </c>
      <c r="U773" s="164">
        <f t="shared" si="271"/>
        <v>1.0003046929999999</v>
      </c>
      <c r="V773" s="157">
        <f t="shared" si="272"/>
        <v>0.29380540999999999</v>
      </c>
      <c r="W773" s="2">
        <f t="shared" si="279"/>
        <v>0</v>
      </c>
      <c r="X773" s="2"/>
      <c r="Y773" s="8"/>
      <c r="Z773" s="5"/>
      <c r="AA773" s="1"/>
      <c r="AB773" s="8"/>
      <c r="AC773" s="3"/>
      <c r="AD773" s="1"/>
      <c r="AE773" s="3"/>
      <c r="AF773" s="3"/>
      <c r="AG773" s="4"/>
      <c r="AH773" s="4"/>
      <c r="AI773" s="4"/>
      <c r="AJ773" s="1"/>
      <c r="AK773" s="1"/>
      <c r="AL773" s="1"/>
      <c r="AM773" s="1"/>
    </row>
    <row r="774" spans="1:39" ht="15" customHeight="1" x14ac:dyDescent="0.2">
      <c r="A774" s="75">
        <f t="shared" si="273"/>
        <v>43709</v>
      </c>
      <c r="B774" s="2">
        <f t="shared" si="264"/>
        <v>964.91381719999993</v>
      </c>
      <c r="C774" s="157">
        <f t="shared" si="284"/>
        <v>964.20796427999994</v>
      </c>
      <c r="D774" s="158">
        <f t="shared" si="274"/>
        <v>5214.2700000000004</v>
      </c>
      <c r="E774" s="150">
        <f>IF(AND(K774=1,K773&gt;1),VLOOKUP(A773,[1]Plan1!$GA$137:$GD$300,4),E773)</f>
        <v>5224.18</v>
      </c>
      <c r="F774" s="152">
        <f t="shared" si="265"/>
        <v>43646</v>
      </c>
      <c r="G774" s="152">
        <f t="shared" si="282"/>
        <v>43676</v>
      </c>
      <c r="H774" s="159">
        <f t="shared" si="266"/>
        <v>1.9005536729015393E-3</v>
      </c>
      <c r="I774" s="160">
        <f t="shared" si="275"/>
        <v>43738</v>
      </c>
      <c r="J774" s="155">
        <f t="shared" si="283"/>
        <v>31</v>
      </c>
      <c r="K774" s="155">
        <f t="shared" si="280"/>
        <v>2</v>
      </c>
      <c r="L774" s="2">
        <f t="shared" si="276"/>
        <v>1.0001225</v>
      </c>
      <c r="M774" s="157">
        <f t="shared" si="281"/>
        <v>1.0001225</v>
      </c>
      <c r="N774" s="2">
        <f t="shared" si="267"/>
        <v>964.32607974999996</v>
      </c>
      <c r="O774" s="161">
        <f t="shared" si="277"/>
        <v>0</v>
      </c>
      <c r="P774" s="162">
        <f t="shared" si="268"/>
        <v>0</v>
      </c>
      <c r="Q774" s="157">
        <f t="shared" si="269"/>
        <v>0</v>
      </c>
      <c r="R774" s="163">
        <f t="shared" si="278"/>
        <v>0.12</v>
      </c>
      <c r="S774" s="161">
        <f t="shared" si="270"/>
        <v>2</v>
      </c>
      <c r="T774" s="161">
        <v>360</v>
      </c>
      <c r="U774" s="164">
        <f t="shared" si="271"/>
        <v>1.0006094800000001</v>
      </c>
      <c r="V774" s="157">
        <f t="shared" si="272"/>
        <v>0.58773744999999999</v>
      </c>
      <c r="W774" s="2">
        <f t="shared" si="279"/>
        <v>0</v>
      </c>
      <c r="X774" s="2"/>
      <c r="Y774" s="8"/>
      <c r="Z774" s="5"/>
      <c r="AA774" s="1"/>
      <c r="AB774" s="8"/>
      <c r="AC774" s="3"/>
      <c r="AD774" s="1"/>
      <c r="AE774" s="3"/>
      <c r="AF774" s="3"/>
      <c r="AG774" s="4"/>
      <c r="AH774" s="4"/>
      <c r="AI774" s="4"/>
      <c r="AJ774" s="1"/>
      <c r="AK774" s="1"/>
      <c r="AL774" s="1"/>
      <c r="AM774" s="1"/>
    </row>
    <row r="775" spans="1:39" ht="15" customHeight="1" x14ac:dyDescent="0.2">
      <c r="A775" s="75">
        <f t="shared" si="273"/>
        <v>43710</v>
      </c>
      <c r="B775" s="2">
        <f t="shared" si="264"/>
        <v>965.26694135999992</v>
      </c>
      <c r="C775" s="157">
        <f t="shared" si="284"/>
        <v>964.20796427999994</v>
      </c>
      <c r="D775" s="158">
        <f t="shared" si="274"/>
        <v>5214.2700000000004</v>
      </c>
      <c r="E775" s="150">
        <f>IF(AND(K775=1,K774&gt;1),VLOOKUP(A774,[1]Plan1!$GA$137:$GD$300,4),E774)</f>
        <v>5224.18</v>
      </c>
      <c r="F775" s="152">
        <f t="shared" si="265"/>
        <v>43646</v>
      </c>
      <c r="G775" s="152">
        <f t="shared" si="282"/>
        <v>43676</v>
      </c>
      <c r="H775" s="159">
        <f t="shared" si="266"/>
        <v>1.9005536729015393E-3</v>
      </c>
      <c r="I775" s="160">
        <f t="shared" si="275"/>
        <v>43738</v>
      </c>
      <c r="J775" s="155">
        <f t="shared" si="283"/>
        <v>31</v>
      </c>
      <c r="K775" s="155">
        <f t="shared" si="280"/>
        <v>3</v>
      </c>
      <c r="L775" s="2">
        <f t="shared" si="276"/>
        <v>1.0001837600000001</v>
      </c>
      <c r="M775" s="157">
        <f t="shared" si="281"/>
        <v>1.0001837600000001</v>
      </c>
      <c r="N775" s="2">
        <f t="shared" si="267"/>
        <v>964.38514712999995</v>
      </c>
      <c r="O775" s="161">
        <f t="shared" si="277"/>
        <v>0</v>
      </c>
      <c r="P775" s="162">
        <f t="shared" si="268"/>
        <v>0</v>
      </c>
      <c r="Q775" s="157">
        <f t="shared" si="269"/>
        <v>0</v>
      </c>
      <c r="R775" s="163">
        <f t="shared" si="278"/>
        <v>0.12</v>
      </c>
      <c r="S775" s="161">
        <f t="shared" si="270"/>
        <v>3</v>
      </c>
      <c r="T775" s="161">
        <v>360</v>
      </c>
      <c r="U775" s="164">
        <f t="shared" si="271"/>
        <v>1.000914359</v>
      </c>
      <c r="V775" s="157">
        <f t="shared" si="272"/>
        <v>0.88179423000000001</v>
      </c>
      <c r="W775" s="2">
        <f t="shared" si="279"/>
        <v>0</v>
      </c>
      <c r="X775" s="2"/>
      <c r="Y775" s="8"/>
      <c r="Z775" s="5"/>
      <c r="AA775" s="1"/>
      <c r="AB775" s="8"/>
      <c r="AC775" s="3"/>
      <c r="AD775" s="1"/>
      <c r="AE775" s="3"/>
      <c r="AF775" s="3"/>
      <c r="AG775" s="4"/>
      <c r="AH775" s="4"/>
      <c r="AI775" s="4"/>
      <c r="AJ775" s="1"/>
      <c r="AK775" s="1"/>
      <c r="AL775" s="1"/>
      <c r="AM775" s="1"/>
    </row>
    <row r="776" spans="1:39" ht="15" customHeight="1" x14ac:dyDescent="0.2">
      <c r="A776" s="75">
        <f t="shared" si="273"/>
        <v>43711</v>
      </c>
      <c r="B776" s="2">
        <f t="shared" si="264"/>
        <v>965.62020088999998</v>
      </c>
      <c r="C776" s="157">
        <f t="shared" si="284"/>
        <v>964.20796427999994</v>
      </c>
      <c r="D776" s="158">
        <f t="shared" si="274"/>
        <v>5214.2700000000004</v>
      </c>
      <c r="E776" s="150">
        <f>IF(AND(K776=1,K775&gt;1),VLOOKUP(A775,[1]Plan1!$GA$137:$GD$300,4),E775)</f>
        <v>5224.18</v>
      </c>
      <c r="F776" s="152">
        <f t="shared" si="265"/>
        <v>43646</v>
      </c>
      <c r="G776" s="152">
        <f t="shared" si="282"/>
        <v>43676</v>
      </c>
      <c r="H776" s="159">
        <f t="shared" si="266"/>
        <v>1.9005536729015393E-3</v>
      </c>
      <c r="I776" s="160">
        <f t="shared" si="275"/>
        <v>43738</v>
      </c>
      <c r="J776" s="155">
        <f t="shared" si="283"/>
        <v>31</v>
      </c>
      <c r="K776" s="155">
        <f t="shared" si="280"/>
        <v>4</v>
      </c>
      <c r="L776" s="2">
        <f t="shared" si="276"/>
        <v>1.0002450300000001</v>
      </c>
      <c r="M776" s="157">
        <f t="shared" si="281"/>
        <v>1.0002450300000001</v>
      </c>
      <c r="N776" s="2">
        <f t="shared" si="267"/>
        <v>964.44422414999997</v>
      </c>
      <c r="O776" s="161">
        <f t="shared" si="277"/>
        <v>0</v>
      </c>
      <c r="P776" s="162">
        <f t="shared" si="268"/>
        <v>0</v>
      </c>
      <c r="Q776" s="157">
        <f t="shared" si="269"/>
        <v>0</v>
      </c>
      <c r="R776" s="163">
        <f t="shared" si="278"/>
        <v>0.12</v>
      </c>
      <c r="S776" s="161">
        <f t="shared" si="270"/>
        <v>4</v>
      </c>
      <c r="T776" s="161">
        <v>360</v>
      </c>
      <c r="U776" s="164">
        <f t="shared" si="271"/>
        <v>1.0012193309999999</v>
      </c>
      <c r="V776" s="157">
        <f t="shared" si="272"/>
        <v>1.1759767400000001</v>
      </c>
      <c r="W776" s="2">
        <f t="shared" si="279"/>
        <v>0</v>
      </c>
      <c r="X776" s="2"/>
      <c r="Y776" s="8"/>
      <c r="Z776" s="5"/>
      <c r="AA776" s="1"/>
      <c r="AB776" s="8"/>
      <c r="AC776" s="3"/>
      <c r="AD776" s="1"/>
      <c r="AE776" s="3"/>
      <c r="AF776" s="3"/>
      <c r="AG776" s="4"/>
      <c r="AH776" s="4"/>
      <c r="AI776" s="4"/>
      <c r="AJ776" s="1"/>
      <c r="AK776" s="1"/>
      <c r="AL776" s="1"/>
      <c r="AM776" s="1"/>
    </row>
    <row r="777" spans="1:39" ht="15" customHeight="1" x14ac:dyDescent="0.2">
      <c r="A777" s="75">
        <f t="shared" si="273"/>
        <v>43712</v>
      </c>
      <c r="B777" s="2">
        <f t="shared" si="264"/>
        <v>965.97357647999991</v>
      </c>
      <c r="C777" s="157">
        <f t="shared" si="284"/>
        <v>964.20796427999994</v>
      </c>
      <c r="D777" s="158">
        <f t="shared" si="274"/>
        <v>5214.2700000000004</v>
      </c>
      <c r="E777" s="150">
        <f>IF(AND(K777=1,K776&gt;1),VLOOKUP(A776,[1]Plan1!$GA$137:$GD$300,4),E776)</f>
        <v>5224.18</v>
      </c>
      <c r="F777" s="152">
        <f t="shared" si="265"/>
        <v>43646</v>
      </c>
      <c r="G777" s="152">
        <f t="shared" si="282"/>
        <v>43676</v>
      </c>
      <c r="H777" s="159">
        <f t="shared" si="266"/>
        <v>1.9005536729015393E-3</v>
      </c>
      <c r="I777" s="160">
        <f t="shared" si="275"/>
        <v>43738</v>
      </c>
      <c r="J777" s="155">
        <f t="shared" si="283"/>
        <v>31</v>
      </c>
      <c r="K777" s="155">
        <f t="shared" si="280"/>
        <v>5</v>
      </c>
      <c r="L777" s="2">
        <f t="shared" si="276"/>
        <v>1.0003062899999999</v>
      </c>
      <c r="M777" s="157">
        <f t="shared" si="281"/>
        <v>1.0003062899999999</v>
      </c>
      <c r="N777" s="2">
        <f t="shared" si="267"/>
        <v>964.50329152999996</v>
      </c>
      <c r="O777" s="161">
        <f t="shared" si="277"/>
        <v>0</v>
      </c>
      <c r="P777" s="162">
        <f t="shared" si="268"/>
        <v>0</v>
      </c>
      <c r="Q777" s="157">
        <f t="shared" si="269"/>
        <v>0</v>
      </c>
      <c r="R777" s="163">
        <f t="shared" si="278"/>
        <v>0.12</v>
      </c>
      <c r="S777" s="161">
        <f t="shared" si="270"/>
        <v>5</v>
      </c>
      <c r="T777" s="161">
        <v>360</v>
      </c>
      <c r="U777" s="164">
        <f t="shared" si="271"/>
        <v>1.001524396</v>
      </c>
      <c r="V777" s="157">
        <f t="shared" si="272"/>
        <v>1.4702849499999999</v>
      </c>
      <c r="W777" s="2">
        <f t="shared" si="279"/>
        <v>0</v>
      </c>
      <c r="X777" s="2"/>
      <c r="Y777" s="8"/>
      <c r="Z777" s="5"/>
      <c r="AA777" s="1"/>
      <c r="AB777" s="8"/>
      <c r="AC777" s="3"/>
      <c r="AD777" s="1"/>
      <c r="AE777" s="3"/>
      <c r="AF777" s="3"/>
      <c r="AG777" s="4"/>
      <c r="AH777" s="4"/>
      <c r="AI777" s="4"/>
      <c r="AJ777" s="1"/>
      <c r="AK777" s="1"/>
      <c r="AL777" s="1"/>
      <c r="AM777" s="1"/>
    </row>
    <row r="778" spans="1:39" ht="15" customHeight="1" x14ac:dyDescent="0.2">
      <c r="A778" s="75">
        <f t="shared" si="273"/>
        <v>43713</v>
      </c>
      <c r="B778" s="2">
        <f t="shared" si="264"/>
        <v>966.32708747999993</v>
      </c>
      <c r="C778" s="157">
        <f t="shared" si="284"/>
        <v>964.20796427999994</v>
      </c>
      <c r="D778" s="158">
        <f t="shared" si="274"/>
        <v>5214.2700000000004</v>
      </c>
      <c r="E778" s="150">
        <f>IF(AND(K778=1,K777&gt;1),VLOOKUP(A777,[1]Plan1!$GA$137:$GD$300,4),E777)</f>
        <v>5224.18</v>
      </c>
      <c r="F778" s="152">
        <f t="shared" si="265"/>
        <v>43646</v>
      </c>
      <c r="G778" s="152">
        <f t="shared" si="282"/>
        <v>43676</v>
      </c>
      <c r="H778" s="159">
        <f t="shared" si="266"/>
        <v>1.9005536729015393E-3</v>
      </c>
      <c r="I778" s="160">
        <f t="shared" si="275"/>
        <v>43738</v>
      </c>
      <c r="J778" s="155">
        <f t="shared" si="283"/>
        <v>31</v>
      </c>
      <c r="K778" s="155">
        <f t="shared" si="280"/>
        <v>6</v>
      </c>
      <c r="L778" s="2">
        <f t="shared" si="276"/>
        <v>1.0003675599999999</v>
      </c>
      <c r="M778" s="157">
        <f t="shared" si="281"/>
        <v>1.0003675599999999</v>
      </c>
      <c r="N778" s="2">
        <f t="shared" si="267"/>
        <v>964.56236854999997</v>
      </c>
      <c r="O778" s="161">
        <f t="shared" si="277"/>
        <v>0</v>
      </c>
      <c r="P778" s="162">
        <f t="shared" si="268"/>
        <v>0</v>
      </c>
      <c r="Q778" s="157">
        <f t="shared" si="269"/>
        <v>0</v>
      </c>
      <c r="R778" s="163">
        <f t="shared" si="278"/>
        <v>0.12</v>
      </c>
      <c r="S778" s="161">
        <f t="shared" si="270"/>
        <v>6</v>
      </c>
      <c r="T778" s="161">
        <v>360</v>
      </c>
      <c r="U778" s="164">
        <f t="shared" si="271"/>
        <v>1.001829554</v>
      </c>
      <c r="V778" s="157">
        <f t="shared" si="272"/>
        <v>1.7647189299999999</v>
      </c>
      <c r="W778" s="2">
        <f t="shared" si="279"/>
        <v>0</v>
      </c>
      <c r="X778" s="2"/>
      <c r="Y778" s="8"/>
      <c r="Z778" s="5"/>
      <c r="AA778" s="1"/>
      <c r="AB778" s="8"/>
      <c r="AC778" s="3"/>
      <c r="AD778" s="1"/>
      <c r="AE778" s="3"/>
      <c r="AF778" s="3"/>
      <c r="AG778" s="4"/>
      <c r="AH778" s="4"/>
      <c r="AI778" s="4"/>
      <c r="AJ778" s="1"/>
      <c r="AK778" s="1"/>
      <c r="AL778" s="1"/>
      <c r="AM778" s="1"/>
    </row>
    <row r="779" spans="1:39" ht="15" customHeight="1" x14ac:dyDescent="0.2">
      <c r="A779" s="75">
        <f t="shared" si="273"/>
        <v>43714</v>
      </c>
      <c r="B779" s="2">
        <f t="shared" ref="B779:B842" si="285">N779+V779</f>
        <v>966.68073296</v>
      </c>
      <c r="C779" s="157">
        <f t="shared" si="284"/>
        <v>964.20796427999994</v>
      </c>
      <c r="D779" s="158">
        <f t="shared" si="274"/>
        <v>5214.2700000000004</v>
      </c>
      <c r="E779" s="150">
        <f>IF(AND(K779=1,K778&gt;1),VLOOKUP(A778,[1]Plan1!$GA$137:$GD$300,4),E778)</f>
        <v>5224.18</v>
      </c>
      <c r="F779" s="152">
        <f t="shared" ref="F779:F842" si="286">EDATE(G779,-1)</f>
        <v>43646</v>
      </c>
      <c r="G779" s="152">
        <f t="shared" si="282"/>
        <v>43676</v>
      </c>
      <c r="H779" s="159">
        <f t="shared" ref="H779:H842" si="287">(E779/D779)-1</f>
        <v>1.9005536729015393E-3</v>
      </c>
      <c r="I779" s="160">
        <f t="shared" si="275"/>
        <v>43738</v>
      </c>
      <c r="J779" s="155">
        <f t="shared" si="283"/>
        <v>31</v>
      </c>
      <c r="K779" s="155">
        <f t="shared" si="280"/>
        <v>7</v>
      </c>
      <c r="L779" s="2">
        <f t="shared" si="276"/>
        <v>1.0004288400000001</v>
      </c>
      <c r="M779" s="157">
        <f t="shared" si="281"/>
        <v>1.0004288400000001</v>
      </c>
      <c r="N779" s="2">
        <f t="shared" ref="N779:N842" si="288">TRUNC(C779*M779,8)</f>
        <v>964.62145522000003</v>
      </c>
      <c r="O779" s="161">
        <f t="shared" si="277"/>
        <v>0</v>
      </c>
      <c r="P779" s="162">
        <f t="shared" ref="P779:P842" si="289">IF(O779&gt;0,VLOOKUP($A779,$AB$11:$AG$122,6),0)</f>
        <v>0</v>
      </c>
      <c r="Q779" s="157">
        <f t="shared" ref="Q779:Q842" si="290">IF(P779&gt;0,TRUNC(P779*N779,8),0)</f>
        <v>0</v>
      </c>
      <c r="R779" s="163">
        <f t="shared" si="278"/>
        <v>0.12</v>
      </c>
      <c r="S779" s="161">
        <f t="shared" ref="S779:S842" si="291">K779</f>
        <v>7</v>
      </c>
      <c r="T779" s="161">
        <v>360</v>
      </c>
      <c r="U779" s="164">
        <f t="shared" ref="U779:U842" si="292">ROUND((1+R779)^(30/360)^(K779/J779),9)</f>
        <v>1.002134804</v>
      </c>
      <c r="V779" s="157">
        <f t="shared" ref="V779:V842" si="293">TRUNC((N779*(U779-1)),8)</f>
        <v>2.0592777400000002</v>
      </c>
      <c r="W779" s="2">
        <f t="shared" si="279"/>
        <v>0</v>
      </c>
      <c r="X779" s="2"/>
      <c r="Y779" s="8"/>
      <c r="Z779" s="5"/>
      <c r="AA779" s="1"/>
      <c r="AB779" s="8"/>
      <c r="AC779" s="3"/>
      <c r="AD779" s="1"/>
      <c r="AE779" s="3"/>
      <c r="AF779" s="3"/>
      <c r="AG779" s="4"/>
      <c r="AH779" s="4"/>
      <c r="AI779" s="4"/>
      <c r="AJ779" s="1"/>
      <c r="AK779" s="1"/>
      <c r="AL779" s="1"/>
      <c r="AM779" s="1"/>
    </row>
    <row r="780" spans="1:39" ht="15" customHeight="1" x14ac:dyDescent="0.2">
      <c r="A780" s="75">
        <f t="shared" ref="A780:A843" si="294">(A779+1)</f>
        <v>43715</v>
      </c>
      <c r="B780" s="2">
        <f t="shared" si="285"/>
        <v>967.03450516999999</v>
      </c>
      <c r="C780" s="157">
        <f t="shared" si="284"/>
        <v>964.20796427999994</v>
      </c>
      <c r="D780" s="158">
        <f t="shared" ref="D780:D843" si="295">IF(E780=E779,D779,E779)</f>
        <v>5214.2700000000004</v>
      </c>
      <c r="E780" s="150">
        <f>IF(AND(K780=1,K779&gt;1),VLOOKUP(A779,[1]Plan1!$GA$137:$GD$300,4),E779)</f>
        <v>5224.18</v>
      </c>
      <c r="F780" s="152">
        <f t="shared" si="286"/>
        <v>43646</v>
      </c>
      <c r="G780" s="152">
        <f t="shared" si="282"/>
        <v>43676</v>
      </c>
      <c r="H780" s="159">
        <f t="shared" si="287"/>
        <v>1.9005536729015393E-3</v>
      </c>
      <c r="I780" s="160">
        <f t="shared" ref="I780:I843" si="296">VLOOKUP(A779,AF$126:AI$301,4)</f>
        <v>43738</v>
      </c>
      <c r="J780" s="155">
        <f t="shared" si="283"/>
        <v>31</v>
      </c>
      <c r="K780" s="155">
        <f t="shared" si="280"/>
        <v>8</v>
      </c>
      <c r="L780" s="2">
        <f t="shared" ref="L780:L843" si="297">TRUNC((E780/D780)^TRUNC((K780/J780),9),8)</f>
        <v>1.00049012</v>
      </c>
      <c r="M780" s="157">
        <f t="shared" si="281"/>
        <v>1.00049012</v>
      </c>
      <c r="N780" s="2">
        <f t="shared" si="288"/>
        <v>964.68054187999996</v>
      </c>
      <c r="O780" s="161">
        <f t="shared" ref="O780:O843" si="298">IF(VLOOKUP(A780,AB$11:AK$122,10)=VLOOKUP(A779,AB$11:AK$122,10),0,VLOOKUP(A780,AB$11:AK$122,10))</f>
        <v>0</v>
      </c>
      <c r="P780" s="162">
        <f t="shared" si="289"/>
        <v>0</v>
      </c>
      <c r="Q780" s="157">
        <f t="shared" si="290"/>
        <v>0</v>
      </c>
      <c r="R780" s="163">
        <f t="shared" ref="R780:R843" si="299">(R779)</f>
        <v>0.12</v>
      </c>
      <c r="S780" s="161">
        <f t="shared" si="291"/>
        <v>8</v>
      </c>
      <c r="T780" s="161">
        <v>360</v>
      </c>
      <c r="U780" s="164">
        <f t="shared" si="292"/>
        <v>1.002440148</v>
      </c>
      <c r="V780" s="157">
        <f t="shared" si="293"/>
        <v>2.3539632899999998</v>
      </c>
      <c r="W780" s="2">
        <f t="shared" ref="W780:W843" si="300">IF(O780&gt;0,Q780+V780,0)</f>
        <v>0</v>
      </c>
      <c r="X780" s="2"/>
      <c r="Y780" s="8"/>
      <c r="Z780" s="5"/>
      <c r="AE780" s="39"/>
    </row>
    <row r="781" spans="1:39" ht="15" customHeight="1" x14ac:dyDescent="0.2">
      <c r="A781" s="75">
        <f t="shared" si="294"/>
        <v>43716</v>
      </c>
      <c r="B781" s="2">
        <f t="shared" si="285"/>
        <v>967.38840319999997</v>
      </c>
      <c r="C781" s="157">
        <f t="shared" si="284"/>
        <v>964.20796427999994</v>
      </c>
      <c r="D781" s="158">
        <f t="shared" si="295"/>
        <v>5214.2700000000004</v>
      </c>
      <c r="E781" s="150">
        <f>IF(AND(K781=1,K780&gt;1),VLOOKUP(A780,[1]Plan1!$GA$137:$GD$300,4),E780)</f>
        <v>5224.18</v>
      </c>
      <c r="F781" s="152">
        <f t="shared" si="286"/>
        <v>43646</v>
      </c>
      <c r="G781" s="152">
        <f t="shared" si="282"/>
        <v>43676</v>
      </c>
      <c r="H781" s="159">
        <f t="shared" si="287"/>
        <v>1.9005536729015393E-3</v>
      </c>
      <c r="I781" s="160">
        <f t="shared" si="296"/>
        <v>43738</v>
      </c>
      <c r="J781" s="155">
        <f t="shared" si="283"/>
        <v>31</v>
      </c>
      <c r="K781" s="155">
        <f t="shared" si="280"/>
        <v>9</v>
      </c>
      <c r="L781" s="2">
        <f t="shared" si="297"/>
        <v>1.0005514</v>
      </c>
      <c r="M781" s="157">
        <f t="shared" si="281"/>
        <v>1.0005514</v>
      </c>
      <c r="N781" s="2">
        <f t="shared" si="288"/>
        <v>964.73962855000002</v>
      </c>
      <c r="O781" s="161">
        <f t="shared" si="298"/>
        <v>0</v>
      </c>
      <c r="P781" s="162">
        <f t="shared" si="289"/>
        <v>0</v>
      </c>
      <c r="Q781" s="157">
        <f t="shared" si="290"/>
        <v>0</v>
      </c>
      <c r="R781" s="163">
        <f t="shared" si="299"/>
        <v>0.12</v>
      </c>
      <c r="S781" s="161">
        <f t="shared" si="291"/>
        <v>9</v>
      </c>
      <c r="T781" s="161">
        <v>360</v>
      </c>
      <c r="U781" s="164">
        <f t="shared" si="292"/>
        <v>1.002745585</v>
      </c>
      <c r="V781" s="157">
        <f t="shared" si="293"/>
        <v>2.64877465</v>
      </c>
      <c r="W781" s="2">
        <f t="shared" si="300"/>
        <v>0</v>
      </c>
      <c r="X781" s="2"/>
      <c r="Y781" s="8"/>
      <c r="Z781" s="5"/>
      <c r="AE781" s="39"/>
    </row>
    <row r="782" spans="1:39" ht="15" customHeight="1" x14ac:dyDescent="0.2">
      <c r="A782" s="75">
        <f t="shared" si="294"/>
        <v>43717</v>
      </c>
      <c r="B782" s="2">
        <f t="shared" si="285"/>
        <v>967.74242703999994</v>
      </c>
      <c r="C782" s="157">
        <f t="shared" si="284"/>
        <v>964.20796427999994</v>
      </c>
      <c r="D782" s="158">
        <f t="shared" si="295"/>
        <v>5214.2700000000004</v>
      </c>
      <c r="E782" s="150">
        <f>IF(AND(K782=1,K781&gt;1),VLOOKUP(A781,[1]Plan1!$GA$137:$GD$300,4),E781)</f>
        <v>5224.18</v>
      </c>
      <c r="F782" s="152">
        <f t="shared" si="286"/>
        <v>43646</v>
      </c>
      <c r="G782" s="152">
        <f t="shared" si="282"/>
        <v>43676</v>
      </c>
      <c r="H782" s="159">
        <f t="shared" si="287"/>
        <v>1.9005536729015393E-3</v>
      </c>
      <c r="I782" s="160">
        <f t="shared" si="296"/>
        <v>43738</v>
      </c>
      <c r="J782" s="155">
        <f t="shared" si="283"/>
        <v>31</v>
      </c>
      <c r="K782" s="155">
        <f t="shared" si="280"/>
        <v>10</v>
      </c>
      <c r="L782" s="2">
        <f t="shared" si="297"/>
        <v>1.0006126799999999</v>
      </c>
      <c r="M782" s="157">
        <f t="shared" si="281"/>
        <v>1.0006126799999999</v>
      </c>
      <c r="N782" s="2">
        <f t="shared" si="288"/>
        <v>964.79871520999995</v>
      </c>
      <c r="O782" s="161">
        <f t="shared" si="298"/>
        <v>0</v>
      </c>
      <c r="P782" s="162">
        <f t="shared" si="289"/>
        <v>0</v>
      </c>
      <c r="Q782" s="157">
        <f t="shared" si="290"/>
        <v>0</v>
      </c>
      <c r="R782" s="163">
        <f t="shared" si="299"/>
        <v>0.12</v>
      </c>
      <c r="S782" s="161">
        <f t="shared" si="291"/>
        <v>10</v>
      </c>
      <c r="T782" s="161">
        <v>360</v>
      </c>
      <c r="U782" s="164">
        <f t="shared" si="292"/>
        <v>1.0030511150000001</v>
      </c>
      <c r="V782" s="157">
        <f t="shared" si="293"/>
        <v>2.9437118299999998</v>
      </c>
      <c r="W782" s="2">
        <f t="shared" si="300"/>
        <v>0</v>
      </c>
      <c r="X782" s="2"/>
      <c r="Y782" s="8"/>
      <c r="Z782" s="5"/>
      <c r="AE782" s="39"/>
    </row>
    <row r="783" spans="1:39" ht="15" customHeight="1" x14ac:dyDescent="0.2">
      <c r="A783" s="75">
        <f t="shared" si="294"/>
        <v>43718</v>
      </c>
      <c r="B783" s="2">
        <f t="shared" si="285"/>
        <v>968.09658640000009</v>
      </c>
      <c r="C783" s="157">
        <f t="shared" si="284"/>
        <v>964.20796427999994</v>
      </c>
      <c r="D783" s="158">
        <f t="shared" si="295"/>
        <v>5214.2700000000004</v>
      </c>
      <c r="E783" s="150">
        <f>IF(AND(K783=1,K782&gt;1),VLOOKUP(A782,[1]Plan1!$GA$137:$GD$300,4),E782)</f>
        <v>5224.18</v>
      </c>
      <c r="F783" s="152">
        <f t="shared" si="286"/>
        <v>43646</v>
      </c>
      <c r="G783" s="152">
        <f t="shared" si="282"/>
        <v>43676</v>
      </c>
      <c r="H783" s="159">
        <f t="shared" si="287"/>
        <v>1.9005536729015393E-3</v>
      </c>
      <c r="I783" s="160">
        <f t="shared" si="296"/>
        <v>43738</v>
      </c>
      <c r="J783" s="155">
        <f t="shared" si="283"/>
        <v>31</v>
      </c>
      <c r="K783" s="155">
        <f t="shared" si="280"/>
        <v>11</v>
      </c>
      <c r="L783" s="2">
        <f t="shared" si="297"/>
        <v>1.00067397</v>
      </c>
      <c r="M783" s="157">
        <f t="shared" si="281"/>
        <v>1.00067397</v>
      </c>
      <c r="N783" s="2">
        <f t="shared" si="288"/>
        <v>964.85781152000004</v>
      </c>
      <c r="O783" s="161">
        <f t="shared" si="298"/>
        <v>0</v>
      </c>
      <c r="P783" s="162">
        <f t="shared" si="289"/>
        <v>0</v>
      </c>
      <c r="Q783" s="157">
        <f t="shared" si="290"/>
        <v>0</v>
      </c>
      <c r="R783" s="163">
        <f t="shared" si="299"/>
        <v>0.12</v>
      </c>
      <c r="S783" s="161">
        <f t="shared" si="291"/>
        <v>11</v>
      </c>
      <c r="T783" s="161">
        <v>360</v>
      </c>
      <c r="U783" s="164">
        <f t="shared" si="292"/>
        <v>1.0033567379999999</v>
      </c>
      <c r="V783" s="157">
        <f t="shared" si="293"/>
        <v>3.2387748799999998</v>
      </c>
      <c r="W783" s="2">
        <f t="shared" si="300"/>
        <v>0</v>
      </c>
      <c r="X783" s="2"/>
      <c r="Y783" s="8"/>
      <c r="Z783" s="5"/>
      <c r="AE783" s="39"/>
    </row>
    <row r="784" spans="1:39" ht="15" customHeight="1" x14ac:dyDescent="0.2">
      <c r="A784" s="75">
        <f t="shared" si="294"/>
        <v>43719</v>
      </c>
      <c r="B784" s="2">
        <f t="shared" si="285"/>
        <v>968.45088128000009</v>
      </c>
      <c r="C784" s="157">
        <f t="shared" si="284"/>
        <v>964.20796427999994</v>
      </c>
      <c r="D784" s="158">
        <f t="shared" si="295"/>
        <v>5214.2700000000004</v>
      </c>
      <c r="E784" s="150">
        <f>IF(AND(K784=1,K783&gt;1),VLOOKUP(A783,[1]Plan1!$GA$137:$GD$300,4),E783)</f>
        <v>5224.18</v>
      </c>
      <c r="F784" s="152">
        <f t="shared" si="286"/>
        <v>43646</v>
      </c>
      <c r="G784" s="152">
        <f t="shared" si="282"/>
        <v>43676</v>
      </c>
      <c r="H784" s="159">
        <f t="shared" si="287"/>
        <v>1.9005536729015393E-3</v>
      </c>
      <c r="I784" s="160">
        <f t="shared" si="296"/>
        <v>43738</v>
      </c>
      <c r="J784" s="155">
        <f t="shared" si="283"/>
        <v>31</v>
      </c>
      <c r="K784" s="155">
        <f t="shared" si="280"/>
        <v>12</v>
      </c>
      <c r="L784" s="2">
        <f t="shared" si="297"/>
        <v>1.0007352700000001</v>
      </c>
      <c r="M784" s="157">
        <f t="shared" si="281"/>
        <v>1.0007352700000001</v>
      </c>
      <c r="N784" s="2">
        <f t="shared" si="288"/>
        <v>964.91691746000004</v>
      </c>
      <c r="O784" s="161">
        <f t="shared" si="298"/>
        <v>0</v>
      </c>
      <c r="P784" s="162">
        <f t="shared" si="289"/>
        <v>0</v>
      </c>
      <c r="Q784" s="157">
        <f t="shared" si="290"/>
        <v>0</v>
      </c>
      <c r="R784" s="163">
        <f t="shared" si="299"/>
        <v>0.12</v>
      </c>
      <c r="S784" s="161">
        <f t="shared" si="291"/>
        <v>12</v>
      </c>
      <c r="T784" s="161">
        <v>360</v>
      </c>
      <c r="U784" s="164">
        <f t="shared" si="292"/>
        <v>1.0036624540000001</v>
      </c>
      <c r="V784" s="157">
        <f t="shared" si="293"/>
        <v>3.5339638199999999</v>
      </c>
      <c r="W784" s="2">
        <f t="shared" si="300"/>
        <v>0</v>
      </c>
      <c r="X784" s="2"/>
      <c r="Y784" s="8"/>
      <c r="Z784" s="5"/>
      <c r="AE784" s="39"/>
    </row>
    <row r="785" spans="1:177" ht="15" customHeight="1" x14ac:dyDescent="0.2">
      <c r="A785" s="75">
        <f t="shared" si="294"/>
        <v>43720</v>
      </c>
      <c r="B785" s="2">
        <f t="shared" si="285"/>
        <v>968.80529334000005</v>
      </c>
      <c r="C785" s="157">
        <f t="shared" si="284"/>
        <v>964.20796427999994</v>
      </c>
      <c r="D785" s="158">
        <f t="shared" si="295"/>
        <v>5214.2700000000004</v>
      </c>
      <c r="E785" s="150">
        <f>IF(AND(K785=1,K784&gt;1),VLOOKUP(A784,[1]Plan1!$GA$137:$GD$300,4),E784)</f>
        <v>5224.18</v>
      </c>
      <c r="F785" s="152">
        <f t="shared" si="286"/>
        <v>43646</v>
      </c>
      <c r="G785" s="152">
        <f t="shared" si="282"/>
        <v>43676</v>
      </c>
      <c r="H785" s="159">
        <f t="shared" si="287"/>
        <v>1.9005536729015393E-3</v>
      </c>
      <c r="I785" s="160">
        <f t="shared" si="296"/>
        <v>43738</v>
      </c>
      <c r="J785" s="155">
        <f t="shared" si="283"/>
        <v>31</v>
      </c>
      <c r="K785" s="155">
        <f t="shared" si="280"/>
        <v>13</v>
      </c>
      <c r="L785" s="2">
        <f t="shared" si="297"/>
        <v>1.0007965599999999</v>
      </c>
      <c r="M785" s="157">
        <f t="shared" si="281"/>
        <v>1.0007965599999999</v>
      </c>
      <c r="N785" s="2">
        <f t="shared" si="288"/>
        <v>964.97601377000001</v>
      </c>
      <c r="O785" s="161">
        <f t="shared" si="298"/>
        <v>0</v>
      </c>
      <c r="P785" s="162">
        <f t="shared" si="289"/>
        <v>0</v>
      </c>
      <c r="Q785" s="157">
        <f t="shared" si="290"/>
        <v>0</v>
      </c>
      <c r="R785" s="163">
        <f t="shared" si="299"/>
        <v>0.12</v>
      </c>
      <c r="S785" s="161">
        <f t="shared" si="291"/>
        <v>13</v>
      </c>
      <c r="T785" s="161">
        <v>360</v>
      </c>
      <c r="U785" s="164">
        <f t="shared" si="292"/>
        <v>1.0039682640000001</v>
      </c>
      <c r="V785" s="157">
        <f t="shared" si="293"/>
        <v>3.8292795700000002</v>
      </c>
      <c r="W785" s="2">
        <f t="shared" si="300"/>
        <v>0</v>
      </c>
      <c r="X785" s="2"/>
      <c r="Y785" s="8"/>
      <c r="Z785" s="5"/>
      <c r="AA785" s="1"/>
      <c r="AB785" s="8"/>
      <c r="AC785" s="3"/>
      <c r="AD785" s="1"/>
      <c r="AE785" s="3"/>
      <c r="AF785" s="3"/>
      <c r="AG785" s="4"/>
      <c r="AH785" s="4"/>
      <c r="AI785" s="4"/>
      <c r="AJ785" s="1"/>
      <c r="AK785" s="1"/>
      <c r="AL785" s="1"/>
      <c r="AM785" s="1"/>
    </row>
    <row r="786" spans="1:177" ht="15" customHeight="1" x14ac:dyDescent="0.2">
      <c r="A786" s="75">
        <f t="shared" si="294"/>
        <v>43721</v>
      </c>
      <c r="B786" s="2">
        <f t="shared" si="285"/>
        <v>969.15984001000004</v>
      </c>
      <c r="C786" s="157">
        <f t="shared" si="284"/>
        <v>964.20796427999994</v>
      </c>
      <c r="D786" s="158">
        <f t="shared" si="295"/>
        <v>5214.2700000000004</v>
      </c>
      <c r="E786" s="150">
        <f>IF(AND(K786=1,K785&gt;1),VLOOKUP(A785,[1]Plan1!$GA$137:$GD$300,4),E785)</f>
        <v>5224.18</v>
      </c>
      <c r="F786" s="152">
        <f t="shared" si="286"/>
        <v>43646</v>
      </c>
      <c r="G786" s="152">
        <f t="shared" si="282"/>
        <v>43676</v>
      </c>
      <c r="H786" s="159">
        <f t="shared" si="287"/>
        <v>1.9005536729015393E-3</v>
      </c>
      <c r="I786" s="160">
        <f t="shared" si="296"/>
        <v>43738</v>
      </c>
      <c r="J786" s="155">
        <f t="shared" si="283"/>
        <v>31</v>
      </c>
      <c r="K786" s="155">
        <f t="shared" si="280"/>
        <v>14</v>
      </c>
      <c r="L786" s="2">
        <f t="shared" si="297"/>
        <v>1.00085786</v>
      </c>
      <c r="M786" s="157">
        <f t="shared" si="281"/>
        <v>1.00085786</v>
      </c>
      <c r="N786" s="2">
        <f t="shared" si="288"/>
        <v>965.03511972000001</v>
      </c>
      <c r="O786" s="161">
        <f t="shared" si="298"/>
        <v>0</v>
      </c>
      <c r="P786" s="162">
        <f t="shared" si="289"/>
        <v>0</v>
      </c>
      <c r="Q786" s="157">
        <f t="shared" si="290"/>
        <v>0</v>
      </c>
      <c r="R786" s="163">
        <f t="shared" si="299"/>
        <v>0.12</v>
      </c>
      <c r="S786" s="161">
        <f t="shared" si="291"/>
        <v>14</v>
      </c>
      <c r="T786" s="161">
        <v>360</v>
      </c>
      <c r="U786" s="164">
        <f t="shared" si="292"/>
        <v>1.0042741660000001</v>
      </c>
      <c r="V786" s="157">
        <f t="shared" si="293"/>
        <v>4.12472029</v>
      </c>
      <c r="W786" s="2">
        <f t="shared" si="300"/>
        <v>0</v>
      </c>
      <c r="X786" s="2"/>
      <c r="Y786" s="8"/>
      <c r="Z786" s="5"/>
      <c r="AA786" s="1"/>
      <c r="AB786" s="8"/>
      <c r="AC786" s="3"/>
      <c r="AD786" s="1"/>
      <c r="AE786" s="3"/>
      <c r="AF786" s="3"/>
      <c r="AG786" s="4"/>
      <c r="AH786" s="4"/>
      <c r="AI786" s="4"/>
      <c r="AJ786" s="1"/>
      <c r="AK786" s="1"/>
      <c r="AL786" s="1"/>
      <c r="AM786" s="1"/>
    </row>
    <row r="787" spans="1:177" ht="15" customHeight="1" x14ac:dyDescent="0.2">
      <c r="A787" s="75">
        <f t="shared" si="294"/>
        <v>43722</v>
      </c>
      <c r="B787" s="2">
        <f t="shared" si="285"/>
        <v>969.51452325000002</v>
      </c>
      <c r="C787" s="157">
        <f t="shared" si="284"/>
        <v>964.20796427999994</v>
      </c>
      <c r="D787" s="158">
        <f t="shared" si="295"/>
        <v>5214.2700000000004</v>
      </c>
      <c r="E787" s="150">
        <f>IF(AND(K787=1,K786&gt;1),VLOOKUP(A786,[1]Plan1!$GA$137:$GD$300,4),E786)</f>
        <v>5224.18</v>
      </c>
      <c r="F787" s="152">
        <f t="shared" si="286"/>
        <v>43646</v>
      </c>
      <c r="G787" s="152">
        <f t="shared" si="282"/>
        <v>43676</v>
      </c>
      <c r="H787" s="159">
        <f t="shared" si="287"/>
        <v>1.9005536729015393E-3</v>
      </c>
      <c r="I787" s="160">
        <f t="shared" si="296"/>
        <v>43738</v>
      </c>
      <c r="J787" s="155">
        <f t="shared" si="283"/>
        <v>31</v>
      </c>
      <c r="K787" s="155">
        <f t="shared" si="280"/>
        <v>15</v>
      </c>
      <c r="L787" s="2">
        <f t="shared" si="297"/>
        <v>1.00091917</v>
      </c>
      <c r="M787" s="157">
        <f t="shared" si="281"/>
        <v>1.00091917</v>
      </c>
      <c r="N787" s="2">
        <f t="shared" si="288"/>
        <v>965.09423531000004</v>
      </c>
      <c r="O787" s="161">
        <f t="shared" si="298"/>
        <v>0</v>
      </c>
      <c r="P787" s="162">
        <f t="shared" si="289"/>
        <v>0</v>
      </c>
      <c r="Q787" s="157">
        <f t="shared" si="290"/>
        <v>0</v>
      </c>
      <c r="R787" s="163">
        <f t="shared" si="299"/>
        <v>0.12</v>
      </c>
      <c r="S787" s="161">
        <f t="shared" si="291"/>
        <v>15</v>
      </c>
      <c r="T787" s="161">
        <v>360</v>
      </c>
      <c r="U787" s="164">
        <f t="shared" si="292"/>
        <v>1.0045801620000001</v>
      </c>
      <c r="V787" s="157">
        <f t="shared" si="293"/>
        <v>4.4202879399999997</v>
      </c>
      <c r="W787" s="2">
        <f t="shared" si="300"/>
        <v>0</v>
      </c>
      <c r="X787" s="2"/>
      <c r="Y787" s="8"/>
      <c r="Z787" s="5"/>
      <c r="AA787" s="1"/>
      <c r="AB787" s="8"/>
      <c r="AC787" s="3"/>
      <c r="AD787" s="1"/>
      <c r="AE787" s="3"/>
      <c r="AF787" s="3"/>
      <c r="AG787" s="4"/>
      <c r="AH787" s="4"/>
      <c r="AI787" s="4"/>
      <c r="AJ787" s="1"/>
      <c r="AK787" s="1"/>
      <c r="AL787" s="1"/>
      <c r="AM787" s="1"/>
    </row>
    <row r="788" spans="1:177" ht="15" customHeight="1" x14ac:dyDescent="0.2">
      <c r="A788" s="75">
        <f t="shared" si="294"/>
        <v>43723</v>
      </c>
      <c r="B788" s="2">
        <f t="shared" si="285"/>
        <v>969.86933241999998</v>
      </c>
      <c r="C788" s="157">
        <f t="shared" si="284"/>
        <v>964.20796427999994</v>
      </c>
      <c r="D788" s="158">
        <f t="shared" si="295"/>
        <v>5214.2700000000004</v>
      </c>
      <c r="E788" s="150">
        <f>IF(AND(K788=1,K787&gt;1),VLOOKUP(A787,[1]Plan1!$GA$137:$GD$300,4),E787)</f>
        <v>5224.18</v>
      </c>
      <c r="F788" s="152">
        <f t="shared" si="286"/>
        <v>43646</v>
      </c>
      <c r="G788" s="152">
        <f t="shared" si="282"/>
        <v>43676</v>
      </c>
      <c r="H788" s="159">
        <f t="shared" si="287"/>
        <v>1.9005536729015393E-3</v>
      </c>
      <c r="I788" s="160">
        <f t="shared" si="296"/>
        <v>43738</v>
      </c>
      <c r="J788" s="155">
        <f t="shared" si="283"/>
        <v>31</v>
      </c>
      <c r="K788" s="155">
        <f t="shared" si="280"/>
        <v>16</v>
      </c>
      <c r="L788" s="2">
        <f t="shared" si="297"/>
        <v>1.00098048</v>
      </c>
      <c r="M788" s="157">
        <f t="shared" si="281"/>
        <v>1.00098048</v>
      </c>
      <c r="N788" s="2">
        <f t="shared" si="288"/>
        <v>965.15335089999996</v>
      </c>
      <c r="O788" s="161">
        <f t="shared" si="298"/>
        <v>0</v>
      </c>
      <c r="P788" s="162">
        <f t="shared" si="289"/>
        <v>0</v>
      </c>
      <c r="Q788" s="157">
        <f t="shared" si="290"/>
        <v>0</v>
      </c>
      <c r="R788" s="163">
        <f t="shared" si="299"/>
        <v>0.12</v>
      </c>
      <c r="S788" s="161">
        <f t="shared" si="291"/>
        <v>16</v>
      </c>
      <c r="T788" s="161">
        <v>360</v>
      </c>
      <c r="U788" s="164">
        <f t="shared" si="292"/>
        <v>1.0048862510000001</v>
      </c>
      <c r="V788" s="157">
        <f t="shared" si="293"/>
        <v>4.7159815199999997</v>
      </c>
      <c r="W788" s="2">
        <f t="shared" si="300"/>
        <v>0</v>
      </c>
      <c r="X788" s="2"/>
      <c r="Y788" s="8"/>
      <c r="Z788" s="5"/>
      <c r="AA788" s="1"/>
      <c r="AB788" s="8"/>
      <c r="AC788" s="3"/>
      <c r="AD788" s="1"/>
      <c r="AE788" s="3"/>
      <c r="AF788" s="3"/>
      <c r="AG788" s="4"/>
      <c r="AH788" s="4"/>
      <c r="AI788" s="4"/>
      <c r="AJ788" s="1"/>
      <c r="AK788" s="1"/>
      <c r="AL788" s="1"/>
      <c r="AM788" s="1"/>
    </row>
    <row r="789" spans="1:177" s="30" customFormat="1" ht="15" customHeight="1" x14ac:dyDescent="0.2">
      <c r="A789" s="75">
        <f t="shared" si="294"/>
        <v>43724</v>
      </c>
      <c r="B789" s="2">
        <f t="shared" si="285"/>
        <v>970.22426755000004</v>
      </c>
      <c r="C789" s="157">
        <f t="shared" si="284"/>
        <v>964.20796427999994</v>
      </c>
      <c r="D789" s="158">
        <f t="shared" si="295"/>
        <v>5214.2700000000004</v>
      </c>
      <c r="E789" s="150">
        <f>IF(AND(K789=1,K788&gt;1),VLOOKUP(A788,[1]Plan1!$GA$137:$GD$300,4),E788)</f>
        <v>5224.18</v>
      </c>
      <c r="F789" s="152">
        <f t="shared" si="286"/>
        <v>43646</v>
      </c>
      <c r="G789" s="152">
        <f t="shared" si="282"/>
        <v>43676</v>
      </c>
      <c r="H789" s="159">
        <f t="shared" si="287"/>
        <v>1.9005536729015393E-3</v>
      </c>
      <c r="I789" s="160">
        <f t="shared" si="296"/>
        <v>43738</v>
      </c>
      <c r="J789" s="155">
        <f t="shared" si="283"/>
        <v>31</v>
      </c>
      <c r="K789" s="155">
        <f t="shared" si="280"/>
        <v>17</v>
      </c>
      <c r="L789" s="2">
        <f t="shared" si="297"/>
        <v>1.0010417899999999</v>
      </c>
      <c r="M789" s="157">
        <f t="shared" si="281"/>
        <v>1.0010417899999999</v>
      </c>
      <c r="N789" s="2">
        <f t="shared" si="288"/>
        <v>965.21246649</v>
      </c>
      <c r="O789" s="161">
        <f t="shared" si="298"/>
        <v>0</v>
      </c>
      <c r="P789" s="162">
        <f t="shared" si="289"/>
        <v>0</v>
      </c>
      <c r="Q789" s="157">
        <f t="shared" si="290"/>
        <v>0</v>
      </c>
      <c r="R789" s="163">
        <f t="shared" si="299"/>
        <v>0.12</v>
      </c>
      <c r="S789" s="161">
        <f t="shared" si="291"/>
        <v>17</v>
      </c>
      <c r="T789" s="161">
        <v>360</v>
      </c>
      <c r="U789" s="164">
        <f t="shared" si="292"/>
        <v>1.0051924329999999</v>
      </c>
      <c r="V789" s="157">
        <f t="shared" si="293"/>
        <v>5.0118010599999998</v>
      </c>
      <c r="W789" s="2">
        <f t="shared" si="300"/>
        <v>0</v>
      </c>
      <c r="X789" s="2"/>
      <c r="Y789" s="29"/>
      <c r="Z789" s="32"/>
      <c r="AB789" s="29"/>
      <c r="AC789" s="34"/>
      <c r="AE789" s="34"/>
      <c r="AF789" s="34"/>
      <c r="AG789" s="31"/>
      <c r="AH789" s="31"/>
      <c r="AI789" s="31"/>
    </row>
    <row r="790" spans="1:177" ht="15" customHeight="1" x14ac:dyDescent="0.2">
      <c r="A790" s="75">
        <f t="shared" si="294"/>
        <v>43725</v>
      </c>
      <c r="B790" s="2">
        <f t="shared" si="285"/>
        <v>970.57932961000006</v>
      </c>
      <c r="C790" s="157">
        <f t="shared" si="284"/>
        <v>964.20796427999994</v>
      </c>
      <c r="D790" s="158">
        <f t="shared" si="295"/>
        <v>5214.2700000000004</v>
      </c>
      <c r="E790" s="150">
        <f>IF(AND(K790=1,K789&gt;1),VLOOKUP(A789,[1]Plan1!$GA$137:$GD$300,4),E789)</f>
        <v>5224.18</v>
      </c>
      <c r="F790" s="152">
        <f t="shared" si="286"/>
        <v>43646</v>
      </c>
      <c r="G790" s="152">
        <f t="shared" si="282"/>
        <v>43676</v>
      </c>
      <c r="H790" s="159">
        <f t="shared" si="287"/>
        <v>1.9005536729015393E-3</v>
      </c>
      <c r="I790" s="160">
        <f t="shared" si="296"/>
        <v>43738</v>
      </c>
      <c r="J790" s="155">
        <f t="shared" si="283"/>
        <v>31</v>
      </c>
      <c r="K790" s="155">
        <f t="shared" si="280"/>
        <v>18</v>
      </c>
      <c r="L790" s="2">
        <f t="shared" si="297"/>
        <v>1.0011030999999999</v>
      </c>
      <c r="M790" s="157">
        <f t="shared" si="281"/>
        <v>1.0011030999999999</v>
      </c>
      <c r="N790" s="2">
        <f t="shared" si="288"/>
        <v>965.27158208000003</v>
      </c>
      <c r="O790" s="161">
        <f t="shared" si="298"/>
        <v>0</v>
      </c>
      <c r="P790" s="162">
        <f t="shared" si="289"/>
        <v>0</v>
      </c>
      <c r="Q790" s="157">
        <f t="shared" si="290"/>
        <v>0</v>
      </c>
      <c r="R790" s="163">
        <f t="shared" si="299"/>
        <v>0.12</v>
      </c>
      <c r="S790" s="161">
        <f t="shared" si="291"/>
        <v>18</v>
      </c>
      <c r="T790" s="161">
        <v>360</v>
      </c>
      <c r="U790" s="164">
        <f t="shared" si="292"/>
        <v>1.005498709</v>
      </c>
      <c r="V790" s="157">
        <f t="shared" si="293"/>
        <v>5.3077475300000003</v>
      </c>
      <c r="W790" s="2">
        <f t="shared" si="300"/>
        <v>0</v>
      </c>
      <c r="X790" s="2"/>
      <c r="Y790" s="8"/>
      <c r="Z790" s="5"/>
      <c r="AA790" s="1"/>
      <c r="AB790" s="8"/>
      <c r="AC790" s="3"/>
      <c r="AD790" s="1"/>
      <c r="AE790" s="3"/>
      <c r="AF790" s="3"/>
      <c r="AG790" s="4"/>
      <c r="AH790" s="4"/>
      <c r="AI790" s="4"/>
      <c r="AJ790" s="1"/>
      <c r="AK790" s="1"/>
      <c r="AL790" s="1"/>
      <c r="AM790" s="1"/>
    </row>
    <row r="791" spans="1:177" ht="15" customHeight="1" x14ac:dyDescent="0.2">
      <c r="A791" s="75">
        <f t="shared" si="294"/>
        <v>43726</v>
      </c>
      <c r="B791" s="2">
        <f t="shared" si="285"/>
        <v>970.93452735999995</v>
      </c>
      <c r="C791" s="157">
        <f t="shared" si="284"/>
        <v>964.20796427999994</v>
      </c>
      <c r="D791" s="158">
        <f t="shared" si="295"/>
        <v>5214.2700000000004</v>
      </c>
      <c r="E791" s="150">
        <f>IF(AND(K791=1,K790&gt;1),VLOOKUP(A790,[1]Plan1!$GA$137:$GD$300,4),E790)</f>
        <v>5224.18</v>
      </c>
      <c r="F791" s="152">
        <f t="shared" si="286"/>
        <v>43646</v>
      </c>
      <c r="G791" s="152">
        <f t="shared" si="282"/>
        <v>43676</v>
      </c>
      <c r="H791" s="159">
        <f t="shared" si="287"/>
        <v>1.9005536729015393E-3</v>
      </c>
      <c r="I791" s="160">
        <f t="shared" si="296"/>
        <v>43738</v>
      </c>
      <c r="J791" s="155">
        <f t="shared" si="283"/>
        <v>31</v>
      </c>
      <c r="K791" s="155">
        <f t="shared" si="280"/>
        <v>19</v>
      </c>
      <c r="L791" s="2">
        <f t="shared" si="297"/>
        <v>1.0011644200000001</v>
      </c>
      <c r="M791" s="157">
        <f t="shared" si="281"/>
        <v>1.0011644200000001</v>
      </c>
      <c r="N791" s="2">
        <f t="shared" si="288"/>
        <v>965.33070730999998</v>
      </c>
      <c r="O791" s="161">
        <f t="shared" si="298"/>
        <v>0</v>
      </c>
      <c r="P791" s="162">
        <f t="shared" si="289"/>
        <v>0</v>
      </c>
      <c r="Q791" s="157">
        <f t="shared" si="290"/>
        <v>0</v>
      </c>
      <c r="R791" s="163">
        <f t="shared" si="299"/>
        <v>0.12</v>
      </c>
      <c r="S791" s="161">
        <f t="shared" si="291"/>
        <v>19</v>
      </c>
      <c r="T791" s="161">
        <v>360</v>
      </c>
      <c r="U791" s="164">
        <f t="shared" si="292"/>
        <v>1.0058050780000001</v>
      </c>
      <c r="V791" s="157">
        <f t="shared" si="293"/>
        <v>5.6038200500000004</v>
      </c>
      <c r="W791" s="2">
        <f t="shared" si="300"/>
        <v>0</v>
      </c>
      <c r="X791" s="2"/>
      <c r="Y791" s="11"/>
      <c r="Z791" s="5"/>
      <c r="AA791" s="10"/>
      <c r="AB791" s="11"/>
      <c r="AC791" s="7"/>
      <c r="AD791" s="10"/>
      <c r="AE791" s="7"/>
      <c r="AF791" s="7"/>
      <c r="AG791" s="12"/>
      <c r="AH791" s="12"/>
      <c r="AI791" s="12"/>
      <c r="AJ791" s="10"/>
      <c r="AK791" s="10"/>
      <c r="AL791" s="10"/>
      <c r="AM791" s="10"/>
      <c r="AN791" s="38"/>
      <c r="AO791" s="38"/>
      <c r="AP791" s="38"/>
      <c r="AQ791" s="38"/>
      <c r="AR791" s="38"/>
      <c r="AS791" s="38"/>
      <c r="AT791" s="38"/>
      <c r="AU791" s="38"/>
      <c r="AV791" s="38"/>
      <c r="AW791" s="38"/>
      <c r="AX791" s="38"/>
      <c r="AY791" s="38"/>
      <c r="AZ791" s="38"/>
      <c r="BA791" s="38"/>
      <c r="BB791" s="38"/>
      <c r="BC791" s="38"/>
      <c r="BD791" s="38"/>
      <c r="BE791" s="38"/>
      <c r="BF791" s="38"/>
      <c r="BG791" s="38"/>
      <c r="BH791" s="38"/>
      <c r="BI791" s="38"/>
      <c r="BJ791" s="38"/>
      <c r="BK791" s="38"/>
      <c r="BL791" s="38"/>
      <c r="BM791" s="38"/>
      <c r="BN791" s="38"/>
      <c r="BO791" s="38"/>
      <c r="BP791" s="38"/>
      <c r="BQ791" s="38"/>
      <c r="BR791" s="38"/>
      <c r="BS791" s="38"/>
      <c r="BT791" s="38"/>
      <c r="BU791" s="38"/>
      <c r="BV791" s="38"/>
      <c r="BW791" s="38"/>
      <c r="BX791" s="38"/>
      <c r="BY791" s="38"/>
      <c r="BZ791" s="38"/>
      <c r="CA791" s="38"/>
      <c r="CB791" s="38"/>
      <c r="CC791" s="38"/>
      <c r="CD791" s="38"/>
      <c r="CE791" s="38"/>
      <c r="CF791" s="38"/>
      <c r="CG791" s="38"/>
      <c r="CH791" s="38"/>
      <c r="CI791" s="38"/>
      <c r="CJ791" s="38"/>
      <c r="CK791" s="38"/>
      <c r="CL791" s="38"/>
      <c r="CM791" s="38"/>
      <c r="CN791" s="38"/>
      <c r="CO791" s="38"/>
      <c r="CP791" s="38"/>
      <c r="CQ791" s="38"/>
      <c r="CR791" s="38"/>
      <c r="CS791" s="38"/>
      <c r="CT791" s="38"/>
      <c r="CU791" s="38"/>
      <c r="CV791" s="38"/>
      <c r="CW791" s="38"/>
      <c r="CX791" s="38"/>
      <c r="CY791" s="38"/>
      <c r="CZ791" s="38"/>
      <c r="DA791" s="38"/>
      <c r="DB791" s="38"/>
      <c r="DC791" s="38"/>
      <c r="DD791" s="38"/>
      <c r="DE791" s="38"/>
      <c r="DF791" s="38"/>
      <c r="DG791" s="38"/>
      <c r="DH791" s="38"/>
      <c r="DI791" s="38"/>
      <c r="DJ791" s="38"/>
      <c r="DK791" s="38"/>
      <c r="DL791" s="38"/>
      <c r="DM791" s="38"/>
      <c r="DN791" s="38"/>
      <c r="DO791" s="38"/>
      <c r="DP791" s="38"/>
      <c r="DQ791" s="38"/>
      <c r="DR791" s="38"/>
      <c r="DS791" s="38"/>
      <c r="DT791" s="38"/>
      <c r="DU791" s="38"/>
      <c r="DV791" s="38"/>
      <c r="DW791" s="38"/>
      <c r="DX791" s="38"/>
      <c r="DY791" s="38"/>
      <c r="DZ791" s="38"/>
      <c r="EA791" s="38"/>
      <c r="EB791" s="38"/>
      <c r="EC791" s="38"/>
      <c r="ED791" s="38"/>
      <c r="EE791" s="38"/>
      <c r="EF791" s="38"/>
      <c r="EG791" s="38"/>
      <c r="EH791" s="38"/>
      <c r="EI791" s="38"/>
      <c r="EJ791" s="38"/>
      <c r="EK791" s="38"/>
      <c r="EL791" s="38"/>
      <c r="EM791" s="38"/>
      <c r="EN791" s="38"/>
      <c r="EO791" s="38"/>
      <c r="EP791" s="38"/>
      <c r="EQ791" s="38"/>
      <c r="ER791" s="38"/>
      <c r="ES791" s="38"/>
      <c r="ET791" s="38"/>
      <c r="EU791" s="38"/>
      <c r="EV791" s="38"/>
      <c r="EW791" s="38"/>
      <c r="EX791" s="38"/>
      <c r="EY791" s="38"/>
      <c r="EZ791" s="38"/>
      <c r="FA791" s="38"/>
      <c r="FB791" s="38"/>
      <c r="FC791" s="38"/>
      <c r="FD791" s="38"/>
      <c r="FE791" s="38"/>
      <c r="FF791" s="38"/>
      <c r="FG791" s="38"/>
    </row>
    <row r="792" spans="1:177" ht="15" customHeight="1" x14ac:dyDescent="0.2">
      <c r="A792" s="75">
        <f t="shared" si="294"/>
        <v>43727</v>
      </c>
      <c r="B792" s="2">
        <f t="shared" si="285"/>
        <v>971.28986081999994</v>
      </c>
      <c r="C792" s="157">
        <f t="shared" si="284"/>
        <v>964.20796427999994</v>
      </c>
      <c r="D792" s="158">
        <f t="shared" si="295"/>
        <v>5214.2700000000004</v>
      </c>
      <c r="E792" s="150">
        <f>IF(AND(K792=1,K791&gt;1),VLOOKUP(A791,[1]Plan1!$GA$137:$GD$300,4),E791)</f>
        <v>5224.18</v>
      </c>
      <c r="F792" s="152">
        <f t="shared" si="286"/>
        <v>43646</v>
      </c>
      <c r="G792" s="152">
        <f t="shared" si="282"/>
        <v>43676</v>
      </c>
      <c r="H792" s="159">
        <f t="shared" si="287"/>
        <v>1.9005536729015393E-3</v>
      </c>
      <c r="I792" s="160">
        <f t="shared" si="296"/>
        <v>43738</v>
      </c>
      <c r="J792" s="155">
        <f t="shared" si="283"/>
        <v>31</v>
      </c>
      <c r="K792" s="155">
        <f t="shared" si="280"/>
        <v>20</v>
      </c>
      <c r="L792" s="2">
        <f t="shared" si="297"/>
        <v>1.0012257499999999</v>
      </c>
      <c r="M792" s="157">
        <f t="shared" si="281"/>
        <v>1.0012257499999999</v>
      </c>
      <c r="N792" s="2">
        <f t="shared" si="288"/>
        <v>965.38984218999997</v>
      </c>
      <c r="O792" s="161">
        <f t="shared" si="298"/>
        <v>0</v>
      </c>
      <c r="P792" s="162">
        <f t="shared" si="289"/>
        <v>0</v>
      </c>
      <c r="Q792" s="157">
        <f t="shared" si="290"/>
        <v>0</v>
      </c>
      <c r="R792" s="163">
        <f t="shared" si="299"/>
        <v>0.12</v>
      </c>
      <c r="S792" s="161">
        <f t="shared" si="291"/>
        <v>20</v>
      </c>
      <c r="T792" s="161">
        <v>360</v>
      </c>
      <c r="U792" s="164">
        <f t="shared" si="292"/>
        <v>1.00611154</v>
      </c>
      <c r="V792" s="157">
        <f t="shared" si="293"/>
        <v>5.9000186299999999</v>
      </c>
      <c r="W792" s="2">
        <f t="shared" si="300"/>
        <v>0</v>
      </c>
      <c r="X792" s="2"/>
      <c r="Y792" s="8"/>
      <c r="Z792" s="5"/>
      <c r="AA792" s="1"/>
      <c r="AB792" s="8"/>
      <c r="AC792" s="3"/>
      <c r="AD792" s="1"/>
      <c r="AE792" s="3"/>
      <c r="AF792" s="3"/>
      <c r="AG792" s="4"/>
      <c r="AH792" s="4"/>
      <c r="AI792" s="4"/>
      <c r="AJ792" s="1"/>
      <c r="AK792" s="1"/>
      <c r="AL792" s="1"/>
      <c r="AM792" s="1"/>
    </row>
    <row r="793" spans="1:177" ht="15" customHeight="1" x14ac:dyDescent="0.2">
      <c r="A793" s="75">
        <f t="shared" si="294"/>
        <v>43728</v>
      </c>
      <c r="B793" s="2">
        <f t="shared" si="285"/>
        <v>971.64531061000002</v>
      </c>
      <c r="C793" s="157">
        <f t="shared" si="284"/>
        <v>964.20796427999994</v>
      </c>
      <c r="D793" s="158">
        <f t="shared" si="295"/>
        <v>5214.2700000000004</v>
      </c>
      <c r="E793" s="150">
        <f>IF(AND(K793=1,K792&gt;1),VLOOKUP(A792,[1]Plan1!$GA$137:$GD$300,4),E792)</f>
        <v>5224.18</v>
      </c>
      <c r="F793" s="152">
        <f t="shared" si="286"/>
        <v>43646</v>
      </c>
      <c r="G793" s="152">
        <f t="shared" si="282"/>
        <v>43676</v>
      </c>
      <c r="H793" s="159">
        <f t="shared" si="287"/>
        <v>1.9005536729015393E-3</v>
      </c>
      <c r="I793" s="160">
        <f t="shared" si="296"/>
        <v>43738</v>
      </c>
      <c r="J793" s="155">
        <f t="shared" si="283"/>
        <v>31</v>
      </c>
      <c r="K793" s="155">
        <f t="shared" si="280"/>
        <v>21</v>
      </c>
      <c r="L793" s="2">
        <f t="shared" si="297"/>
        <v>1.0012870700000001</v>
      </c>
      <c r="M793" s="157">
        <f t="shared" si="281"/>
        <v>1.0012870700000001</v>
      </c>
      <c r="N793" s="2">
        <f t="shared" si="288"/>
        <v>965.44896742000003</v>
      </c>
      <c r="O793" s="161">
        <f t="shared" si="298"/>
        <v>0</v>
      </c>
      <c r="P793" s="162">
        <f t="shared" si="289"/>
        <v>0</v>
      </c>
      <c r="Q793" s="157">
        <f t="shared" si="290"/>
        <v>0</v>
      </c>
      <c r="R793" s="163">
        <f t="shared" si="299"/>
        <v>0.12</v>
      </c>
      <c r="S793" s="161">
        <f t="shared" si="291"/>
        <v>21</v>
      </c>
      <c r="T793" s="161">
        <v>360</v>
      </c>
      <c r="U793" s="164">
        <f t="shared" si="292"/>
        <v>1.0064180949999999</v>
      </c>
      <c r="V793" s="157">
        <f t="shared" si="293"/>
        <v>6.1963431900000003</v>
      </c>
      <c r="W793" s="2">
        <f t="shared" si="300"/>
        <v>0</v>
      </c>
      <c r="X793" s="2"/>
      <c r="Y793" s="8"/>
      <c r="Z793" s="5"/>
      <c r="AA793" s="1"/>
      <c r="AB793" s="8"/>
      <c r="AC793" s="3"/>
      <c r="AD793" s="1"/>
      <c r="AE793" s="3"/>
      <c r="AF793" s="3"/>
      <c r="AG793" s="4"/>
      <c r="AH793" s="4"/>
      <c r="AI793" s="4"/>
      <c r="AJ793" s="1"/>
      <c r="AK793" s="1"/>
      <c r="AL793" s="1"/>
      <c r="AM793" s="1"/>
    </row>
    <row r="794" spans="1:177" ht="15" customHeight="1" x14ac:dyDescent="0.2">
      <c r="A794" s="75">
        <f t="shared" si="294"/>
        <v>43729</v>
      </c>
      <c r="B794" s="2">
        <f t="shared" si="285"/>
        <v>972.00089709999997</v>
      </c>
      <c r="C794" s="157">
        <f t="shared" si="284"/>
        <v>964.20796427999994</v>
      </c>
      <c r="D794" s="158">
        <f t="shared" si="295"/>
        <v>5214.2700000000004</v>
      </c>
      <c r="E794" s="150">
        <f>IF(AND(K794=1,K793&gt;1),VLOOKUP(A793,[1]Plan1!$GA$137:$GD$300,4),E793)</f>
        <v>5224.18</v>
      </c>
      <c r="F794" s="152">
        <f t="shared" si="286"/>
        <v>43646</v>
      </c>
      <c r="G794" s="152">
        <f t="shared" si="282"/>
        <v>43676</v>
      </c>
      <c r="H794" s="159">
        <f t="shared" si="287"/>
        <v>1.9005536729015393E-3</v>
      </c>
      <c r="I794" s="160">
        <f t="shared" si="296"/>
        <v>43738</v>
      </c>
      <c r="J794" s="155">
        <f t="shared" si="283"/>
        <v>31</v>
      </c>
      <c r="K794" s="155">
        <f t="shared" si="280"/>
        <v>22</v>
      </c>
      <c r="L794" s="2">
        <f t="shared" si="297"/>
        <v>1.0013483999999999</v>
      </c>
      <c r="M794" s="157">
        <f t="shared" si="281"/>
        <v>1.0013483999999999</v>
      </c>
      <c r="N794" s="2">
        <f t="shared" si="288"/>
        <v>965.50810229000001</v>
      </c>
      <c r="O794" s="161">
        <f t="shared" si="298"/>
        <v>0</v>
      </c>
      <c r="P794" s="162">
        <f t="shared" si="289"/>
        <v>0</v>
      </c>
      <c r="Q794" s="157">
        <f t="shared" si="290"/>
        <v>0</v>
      </c>
      <c r="R794" s="163">
        <f t="shared" si="299"/>
        <v>0.12</v>
      </c>
      <c r="S794" s="161">
        <f t="shared" si="291"/>
        <v>22</v>
      </c>
      <c r="T794" s="161">
        <v>360</v>
      </c>
      <c r="U794" s="164">
        <f t="shared" si="292"/>
        <v>1.006724744</v>
      </c>
      <c r="V794" s="157">
        <f t="shared" si="293"/>
        <v>6.4927948100000004</v>
      </c>
      <c r="W794" s="2">
        <f t="shared" si="300"/>
        <v>0</v>
      </c>
      <c r="X794" s="2"/>
      <c r="Y794" s="8"/>
      <c r="Z794" s="5"/>
      <c r="AA794" s="1"/>
      <c r="AB794" s="8"/>
      <c r="AC794" s="3"/>
      <c r="AD794" s="1"/>
      <c r="AE794" s="3"/>
      <c r="AF794" s="3"/>
      <c r="AG794" s="4"/>
      <c r="AH794" s="4"/>
      <c r="AI794" s="4"/>
      <c r="AJ794" s="1"/>
      <c r="AK794" s="1"/>
      <c r="AL794" s="1"/>
      <c r="AM794" s="1"/>
    </row>
    <row r="795" spans="1:177" ht="15" customHeight="1" x14ac:dyDescent="0.2">
      <c r="A795" s="75">
        <f t="shared" si="294"/>
        <v>43730</v>
      </c>
      <c r="B795" s="2">
        <f t="shared" si="285"/>
        <v>972.35662035000007</v>
      </c>
      <c r="C795" s="157">
        <f t="shared" si="284"/>
        <v>964.20796427999994</v>
      </c>
      <c r="D795" s="158">
        <f t="shared" si="295"/>
        <v>5214.2700000000004</v>
      </c>
      <c r="E795" s="150">
        <f>IF(AND(K795=1,K794&gt;1),VLOOKUP(A794,[1]Plan1!$GA$137:$GD$300,4),E794)</f>
        <v>5224.18</v>
      </c>
      <c r="F795" s="152">
        <f t="shared" si="286"/>
        <v>43646</v>
      </c>
      <c r="G795" s="152">
        <f t="shared" si="282"/>
        <v>43676</v>
      </c>
      <c r="H795" s="159">
        <f t="shared" si="287"/>
        <v>1.9005536729015393E-3</v>
      </c>
      <c r="I795" s="160">
        <f t="shared" si="296"/>
        <v>43738</v>
      </c>
      <c r="J795" s="155">
        <f t="shared" si="283"/>
        <v>31</v>
      </c>
      <c r="K795" s="155">
        <f t="shared" ref="K795:K858" si="301">(J795-(I795-A795))</f>
        <v>23</v>
      </c>
      <c r="L795" s="2">
        <f t="shared" si="297"/>
        <v>1.0014097399999999</v>
      </c>
      <c r="M795" s="157">
        <f t="shared" ref="M795:M858" si="302">L795</f>
        <v>1.0014097399999999</v>
      </c>
      <c r="N795" s="2">
        <f t="shared" si="288"/>
        <v>965.56724681000003</v>
      </c>
      <c r="O795" s="161">
        <f t="shared" si="298"/>
        <v>0</v>
      </c>
      <c r="P795" s="162">
        <f t="shared" si="289"/>
        <v>0</v>
      </c>
      <c r="Q795" s="157">
        <f t="shared" si="290"/>
        <v>0</v>
      </c>
      <c r="R795" s="163">
        <f t="shared" si="299"/>
        <v>0.12</v>
      </c>
      <c r="S795" s="161">
        <f t="shared" si="291"/>
        <v>23</v>
      </c>
      <c r="T795" s="161">
        <v>360</v>
      </c>
      <c r="U795" s="164">
        <f t="shared" si="292"/>
        <v>1.0070314869999999</v>
      </c>
      <c r="V795" s="157">
        <f t="shared" si="293"/>
        <v>6.7893735399999997</v>
      </c>
      <c r="W795" s="2">
        <f t="shared" si="300"/>
        <v>0</v>
      </c>
      <c r="X795" s="2"/>
      <c r="Y795" s="13"/>
      <c r="Z795" s="5"/>
      <c r="AA795" s="21"/>
      <c r="AB795" s="13"/>
      <c r="AC795" s="27"/>
      <c r="AD795" s="21"/>
      <c r="AE795" s="27"/>
      <c r="AF795" s="27"/>
      <c r="AG795" s="35"/>
      <c r="AH795" s="35"/>
      <c r="AI795" s="35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  <c r="FQ795" s="21"/>
      <c r="FR795" s="21"/>
      <c r="FS795" s="21"/>
      <c r="FT795" s="21"/>
      <c r="FU795" s="21"/>
    </row>
    <row r="796" spans="1:177" ht="15" customHeight="1" x14ac:dyDescent="0.2">
      <c r="A796" s="75">
        <f t="shared" si="294"/>
        <v>43731</v>
      </c>
      <c r="B796" s="2">
        <f t="shared" si="285"/>
        <v>972.71246968000003</v>
      </c>
      <c r="C796" s="157">
        <f t="shared" si="284"/>
        <v>964.20796427999994</v>
      </c>
      <c r="D796" s="158">
        <f t="shared" si="295"/>
        <v>5214.2700000000004</v>
      </c>
      <c r="E796" s="150">
        <f>IF(AND(K796=1,K795&gt;1),VLOOKUP(A795,[1]Plan1!$GA$137:$GD$300,4),E795)</f>
        <v>5224.18</v>
      </c>
      <c r="F796" s="152">
        <f t="shared" si="286"/>
        <v>43646</v>
      </c>
      <c r="G796" s="152">
        <f t="shared" si="282"/>
        <v>43676</v>
      </c>
      <c r="H796" s="159">
        <f t="shared" si="287"/>
        <v>1.9005536729015393E-3</v>
      </c>
      <c r="I796" s="160">
        <f t="shared" si="296"/>
        <v>43738</v>
      </c>
      <c r="J796" s="155">
        <f t="shared" si="283"/>
        <v>31</v>
      </c>
      <c r="K796" s="155">
        <f t="shared" si="301"/>
        <v>24</v>
      </c>
      <c r="L796" s="2">
        <f t="shared" si="297"/>
        <v>1.00147108</v>
      </c>
      <c r="M796" s="157">
        <f t="shared" si="302"/>
        <v>1.00147108</v>
      </c>
      <c r="N796" s="2">
        <f t="shared" si="288"/>
        <v>965.62639133000005</v>
      </c>
      <c r="O796" s="161">
        <f t="shared" si="298"/>
        <v>0</v>
      </c>
      <c r="P796" s="162">
        <f t="shared" si="289"/>
        <v>0</v>
      </c>
      <c r="Q796" s="157">
        <f t="shared" si="290"/>
        <v>0</v>
      </c>
      <c r="R796" s="163">
        <f t="shared" si="299"/>
        <v>0.12</v>
      </c>
      <c r="S796" s="161">
        <f t="shared" si="291"/>
        <v>24</v>
      </c>
      <c r="T796" s="161">
        <v>360</v>
      </c>
      <c r="U796" s="164">
        <f t="shared" si="292"/>
        <v>1.0073383229999999</v>
      </c>
      <c r="V796" s="157">
        <f t="shared" si="293"/>
        <v>7.0860783500000002</v>
      </c>
      <c r="W796" s="2">
        <f t="shared" si="300"/>
        <v>0</v>
      </c>
      <c r="X796" s="2"/>
      <c r="Y796" s="8"/>
      <c r="Z796" s="5"/>
      <c r="AA796" s="1"/>
      <c r="AB796" s="8"/>
      <c r="AC796" s="3"/>
      <c r="AD796" s="1"/>
      <c r="AE796" s="3"/>
      <c r="AF796" s="3"/>
      <c r="AG796" s="4"/>
      <c r="AH796" s="4"/>
      <c r="AI796" s="4"/>
      <c r="AJ796" s="1"/>
      <c r="AK796" s="1"/>
      <c r="AL796" s="1"/>
      <c r="AM796" s="1"/>
    </row>
    <row r="797" spans="1:177" ht="15" customHeight="1" x14ac:dyDescent="0.2">
      <c r="A797" s="75">
        <f t="shared" si="294"/>
        <v>43732</v>
      </c>
      <c r="B797" s="2">
        <f t="shared" si="285"/>
        <v>973.06844511000008</v>
      </c>
      <c r="C797" s="157">
        <f t="shared" si="284"/>
        <v>964.20796427999994</v>
      </c>
      <c r="D797" s="158">
        <f t="shared" si="295"/>
        <v>5214.2700000000004</v>
      </c>
      <c r="E797" s="150">
        <f>IF(AND(K797=1,K796&gt;1),VLOOKUP(A796,[1]Plan1!$GA$137:$GD$300,4),E796)</f>
        <v>5224.18</v>
      </c>
      <c r="F797" s="152">
        <f t="shared" si="286"/>
        <v>43646</v>
      </c>
      <c r="G797" s="152">
        <f t="shared" si="282"/>
        <v>43676</v>
      </c>
      <c r="H797" s="159">
        <f t="shared" si="287"/>
        <v>1.9005536729015393E-3</v>
      </c>
      <c r="I797" s="160">
        <f t="shared" si="296"/>
        <v>43738</v>
      </c>
      <c r="J797" s="155">
        <f t="shared" si="283"/>
        <v>31</v>
      </c>
      <c r="K797" s="155">
        <f t="shared" si="301"/>
        <v>25</v>
      </c>
      <c r="L797" s="2">
        <f t="shared" si="297"/>
        <v>1.00153242</v>
      </c>
      <c r="M797" s="157">
        <f t="shared" si="302"/>
        <v>1.00153242</v>
      </c>
      <c r="N797" s="2">
        <f t="shared" si="288"/>
        <v>965.68553584000006</v>
      </c>
      <c r="O797" s="161">
        <f t="shared" si="298"/>
        <v>0</v>
      </c>
      <c r="P797" s="162">
        <f t="shared" si="289"/>
        <v>0</v>
      </c>
      <c r="Q797" s="157">
        <f t="shared" si="290"/>
        <v>0</v>
      </c>
      <c r="R797" s="163">
        <f t="shared" si="299"/>
        <v>0.12</v>
      </c>
      <c r="S797" s="161">
        <f t="shared" si="291"/>
        <v>25</v>
      </c>
      <c r="T797" s="161">
        <v>360</v>
      </c>
      <c r="U797" s="164">
        <f t="shared" si="292"/>
        <v>1.0076452520000001</v>
      </c>
      <c r="V797" s="157">
        <f t="shared" si="293"/>
        <v>7.3829092699999999</v>
      </c>
      <c r="W797" s="2">
        <f t="shared" si="300"/>
        <v>0</v>
      </c>
      <c r="X797" s="2"/>
      <c r="Y797" s="8"/>
      <c r="Z797" s="5"/>
      <c r="AA797" s="1"/>
      <c r="AB797" s="8"/>
      <c r="AC797" s="3"/>
      <c r="AD797" s="1"/>
      <c r="AE797" s="3"/>
      <c r="AF797" s="3"/>
      <c r="AG797" s="4"/>
      <c r="AH797" s="4"/>
      <c r="AI797" s="4"/>
      <c r="AJ797" s="1"/>
      <c r="AK797" s="1"/>
      <c r="AL797" s="1"/>
      <c r="AM797" s="1"/>
    </row>
    <row r="798" spans="1:177" ht="15" customHeight="1" x14ac:dyDescent="0.2">
      <c r="A798" s="75">
        <f t="shared" si="294"/>
        <v>43733</v>
      </c>
      <c r="B798" s="2">
        <f t="shared" si="285"/>
        <v>973.42454763000001</v>
      </c>
      <c r="C798" s="157">
        <f t="shared" si="284"/>
        <v>964.20796427999994</v>
      </c>
      <c r="D798" s="158">
        <f t="shared" si="295"/>
        <v>5214.2700000000004</v>
      </c>
      <c r="E798" s="150">
        <f>IF(AND(K798=1,K797&gt;1),VLOOKUP(A797,[1]Plan1!$GA$137:$GD$300,4),E797)</f>
        <v>5224.18</v>
      </c>
      <c r="F798" s="152">
        <f t="shared" si="286"/>
        <v>43646</v>
      </c>
      <c r="G798" s="152">
        <f t="shared" si="282"/>
        <v>43676</v>
      </c>
      <c r="H798" s="159">
        <f t="shared" si="287"/>
        <v>1.9005536729015393E-3</v>
      </c>
      <c r="I798" s="160">
        <f t="shared" si="296"/>
        <v>43738</v>
      </c>
      <c r="J798" s="155">
        <f t="shared" si="283"/>
        <v>31</v>
      </c>
      <c r="K798" s="155">
        <f t="shared" si="301"/>
        <v>26</v>
      </c>
      <c r="L798" s="2">
        <f t="shared" si="297"/>
        <v>1.00159376</v>
      </c>
      <c r="M798" s="157">
        <f t="shared" si="302"/>
        <v>1.00159376</v>
      </c>
      <c r="N798" s="2">
        <f t="shared" si="288"/>
        <v>965.74468035999996</v>
      </c>
      <c r="O798" s="161">
        <f t="shared" si="298"/>
        <v>0</v>
      </c>
      <c r="P798" s="162">
        <f t="shared" si="289"/>
        <v>0</v>
      </c>
      <c r="Q798" s="157">
        <f t="shared" si="290"/>
        <v>0</v>
      </c>
      <c r="R798" s="163">
        <f t="shared" si="299"/>
        <v>0.12</v>
      </c>
      <c r="S798" s="161">
        <f t="shared" si="291"/>
        <v>26</v>
      </c>
      <c r="T798" s="161">
        <v>360</v>
      </c>
      <c r="U798" s="164">
        <f t="shared" si="292"/>
        <v>1.0079522750000001</v>
      </c>
      <c r="V798" s="157">
        <f t="shared" si="293"/>
        <v>7.6798672699999999</v>
      </c>
      <c r="W798" s="2">
        <f t="shared" si="300"/>
        <v>0</v>
      </c>
      <c r="X798" s="2"/>
      <c r="Y798" s="8"/>
      <c r="Z798" s="5"/>
      <c r="AA798" s="1"/>
      <c r="AB798" s="8"/>
      <c r="AC798" s="3"/>
      <c r="AD798" s="1"/>
      <c r="AE798" s="3"/>
      <c r="AF798" s="3"/>
      <c r="AG798" s="4"/>
      <c r="AH798" s="4"/>
      <c r="AI798" s="4"/>
      <c r="AJ798" s="1"/>
      <c r="AK798" s="1"/>
      <c r="AL798" s="1"/>
      <c r="AM798" s="1"/>
    </row>
    <row r="799" spans="1:177" ht="15" customHeight="1" x14ac:dyDescent="0.2">
      <c r="A799" s="75">
        <f t="shared" si="294"/>
        <v>43734</v>
      </c>
      <c r="B799" s="2">
        <f t="shared" si="285"/>
        <v>973.78078601000004</v>
      </c>
      <c r="C799" s="157">
        <f t="shared" si="284"/>
        <v>964.20796427999994</v>
      </c>
      <c r="D799" s="158">
        <f t="shared" si="295"/>
        <v>5214.2700000000004</v>
      </c>
      <c r="E799" s="150">
        <f>IF(AND(K799=1,K798&gt;1),VLOOKUP(A798,[1]Plan1!$GA$137:$GD$300,4),E798)</f>
        <v>5224.18</v>
      </c>
      <c r="F799" s="152">
        <f t="shared" si="286"/>
        <v>43646</v>
      </c>
      <c r="G799" s="152">
        <f t="shared" si="282"/>
        <v>43676</v>
      </c>
      <c r="H799" s="159">
        <f t="shared" si="287"/>
        <v>1.9005536729015393E-3</v>
      </c>
      <c r="I799" s="160">
        <f t="shared" si="296"/>
        <v>43738</v>
      </c>
      <c r="J799" s="155">
        <f t="shared" si="283"/>
        <v>31</v>
      </c>
      <c r="K799" s="155">
        <f t="shared" si="301"/>
        <v>27</v>
      </c>
      <c r="L799" s="2">
        <f t="shared" si="297"/>
        <v>1.00165511</v>
      </c>
      <c r="M799" s="157">
        <f t="shared" si="302"/>
        <v>1.00165511</v>
      </c>
      <c r="N799" s="2">
        <f t="shared" si="288"/>
        <v>965.80383452000001</v>
      </c>
      <c r="O799" s="161">
        <f t="shared" si="298"/>
        <v>0</v>
      </c>
      <c r="P799" s="162">
        <f t="shared" si="289"/>
        <v>0</v>
      </c>
      <c r="Q799" s="157">
        <f t="shared" si="290"/>
        <v>0</v>
      </c>
      <c r="R799" s="163">
        <f t="shared" si="299"/>
        <v>0.12</v>
      </c>
      <c r="S799" s="161">
        <f t="shared" si="291"/>
        <v>27</v>
      </c>
      <c r="T799" s="161">
        <v>360</v>
      </c>
      <c r="U799" s="164">
        <f t="shared" si="292"/>
        <v>1.0082593909999999</v>
      </c>
      <c r="V799" s="157">
        <f t="shared" si="293"/>
        <v>7.9769514900000003</v>
      </c>
      <c r="W799" s="2">
        <f t="shared" si="300"/>
        <v>0</v>
      </c>
      <c r="X799" s="2"/>
      <c r="Y799" s="8"/>
      <c r="Z799" s="5"/>
      <c r="AA799" s="1"/>
      <c r="AB799" s="8"/>
      <c r="AC799" s="3"/>
      <c r="AD799" s="1"/>
      <c r="AE799" s="3"/>
      <c r="AF799" s="3"/>
      <c r="AG799" s="4"/>
      <c r="AH799" s="4"/>
      <c r="AI799" s="4"/>
      <c r="AJ799" s="1"/>
      <c r="AK799" s="1"/>
      <c r="AL799" s="1"/>
      <c r="AM799" s="1"/>
    </row>
    <row r="800" spans="1:177" ht="15" customHeight="1" x14ac:dyDescent="0.2">
      <c r="A800" s="75">
        <f t="shared" si="294"/>
        <v>43735</v>
      </c>
      <c r="B800" s="2">
        <f t="shared" si="285"/>
        <v>974.13716123999995</v>
      </c>
      <c r="C800" s="157">
        <f t="shared" si="284"/>
        <v>964.20796427999994</v>
      </c>
      <c r="D800" s="158">
        <f t="shared" si="295"/>
        <v>5214.2700000000004</v>
      </c>
      <c r="E800" s="150">
        <f>IF(AND(K800=1,K799&gt;1),VLOOKUP(A799,[1]Plan1!$GA$137:$GD$300,4),E799)</f>
        <v>5224.18</v>
      </c>
      <c r="F800" s="152">
        <f t="shared" si="286"/>
        <v>43646</v>
      </c>
      <c r="G800" s="152">
        <f t="shared" si="282"/>
        <v>43676</v>
      </c>
      <c r="H800" s="159">
        <f t="shared" si="287"/>
        <v>1.9005536729015393E-3</v>
      </c>
      <c r="I800" s="160">
        <f t="shared" si="296"/>
        <v>43738</v>
      </c>
      <c r="J800" s="155">
        <f t="shared" si="283"/>
        <v>31</v>
      </c>
      <c r="K800" s="155">
        <f t="shared" si="301"/>
        <v>28</v>
      </c>
      <c r="L800" s="2">
        <f t="shared" si="297"/>
        <v>1.0017164700000001</v>
      </c>
      <c r="M800" s="157">
        <f t="shared" si="302"/>
        <v>1.0017164700000001</v>
      </c>
      <c r="N800" s="2">
        <f t="shared" si="288"/>
        <v>965.86299831999997</v>
      </c>
      <c r="O800" s="161">
        <f t="shared" si="298"/>
        <v>0</v>
      </c>
      <c r="P800" s="162">
        <f t="shared" si="289"/>
        <v>0</v>
      </c>
      <c r="Q800" s="157">
        <f t="shared" si="290"/>
        <v>0</v>
      </c>
      <c r="R800" s="163">
        <f t="shared" si="299"/>
        <v>0.12</v>
      </c>
      <c r="S800" s="161">
        <f t="shared" si="291"/>
        <v>28</v>
      </c>
      <c r="T800" s="161">
        <v>360</v>
      </c>
      <c r="U800" s="164">
        <f t="shared" si="292"/>
        <v>1.0085666010000001</v>
      </c>
      <c r="V800" s="157">
        <f t="shared" si="293"/>
        <v>8.2741629200000002</v>
      </c>
      <c r="W800" s="2">
        <f t="shared" si="300"/>
        <v>0</v>
      </c>
      <c r="X800" s="2"/>
      <c r="Y800" s="8"/>
      <c r="Z800" s="5"/>
      <c r="AA800" s="1"/>
      <c r="AB800" s="8"/>
      <c r="AC800" s="3"/>
      <c r="AD800" s="1"/>
      <c r="AE800" s="3"/>
      <c r="AF800" s="3"/>
      <c r="AG800" s="4"/>
      <c r="AH800" s="4"/>
      <c r="AI800" s="4"/>
      <c r="AJ800" s="1"/>
      <c r="AK800" s="1"/>
      <c r="AL800" s="1"/>
      <c r="AM800" s="1"/>
    </row>
    <row r="801" spans="1:39" ht="15" customHeight="1" x14ac:dyDescent="0.2">
      <c r="A801" s="75">
        <f t="shared" si="294"/>
        <v>43736</v>
      </c>
      <c r="B801" s="2">
        <f t="shared" si="285"/>
        <v>974.49365389000002</v>
      </c>
      <c r="C801" s="157">
        <f t="shared" si="284"/>
        <v>964.20796427999994</v>
      </c>
      <c r="D801" s="158">
        <f t="shared" si="295"/>
        <v>5214.2700000000004</v>
      </c>
      <c r="E801" s="150">
        <f>IF(AND(K801=1,K800&gt;1),VLOOKUP(A800,[1]Plan1!$GA$137:$GD$300,4),E800)</f>
        <v>5224.18</v>
      </c>
      <c r="F801" s="152">
        <f t="shared" si="286"/>
        <v>43646</v>
      </c>
      <c r="G801" s="152">
        <f t="shared" si="282"/>
        <v>43676</v>
      </c>
      <c r="H801" s="159">
        <f t="shared" si="287"/>
        <v>1.9005536729015393E-3</v>
      </c>
      <c r="I801" s="160">
        <f t="shared" si="296"/>
        <v>43738</v>
      </c>
      <c r="J801" s="155">
        <f t="shared" si="283"/>
        <v>31</v>
      </c>
      <c r="K801" s="155">
        <f t="shared" si="301"/>
        <v>29</v>
      </c>
      <c r="L801" s="2">
        <f t="shared" si="297"/>
        <v>1.00177782</v>
      </c>
      <c r="M801" s="157">
        <f t="shared" si="302"/>
        <v>1.00177782</v>
      </c>
      <c r="N801" s="2">
        <f t="shared" si="288"/>
        <v>965.92215248000002</v>
      </c>
      <c r="O801" s="161">
        <f t="shared" si="298"/>
        <v>0</v>
      </c>
      <c r="P801" s="162">
        <f t="shared" si="289"/>
        <v>0</v>
      </c>
      <c r="Q801" s="157">
        <f t="shared" si="290"/>
        <v>0</v>
      </c>
      <c r="R801" s="163">
        <f t="shared" si="299"/>
        <v>0.12</v>
      </c>
      <c r="S801" s="161">
        <f t="shared" si="291"/>
        <v>29</v>
      </c>
      <c r="T801" s="161">
        <v>360</v>
      </c>
      <c r="U801" s="164">
        <f t="shared" si="292"/>
        <v>1.008873905</v>
      </c>
      <c r="V801" s="157">
        <f t="shared" si="293"/>
        <v>8.5715014099999998</v>
      </c>
      <c r="W801" s="2">
        <f t="shared" si="300"/>
        <v>0</v>
      </c>
      <c r="X801" s="2"/>
      <c r="Y801" s="8"/>
      <c r="Z801" s="5"/>
      <c r="AA801" s="1"/>
      <c r="AB801" s="8"/>
      <c r="AC801" s="3"/>
      <c r="AD801" s="1"/>
      <c r="AE801" s="3"/>
      <c r="AF801" s="3"/>
      <c r="AG801" s="4"/>
      <c r="AH801" s="4"/>
      <c r="AI801" s="4"/>
      <c r="AJ801" s="1"/>
      <c r="AK801" s="1"/>
      <c r="AL801" s="1"/>
      <c r="AM801" s="1"/>
    </row>
    <row r="802" spans="1:39" ht="15" customHeight="1" x14ac:dyDescent="0.2">
      <c r="A802" s="75">
        <f t="shared" si="294"/>
        <v>43737</v>
      </c>
      <c r="B802" s="2">
        <f t="shared" si="285"/>
        <v>974.85028247000002</v>
      </c>
      <c r="C802" s="157">
        <f t="shared" si="284"/>
        <v>964.20796427999994</v>
      </c>
      <c r="D802" s="158">
        <f t="shared" si="295"/>
        <v>5214.2700000000004</v>
      </c>
      <c r="E802" s="150">
        <f>IF(AND(K802=1,K801&gt;1),VLOOKUP(A801,[1]Plan1!$GA$137:$GD$300,4),E801)</f>
        <v>5224.18</v>
      </c>
      <c r="F802" s="152">
        <f t="shared" si="286"/>
        <v>43646</v>
      </c>
      <c r="G802" s="152">
        <f t="shared" si="282"/>
        <v>43676</v>
      </c>
      <c r="H802" s="159">
        <f t="shared" si="287"/>
        <v>1.9005536729015393E-3</v>
      </c>
      <c r="I802" s="160">
        <f t="shared" si="296"/>
        <v>43738</v>
      </c>
      <c r="J802" s="155">
        <f t="shared" si="283"/>
        <v>31</v>
      </c>
      <c r="K802" s="155">
        <f t="shared" si="301"/>
        <v>30</v>
      </c>
      <c r="L802" s="2">
        <f t="shared" si="297"/>
        <v>1.0018391799999999</v>
      </c>
      <c r="M802" s="157">
        <f t="shared" si="302"/>
        <v>1.0018391799999999</v>
      </c>
      <c r="N802" s="2">
        <f t="shared" si="288"/>
        <v>965.98131627999999</v>
      </c>
      <c r="O802" s="161">
        <f t="shared" si="298"/>
        <v>0</v>
      </c>
      <c r="P802" s="162">
        <f t="shared" si="289"/>
        <v>0</v>
      </c>
      <c r="Q802" s="157">
        <f t="shared" si="290"/>
        <v>0</v>
      </c>
      <c r="R802" s="163">
        <f t="shared" si="299"/>
        <v>0.12</v>
      </c>
      <c r="S802" s="161">
        <f t="shared" si="291"/>
        <v>30</v>
      </c>
      <c r="T802" s="161">
        <v>360</v>
      </c>
      <c r="U802" s="164">
        <f t="shared" si="292"/>
        <v>1.009181302</v>
      </c>
      <c r="V802" s="157">
        <f t="shared" si="293"/>
        <v>8.8689661900000001</v>
      </c>
      <c r="W802" s="2">
        <f t="shared" si="300"/>
        <v>0</v>
      </c>
      <c r="X802" s="2"/>
      <c r="Y802" s="8"/>
      <c r="Z802" s="5"/>
      <c r="AA802" s="1"/>
      <c r="AB802" s="8"/>
      <c r="AC802" s="3"/>
      <c r="AD802" s="1"/>
      <c r="AE802" s="3"/>
      <c r="AF802" s="3"/>
      <c r="AG802" s="4"/>
      <c r="AH802" s="4"/>
      <c r="AI802" s="4"/>
      <c r="AJ802" s="1"/>
      <c r="AK802" s="1"/>
      <c r="AL802" s="1"/>
      <c r="AM802" s="1"/>
    </row>
    <row r="803" spans="1:39" ht="15" customHeight="1" x14ac:dyDescent="0.2">
      <c r="A803" s="75">
        <f t="shared" si="294"/>
        <v>43738</v>
      </c>
      <c r="B803" s="2">
        <f t="shared" si="285"/>
        <v>975.20704794999995</v>
      </c>
      <c r="C803" s="157">
        <f t="shared" si="284"/>
        <v>964.20796427999994</v>
      </c>
      <c r="D803" s="158">
        <f t="shared" si="295"/>
        <v>5214.2700000000004</v>
      </c>
      <c r="E803" s="150">
        <f>IF(AND(K803=1,K802&gt;1),VLOOKUP(A802,[1]Plan1!$GA$137:$GD$300,4),E802)</f>
        <v>5224.18</v>
      </c>
      <c r="F803" s="152">
        <f t="shared" si="286"/>
        <v>43646</v>
      </c>
      <c r="G803" s="152">
        <f t="shared" si="282"/>
        <v>43676</v>
      </c>
      <c r="H803" s="159">
        <f t="shared" si="287"/>
        <v>1.9005536729015393E-3</v>
      </c>
      <c r="I803" s="160">
        <f t="shared" si="296"/>
        <v>43738</v>
      </c>
      <c r="J803" s="155">
        <f t="shared" si="283"/>
        <v>31</v>
      </c>
      <c r="K803" s="155">
        <f t="shared" si="301"/>
        <v>31</v>
      </c>
      <c r="L803" s="2">
        <f t="shared" si="297"/>
        <v>1.00190055</v>
      </c>
      <c r="M803" s="157">
        <f t="shared" si="302"/>
        <v>1.00190055</v>
      </c>
      <c r="N803" s="2">
        <f t="shared" si="288"/>
        <v>966.04048971999998</v>
      </c>
      <c r="O803" s="161">
        <f t="shared" si="298"/>
        <v>0</v>
      </c>
      <c r="P803" s="162">
        <f t="shared" si="289"/>
        <v>0</v>
      </c>
      <c r="Q803" s="157">
        <f t="shared" si="290"/>
        <v>0</v>
      </c>
      <c r="R803" s="163">
        <f t="shared" si="299"/>
        <v>0.12</v>
      </c>
      <c r="S803" s="161">
        <f t="shared" si="291"/>
        <v>31</v>
      </c>
      <c r="T803" s="161">
        <v>360</v>
      </c>
      <c r="U803" s="164">
        <f t="shared" si="292"/>
        <v>1.0094887930000001</v>
      </c>
      <c r="V803" s="157">
        <f t="shared" si="293"/>
        <v>9.1665582299999997</v>
      </c>
      <c r="W803" s="2">
        <f t="shared" si="300"/>
        <v>0</v>
      </c>
      <c r="X803" s="2"/>
      <c r="Y803" s="8"/>
      <c r="Z803" s="5"/>
      <c r="AA803" s="1"/>
      <c r="AB803" s="8"/>
      <c r="AC803" s="3"/>
      <c r="AD803" s="1"/>
      <c r="AE803" s="3"/>
      <c r="AF803" s="3"/>
      <c r="AG803" s="4"/>
      <c r="AH803" s="4"/>
      <c r="AI803" s="4"/>
      <c r="AJ803" s="1"/>
      <c r="AK803" s="1"/>
      <c r="AL803" s="1"/>
      <c r="AM803" s="1"/>
    </row>
    <row r="804" spans="1:39" ht="15" customHeight="1" x14ac:dyDescent="0.2">
      <c r="A804" s="75">
        <f t="shared" si="294"/>
        <v>43739</v>
      </c>
      <c r="B804" s="2">
        <f t="shared" si="285"/>
        <v>975.54985521000003</v>
      </c>
      <c r="C804" s="157">
        <f t="shared" si="284"/>
        <v>975.20704794999995</v>
      </c>
      <c r="D804" s="158">
        <f t="shared" si="295"/>
        <v>5224.18</v>
      </c>
      <c r="E804" s="150">
        <f>IF(AND(K804=1,K803&gt;1),VLOOKUP(A803,[1]Plan1!$GA$137:$GD$300,4),E803)</f>
        <v>5229.93</v>
      </c>
      <c r="F804" s="152">
        <f t="shared" si="286"/>
        <v>43676</v>
      </c>
      <c r="G804" s="152">
        <f t="shared" si="282"/>
        <v>43707</v>
      </c>
      <c r="H804" s="159">
        <f t="shared" si="287"/>
        <v>1.1006512026767723E-3</v>
      </c>
      <c r="I804" s="160">
        <f t="shared" si="296"/>
        <v>43768</v>
      </c>
      <c r="J804" s="155">
        <f t="shared" si="283"/>
        <v>30</v>
      </c>
      <c r="K804" s="155">
        <f t="shared" si="301"/>
        <v>1</v>
      </c>
      <c r="L804" s="2">
        <f t="shared" si="297"/>
        <v>1.0000366599999999</v>
      </c>
      <c r="M804" s="157">
        <f t="shared" si="302"/>
        <v>1.0000366599999999</v>
      </c>
      <c r="N804" s="2">
        <f t="shared" si="288"/>
        <v>975.24279904000002</v>
      </c>
      <c r="O804" s="161">
        <f t="shared" si="298"/>
        <v>0</v>
      </c>
      <c r="P804" s="162">
        <f t="shared" si="289"/>
        <v>0</v>
      </c>
      <c r="Q804" s="157">
        <f t="shared" si="290"/>
        <v>0</v>
      </c>
      <c r="R804" s="163">
        <f t="shared" si="299"/>
        <v>0.12</v>
      </c>
      <c r="S804" s="161">
        <f t="shared" si="291"/>
        <v>1</v>
      </c>
      <c r="T804" s="161">
        <v>360</v>
      </c>
      <c r="U804" s="164">
        <f t="shared" si="292"/>
        <v>1.0003148509999999</v>
      </c>
      <c r="V804" s="157">
        <f t="shared" si="293"/>
        <v>0.30705617000000002</v>
      </c>
      <c r="W804" s="2">
        <f t="shared" si="300"/>
        <v>0</v>
      </c>
      <c r="X804" s="2"/>
      <c r="Y804" s="8"/>
      <c r="Z804" s="5"/>
      <c r="AA804" s="1"/>
      <c r="AB804" s="8"/>
      <c r="AC804" s="3"/>
      <c r="AD804" s="1"/>
      <c r="AE804" s="3"/>
      <c r="AF804" s="3"/>
      <c r="AG804" s="4"/>
      <c r="AH804" s="4"/>
      <c r="AI804" s="4"/>
      <c r="AJ804" s="1"/>
      <c r="AK804" s="1"/>
      <c r="AL804" s="1"/>
      <c r="AM804" s="1"/>
    </row>
    <row r="805" spans="1:39" ht="15" customHeight="1" x14ac:dyDescent="0.2">
      <c r="A805" s="75">
        <f t="shared" si="294"/>
        <v>43740</v>
      </c>
      <c r="B805" s="2">
        <f t="shared" si="285"/>
        <v>975.89279225999996</v>
      </c>
      <c r="C805" s="157">
        <f t="shared" si="284"/>
        <v>975.20704794999995</v>
      </c>
      <c r="D805" s="158">
        <f t="shared" si="295"/>
        <v>5224.18</v>
      </c>
      <c r="E805" s="150">
        <f>IF(AND(K805=1,K804&gt;1),VLOOKUP(A804,[1]Plan1!$GA$137:$GD$300,4),E804)</f>
        <v>5229.93</v>
      </c>
      <c r="F805" s="152">
        <f t="shared" si="286"/>
        <v>43676</v>
      </c>
      <c r="G805" s="152">
        <f t="shared" si="282"/>
        <v>43707</v>
      </c>
      <c r="H805" s="159">
        <f t="shared" si="287"/>
        <v>1.1006512026767723E-3</v>
      </c>
      <c r="I805" s="160">
        <f t="shared" si="296"/>
        <v>43768</v>
      </c>
      <c r="J805" s="155">
        <f t="shared" si="283"/>
        <v>30</v>
      </c>
      <c r="K805" s="155">
        <f t="shared" si="301"/>
        <v>2</v>
      </c>
      <c r="L805" s="2">
        <f t="shared" si="297"/>
        <v>1.00007333</v>
      </c>
      <c r="M805" s="157">
        <f t="shared" si="302"/>
        <v>1.00007333</v>
      </c>
      <c r="N805" s="2">
        <f t="shared" si="288"/>
        <v>975.27855987999999</v>
      </c>
      <c r="O805" s="161">
        <f t="shared" si="298"/>
        <v>0</v>
      </c>
      <c r="P805" s="162">
        <f t="shared" si="289"/>
        <v>0</v>
      </c>
      <c r="Q805" s="157">
        <f t="shared" si="290"/>
        <v>0</v>
      </c>
      <c r="R805" s="163">
        <f t="shared" si="299"/>
        <v>0.12</v>
      </c>
      <c r="S805" s="161">
        <f t="shared" si="291"/>
        <v>2</v>
      </c>
      <c r="T805" s="161">
        <v>360</v>
      </c>
      <c r="U805" s="164">
        <f t="shared" si="292"/>
        <v>1.000629802</v>
      </c>
      <c r="V805" s="157">
        <f t="shared" si="293"/>
        <v>0.61423238000000002</v>
      </c>
      <c r="W805" s="2">
        <f t="shared" si="300"/>
        <v>0</v>
      </c>
      <c r="X805" s="2"/>
      <c r="Y805" s="8"/>
      <c r="Z805" s="5"/>
      <c r="AA805" s="1"/>
      <c r="AB805" s="8"/>
      <c r="AC805" s="3"/>
      <c r="AD805" s="1"/>
      <c r="AE805" s="3"/>
      <c r="AF805" s="3"/>
      <c r="AG805" s="4"/>
      <c r="AH805" s="4"/>
      <c r="AI805" s="4"/>
      <c r="AJ805" s="1"/>
      <c r="AK805" s="1"/>
      <c r="AL805" s="1"/>
      <c r="AM805" s="1"/>
    </row>
    <row r="806" spans="1:39" ht="15" customHeight="1" x14ac:dyDescent="0.2">
      <c r="A806" s="75">
        <f t="shared" si="294"/>
        <v>43741</v>
      </c>
      <c r="B806" s="2">
        <f t="shared" si="285"/>
        <v>976.23585815999991</v>
      </c>
      <c r="C806" s="157">
        <f t="shared" si="284"/>
        <v>975.20704794999995</v>
      </c>
      <c r="D806" s="158">
        <f t="shared" si="295"/>
        <v>5224.18</v>
      </c>
      <c r="E806" s="150">
        <f>IF(AND(K806=1,K805&gt;1),VLOOKUP(A805,[1]Plan1!$GA$137:$GD$300,4),E805)</f>
        <v>5229.93</v>
      </c>
      <c r="F806" s="152">
        <f t="shared" si="286"/>
        <v>43676</v>
      </c>
      <c r="G806" s="152">
        <f t="shared" si="282"/>
        <v>43707</v>
      </c>
      <c r="H806" s="159">
        <f t="shared" si="287"/>
        <v>1.1006512026767723E-3</v>
      </c>
      <c r="I806" s="160">
        <f t="shared" si="296"/>
        <v>43768</v>
      </c>
      <c r="J806" s="155">
        <f t="shared" si="283"/>
        <v>30</v>
      </c>
      <c r="K806" s="155">
        <f t="shared" si="301"/>
        <v>3</v>
      </c>
      <c r="L806" s="2">
        <f t="shared" si="297"/>
        <v>1.00011001</v>
      </c>
      <c r="M806" s="157">
        <f t="shared" si="302"/>
        <v>1.00011001</v>
      </c>
      <c r="N806" s="2">
        <f t="shared" si="288"/>
        <v>975.31433046999996</v>
      </c>
      <c r="O806" s="161">
        <f t="shared" si="298"/>
        <v>0</v>
      </c>
      <c r="P806" s="162">
        <f t="shared" si="289"/>
        <v>0</v>
      </c>
      <c r="Q806" s="157">
        <f t="shared" si="290"/>
        <v>0</v>
      </c>
      <c r="R806" s="163">
        <f t="shared" si="299"/>
        <v>0.12</v>
      </c>
      <c r="S806" s="161">
        <f t="shared" si="291"/>
        <v>3</v>
      </c>
      <c r="T806" s="161">
        <v>360</v>
      </c>
      <c r="U806" s="164">
        <f t="shared" si="292"/>
        <v>1.0009448519999999</v>
      </c>
      <c r="V806" s="157">
        <f t="shared" si="293"/>
        <v>0.92152769000000001</v>
      </c>
      <c r="W806" s="2">
        <f t="shared" si="300"/>
        <v>0</v>
      </c>
      <c r="X806" s="2"/>
      <c r="Y806" s="8"/>
      <c r="Z806" s="5"/>
      <c r="AA806" s="1"/>
      <c r="AB806" s="8"/>
      <c r="AC806" s="3"/>
      <c r="AD806" s="1"/>
      <c r="AE806" s="3"/>
      <c r="AF806" s="3"/>
      <c r="AG806" s="4"/>
      <c r="AH806" s="4"/>
      <c r="AI806" s="4"/>
      <c r="AJ806" s="1"/>
      <c r="AK806" s="1"/>
      <c r="AL806" s="1"/>
      <c r="AM806" s="1"/>
    </row>
    <row r="807" spans="1:39" ht="15" customHeight="1" x14ac:dyDescent="0.2">
      <c r="A807" s="75">
        <f t="shared" si="294"/>
        <v>43742</v>
      </c>
      <c r="B807" s="2">
        <f t="shared" si="285"/>
        <v>976.57903340000007</v>
      </c>
      <c r="C807" s="157">
        <f t="shared" si="284"/>
        <v>975.20704794999995</v>
      </c>
      <c r="D807" s="158">
        <f t="shared" si="295"/>
        <v>5224.18</v>
      </c>
      <c r="E807" s="150">
        <f>IF(AND(K807=1,K806&gt;1),VLOOKUP(A806,[1]Plan1!$GA$137:$GD$300,4),E806)</f>
        <v>5229.93</v>
      </c>
      <c r="F807" s="152">
        <f t="shared" si="286"/>
        <v>43676</v>
      </c>
      <c r="G807" s="152">
        <f t="shared" si="282"/>
        <v>43707</v>
      </c>
      <c r="H807" s="159">
        <f t="shared" si="287"/>
        <v>1.1006512026767723E-3</v>
      </c>
      <c r="I807" s="160">
        <f t="shared" si="296"/>
        <v>43768</v>
      </c>
      <c r="J807" s="155">
        <f t="shared" si="283"/>
        <v>30</v>
      </c>
      <c r="K807" s="155">
        <f t="shared" si="301"/>
        <v>4</v>
      </c>
      <c r="L807" s="2">
        <f t="shared" si="297"/>
        <v>1.0001466800000001</v>
      </c>
      <c r="M807" s="157">
        <f t="shared" si="302"/>
        <v>1.0001466800000001</v>
      </c>
      <c r="N807" s="2">
        <f t="shared" si="288"/>
        <v>975.35009131000004</v>
      </c>
      <c r="O807" s="161">
        <f t="shared" si="298"/>
        <v>0</v>
      </c>
      <c r="P807" s="162">
        <f t="shared" si="289"/>
        <v>0</v>
      </c>
      <c r="Q807" s="157">
        <f t="shared" si="290"/>
        <v>0</v>
      </c>
      <c r="R807" s="163">
        <f t="shared" si="299"/>
        <v>0.12</v>
      </c>
      <c r="S807" s="161">
        <f t="shared" si="291"/>
        <v>4</v>
      </c>
      <c r="T807" s="161">
        <v>360</v>
      </c>
      <c r="U807" s="164">
        <f t="shared" si="292"/>
        <v>1.0012600009999999</v>
      </c>
      <c r="V807" s="157">
        <f t="shared" si="293"/>
        <v>1.2289420900000001</v>
      </c>
      <c r="W807" s="2">
        <f t="shared" si="300"/>
        <v>0</v>
      </c>
      <c r="X807" s="2"/>
      <c r="Y807" s="8"/>
      <c r="Z807" s="5"/>
      <c r="AA807" s="1"/>
      <c r="AB807" s="8"/>
      <c r="AC807" s="3"/>
      <c r="AD807" s="1"/>
      <c r="AE807" s="3"/>
      <c r="AF807" s="3"/>
      <c r="AG807" s="4"/>
      <c r="AH807" s="4"/>
      <c r="AI807" s="4"/>
      <c r="AJ807" s="1"/>
      <c r="AK807" s="1"/>
      <c r="AL807" s="1"/>
      <c r="AM807" s="1"/>
    </row>
    <row r="808" spans="1:39" ht="15" customHeight="1" x14ac:dyDescent="0.2">
      <c r="A808" s="75">
        <f t="shared" si="294"/>
        <v>43743</v>
      </c>
      <c r="B808" s="2">
        <f t="shared" si="285"/>
        <v>976.92232774000001</v>
      </c>
      <c r="C808" s="157">
        <f t="shared" si="284"/>
        <v>975.20704794999995</v>
      </c>
      <c r="D808" s="158">
        <f t="shared" si="295"/>
        <v>5224.18</v>
      </c>
      <c r="E808" s="150">
        <f>IF(AND(K808=1,K807&gt;1),VLOOKUP(A807,[1]Plan1!$GA$137:$GD$300,4),E807)</f>
        <v>5229.93</v>
      </c>
      <c r="F808" s="152">
        <f t="shared" si="286"/>
        <v>43676</v>
      </c>
      <c r="G808" s="152">
        <f t="shared" si="282"/>
        <v>43707</v>
      </c>
      <c r="H808" s="159">
        <f t="shared" si="287"/>
        <v>1.1006512026767723E-3</v>
      </c>
      <c r="I808" s="160">
        <f t="shared" si="296"/>
        <v>43768</v>
      </c>
      <c r="J808" s="155">
        <f t="shared" si="283"/>
        <v>30</v>
      </c>
      <c r="K808" s="155">
        <f t="shared" si="301"/>
        <v>5</v>
      </c>
      <c r="L808" s="2">
        <f t="shared" si="297"/>
        <v>1.0001833499999999</v>
      </c>
      <c r="M808" s="157">
        <f t="shared" si="302"/>
        <v>1.0001833499999999</v>
      </c>
      <c r="N808" s="2">
        <f t="shared" si="288"/>
        <v>975.38585216000001</v>
      </c>
      <c r="O808" s="161">
        <f t="shared" si="298"/>
        <v>0</v>
      </c>
      <c r="P808" s="162">
        <f t="shared" si="289"/>
        <v>0</v>
      </c>
      <c r="Q808" s="157">
        <f t="shared" si="290"/>
        <v>0</v>
      </c>
      <c r="R808" s="163">
        <f t="shared" si="299"/>
        <v>0.12</v>
      </c>
      <c r="S808" s="161">
        <f t="shared" si="291"/>
        <v>5</v>
      </c>
      <c r="T808" s="161">
        <v>360</v>
      </c>
      <c r="U808" s="164">
        <f t="shared" si="292"/>
        <v>1.0015752490000001</v>
      </c>
      <c r="V808" s="157">
        <f t="shared" si="293"/>
        <v>1.5364755800000001</v>
      </c>
      <c r="W808" s="2">
        <f t="shared" si="300"/>
        <v>0</v>
      </c>
      <c r="X808" s="2"/>
      <c r="Y808" s="8"/>
      <c r="Z808" s="5"/>
      <c r="AA808" s="1"/>
      <c r="AB808" s="8"/>
      <c r="AC808" s="3"/>
      <c r="AD808" s="1"/>
      <c r="AE808" s="3"/>
      <c r="AF808" s="3"/>
      <c r="AG808" s="4"/>
      <c r="AH808" s="4"/>
      <c r="AI808" s="4"/>
      <c r="AJ808" s="1"/>
      <c r="AK808" s="1"/>
      <c r="AL808" s="1"/>
      <c r="AM808" s="1"/>
    </row>
    <row r="809" spans="1:39" ht="15" customHeight="1" x14ac:dyDescent="0.2">
      <c r="A809" s="75">
        <f t="shared" si="294"/>
        <v>43744</v>
      </c>
      <c r="B809" s="2">
        <f t="shared" si="285"/>
        <v>977.26575095999999</v>
      </c>
      <c r="C809" s="157">
        <f t="shared" si="284"/>
        <v>975.20704794999995</v>
      </c>
      <c r="D809" s="158">
        <f t="shared" si="295"/>
        <v>5224.18</v>
      </c>
      <c r="E809" s="150">
        <f>IF(AND(K809=1,K808&gt;1),VLOOKUP(A808,[1]Plan1!$GA$137:$GD$300,4),E808)</f>
        <v>5229.93</v>
      </c>
      <c r="F809" s="152">
        <f t="shared" si="286"/>
        <v>43676</v>
      </c>
      <c r="G809" s="152">
        <f t="shared" si="282"/>
        <v>43707</v>
      </c>
      <c r="H809" s="159">
        <f t="shared" si="287"/>
        <v>1.1006512026767723E-3</v>
      </c>
      <c r="I809" s="160">
        <f t="shared" si="296"/>
        <v>43768</v>
      </c>
      <c r="J809" s="155">
        <f t="shared" si="283"/>
        <v>30</v>
      </c>
      <c r="K809" s="155">
        <f t="shared" si="301"/>
        <v>6</v>
      </c>
      <c r="L809" s="2">
        <f t="shared" si="297"/>
        <v>1.0002200299999999</v>
      </c>
      <c r="M809" s="157">
        <f t="shared" si="302"/>
        <v>1.0002200299999999</v>
      </c>
      <c r="N809" s="2">
        <f t="shared" si="288"/>
        <v>975.42162274999998</v>
      </c>
      <c r="O809" s="161">
        <f t="shared" si="298"/>
        <v>0</v>
      </c>
      <c r="P809" s="162">
        <f t="shared" si="289"/>
        <v>0</v>
      </c>
      <c r="Q809" s="157">
        <f t="shared" si="290"/>
        <v>0</v>
      </c>
      <c r="R809" s="163">
        <f t="shared" si="299"/>
        <v>0.12</v>
      </c>
      <c r="S809" s="161">
        <f t="shared" si="291"/>
        <v>6</v>
      </c>
      <c r="T809" s="161">
        <v>360</v>
      </c>
      <c r="U809" s="164">
        <f t="shared" si="292"/>
        <v>1.001890596</v>
      </c>
      <c r="V809" s="157">
        <f t="shared" si="293"/>
        <v>1.84412821</v>
      </c>
      <c r="W809" s="2">
        <f t="shared" si="300"/>
        <v>0</v>
      </c>
      <c r="X809" s="2"/>
      <c r="Y809" s="8"/>
      <c r="Z809" s="5"/>
      <c r="AA809" s="1"/>
      <c r="AB809" s="8"/>
      <c r="AC809" s="3"/>
      <c r="AD809" s="1"/>
      <c r="AE809" s="3"/>
      <c r="AF809" s="3"/>
      <c r="AG809" s="4"/>
      <c r="AH809" s="4"/>
      <c r="AI809" s="4"/>
      <c r="AJ809" s="1"/>
      <c r="AK809" s="1"/>
      <c r="AL809" s="1"/>
      <c r="AM809" s="1"/>
    </row>
    <row r="810" spans="1:39" ht="15" customHeight="1" x14ac:dyDescent="0.2">
      <c r="A810" s="75">
        <f t="shared" si="294"/>
        <v>43745</v>
      </c>
      <c r="B810" s="2">
        <f t="shared" si="285"/>
        <v>977.60929429999999</v>
      </c>
      <c r="C810" s="157">
        <f t="shared" si="284"/>
        <v>975.20704794999995</v>
      </c>
      <c r="D810" s="158">
        <f t="shared" si="295"/>
        <v>5224.18</v>
      </c>
      <c r="E810" s="150">
        <f>IF(AND(K810=1,K809&gt;1),VLOOKUP(A809,[1]Plan1!$GA$137:$GD$300,4),E809)</f>
        <v>5229.93</v>
      </c>
      <c r="F810" s="152">
        <f t="shared" si="286"/>
        <v>43676</v>
      </c>
      <c r="G810" s="152">
        <f t="shared" si="282"/>
        <v>43707</v>
      </c>
      <c r="H810" s="159">
        <f t="shared" si="287"/>
        <v>1.1006512026767723E-3</v>
      </c>
      <c r="I810" s="160">
        <f t="shared" si="296"/>
        <v>43768</v>
      </c>
      <c r="J810" s="155">
        <f t="shared" si="283"/>
        <v>30</v>
      </c>
      <c r="K810" s="155">
        <f t="shared" si="301"/>
        <v>7</v>
      </c>
      <c r="L810" s="2">
        <f t="shared" si="297"/>
        <v>1.0002567099999999</v>
      </c>
      <c r="M810" s="157">
        <f t="shared" si="302"/>
        <v>1.0002567099999999</v>
      </c>
      <c r="N810" s="2">
        <f t="shared" si="288"/>
        <v>975.45739334999996</v>
      </c>
      <c r="O810" s="161">
        <f t="shared" si="298"/>
        <v>0</v>
      </c>
      <c r="P810" s="162">
        <f t="shared" si="289"/>
        <v>0</v>
      </c>
      <c r="Q810" s="157">
        <f t="shared" si="290"/>
        <v>0</v>
      </c>
      <c r="R810" s="163">
        <f t="shared" si="299"/>
        <v>0.12</v>
      </c>
      <c r="S810" s="161">
        <f t="shared" si="291"/>
        <v>7</v>
      </c>
      <c r="T810" s="161">
        <v>360</v>
      </c>
      <c r="U810" s="164">
        <f t="shared" si="292"/>
        <v>1.0022060429999999</v>
      </c>
      <c r="V810" s="157">
        <f t="shared" si="293"/>
        <v>2.1519009499999999</v>
      </c>
      <c r="W810" s="2">
        <f t="shared" si="300"/>
        <v>0</v>
      </c>
      <c r="X810" s="2"/>
      <c r="Y810" s="8"/>
      <c r="Z810" s="5"/>
      <c r="AA810" s="1"/>
      <c r="AB810" s="8"/>
      <c r="AC810" s="3"/>
      <c r="AD810" s="1"/>
      <c r="AE810" s="3"/>
      <c r="AF810" s="3"/>
      <c r="AG810" s="4"/>
      <c r="AH810" s="4"/>
      <c r="AI810" s="4"/>
      <c r="AJ810" s="1"/>
      <c r="AK810" s="1"/>
      <c r="AL810" s="1"/>
      <c r="AM810" s="1"/>
    </row>
    <row r="811" spans="1:39" ht="15" customHeight="1" x14ac:dyDescent="0.2">
      <c r="A811" s="75">
        <f t="shared" si="294"/>
        <v>43746</v>
      </c>
      <c r="B811" s="2">
        <f t="shared" si="285"/>
        <v>977.95294698999999</v>
      </c>
      <c r="C811" s="157">
        <f t="shared" si="284"/>
        <v>975.20704794999995</v>
      </c>
      <c r="D811" s="158">
        <f t="shared" si="295"/>
        <v>5224.18</v>
      </c>
      <c r="E811" s="150">
        <f>IF(AND(K811=1,K810&gt;1),VLOOKUP(A810,[1]Plan1!$GA$137:$GD$300,4),E810)</f>
        <v>5229.93</v>
      </c>
      <c r="F811" s="152">
        <f t="shared" si="286"/>
        <v>43676</v>
      </c>
      <c r="G811" s="152">
        <f t="shared" si="282"/>
        <v>43707</v>
      </c>
      <c r="H811" s="159">
        <f t="shared" si="287"/>
        <v>1.1006512026767723E-3</v>
      </c>
      <c r="I811" s="160">
        <f t="shared" si="296"/>
        <v>43768</v>
      </c>
      <c r="J811" s="155">
        <f t="shared" si="283"/>
        <v>30</v>
      </c>
      <c r="K811" s="155">
        <f t="shared" si="301"/>
        <v>8</v>
      </c>
      <c r="L811" s="2">
        <f t="shared" si="297"/>
        <v>1.00029338</v>
      </c>
      <c r="M811" s="157">
        <f t="shared" si="302"/>
        <v>1.00029338</v>
      </c>
      <c r="N811" s="2">
        <f t="shared" si="288"/>
        <v>975.49315419000004</v>
      </c>
      <c r="O811" s="161">
        <f t="shared" si="298"/>
        <v>0</v>
      </c>
      <c r="P811" s="162">
        <f t="shared" si="289"/>
        <v>0</v>
      </c>
      <c r="Q811" s="157">
        <f t="shared" si="290"/>
        <v>0</v>
      </c>
      <c r="R811" s="163">
        <f t="shared" si="299"/>
        <v>0.12</v>
      </c>
      <c r="S811" s="161">
        <f t="shared" si="291"/>
        <v>8</v>
      </c>
      <c r="T811" s="161">
        <v>360</v>
      </c>
      <c r="U811" s="164">
        <f t="shared" si="292"/>
        <v>1.0025215890000001</v>
      </c>
      <c r="V811" s="157">
        <f t="shared" si="293"/>
        <v>2.4597927999999998</v>
      </c>
      <c r="W811" s="2">
        <f t="shared" si="300"/>
        <v>0</v>
      </c>
      <c r="X811" s="2"/>
      <c r="Y811" s="8"/>
      <c r="Z811" s="5"/>
      <c r="AA811" s="1"/>
      <c r="AB811" s="8"/>
      <c r="AC811" s="3"/>
      <c r="AD811" s="1"/>
      <c r="AE811" s="3"/>
      <c r="AF811" s="3"/>
      <c r="AG811" s="4"/>
      <c r="AH811" s="4"/>
      <c r="AI811" s="4"/>
      <c r="AJ811" s="1"/>
      <c r="AK811" s="1"/>
      <c r="AL811" s="1"/>
      <c r="AM811" s="1"/>
    </row>
    <row r="812" spans="1:39" ht="15" customHeight="1" x14ac:dyDescent="0.2">
      <c r="A812" s="75">
        <f t="shared" si="294"/>
        <v>43747</v>
      </c>
      <c r="B812" s="2">
        <f t="shared" si="285"/>
        <v>978.29672861000006</v>
      </c>
      <c r="C812" s="157">
        <f t="shared" si="284"/>
        <v>975.20704794999995</v>
      </c>
      <c r="D812" s="158">
        <f t="shared" si="295"/>
        <v>5224.18</v>
      </c>
      <c r="E812" s="150">
        <f>IF(AND(K812=1,K811&gt;1),VLOOKUP(A811,[1]Plan1!$GA$137:$GD$300,4),E811)</f>
        <v>5229.93</v>
      </c>
      <c r="F812" s="152">
        <f t="shared" si="286"/>
        <v>43676</v>
      </c>
      <c r="G812" s="152">
        <f t="shared" ref="G812:G875" si="303">IF(I812&gt;I811,EDATE(A811,-1),+G811)</f>
        <v>43707</v>
      </c>
      <c r="H812" s="159">
        <f t="shared" si="287"/>
        <v>1.1006512026767723E-3</v>
      </c>
      <c r="I812" s="160">
        <f t="shared" si="296"/>
        <v>43768</v>
      </c>
      <c r="J812" s="155">
        <f t="shared" ref="J812:J875" si="304">IF(I812&gt;I811,I812-I811,J811)</f>
        <v>30</v>
      </c>
      <c r="K812" s="155">
        <f t="shared" si="301"/>
        <v>9</v>
      </c>
      <c r="L812" s="2">
        <f t="shared" si="297"/>
        <v>1.00033006</v>
      </c>
      <c r="M812" s="157">
        <f t="shared" si="302"/>
        <v>1.00033006</v>
      </c>
      <c r="N812" s="2">
        <f t="shared" si="288"/>
        <v>975.52892478000001</v>
      </c>
      <c r="O812" s="161">
        <f t="shared" si="298"/>
        <v>0</v>
      </c>
      <c r="P812" s="162">
        <f t="shared" si="289"/>
        <v>0</v>
      </c>
      <c r="Q812" s="157">
        <f t="shared" si="290"/>
        <v>0</v>
      </c>
      <c r="R812" s="163">
        <f t="shared" si="299"/>
        <v>0.12</v>
      </c>
      <c r="S812" s="161">
        <f t="shared" si="291"/>
        <v>9</v>
      </c>
      <c r="T812" s="161">
        <v>360</v>
      </c>
      <c r="U812" s="164">
        <f t="shared" si="292"/>
        <v>1.002837234</v>
      </c>
      <c r="V812" s="157">
        <f t="shared" si="293"/>
        <v>2.7678038300000001</v>
      </c>
      <c r="W812" s="2">
        <f t="shared" si="300"/>
        <v>0</v>
      </c>
      <c r="X812" s="2"/>
      <c r="Y812" s="8"/>
      <c r="Z812" s="5"/>
      <c r="AA812" s="1"/>
      <c r="AB812" s="8"/>
      <c r="AC812" s="3"/>
      <c r="AD812" s="1"/>
      <c r="AE812" s="3"/>
      <c r="AF812" s="3"/>
      <c r="AG812" s="4"/>
      <c r="AH812" s="4"/>
      <c r="AI812" s="4"/>
      <c r="AJ812" s="1"/>
      <c r="AK812" s="1"/>
      <c r="AL812" s="1"/>
      <c r="AM812" s="1"/>
    </row>
    <row r="813" spans="1:39" ht="15" customHeight="1" x14ac:dyDescent="0.2">
      <c r="A813" s="75">
        <f t="shared" si="294"/>
        <v>43748</v>
      </c>
      <c r="B813" s="2">
        <f t="shared" si="285"/>
        <v>978.64063036999994</v>
      </c>
      <c r="C813" s="157">
        <f t="shared" si="284"/>
        <v>975.20704794999995</v>
      </c>
      <c r="D813" s="158">
        <f t="shared" si="295"/>
        <v>5224.18</v>
      </c>
      <c r="E813" s="150">
        <f>IF(AND(K813=1,K812&gt;1),VLOOKUP(A812,[1]Plan1!$GA$137:$GD$300,4),E812)</f>
        <v>5229.93</v>
      </c>
      <c r="F813" s="152">
        <f t="shared" si="286"/>
        <v>43676</v>
      </c>
      <c r="G813" s="152">
        <f t="shared" si="303"/>
        <v>43707</v>
      </c>
      <c r="H813" s="159">
        <f t="shared" si="287"/>
        <v>1.1006512026767723E-3</v>
      </c>
      <c r="I813" s="160">
        <f t="shared" si="296"/>
        <v>43768</v>
      </c>
      <c r="J813" s="155">
        <f t="shared" si="304"/>
        <v>30</v>
      </c>
      <c r="K813" s="155">
        <f t="shared" si="301"/>
        <v>10</v>
      </c>
      <c r="L813" s="2">
        <f t="shared" si="297"/>
        <v>1.00036674</v>
      </c>
      <c r="M813" s="157">
        <f t="shared" si="302"/>
        <v>1.00036674</v>
      </c>
      <c r="N813" s="2">
        <f t="shared" si="288"/>
        <v>975.56469537999999</v>
      </c>
      <c r="O813" s="161">
        <f t="shared" si="298"/>
        <v>0</v>
      </c>
      <c r="P813" s="162">
        <f t="shared" si="289"/>
        <v>0</v>
      </c>
      <c r="Q813" s="157">
        <f t="shared" si="290"/>
        <v>0</v>
      </c>
      <c r="R813" s="163">
        <f t="shared" si="299"/>
        <v>0.12</v>
      </c>
      <c r="S813" s="161">
        <f t="shared" si="291"/>
        <v>10</v>
      </c>
      <c r="T813" s="161">
        <v>360</v>
      </c>
      <c r="U813" s="164">
        <f t="shared" si="292"/>
        <v>1.003152979</v>
      </c>
      <c r="V813" s="157">
        <f t="shared" si="293"/>
        <v>3.0759349899999999</v>
      </c>
      <c r="W813" s="2">
        <f t="shared" si="300"/>
        <v>0</v>
      </c>
      <c r="X813" s="2"/>
      <c r="Y813" s="8"/>
      <c r="Z813" s="5"/>
      <c r="AA813" s="1"/>
      <c r="AB813" s="8"/>
      <c r="AC813" s="3"/>
      <c r="AD813" s="1"/>
      <c r="AE813" s="3"/>
      <c r="AF813" s="3"/>
      <c r="AG813" s="4"/>
      <c r="AH813" s="4"/>
      <c r="AI813" s="4"/>
      <c r="AJ813" s="1"/>
      <c r="AK813" s="1"/>
      <c r="AL813" s="1"/>
      <c r="AM813" s="1"/>
    </row>
    <row r="814" spans="1:39" ht="15" customHeight="1" x14ac:dyDescent="0.2">
      <c r="A814" s="75">
        <f t="shared" si="294"/>
        <v>43749</v>
      </c>
      <c r="B814" s="2">
        <f t="shared" si="285"/>
        <v>978.98466107999991</v>
      </c>
      <c r="C814" s="157">
        <f t="shared" si="284"/>
        <v>975.20704794999995</v>
      </c>
      <c r="D814" s="158">
        <f t="shared" si="295"/>
        <v>5224.18</v>
      </c>
      <c r="E814" s="150">
        <f>IF(AND(K814=1,K813&gt;1),VLOOKUP(A813,[1]Plan1!$GA$137:$GD$300,4),E813)</f>
        <v>5229.93</v>
      </c>
      <c r="F814" s="152">
        <f t="shared" si="286"/>
        <v>43676</v>
      </c>
      <c r="G814" s="152">
        <f t="shared" si="303"/>
        <v>43707</v>
      </c>
      <c r="H814" s="159">
        <f t="shared" si="287"/>
        <v>1.1006512026767723E-3</v>
      </c>
      <c r="I814" s="160">
        <f t="shared" si="296"/>
        <v>43768</v>
      </c>
      <c r="J814" s="155">
        <f t="shared" si="304"/>
        <v>30</v>
      </c>
      <c r="K814" s="155">
        <f t="shared" si="301"/>
        <v>11</v>
      </c>
      <c r="L814" s="2">
        <f t="shared" si="297"/>
        <v>1.00040343</v>
      </c>
      <c r="M814" s="157">
        <f t="shared" si="302"/>
        <v>1.00040343</v>
      </c>
      <c r="N814" s="2">
        <f t="shared" si="288"/>
        <v>975.60047571999996</v>
      </c>
      <c r="O814" s="161">
        <f t="shared" si="298"/>
        <v>0</v>
      </c>
      <c r="P814" s="162">
        <f t="shared" si="289"/>
        <v>0</v>
      </c>
      <c r="Q814" s="157">
        <f t="shared" si="290"/>
        <v>0</v>
      </c>
      <c r="R814" s="163">
        <f t="shared" si="299"/>
        <v>0.12</v>
      </c>
      <c r="S814" s="161">
        <f t="shared" si="291"/>
        <v>11</v>
      </c>
      <c r="T814" s="161">
        <v>360</v>
      </c>
      <c r="U814" s="164">
        <f t="shared" si="292"/>
        <v>1.003468823</v>
      </c>
      <c r="V814" s="157">
        <f t="shared" si="293"/>
        <v>3.38418536</v>
      </c>
      <c r="W814" s="2">
        <f t="shared" si="300"/>
        <v>0</v>
      </c>
      <c r="X814" s="2"/>
      <c r="Y814" s="8"/>
      <c r="Z814" s="5"/>
      <c r="AA814" s="1"/>
      <c r="AB814" s="8"/>
      <c r="AC814" s="3"/>
      <c r="AD814" s="1"/>
      <c r="AE814" s="3"/>
      <c r="AF814" s="3"/>
      <c r="AG814" s="4"/>
      <c r="AH814" s="4"/>
      <c r="AI814" s="4"/>
      <c r="AJ814" s="1"/>
      <c r="AK814" s="1"/>
      <c r="AL814" s="1"/>
      <c r="AM814" s="1"/>
    </row>
    <row r="815" spans="1:39" ht="15" customHeight="1" x14ac:dyDescent="0.2">
      <c r="A815" s="75">
        <f t="shared" si="294"/>
        <v>43750</v>
      </c>
      <c r="B815" s="2">
        <f t="shared" si="285"/>
        <v>979.32880218000003</v>
      </c>
      <c r="C815" s="157">
        <f t="shared" si="284"/>
        <v>975.20704794999995</v>
      </c>
      <c r="D815" s="158">
        <f t="shared" si="295"/>
        <v>5224.18</v>
      </c>
      <c r="E815" s="150">
        <f>IF(AND(K815=1,K814&gt;1),VLOOKUP(A814,[1]Plan1!$GA$137:$GD$300,4),E814)</f>
        <v>5229.93</v>
      </c>
      <c r="F815" s="152">
        <f t="shared" si="286"/>
        <v>43676</v>
      </c>
      <c r="G815" s="152">
        <f t="shared" si="303"/>
        <v>43707</v>
      </c>
      <c r="H815" s="159">
        <f t="shared" si="287"/>
        <v>1.1006512026767723E-3</v>
      </c>
      <c r="I815" s="160">
        <f t="shared" si="296"/>
        <v>43768</v>
      </c>
      <c r="J815" s="155">
        <f t="shared" si="304"/>
        <v>30</v>
      </c>
      <c r="K815" s="155">
        <f t="shared" si="301"/>
        <v>12</v>
      </c>
      <c r="L815" s="2">
        <f t="shared" si="297"/>
        <v>1.00044011</v>
      </c>
      <c r="M815" s="157">
        <f t="shared" si="302"/>
        <v>1.00044011</v>
      </c>
      <c r="N815" s="2">
        <f t="shared" si="288"/>
        <v>975.63624632000005</v>
      </c>
      <c r="O815" s="161">
        <f t="shared" si="298"/>
        <v>0</v>
      </c>
      <c r="P815" s="162">
        <f t="shared" si="289"/>
        <v>0</v>
      </c>
      <c r="Q815" s="157">
        <f t="shared" si="290"/>
        <v>0</v>
      </c>
      <c r="R815" s="163">
        <f t="shared" si="299"/>
        <v>0.12</v>
      </c>
      <c r="S815" s="161">
        <f t="shared" si="291"/>
        <v>12</v>
      </c>
      <c r="T815" s="161">
        <v>360</v>
      </c>
      <c r="U815" s="164">
        <f t="shared" si="292"/>
        <v>1.003784767</v>
      </c>
      <c r="V815" s="157">
        <f t="shared" si="293"/>
        <v>3.6925558600000001</v>
      </c>
      <c r="W815" s="2">
        <f t="shared" si="300"/>
        <v>0</v>
      </c>
      <c r="X815" s="2"/>
      <c r="Y815" s="8"/>
      <c r="Z815" s="5"/>
      <c r="AA815" s="1"/>
      <c r="AB815" s="8"/>
      <c r="AC815" s="3"/>
      <c r="AD815" s="1"/>
      <c r="AE815" s="3"/>
      <c r="AF815" s="3"/>
      <c r="AG815" s="4"/>
      <c r="AH815" s="4"/>
      <c r="AI815" s="4"/>
      <c r="AJ815" s="1"/>
      <c r="AK815" s="1"/>
      <c r="AL815" s="1"/>
      <c r="AM815" s="1"/>
    </row>
    <row r="816" spans="1:39" ht="15" customHeight="1" x14ac:dyDescent="0.2">
      <c r="A816" s="75">
        <f t="shared" si="294"/>
        <v>43751</v>
      </c>
      <c r="B816" s="2">
        <f t="shared" si="285"/>
        <v>979.67307227000003</v>
      </c>
      <c r="C816" s="157">
        <f t="shared" si="284"/>
        <v>975.20704794999995</v>
      </c>
      <c r="D816" s="158">
        <f t="shared" si="295"/>
        <v>5224.18</v>
      </c>
      <c r="E816" s="150">
        <f>IF(AND(K816=1,K815&gt;1),VLOOKUP(A815,[1]Plan1!$GA$137:$GD$300,4),E815)</f>
        <v>5229.93</v>
      </c>
      <c r="F816" s="152">
        <f t="shared" si="286"/>
        <v>43676</v>
      </c>
      <c r="G816" s="152">
        <f t="shared" si="303"/>
        <v>43707</v>
      </c>
      <c r="H816" s="159">
        <f t="shared" si="287"/>
        <v>1.1006512026767723E-3</v>
      </c>
      <c r="I816" s="160">
        <f t="shared" si="296"/>
        <v>43768</v>
      </c>
      <c r="J816" s="155">
        <f t="shared" si="304"/>
        <v>30</v>
      </c>
      <c r="K816" s="155">
        <f t="shared" si="301"/>
        <v>13</v>
      </c>
      <c r="L816" s="2">
        <f t="shared" si="297"/>
        <v>1.0004767999999999</v>
      </c>
      <c r="M816" s="157">
        <f t="shared" si="302"/>
        <v>1.0004767999999999</v>
      </c>
      <c r="N816" s="2">
        <f t="shared" si="288"/>
        <v>975.67202667000004</v>
      </c>
      <c r="O816" s="161">
        <f t="shared" si="298"/>
        <v>0</v>
      </c>
      <c r="P816" s="162">
        <f t="shared" si="289"/>
        <v>0</v>
      </c>
      <c r="Q816" s="157">
        <f t="shared" si="290"/>
        <v>0</v>
      </c>
      <c r="R816" s="163">
        <f t="shared" si="299"/>
        <v>0.12</v>
      </c>
      <c r="S816" s="161">
        <f t="shared" si="291"/>
        <v>13</v>
      </c>
      <c r="T816" s="161">
        <v>360</v>
      </c>
      <c r="U816" s="164">
        <f t="shared" si="292"/>
        <v>1.00410081</v>
      </c>
      <c r="V816" s="157">
        <f t="shared" si="293"/>
        <v>4.0010456000000003</v>
      </c>
      <c r="W816" s="2">
        <f t="shared" si="300"/>
        <v>0</v>
      </c>
      <c r="X816" s="2"/>
      <c r="Y816" s="8"/>
      <c r="Z816" s="5"/>
      <c r="AA816" s="1"/>
      <c r="AB816" s="8"/>
      <c r="AC816" s="3"/>
      <c r="AD816" s="1"/>
      <c r="AE816" s="3"/>
      <c r="AF816" s="3"/>
      <c r="AG816" s="4"/>
      <c r="AH816" s="4"/>
      <c r="AI816" s="4"/>
      <c r="AJ816" s="1"/>
      <c r="AK816" s="1"/>
      <c r="AL816" s="1"/>
      <c r="AM816" s="1"/>
    </row>
    <row r="817" spans="1:163" ht="15" customHeight="1" x14ac:dyDescent="0.2">
      <c r="A817" s="75">
        <f t="shared" si="294"/>
        <v>43752</v>
      </c>
      <c r="B817" s="2">
        <f t="shared" si="285"/>
        <v>980.01745273999995</v>
      </c>
      <c r="C817" s="157">
        <f t="shared" ref="C817:C880" si="305">IF(I817&gt;I816,N816+V816-X816-Y816,C816)</f>
        <v>975.20704794999995</v>
      </c>
      <c r="D817" s="158">
        <f t="shared" si="295"/>
        <v>5224.18</v>
      </c>
      <c r="E817" s="150">
        <f>IF(AND(K817=1,K816&gt;1),VLOOKUP(A816,[1]Plan1!$GA$137:$GD$300,4),E816)</f>
        <v>5229.93</v>
      </c>
      <c r="F817" s="152">
        <f t="shared" si="286"/>
        <v>43676</v>
      </c>
      <c r="G817" s="152">
        <f t="shared" si="303"/>
        <v>43707</v>
      </c>
      <c r="H817" s="159">
        <f t="shared" si="287"/>
        <v>1.1006512026767723E-3</v>
      </c>
      <c r="I817" s="160">
        <f t="shared" si="296"/>
        <v>43768</v>
      </c>
      <c r="J817" s="155">
        <f t="shared" si="304"/>
        <v>30</v>
      </c>
      <c r="K817" s="155">
        <f t="shared" si="301"/>
        <v>14</v>
      </c>
      <c r="L817" s="2">
        <f t="shared" si="297"/>
        <v>1.00051348</v>
      </c>
      <c r="M817" s="157">
        <f t="shared" si="302"/>
        <v>1.00051348</v>
      </c>
      <c r="N817" s="2">
        <f t="shared" si="288"/>
        <v>975.70779726000001</v>
      </c>
      <c r="O817" s="161">
        <f t="shared" si="298"/>
        <v>0</v>
      </c>
      <c r="P817" s="162">
        <f t="shared" si="289"/>
        <v>0</v>
      </c>
      <c r="Q817" s="157">
        <f t="shared" si="290"/>
        <v>0</v>
      </c>
      <c r="R817" s="163">
        <f t="shared" si="299"/>
        <v>0.12</v>
      </c>
      <c r="S817" s="161">
        <f t="shared" si="291"/>
        <v>14</v>
      </c>
      <c r="T817" s="161">
        <v>360</v>
      </c>
      <c r="U817" s="164">
        <f t="shared" si="292"/>
        <v>1.004416953</v>
      </c>
      <c r="V817" s="157">
        <f t="shared" si="293"/>
        <v>4.30965548</v>
      </c>
      <c r="W817" s="2">
        <f t="shared" si="300"/>
        <v>0</v>
      </c>
      <c r="X817" s="2"/>
      <c r="Y817" s="8"/>
      <c r="Z817" s="5"/>
      <c r="AA817" s="1"/>
      <c r="AB817" s="8"/>
      <c r="AC817" s="3"/>
      <c r="AD817" s="1"/>
      <c r="AE817" s="3"/>
      <c r="AF817" s="3"/>
      <c r="AG817" s="4"/>
      <c r="AH817" s="4"/>
      <c r="AI817" s="4"/>
      <c r="AJ817" s="1"/>
      <c r="AK817" s="1"/>
      <c r="AL817" s="1"/>
      <c r="AM817" s="1"/>
    </row>
    <row r="818" spans="1:163" ht="15" customHeight="1" x14ac:dyDescent="0.2">
      <c r="A818" s="75">
        <f t="shared" si="294"/>
        <v>43753</v>
      </c>
      <c r="B818" s="2">
        <f t="shared" si="285"/>
        <v>980.36196223000002</v>
      </c>
      <c r="C818" s="157">
        <f t="shared" si="305"/>
        <v>975.20704794999995</v>
      </c>
      <c r="D818" s="158">
        <f t="shared" si="295"/>
        <v>5224.18</v>
      </c>
      <c r="E818" s="150">
        <f>IF(AND(K818=1,K817&gt;1),VLOOKUP(A817,[1]Plan1!$GA$137:$GD$300,4),E817)</f>
        <v>5229.93</v>
      </c>
      <c r="F818" s="152">
        <f t="shared" si="286"/>
        <v>43676</v>
      </c>
      <c r="G818" s="152">
        <f t="shared" si="303"/>
        <v>43707</v>
      </c>
      <c r="H818" s="159">
        <f t="shared" si="287"/>
        <v>1.1006512026767723E-3</v>
      </c>
      <c r="I818" s="160">
        <f t="shared" si="296"/>
        <v>43768</v>
      </c>
      <c r="J818" s="155">
        <f t="shared" si="304"/>
        <v>30</v>
      </c>
      <c r="K818" s="155">
        <f t="shared" si="301"/>
        <v>15</v>
      </c>
      <c r="L818" s="2">
        <f t="shared" si="297"/>
        <v>1.0005501699999999</v>
      </c>
      <c r="M818" s="157">
        <f t="shared" si="302"/>
        <v>1.0005501699999999</v>
      </c>
      <c r="N818" s="2">
        <f t="shared" si="288"/>
        <v>975.74357760999999</v>
      </c>
      <c r="O818" s="161">
        <f t="shared" si="298"/>
        <v>0</v>
      </c>
      <c r="P818" s="162">
        <f t="shared" si="289"/>
        <v>0</v>
      </c>
      <c r="Q818" s="157">
        <f t="shared" si="290"/>
        <v>0</v>
      </c>
      <c r="R818" s="163">
        <f t="shared" si="299"/>
        <v>0.12</v>
      </c>
      <c r="S818" s="161">
        <f t="shared" si="291"/>
        <v>15</v>
      </c>
      <c r="T818" s="161">
        <v>360</v>
      </c>
      <c r="U818" s="164">
        <f t="shared" si="292"/>
        <v>1.004733195</v>
      </c>
      <c r="V818" s="157">
        <f t="shared" si="293"/>
        <v>4.6183846199999996</v>
      </c>
      <c r="W818" s="2">
        <f t="shared" si="300"/>
        <v>0</v>
      </c>
      <c r="X818" s="2"/>
      <c r="Y818" s="8"/>
      <c r="Z818" s="5"/>
      <c r="AA818" s="1"/>
      <c r="AB818" s="8"/>
      <c r="AC818" s="3"/>
      <c r="AD818" s="1"/>
      <c r="AE818" s="3"/>
      <c r="AF818" s="3"/>
      <c r="AG818" s="4"/>
      <c r="AH818" s="4"/>
      <c r="AI818" s="4"/>
      <c r="AJ818" s="1"/>
      <c r="AK818" s="1"/>
      <c r="AL818" s="1"/>
      <c r="AM818" s="1"/>
    </row>
    <row r="819" spans="1:163" s="30" customFormat="1" ht="15" customHeight="1" x14ac:dyDescent="0.2">
      <c r="A819" s="75">
        <f t="shared" si="294"/>
        <v>43754</v>
      </c>
      <c r="B819" s="2">
        <f t="shared" si="285"/>
        <v>980.70659191999994</v>
      </c>
      <c r="C819" s="157">
        <f t="shared" si="305"/>
        <v>975.20704794999995</v>
      </c>
      <c r="D819" s="158">
        <f t="shared" si="295"/>
        <v>5224.18</v>
      </c>
      <c r="E819" s="150">
        <f>IF(AND(K819=1,K818&gt;1),VLOOKUP(A818,[1]Plan1!$GA$137:$GD$300,4),E818)</f>
        <v>5229.93</v>
      </c>
      <c r="F819" s="152">
        <f t="shared" si="286"/>
        <v>43676</v>
      </c>
      <c r="G819" s="152">
        <f t="shared" si="303"/>
        <v>43707</v>
      </c>
      <c r="H819" s="159">
        <f t="shared" si="287"/>
        <v>1.1006512026767723E-3</v>
      </c>
      <c r="I819" s="160">
        <f t="shared" si="296"/>
        <v>43768</v>
      </c>
      <c r="J819" s="155">
        <f t="shared" si="304"/>
        <v>30</v>
      </c>
      <c r="K819" s="155">
        <f t="shared" si="301"/>
        <v>16</v>
      </c>
      <c r="L819" s="2">
        <f t="shared" si="297"/>
        <v>1.0005868600000001</v>
      </c>
      <c r="M819" s="157">
        <f t="shared" si="302"/>
        <v>1.0005868600000001</v>
      </c>
      <c r="N819" s="2">
        <f t="shared" si="288"/>
        <v>975.77935794999996</v>
      </c>
      <c r="O819" s="161">
        <f t="shared" si="298"/>
        <v>0</v>
      </c>
      <c r="P819" s="162">
        <f t="shared" si="289"/>
        <v>0</v>
      </c>
      <c r="Q819" s="157">
        <f t="shared" si="290"/>
        <v>0</v>
      </c>
      <c r="R819" s="163">
        <f t="shared" si="299"/>
        <v>0.12</v>
      </c>
      <c r="S819" s="161">
        <f t="shared" si="291"/>
        <v>16</v>
      </c>
      <c r="T819" s="161">
        <v>360</v>
      </c>
      <c r="U819" s="164">
        <f t="shared" si="292"/>
        <v>1.0050495370000001</v>
      </c>
      <c r="V819" s="157">
        <f t="shared" si="293"/>
        <v>4.9272339699999996</v>
      </c>
      <c r="W819" s="2">
        <f t="shared" si="300"/>
        <v>0</v>
      </c>
      <c r="X819" s="2"/>
      <c r="Y819" s="29"/>
      <c r="Z819" s="32"/>
      <c r="AB819" s="29"/>
      <c r="AC819" s="34"/>
      <c r="AE819" s="34"/>
      <c r="AF819" s="34"/>
      <c r="AG819" s="31"/>
      <c r="AH819" s="31"/>
      <c r="AI819" s="31"/>
    </row>
    <row r="820" spans="1:163" ht="15" customHeight="1" x14ac:dyDescent="0.2">
      <c r="A820" s="75">
        <f t="shared" si="294"/>
        <v>43755</v>
      </c>
      <c r="B820" s="2">
        <f t="shared" si="285"/>
        <v>981.05134085999998</v>
      </c>
      <c r="C820" s="157">
        <f t="shared" si="305"/>
        <v>975.20704794999995</v>
      </c>
      <c r="D820" s="158">
        <f t="shared" si="295"/>
        <v>5224.18</v>
      </c>
      <c r="E820" s="150">
        <f>IF(AND(K820=1,K819&gt;1),VLOOKUP(A819,[1]Plan1!$GA$137:$GD$300,4),E819)</f>
        <v>5229.93</v>
      </c>
      <c r="F820" s="152">
        <f t="shared" si="286"/>
        <v>43676</v>
      </c>
      <c r="G820" s="152">
        <f t="shared" si="303"/>
        <v>43707</v>
      </c>
      <c r="H820" s="159">
        <f t="shared" si="287"/>
        <v>1.1006512026767723E-3</v>
      </c>
      <c r="I820" s="160">
        <f t="shared" si="296"/>
        <v>43768</v>
      </c>
      <c r="J820" s="155">
        <f t="shared" si="304"/>
        <v>30</v>
      </c>
      <c r="K820" s="155">
        <f t="shared" si="301"/>
        <v>17</v>
      </c>
      <c r="L820" s="2">
        <f t="shared" si="297"/>
        <v>1.00062355</v>
      </c>
      <c r="M820" s="157">
        <f t="shared" si="302"/>
        <v>1.00062355</v>
      </c>
      <c r="N820" s="2">
        <f t="shared" si="288"/>
        <v>975.81513829999994</v>
      </c>
      <c r="O820" s="161">
        <f t="shared" si="298"/>
        <v>0</v>
      </c>
      <c r="P820" s="162">
        <f t="shared" si="289"/>
        <v>0</v>
      </c>
      <c r="Q820" s="157">
        <f t="shared" si="290"/>
        <v>0</v>
      </c>
      <c r="R820" s="163">
        <f t="shared" si="299"/>
        <v>0.12</v>
      </c>
      <c r="S820" s="161">
        <f t="shared" si="291"/>
        <v>17</v>
      </c>
      <c r="T820" s="161">
        <v>360</v>
      </c>
      <c r="U820" s="164">
        <f t="shared" si="292"/>
        <v>1.0053659779999999</v>
      </c>
      <c r="V820" s="157">
        <f t="shared" si="293"/>
        <v>5.2362025599999997</v>
      </c>
      <c r="W820" s="2">
        <f t="shared" si="300"/>
        <v>0</v>
      </c>
      <c r="X820" s="2"/>
      <c r="Y820" s="8"/>
      <c r="Z820" s="5"/>
      <c r="AA820" s="1"/>
      <c r="AB820" s="8"/>
      <c r="AC820" s="3"/>
      <c r="AD820" s="1"/>
      <c r="AE820" s="3"/>
      <c r="AF820" s="3"/>
      <c r="AG820" s="4"/>
      <c r="AH820" s="4"/>
      <c r="AI820" s="4"/>
      <c r="AJ820" s="1"/>
      <c r="AK820" s="1"/>
      <c r="AL820" s="1"/>
      <c r="AM820" s="1"/>
    </row>
    <row r="821" spans="1:163" ht="15" customHeight="1" x14ac:dyDescent="0.2">
      <c r="A821" s="75">
        <f t="shared" si="294"/>
        <v>43756</v>
      </c>
      <c r="B821" s="2">
        <f t="shared" si="285"/>
        <v>981.39621003000002</v>
      </c>
      <c r="C821" s="157">
        <f t="shared" si="305"/>
        <v>975.20704794999995</v>
      </c>
      <c r="D821" s="158">
        <f t="shared" si="295"/>
        <v>5224.18</v>
      </c>
      <c r="E821" s="150">
        <f>IF(AND(K821=1,K820&gt;1),VLOOKUP(A820,[1]Plan1!$GA$137:$GD$300,4),E820)</f>
        <v>5229.93</v>
      </c>
      <c r="F821" s="152">
        <f t="shared" si="286"/>
        <v>43676</v>
      </c>
      <c r="G821" s="152">
        <f t="shared" si="303"/>
        <v>43707</v>
      </c>
      <c r="H821" s="159">
        <f t="shared" si="287"/>
        <v>1.1006512026767723E-3</v>
      </c>
      <c r="I821" s="160">
        <f t="shared" si="296"/>
        <v>43768</v>
      </c>
      <c r="J821" s="155">
        <f t="shared" si="304"/>
        <v>30</v>
      </c>
      <c r="K821" s="155">
        <f t="shared" si="301"/>
        <v>18</v>
      </c>
      <c r="L821" s="2">
        <f t="shared" si="297"/>
        <v>1.00066024</v>
      </c>
      <c r="M821" s="157">
        <f t="shared" si="302"/>
        <v>1.00066024</v>
      </c>
      <c r="N821" s="2">
        <f t="shared" si="288"/>
        <v>975.85091865000004</v>
      </c>
      <c r="O821" s="161">
        <f t="shared" si="298"/>
        <v>0</v>
      </c>
      <c r="P821" s="162">
        <f t="shared" si="289"/>
        <v>0</v>
      </c>
      <c r="Q821" s="157">
        <f t="shared" si="290"/>
        <v>0</v>
      </c>
      <c r="R821" s="163">
        <f t="shared" si="299"/>
        <v>0.12</v>
      </c>
      <c r="S821" s="161">
        <f t="shared" si="291"/>
        <v>18</v>
      </c>
      <c r="T821" s="161">
        <v>360</v>
      </c>
      <c r="U821" s="164">
        <f t="shared" si="292"/>
        <v>1.0056825190000001</v>
      </c>
      <c r="V821" s="157">
        <f t="shared" si="293"/>
        <v>5.5452913800000001</v>
      </c>
      <c r="W821" s="2">
        <f t="shared" si="300"/>
        <v>0</v>
      </c>
      <c r="X821" s="2"/>
      <c r="Y821" s="8"/>
      <c r="Z821" s="5"/>
      <c r="AA821" s="1"/>
      <c r="AB821" s="8"/>
      <c r="AC821" s="3"/>
      <c r="AD821" s="1"/>
      <c r="AE821" s="3"/>
      <c r="AF821" s="3"/>
      <c r="AG821" s="4"/>
      <c r="AH821" s="4"/>
      <c r="AI821" s="4"/>
      <c r="AJ821" s="1"/>
      <c r="AK821" s="1"/>
      <c r="AL821" s="1"/>
      <c r="AM821" s="1"/>
    </row>
    <row r="822" spans="1:163" ht="15" customHeight="1" x14ac:dyDescent="0.2">
      <c r="A822" s="75">
        <f t="shared" si="294"/>
        <v>43757</v>
      </c>
      <c r="B822" s="2">
        <f t="shared" si="285"/>
        <v>981.74119845999996</v>
      </c>
      <c r="C822" s="157">
        <f t="shared" si="305"/>
        <v>975.20704794999995</v>
      </c>
      <c r="D822" s="158">
        <f t="shared" si="295"/>
        <v>5224.18</v>
      </c>
      <c r="E822" s="150">
        <f>IF(AND(K822=1,K821&gt;1),VLOOKUP(A821,[1]Plan1!$GA$137:$GD$300,4),E821)</f>
        <v>5229.93</v>
      </c>
      <c r="F822" s="152">
        <f t="shared" si="286"/>
        <v>43676</v>
      </c>
      <c r="G822" s="152">
        <f t="shared" si="303"/>
        <v>43707</v>
      </c>
      <c r="H822" s="159">
        <f t="shared" si="287"/>
        <v>1.1006512026767723E-3</v>
      </c>
      <c r="I822" s="160">
        <f t="shared" si="296"/>
        <v>43768</v>
      </c>
      <c r="J822" s="155">
        <f t="shared" si="304"/>
        <v>30</v>
      </c>
      <c r="K822" s="155">
        <f t="shared" si="301"/>
        <v>19</v>
      </c>
      <c r="L822" s="2">
        <f t="shared" si="297"/>
        <v>1.0006969299999999</v>
      </c>
      <c r="M822" s="157">
        <f t="shared" si="302"/>
        <v>1.0006969299999999</v>
      </c>
      <c r="N822" s="2">
        <f t="shared" si="288"/>
        <v>975.88669899000001</v>
      </c>
      <c r="O822" s="161">
        <f t="shared" si="298"/>
        <v>0</v>
      </c>
      <c r="P822" s="162">
        <f t="shared" si="289"/>
        <v>0</v>
      </c>
      <c r="Q822" s="157">
        <f t="shared" si="290"/>
        <v>0</v>
      </c>
      <c r="R822" s="163">
        <f t="shared" si="299"/>
        <v>0.12</v>
      </c>
      <c r="S822" s="161">
        <f t="shared" si="291"/>
        <v>19</v>
      </c>
      <c r="T822" s="161">
        <v>360</v>
      </c>
      <c r="U822" s="164">
        <f t="shared" si="292"/>
        <v>1.0059991589999999</v>
      </c>
      <c r="V822" s="157">
        <f t="shared" si="293"/>
        <v>5.8544994700000004</v>
      </c>
      <c r="W822" s="2">
        <f t="shared" si="300"/>
        <v>0</v>
      </c>
      <c r="X822" s="2"/>
      <c r="Y822" s="11"/>
      <c r="Z822" s="5"/>
      <c r="AA822" s="10"/>
      <c r="AB822" s="11"/>
      <c r="AC822" s="7"/>
      <c r="AD822" s="10"/>
      <c r="AE822" s="7"/>
      <c r="AF822" s="7"/>
      <c r="AG822" s="12"/>
      <c r="AH822" s="12"/>
      <c r="AI822" s="12"/>
      <c r="AJ822" s="10"/>
      <c r="AK822" s="10"/>
      <c r="AL822" s="10"/>
      <c r="AM822" s="10"/>
      <c r="AN822" s="38"/>
      <c r="AO822" s="38"/>
      <c r="AP822" s="38"/>
      <c r="AQ822" s="38"/>
      <c r="AR822" s="38"/>
      <c r="AS822" s="38"/>
      <c r="AT822" s="38"/>
      <c r="AU822" s="38"/>
      <c r="AV822" s="38"/>
      <c r="AW822" s="38"/>
      <c r="AX822" s="38"/>
      <c r="AY822" s="38"/>
      <c r="AZ822" s="38"/>
      <c r="BA822" s="38"/>
      <c r="BB822" s="38"/>
      <c r="BC822" s="38"/>
      <c r="BD822" s="38"/>
      <c r="BE822" s="38"/>
      <c r="BF822" s="38"/>
      <c r="BG822" s="38"/>
      <c r="BH822" s="38"/>
      <c r="BI822" s="38"/>
      <c r="BJ822" s="38"/>
      <c r="BK822" s="38"/>
      <c r="BL822" s="38"/>
      <c r="BM822" s="38"/>
      <c r="BN822" s="38"/>
      <c r="BO822" s="38"/>
      <c r="BP822" s="38"/>
      <c r="BQ822" s="38"/>
      <c r="BR822" s="38"/>
      <c r="BS822" s="38"/>
      <c r="BT822" s="38"/>
      <c r="BU822" s="38"/>
      <c r="BV822" s="38"/>
      <c r="BW822" s="38"/>
      <c r="BX822" s="38"/>
      <c r="BY822" s="38"/>
      <c r="BZ822" s="38"/>
      <c r="CA822" s="38"/>
      <c r="CB822" s="38"/>
      <c r="CC822" s="38"/>
      <c r="CD822" s="38"/>
      <c r="CE822" s="38"/>
      <c r="CF822" s="38"/>
      <c r="CG822" s="38"/>
      <c r="CH822" s="38"/>
      <c r="CI822" s="38"/>
      <c r="CJ822" s="38"/>
      <c r="CK822" s="38"/>
      <c r="CL822" s="38"/>
      <c r="CM822" s="38"/>
      <c r="CN822" s="38"/>
      <c r="CO822" s="38"/>
      <c r="CP822" s="38"/>
      <c r="CQ822" s="38"/>
      <c r="CR822" s="38"/>
      <c r="CS822" s="38"/>
      <c r="CT822" s="38"/>
      <c r="CU822" s="38"/>
      <c r="CV822" s="38"/>
      <c r="CW822" s="38"/>
      <c r="CX822" s="38"/>
      <c r="CY822" s="38"/>
      <c r="CZ822" s="38"/>
      <c r="DA822" s="38"/>
      <c r="DB822" s="38"/>
      <c r="DC822" s="38"/>
      <c r="DD822" s="38"/>
      <c r="DE822" s="38"/>
      <c r="DF822" s="38"/>
      <c r="DG822" s="38"/>
      <c r="DH822" s="38"/>
      <c r="DI822" s="38"/>
      <c r="DJ822" s="38"/>
      <c r="DK822" s="38"/>
      <c r="DL822" s="38"/>
      <c r="DM822" s="38"/>
      <c r="DN822" s="38"/>
      <c r="DO822" s="38"/>
      <c r="DP822" s="38"/>
      <c r="DQ822" s="38"/>
      <c r="DR822" s="38"/>
      <c r="DS822" s="38"/>
      <c r="DT822" s="38"/>
      <c r="DU822" s="38"/>
      <c r="DV822" s="38"/>
      <c r="DW822" s="38"/>
      <c r="DX822" s="38"/>
      <c r="DY822" s="38"/>
      <c r="DZ822" s="38"/>
      <c r="EA822" s="38"/>
      <c r="EB822" s="38"/>
      <c r="EC822" s="38"/>
      <c r="ED822" s="38"/>
      <c r="EE822" s="38"/>
      <c r="EF822" s="38"/>
      <c r="EG822" s="38"/>
      <c r="EH822" s="38"/>
      <c r="EI822" s="38"/>
      <c r="EJ822" s="38"/>
      <c r="EK822" s="38"/>
      <c r="EL822" s="38"/>
      <c r="EM822" s="38"/>
      <c r="EN822" s="38"/>
      <c r="EO822" s="38"/>
      <c r="EP822" s="38"/>
      <c r="EQ822" s="38"/>
      <c r="ER822" s="38"/>
      <c r="ES822" s="38"/>
      <c r="ET822" s="38"/>
      <c r="EU822" s="38"/>
      <c r="EV822" s="38"/>
      <c r="EW822" s="38"/>
      <c r="EX822" s="38"/>
      <c r="EY822" s="38"/>
      <c r="EZ822" s="38"/>
      <c r="FA822" s="38"/>
      <c r="FB822" s="38"/>
      <c r="FC822" s="38"/>
      <c r="FD822" s="38"/>
      <c r="FE822" s="38"/>
      <c r="FF822" s="38"/>
      <c r="FG822" s="38"/>
    </row>
    <row r="823" spans="1:163" ht="15" customHeight="1" x14ac:dyDescent="0.2">
      <c r="A823" s="75">
        <f t="shared" si="294"/>
        <v>43758</v>
      </c>
      <c r="B823" s="2">
        <f t="shared" si="285"/>
        <v>982.08631792999995</v>
      </c>
      <c r="C823" s="157">
        <f t="shared" si="305"/>
        <v>975.20704794999995</v>
      </c>
      <c r="D823" s="158">
        <f t="shared" si="295"/>
        <v>5224.18</v>
      </c>
      <c r="E823" s="150">
        <f>IF(AND(K823=1,K822&gt;1),VLOOKUP(A822,[1]Plan1!$GA$137:$GD$300,4),E822)</f>
        <v>5229.93</v>
      </c>
      <c r="F823" s="152">
        <f t="shared" si="286"/>
        <v>43676</v>
      </c>
      <c r="G823" s="152">
        <f t="shared" si="303"/>
        <v>43707</v>
      </c>
      <c r="H823" s="159">
        <f t="shared" si="287"/>
        <v>1.1006512026767723E-3</v>
      </c>
      <c r="I823" s="160">
        <f t="shared" si="296"/>
        <v>43768</v>
      </c>
      <c r="J823" s="155">
        <f t="shared" si="304"/>
        <v>30</v>
      </c>
      <c r="K823" s="155">
        <f t="shared" si="301"/>
        <v>20</v>
      </c>
      <c r="L823" s="2">
        <f t="shared" si="297"/>
        <v>1.00073363</v>
      </c>
      <c r="M823" s="157">
        <f t="shared" si="302"/>
        <v>1.00073363</v>
      </c>
      <c r="N823" s="2">
        <f t="shared" si="288"/>
        <v>975.92248909</v>
      </c>
      <c r="O823" s="161">
        <f t="shared" si="298"/>
        <v>0</v>
      </c>
      <c r="P823" s="162">
        <f t="shared" si="289"/>
        <v>0</v>
      </c>
      <c r="Q823" s="157">
        <f t="shared" si="290"/>
        <v>0</v>
      </c>
      <c r="R823" s="163">
        <f t="shared" si="299"/>
        <v>0.12</v>
      </c>
      <c r="S823" s="161">
        <f t="shared" si="291"/>
        <v>20</v>
      </c>
      <c r="T823" s="161">
        <v>360</v>
      </c>
      <c r="U823" s="164">
        <f t="shared" si="292"/>
        <v>1.0063158999999999</v>
      </c>
      <c r="V823" s="157">
        <f t="shared" si="293"/>
        <v>6.1638288399999999</v>
      </c>
      <c r="W823" s="2">
        <f t="shared" si="300"/>
        <v>0</v>
      </c>
      <c r="X823" s="2"/>
      <c r="Y823" s="8"/>
      <c r="Z823" s="5"/>
      <c r="AA823" s="1"/>
      <c r="AB823" s="8"/>
      <c r="AC823" s="3"/>
      <c r="AD823" s="1"/>
      <c r="AE823" s="3"/>
      <c r="AF823" s="3"/>
      <c r="AG823" s="4"/>
      <c r="AH823" s="4"/>
      <c r="AI823" s="4"/>
      <c r="AJ823" s="1"/>
      <c r="AK823" s="1"/>
      <c r="AL823" s="1"/>
      <c r="AM823" s="1"/>
    </row>
    <row r="824" spans="1:163" ht="15" customHeight="1" x14ac:dyDescent="0.2">
      <c r="A824" s="75">
        <f t="shared" si="294"/>
        <v>43759</v>
      </c>
      <c r="B824" s="2">
        <f t="shared" si="285"/>
        <v>982.43154688999994</v>
      </c>
      <c r="C824" s="157">
        <f t="shared" si="305"/>
        <v>975.20704794999995</v>
      </c>
      <c r="D824" s="158">
        <f t="shared" si="295"/>
        <v>5224.18</v>
      </c>
      <c r="E824" s="150">
        <f>IF(AND(K824=1,K823&gt;1),VLOOKUP(A823,[1]Plan1!$GA$137:$GD$300,4),E823)</f>
        <v>5229.93</v>
      </c>
      <c r="F824" s="152">
        <f t="shared" si="286"/>
        <v>43676</v>
      </c>
      <c r="G824" s="152">
        <f t="shared" si="303"/>
        <v>43707</v>
      </c>
      <c r="H824" s="159">
        <f t="shared" si="287"/>
        <v>1.1006512026767723E-3</v>
      </c>
      <c r="I824" s="160">
        <f t="shared" si="296"/>
        <v>43768</v>
      </c>
      <c r="J824" s="155">
        <f t="shared" si="304"/>
        <v>30</v>
      </c>
      <c r="K824" s="155">
        <f t="shared" si="301"/>
        <v>21</v>
      </c>
      <c r="L824" s="2">
        <f t="shared" si="297"/>
        <v>1.00077032</v>
      </c>
      <c r="M824" s="157">
        <f t="shared" si="302"/>
        <v>1.00077032</v>
      </c>
      <c r="N824" s="2">
        <f t="shared" si="288"/>
        <v>975.95826943999998</v>
      </c>
      <c r="O824" s="161">
        <f t="shared" si="298"/>
        <v>0</v>
      </c>
      <c r="P824" s="162">
        <f t="shared" si="289"/>
        <v>0</v>
      </c>
      <c r="Q824" s="157">
        <f t="shared" si="290"/>
        <v>0</v>
      </c>
      <c r="R824" s="163">
        <f t="shared" si="299"/>
        <v>0.12</v>
      </c>
      <c r="S824" s="161">
        <f t="shared" si="291"/>
        <v>21</v>
      </c>
      <c r="T824" s="161">
        <v>360</v>
      </c>
      <c r="U824" s="164">
        <f t="shared" si="292"/>
        <v>1.0066327399999999</v>
      </c>
      <c r="V824" s="157">
        <f t="shared" si="293"/>
        <v>6.4732774500000003</v>
      </c>
      <c r="W824" s="2">
        <f t="shared" si="300"/>
        <v>0</v>
      </c>
      <c r="X824" s="2"/>
      <c r="Y824" s="8"/>
      <c r="Z824" s="5"/>
      <c r="AA824" s="1"/>
      <c r="AB824" s="8"/>
      <c r="AC824" s="3"/>
      <c r="AD824" s="1"/>
      <c r="AE824" s="3"/>
      <c r="AF824" s="3"/>
      <c r="AG824" s="4"/>
      <c r="AH824" s="4"/>
      <c r="AI824" s="4"/>
      <c r="AJ824" s="1"/>
      <c r="AK824" s="1"/>
      <c r="AL824" s="1"/>
      <c r="AM824" s="1"/>
    </row>
    <row r="825" spans="1:163" ht="15" customHeight="1" x14ac:dyDescent="0.2">
      <c r="A825" s="75">
        <f t="shared" si="294"/>
        <v>43760</v>
      </c>
      <c r="B825" s="2">
        <f t="shared" si="285"/>
        <v>982.77690593</v>
      </c>
      <c r="C825" s="157">
        <f t="shared" si="305"/>
        <v>975.20704794999995</v>
      </c>
      <c r="D825" s="158">
        <f t="shared" si="295"/>
        <v>5224.18</v>
      </c>
      <c r="E825" s="150">
        <f>IF(AND(K825=1,K824&gt;1),VLOOKUP(A824,[1]Plan1!$GA$137:$GD$300,4),E824)</f>
        <v>5229.93</v>
      </c>
      <c r="F825" s="152">
        <f t="shared" si="286"/>
        <v>43676</v>
      </c>
      <c r="G825" s="152">
        <f t="shared" si="303"/>
        <v>43707</v>
      </c>
      <c r="H825" s="159">
        <f t="shared" si="287"/>
        <v>1.1006512026767723E-3</v>
      </c>
      <c r="I825" s="160">
        <f t="shared" si="296"/>
        <v>43768</v>
      </c>
      <c r="J825" s="155">
        <f t="shared" si="304"/>
        <v>30</v>
      </c>
      <c r="K825" s="155">
        <f t="shared" si="301"/>
        <v>22</v>
      </c>
      <c r="L825" s="2">
        <f t="shared" si="297"/>
        <v>1.0008070200000001</v>
      </c>
      <c r="M825" s="157">
        <f t="shared" si="302"/>
        <v>1.0008070200000001</v>
      </c>
      <c r="N825" s="2">
        <f t="shared" si="288"/>
        <v>975.99405953999997</v>
      </c>
      <c r="O825" s="161">
        <f t="shared" si="298"/>
        <v>0</v>
      </c>
      <c r="P825" s="162">
        <f t="shared" si="289"/>
        <v>0</v>
      </c>
      <c r="Q825" s="157">
        <f t="shared" si="290"/>
        <v>0</v>
      </c>
      <c r="R825" s="163">
        <f t="shared" si="299"/>
        <v>0.12</v>
      </c>
      <c r="S825" s="161">
        <f t="shared" si="291"/>
        <v>22</v>
      </c>
      <c r="T825" s="161">
        <v>360</v>
      </c>
      <c r="U825" s="164">
        <f t="shared" si="292"/>
        <v>1.00694968</v>
      </c>
      <c r="V825" s="157">
        <f t="shared" si="293"/>
        <v>6.7828463899999996</v>
      </c>
      <c r="W825" s="2">
        <f t="shared" si="300"/>
        <v>0</v>
      </c>
      <c r="X825" s="2"/>
      <c r="Y825" s="8"/>
      <c r="Z825" s="5"/>
      <c r="AA825" s="1"/>
      <c r="AB825" s="8"/>
      <c r="AC825" s="3"/>
      <c r="AD825" s="1"/>
      <c r="AE825" s="3"/>
      <c r="AF825" s="3"/>
      <c r="AG825" s="4"/>
      <c r="AH825" s="4"/>
      <c r="AI825" s="4"/>
      <c r="AJ825" s="1"/>
      <c r="AK825" s="1"/>
      <c r="AL825" s="1"/>
      <c r="AM825" s="1"/>
    </row>
    <row r="826" spans="1:163" ht="15" customHeight="1" x14ac:dyDescent="0.2">
      <c r="A826" s="75">
        <f t="shared" si="294"/>
        <v>43761</v>
      </c>
      <c r="B826" s="2">
        <f t="shared" si="285"/>
        <v>983.1223842899999</v>
      </c>
      <c r="C826" s="157">
        <f t="shared" si="305"/>
        <v>975.20704794999995</v>
      </c>
      <c r="D826" s="158">
        <f t="shared" si="295"/>
        <v>5224.18</v>
      </c>
      <c r="E826" s="150">
        <f>IF(AND(K826=1,K825&gt;1),VLOOKUP(A825,[1]Plan1!$GA$137:$GD$300,4),E825)</f>
        <v>5229.93</v>
      </c>
      <c r="F826" s="152">
        <f t="shared" si="286"/>
        <v>43676</v>
      </c>
      <c r="G826" s="152">
        <f t="shared" si="303"/>
        <v>43707</v>
      </c>
      <c r="H826" s="159">
        <f t="shared" si="287"/>
        <v>1.1006512026767723E-3</v>
      </c>
      <c r="I826" s="160">
        <f t="shared" si="296"/>
        <v>43768</v>
      </c>
      <c r="J826" s="155">
        <f t="shared" si="304"/>
        <v>30</v>
      </c>
      <c r="K826" s="155">
        <f t="shared" si="301"/>
        <v>23</v>
      </c>
      <c r="L826" s="2">
        <f t="shared" si="297"/>
        <v>1.00084372</v>
      </c>
      <c r="M826" s="157">
        <f t="shared" si="302"/>
        <v>1.00084372</v>
      </c>
      <c r="N826" s="2">
        <f t="shared" si="288"/>
        <v>976.02984963999995</v>
      </c>
      <c r="O826" s="161">
        <f t="shared" si="298"/>
        <v>0</v>
      </c>
      <c r="P826" s="162">
        <f t="shared" si="289"/>
        <v>0</v>
      </c>
      <c r="Q826" s="157">
        <f t="shared" si="290"/>
        <v>0</v>
      </c>
      <c r="R826" s="163">
        <f t="shared" si="299"/>
        <v>0.12</v>
      </c>
      <c r="S826" s="161">
        <f t="shared" si="291"/>
        <v>23</v>
      </c>
      <c r="T826" s="161">
        <v>360</v>
      </c>
      <c r="U826" s="164">
        <f t="shared" si="292"/>
        <v>1.007266719</v>
      </c>
      <c r="V826" s="157">
        <f t="shared" si="293"/>
        <v>7.0925346500000002</v>
      </c>
      <c r="W826" s="2">
        <f t="shared" si="300"/>
        <v>0</v>
      </c>
      <c r="X826" s="2"/>
      <c r="Y826" s="8"/>
      <c r="Z826" s="5"/>
      <c r="AA826" s="1"/>
      <c r="AB826" s="8"/>
      <c r="AC826" s="3"/>
      <c r="AD826" s="1"/>
      <c r="AE826" s="3"/>
      <c r="AF826" s="3"/>
      <c r="AG826" s="4"/>
      <c r="AH826" s="4"/>
      <c r="AI826" s="4"/>
      <c r="AJ826" s="1"/>
      <c r="AK826" s="1"/>
      <c r="AL826" s="1"/>
      <c r="AM826" s="1"/>
    </row>
    <row r="827" spans="1:163" ht="15" customHeight="1" x14ac:dyDescent="0.2">
      <c r="A827" s="75">
        <f t="shared" si="294"/>
        <v>43762</v>
      </c>
      <c r="B827" s="2">
        <f t="shared" si="285"/>
        <v>983.46798391000004</v>
      </c>
      <c r="C827" s="157">
        <f t="shared" si="305"/>
        <v>975.20704794999995</v>
      </c>
      <c r="D827" s="158">
        <f t="shared" si="295"/>
        <v>5224.18</v>
      </c>
      <c r="E827" s="150">
        <f>IF(AND(K827=1,K826&gt;1),VLOOKUP(A826,[1]Plan1!$GA$137:$GD$300,4),E826)</f>
        <v>5229.93</v>
      </c>
      <c r="F827" s="152">
        <f t="shared" si="286"/>
        <v>43676</v>
      </c>
      <c r="G827" s="152">
        <f t="shared" si="303"/>
        <v>43707</v>
      </c>
      <c r="H827" s="159">
        <f t="shared" si="287"/>
        <v>1.1006512026767723E-3</v>
      </c>
      <c r="I827" s="160">
        <f t="shared" si="296"/>
        <v>43768</v>
      </c>
      <c r="J827" s="155">
        <f t="shared" si="304"/>
        <v>30</v>
      </c>
      <c r="K827" s="155">
        <f t="shared" si="301"/>
        <v>24</v>
      </c>
      <c r="L827" s="2">
        <f t="shared" si="297"/>
        <v>1.0008804200000001</v>
      </c>
      <c r="M827" s="157">
        <f t="shared" si="302"/>
        <v>1.0008804200000001</v>
      </c>
      <c r="N827" s="2">
        <f t="shared" si="288"/>
        <v>976.06563973000004</v>
      </c>
      <c r="O827" s="161">
        <f t="shared" si="298"/>
        <v>0</v>
      </c>
      <c r="P827" s="162">
        <f t="shared" si="289"/>
        <v>0</v>
      </c>
      <c r="Q827" s="157">
        <f t="shared" si="290"/>
        <v>0</v>
      </c>
      <c r="R827" s="163">
        <f t="shared" si="299"/>
        <v>0.12</v>
      </c>
      <c r="S827" s="161">
        <f t="shared" si="291"/>
        <v>24</v>
      </c>
      <c r="T827" s="161">
        <v>360</v>
      </c>
      <c r="U827" s="164">
        <f t="shared" si="292"/>
        <v>1.0075838589999999</v>
      </c>
      <c r="V827" s="157">
        <f t="shared" si="293"/>
        <v>7.4023441800000001</v>
      </c>
      <c r="W827" s="2">
        <f t="shared" si="300"/>
        <v>0</v>
      </c>
      <c r="X827" s="2"/>
      <c r="Y827" s="8"/>
      <c r="Z827" s="5"/>
      <c r="AA827" s="1"/>
      <c r="AB827" s="8"/>
      <c r="AC827" s="3"/>
      <c r="AD827" s="1"/>
      <c r="AE827" s="3"/>
      <c r="AF827" s="3"/>
      <c r="AG827" s="4"/>
      <c r="AH827" s="4"/>
      <c r="AI827" s="4"/>
      <c r="AJ827" s="1"/>
      <c r="AK827" s="1"/>
      <c r="AL827" s="1"/>
      <c r="AM827" s="1"/>
    </row>
    <row r="828" spans="1:163" ht="15" customHeight="1" x14ac:dyDescent="0.2">
      <c r="A828" s="75">
        <f t="shared" si="294"/>
        <v>43763</v>
      </c>
      <c r="B828" s="2">
        <f t="shared" si="285"/>
        <v>983.81370288000005</v>
      </c>
      <c r="C828" s="157">
        <f t="shared" si="305"/>
        <v>975.20704794999995</v>
      </c>
      <c r="D828" s="158">
        <f t="shared" si="295"/>
        <v>5224.18</v>
      </c>
      <c r="E828" s="150">
        <f>IF(AND(K828=1,K827&gt;1),VLOOKUP(A827,[1]Plan1!$GA$137:$GD$300,4),E827)</f>
        <v>5229.93</v>
      </c>
      <c r="F828" s="152">
        <f t="shared" si="286"/>
        <v>43676</v>
      </c>
      <c r="G828" s="152">
        <f t="shared" si="303"/>
        <v>43707</v>
      </c>
      <c r="H828" s="159">
        <f t="shared" si="287"/>
        <v>1.1006512026767723E-3</v>
      </c>
      <c r="I828" s="160">
        <f t="shared" si="296"/>
        <v>43768</v>
      </c>
      <c r="J828" s="155">
        <f t="shared" si="304"/>
        <v>30</v>
      </c>
      <c r="K828" s="155">
        <f t="shared" si="301"/>
        <v>25</v>
      </c>
      <c r="L828" s="2">
        <f t="shared" si="297"/>
        <v>1.00091712</v>
      </c>
      <c r="M828" s="157">
        <f t="shared" si="302"/>
        <v>1.00091712</v>
      </c>
      <c r="N828" s="2">
        <f t="shared" si="288"/>
        <v>976.10142983000003</v>
      </c>
      <c r="O828" s="161">
        <f t="shared" si="298"/>
        <v>0</v>
      </c>
      <c r="P828" s="162">
        <f t="shared" si="289"/>
        <v>0</v>
      </c>
      <c r="Q828" s="157">
        <f t="shared" si="290"/>
        <v>0</v>
      </c>
      <c r="R828" s="163">
        <f t="shared" si="299"/>
        <v>0.12</v>
      </c>
      <c r="S828" s="161">
        <f t="shared" si="291"/>
        <v>25</v>
      </c>
      <c r="T828" s="161">
        <v>360</v>
      </c>
      <c r="U828" s="164">
        <f t="shared" si="292"/>
        <v>1.0079010980000001</v>
      </c>
      <c r="V828" s="157">
        <f t="shared" si="293"/>
        <v>7.7122730500000003</v>
      </c>
      <c r="W828" s="2">
        <f t="shared" si="300"/>
        <v>0</v>
      </c>
      <c r="X828" s="2"/>
      <c r="Y828" s="8"/>
      <c r="Z828" s="5"/>
      <c r="AA828" s="1"/>
      <c r="AB828" s="8"/>
      <c r="AC828" s="3"/>
      <c r="AD828" s="1"/>
      <c r="AE828" s="3"/>
      <c r="AF828" s="3"/>
      <c r="AG828" s="4"/>
      <c r="AH828" s="4"/>
      <c r="AI828" s="4"/>
      <c r="AJ828" s="1"/>
      <c r="AK828" s="1"/>
      <c r="AL828" s="1"/>
      <c r="AM828" s="1"/>
    </row>
    <row r="829" spans="1:163" ht="15" customHeight="1" x14ac:dyDescent="0.2">
      <c r="A829" s="75">
        <f t="shared" si="294"/>
        <v>43764</v>
      </c>
      <c r="B829" s="2">
        <f t="shared" si="285"/>
        <v>984.15954217000001</v>
      </c>
      <c r="C829" s="157">
        <f t="shared" si="305"/>
        <v>975.20704794999995</v>
      </c>
      <c r="D829" s="158">
        <f t="shared" si="295"/>
        <v>5224.18</v>
      </c>
      <c r="E829" s="150">
        <f>IF(AND(K829=1,K828&gt;1),VLOOKUP(A828,[1]Plan1!$GA$137:$GD$300,4),E828)</f>
        <v>5229.93</v>
      </c>
      <c r="F829" s="152">
        <f t="shared" si="286"/>
        <v>43676</v>
      </c>
      <c r="G829" s="152">
        <f t="shared" si="303"/>
        <v>43707</v>
      </c>
      <c r="H829" s="159">
        <f t="shared" si="287"/>
        <v>1.1006512026767723E-3</v>
      </c>
      <c r="I829" s="160">
        <f t="shared" si="296"/>
        <v>43768</v>
      </c>
      <c r="J829" s="155">
        <f t="shared" si="304"/>
        <v>30</v>
      </c>
      <c r="K829" s="155">
        <f t="shared" si="301"/>
        <v>26</v>
      </c>
      <c r="L829" s="2">
        <f t="shared" si="297"/>
        <v>1.0009538200000001</v>
      </c>
      <c r="M829" s="157">
        <f t="shared" si="302"/>
        <v>1.0009538200000001</v>
      </c>
      <c r="N829" s="2">
        <f t="shared" si="288"/>
        <v>976.13721993000001</v>
      </c>
      <c r="O829" s="161">
        <f t="shared" si="298"/>
        <v>0</v>
      </c>
      <c r="P829" s="162">
        <f t="shared" si="289"/>
        <v>0</v>
      </c>
      <c r="Q829" s="157">
        <f t="shared" si="290"/>
        <v>0</v>
      </c>
      <c r="R829" s="163">
        <f t="shared" si="299"/>
        <v>0.12</v>
      </c>
      <c r="S829" s="161">
        <f t="shared" si="291"/>
        <v>26</v>
      </c>
      <c r="T829" s="161">
        <v>360</v>
      </c>
      <c r="U829" s="164">
        <f t="shared" si="292"/>
        <v>1.008218437</v>
      </c>
      <c r="V829" s="157">
        <f t="shared" si="293"/>
        <v>8.0223222399999994</v>
      </c>
      <c r="W829" s="2">
        <f t="shared" si="300"/>
        <v>0</v>
      </c>
      <c r="X829" s="2"/>
      <c r="Y829" s="8"/>
      <c r="Z829" s="5"/>
      <c r="AA829" s="1"/>
      <c r="AB829" s="8"/>
      <c r="AC829" s="3"/>
      <c r="AD829" s="1"/>
      <c r="AE829" s="3"/>
      <c r="AF829" s="3"/>
      <c r="AG829" s="4"/>
      <c r="AH829" s="4"/>
      <c r="AI829" s="4"/>
      <c r="AJ829" s="1"/>
      <c r="AK829" s="1"/>
      <c r="AL829" s="1"/>
      <c r="AM829" s="1"/>
    </row>
    <row r="830" spans="1:163" ht="15" customHeight="1" x14ac:dyDescent="0.2">
      <c r="A830" s="75">
        <f t="shared" si="294"/>
        <v>43765</v>
      </c>
      <c r="B830" s="2">
        <f t="shared" si="285"/>
        <v>984.50551163</v>
      </c>
      <c r="C830" s="157">
        <f t="shared" si="305"/>
        <v>975.20704794999995</v>
      </c>
      <c r="D830" s="158">
        <f t="shared" si="295"/>
        <v>5224.18</v>
      </c>
      <c r="E830" s="150">
        <f>IF(AND(K830=1,K829&gt;1),VLOOKUP(A829,[1]Plan1!$GA$137:$GD$300,4),E829)</f>
        <v>5229.93</v>
      </c>
      <c r="F830" s="152">
        <f t="shared" si="286"/>
        <v>43676</v>
      </c>
      <c r="G830" s="152">
        <f t="shared" si="303"/>
        <v>43707</v>
      </c>
      <c r="H830" s="159">
        <f t="shared" si="287"/>
        <v>1.1006512026767723E-3</v>
      </c>
      <c r="I830" s="160">
        <f t="shared" si="296"/>
        <v>43768</v>
      </c>
      <c r="J830" s="155">
        <f t="shared" si="304"/>
        <v>30</v>
      </c>
      <c r="K830" s="155">
        <f t="shared" si="301"/>
        <v>27</v>
      </c>
      <c r="L830" s="2">
        <f t="shared" si="297"/>
        <v>1.0009905299999999</v>
      </c>
      <c r="M830" s="157">
        <f t="shared" si="302"/>
        <v>1.0009905299999999</v>
      </c>
      <c r="N830" s="2">
        <f t="shared" si="288"/>
        <v>976.17301978</v>
      </c>
      <c r="O830" s="161">
        <f t="shared" si="298"/>
        <v>0</v>
      </c>
      <c r="P830" s="162">
        <f t="shared" si="289"/>
        <v>0</v>
      </c>
      <c r="Q830" s="157">
        <f t="shared" si="290"/>
        <v>0</v>
      </c>
      <c r="R830" s="163">
        <f t="shared" si="299"/>
        <v>0.12</v>
      </c>
      <c r="S830" s="161">
        <f t="shared" si="291"/>
        <v>27</v>
      </c>
      <c r="T830" s="161">
        <v>360</v>
      </c>
      <c r="U830" s="164">
        <f t="shared" si="292"/>
        <v>1.0085358760000001</v>
      </c>
      <c r="V830" s="157">
        <f t="shared" si="293"/>
        <v>8.3324918500000003</v>
      </c>
      <c r="W830" s="2">
        <f t="shared" si="300"/>
        <v>0</v>
      </c>
      <c r="X830" s="2"/>
      <c r="Y830" s="8"/>
      <c r="Z830" s="5"/>
      <c r="AA830" s="1"/>
      <c r="AB830" s="8"/>
      <c r="AC830" s="3"/>
      <c r="AD830" s="1"/>
      <c r="AE830" s="3"/>
      <c r="AF830" s="3"/>
      <c r="AG830" s="4"/>
      <c r="AH830" s="4"/>
      <c r="AI830" s="4"/>
      <c r="AJ830" s="1"/>
      <c r="AK830" s="1"/>
      <c r="AL830" s="1"/>
      <c r="AM830" s="1"/>
    </row>
    <row r="831" spans="1:163" ht="15" customHeight="1" x14ac:dyDescent="0.2">
      <c r="A831" s="75">
        <f t="shared" si="294"/>
        <v>43766</v>
      </c>
      <c r="B831" s="2">
        <f t="shared" si="285"/>
        <v>984.85159160000001</v>
      </c>
      <c r="C831" s="157">
        <f t="shared" si="305"/>
        <v>975.20704794999995</v>
      </c>
      <c r="D831" s="158">
        <f t="shared" si="295"/>
        <v>5224.18</v>
      </c>
      <c r="E831" s="150">
        <f>IF(AND(K831=1,K830&gt;1),VLOOKUP(A830,[1]Plan1!$GA$137:$GD$300,4),E830)</f>
        <v>5229.93</v>
      </c>
      <c r="F831" s="152">
        <f t="shared" si="286"/>
        <v>43676</v>
      </c>
      <c r="G831" s="152">
        <f t="shared" si="303"/>
        <v>43707</v>
      </c>
      <c r="H831" s="159">
        <f t="shared" si="287"/>
        <v>1.1006512026767723E-3</v>
      </c>
      <c r="I831" s="160">
        <f t="shared" si="296"/>
        <v>43768</v>
      </c>
      <c r="J831" s="155">
        <f t="shared" si="304"/>
        <v>30</v>
      </c>
      <c r="K831" s="155">
        <f t="shared" si="301"/>
        <v>28</v>
      </c>
      <c r="L831" s="2">
        <f t="shared" si="297"/>
        <v>1.00102723</v>
      </c>
      <c r="M831" s="157">
        <f t="shared" si="302"/>
        <v>1.00102723</v>
      </c>
      <c r="N831" s="2">
        <f t="shared" si="288"/>
        <v>976.20880987999999</v>
      </c>
      <c r="O831" s="161">
        <f t="shared" si="298"/>
        <v>0</v>
      </c>
      <c r="P831" s="162">
        <f t="shared" si="289"/>
        <v>0</v>
      </c>
      <c r="Q831" s="157">
        <f t="shared" si="290"/>
        <v>0</v>
      </c>
      <c r="R831" s="163">
        <f t="shared" si="299"/>
        <v>0.12</v>
      </c>
      <c r="S831" s="161">
        <f t="shared" si="291"/>
        <v>28</v>
      </c>
      <c r="T831" s="161">
        <v>360</v>
      </c>
      <c r="U831" s="164">
        <f t="shared" si="292"/>
        <v>1.0088534149999999</v>
      </c>
      <c r="V831" s="157">
        <f t="shared" si="293"/>
        <v>8.6427817200000003</v>
      </c>
      <c r="W831" s="2">
        <f t="shared" si="300"/>
        <v>0</v>
      </c>
      <c r="X831" s="2"/>
      <c r="Y831" s="8"/>
      <c r="Z831" s="5"/>
      <c r="AA831" s="1"/>
      <c r="AB831" s="8"/>
      <c r="AC831" s="3"/>
      <c r="AD831" s="1"/>
      <c r="AE831" s="3"/>
      <c r="AF831" s="3"/>
      <c r="AG831" s="4"/>
      <c r="AH831" s="4"/>
      <c r="AI831" s="4"/>
      <c r="AJ831" s="1"/>
      <c r="AK831" s="1"/>
      <c r="AL831" s="1"/>
      <c r="AM831" s="1"/>
    </row>
    <row r="832" spans="1:163" ht="15" customHeight="1" x14ac:dyDescent="0.2">
      <c r="A832" s="75">
        <f t="shared" si="294"/>
        <v>43767</v>
      </c>
      <c r="B832" s="2">
        <f t="shared" si="285"/>
        <v>985.19780175999995</v>
      </c>
      <c r="C832" s="157">
        <f t="shared" si="305"/>
        <v>975.20704794999995</v>
      </c>
      <c r="D832" s="158">
        <f t="shared" si="295"/>
        <v>5224.18</v>
      </c>
      <c r="E832" s="150">
        <f>IF(AND(K832=1,K831&gt;1),VLOOKUP(A831,[1]Plan1!$GA$137:$GD$300,4),E831)</f>
        <v>5229.93</v>
      </c>
      <c r="F832" s="152">
        <f t="shared" si="286"/>
        <v>43676</v>
      </c>
      <c r="G832" s="152">
        <f t="shared" si="303"/>
        <v>43707</v>
      </c>
      <c r="H832" s="159">
        <f t="shared" si="287"/>
        <v>1.1006512026767723E-3</v>
      </c>
      <c r="I832" s="160">
        <f t="shared" si="296"/>
        <v>43768</v>
      </c>
      <c r="J832" s="155">
        <f t="shared" si="304"/>
        <v>30</v>
      </c>
      <c r="K832" s="155">
        <f t="shared" si="301"/>
        <v>29</v>
      </c>
      <c r="L832" s="2">
        <f t="shared" si="297"/>
        <v>1.0010639400000001</v>
      </c>
      <c r="M832" s="157">
        <f t="shared" si="302"/>
        <v>1.0010639400000001</v>
      </c>
      <c r="N832" s="2">
        <f t="shared" si="288"/>
        <v>976.24460972999998</v>
      </c>
      <c r="O832" s="161">
        <f t="shared" si="298"/>
        <v>0</v>
      </c>
      <c r="P832" s="162">
        <f t="shared" si="289"/>
        <v>0</v>
      </c>
      <c r="Q832" s="157">
        <f t="shared" si="290"/>
        <v>0</v>
      </c>
      <c r="R832" s="163">
        <f t="shared" si="299"/>
        <v>0.12</v>
      </c>
      <c r="S832" s="161">
        <f t="shared" si="291"/>
        <v>29</v>
      </c>
      <c r="T832" s="161">
        <v>360</v>
      </c>
      <c r="U832" s="164">
        <f t="shared" si="292"/>
        <v>1.0091710540000001</v>
      </c>
      <c r="V832" s="157">
        <f t="shared" si="293"/>
        <v>8.9531920300000003</v>
      </c>
      <c r="W832" s="2">
        <f t="shared" si="300"/>
        <v>0</v>
      </c>
      <c r="X832" s="2"/>
      <c r="Y832" s="8"/>
      <c r="Z832" s="5"/>
      <c r="AA832" s="1"/>
      <c r="AB832" s="8"/>
      <c r="AC832" s="3"/>
      <c r="AD832" s="1"/>
      <c r="AE832" s="3"/>
      <c r="AF832" s="3"/>
      <c r="AG832" s="4"/>
      <c r="AH832" s="4"/>
      <c r="AI832" s="4"/>
      <c r="AJ832" s="1"/>
      <c r="AK832" s="1"/>
      <c r="AL832" s="1"/>
      <c r="AM832" s="1"/>
    </row>
    <row r="833" spans="1:39" ht="15" customHeight="1" x14ac:dyDescent="0.2">
      <c r="A833" s="75">
        <f t="shared" si="294"/>
        <v>43768</v>
      </c>
      <c r="B833" s="2">
        <f t="shared" si="285"/>
        <v>985.54413228999999</v>
      </c>
      <c r="C833" s="157">
        <f t="shared" si="305"/>
        <v>975.20704794999995</v>
      </c>
      <c r="D833" s="158">
        <f t="shared" si="295"/>
        <v>5224.18</v>
      </c>
      <c r="E833" s="150">
        <f>IF(AND(K833=1,K832&gt;1),VLOOKUP(A832,[1]Plan1!$GA$137:$GD$300,4),E832)</f>
        <v>5229.93</v>
      </c>
      <c r="F833" s="152">
        <f t="shared" si="286"/>
        <v>43676</v>
      </c>
      <c r="G833" s="152">
        <f t="shared" si="303"/>
        <v>43707</v>
      </c>
      <c r="H833" s="159">
        <f t="shared" si="287"/>
        <v>1.1006512026767723E-3</v>
      </c>
      <c r="I833" s="160">
        <f t="shared" si="296"/>
        <v>43768</v>
      </c>
      <c r="J833" s="155">
        <f t="shared" si="304"/>
        <v>30</v>
      </c>
      <c r="K833" s="155">
        <f t="shared" si="301"/>
        <v>30</v>
      </c>
      <c r="L833" s="2">
        <f t="shared" si="297"/>
        <v>1.0011006499999999</v>
      </c>
      <c r="M833" s="157">
        <f t="shared" si="302"/>
        <v>1.0011006499999999</v>
      </c>
      <c r="N833" s="2">
        <f t="shared" si="288"/>
        <v>976.28040957999997</v>
      </c>
      <c r="O833" s="161">
        <f t="shared" si="298"/>
        <v>0</v>
      </c>
      <c r="P833" s="162">
        <f t="shared" si="289"/>
        <v>0</v>
      </c>
      <c r="Q833" s="157">
        <f t="shared" si="290"/>
        <v>0</v>
      </c>
      <c r="R833" s="163">
        <f t="shared" si="299"/>
        <v>0.12</v>
      </c>
      <c r="S833" s="161">
        <f t="shared" si="291"/>
        <v>30</v>
      </c>
      <c r="T833" s="161">
        <v>360</v>
      </c>
      <c r="U833" s="164">
        <f t="shared" si="292"/>
        <v>1.0094887930000001</v>
      </c>
      <c r="V833" s="157">
        <f t="shared" si="293"/>
        <v>9.2637227099999997</v>
      </c>
      <c r="W833" s="2">
        <f t="shared" si="300"/>
        <v>0</v>
      </c>
      <c r="X833" s="2"/>
      <c r="Y833" s="8"/>
      <c r="Z833" s="5"/>
      <c r="AA833" s="1"/>
      <c r="AB833" s="8"/>
      <c r="AC833" s="3"/>
      <c r="AD833" s="1"/>
      <c r="AE833" s="3"/>
      <c r="AF833" s="3"/>
      <c r="AG833" s="4"/>
      <c r="AH833" s="4"/>
      <c r="AI833" s="4"/>
      <c r="AJ833" s="1"/>
      <c r="AK833" s="1"/>
      <c r="AL833" s="1"/>
      <c r="AM833" s="1"/>
    </row>
    <row r="834" spans="1:39" ht="15" customHeight="1" x14ac:dyDescent="0.2">
      <c r="A834" s="75">
        <f t="shared" si="294"/>
        <v>43769</v>
      </c>
      <c r="B834" s="2">
        <f t="shared" si="285"/>
        <v>985.83170328999995</v>
      </c>
      <c r="C834" s="157">
        <f t="shared" si="305"/>
        <v>985.54413228999999</v>
      </c>
      <c r="D834" s="158">
        <f t="shared" si="295"/>
        <v>5229.93</v>
      </c>
      <c r="E834" s="150">
        <f>IF(AND(K834=1,K833&gt;1),VLOOKUP(A833,[1]Plan1!$GA$137:$GD$300,4),E833)</f>
        <v>5227.84</v>
      </c>
      <c r="F834" s="152">
        <f t="shared" si="286"/>
        <v>43707</v>
      </c>
      <c r="G834" s="152">
        <f t="shared" si="303"/>
        <v>43738</v>
      </c>
      <c r="H834" s="159">
        <f t="shared" si="287"/>
        <v>-3.996229395040185E-4</v>
      </c>
      <c r="I834" s="160">
        <f t="shared" si="296"/>
        <v>43799</v>
      </c>
      <c r="J834" s="155">
        <f t="shared" si="304"/>
        <v>31</v>
      </c>
      <c r="K834" s="155">
        <f t="shared" si="301"/>
        <v>1</v>
      </c>
      <c r="L834" s="2">
        <f t="shared" si="297"/>
        <v>0.99998710000000002</v>
      </c>
      <c r="M834" s="157">
        <f t="shared" si="302"/>
        <v>0.99998710000000002</v>
      </c>
      <c r="N834" s="2">
        <f t="shared" si="288"/>
        <v>985.53141876999996</v>
      </c>
      <c r="O834" s="161">
        <f t="shared" si="298"/>
        <v>0</v>
      </c>
      <c r="P834" s="162">
        <f t="shared" si="289"/>
        <v>0</v>
      </c>
      <c r="Q834" s="157">
        <f t="shared" si="290"/>
        <v>0</v>
      </c>
      <c r="R834" s="163">
        <f t="shared" si="299"/>
        <v>0.12</v>
      </c>
      <c r="S834" s="161">
        <f t="shared" si="291"/>
        <v>1</v>
      </c>
      <c r="T834" s="161">
        <v>360</v>
      </c>
      <c r="U834" s="164">
        <f t="shared" si="292"/>
        <v>1.0003046929999999</v>
      </c>
      <c r="V834" s="157">
        <f t="shared" si="293"/>
        <v>0.30028452</v>
      </c>
      <c r="W834" s="2">
        <f t="shared" si="300"/>
        <v>0</v>
      </c>
      <c r="X834" s="2"/>
      <c r="Y834" s="8"/>
      <c r="Z834" s="5"/>
      <c r="AA834" s="1"/>
      <c r="AB834" s="8"/>
      <c r="AC834" s="3"/>
      <c r="AD834" s="1"/>
      <c r="AE834" s="3"/>
      <c r="AF834" s="3"/>
      <c r="AG834" s="4"/>
      <c r="AH834" s="4"/>
      <c r="AI834" s="4"/>
      <c r="AJ834" s="1"/>
      <c r="AK834" s="1"/>
      <c r="AL834" s="1"/>
      <c r="AM834" s="1"/>
    </row>
    <row r="835" spans="1:39" ht="15" customHeight="1" x14ac:dyDescent="0.2">
      <c r="A835" s="75">
        <f t="shared" si="294"/>
        <v>43770</v>
      </c>
      <c r="B835" s="2">
        <f t="shared" si="285"/>
        <v>986.11936904000004</v>
      </c>
      <c r="C835" s="157">
        <f t="shared" si="305"/>
        <v>985.54413228999999</v>
      </c>
      <c r="D835" s="158">
        <f t="shared" si="295"/>
        <v>5229.93</v>
      </c>
      <c r="E835" s="150">
        <f>IF(AND(K835=1,K834&gt;1),VLOOKUP(A834,[1]Plan1!$GA$137:$GD$300,4),E834)</f>
        <v>5227.84</v>
      </c>
      <c r="F835" s="152">
        <f t="shared" si="286"/>
        <v>43707</v>
      </c>
      <c r="G835" s="152">
        <f t="shared" si="303"/>
        <v>43738</v>
      </c>
      <c r="H835" s="159">
        <f t="shared" si="287"/>
        <v>-3.996229395040185E-4</v>
      </c>
      <c r="I835" s="160">
        <f t="shared" si="296"/>
        <v>43799</v>
      </c>
      <c r="J835" s="155">
        <f t="shared" si="304"/>
        <v>31</v>
      </c>
      <c r="K835" s="155">
        <f t="shared" si="301"/>
        <v>2</v>
      </c>
      <c r="L835" s="2">
        <f t="shared" si="297"/>
        <v>0.99997420999999997</v>
      </c>
      <c r="M835" s="157">
        <f t="shared" si="302"/>
        <v>0.99997420999999997</v>
      </c>
      <c r="N835" s="2">
        <f t="shared" si="288"/>
        <v>985.51871510000001</v>
      </c>
      <c r="O835" s="161">
        <f t="shared" si="298"/>
        <v>0</v>
      </c>
      <c r="P835" s="162">
        <f t="shared" si="289"/>
        <v>0</v>
      </c>
      <c r="Q835" s="157">
        <f t="shared" si="290"/>
        <v>0</v>
      </c>
      <c r="R835" s="163">
        <f t="shared" si="299"/>
        <v>0.12</v>
      </c>
      <c r="S835" s="161">
        <f t="shared" si="291"/>
        <v>2</v>
      </c>
      <c r="T835" s="161">
        <v>360</v>
      </c>
      <c r="U835" s="164">
        <f t="shared" si="292"/>
        <v>1.0006094800000001</v>
      </c>
      <c r="V835" s="157">
        <f t="shared" si="293"/>
        <v>0.60065394000000005</v>
      </c>
      <c r="W835" s="2">
        <f t="shared" si="300"/>
        <v>0</v>
      </c>
      <c r="X835" s="2"/>
      <c r="Y835" s="8"/>
      <c r="Z835" s="5"/>
      <c r="AA835" s="1"/>
      <c r="AB835" s="8"/>
      <c r="AC835" s="3"/>
      <c r="AD835" s="1"/>
      <c r="AE835" s="3"/>
      <c r="AF835" s="3"/>
      <c r="AG835" s="4"/>
      <c r="AH835" s="4"/>
      <c r="AI835" s="4"/>
      <c r="AJ835" s="1"/>
      <c r="AK835" s="1"/>
      <c r="AL835" s="1"/>
      <c r="AM835" s="1"/>
    </row>
    <row r="836" spans="1:39" ht="15" customHeight="1" x14ac:dyDescent="0.2">
      <c r="A836" s="75">
        <f t="shared" si="294"/>
        <v>43771</v>
      </c>
      <c r="B836" s="2">
        <f t="shared" si="285"/>
        <v>986.40710786</v>
      </c>
      <c r="C836" s="157">
        <f t="shared" si="305"/>
        <v>985.54413228999999</v>
      </c>
      <c r="D836" s="158">
        <f t="shared" si="295"/>
        <v>5229.93</v>
      </c>
      <c r="E836" s="150">
        <f>IF(AND(K836=1,K835&gt;1),VLOOKUP(A835,[1]Plan1!$GA$137:$GD$300,4),E835)</f>
        <v>5227.84</v>
      </c>
      <c r="F836" s="152">
        <f t="shared" si="286"/>
        <v>43707</v>
      </c>
      <c r="G836" s="152">
        <f t="shared" si="303"/>
        <v>43738</v>
      </c>
      <c r="H836" s="159">
        <f t="shared" si="287"/>
        <v>-3.996229395040185E-4</v>
      </c>
      <c r="I836" s="160">
        <f t="shared" si="296"/>
        <v>43799</v>
      </c>
      <c r="J836" s="155">
        <f t="shared" si="304"/>
        <v>31</v>
      </c>
      <c r="K836" s="155">
        <f t="shared" si="301"/>
        <v>3</v>
      </c>
      <c r="L836" s="2">
        <f t="shared" si="297"/>
        <v>0.99996130999999999</v>
      </c>
      <c r="M836" s="157">
        <f t="shared" si="302"/>
        <v>0.99996130999999999</v>
      </c>
      <c r="N836" s="2">
        <f t="shared" si="288"/>
        <v>985.50600157999997</v>
      </c>
      <c r="O836" s="161">
        <f t="shared" si="298"/>
        <v>0</v>
      </c>
      <c r="P836" s="162">
        <f t="shared" si="289"/>
        <v>0</v>
      </c>
      <c r="Q836" s="157">
        <f t="shared" si="290"/>
        <v>0</v>
      </c>
      <c r="R836" s="163">
        <f t="shared" si="299"/>
        <v>0.12</v>
      </c>
      <c r="S836" s="161">
        <f t="shared" si="291"/>
        <v>3</v>
      </c>
      <c r="T836" s="161">
        <v>360</v>
      </c>
      <c r="U836" s="164">
        <f t="shared" si="292"/>
        <v>1.000914359</v>
      </c>
      <c r="V836" s="157">
        <f t="shared" si="293"/>
        <v>0.90110628000000004</v>
      </c>
      <c r="W836" s="2">
        <f t="shared" si="300"/>
        <v>0</v>
      </c>
      <c r="X836" s="2"/>
      <c r="Y836" s="8"/>
      <c r="Z836" s="5"/>
      <c r="AA836" s="1"/>
      <c r="AB836" s="8"/>
      <c r="AC836" s="3"/>
      <c r="AD836" s="1"/>
      <c r="AE836" s="3"/>
      <c r="AF836" s="3"/>
      <c r="AG836" s="4"/>
      <c r="AH836" s="4"/>
      <c r="AI836" s="4"/>
      <c r="AJ836" s="1"/>
      <c r="AK836" s="1"/>
      <c r="AL836" s="1"/>
      <c r="AM836" s="1"/>
    </row>
    <row r="837" spans="1:39" ht="15" customHeight="1" x14ac:dyDescent="0.2">
      <c r="A837" s="75">
        <f t="shared" si="294"/>
        <v>43772</v>
      </c>
      <c r="B837" s="2">
        <f t="shared" si="285"/>
        <v>986.69494043999998</v>
      </c>
      <c r="C837" s="157">
        <f t="shared" si="305"/>
        <v>985.54413228999999</v>
      </c>
      <c r="D837" s="158">
        <f t="shared" si="295"/>
        <v>5229.93</v>
      </c>
      <c r="E837" s="150">
        <f>IF(AND(K837=1,K836&gt;1),VLOOKUP(A836,[1]Plan1!$GA$137:$GD$300,4),E836)</f>
        <v>5227.84</v>
      </c>
      <c r="F837" s="152">
        <f t="shared" si="286"/>
        <v>43707</v>
      </c>
      <c r="G837" s="152">
        <f t="shared" si="303"/>
        <v>43738</v>
      </c>
      <c r="H837" s="159">
        <f t="shared" si="287"/>
        <v>-3.996229395040185E-4</v>
      </c>
      <c r="I837" s="160">
        <f t="shared" si="296"/>
        <v>43799</v>
      </c>
      <c r="J837" s="155">
        <f t="shared" si="304"/>
        <v>31</v>
      </c>
      <c r="K837" s="155">
        <f t="shared" si="301"/>
        <v>4</v>
      </c>
      <c r="L837" s="2">
        <f t="shared" si="297"/>
        <v>0.99994841999999995</v>
      </c>
      <c r="M837" s="157">
        <f t="shared" si="302"/>
        <v>0.99994841999999995</v>
      </c>
      <c r="N837" s="2">
        <f t="shared" si="288"/>
        <v>985.49329792000003</v>
      </c>
      <c r="O837" s="161">
        <f t="shared" si="298"/>
        <v>0</v>
      </c>
      <c r="P837" s="162">
        <f t="shared" si="289"/>
        <v>0</v>
      </c>
      <c r="Q837" s="157">
        <f t="shared" si="290"/>
        <v>0</v>
      </c>
      <c r="R837" s="163">
        <f t="shared" si="299"/>
        <v>0.12</v>
      </c>
      <c r="S837" s="161">
        <f t="shared" si="291"/>
        <v>4</v>
      </c>
      <c r="T837" s="161">
        <v>360</v>
      </c>
      <c r="U837" s="164">
        <f t="shared" si="292"/>
        <v>1.0012193309999999</v>
      </c>
      <c r="V837" s="157">
        <f t="shared" si="293"/>
        <v>1.20164252</v>
      </c>
      <c r="W837" s="2">
        <f t="shared" si="300"/>
        <v>0</v>
      </c>
      <c r="X837" s="2"/>
      <c r="Y837" s="8"/>
      <c r="Z837" s="5"/>
      <c r="AA837" s="1"/>
      <c r="AB837" s="8"/>
      <c r="AC837" s="3"/>
      <c r="AD837" s="1"/>
      <c r="AE837" s="3"/>
      <c r="AF837" s="3"/>
      <c r="AG837" s="4"/>
      <c r="AH837" s="4"/>
      <c r="AI837" s="4"/>
      <c r="AJ837" s="1"/>
      <c r="AK837" s="1"/>
      <c r="AL837" s="1"/>
      <c r="AM837" s="1"/>
    </row>
    <row r="838" spans="1:39" ht="15" customHeight="1" x14ac:dyDescent="0.2">
      <c r="A838" s="75">
        <f t="shared" si="294"/>
        <v>43773</v>
      </c>
      <c r="B838" s="2">
        <f t="shared" si="285"/>
        <v>986.98285692000002</v>
      </c>
      <c r="C838" s="157">
        <f t="shared" si="305"/>
        <v>985.54413228999999</v>
      </c>
      <c r="D838" s="158">
        <f t="shared" si="295"/>
        <v>5229.93</v>
      </c>
      <c r="E838" s="150">
        <f>IF(AND(K838=1,K837&gt;1),VLOOKUP(A837,[1]Plan1!$GA$137:$GD$300,4),E837)</f>
        <v>5227.84</v>
      </c>
      <c r="F838" s="152">
        <f t="shared" si="286"/>
        <v>43707</v>
      </c>
      <c r="G838" s="152">
        <f t="shared" si="303"/>
        <v>43738</v>
      </c>
      <c r="H838" s="159">
        <f t="shared" si="287"/>
        <v>-3.996229395040185E-4</v>
      </c>
      <c r="I838" s="160">
        <f t="shared" si="296"/>
        <v>43799</v>
      </c>
      <c r="J838" s="155">
        <f t="shared" si="304"/>
        <v>31</v>
      </c>
      <c r="K838" s="155">
        <f t="shared" si="301"/>
        <v>5</v>
      </c>
      <c r="L838" s="2">
        <f t="shared" si="297"/>
        <v>0.99993553000000002</v>
      </c>
      <c r="M838" s="157">
        <f t="shared" si="302"/>
        <v>0.99993553000000002</v>
      </c>
      <c r="N838" s="2">
        <f t="shared" si="288"/>
        <v>985.48059424999997</v>
      </c>
      <c r="O838" s="161">
        <f t="shared" si="298"/>
        <v>0</v>
      </c>
      <c r="P838" s="162">
        <f t="shared" si="289"/>
        <v>0</v>
      </c>
      <c r="Q838" s="157">
        <f t="shared" si="290"/>
        <v>0</v>
      </c>
      <c r="R838" s="163">
        <f t="shared" si="299"/>
        <v>0.12</v>
      </c>
      <c r="S838" s="161">
        <f t="shared" si="291"/>
        <v>5</v>
      </c>
      <c r="T838" s="161">
        <v>360</v>
      </c>
      <c r="U838" s="164">
        <f t="shared" si="292"/>
        <v>1.001524396</v>
      </c>
      <c r="V838" s="157">
        <f t="shared" si="293"/>
        <v>1.5022626699999999</v>
      </c>
      <c r="W838" s="2">
        <f t="shared" si="300"/>
        <v>0</v>
      </c>
      <c r="X838" s="2"/>
      <c r="Y838" s="8"/>
      <c r="Z838" s="5"/>
      <c r="AA838" s="1"/>
      <c r="AB838" s="8"/>
      <c r="AC838" s="3"/>
      <c r="AD838" s="1"/>
      <c r="AE838" s="3"/>
      <c r="AF838" s="3"/>
      <c r="AG838" s="4"/>
      <c r="AH838" s="4"/>
      <c r="AI838" s="4"/>
      <c r="AJ838" s="1"/>
      <c r="AK838" s="1"/>
      <c r="AL838" s="1"/>
      <c r="AM838" s="1"/>
    </row>
    <row r="839" spans="1:39" ht="15" customHeight="1" x14ac:dyDescent="0.2">
      <c r="A839" s="75">
        <f t="shared" si="294"/>
        <v>43774</v>
      </c>
      <c r="B839" s="2">
        <f t="shared" si="285"/>
        <v>987.27085731</v>
      </c>
      <c r="C839" s="157">
        <f t="shared" si="305"/>
        <v>985.54413228999999</v>
      </c>
      <c r="D839" s="158">
        <f t="shared" si="295"/>
        <v>5229.93</v>
      </c>
      <c r="E839" s="150">
        <f>IF(AND(K839=1,K838&gt;1),VLOOKUP(A838,[1]Plan1!$GA$137:$GD$300,4),E838)</f>
        <v>5227.84</v>
      </c>
      <c r="F839" s="152">
        <f t="shared" si="286"/>
        <v>43707</v>
      </c>
      <c r="G839" s="152">
        <f t="shared" si="303"/>
        <v>43738</v>
      </c>
      <c r="H839" s="159">
        <f t="shared" si="287"/>
        <v>-3.996229395040185E-4</v>
      </c>
      <c r="I839" s="160">
        <f t="shared" si="296"/>
        <v>43799</v>
      </c>
      <c r="J839" s="155">
        <f t="shared" si="304"/>
        <v>31</v>
      </c>
      <c r="K839" s="155">
        <f t="shared" si="301"/>
        <v>6</v>
      </c>
      <c r="L839" s="2">
        <f t="shared" si="297"/>
        <v>0.99992263999999997</v>
      </c>
      <c r="M839" s="157">
        <f t="shared" si="302"/>
        <v>0.99992263999999997</v>
      </c>
      <c r="N839" s="2">
        <f t="shared" si="288"/>
        <v>985.46789059000002</v>
      </c>
      <c r="O839" s="161">
        <f t="shared" si="298"/>
        <v>0</v>
      </c>
      <c r="P839" s="162">
        <f t="shared" si="289"/>
        <v>0</v>
      </c>
      <c r="Q839" s="157">
        <f t="shared" si="290"/>
        <v>0</v>
      </c>
      <c r="R839" s="163">
        <f t="shared" si="299"/>
        <v>0.12</v>
      </c>
      <c r="S839" s="161">
        <f t="shared" si="291"/>
        <v>6</v>
      </c>
      <c r="T839" s="161">
        <v>360</v>
      </c>
      <c r="U839" s="164">
        <f t="shared" si="292"/>
        <v>1.001829554</v>
      </c>
      <c r="V839" s="157">
        <f t="shared" si="293"/>
        <v>1.8029667199999999</v>
      </c>
      <c r="W839" s="2">
        <f t="shared" si="300"/>
        <v>0</v>
      </c>
      <c r="X839" s="2"/>
      <c r="Y839" s="8"/>
      <c r="Z839" s="5"/>
      <c r="AA839" s="1"/>
      <c r="AB839" s="8"/>
      <c r="AC839" s="3"/>
      <c r="AD839" s="1"/>
      <c r="AE839" s="3"/>
      <c r="AF839" s="3"/>
      <c r="AG839" s="4"/>
      <c r="AH839" s="4"/>
      <c r="AI839" s="4"/>
      <c r="AJ839" s="1"/>
      <c r="AK839" s="1"/>
      <c r="AL839" s="1"/>
      <c r="AM839" s="1"/>
    </row>
    <row r="840" spans="1:39" ht="15" customHeight="1" x14ac:dyDescent="0.2">
      <c r="A840" s="75">
        <f t="shared" si="294"/>
        <v>43775</v>
      </c>
      <c r="B840" s="2">
        <f t="shared" si="285"/>
        <v>987.55893072000003</v>
      </c>
      <c r="C840" s="157">
        <f t="shared" si="305"/>
        <v>985.54413228999999</v>
      </c>
      <c r="D840" s="158">
        <f t="shared" si="295"/>
        <v>5229.93</v>
      </c>
      <c r="E840" s="150">
        <f>IF(AND(K840=1,K839&gt;1),VLOOKUP(A839,[1]Plan1!$GA$137:$GD$300,4),E839)</f>
        <v>5227.84</v>
      </c>
      <c r="F840" s="152">
        <f t="shared" si="286"/>
        <v>43707</v>
      </c>
      <c r="G840" s="152">
        <f t="shared" si="303"/>
        <v>43738</v>
      </c>
      <c r="H840" s="159">
        <f t="shared" si="287"/>
        <v>-3.996229395040185E-4</v>
      </c>
      <c r="I840" s="160">
        <f t="shared" si="296"/>
        <v>43799</v>
      </c>
      <c r="J840" s="155">
        <f t="shared" si="304"/>
        <v>31</v>
      </c>
      <c r="K840" s="155">
        <f t="shared" si="301"/>
        <v>7</v>
      </c>
      <c r="L840" s="2">
        <f t="shared" si="297"/>
        <v>0.99990973999999999</v>
      </c>
      <c r="M840" s="157">
        <f t="shared" si="302"/>
        <v>0.99990973999999999</v>
      </c>
      <c r="N840" s="2">
        <f t="shared" si="288"/>
        <v>985.45517706999999</v>
      </c>
      <c r="O840" s="161">
        <f t="shared" si="298"/>
        <v>0</v>
      </c>
      <c r="P840" s="162">
        <f t="shared" si="289"/>
        <v>0</v>
      </c>
      <c r="Q840" s="157">
        <f t="shared" si="290"/>
        <v>0</v>
      </c>
      <c r="R840" s="163">
        <f t="shared" si="299"/>
        <v>0.12</v>
      </c>
      <c r="S840" s="161">
        <f t="shared" si="291"/>
        <v>7</v>
      </c>
      <c r="T840" s="161">
        <v>360</v>
      </c>
      <c r="U840" s="164">
        <f t="shared" si="292"/>
        <v>1.002134804</v>
      </c>
      <c r="V840" s="157">
        <f t="shared" si="293"/>
        <v>2.1037536499999998</v>
      </c>
      <c r="W840" s="2">
        <f t="shared" si="300"/>
        <v>0</v>
      </c>
      <c r="X840" s="2"/>
      <c r="Y840" s="8"/>
      <c r="Z840" s="5"/>
      <c r="AA840" s="1"/>
      <c r="AB840" s="8"/>
      <c r="AC840" s="3"/>
      <c r="AD840" s="1"/>
      <c r="AE840" s="3"/>
      <c r="AF840" s="3"/>
      <c r="AG840" s="4"/>
      <c r="AH840" s="4"/>
      <c r="AI840" s="4"/>
      <c r="AJ840" s="1"/>
      <c r="AK840" s="1"/>
      <c r="AL840" s="1"/>
      <c r="AM840" s="1"/>
    </row>
    <row r="841" spans="1:39" ht="15" customHeight="1" x14ac:dyDescent="0.2">
      <c r="A841" s="75">
        <f t="shared" si="294"/>
        <v>43776</v>
      </c>
      <c r="B841" s="2">
        <f t="shared" si="285"/>
        <v>987.8470988900001</v>
      </c>
      <c r="C841" s="157">
        <f t="shared" si="305"/>
        <v>985.54413228999999</v>
      </c>
      <c r="D841" s="158">
        <f t="shared" si="295"/>
        <v>5229.93</v>
      </c>
      <c r="E841" s="150">
        <f>IF(AND(K841=1,K840&gt;1),VLOOKUP(A840,[1]Plan1!$GA$137:$GD$300,4),E840)</f>
        <v>5227.84</v>
      </c>
      <c r="F841" s="152">
        <f t="shared" si="286"/>
        <v>43707</v>
      </c>
      <c r="G841" s="152">
        <f t="shared" si="303"/>
        <v>43738</v>
      </c>
      <c r="H841" s="159">
        <f t="shared" si="287"/>
        <v>-3.996229395040185E-4</v>
      </c>
      <c r="I841" s="160">
        <f t="shared" si="296"/>
        <v>43799</v>
      </c>
      <c r="J841" s="155">
        <f t="shared" si="304"/>
        <v>31</v>
      </c>
      <c r="K841" s="155">
        <f t="shared" si="301"/>
        <v>8</v>
      </c>
      <c r="L841" s="2">
        <f t="shared" si="297"/>
        <v>0.99989684999999995</v>
      </c>
      <c r="M841" s="157">
        <f t="shared" si="302"/>
        <v>0.99989684999999995</v>
      </c>
      <c r="N841" s="2">
        <f t="shared" si="288"/>
        <v>985.44247341000005</v>
      </c>
      <c r="O841" s="161">
        <f t="shared" si="298"/>
        <v>0</v>
      </c>
      <c r="P841" s="162">
        <f t="shared" si="289"/>
        <v>0</v>
      </c>
      <c r="Q841" s="157">
        <f t="shared" si="290"/>
        <v>0</v>
      </c>
      <c r="R841" s="163">
        <f t="shared" si="299"/>
        <v>0.12</v>
      </c>
      <c r="S841" s="161">
        <f t="shared" si="291"/>
        <v>8</v>
      </c>
      <c r="T841" s="161">
        <v>360</v>
      </c>
      <c r="U841" s="164">
        <f t="shared" si="292"/>
        <v>1.002440148</v>
      </c>
      <c r="V841" s="157">
        <f t="shared" si="293"/>
        <v>2.40462548</v>
      </c>
      <c r="W841" s="2">
        <f t="shared" si="300"/>
        <v>0</v>
      </c>
      <c r="X841" s="2"/>
      <c r="Y841" s="8"/>
      <c r="Z841" s="5"/>
      <c r="AA841" s="1"/>
      <c r="AB841" s="8"/>
      <c r="AC841" s="3"/>
      <c r="AD841" s="1"/>
      <c r="AE841" s="3"/>
      <c r="AF841" s="3"/>
      <c r="AG841" s="4"/>
      <c r="AH841" s="4"/>
      <c r="AI841" s="4"/>
      <c r="AJ841" s="1"/>
      <c r="AK841" s="1"/>
      <c r="AL841" s="1"/>
      <c r="AM841" s="1"/>
    </row>
    <row r="842" spans="1:39" ht="15" customHeight="1" x14ac:dyDescent="0.2">
      <c r="A842" s="75">
        <f t="shared" si="294"/>
        <v>43777</v>
      </c>
      <c r="B842" s="2">
        <f t="shared" si="285"/>
        <v>988.13535092999996</v>
      </c>
      <c r="C842" s="157">
        <f t="shared" si="305"/>
        <v>985.54413228999999</v>
      </c>
      <c r="D842" s="158">
        <f t="shared" si="295"/>
        <v>5229.93</v>
      </c>
      <c r="E842" s="150">
        <f>IF(AND(K842=1,K841&gt;1),VLOOKUP(A841,[1]Plan1!$GA$137:$GD$300,4),E841)</f>
        <v>5227.84</v>
      </c>
      <c r="F842" s="152">
        <f t="shared" si="286"/>
        <v>43707</v>
      </c>
      <c r="G842" s="152">
        <f t="shared" si="303"/>
        <v>43738</v>
      </c>
      <c r="H842" s="159">
        <f t="shared" si="287"/>
        <v>-3.996229395040185E-4</v>
      </c>
      <c r="I842" s="160">
        <f t="shared" si="296"/>
        <v>43799</v>
      </c>
      <c r="J842" s="155">
        <f t="shared" si="304"/>
        <v>31</v>
      </c>
      <c r="K842" s="155">
        <f t="shared" si="301"/>
        <v>9</v>
      </c>
      <c r="L842" s="2">
        <f t="shared" si="297"/>
        <v>0.99988396000000002</v>
      </c>
      <c r="M842" s="157">
        <f t="shared" si="302"/>
        <v>0.99988396000000002</v>
      </c>
      <c r="N842" s="2">
        <f t="shared" si="288"/>
        <v>985.42976973999998</v>
      </c>
      <c r="O842" s="161">
        <f t="shared" si="298"/>
        <v>0</v>
      </c>
      <c r="P842" s="162">
        <f t="shared" si="289"/>
        <v>0</v>
      </c>
      <c r="Q842" s="157">
        <f t="shared" si="290"/>
        <v>0</v>
      </c>
      <c r="R842" s="163">
        <f t="shared" si="299"/>
        <v>0.12</v>
      </c>
      <c r="S842" s="161">
        <f t="shared" si="291"/>
        <v>9</v>
      </c>
      <c r="T842" s="161">
        <v>360</v>
      </c>
      <c r="U842" s="164">
        <f t="shared" si="292"/>
        <v>1.002745585</v>
      </c>
      <c r="V842" s="157">
        <f t="shared" si="293"/>
        <v>2.7055811900000002</v>
      </c>
      <c r="W842" s="2">
        <f t="shared" si="300"/>
        <v>0</v>
      </c>
      <c r="X842" s="2"/>
      <c r="Y842" s="8"/>
      <c r="Z842" s="5"/>
      <c r="AA842" s="1"/>
      <c r="AB842" s="8"/>
      <c r="AC842" s="3"/>
      <c r="AD842" s="1"/>
      <c r="AE842" s="3"/>
      <c r="AF842" s="3"/>
      <c r="AG842" s="4"/>
      <c r="AH842" s="4"/>
      <c r="AI842" s="4"/>
      <c r="AJ842" s="1"/>
      <c r="AK842" s="1"/>
      <c r="AL842" s="1"/>
      <c r="AM842" s="1"/>
    </row>
    <row r="843" spans="1:39" ht="15" customHeight="1" x14ac:dyDescent="0.2">
      <c r="A843" s="75">
        <f t="shared" si="294"/>
        <v>43778</v>
      </c>
      <c r="B843" s="2">
        <f t="shared" ref="B843:B906" si="306">N843+V843</f>
        <v>988.4236868700001</v>
      </c>
      <c r="C843" s="157">
        <f t="shared" si="305"/>
        <v>985.54413228999999</v>
      </c>
      <c r="D843" s="158">
        <f t="shared" si="295"/>
        <v>5229.93</v>
      </c>
      <c r="E843" s="150">
        <f>IF(AND(K843=1,K842&gt;1),VLOOKUP(A842,[1]Plan1!$GA$137:$GD$300,4),E842)</f>
        <v>5227.84</v>
      </c>
      <c r="F843" s="152">
        <f t="shared" ref="F843:F906" si="307">EDATE(G843,-1)</f>
        <v>43707</v>
      </c>
      <c r="G843" s="152">
        <f t="shared" si="303"/>
        <v>43738</v>
      </c>
      <c r="H843" s="159">
        <f t="shared" ref="H843:H906" si="308">(E843/D843)-1</f>
        <v>-3.996229395040185E-4</v>
      </c>
      <c r="I843" s="160">
        <f t="shared" si="296"/>
        <v>43799</v>
      </c>
      <c r="J843" s="155">
        <f t="shared" si="304"/>
        <v>31</v>
      </c>
      <c r="K843" s="155">
        <f t="shared" si="301"/>
        <v>10</v>
      </c>
      <c r="L843" s="2">
        <f t="shared" si="297"/>
        <v>0.99987106999999997</v>
      </c>
      <c r="M843" s="157">
        <f t="shared" si="302"/>
        <v>0.99987106999999997</v>
      </c>
      <c r="N843" s="2">
        <f t="shared" ref="N843:N906" si="309">TRUNC(C843*M843,8)</f>
        <v>985.41706608000004</v>
      </c>
      <c r="O843" s="161">
        <f t="shared" si="298"/>
        <v>0</v>
      </c>
      <c r="P843" s="162">
        <f t="shared" ref="P843:P906" si="310">IF(O843&gt;0,VLOOKUP($A843,$AB$11:$AG$122,6),0)</f>
        <v>0</v>
      </c>
      <c r="Q843" s="157">
        <f t="shared" ref="Q843:Q906" si="311">IF(P843&gt;0,TRUNC(P843*N843,8),0)</f>
        <v>0</v>
      </c>
      <c r="R843" s="163">
        <f t="shared" si="299"/>
        <v>0.12</v>
      </c>
      <c r="S843" s="161">
        <f t="shared" ref="S843:S906" si="312">K843</f>
        <v>10</v>
      </c>
      <c r="T843" s="161">
        <v>360</v>
      </c>
      <c r="U843" s="164">
        <f t="shared" ref="U843:U906" si="313">ROUND((1+R843)^(30/360)^(K843/J843),9)</f>
        <v>1.0030511150000001</v>
      </c>
      <c r="V843" s="157">
        <f t="shared" ref="V843:V906" si="314">TRUNC((N843*(U843-1)),8)</f>
        <v>3.0066207899999999</v>
      </c>
      <c r="W843" s="2">
        <f t="shared" si="300"/>
        <v>0</v>
      </c>
      <c r="X843" s="2"/>
      <c r="Y843" s="8"/>
      <c r="Z843" s="5"/>
      <c r="AA843" s="1"/>
      <c r="AB843" s="8"/>
      <c r="AC843" s="3"/>
      <c r="AD843" s="1"/>
      <c r="AE843" s="3"/>
      <c r="AF843" s="3"/>
      <c r="AG843" s="4"/>
      <c r="AH843" s="4"/>
      <c r="AI843" s="4"/>
      <c r="AJ843" s="1"/>
      <c r="AK843" s="1"/>
      <c r="AL843" s="1"/>
      <c r="AM843" s="1"/>
    </row>
    <row r="844" spans="1:39" ht="15" customHeight="1" x14ac:dyDescent="0.2">
      <c r="A844" s="75">
        <f t="shared" ref="A844:A907" si="315">(A843+1)</f>
        <v>43779</v>
      </c>
      <c r="B844" s="2">
        <f t="shared" si="306"/>
        <v>988.71210668000003</v>
      </c>
      <c r="C844" s="157">
        <f t="shared" si="305"/>
        <v>985.54413228999999</v>
      </c>
      <c r="D844" s="158">
        <f t="shared" ref="D844:D907" si="316">IF(E844=E843,D843,E843)</f>
        <v>5229.93</v>
      </c>
      <c r="E844" s="150">
        <f>IF(AND(K844=1,K843&gt;1),VLOOKUP(A843,[1]Plan1!$GA$137:$GD$300,4),E843)</f>
        <v>5227.84</v>
      </c>
      <c r="F844" s="152">
        <f t="shared" si="307"/>
        <v>43707</v>
      </c>
      <c r="G844" s="152">
        <f t="shared" si="303"/>
        <v>43738</v>
      </c>
      <c r="H844" s="159">
        <f t="shared" si="308"/>
        <v>-3.996229395040185E-4</v>
      </c>
      <c r="I844" s="160">
        <f t="shared" ref="I844:I907" si="317">VLOOKUP(A843,AF$126:AI$301,4)</f>
        <v>43799</v>
      </c>
      <c r="J844" s="155">
        <f t="shared" si="304"/>
        <v>31</v>
      </c>
      <c r="K844" s="155">
        <f t="shared" si="301"/>
        <v>11</v>
      </c>
      <c r="L844" s="2">
        <f t="shared" ref="L844:L907" si="318">TRUNC((E844/D844)^TRUNC((K844/J844),9),8)</f>
        <v>0.99985818000000004</v>
      </c>
      <c r="M844" s="157">
        <f t="shared" si="302"/>
        <v>0.99985818000000004</v>
      </c>
      <c r="N844" s="2">
        <f t="shared" si="309"/>
        <v>985.40436241999998</v>
      </c>
      <c r="O844" s="161">
        <f t="shared" ref="O844:O907" si="319">IF(VLOOKUP(A844,AB$11:AK$122,10)=VLOOKUP(A843,AB$11:AK$122,10),0,VLOOKUP(A844,AB$11:AK$122,10))</f>
        <v>0</v>
      </c>
      <c r="P844" s="162">
        <f t="shared" si="310"/>
        <v>0</v>
      </c>
      <c r="Q844" s="157">
        <f t="shared" si="311"/>
        <v>0</v>
      </c>
      <c r="R844" s="163">
        <f t="shared" ref="R844:R907" si="320">(R843)</f>
        <v>0.12</v>
      </c>
      <c r="S844" s="161">
        <f t="shared" si="312"/>
        <v>11</v>
      </c>
      <c r="T844" s="161">
        <v>360</v>
      </c>
      <c r="U844" s="164">
        <f t="shared" si="313"/>
        <v>1.0033567379999999</v>
      </c>
      <c r="V844" s="157">
        <f t="shared" si="314"/>
        <v>3.3077442600000002</v>
      </c>
      <c r="W844" s="2">
        <f t="shared" ref="W844:W907" si="321">IF(O844&gt;0,Q844+V844,0)</f>
        <v>0</v>
      </c>
      <c r="X844" s="2"/>
      <c r="Y844" s="8"/>
      <c r="Z844" s="5"/>
      <c r="AA844" s="1"/>
      <c r="AB844" s="8"/>
      <c r="AC844" s="3"/>
      <c r="AD844" s="1"/>
      <c r="AE844" s="3"/>
      <c r="AF844" s="3"/>
      <c r="AG844" s="4"/>
      <c r="AH844" s="4"/>
      <c r="AI844" s="4"/>
      <c r="AJ844" s="1"/>
      <c r="AK844" s="1"/>
      <c r="AL844" s="1"/>
      <c r="AM844" s="1"/>
    </row>
    <row r="845" spans="1:39" ht="15" customHeight="1" x14ac:dyDescent="0.2">
      <c r="A845" s="75">
        <f t="shared" si="315"/>
        <v>43780</v>
      </c>
      <c r="B845" s="2">
        <f t="shared" si="306"/>
        <v>989.00060048</v>
      </c>
      <c r="C845" s="157">
        <f t="shared" si="305"/>
        <v>985.54413228999999</v>
      </c>
      <c r="D845" s="158">
        <f t="shared" si="316"/>
        <v>5229.93</v>
      </c>
      <c r="E845" s="150">
        <f>IF(AND(K845=1,K844&gt;1),VLOOKUP(A844,[1]Plan1!$GA$137:$GD$300,4),E844)</f>
        <v>5227.84</v>
      </c>
      <c r="F845" s="152">
        <f t="shared" si="307"/>
        <v>43707</v>
      </c>
      <c r="G845" s="152">
        <f t="shared" si="303"/>
        <v>43738</v>
      </c>
      <c r="H845" s="159">
        <f t="shared" si="308"/>
        <v>-3.996229395040185E-4</v>
      </c>
      <c r="I845" s="160">
        <f t="shared" si="317"/>
        <v>43799</v>
      </c>
      <c r="J845" s="155">
        <f t="shared" si="304"/>
        <v>31</v>
      </c>
      <c r="K845" s="155">
        <f t="shared" si="301"/>
        <v>12</v>
      </c>
      <c r="L845" s="2">
        <f t="shared" si="318"/>
        <v>0.99984527999999995</v>
      </c>
      <c r="M845" s="157">
        <f t="shared" si="302"/>
        <v>0.99984527999999995</v>
      </c>
      <c r="N845" s="2">
        <f t="shared" si="309"/>
        <v>985.39164889999995</v>
      </c>
      <c r="O845" s="161">
        <f t="shared" si="319"/>
        <v>0</v>
      </c>
      <c r="P845" s="162">
        <f t="shared" si="310"/>
        <v>0</v>
      </c>
      <c r="Q845" s="157">
        <f t="shared" si="311"/>
        <v>0</v>
      </c>
      <c r="R845" s="163">
        <f t="shared" si="320"/>
        <v>0.12</v>
      </c>
      <c r="S845" s="161">
        <f t="shared" si="312"/>
        <v>12</v>
      </c>
      <c r="T845" s="161">
        <v>360</v>
      </c>
      <c r="U845" s="164">
        <f t="shared" si="313"/>
        <v>1.0036624540000001</v>
      </c>
      <c r="V845" s="157">
        <f t="shared" si="314"/>
        <v>3.6089515799999998</v>
      </c>
      <c r="W845" s="2">
        <f t="shared" si="321"/>
        <v>0</v>
      </c>
      <c r="X845" s="2"/>
      <c r="Y845" s="8"/>
      <c r="Z845" s="5"/>
      <c r="AA845" s="1"/>
      <c r="AB845" s="8"/>
      <c r="AC845" s="3"/>
      <c r="AD845" s="1"/>
      <c r="AE845" s="3"/>
      <c r="AF845" s="3"/>
      <c r="AG845" s="4"/>
      <c r="AH845" s="4"/>
      <c r="AI845" s="4"/>
      <c r="AJ845" s="1"/>
      <c r="AK845" s="1"/>
      <c r="AL845" s="1"/>
      <c r="AM845" s="1"/>
    </row>
    <row r="846" spans="1:39" ht="15" customHeight="1" x14ac:dyDescent="0.2">
      <c r="A846" s="75">
        <f t="shared" si="315"/>
        <v>43781</v>
      </c>
      <c r="B846" s="2">
        <f t="shared" si="306"/>
        <v>989.28918901999998</v>
      </c>
      <c r="C846" s="157">
        <f t="shared" si="305"/>
        <v>985.54413228999999</v>
      </c>
      <c r="D846" s="158">
        <f t="shared" si="316"/>
        <v>5229.93</v>
      </c>
      <c r="E846" s="150">
        <f>IF(AND(K846=1,K845&gt;1),VLOOKUP(A845,[1]Plan1!$GA$137:$GD$300,4),E845)</f>
        <v>5227.84</v>
      </c>
      <c r="F846" s="152">
        <f t="shared" si="307"/>
        <v>43707</v>
      </c>
      <c r="G846" s="152">
        <f t="shared" si="303"/>
        <v>43738</v>
      </c>
      <c r="H846" s="159">
        <f t="shared" si="308"/>
        <v>-3.996229395040185E-4</v>
      </c>
      <c r="I846" s="160">
        <f t="shared" si="317"/>
        <v>43799</v>
      </c>
      <c r="J846" s="155">
        <f t="shared" si="304"/>
        <v>31</v>
      </c>
      <c r="K846" s="155">
        <f t="shared" si="301"/>
        <v>13</v>
      </c>
      <c r="L846" s="2">
        <f t="shared" si="318"/>
        <v>0.99983239000000002</v>
      </c>
      <c r="M846" s="157">
        <f t="shared" si="302"/>
        <v>0.99983239000000002</v>
      </c>
      <c r="N846" s="2">
        <f t="shared" si="309"/>
        <v>985.37894523</v>
      </c>
      <c r="O846" s="161">
        <f t="shared" si="319"/>
        <v>0</v>
      </c>
      <c r="P846" s="162">
        <f t="shared" si="310"/>
        <v>0</v>
      </c>
      <c r="Q846" s="157">
        <f t="shared" si="311"/>
        <v>0</v>
      </c>
      <c r="R846" s="163">
        <f t="shared" si="320"/>
        <v>0.12</v>
      </c>
      <c r="S846" s="161">
        <f t="shared" si="312"/>
        <v>13</v>
      </c>
      <c r="T846" s="161">
        <v>360</v>
      </c>
      <c r="U846" s="164">
        <f t="shared" si="313"/>
        <v>1.0039682640000001</v>
      </c>
      <c r="V846" s="157">
        <f t="shared" si="314"/>
        <v>3.91024379</v>
      </c>
      <c r="W846" s="2">
        <f t="shared" si="321"/>
        <v>0</v>
      </c>
      <c r="X846" s="2"/>
      <c r="Y846" s="8"/>
      <c r="Z846" s="5"/>
      <c r="AA846" s="1"/>
      <c r="AB846" s="8"/>
      <c r="AC846" s="3"/>
      <c r="AD846" s="1"/>
      <c r="AE846" s="3"/>
      <c r="AF846" s="3"/>
      <c r="AG846" s="4"/>
      <c r="AH846" s="4"/>
      <c r="AI846" s="4"/>
      <c r="AJ846" s="1"/>
      <c r="AK846" s="1"/>
      <c r="AL846" s="1"/>
      <c r="AM846" s="1"/>
    </row>
    <row r="847" spans="1:39" ht="15" customHeight="1" x14ac:dyDescent="0.2">
      <c r="A847" s="75">
        <f t="shared" si="315"/>
        <v>43782</v>
      </c>
      <c r="B847" s="2">
        <f t="shared" si="306"/>
        <v>989.57786045</v>
      </c>
      <c r="C847" s="157">
        <f t="shared" si="305"/>
        <v>985.54413228999999</v>
      </c>
      <c r="D847" s="158">
        <f t="shared" si="316"/>
        <v>5229.93</v>
      </c>
      <c r="E847" s="150">
        <f>IF(AND(K847=1,K846&gt;1),VLOOKUP(A846,[1]Plan1!$GA$137:$GD$300,4),E846)</f>
        <v>5227.84</v>
      </c>
      <c r="F847" s="152">
        <f t="shared" si="307"/>
        <v>43707</v>
      </c>
      <c r="G847" s="152">
        <f t="shared" si="303"/>
        <v>43738</v>
      </c>
      <c r="H847" s="159">
        <f t="shared" si="308"/>
        <v>-3.996229395040185E-4</v>
      </c>
      <c r="I847" s="160">
        <f t="shared" si="317"/>
        <v>43799</v>
      </c>
      <c r="J847" s="155">
        <f t="shared" si="304"/>
        <v>31</v>
      </c>
      <c r="K847" s="155">
        <f t="shared" si="301"/>
        <v>14</v>
      </c>
      <c r="L847" s="2">
        <f t="shared" si="318"/>
        <v>0.99981949999999997</v>
      </c>
      <c r="M847" s="157">
        <f t="shared" si="302"/>
        <v>0.99981949999999997</v>
      </c>
      <c r="N847" s="2">
        <f t="shared" si="309"/>
        <v>985.36624157000006</v>
      </c>
      <c r="O847" s="161">
        <f t="shared" si="319"/>
        <v>0</v>
      </c>
      <c r="P847" s="162">
        <f t="shared" si="310"/>
        <v>0</v>
      </c>
      <c r="Q847" s="157">
        <f t="shared" si="311"/>
        <v>0</v>
      </c>
      <c r="R847" s="163">
        <f t="shared" si="320"/>
        <v>0.12</v>
      </c>
      <c r="S847" s="161">
        <f t="shared" si="312"/>
        <v>14</v>
      </c>
      <c r="T847" s="161">
        <v>360</v>
      </c>
      <c r="U847" s="164">
        <f t="shared" si="313"/>
        <v>1.0042741660000001</v>
      </c>
      <c r="V847" s="157">
        <f t="shared" si="314"/>
        <v>4.2116188799999996</v>
      </c>
      <c r="W847" s="2">
        <f t="shared" si="321"/>
        <v>0</v>
      </c>
      <c r="X847" s="2"/>
      <c r="Y847" s="8"/>
      <c r="Z847" s="5"/>
      <c r="AA847" s="1"/>
      <c r="AB847" s="8"/>
      <c r="AC847" s="3"/>
      <c r="AD847" s="1"/>
      <c r="AE847" s="3"/>
      <c r="AF847" s="3"/>
      <c r="AG847" s="4"/>
      <c r="AH847" s="4"/>
      <c r="AI847" s="4"/>
      <c r="AJ847" s="1"/>
      <c r="AK847" s="1"/>
      <c r="AL847" s="1"/>
      <c r="AM847" s="1"/>
    </row>
    <row r="848" spans="1:39" ht="15" customHeight="1" x14ac:dyDescent="0.2">
      <c r="A848" s="75">
        <f t="shared" si="315"/>
        <v>43783</v>
      </c>
      <c r="B848" s="2">
        <f t="shared" si="306"/>
        <v>989.86661674000004</v>
      </c>
      <c r="C848" s="157">
        <f t="shared" si="305"/>
        <v>985.54413228999999</v>
      </c>
      <c r="D848" s="158">
        <f t="shared" si="316"/>
        <v>5229.93</v>
      </c>
      <c r="E848" s="150">
        <f>IF(AND(K848=1,K847&gt;1),VLOOKUP(A847,[1]Plan1!$GA$137:$GD$300,4),E847)</f>
        <v>5227.84</v>
      </c>
      <c r="F848" s="152">
        <f t="shared" si="307"/>
        <v>43707</v>
      </c>
      <c r="G848" s="152">
        <f t="shared" si="303"/>
        <v>43738</v>
      </c>
      <c r="H848" s="159">
        <f t="shared" si="308"/>
        <v>-3.996229395040185E-4</v>
      </c>
      <c r="I848" s="160">
        <f t="shared" si="317"/>
        <v>43799</v>
      </c>
      <c r="J848" s="155">
        <f t="shared" si="304"/>
        <v>31</v>
      </c>
      <c r="K848" s="155">
        <f t="shared" si="301"/>
        <v>15</v>
      </c>
      <c r="L848" s="2">
        <f t="shared" si="318"/>
        <v>0.99980661000000004</v>
      </c>
      <c r="M848" s="157">
        <f t="shared" si="302"/>
        <v>0.99980661000000004</v>
      </c>
      <c r="N848" s="2">
        <f t="shared" si="309"/>
        <v>985.35353791</v>
      </c>
      <c r="O848" s="161">
        <f t="shared" si="319"/>
        <v>0</v>
      </c>
      <c r="P848" s="162">
        <f t="shared" si="310"/>
        <v>0</v>
      </c>
      <c r="Q848" s="157">
        <f t="shared" si="311"/>
        <v>0</v>
      </c>
      <c r="R848" s="163">
        <f t="shared" si="320"/>
        <v>0.12</v>
      </c>
      <c r="S848" s="161">
        <f t="shared" si="312"/>
        <v>15</v>
      </c>
      <c r="T848" s="161">
        <v>360</v>
      </c>
      <c r="U848" s="164">
        <f t="shared" si="313"/>
        <v>1.0045801620000001</v>
      </c>
      <c r="V848" s="157">
        <f t="shared" si="314"/>
        <v>4.5130788300000004</v>
      </c>
      <c r="W848" s="2">
        <f t="shared" si="321"/>
        <v>0</v>
      </c>
      <c r="X848" s="2"/>
      <c r="Y848" s="8"/>
      <c r="Z848" s="5"/>
      <c r="AA848" s="1"/>
      <c r="AB848" s="8"/>
      <c r="AC848" s="3"/>
      <c r="AD848" s="1"/>
      <c r="AE848" s="3"/>
      <c r="AF848" s="3"/>
      <c r="AG848" s="4"/>
      <c r="AH848" s="4"/>
      <c r="AI848" s="4"/>
      <c r="AJ848" s="1"/>
      <c r="AK848" s="1"/>
      <c r="AL848" s="1"/>
      <c r="AM848" s="1"/>
    </row>
    <row r="849" spans="1:163" ht="15" customHeight="1" x14ac:dyDescent="0.2">
      <c r="A849" s="75">
        <f t="shared" si="315"/>
        <v>43784</v>
      </c>
      <c r="B849" s="2">
        <f t="shared" si="306"/>
        <v>990.15545687000008</v>
      </c>
      <c r="C849" s="157">
        <f t="shared" si="305"/>
        <v>985.54413228999999</v>
      </c>
      <c r="D849" s="158">
        <f t="shared" si="316"/>
        <v>5229.93</v>
      </c>
      <c r="E849" s="150">
        <f>IF(AND(K849=1,K848&gt;1),VLOOKUP(A848,[1]Plan1!$GA$137:$GD$300,4),E848)</f>
        <v>5227.84</v>
      </c>
      <c r="F849" s="152">
        <f t="shared" si="307"/>
        <v>43707</v>
      </c>
      <c r="G849" s="152">
        <f t="shared" si="303"/>
        <v>43738</v>
      </c>
      <c r="H849" s="159">
        <f t="shared" si="308"/>
        <v>-3.996229395040185E-4</v>
      </c>
      <c r="I849" s="160">
        <f t="shared" si="317"/>
        <v>43799</v>
      </c>
      <c r="J849" s="155">
        <f t="shared" si="304"/>
        <v>31</v>
      </c>
      <c r="K849" s="155">
        <f t="shared" si="301"/>
        <v>16</v>
      </c>
      <c r="L849" s="2">
        <f t="shared" si="318"/>
        <v>0.99979372</v>
      </c>
      <c r="M849" s="157">
        <f t="shared" si="302"/>
        <v>0.99979372</v>
      </c>
      <c r="N849" s="2">
        <f t="shared" si="309"/>
        <v>985.34083424000005</v>
      </c>
      <c r="O849" s="161">
        <f t="shared" si="319"/>
        <v>0</v>
      </c>
      <c r="P849" s="162">
        <f t="shared" si="310"/>
        <v>0</v>
      </c>
      <c r="Q849" s="157">
        <f t="shared" si="311"/>
        <v>0</v>
      </c>
      <c r="R849" s="163">
        <f t="shared" si="320"/>
        <v>0.12</v>
      </c>
      <c r="S849" s="161">
        <f t="shared" si="312"/>
        <v>16</v>
      </c>
      <c r="T849" s="161">
        <v>360</v>
      </c>
      <c r="U849" s="164">
        <f t="shared" si="313"/>
        <v>1.0048862510000001</v>
      </c>
      <c r="V849" s="157">
        <f t="shared" si="314"/>
        <v>4.8146226299999997</v>
      </c>
      <c r="W849" s="2">
        <f t="shared" si="321"/>
        <v>0</v>
      </c>
      <c r="X849" s="2"/>
      <c r="Y849" s="8"/>
      <c r="Z849" s="5"/>
      <c r="AA849" s="1"/>
      <c r="AB849" s="8"/>
      <c r="AC849" s="3"/>
      <c r="AD849" s="1"/>
      <c r="AE849" s="3"/>
      <c r="AF849" s="3"/>
      <c r="AG849" s="4"/>
      <c r="AH849" s="4"/>
      <c r="AI849" s="4"/>
      <c r="AJ849" s="1"/>
      <c r="AK849" s="1"/>
      <c r="AL849" s="1"/>
      <c r="AM849" s="1"/>
    </row>
    <row r="850" spans="1:163" ht="15" customHeight="1" x14ac:dyDescent="0.2">
      <c r="A850" s="75">
        <f t="shared" si="315"/>
        <v>43785</v>
      </c>
      <c r="B850" s="2">
        <f t="shared" si="306"/>
        <v>990.44438088000004</v>
      </c>
      <c r="C850" s="157">
        <f t="shared" si="305"/>
        <v>985.54413228999999</v>
      </c>
      <c r="D850" s="158">
        <f t="shared" si="316"/>
        <v>5229.93</v>
      </c>
      <c r="E850" s="150">
        <f>IF(AND(K850=1,K849&gt;1),VLOOKUP(A849,[1]Plan1!$GA$137:$GD$300,4),E849)</f>
        <v>5227.84</v>
      </c>
      <c r="F850" s="152">
        <f t="shared" si="307"/>
        <v>43707</v>
      </c>
      <c r="G850" s="152">
        <f t="shared" si="303"/>
        <v>43738</v>
      </c>
      <c r="H850" s="159">
        <f t="shared" si="308"/>
        <v>-3.996229395040185E-4</v>
      </c>
      <c r="I850" s="160">
        <f t="shared" si="317"/>
        <v>43799</v>
      </c>
      <c r="J850" s="155">
        <f t="shared" si="304"/>
        <v>31</v>
      </c>
      <c r="K850" s="155">
        <f t="shared" si="301"/>
        <v>17</v>
      </c>
      <c r="L850" s="2">
        <f t="shared" si="318"/>
        <v>0.99978082999999995</v>
      </c>
      <c r="M850" s="157">
        <f t="shared" si="302"/>
        <v>0.99978082999999995</v>
      </c>
      <c r="N850" s="2">
        <f t="shared" si="309"/>
        <v>985.32813057999999</v>
      </c>
      <c r="O850" s="161">
        <f t="shared" si="319"/>
        <v>0</v>
      </c>
      <c r="P850" s="162">
        <f t="shared" si="310"/>
        <v>0</v>
      </c>
      <c r="Q850" s="157">
        <f t="shared" si="311"/>
        <v>0</v>
      </c>
      <c r="R850" s="163">
        <f t="shared" si="320"/>
        <v>0.12</v>
      </c>
      <c r="S850" s="161">
        <f t="shared" si="312"/>
        <v>17</v>
      </c>
      <c r="T850" s="161">
        <v>360</v>
      </c>
      <c r="U850" s="164">
        <f t="shared" si="313"/>
        <v>1.0051924329999999</v>
      </c>
      <c r="V850" s="157">
        <f t="shared" si="314"/>
        <v>5.1162502999999999</v>
      </c>
      <c r="W850" s="2">
        <f t="shared" si="321"/>
        <v>0</v>
      </c>
      <c r="X850" s="2"/>
      <c r="Y850" s="8"/>
      <c r="Z850" s="5"/>
      <c r="AA850" s="1"/>
      <c r="AB850" s="8"/>
      <c r="AC850" s="3"/>
      <c r="AD850" s="1"/>
      <c r="AE850" s="3"/>
      <c r="AF850" s="3"/>
      <c r="AG850" s="4"/>
      <c r="AH850" s="4"/>
      <c r="AI850" s="4"/>
      <c r="AJ850" s="1"/>
      <c r="AK850" s="1"/>
      <c r="AL850" s="1"/>
      <c r="AM850" s="1"/>
    </row>
    <row r="851" spans="1:163" ht="15" customHeight="1" x14ac:dyDescent="0.2">
      <c r="A851" s="75">
        <f t="shared" si="315"/>
        <v>43786</v>
      </c>
      <c r="B851" s="2">
        <f t="shared" si="306"/>
        <v>990.7333897100001</v>
      </c>
      <c r="C851" s="157">
        <f t="shared" si="305"/>
        <v>985.54413228999999</v>
      </c>
      <c r="D851" s="158">
        <f t="shared" si="316"/>
        <v>5229.93</v>
      </c>
      <c r="E851" s="150">
        <f>IF(AND(K851=1,K850&gt;1),VLOOKUP(A850,[1]Plan1!$GA$137:$GD$300,4),E850)</f>
        <v>5227.84</v>
      </c>
      <c r="F851" s="152">
        <f t="shared" si="307"/>
        <v>43707</v>
      </c>
      <c r="G851" s="152">
        <f t="shared" si="303"/>
        <v>43738</v>
      </c>
      <c r="H851" s="159">
        <f t="shared" si="308"/>
        <v>-3.996229395040185E-4</v>
      </c>
      <c r="I851" s="160">
        <f t="shared" si="317"/>
        <v>43799</v>
      </c>
      <c r="J851" s="155">
        <f t="shared" si="304"/>
        <v>31</v>
      </c>
      <c r="K851" s="155">
        <f t="shared" si="301"/>
        <v>18</v>
      </c>
      <c r="L851" s="2">
        <f t="shared" si="318"/>
        <v>0.99976794000000002</v>
      </c>
      <c r="M851" s="157">
        <f t="shared" si="302"/>
        <v>0.99976794000000002</v>
      </c>
      <c r="N851" s="2">
        <f t="shared" si="309"/>
        <v>985.31542691000004</v>
      </c>
      <c r="O851" s="161">
        <f t="shared" si="319"/>
        <v>0</v>
      </c>
      <c r="P851" s="162">
        <f t="shared" si="310"/>
        <v>0</v>
      </c>
      <c r="Q851" s="157">
        <f t="shared" si="311"/>
        <v>0</v>
      </c>
      <c r="R851" s="163">
        <f t="shared" si="320"/>
        <v>0.12</v>
      </c>
      <c r="S851" s="161">
        <f t="shared" si="312"/>
        <v>18</v>
      </c>
      <c r="T851" s="161">
        <v>360</v>
      </c>
      <c r="U851" s="164">
        <f t="shared" si="313"/>
        <v>1.005498709</v>
      </c>
      <c r="V851" s="157">
        <f t="shared" si="314"/>
        <v>5.4179627999999997</v>
      </c>
      <c r="W851" s="2">
        <f t="shared" si="321"/>
        <v>0</v>
      </c>
      <c r="X851" s="2"/>
      <c r="Y851" s="8"/>
      <c r="Z851" s="5"/>
      <c r="AA851" s="1"/>
      <c r="AB851" s="8"/>
      <c r="AC851" s="3"/>
      <c r="AD851" s="1"/>
      <c r="AE851" s="3"/>
      <c r="AF851" s="3"/>
      <c r="AG851" s="4"/>
      <c r="AH851" s="4"/>
      <c r="AI851" s="4"/>
      <c r="AJ851" s="1"/>
      <c r="AK851" s="1"/>
      <c r="AL851" s="1"/>
      <c r="AM851" s="1"/>
    </row>
    <row r="852" spans="1:163" ht="15" customHeight="1" x14ac:dyDescent="0.2">
      <c r="A852" s="75">
        <f t="shared" si="315"/>
        <v>43787</v>
      </c>
      <c r="B852" s="2">
        <f t="shared" si="306"/>
        <v>991.02248240999995</v>
      </c>
      <c r="C852" s="157">
        <f t="shared" si="305"/>
        <v>985.54413228999999</v>
      </c>
      <c r="D852" s="158">
        <f t="shared" si="316"/>
        <v>5229.93</v>
      </c>
      <c r="E852" s="150">
        <f>IF(AND(K852=1,K851&gt;1),VLOOKUP(A851,[1]Plan1!$GA$137:$GD$300,4),E851)</f>
        <v>5227.84</v>
      </c>
      <c r="F852" s="152">
        <f t="shared" si="307"/>
        <v>43707</v>
      </c>
      <c r="G852" s="152">
        <f t="shared" si="303"/>
        <v>43738</v>
      </c>
      <c r="H852" s="159">
        <f t="shared" si="308"/>
        <v>-3.996229395040185E-4</v>
      </c>
      <c r="I852" s="160">
        <f t="shared" si="317"/>
        <v>43799</v>
      </c>
      <c r="J852" s="155">
        <f t="shared" si="304"/>
        <v>31</v>
      </c>
      <c r="K852" s="155">
        <f t="shared" si="301"/>
        <v>19</v>
      </c>
      <c r="L852" s="2">
        <f t="shared" si="318"/>
        <v>0.99975504999999998</v>
      </c>
      <c r="M852" s="157">
        <f t="shared" si="302"/>
        <v>0.99975504999999998</v>
      </c>
      <c r="N852" s="2">
        <f t="shared" si="309"/>
        <v>985.30272324999999</v>
      </c>
      <c r="O852" s="161">
        <f t="shared" si="319"/>
        <v>0</v>
      </c>
      <c r="P852" s="162">
        <f t="shared" si="310"/>
        <v>0</v>
      </c>
      <c r="Q852" s="157">
        <f t="shared" si="311"/>
        <v>0</v>
      </c>
      <c r="R852" s="163">
        <f t="shared" si="320"/>
        <v>0.12</v>
      </c>
      <c r="S852" s="161">
        <f t="shared" si="312"/>
        <v>19</v>
      </c>
      <c r="T852" s="161">
        <v>360</v>
      </c>
      <c r="U852" s="164">
        <f t="shared" si="313"/>
        <v>1.0058050780000001</v>
      </c>
      <c r="V852" s="157">
        <f t="shared" si="314"/>
        <v>5.7197591599999997</v>
      </c>
      <c r="W852" s="2">
        <f t="shared" si="321"/>
        <v>0</v>
      </c>
      <c r="X852" s="2"/>
      <c r="Y852" s="8"/>
      <c r="Z852" s="5"/>
      <c r="AA852" s="1"/>
      <c r="AB852" s="8"/>
      <c r="AC852" s="3"/>
      <c r="AD852" s="1"/>
      <c r="AE852" s="3"/>
      <c r="AF852" s="3"/>
      <c r="AG852" s="4"/>
      <c r="AH852" s="4"/>
      <c r="AI852" s="4"/>
      <c r="AJ852" s="1"/>
      <c r="AK852" s="1"/>
      <c r="AL852" s="1"/>
      <c r="AM852" s="1"/>
    </row>
    <row r="853" spans="1:163" ht="15" customHeight="1" x14ac:dyDescent="0.2">
      <c r="A853" s="75">
        <f t="shared" si="315"/>
        <v>43788</v>
      </c>
      <c r="B853" s="2">
        <f t="shared" si="306"/>
        <v>991.31165895000004</v>
      </c>
      <c r="C853" s="157">
        <f t="shared" si="305"/>
        <v>985.54413228999999</v>
      </c>
      <c r="D853" s="158">
        <f t="shared" si="316"/>
        <v>5229.93</v>
      </c>
      <c r="E853" s="150">
        <f>IF(AND(K853=1,K852&gt;1),VLOOKUP(A852,[1]Plan1!$GA$137:$GD$300,4),E852)</f>
        <v>5227.84</v>
      </c>
      <c r="F853" s="152">
        <f t="shared" si="307"/>
        <v>43707</v>
      </c>
      <c r="G853" s="152">
        <f t="shared" si="303"/>
        <v>43738</v>
      </c>
      <c r="H853" s="159">
        <f t="shared" si="308"/>
        <v>-3.996229395040185E-4</v>
      </c>
      <c r="I853" s="160">
        <f t="shared" si="317"/>
        <v>43799</v>
      </c>
      <c r="J853" s="155">
        <f t="shared" si="304"/>
        <v>31</v>
      </c>
      <c r="K853" s="155">
        <f t="shared" si="301"/>
        <v>20</v>
      </c>
      <c r="L853" s="2">
        <f t="shared" si="318"/>
        <v>0.99974216000000005</v>
      </c>
      <c r="M853" s="157">
        <f t="shared" si="302"/>
        <v>0.99974216000000005</v>
      </c>
      <c r="N853" s="2">
        <f t="shared" si="309"/>
        <v>985.29001959000004</v>
      </c>
      <c r="O853" s="161">
        <f t="shared" si="319"/>
        <v>0</v>
      </c>
      <c r="P853" s="162">
        <f t="shared" si="310"/>
        <v>0</v>
      </c>
      <c r="Q853" s="157">
        <f t="shared" si="311"/>
        <v>0</v>
      </c>
      <c r="R853" s="163">
        <f t="shared" si="320"/>
        <v>0.12</v>
      </c>
      <c r="S853" s="161">
        <f t="shared" si="312"/>
        <v>20</v>
      </c>
      <c r="T853" s="161">
        <v>360</v>
      </c>
      <c r="U853" s="164">
        <f t="shared" si="313"/>
        <v>1.00611154</v>
      </c>
      <c r="V853" s="157">
        <f t="shared" si="314"/>
        <v>6.02163936</v>
      </c>
      <c r="W853" s="2">
        <f t="shared" si="321"/>
        <v>0</v>
      </c>
      <c r="X853" s="2"/>
      <c r="Y853" s="11"/>
      <c r="Z853" s="5"/>
      <c r="AA853" s="10"/>
      <c r="AB853" s="11"/>
      <c r="AC853" s="7"/>
      <c r="AD853" s="10"/>
      <c r="AE853" s="7"/>
      <c r="AF853" s="7"/>
      <c r="AG853" s="12"/>
      <c r="AH853" s="12"/>
      <c r="AI853" s="12"/>
      <c r="AJ853" s="10"/>
      <c r="AK853" s="10"/>
      <c r="AL853" s="10"/>
      <c r="AM853" s="10"/>
      <c r="AN853" s="38"/>
      <c r="AO853" s="38"/>
      <c r="AP853" s="38"/>
      <c r="AQ853" s="38"/>
      <c r="AR853" s="38"/>
      <c r="AS853" s="38"/>
      <c r="AT853" s="38"/>
      <c r="AU853" s="38"/>
      <c r="AV853" s="38"/>
      <c r="AW853" s="38"/>
      <c r="AX853" s="38"/>
      <c r="AY853" s="38"/>
      <c r="AZ853" s="38"/>
      <c r="BA853" s="38"/>
      <c r="BB853" s="38"/>
      <c r="BC853" s="38"/>
      <c r="BD853" s="38"/>
      <c r="BE853" s="38"/>
      <c r="BF853" s="38"/>
      <c r="BG853" s="38"/>
      <c r="BH853" s="38"/>
      <c r="BI853" s="38"/>
      <c r="BJ853" s="38"/>
      <c r="BK853" s="38"/>
      <c r="BL853" s="38"/>
      <c r="BM853" s="38"/>
      <c r="BN853" s="38"/>
      <c r="BO853" s="38"/>
      <c r="BP853" s="38"/>
      <c r="BQ853" s="38"/>
      <c r="BR853" s="38"/>
      <c r="BS853" s="38"/>
      <c r="BT853" s="38"/>
      <c r="BU853" s="38"/>
      <c r="BV853" s="38"/>
      <c r="BW853" s="38"/>
      <c r="BX853" s="38"/>
      <c r="BY853" s="38"/>
      <c r="BZ853" s="38"/>
      <c r="CA853" s="38"/>
      <c r="CB853" s="38"/>
      <c r="CC853" s="38"/>
      <c r="CD853" s="38"/>
      <c r="CE853" s="38"/>
      <c r="CF853" s="38"/>
      <c r="CG853" s="38"/>
      <c r="CH853" s="38"/>
      <c r="CI853" s="38"/>
      <c r="CJ853" s="38"/>
      <c r="CK853" s="38"/>
      <c r="CL853" s="38"/>
      <c r="CM853" s="38"/>
      <c r="CN853" s="38"/>
      <c r="CO853" s="38"/>
      <c r="CP853" s="38"/>
      <c r="CQ853" s="38"/>
      <c r="CR853" s="38"/>
      <c r="CS853" s="38"/>
      <c r="CT853" s="38"/>
      <c r="CU853" s="38"/>
      <c r="CV853" s="38"/>
      <c r="CW853" s="38"/>
      <c r="CX853" s="38"/>
      <c r="CY853" s="38"/>
      <c r="CZ853" s="38"/>
      <c r="DA853" s="38"/>
      <c r="DB853" s="38"/>
      <c r="DC853" s="38"/>
      <c r="DD853" s="38"/>
      <c r="DE853" s="38"/>
      <c r="DF853" s="38"/>
      <c r="DG853" s="38"/>
      <c r="DH853" s="38"/>
      <c r="DI853" s="38"/>
      <c r="DJ853" s="38"/>
      <c r="DK853" s="38"/>
      <c r="DL853" s="38"/>
      <c r="DM853" s="38"/>
      <c r="DN853" s="38"/>
      <c r="DO853" s="38"/>
      <c r="DP853" s="38"/>
      <c r="DQ853" s="38"/>
      <c r="DR853" s="38"/>
      <c r="DS853" s="38"/>
      <c r="DT853" s="38"/>
      <c r="DU853" s="38"/>
      <c r="DV853" s="38"/>
      <c r="DW853" s="38"/>
      <c r="DX853" s="38"/>
      <c r="DY853" s="38"/>
      <c r="DZ853" s="38"/>
      <c r="EA853" s="38"/>
      <c r="EB853" s="38"/>
      <c r="EC853" s="38"/>
      <c r="ED853" s="38"/>
      <c r="EE853" s="38"/>
      <c r="EF853" s="38"/>
      <c r="EG853" s="38"/>
      <c r="EH853" s="38"/>
      <c r="EI853" s="38"/>
      <c r="EJ853" s="38"/>
      <c r="EK853" s="38"/>
      <c r="EL853" s="38"/>
      <c r="EM853" s="38"/>
      <c r="EN853" s="38"/>
      <c r="EO853" s="38"/>
      <c r="EP853" s="38"/>
      <c r="EQ853" s="38"/>
      <c r="ER853" s="38"/>
      <c r="ES853" s="38"/>
      <c r="ET853" s="38"/>
      <c r="EU853" s="38"/>
      <c r="EV853" s="38"/>
      <c r="EW853" s="38"/>
      <c r="EX853" s="38"/>
      <c r="EY853" s="38"/>
      <c r="EZ853" s="38"/>
      <c r="FA853" s="38"/>
      <c r="FB853" s="38"/>
      <c r="FC853" s="38"/>
      <c r="FD853" s="38"/>
      <c r="FE853" s="38"/>
      <c r="FF853" s="38"/>
      <c r="FG853" s="38"/>
    </row>
    <row r="854" spans="1:163" ht="15" customHeight="1" x14ac:dyDescent="0.2">
      <c r="A854" s="75">
        <f t="shared" si="315"/>
        <v>43789</v>
      </c>
      <c r="B854" s="2">
        <f t="shared" si="306"/>
        <v>991.60091933000001</v>
      </c>
      <c r="C854" s="157">
        <f t="shared" si="305"/>
        <v>985.54413228999999</v>
      </c>
      <c r="D854" s="158">
        <f t="shared" si="316"/>
        <v>5229.93</v>
      </c>
      <c r="E854" s="150">
        <f>IF(AND(K854=1,K853&gt;1),VLOOKUP(A853,[1]Plan1!$GA$137:$GD$300,4),E853)</f>
        <v>5227.84</v>
      </c>
      <c r="F854" s="152">
        <f t="shared" si="307"/>
        <v>43707</v>
      </c>
      <c r="G854" s="152">
        <f t="shared" si="303"/>
        <v>43738</v>
      </c>
      <c r="H854" s="159">
        <f t="shared" si="308"/>
        <v>-3.996229395040185E-4</v>
      </c>
      <c r="I854" s="160">
        <f t="shared" si="317"/>
        <v>43799</v>
      </c>
      <c r="J854" s="155">
        <f t="shared" si="304"/>
        <v>31</v>
      </c>
      <c r="K854" s="155">
        <f t="shared" si="301"/>
        <v>21</v>
      </c>
      <c r="L854" s="2">
        <f t="shared" si="318"/>
        <v>0.99972927</v>
      </c>
      <c r="M854" s="157">
        <f t="shared" si="302"/>
        <v>0.99972927</v>
      </c>
      <c r="N854" s="2">
        <f t="shared" si="309"/>
        <v>985.27731591999998</v>
      </c>
      <c r="O854" s="161">
        <f t="shared" si="319"/>
        <v>0</v>
      </c>
      <c r="P854" s="162">
        <f t="shared" si="310"/>
        <v>0</v>
      </c>
      <c r="Q854" s="157">
        <f t="shared" si="311"/>
        <v>0</v>
      </c>
      <c r="R854" s="163">
        <f t="shared" si="320"/>
        <v>0.12</v>
      </c>
      <c r="S854" s="161">
        <f t="shared" si="312"/>
        <v>21</v>
      </c>
      <c r="T854" s="161">
        <v>360</v>
      </c>
      <c r="U854" s="164">
        <f t="shared" si="313"/>
        <v>1.0064180949999999</v>
      </c>
      <c r="V854" s="157">
        <f t="shared" si="314"/>
        <v>6.3236034099999996</v>
      </c>
      <c r="W854" s="2">
        <f t="shared" si="321"/>
        <v>0</v>
      </c>
      <c r="X854" s="2"/>
      <c r="Y854" s="8"/>
      <c r="Z854" s="5"/>
      <c r="AA854" s="1"/>
      <c r="AB854" s="8"/>
      <c r="AC854" s="3"/>
      <c r="AD854" s="1"/>
      <c r="AE854" s="3"/>
      <c r="AF854" s="3"/>
      <c r="AG854" s="4"/>
      <c r="AH854" s="4"/>
      <c r="AI854" s="4"/>
      <c r="AJ854" s="1"/>
      <c r="AK854" s="1"/>
      <c r="AL854" s="1"/>
      <c r="AM854" s="1"/>
    </row>
    <row r="855" spans="1:163" ht="15" customHeight="1" x14ac:dyDescent="0.2">
      <c r="A855" s="75">
        <f t="shared" si="315"/>
        <v>43790</v>
      </c>
      <c r="B855" s="2">
        <f t="shared" si="306"/>
        <v>991.89026454000009</v>
      </c>
      <c r="C855" s="157">
        <f t="shared" si="305"/>
        <v>985.54413228999999</v>
      </c>
      <c r="D855" s="158">
        <f t="shared" si="316"/>
        <v>5229.93</v>
      </c>
      <c r="E855" s="150">
        <f>IF(AND(K855=1,K854&gt;1),VLOOKUP(A854,[1]Plan1!$GA$137:$GD$300,4),E854)</f>
        <v>5227.84</v>
      </c>
      <c r="F855" s="152">
        <f t="shared" si="307"/>
        <v>43707</v>
      </c>
      <c r="G855" s="152">
        <f t="shared" si="303"/>
        <v>43738</v>
      </c>
      <c r="H855" s="159">
        <f t="shared" si="308"/>
        <v>-3.996229395040185E-4</v>
      </c>
      <c r="I855" s="160">
        <f t="shared" si="317"/>
        <v>43799</v>
      </c>
      <c r="J855" s="155">
        <f t="shared" si="304"/>
        <v>31</v>
      </c>
      <c r="K855" s="155">
        <f t="shared" si="301"/>
        <v>22</v>
      </c>
      <c r="L855" s="2">
        <f t="shared" si="318"/>
        <v>0.99971637999999996</v>
      </c>
      <c r="M855" s="157">
        <f t="shared" si="302"/>
        <v>0.99971637999999996</v>
      </c>
      <c r="N855" s="2">
        <f t="shared" si="309"/>
        <v>985.26461226000004</v>
      </c>
      <c r="O855" s="161">
        <f t="shared" si="319"/>
        <v>0</v>
      </c>
      <c r="P855" s="162">
        <f t="shared" si="310"/>
        <v>0</v>
      </c>
      <c r="Q855" s="157">
        <f t="shared" si="311"/>
        <v>0</v>
      </c>
      <c r="R855" s="163">
        <f t="shared" si="320"/>
        <v>0.12</v>
      </c>
      <c r="S855" s="161">
        <f t="shared" si="312"/>
        <v>22</v>
      </c>
      <c r="T855" s="161">
        <v>360</v>
      </c>
      <c r="U855" s="164">
        <f t="shared" si="313"/>
        <v>1.006724744</v>
      </c>
      <c r="V855" s="157">
        <f t="shared" si="314"/>
        <v>6.6256522799999997</v>
      </c>
      <c r="W855" s="2">
        <f t="shared" si="321"/>
        <v>0</v>
      </c>
      <c r="X855" s="2"/>
      <c r="Y855" s="8"/>
      <c r="Z855" s="5"/>
      <c r="AA855" s="1"/>
      <c r="AB855" s="8"/>
      <c r="AC855" s="3"/>
      <c r="AD855" s="1"/>
      <c r="AE855" s="3"/>
      <c r="AF855" s="3"/>
      <c r="AG855" s="4"/>
      <c r="AH855" s="4"/>
      <c r="AI855" s="4"/>
      <c r="AJ855" s="1"/>
      <c r="AK855" s="1"/>
      <c r="AL855" s="1"/>
      <c r="AM855" s="1"/>
    </row>
    <row r="856" spans="1:163" ht="15" customHeight="1" x14ac:dyDescent="0.2">
      <c r="A856" s="75">
        <f t="shared" si="315"/>
        <v>43791</v>
      </c>
      <c r="B856" s="2">
        <f t="shared" si="306"/>
        <v>992.17969456999992</v>
      </c>
      <c r="C856" s="157">
        <f t="shared" si="305"/>
        <v>985.54413228999999</v>
      </c>
      <c r="D856" s="158">
        <f t="shared" si="316"/>
        <v>5229.93</v>
      </c>
      <c r="E856" s="150">
        <f>IF(AND(K856=1,K855&gt;1),VLOOKUP(A855,[1]Plan1!$GA$137:$GD$300,4),E855)</f>
        <v>5227.84</v>
      </c>
      <c r="F856" s="152">
        <f t="shared" si="307"/>
        <v>43707</v>
      </c>
      <c r="G856" s="152">
        <f t="shared" si="303"/>
        <v>43738</v>
      </c>
      <c r="H856" s="159">
        <f t="shared" si="308"/>
        <v>-3.996229395040185E-4</v>
      </c>
      <c r="I856" s="160">
        <f t="shared" si="317"/>
        <v>43799</v>
      </c>
      <c r="J856" s="155">
        <f t="shared" si="304"/>
        <v>31</v>
      </c>
      <c r="K856" s="155">
        <f t="shared" si="301"/>
        <v>23</v>
      </c>
      <c r="L856" s="2">
        <f t="shared" si="318"/>
        <v>0.99970349000000003</v>
      </c>
      <c r="M856" s="157">
        <f t="shared" si="302"/>
        <v>0.99970349000000003</v>
      </c>
      <c r="N856" s="2">
        <f t="shared" si="309"/>
        <v>985.25190858999997</v>
      </c>
      <c r="O856" s="161">
        <f t="shared" si="319"/>
        <v>0</v>
      </c>
      <c r="P856" s="162">
        <f t="shared" si="310"/>
        <v>0</v>
      </c>
      <c r="Q856" s="157">
        <f t="shared" si="311"/>
        <v>0</v>
      </c>
      <c r="R856" s="163">
        <f t="shared" si="320"/>
        <v>0.12</v>
      </c>
      <c r="S856" s="161">
        <f t="shared" si="312"/>
        <v>23</v>
      </c>
      <c r="T856" s="161">
        <v>360</v>
      </c>
      <c r="U856" s="164">
        <f t="shared" si="313"/>
        <v>1.0070314869999999</v>
      </c>
      <c r="V856" s="157">
        <f t="shared" si="314"/>
        <v>6.9277859800000003</v>
      </c>
      <c r="W856" s="2">
        <f t="shared" si="321"/>
        <v>0</v>
      </c>
      <c r="X856" s="2"/>
      <c r="Y856" s="8"/>
      <c r="Z856" s="5"/>
      <c r="AA856" s="1"/>
      <c r="AB856" s="8"/>
      <c r="AC856" s="3"/>
      <c r="AD856" s="1"/>
      <c r="AE856" s="3"/>
      <c r="AF856" s="3"/>
      <c r="AG856" s="4"/>
      <c r="AH856" s="4"/>
      <c r="AI856" s="4"/>
      <c r="AJ856" s="1"/>
      <c r="AK856" s="1"/>
      <c r="AL856" s="1"/>
      <c r="AM856" s="1"/>
    </row>
    <row r="857" spans="1:163" ht="15" customHeight="1" x14ac:dyDescent="0.2">
      <c r="A857" s="75">
        <f t="shared" si="315"/>
        <v>43792</v>
      </c>
      <c r="B857" s="2">
        <f t="shared" si="306"/>
        <v>992.46920843999999</v>
      </c>
      <c r="C857" s="157">
        <f t="shared" si="305"/>
        <v>985.54413228999999</v>
      </c>
      <c r="D857" s="158">
        <f t="shared" si="316"/>
        <v>5229.93</v>
      </c>
      <c r="E857" s="150">
        <f>IF(AND(K857=1,K856&gt;1),VLOOKUP(A856,[1]Plan1!$GA$137:$GD$300,4),E856)</f>
        <v>5227.84</v>
      </c>
      <c r="F857" s="152">
        <f t="shared" si="307"/>
        <v>43707</v>
      </c>
      <c r="G857" s="152">
        <f t="shared" si="303"/>
        <v>43738</v>
      </c>
      <c r="H857" s="159">
        <f t="shared" si="308"/>
        <v>-3.996229395040185E-4</v>
      </c>
      <c r="I857" s="160">
        <f t="shared" si="317"/>
        <v>43799</v>
      </c>
      <c r="J857" s="155">
        <f t="shared" si="304"/>
        <v>31</v>
      </c>
      <c r="K857" s="155">
        <f t="shared" si="301"/>
        <v>24</v>
      </c>
      <c r="L857" s="2">
        <f t="shared" si="318"/>
        <v>0.99969059999999998</v>
      </c>
      <c r="M857" s="157">
        <f t="shared" si="302"/>
        <v>0.99969059999999998</v>
      </c>
      <c r="N857" s="2">
        <f t="shared" si="309"/>
        <v>985.23920493000003</v>
      </c>
      <c r="O857" s="161">
        <f t="shared" si="319"/>
        <v>0</v>
      </c>
      <c r="P857" s="162">
        <f t="shared" si="310"/>
        <v>0</v>
      </c>
      <c r="Q857" s="157">
        <f t="shared" si="311"/>
        <v>0</v>
      </c>
      <c r="R857" s="163">
        <f t="shared" si="320"/>
        <v>0.12</v>
      </c>
      <c r="S857" s="161">
        <f t="shared" si="312"/>
        <v>24</v>
      </c>
      <c r="T857" s="161">
        <v>360</v>
      </c>
      <c r="U857" s="164">
        <f t="shared" si="313"/>
        <v>1.0073383229999999</v>
      </c>
      <c r="V857" s="157">
        <f t="shared" si="314"/>
        <v>7.2300035100000004</v>
      </c>
      <c r="W857" s="2">
        <f t="shared" si="321"/>
        <v>0</v>
      </c>
      <c r="X857" s="2"/>
      <c r="Y857" s="8"/>
      <c r="Z857" s="5"/>
      <c r="AA857" s="1"/>
      <c r="AB857" s="8"/>
      <c r="AC857" s="3"/>
      <c r="AD857" s="1"/>
      <c r="AE857" s="3"/>
      <c r="AF857" s="3"/>
      <c r="AG857" s="4"/>
      <c r="AH857" s="4"/>
      <c r="AI857" s="4"/>
      <c r="AJ857" s="1"/>
      <c r="AK857" s="1"/>
      <c r="AL857" s="1"/>
      <c r="AM857" s="1"/>
    </row>
    <row r="858" spans="1:163" ht="15" customHeight="1" x14ac:dyDescent="0.2">
      <c r="A858" s="75">
        <f t="shared" si="315"/>
        <v>43793</v>
      </c>
      <c r="B858" s="2">
        <f t="shared" si="306"/>
        <v>992.75880613999993</v>
      </c>
      <c r="C858" s="157">
        <f t="shared" si="305"/>
        <v>985.54413228999999</v>
      </c>
      <c r="D858" s="158">
        <f t="shared" si="316"/>
        <v>5229.93</v>
      </c>
      <c r="E858" s="150">
        <f>IF(AND(K858=1,K857&gt;1),VLOOKUP(A857,[1]Plan1!$GA$137:$GD$300,4),E857)</f>
        <v>5227.84</v>
      </c>
      <c r="F858" s="152">
        <f t="shared" si="307"/>
        <v>43707</v>
      </c>
      <c r="G858" s="152">
        <f t="shared" si="303"/>
        <v>43738</v>
      </c>
      <c r="H858" s="159">
        <f t="shared" si="308"/>
        <v>-3.996229395040185E-4</v>
      </c>
      <c r="I858" s="160">
        <f t="shared" si="317"/>
        <v>43799</v>
      </c>
      <c r="J858" s="155">
        <f t="shared" si="304"/>
        <v>31</v>
      </c>
      <c r="K858" s="155">
        <f t="shared" si="301"/>
        <v>25</v>
      </c>
      <c r="L858" s="2">
        <f t="shared" si="318"/>
        <v>0.99967771000000005</v>
      </c>
      <c r="M858" s="157">
        <f t="shared" si="302"/>
        <v>0.99967771000000005</v>
      </c>
      <c r="N858" s="2">
        <f t="shared" si="309"/>
        <v>985.22650126999997</v>
      </c>
      <c r="O858" s="161">
        <f t="shared" si="319"/>
        <v>0</v>
      </c>
      <c r="P858" s="162">
        <f t="shared" si="310"/>
        <v>0</v>
      </c>
      <c r="Q858" s="157">
        <f t="shared" si="311"/>
        <v>0</v>
      </c>
      <c r="R858" s="163">
        <f t="shared" si="320"/>
        <v>0.12</v>
      </c>
      <c r="S858" s="161">
        <f t="shared" si="312"/>
        <v>25</v>
      </c>
      <c r="T858" s="161">
        <v>360</v>
      </c>
      <c r="U858" s="164">
        <f t="shared" si="313"/>
        <v>1.0076452520000001</v>
      </c>
      <c r="V858" s="157">
        <f t="shared" si="314"/>
        <v>7.5323048699999999</v>
      </c>
      <c r="W858" s="2">
        <f t="shared" si="321"/>
        <v>0</v>
      </c>
      <c r="X858" s="2"/>
      <c r="Y858" s="8"/>
      <c r="Z858" s="5"/>
      <c r="AA858" s="1"/>
      <c r="AB858" s="8"/>
      <c r="AC858" s="3"/>
      <c r="AD858" s="1"/>
      <c r="AE858" s="3"/>
      <c r="AF858" s="3"/>
      <c r="AG858" s="4"/>
      <c r="AH858" s="4"/>
      <c r="AI858" s="4"/>
      <c r="AJ858" s="1"/>
      <c r="AK858" s="1"/>
      <c r="AL858" s="1"/>
      <c r="AM858" s="1"/>
    </row>
    <row r="859" spans="1:163" ht="15" customHeight="1" x14ac:dyDescent="0.2">
      <c r="A859" s="75">
        <f t="shared" si="315"/>
        <v>43794</v>
      </c>
      <c r="B859" s="2">
        <f t="shared" si="306"/>
        <v>993.04848864999997</v>
      </c>
      <c r="C859" s="157">
        <f t="shared" si="305"/>
        <v>985.54413228999999</v>
      </c>
      <c r="D859" s="158">
        <f t="shared" si="316"/>
        <v>5229.93</v>
      </c>
      <c r="E859" s="150">
        <f>IF(AND(K859=1,K858&gt;1),VLOOKUP(A858,[1]Plan1!$GA$137:$GD$300,4),E858)</f>
        <v>5227.84</v>
      </c>
      <c r="F859" s="152">
        <f t="shared" si="307"/>
        <v>43707</v>
      </c>
      <c r="G859" s="152">
        <f t="shared" si="303"/>
        <v>43738</v>
      </c>
      <c r="H859" s="159">
        <f t="shared" si="308"/>
        <v>-3.996229395040185E-4</v>
      </c>
      <c r="I859" s="160">
        <f t="shared" si="317"/>
        <v>43799</v>
      </c>
      <c r="J859" s="155">
        <f t="shared" si="304"/>
        <v>31</v>
      </c>
      <c r="K859" s="155">
        <f t="shared" ref="K859:K922" si="322">(J859-(I859-A859))</f>
        <v>26</v>
      </c>
      <c r="L859" s="2">
        <f t="shared" si="318"/>
        <v>0.99966482000000001</v>
      </c>
      <c r="M859" s="157">
        <f t="shared" ref="M859:M922" si="323">L859</f>
        <v>0.99966482000000001</v>
      </c>
      <c r="N859" s="2">
        <f t="shared" si="309"/>
        <v>985.21379760000002</v>
      </c>
      <c r="O859" s="161">
        <f t="shared" si="319"/>
        <v>0</v>
      </c>
      <c r="P859" s="162">
        <f t="shared" si="310"/>
        <v>0</v>
      </c>
      <c r="Q859" s="157">
        <f t="shared" si="311"/>
        <v>0</v>
      </c>
      <c r="R859" s="163">
        <f t="shared" si="320"/>
        <v>0.12</v>
      </c>
      <c r="S859" s="161">
        <f t="shared" si="312"/>
        <v>26</v>
      </c>
      <c r="T859" s="161">
        <v>360</v>
      </c>
      <c r="U859" s="164">
        <f t="shared" si="313"/>
        <v>1.0079522750000001</v>
      </c>
      <c r="V859" s="157">
        <f t="shared" si="314"/>
        <v>7.83469105</v>
      </c>
      <c r="W859" s="2">
        <f t="shared" si="321"/>
        <v>0</v>
      </c>
      <c r="X859" s="2"/>
      <c r="Y859" s="8"/>
      <c r="Z859" s="5"/>
      <c r="AA859" s="1"/>
      <c r="AB859" s="8"/>
      <c r="AC859" s="3"/>
      <c r="AD859" s="1"/>
      <c r="AE859" s="3"/>
      <c r="AF859" s="3"/>
      <c r="AG859" s="4"/>
      <c r="AH859" s="4"/>
      <c r="AI859" s="4"/>
      <c r="AJ859" s="1"/>
      <c r="AK859" s="1"/>
      <c r="AL859" s="1"/>
      <c r="AM859" s="1"/>
    </row>
    <row r="860" spans="1:163" ht="15" customHeight="1" x14ac:dyDescent="0.2">
      <c r="A860" s="75">
        <f t="shared" si="315"/>
        <v>43795</v>
      </c>
      <c r="B860" s="2">
        <f t="shared" si="306"/>
        <v>993.33825497999999</v>
      </c>
      <c r="C860" s="157">
        <f t="shared" si="305"/>
        <v>985.54413228999999</v>
      </c>
      <c r="D860" s="158">
        <f t="shared" si="316"/>
        <v>5229.93</v>
      </c>
      <c r="E860" s="150">
        <f>IF(AND(K860=1,K859&gt;1),VLOOKUP(A859,[1]Plan1!$GA$137:$GD$300,4),E859)</f>
        <v>5227.84</v>
      </c>
      <c r="F860" s="152">
        <f t="shared" si="307"/>
        <v>43707</v>
      </c>
      <c r="G860" s="152">
        <f t="shared" si="303"/>
        <v>43738</v>
      </c>
      <c r="H860" s="159">
        <f t="shared" si="308"/>
        <v>-3.996229395040185E-4</v>
      </c>
      <c r="I860" s="160">
        <f t="shared" si="317"/>
        <v>43799</v>
      </c>
      <c r="J860" s="155">
        <f t="shared" si="304"/>
        <v>31</v>
      </c>
      <c r="K860" s="155">
        <f t="shared" si="322"/>
        <v>27</v>
      </c>
      <c r="L860" s="2">
        <f t="shared" si="318"/>
        <v>0.99965192999999997</v>
      </c>
      <c r="M860" s="157">
        <f t="shared" si="323"/>
        <v>0.99965192999999997</v>
      </c>
      <c r="N860" s="2">
        <f t="shared" si="309"/>
        <v>985.20109393999996</v>
      </c>
      <c r="O860" s="161">
        <f t="shared" si="319"/>
        <v>0</v>
      </c>
      <c r="P860" s="162">
        <f t="shared" si="310"/>
        <v>0</v>
      </c>
      <c r="Q860" s="157">
        <f t="shared" si="311"/>
        <v>0</v>
      </c>
      <c r="R860" s="163">
        <f t="shared" si="320"/>
        <v>0.12</v>
      </c>
      <c r="S860" s="161">
        <f t="shared" si="312"/>
        <v>27</v>
      </c>
      <c r="T860" s="161">
        <v>360</v>
      </c>
      <c r="U860" s="164">
        <f t="shared" si="313"/>
        <v>1.0082593909999999</v>
      </c>
      <c r="V860" s="157">
        <f t="shared" si="314"/>
        <v>8.1371610400000005</v>
      </c>
      <c r="W860" s="2">
        <f t="shared" si="321"/>
        <v>0</v>
      </c>
      <c r="X860" s="2"/>
      <c r="Y860" s="8"/>
      <c r="Z860" s="5"/>
      <c r="AA860" s="1"/>
      <c r="AB860" s="8"/>
      <c r="AC860" s="3"/>
      <c r="AD860" s="1"/>
      <c r="AE860" s="3"/>
      <c r="AF860" s="3"/>
      <c r="AG860" s="4"/>
      <c r="AH860" s="4"/>
      <c r="AI860" s="4"/>
      <c r="AJ860" s="1"/>
      <c r="AK860" s="1"/>
      <c r="AL860" s="1"/>
      <c r="AM860" s="1"/>
    </row>
    <row r="861" spans="1:163" ht="15" customHeight="1" x14ac:dyDescent="0.2">
      <c r="A861" s="75">
        <f t="shared" si="315"/>
        <v>43796</v>
      </c>
      <c r="B861" s="2">
        <f t="shared" si="306"/>
        <v>993.62810611999998</v>
      </c>
      <c r="C861" s="157">
        <f t="shared" si="305"/>
        <v>985.54413228999999</v>
      </c>
      <c r="D861" s="158">
        <f t="shared" si="316"/>
        <v>5229.93</v>
      </c>
      <c r="E861" s="150">
        <f>IF(AND(K861=1,K860&gt;1),VLOOKUP(A860,[1]Plan1!$GA$137:$GD$300,4),E860)</f>
        <v>5227.84</v>
      </c>
      <c r="F861" s="152">
        <f t="shared" si="307"/>
        <v>43707</v>
      </c>
      <c r="G861" s="152">
        <f t="shared" si="303"/>
        <v>43738</v>
      </c>
      <c r="H861" s="159">
        <f t="shared" si="308"/>
        <v>-3.996229395040185E-4</v>
      </c>
      <c r="I861" s="160">
        <f t="shared" si="317"/>
        <v>43799</v>
      </c>
      <c r="J861" s="155">
        <f t="shared" si="304"/>
        <v>31</v>
      </c>
      <c r="K861" s="155">
        <f t="shared" si="322"/>
        <v>28</v>
      </c>
      <c r="L861" s="2">
        <f t="shared" si="318"/>
        <v>0.99963904000000003</v>
      </c>
      <c r="M861" s="157">
        <f t="shared" si="323"/>
        <v>0.99963904000000003</v>
      </c>
      <c r="N861" s="2">
        <f t="shared" si="309"/>
        <v>985.18839028000002</v>
      </c>
      <c r="O861" s="161">
        <f t="shared" si="319"/>
        <v>0</v>
      </c>
      <c r="P861" s="162">
        <f t="shared" si="310"/>
        <v>0</v>
      </c>
      <c r="Q861" s="157">
        <f t="shared" si="311"/>
        <v>0</v>
      </c>
      <c r="R861" s="163">
        <f t="shared" si="320"/>
        <v>0.12</v>
      </c>
      <c r="S861" s="161">
        <f t="shared" si="312"/>
        <v>28</v>
      </c>
      <c r="T861" s="161">
        <v>360</v>
      </c>
      <c r="U861" s="164">
        <f t="shared" si="313"/>
        <v>1.0085666010000001</v>
      </c>
      <c r="V861" s="157">
        <f t="shared" si="314"/>
        <v>8.4397158399999999</v>
      </c>
      <c r="W861" s="2">
        <f t="shared" si="321"/>
        <v>0</v>
      </c>
      <c r="X861" s="2"/>
      <c r="Y861" s="8"/>
      <c r="Z861" s="5"/>
      <c r="AA861" s="1"/>
      <c r="AB861" s="8"/>
      <c r="AC861" s="3"/>
      <c r="AD861" s="1"/>
      <c r="AE861" s="3"/>
      <c r="AF861" s="3"/>
      <c r="AG861" s="4"/>
      <c r="AH861" s="4"/>
      <c r="AI861" s="4"/>
      <c r="AJ861" s="1"/>
      <c r="AK861" s="1"/>
      <c r="AL861" s="1"/>
      <c r="AM861" s="1"/>
    </row>
    <row r="862" spans="1:163" ht="15" customHeight="1" x14ac:dyDescent="0.2">
      <c r="A862" s="75">
        <f t="shared" si="315"/>
        <v>43797</v>
      </c>
      <c r="B862" s="2">
        <f t="shared" si="306"/>
        <v>993.91804205999995</v>
      </c>
      <c r="C862" s="157">
        <f t="shared" si="305"/>
        <v>985.54413228999999</v>
      </c>
      <c r="D862" s="158">
        <f t="shared" si="316"/>
        <v>5229.93</v>
      </c>
      <c r="E862" s="150">
        <f>IF(AND(K862=1,K861&gt;1),VLOOKUP(A861,[1]Plan1!$GA$137:$GD$300,4),E861)</f>
        <v>5227.84</v>
      </c>
      <c r="F862" s="152">
        <f t="shared" si="307"/>
        <v>43707</v>
      </c>
      <c r="G862" s="152">
        <f t="shared" si="303"/>
        <v>43738</v>
      </c>
      <c r="H862" s="159">
        <f t="shared" si="308"/>
        <v>-3.996229395040185E-4</v>
      </c>
      <c r="I862" s="160">
        <f t="shared" si="317"/>
        <v>43799</v>
      </c>
      <c r="J862" s="155">
        <f t="shared" si="304"/>
        <v>31</v>
      </c>
      <c r="K862" s="155">
        <f t="shared" si="322"/>
        <v>29</v>
      </c>
      <c r="L862" s="2">
        <f t="shared" si="318"/>
        <v>0.99962614999999999</v>
      </c>
      <c r="M862" s="157">
        <f t="shared" si="323"/>
        <v>0.99962614999999999</v>
      </c>
      <c r="N862" s="2">
        <f t="shared" si="309"/>
        <v>985.17568660999996</v>
      </c>
      <c r="O862" s="161">
        <f t="shared" si="319"/>
        <v>0</v>
      </c>
      <c r="P862" s="162">
        <f t="shared" si="310"/>
        <v>0</v>
      </c>
      <c r="Q862" s="157">
        <f t="shared" si="311"/>
        <v>0</v>
      </c>
      <c r="R862" s="163">
        <f t="shared" si="320"/>
        <v>0.12</v>
      </c>
      <c r="S862" s="161">
        <f t="shared" si="312"/>
        <v>29</v>
      </c>
      <c r="T862" s="161">
        <v>360</v>
      </c>
      <c r="U862" s="164">
        <f t="shared" si="313"/>
        <v>1.008873905</v>
      </c>
      <c r="V862" s="157">
        <f t="shared" si="314"/>
        <v>8.7423554499999998</v>
      </c>
      <c r="W862" s="2">
        <f t="shared" si="321"/>
        <v>0</v>
      </c>
      <c r="X862" s="2"/>
      <c r="Y862" s="8"/>
      <c r="Z862" s="5"/>
      <c r="AA862" s="1"/>
      <c r="AB862" s="8"/>
      <c r="AC862" s="3"/>
      <c r="AD862" s="1"/>
      <c r="AE862" s="3"/>
      <c r="AF862" s="3"/>
      <c r="AG862" s="4"/>
      <c r="AH862" s="4"/>
      <c r="AI862" s="4"/>
      <c r="AJ862" s="1"/>
      <c r="AK862" s="1"/>
      <c r="AL862" s="1"/>
      <c r="AM862" s="1"/>
    </row>
    <row r="863" spans="1:163" ht="15" customHeight="1" x14ac:dyDescent="0.2">
      <c r="A863" s="75">
        <f t="shared" si="315"/>
        <v>43798</v>
      </c>
      <c r="B863" s="2">
        <f t="shared" si="306"/>
        <v>994.20806181</v>
      </c>
      <c r="C863" s="157">
        <f t="shared" si="305"/>
        <v>985.54413228999999</v>
      </c>
      <c r="D863" s="158">
        <f t="shared" si="316"/>
        <v>5229.93</v>
      </c>
      <c r="E863" s="150">
        <f>IF(AND(K863=1,K862&gt;1),VLOOKUP(A862,[1]Plan1!$GA$137:$GD$300,4),E862)</f>
        <v>5227.84</v>
      </c>
      <c r="F863" s="152">
        <f t="shared" si="307"/>
        <v>43707</v>
      </c>
      <c r="G863" s="152">
        <f t="shared" si="303"/>
        <v>43738</v>
      </c>
      <c r="H863" s="159">
        <f t="shared" si="308"/>
        <v>-3.996229395040185E-4</v>
      </c>
      <c r="I863" s="160">
        <f t="shared" si="317"/>
        <v>43799</v>
      </c>
      <c r="J863" s="155">
        <f t="shared" si="304"/>
        <v>31</v>
      </c>
      <c r="K863" s="155">
        <f t="shared" si="322"/>
        <v>30</v>
      </c>
      <c r="L863" s="2">
        <f t="shared" si="318"/>
        <v>0.99961325999999995</v>
      </c>
      <c r="M863" s="157">
        <f t="shared" si="323"/>
        <v>0.99961325999999995</v>
      </c>
      <c r="N863" s="2">
        <f t="shared" si="309"/>
        <v>985.16298295000001</v>
      </c>
      <c r="O863" s="161">
        <f t="shared" si="319"/>
        <v>0</v>
      </c>
      <c r="P863" s="162">
        <f t="shared" si="310"/>
        <v>0</v>
      </c>
      <c r="Q863" s="157">
        <f t="shared" si="311"/>
        <v>0</v>
      </c>
      <c r="R863" s="163">
        <f t="shared" si="320"/>
        <v>0.12</v>
      </c>
      <c r="S863" s="161">
        <f t="shared" si="312"/>
        <v>30</v>
      </c>
      <c r="T863" s="161">
        <v>360</v>
      </c>
      <c r="U863" s="164">
        <f t="shared" si="313"/>
        <v>1.009181302</v>
      </c>
      <c r="V863" s="157">
        <f t="shared" si="314"/>
        <v>9.0450788600000003</v>
      </c>
      <c r="W863" s="2">
        <f t="shared" si="321"/>
        <v>0</v>
      </c>
      <c r="X863" s="2"/>
      <c r="Y863" s="8"/>
      <c r="Z863" s="5"/>
      <c r="AA863" s="1"/>
      <c r="AB863" s="8"/>
      <c r="AC863" s="3"/>
      <c r="AD863" s="1"/>
      <c r="AE863" s="3"/>
      <c r="AF863" s="3"/>
      <c r="AG863" s="4"/>
      <c r="AH863" s="4"/>
      <c r="AI863" s="4"/>
      <c r="AJ863" s="1"/>
      <c r="AK863" s="1"/>
      <c r="AL863" s="1"/>
      <c r="AM863" s="1"/>
    </row>
    <row r="864" spans="1:163" ht="15" customHeight="1" x14ac:dyDescent="0.2">
      <c r="A864" s="75">
        <f t="shared" si="315"/>
        <v>43799</v>
      </c>
      <c r="B864" s="2">
        <f t="shared" si="306"/>
        <v>994.49816634999991</v>
      </c>
      <c r="C864" s="157">
        <f t="shared" si="305"/>
        <v>985.54413228999999</v>
      </c>
      <c r="D864" s="158">
        <f t="shared" si="316"/>
        <v>5229.93</v>
      </c>
      <c r="E864" s="150">
        <f>IF(AND(K864=1,K863&gt;1),VLOOKUP(A863,[1]Plan1!$GA$137:$GD$300,4),E863)</f>
        <v>5227.84</v>
      </c>
      <c r="F864" s="152">
        <f t="shared" si="307"/>
        <v>43707</v>
      </c>
      <c r="G864" s="152">
        <f t="shared" si="303"/>
        <v>43738</v>
      </c>
      <c r="H864" s="159">
        <f t="shared" si="308"/>
        <v>-3.996229395040185E-4</v>
      </c>
      <c r="I864" s="160">
        <f t="shared" si="317"/>
        <v>43799</v>
      </c>
      <c r="J864" s="155">
        <f t="shared" si="304"/>
        <v>31</v>
      </c>
      <c r="K864" s="155">
        <f t="shared" si="322"/>
        <v>31</v>
      </c>
      <c r="L864" s="2">
        <f t="shared" si="318"/>
        <v>0.99960037000000002</v>
      </c>
      <c r="M864" s="157">
        <f t="shared" si="323"/>
        <v>0.99960037000000002</v>
      </c>
      <c r="N864" s="2">
        <f t="shared" si="309"/>
        <v>985.15027927999995</v>
      </c>
      <c r="O864" s="161">
        <f t="shared" si="319"/>
        <v>0</v>
      </c>
      <c r="P864" s="162">
        <f t="shared" si="310"/>
        <v>0</v>
      </c>
      <c r="Q864" s="157">
        <f t="shared" si="311"/>
        <v>0</v>
      </c>
      <c r="R864" s="163">
        <f t="shared" si="320"/>
        <v>0.12</v>
      </c>
      <c r="S864" s="161">
        <f t="shared" si="312"/>
        <v>31</v>
      </c>
      <c r="T864" s="161">
        <v>360</v>
      </c>
      <c r="U864" s="164">
        <f t="shared" si="313"/>
        <v>1.0094887930000001</v>
      </c>
      <c r="V864" s="157">
        <f t="shared" si="314"/>
        <v>9.3478870700000005</v>
      </c>
      <c r="W864" s="2">
        <f t="shared" si="321"/>
        <v>0</v>
      </c>
      <c r="X864" s="2"/>
      <c r="Y864" s="8"/>
      <c r="Z864" s="5"/>
      <c r="AA864" s="1"/>
      <c r="AB864" s="8"/>
      <c r="AC864" s="3"/>
      <c r="AD864" s="1"/>
      <c r="AE864" s="3"/>
      <c r="AF864" s="3"/>
      <c r="AG864" s="4"/>
      <c r="AH864" s="4"/>
      <c r="AI864" s="4"/>
      <c r="AJ864" s="1"/>
      <c r="AK864" s="1"/>
      <c r="AL864" s="1"/>
      <c r="AM864" s="1"/>
    </row>
    <row r="865" spans="1:39" ht="15" customHeight="1" x14ac:dyDescent="0.2">
      <c r="A865" s="75">
        <f t="shared" si="315"/>
        <v>43800</v>
      </c>
      <c r="B865" s="2">
        <f t="shared" si="306"/>
        <v>994.84444214000007</v>
      </c>
      <c r="C865" s="157">
        <f t="shared" si="305"/>
        <v>994.49816634999991</v>
      </c>
      <c r="D865" s="158">
        <f t="shared" si="316"/>
        <v>5227.84</v>
      </c>
      <c r="E865" s="150">
        <f>IF(AND(K865=1,K864&gt;1),VLOOKUP(A864,[1]Plan1!$GA$137:$GD$300,4),E864)</f>
        <v>5233.07</v>
      </c>
      <c r="F865" s="152">
        <f t="shared" si="307"/>
        <v>43738</v>
      </c>
      <c r="G865" s="152">
        <f t="shared" si="303"/>
        <v>43768</v>
      </c>
      <c r="H865" s="159">
        <f t="shared" si="308"/>
        <v>1.0004131725529497E-3</v>
      </c>
      <c r="I865" s="160">
        <f t="shared" si="317"/>
        <v>43829</v>
      </c>
      <c r="J865" s="155">
        <f t="shared" si="304"/>
        <v>30</v>
      </c>
      <c r="K865" s="155">
        <f t="shared" si="322"/>
        <v>1</v>
      </c>
      <c r="L865" s="2">
        <f t="shared" si="318"/>
        <v>1.0000333299999999</v>
      </c>
      <c r="M865" s="157">
        <f t="shared" si="323"/>
        <v>1.0000333299999999</v>
      </c>
      <c r="N865" s="2">
        <f t="shared" si="309"/>
        <v>994.53131297000004</v>
      </c>
      <c r="O865" s="161">
        <f t="shared" si="319"/>
        <v>0</v>
      </c>
      <c r="P865" s="162">
        <f t="shared" si="310"/>
        <v>0</v>
      </c>
      <c r="Q865" s="157">
        <f t="shared" si="311"/>
        <v>0</v>
      </c>
      <c r="R865" s="163">
        <f t="shared" si="320"/>
        <v>0.12</v>
      </c>
      <c r="S865" s="161">
        <f t="shared" si="312"/>
        <v>1</v>
      </c>
      <c r="T865" s="161">
        <v>360</v>
      </c>
      <c r="U865" s="164">
        <f t="shared" si="313"/>
        <v>1.0003148509999999</v>
      </c>
      <c r="V865" s="157">
        <f t="shared" si="314"/>
        <v>0.31312917000000001</v>
      </c>
      <c r="W865" s="2">
        <f t="shared" si="321"/>
        <v>0</v>
      </c>
      <c r="X865" s="2"/>
      <c r="Y865" s="8"/>
      <c r="Z865" s="5"/>
      <c r="AA865" s="1"/>
      <c r="AB865" s="8"/>
      <c r="AC865" s="3"/>
      <c r="AD865" s="1"/>
      <c r="AE865" s="3"/>
      <c r="AF865" s="3"/>
      <c r="AG865" s="4"/>
      <c r="AH865" s="4"/>
      <c r="AI865" s="4"/>
      <c r="AJ865" s="1"/>
      <c r="AK865" s="1"/>
      <c r="AL865" s="1"/>
      <c r="AM865" s="1"/>
    </row>
    <row r="866" spans="1:39" ht="15" customHeight="1" x14ac:dyDescent="0.2">
      <c r="A866" s="75">
        <f t="shared" si="315"/>
        <v>43801</v>
      </c>
      <c r="B866" s="2">
        <f t="shared" si="306"/>
        <v>995.19083826999997</v>
      </c>
      <c r="C866" s="157">
        <f t="shared" si="305"/>
        <v>994.49816634999991</v>
      </c>
      <c r="D866" s="158">
        <f t="shared" si="316"/>
        <v>5227.84</v>
      </c>
      <c r="E866" s="150">
        <f>IF(AND(K866=1,K865&gt;1),VLOOKUP(A865,[1]Plan1!$GA$137:$GD$300,4),E865)</f>
        <v>5233.07</v>
      </c>
      <c r="F866" s="152">
        <f t="shared" si="307"/>
        <v>43738</v>
      </c>
      <c r="G866" s="152">
        <f t="shared" si="303"/>
        <v>43768</v>
      </c>
      <c r="H866" s="159">
        <f t="shared" si="308"/>
        <v>1.0004131725529497E-3</v>
      </c>
      <c r="I866" s="160">
        <f t="shared" si="317"/>
        <v>43829</v>
      </c>
      <c r="J866" s="155">
        <f t="shared" si="304"/>
        <v>30</v>
      </c>
      <c r="K866" s="155">
        <f t="shared" si="322"/>
        <v>2</v>
      </c>
      <c r="L866" s="2">
        <f t="shared" si="318"/>
        <v>1.0000666600000001</v>
      </c>
      <c r="M866" s="157">
        <f t="shared" si="323"/>
        <v>1.0000666600000001</v>
      </c>
      <c r="N866" s="2">
        <f t="shared" si="309"/>
        <v>994.56445958999996</v>
      </c>
      <c r="O866" s="161">
        <f t="shared" si="319"/>
        <v>0</v>
      </c>
      <c r="P866" s="162">
        <f t="shared" si="310"/>
        <v>0</v>
      </c>
      <c r="Q866" s="157">
        <f t="shared" si="311"/>
        <v>0</v>
      </c>
      <c r="R866" s="163">
        <f t="shared" si="320"/>
        <v>0.12</v>
      </c>
      <c r="S866" s="161">
        <f t="shared" si="312"/>
        <v>2</v>
      </c>
      <c r="T866" s="161">
        <v>360</v>
      </c>
      <c r="U866" s="164">
        <f t="shared" si="313"/>
        <v>1.000629802</v>
      </c>
      <c r="V866" s="157">
        <f t="shared" si="314"/>
        <v>0.62637867999999997</v>
      </c>
      <c r="W866" s="2">
        <f t="shared" si="321"/>
        <v>0</v>
      </c>
      <c r="X866" s="2"/>
      <c r="Y866" s="8"/>
      <c r="Z866" s="5"/>
      <c r="AA866" s="1"/>
      <c r="AB866" s="8"/>
      <c r="AC866" s="3"/>
      <c r="AD866" s="1"/>
      <c r="AE866" s="3"/>
      <c r="AF866" s="3"/>
      <c r="AG866" s="4"/>
      <c r="AH866" s="4"/>
      <c r="AI866" s="4"/>
      <c r="AJ866" s="1"/>
      <c r="AK866" s="1"/>
      <c r="AL866" s="1"/>
      <c r="AM866" s="1"/>
    </row>
    <row r="867" spans="1:39" ht="15" customHeight="1" x14ac:dyDescent="0.2">
      <c r="A867" s="75">
        <f t="shared" si="315"/>
        <v>43802</v>
      </c>
      <c r="B867" s="2">
        <f t="shared" si="306"/>
        <v>995.53735374999997</v>
      </c>
      <c r="C867" s="157">
        <f t="shared" si="305"/>
        <v>994.49816634999991</v>
      </c>
      <c r="D867" s="158">
        <f t="shared" si="316"/>
        <v>5227.84</v>
      </c>
      <c r="E867" s="150">
        <f>IF(AND(K867=1,K866&gt;1),VLOOKUP(A866,[1]Plan1!$GA$137:$GD$300,4),E866)</f>
        <v>5233.07</v>
      </c>
      <c r="F867" s="152">
        <f t="shared" si="307"/>
        <v>43738</v>
      </c>
      <c r="G867" s="152">
        <f t="shared" si="303"/>
        <v>43768</v>
      </c>
      <c r="H867" s="159">
        <f t="shared" si="308"/>
        <v>1.0004131725529497E-3</v>
      </c>
      <c r="I867" s="160">
        <f t="shared" si="317"/>
        <v>43829</v>
      </c>
      <c r="J867" s="155">
        <f t="shared" si="304"/>
        <v>30</v>
      </c>
      <c r="K867" s="155">
        <f t="shared" si="322"/>
        <v>3</v>
      </c>
      <c r="L867" s="2">
        <f t="shared" si="318"/>
        <v>1.00009999</v>
      </c>
      <c r="M867" s="157">
        <f t="shared" si="323"/>
        <v>1.00009999</v>
      </c>
      <c r="N867" s="2">
        <f t="shared" si="309"/>
        <v>994.59760621999999</v>
      </c>
      <c r="O867" s="161">
        <f t="shared" si="319"/>
        <v>0</v>
      </c>
      <c r="P867" s="162">
        <f t="shared" si="310"/>
        <v>0</v>
      </c>
      <c r="Q867" s="157">
        <f t="shared" si="311"/>
        <v>0</v>
      </c>
      <c r="R867" s="163">
        <f t="shared" si="320"/>
        <v>0.12</v>
      </c>
      <c r="S867" s="161">
        <f t="shared" si="312"/>
        <v>3</v>
      </c>
      <c r="T867" s="161">
        <v>360</v>
      </c>
      <c r="U867" s="164">
        <f t="shared" si="313"/>
        <v>1.0009448519999999</v>
      </c>
      <c r="V867" s="157">
        <f t="shared" si="314"/>
        <v>0.93974753</v>
      </c>
      <c r="W867" s="2">
        <f t="shared" si="321"/>
        <v>0</v>
      </c>
      <c r="X867" s="2"/>
      <c r="Y867" s="8"/>
      <c r="Z867" s="5"/>
      <c r="AA867" s="1"/>
      <c r="AB867" s="8"/>
      <c r="AC867" s="3"/>
      <c r="AD867" s="1"/>
      <c r="AE867" s="3"/>
      <c r="AF867" s="3"/>
      <c r="AG867" s="4"/>
      <c r="AH867" s="4"/>
      <c r="AI867" s="4"/>
      <c r="AJ867" s="1"/>
      <c r="AK867" s="1"/>
      <c r="AL867" s="1"/>
      <c r="AM867" s="1"/>
    </row>
    <row r="868" spans="1:39" ht="15" customHeight="1" x14ac:dyDescent="0.2">
      <c r="A868" s="75">
        <f t="shared" si="315"/>
        <v>43803</v>
      </c>
      <c r="B868" s="2">
        <f t="shared" si="306"/>
        <v>995.88399853999999</v>
      </c>
      <c r="C868" s="157">
        <f t="shared" si="305"/>
        <v>994.49816634999991</v>
      </c>
      <c r="D868" s="158">
        <f t="shared" si="316"/>
        <v>5227.84</v>
      </c>
      <c r="E868" s="150">
        <f>IF(AND(K868=1,K867&gt;1),VLOOKUP(A867,[1]Plan1!$GA$137:$GD$300,4),E867)</f>
        <v>5233.07</v>
      </c>
      <c r="F868" s="152">
        <f t="shared" si="307"/>
        <v>43738</v>
      </c>
      <c r="G868" s="152">
        <f t="shared" si="303"/>
        <v>43768</v>
      </c>
      <c r="H868" s="159">
        <f t="shared" si="308"/>
        <v>1.0004131725529497E-3</v>
      </c>
      <c r="I868" s="160">
        <f t="shared" si="317"/>
        <v>43829</v>
      </c>
      <c r="J868" s="155">
        <f t="shared" si="304"/>
        <v>30</v>
      </c>
      <c r="K868" s="155">
        <f t="shared" si="322"/>
        <v>4</v>
      </c>
      <c r="L868" s="2">
        <f t="shared" si="318"/>
        <v>1.0001333299999999</v>
      </c>
      <c r="M868" s="157">
        <f t="shared" si="323"/>
        <v>1.0001333299999999</v>
      </c>
      <c r="N868" s="2">
        <f t="shared" si="309"/>
        <v>994.63076278999995</v>
      </c>
      <c r="O868" s="161">
        <f t="shared" si="319"/>
        <v>0</v>
      </c>
      <c r="P868" s="162">
        <f t="shared" si="310"/>
        <v>0</v>
      </c>
      <c r="Q868" s="157">
        <f t="shared" si="311"/>
        <v>0</v>
      </c>
      <c r="R868" s="163">
        <f t="shared" si="320"/>
        <v>0.12</v>
      </c>
      <c r="S868" s="161">
        <f t="shared" si="312"/>
        <v>4</v>
      </c>
      <c r="T868" s="161">
        <v>360</v>
      </c>
      <c r="U868" s="164">
        <f t="shared" si="313"/>
        <v>1.0012600009999999</v>
      </c>
      <c r="V868" s="157">
        <f t="shared" si="314"/>
        <v>1.25323575</v>
      </c>
      <c r="W868" s="2">
        <f t="shared" si="321"/>
        <v>0</v>
      </c>
      <c r="X868" s="2"/>
      <c r="Y868" s="8"/>
      <c r="Z868" s="5"/>
      <c r="AA868" s="1"/>
      <c r="AB868" s="8"/>
      <c r="AC868" s="3"/>
      <c r="AD868" s="1"/>
      <c r="AE868" s="3"/>
      <c r="AF868" s="3"/>
      <c r="AG868" s="4"/>
      <c r="AH868" s="4"/>
      <c r="AI868" s="4"/>
      <c r="AJ868" s="1"/>
      <c r="AK868" s="1"/>
      <c r="AL868" s="1"/>
      <c r="AM868" s="1"/>
    </row>
    <row r="869" spans="1:39" ht="15" customHeight="1" x14ac:dyDescent="0.2">
      <c r="A869" s="75">
        <f t="shared" si="315"/>
        <v>43804</v>
      </c>
      <c r="B869" s="2">
        <f t="shared" si="306"/>
        <v>996.23075272999995</v>
      </c>
      <c r="C869" s="157">
        <f t="shared" si="305"/>
        <v>994.49816634999991</v>
      </c>
      <c r="D869" s="158">
        <f t="shared" si="316"/>
        <v>5227.84</v>
      </c>
      <c r="E869" s="150">
        <f>IF(AND(K869=1,K868&gt;1),VLOOKUP(A868,[1]Plan1!$GA$137:$GD$300,4),E868)</f>
        <v>5233.07</v>
      </c>
      <c r="F869" s="152">
        <f t="shared" si="307"/>
        <v>43738</v>
      </c>
      <c r="G869" s="152">
        <f t="shared" si="303"/>
        <v>43768</v>
      </c>
      <c r="H869" s="159">
        <f t="shared" si="308"/>
        <v>1.0004131725529497E-3</v>
      </c>
      <c r="I869" s="160">
        <f t="shared" si="317"/>
        <v>43829</v>
      </c>
      <c r="J869" s="155">
        <f t="shared" si="304"/>
        <v>30</v>
      </c>
      <c r="K869" s="155">
        <f t="shared" si="322"/>
        <v>5</v>
      </c>
      <c r="L869" s="2">
        <f t="shared" si="318"/>
        <v>1.0001666600000001</v>
      </c>
      <c r="M869" s="157">
        <f t="shared" si="323"/>
        <v>1.0001666600000001</v>
      </c>
      <c r="N869" s="2">
        <f t="shared" si="309"/>
        <v>994.66390940999997</v>
      </c>
      <c r="O869" s="161">
        <f t="shared" si="319"/>
        <v>0</v>
      </c>
      <c r="P869" s="162">
        <f t="shared" si="310"/>
        <v>0</v>
      </c>
      <c r="Q869" s="157">
        <f t="shared" si="311"/>
        <v>0</v>
      </c>
      <c r="R869" s="163">
        <f t="shared" si="320"/>
        <v>0.12</v>
      </c>
      <c r="S869" s="161">
        <f t="shared" si="312"/>
        <v>5</v>
      </c>
      <c r="T869" s="161">
        <v>360</v>
      </c>
      <c r="U869" s="164">
        <f t="shared" si="313"/>
        <v>1.0015752490000001</v>
      </c>
      <c r="V869" s="157">
        <f t="shared" si="314"/>
        <v>1.56684332</v>
      </c>
      <c r="W869" s="2">
        <f t="shared" si="321"/>
        <v>0</v>
      </c>
      <c r="X869" s="2"/>
      <c r="Y869" s="8"/>
      <c r="Z869" s="5"/>
      <c r="AA869" s="1"/>
      <c r="AB869" s="8"/>
      <c r="AC869" s="3"/>
      <c r="AD869" s="1"/>
      <c r="AE869" s="3"/>
      <c r="AF869" s="3"/>
      <c r="AG869" s="4"/>
      <c r="AH869" s="4"/>
      <c r="AI869" s="4"/>
      <c r="AJ869" s="1"/>
      <c r="AK869" s="1"/>
      <c r="AL869" s="1"/>
      <c r="AM869" s="1"/>
    </row>
    <row r="870" spans="1:39" ht="15" customHeight="1" x14ac:dyDescent="0.2">
      <c r="A870" s="75">
        <f t="shared" si="315"/>
        <v>43805</v>
      </c>
      <c r="B870" s="2">
        <f t="shared" si="306"/>
        <v>996.57763627000008</v>
      </c>
      <c r="C870" s="157">
        <f t="shared" si="305"/>
        <v>994.49816634999991</v>
      </c>
      <c r="D870" s="158">
        <f t="shared" si="316"/>
        <v>5227.84</v>
      </c>
      <c r="E870" s="150">
        <f>IF(AND(K870=1,K869&gt;1),VLOOKUP(A869,[1]Plan1!$GA$137:$GD$300,4),E869)</f>
        <v>5233.07</v>
      </c>
      <c r="F870" s="152">
        <f t="shared" si="307"/>
        <v>43738</v>
      </c>
      <c r="G870" s="152">
        <f t="shared" si="303"/>
        <v>43768</v>
      </c>
      <c r="H870" s="159">
        <f t="shared" si="308"/>
        <v>1.0004131725529497E-3</v>
      </c>
      <c r="I870" s="160">
        <f t="shared" si="317"/>
        <v>43829</v>
      </c>
      <c r="J870" s="155">
        <f t="shared" si="304"/>
        <v>30</v>
      </c>
      <c r="K870" s="155">
        <f t="shared" si="322"/>
        <v>6</v>
      </c>
      <c r="L870" s="2">
        <f t="shared" si="318"/>
        <v>1.0002</v>
      </c>
      <c r="M870" s="157">
        <f t="shared" si="323"/>
        <v>1.0002</v>
      </c>
      <c r="N870" s="2">
        <f t="shared" si="309"/>
        <v>994.69706598000005</v>
      </c>
      <c r="O870" s="161">
        <f t="shared" si="319"/>
        <v>0</v>
      </c>
      <c r="P870" s="162">
        <f t="shared" si="310"/>
        <v>0</v>
      </c>
      <c r="Q870" s="157">
        <f t="shared" si="311"/>
        <v>0</v>
      </c>
      <c r="R870" s="163">
        <f t="shared" si="320"/>
        <v>0.12</v>
      </c>
      <c r="S870" s="161">
        <f t="shared" si="312"/>
        <v>6</v>
      </c>
      <c r="T870" s="161">
        <v>360</v>
      </c>
      <c r="U870" s="164">
        <f t="shared" si="313"/>
        <v>1.001890596</v>
      </c>
      <c r="V870" s="157">
        <f t="shared" si="314"/>
        <v>1.8805702900000001</v>
      </c>
      <c r="W870" s="2">
        <f t="shared" si="321"/>
        <v>0</v>
      </c>
      <c r="X870" s="2"/>
      <c r="Y870" s="8"/>
      <c r="Z870" s="5"/>
      <c r="AA870" s="1"/>
      <c r="AB870" s="8"/>
      <c r="AC870" s="3"/>
      <c r="AD870" s="1"/>
      <c r="AE870" s="3"/>
      <c r="AF870" s="3"/>
      <c r="AG870" s="4"/>
      <c r="AH870" s="4"/>
      <c r="AI870" s="4"/>
      <c r="AJ870" s="1"/>
      <c r="AK870" s="1"/>
      <c r="AL870" s="1"/>
      <c r="AM870" s="1"/>
    </row>
    <row r="871" spans="1:39" ht="15" customHeight="1" x14ac:dyDescent="0.2">
      <c r="A871" s="75">
        <f t="shared" si="315"/>
        <v>43806</v>
      </c>
      <c r="B871" s="2">
        <f t="shared" si="306"/>
        <v>996.92464018999999</v>
      </c>
      <c r="C871" s="157">
        <f t="shared" si="305"/>
        <v>994.49816634999991</v>
      </c>
      <c r="D871" s="158">
        <f t="shared" si="316"/>
        <v>5227.84</v>
      </c>
      <c r="E871" s="150">
        <f>IF(AND(K871=1,K870&gt;1),VLOOKUP(A870,[1]Plan1!$GA$137:$GD$300,4),E870)</f>
        <v>5233.07</v>
      </c>
      <c r="F871" s="152">
        <f t="shared" si="307"/>
        <v>43738</v>
      </c>
      <c r="G871" s="152">
        <f t="shared" si="303"/>
        <v>43768</v>
      </c>
      <c r="H871" s="159">
        <f t="shared" si="308"/>
        <v>1.0004131725529497E-3</v>
      </c>
      <c r="I871" s="160">
        <f t="shared" si="317"/>
        <v>43829</v>
      </c>
      <c r="J871" s="155">
        <f t="shared" si="304"/>
        <v>30</v>
      </c>
      <c r="K871" s="155">
        <f t="shared" si="322"/>
        <v>7</v>
      </c>
      <c r="L871" s="2">
        <f t="shared" si="318"/>
        <v>1.0002333400000001</v>
      </c>
      <c r="M871" s="157">
        <f t="shared" si="323"/>
        <v>1.0002333400000001</v>
      </c>
      <c r="N871" s="2">
        <f t="shared" si="309"/>
        <v>994.73022255000001</v>
      </c>
      <c r="O871" s="161">
        <f t="shared" si="319"/>
        <v>0</v>
      </c>
      <c r="P871" s="162">
        <f t="shared" si="310"/>
        <v>0</v>
      </c>
      <c r="Q871" s="157">
        <f t="shared" si="311"/>
        <v>0</v>
      </c>
      <c r="R871" s="163">
        <f t="shared" si="320"/>
        <v>0.12</v>
      </c>
      <c r="S871" s="161">
        <f t="shared" si="312"/>
        <v>7</v>
      </c>
      <c r="T871" s="161">
        <v>360</v>
      </c>
      <c r="U871" s="164">
        <f t="shared" si="313"/>
        <v>1.0022060429999999</v>
      </c>
      <c r="V871" s="157">
        <f t="shared" si="314"/>
        <v>2.1944176400000002</v>
      </c>
      <c r="W871" s="2">
        <f t="shared" si="321"/>
        <v>0</v>
      </c>
      <c r="X871" s="2"/>
      <c r="Y871" s="8"/>
      <c r="Z871" s="5"/>
      <c r="AA871" s="1"/>
      <c r="AB871" s="8"/>
      <c r="AC871" s="3"/>
      <c r="AD871" s="1"/>
      <c r="AE871" s="3"/>
      <c r="AF871" s="3"/>
      <c r="AG871" s="4"/>
      <c r="AH871" s="4"/>
      <c r="AI871" s="4"/>
      <c r="AJ871" s="1"/>
      <c r="AK871" s="1"/>
      <c r="AL871" s="1"/>
      <c r="AM871" s="1"/>
    </row>
    <row r="872" spans="1:39" ht="15" customHeight="1" x14ac:dyDescent="0.2">
      <c r="A872" s="75">
        <f t="shared" si="315"/>
        <v>43807</v>
      </c>
      <c r="B872" s="2">
        <f t="shared" si="306"/>
        <v>997.27175353000007</v>
      </c>
      <c r="C872" s="157">
        <f t="shared" si="305"/>
        <v>994.49816634999991</v>
      </c>
      <c r="D872" s="158">
        <f t="shared" si="316"/>
        <v>5227.84</v>
      </c>
      <c r="E872" s="150">
        <f>IF(AND(K872=1,K871&gt;1),VLOOKUP(A871,[1]Plan1!$GA$137:$GD$300,4),E871)</f>
        <v>5233.07</v>
      </c>
      <c r="F872" s="152">
        <f t="shared" si="307"/>
        <v>43738</v>
      </c>
      <c r="G872" s="152">
        <f t="shared" si="303"/>
        <v>43768</v>
      </c>
      <c r="H872" s="159">
        <f t="shared" si="308"/>
        <v>1.0004131725529497E-3</v>
      </c>
      <c r="I872" s="160">
        <f t="shared" si="317"/>
        <v>43829</v>
      </c>
      <c r="J872" s="155">
        <f t="shared" si="304"/>
        <v>30</v>
      </c>
      <c r="K872" s="155">
        <f t="shared" si="322"/>
        <v>8</v>
      </c>
      <c r="L872" s="2">
        <f t="shared" si="318"/>
        <v>1.00026667</v>
      </c>
      <c r="M872" s="157">
        <f t="shared" si="323"/>
        <v>1.00026667</v>
      </c>
      <c r="N872" s="2">
        <f t="shared" si="309"/>
        <v>994.76336917000003</v>
      </c>
      <c r="O872" s="161">
        <f t="shared" si="319"/>
        <v>0</v>
      </c>
      <c r="P872" s="162">
        <f t="shared" si="310"/>
        <v>0</v>
      </c>
      <c r="Q872" s="157">
        <f t="shared" si="311"/>
        <v>0</v>
      </c>
      <c r="R872" s="163">
        <f t="shared" si="320"/>
        <v>0.12</v>
      </c>
      <c r="S872" s="161">
        <f t="shared" si="312"/>
        <v>8</v>
      </c>
      <c r="T872" s="161">
        <v>360</v>
      </c>
      <c r="U872" s="164">
        <f t="shared" si="313"/>
        <v>1.0025215890000001</v>
      </c>
      <c r="V872" s="157">
        <f t="shared" si="314"/>
        <v>2.50838436</v>
      </c>
      <c r="W872" s="2">
        <f t="shared" si="321"/>
        <v>0</v>
      </c>
      <c r="X872" s="2"/>
      <c r="Y872" s="8"/>
      <c r="Z872" s="5"/>
      <c r="AA872" s="1"/>
      <c r="AB872" s="8"/>
      <c r="AC872" s="3"/>
      <c r="AD872" s="1"/>
      <c r="AE872" s="3"/>
      <c r="AF872" s="3"/>
      <c r="AG872" s="4"/>
      <c r="AH872" s="4"/>
      <c r="AI872" s="4"/>
      <c r="AJ872" s="1"/>
      <c r="AK872" s="1"/>
      <c r="AL872" s="1"/>
      <c r="AM872" s="1"/>
    </row>
    <row r="873" spans="1:39" ht="15" customHeight="1" x14ac:dyDescent="0.2">
      <c r="A873" s="75">
        <f t="shared" si="315"/>
        <v>43808</v>
      </c>
      <c r="B873" s="2">
        <f t="shared" si="306"/>
        <v>997.61899626000002</v>
      </c>
      <c r="C873" s="157">
        <f t="shared" si="305"/>
        <v>994.49816634999991</v>
      </c>
      <c r="D873" s="158">
        <f t="shared" si="316"/>
        <v>5227.84</v>
      </c>
      <c r="E873" s="150">
        <f>IF(AND(K873=1,K872&gt;1),VLOOKUP(A872,[1]Plan1!$GA$137:$GD$300,4),E872)</f>
        <v>5233.07</v>
      </c>
      <c r="F873" s="152">
        <f t="shared" si="307"/>
        <v>43738</v>
      </c>
      <c r="G873" s="152">
        <f t="shared" si="303"/>
        <v>43768</v>
      </c>
      <c r="H873" s="159">
        <f t="shared" si="308"/>
        <v>1.0004131725529497E-3</v>
      </c>
      <c r="I873" s="160">
        <f t="shared" si="317"/>
        <v>43829</v>
      </c>
      <c r="J873" s="155">
        <f t="shared" si="304"/>
        <v>30</v>
      </c>
      <c r="K873" s="155">
        <f t="shared" si="322"/>
        <v>9</v>
      </c>
      <c r="L873" s="2">
        <f t="shared" si="318"/>
        <v>1.0003000099999999</v>
      </c>
      <c r="M873" s="157">
        <f t="shared" si="323"/>
        <v>1.0003000099999999</v>
      </c>
      <c r="N873" s="2">
        <f t="shared" si="309"/>
        <v>994.79652573999999</v>
      </c>
      <c r="O873" s="161">
        <f t="shared" si="319"/>
        <v>0</v>
      </c>
      <c r="P873" s="162">
        <f t="shared" si="310"/>
        <v>0</v>
      </c>
      <c r="Q873" s="157">
        <f t="shared" si="311"/>
        <v>0</v>
      </c>
      <c r="R873" s="163">
        <f t="shared" si="320"/>
        <v>0.12</v>
      </c>
      <c r="S873" s="161">
        <f t="shared" si="312"/>
        <v>9</v>
      </c>
      <c r="T873" s="161">
        <v>360</v>
      </c>
      <c r="U873" s="164">
        <f t="shared" si="313"/>
        <v>1.002837234</v>
      </c>
      <c r="V873" s="157">
        <f t="shared" si="314"/>
        <v>2.82247052</v>
      </c>
      <c r="W873" s="2">
        <f t="shared" si="321"/>
        <v>0</v>
      </c>
      <c r="X873" s="2"/>
      <c r="Y873" s="8"/>
      <c r="Z873" s="5"/>
      <c r="AA873" s="1"/>
      <c r="AB873" s="8"/>
      <c r="AC873" s="3"/>
      <c r="AD873" s="1"/>
      <c r="AE873" s="3"/>
      <c r="AF873" s="3"/>
      <c r="AG873" s="4"/>
      <c r="AH873" s="4"/>
      <c r="AI873" s="4"/>
      <c r="AJ873" s="1"/>
      <c r="AK873" s="1"/>
      <c r="AL873" s="1"/>
      <c r="AM873" s="1"/>
    </row>
    <row r="874" spans="1:39" ht="15" customHeight="1" x14ac:dyDescent="0.2">
      <c r="A874" s="75">
        <f t="shared" si="315"/>
        <v>43809</v>
      </c>
      <c r="B874" s="2">
        <f t="shared" si="306"/>
        <v>997.96635939999999</v>
      </c>
      <c r="C874" s="157">
        <f t="shared" si="305"/>
        <v>994.49816634999991</v>
      </c>
      <c r="D874" s="158">
        <f t="shared" si="316"/>
        <v>5227.84</v>
      </c>
      <c r="E874" s="150">
        <f>IF(AND(K874=1,K873&gt;1),VLOOKUP(A873,[1]Plan1!$GA$137:$GD$300,4),E873)</f>
        <v>5233.07</v>
      </c>
      <c r="F874" s="152">
        <f t="shared" si="307"/>
        <v>43738</v>
      </c>
      <c r="G874" s="152">
        <f t="shared" si="303"/>
        <v>43768</v>
      </c>
      <c r="H874" s="159">
        <f t="shared" si="308"/>
        <v>1.0004131725529497E-3</v>
      </c>
      <c r="I874" s="160">
        <f t="shared" si="317"/>
        <v>43829</v>
      </c>
      <c r="J874" s="155">
        <f t="shared" si="304"/>
        <v>30</v>
      </c>
      <c r="K874" s="155">
        <f t="shared" si="322"/>
        <v>10</v>
      </c>
      <c r="L874" s="2">
        <f t="shared" si="318"/>
        <v>1.00033335</v>
      </c>
      <c r="M874" s="157">
        <f t="shared" si="323"/>
        <v>1.00033335</v>
      </c>
      <c r="N874" s="2">
        <f t="shared" si="309"/>
        <v>994.82968230999995</v>
      </c>
      <c r="O874" s="161">
        <f t="shared" si="319"/>
        <v>0</v>
      </c>
      <c r="P874" s="162">
        <f t="shared" si="310"/>
        <v>0</v>
      </c>
      <c r="Q874" s="157">
        <f t="shared" si="311"/>
        <v>0</v>
      </c>
      <c r="R874" s="163">
        <f t="shared" si="320"/>
        <v>0.12</v>
      </c>
      <c r="S874" s="161">
        <f t="shared" si="312"/>
        <v>10</v>
      </c>
      <c r="T874" s="161">
        <v>360</v>
      </c>
      <c r="U874" s="164">
        <f t="shared" si="313"/>
        <v>1.003152979</v>
      </c>
      <c r="V874" s="157">
        <f t="shared" si="314"/>
        <v>3.1366770900000001</v>
      </c>
      <c r="W874" s="2">
        <f t="shared" si="321"/>
        <v>0</v>
      </c>
      <c r="X874" s="2"/>
      <c r="Y874" s="8"/>
      <c r="Z874" s="5"/>
      <c r="AA874" s="1"/>
      <c r="AB874" s="8"/>
      <c r="AC874" s="3"/>
      <c r="AD874" s="1"/>
      <c r="AE874" s="3"/>
      <c r="AF874" s="3"/>
      <c r="AG874" s="4"/>
      <c r="AH874" s="4"/>
      <c r="AI874" s="4"/>
      <c r="AJ874" s="1"/>
      <c r="AK874" s="1"/>
      <c r="AL874" s="1"/>
      <c r="AM874" s="1"/>
    </row>
    <row r="875" spans="1:39" ht="15" customHeight="1" x14ac:dyDescent="0.2">
      <c r="A875" s="75">
        <f t="shared" si="315"/>
        <v>43810</v>
      </c>
      <c r="B875" s="2">
        <f t="shared" si="306"/>
        <v>998.31385194999996</v>
      </c>
      <c r="C875" s="157">
        <f t="shared" si="305"/>
        <v>994.49816634999991</v>
      </c>
      <c r="D875" s="158">
        <f t="shared" si="316"/>
        <v>5227.84</v>
      </c>
      <c r="E875" s="150">
        <f>IF(AND(K875=1,K874&gt;1),VLOOKUP(A874,[1]Plan1!$GA$137:$GD$300,4),E874)</f>
        <v>5233.07</v>
      </c>
      <c r="F875" s="152">
        <f t="shared" si="307"/>
        <v>43738</v>
      </c>
      <c r="G875" s="152">
        <f t="shared" si="303"/>
        <v>43768</v>
      </c>
      <c r="H875" s="159">
        <f t="shared" si="308"/>
        <v>1.0004131725529497E-3</v>
      </c>
      <c r="I875" s="160">
        <f t="shared" si="317"/>
        <v>43829</v>
      </c>
      <c r="J875" s="155">
        <f t="shared" si="304"/>
        <v>30</v>
      </c>
      <c r="K875" s="155">
        <f t="shared" si="322"/>
        <v>11</v>
      </c>
      <c r="L875" s="2">
        <f t="shared" si="318"/>
        <v>1.0003667000000001</v>
      </c>
      <c r="M875" s="157">
        <f t="shared" si="323"/>
        <v>1.0003667000000001</v>
      </c>
      <c r="N875" s="2">
        <f t="shared" si="309"/>
        <v>994.86284881999995</v>
      </c>
      <c r="O875" s="161">
        <f t="shared" si="319"/>
        <v>0</v>
      </c>
      <c r="P875" s="162">
        <f t="shared" si="310"/>
        <v>0</v>
      </c>
      <c r="Q875" s="157">
        <f t="shared" si="311"/>
        <v>0</v>
      </c>
      <c r="R875" s="163">
        <f t="shared" si="320"/>
        <v>0.12</v>
      </c>
      <c r="S875" s="161">
        <f t="shared" si="312"/>
        <v>11</v>
      </c>
      <c r="T875" s="161">
        <v>360</v>
      </c>
      <c r="U875" s="164">
        <f t="shared" si="313"/>
        <v>1.003468823</v>
      </c>
      <c r="V875" s="157">
        <f t="shared" si="314"/>
        <v>3.4510031300000001</v>
      </c>
      <c r="W875" s="2">
        <f t="shared" si="321"/>
        <v>0</v>
      </c>
      <c r="X875" s="2"/>
      <c r="Y875" s="8"/>
      <c r="Z875" s="5"/>
      <c r="AA875" s="1"/>
      <c r="AB875" s="8"/>
      <c r="AC875" s="3"/>
      <c r="AD875" s="1"/>
      <c r="AE875" s="3"/>
      <c r="AF875" s="3"/>
      <c r="AG875" s="4"/>
      <c r="AH875" s="4"/>
      <c r="AI875" s="4"/>
      <c r="AJ875" s="1"/>
      <c r="AK875" s="1"/>
      <c r="AL875" s="1"/>
      <c r="AM875" s="1"/>
    </row>
    <row r="876" spans="1:39" ht="15" customHeight="1" x14ac:dyDescent="0.2">
      <c r="A876" s="75">
        <f t="shared" si="315"/>
        <v>43811</v>
      </c>
      <c r="B876" s="2">
        <f t="shared" si="306"/>
        <v>998.66145495000001</v>
      </c>
      <c r="C876" s="157">
        <f t="shared" si="305"/>
        <v>994.49816634999991</v>
      </c>
      <c r="D876" s="158">
        <f t="shared" si="316"/>
        <v>5227.84</v>
      </c>
      <c r="E876" s="150">
        <f>IF(AND(K876=1,K875&gt;1),VLOOKUP(A875,[1]Plan1!$GA$137:$GD$300,4),E875)</f>
        <v>5233.07</v>
      </c>
      <c r="F876" s="152">
        <f t="shared" si="307"/>
        <v>43738</v>
      </c>
      <c r="G876" s="152">
        <f t="shared" ref="G876:G939" si="324">IF(I876&gt;I875,EDATE(A875,-1),+G875)</f>
        <v>43768</v>
      </c>
      <c r="H876" s="159">
        <f t="shared" si="308"/>
        <v>1.0004131725529497E-3</v>
      </c>
      <c r="I876" s="160">
        <f t="shared" si="317"/>
        <v>43829</v>
      </c>
      <c r="J876" s="155">
        <f t="shared" ref="J876:J939" si="325">IF(I876&gt;I875,I876-I875,J875)</f>
        <v>30</v>
      </c>
      <c r="K876" s="155">
        <f t="shared" si="322"/>
        <v>12</v>
      </c>
      <c r="L876" s="2">
        <f t="shared" si="318"/>
        <v>1.0004000399999999</v>
      </c>
      <c r="M876" s="157">
        <f t="shared" si="323"/>
        <v>1.0004000399999999</v>
      </c>
      <c r="N876" s="2">
        <f t="shared" si="309"/>
        <v>994.89600539000003</v>
      </c>
      <c r="O876" s="161">
        <f t="shared" si="319"/>
        <v>0</v>
      </c>
      <c r="P876" s="162">
        <f t="shared" si="310"/>
        <v>0</v>
      </c>
      <c r="Q876" s="157">
        <f t="shared" si="311"/>
        <v>0</v>
      </c>
      <c r="R876" s="163">
        <f t="shared" si="320"/>
        <v>0.12</v>
      </c>
      <c r="S876" s="161">
        <f t="shared" si="312"/>
        <v>12</v>
      </c>
      <c r="T876" s="161">
        <v>360</v>
      </c>
      <c r="U876" s="164">
        <f t="shared" si="313"/>
        <v>1.003784767</v>
      </c>
      <c r="V876" s="157">
        <f t="shared" si="314"/>
        <v>3.76544956</v>
      </c>
      <c r="W876" s="2">
        <f t="shared" si="321"/>
        <v>0</v>
      </c>
      <c r="X876" s="2"/>
      <c r="Y876" s="8"/>
      <c r="Z876" s="5"/>
      <c r="AA876" s="1"/>
      <c r="AB876" s="8"/>
      <c r="AC876" s="3"/>
      <c r="AD876" s="1"/>
      <c r="AE876" s="3"/>
      <c r="AF876" s="3"/>
      <c r="AG876" s="4"/>
      <c r="AH876" s="4"/>
      <c r="AI876" s="4"/>
      <c r="AJ876" s="1"/>
      <c r="AK876" s="1"/>
      <c r="AL876" s="1"/>
      <c r="AM876" s="1"/>
    </row>
    <row r="877" spans="1:39" ht="15" customHeight="1" x14ac:dyDescent="0.2">
      <c r="A877" s="75">
        <f t="shared" si="315"/>
        <v>43812</v>
      </c>
      <c r="B877" s="2">
        <f t="shared" si="306"/>
        <v>999.00917741000001</v>
      </c>
      <c r="C877" s="157">
        <f t="shared" si="305"/>
        <v>994.49816634999991</v>
      </c>
      <c r="D877" s="158">
        <f t="shared" si="316"/>
        <v>5227.84</v>
      </c>
      <c r="E877" s="150">
        <f>IF(AND(K877=1,K876&gt;1),VLOOKUP(A876,[1]Plan1!$GA$137:$GD$300,4),E876)</f>
        <v>5233.07</v>
      </c>
      <c r="F877" s="152">
        <f t="shared" si="307"/>
        <v>43738</v>
      </c>
      <c r="G877" s="152">
        <f t="shared" si="324"/>
        <v>43768</v>
      </c>
      <c r="H877" s="159">
        <f t="shared" si="308"/>
        <v>1.0004131725529497E-3</v>
      </c>
      <c r="I877" s="160">
        <f t="shared" si="317"/>
        <v>43829</v>
      </c>
      <c r="J877" s="155">
        <f t="shared" si="325"/>
        <v>30</v>
      </c>
      <c r="K877" s="155">
        <f t="shared" si="322"/>
        <v>13</v>
      </c>
      <c r="L877" s="2">
        <f t="shared" si="318"/>
        <v>1.00043338</v>
      </c>
      <c r="M877" s="157">
        <f t="shared" si="323"/>
        <v>1.00043338</v>
      </c>
      <c r="N877" s="2">
        <f t="shared" si="309"/>
        <v>994.92916195999999</v>
      </c>
      <c r="O877" s="161">
        <f t="shared" si="319"/>
        <v>0</v>
      </c>
      <c r="P877" s="162">
        <f t="shared" si="310"/>
        <v>0</v>
      </c>
      <c r="Q877" s="157">
        <f t="shared" si="311"/>
        <v>0</v>
      </c>
      <c r="R877" s="163">
        <f t="shared" si="320"/>
        <v>0.12</v>
      </c>
      <c r="S877" s="161">
        <f t="shared" si="312"/>
        <v>13</v>
      </c>
      <c r="T877" s="161">
        <v>360</v>
      </c>
      <c r="U877" s="164">
        <f t="shared" si="313"/>
        <v>1.00410081</v>
      </c>
      <c r="V877" s="157">
        <f t="shared" si="314"/>
        <v>4.0800154500000003</v>
      </c>
      <c r="W877" s="2">
        <f t="shared" si="321"/>
        <v>0</v>
      </c>
      <c r="X877" s="2"/>
      <c r="Y877" s="8"/>
      <c r="Z877" s="5"/>
      <c r="AA877" s="1"/>
      <c r="AB877" s="8"/>
      <c r="AC877" s="3"/>
      <c r="AD877" s="1"/>
      <c r="AE877" s="3"/>
      <c r="AF877" s="3"/>
      <c r="AG877" s="4"/>
      <c r="AH877" s="4"/>
      <c r="AI877" s="4"/>
      <c r="AJ877" s="1"/>
      <c r="AK877" s="1"/>
      <c r="AL877" s="1"/>
      <c r="AM877" s="1"/>
    </row>
    <row r="878" spans="1:39" ht="15" customHeight="1" x14ac:dyDescent="0.2">
      <c r="A878" s="75">
        <f t="shared" si="315"/>
        <v>43813</v>
      </c>
      <c r="B878" s="2">
        <f t="shared" si="306"/>
        <v>999.35703031000003</v>
      </c>
      <c r="C878" s="157">
        <f t="shared" si="305"/>
        <v>994.49816634999991</v>
      </c>
      <c r="D878" s="158">
        <f t="shared" si="316"/>
        <v>5227.84</v>
      </c>
      <c r="E878" s="150">
        <f>IF(AND(K878=1,K877&gt;1),VLOOKUP(A877,[1]Plan1!$GA$137:$GD$300,4),E877)</f>
        <v>5233.07</v>
      </c>
      <c r="F878" s="152">
        <f t="shared" si="307"/>
        <v>43738</v>
      </c>
      <c r="G878" s="152">
        <f t="shared" si="324"/>
        <v>43768</v>
      </c>
      <c r="H878" s="159">
        <f t="shared" si="308"/>
        <v>1.0004131725529497E-3</v>
      </c>
      <c r="I878" s="160">
        <f t="shared" si="317"/>
        <v>43829</v>
      </c>
      <c r="J878" s="155">
        <f t="shared" si="325"/>
        <v>30</v>
      </c>
      <c r="K878" s="155">
        <f t="shared" si="322"/>
        <v>14</v>
      </c>
      <c r="L878" s="2">
        <f t="shared" si="318"/>
        <v>1.0004667300000001</v>
      </c>
      <c r="M878" s="157">
        <f t="shared" si="323"/>
        <v>1.0004667300000001</v>
      </c>
      <c r="N878" s="2">
        <f t="shared" si="309"/>
        <v>994.96232846999999</v>
      </c>
      <c r="O878" s="161">
        <f t="shared" si="319"/>
        <v>0</v>
      </c>
      <c r="P878" s="162">
        <f t="shared" si="310"/>
        <v>0</v>
      </c>
      <c r="Q878" s="157">
        <f t="shared" si="311"/>
        <v>0</v>
      </c>
      <c r="R878" s="163">
        <f t="shared" si="320"/>
        <v>0.12</v>
      </c>
      <c r="S878" s="161">
        <f t="shared" si="312"/>
        <v>14</v>
      </c>
      <c r="T878" s="161">
        <v>360</v>
      </c>
      <c r="U878" s="164">
        <f t="shared" si="313"/>
        <v>1.004416953</v>
      </c>
      <c r="V878" s="157">
        <f t="shared" si="314"/>
        <v>4.3947018399999997</v>
      </c>
      <c r="W878" s="2">
        <f t="shared" si="321"/>
        <v>0</v>
      </c>
      <c r="X878" s="2"/>
      <c r="Y878" s="8"/>
      <c r="Z878" s="5"/>
      <c r="AA878" s="1"/>
      <c r="AB878" s="8"/>
      <c r="AC878" s="3"/>
      <c r="AD878" s="1"/>
      <c r="AE878" s="3"/>
      <c r="AF878" s="3"/>
      <c r="AG878" s="4"/>
      <c r="AH878" s="4"/>
      <c r="AI878" s="4"/>
      <c r="AJ878" s="1"/>
      <c r="AK878" s="1"/>
      <c r="AL878" s="1"/>
      <c r="AM878" s="1"/>
    </row>
    <row r="879" spans="1:39" ht="15" customHeight="1" x14ac:dyDescent="0.2">
      <c r="A879" s="75">
        <f t="shared" si="315"/>
        <v>43814</v>
      </c>
      <c r="B879" s="2">
        <f t="shared" si="306"/>
        <v>999.70500269000001</v>
      </c>
      <c r="C879" s="157">
        <f t="shared" si="305"/>
        <v>994.49816634999991</v>
      </c>
      <c r="D879" s="158">
        <f t="shared" si="316"/>
        <v>5227.84</v>
      </c>
      <c r="E879" s="150">
        <f>IF(AND(K879=1,K878&gt;1),VLOOKUP(A878,[1]Plan1!$GA$137:$GD$300,4),E878)</f>
        <v>5233.07</v>
      </c>
      <c r="F879" s="152">
        <f t="shared" si="307"/>
        <v>43738</v>
      </c>
      <c r="G879" s="152">
        <f t="shared" si="324"/>
        <v>43768</v>
      </c>
      <c r="H879" s="159">
        <f t="shared" si="308"/>
        <v>1.0004131725529497E-3</v>
      </c>
      <c r="I879" s="160">
        <f t="shared" si="317"/>
        <v>43829</v>
      </c>
      <c r="J879" s="155">
        <f t="shared" si="325"/>
        <v>30</v>
      </c>
      <c r="K879" s="155">
        <f t="shared" si="322"/>
        <v>15</v>
      </c>
      <c r="L879" s="2">
        <f t="shared" si="318"/>
        <v>1.0005000799999999</v>
      </c>
      <c r="M879" s="157">
        <f t="shared" si="323"/>
        <v>1.0005000799999999</v>
      </c>
      <c r="N879" s="2">
        <f t="shared" si="309"/>
        <v>994.99549499</v>
      </c>
      <c r="O879" s="161">
        <f t="shared" si="319"/>
        <v>0</v>
      </c>
      <c r="P879" s="162">
        <f t="shared" si="310"/>
        <v>0</v>
      </c>
      <c r="Q879" s="157">
        <f t="shared" si="311"/>
        <v>0</v>
      </c>
      <c r="R879" s="163">
        <f t="shared" si="320"/>
        <v>0.12</v>
      </c>
      <c r="S879" s="161">
        <f t="shared" si="312"/>
        <v>15</v>
      </c>
      <c r="T879" s="161">
        <v>360</v>
      </c>
      <c r="U879" s="164">
        <f t="shared" si="313"/>
        <v>1.004733195</v>
      </c>
      <c r="V879" s="157">
        <f t="shared" si="314"/>
        <v>4.7095076999999996</v>
      </c>
      <c r="W879" s="2">
        <f t="shared" si="321"/>
        <v>0</v>
      </c>
      <c r="X879" s="2"/>
      <c r="Y879" s="8"/>
      <c r="Z879" s="5"/>
      <c r="AA879" s="1"/>
      <c r="AB879" s="8"/>
      <c r="AC879" s="3"/>
      <c r="AD879" s="1"/>
      <c r="AE879" s="3"/>
      <c r="AF879" s="3"/>
      <c r="AG879" s="4"/>
      <c r="AH879" s="4"/>
      <c r="AI879" s="4"/>
      <c r="AJ879" s="1"/>
      <c r="AK879" s="1"/>
      <c r="AL879" s="1"/>
      <c r="AM879" s="1"/>
    </row>
    <row r="880" spans="1:39" ht="15" customHeight="1" x14ac:dyDescent="0.2">
      <c r="A880" s="75">
        <f t="shared" si="315"/>
        <v>43815</v>
      </c>
      <c r="B880" s="2">
        <f t="shared" si="306"/>
        <v>1000.05308555</v>
      </c>
      <c r="C880" s="157">
        <f t="shared" si="305"/>
        <v>994.49816634999991</v>
      </c>
      <c r="D880" s="158">
        <f t="shared" si="316"/>
        <v>5227.84</v>
      </c>
      <c r="E880" s="150">
        <f>IF(AND(K880=1,K879&gt;1),VLOOKUP(A879,[1]Plan1!$GA$137:$GD$300,4),E879)</f>
        <v>5233.07</v>
      </c>
      <c r="F880" s="152">
        <f t="shared" si="307"/>
        <v>43738</v>
      </c>
      <c r="G880" s="152">
        <f t="shared" si="324"/>
        <v>43768</v>
      </c>
      <c r="H880" s="159">
        <f t="shared" si="308"/>
        <v>1.0004131725529497E-3</v>
      </c>
      <c r="I880" s="160">
        <f t="shared" si="317"/>
        <v>43829</v>
      </c>
      <c r="J880" s="155">
        <f t="shared" si="325"/>
        <v>30</v>
      </c>
      <c r="K880" s="155">
        <f t="shared" si="322"/>
        <v>16</v>
      </c>
      <c r="L880" s="2">
        <f t="shared" si="318"/>
        <v>1.00053342</v>
      </c>
      <c r="M880" s="157">
        <f t="shared" si="323"/>
        <v>1.00053342</v>
      </c>
      <c r="N880" s="2">
        <f t="shared" si="309"/>
        <v>995.02865155999996</v>
      </c>
      <c r="O880" s="161">
        <f t="shared" si="319"/>
        <v>0</v>
      </c>
      <c r="P880" s="162">
        <f t="shared" si="310"/>
        <v>0</v>
      </c>
      <c r="Q880" s="157">
        <f t="shared" si="311"/>
        <v>0</v>
      </c>
      <c r="R880" s="163">
        <f t="shared" si="320"/>
        <v>0.12</v>
      </c>
      <c r="S880" s="161">
        <f t="shared" si="312"/>
        <v>16</v>
      </c>
      <c r="T880" s="161">
        <v>360</v>
      </c>
      <c r="U880" s="164">
        <f t="shared" si="313"/>
        <v>1.0050495370000001</v>
      </c>
      <c r="V880" s="157">
        <f t="shared" si="314"/>
        <v>5.0244339900000003</v>
      </c>
      <c r="W880" s="2">
        <f t="shared" si="321"/>
        <v>0</v>
      </c>
      <c r="X880" s="2"/>
      <c r="Y880" s="8"/>
      <c r="Z880" s="5"/>
      <c r="AA880" s="1"/>
      <c r="AB880" s="8"/>
      <c r="AC880" s="3"/>
      <c r="AD880" s="1"/>
      <c r="AE880" s="3"/>
      <c r="AF880" s="3"/>
      <c r="AG880" s="4"/>
      <c r="AH880" s="4"/>
      <c r="AI880" s="4"/>
      <c r="AJ880" s="1"/>
      <c r="AK880" s="1"/>
      <c r="AL880" s="1"/>
      <c r="AM880" s="1"/>
    </row>
    <row r="881" spans="1:163" ht="15" customHeight="1" x14ac:dyDescent="0.2">
      <c r="A881" s="75">
        <f t="shared" si="315"/>
        <v>43816</v>
      </c>
      <c r="B881" s="2">
        <f t="shared" si="306"/>
        <v>1000.4012978899999</v>
      </c>
      <c r="C881" s="157">
        <f t="shared" ref="C881:C944" si="326">IF(I881&gt;I880,N880+V880-X880-Y880,C880)</f>
        <v>994.49816634999991</v>
      </c>
      <c r="D881" s="158">
        <f t="shared" si="316"/>
        <v>5227.84</v>
      </c>
      <c r="E881" s="150">
        <f>IF(AND(K881=1,K880&gt;1),VLOOKUP(A880,[1]Plan1!$GA$137:$GD$300,4),E880)</f>
        <v>5233.07</v>
      </c>
      <c r="F881" s="152">
        <f t="shared" si="307"/>
        <v>43738</v>
      </c>
      <c r="G881" s="152">
        <f t="shared" si="324"/>
        <v>43768</v>
      </c>
      <c r="H881" s="159">
        <f t="shared" si="308"/>
        <v>1.0004131725529497E-3</v>
      </c>
      <c r="I881" s="160">
        <f t="shared" si="317"/>
        <v>43829</v>
      </c>
      <c r="J881" s="155">
        <f t="shared" si="325"/>
        <v>30</v>
      </c>
      <c r="K881" s="155">
        <f t="shared" si="322"/>
        <v>17</v>
      </c>
      <c r="L881" s="2">
        <f t="shared" si="318"/>
        <v>1.00056677</v>
      </c>
      <c r="M881" s="157">
        <f t="shared" si="323"/>
        <v>1.00056677</v>
      </c>
      <c r="N881" s="2">
        <f t="shared" si="309"/>
        <v>995.06181806999996</v>
      </c>
      <c r="O881" s="161">
        <f t="shared" si="319"/>
        <v>0</v>
      </c>
      <c r="P881" s="162">
        <f t="shared" si="310"/>
        <v>0</v>
      </c>
      <c r="Q881" s="157">
        <f t="shared" si="311"/>
        <v>0</v>
      </c>
      <c r="R881" s="163">
        <f t="shared" si="320"/>
        <v>0.12</v>
      </c>
      <c r="S881" s="161">
        <f t="shared" si="312"/>
        <v>17</v>
      </c>
      <c r="T881" s="161">
        <v>360</v>
      </c>
      <c r="U881" s="164">
        <f t="shared" si="313"/>
        <v>1.0053659779999999</v>
      </c>
      <c r="V881" s="157">
        <f t="shared" si="314"/>
        <v>5.3394798200000002</v>
      </c>
      <c r="W881" s="2">
        <f t="shared" si="321"/>
        <v>0</v>
      </c>
      <c r="X881" s="2"/>
      <c r="Y881" s="8"/>
      <c r="Z881" s="5"/>
      <c r="AA881" s="1"/>
      <c r="AB881" s="8"/>
      <c r="AC881" s="3"/>
      <c r="AD881" s="1"/>
      <c r="AE881" s="3"/>
      <c r="AF881" s="3"/>
      <c r="AG881" s="4"/>
      <c r="AH881" s="4"/>
      <c r="AI881" s="4"/>
      <c r="AJ881" s="1"/>
      <c r="AK881" s="1"/>
      <c r="AL881" s="1"/>
      <c r="AM881" s="1"/>
    </row>
    <row r="882" spans="1:163" ht="15" customHeight="1" x14ac:dyDescent="0.2">
      <c r="A882" s="75">
        <f t="shared" si="315"/>
        <v>43817</v>
      </c>
      <c r="B882" s="2">
        <f t="shared" si="306"/>
        <v>1000.7496307299999</v>
      </c>
      <c r="C882" s="157">
        <f t="shared" si="326"/>
        <v>994.49816634999991</v>
      </c>
      <c r="D882" s="158">
        <f t="shared" si="316"/>
        <v>5227.84</v>
      </c>
      <c r="E882" s="150">
        <f>IF(AND(K882=1,K881&gt;1),VLOOKUP(A881,[1]Plan1!$GA$137:$GD$300,4),E881)</f>
        <v>5233.07</v>
      </c>
      <c r="F882" s="152">
        <f t="shared" si="307"/>
        <v>43738</v>
      </c>
      <c r="G882" s="152">
        <f t="shared" si="324"/>
        <v>43768</v>
      </c>
      <c r="H882" s="159">
        <f t="shared" si="308"/>
        <v>1.0004131725529497E-3</v>
      </c>
      <c r="I882" s="160">
        <f t="shared" si="317"/>
        <v>43829</v>
      </c>
      <c r="J882" s="155">
        <f t="shared" si="325"/>
        <v>30</v>
      </c>
      <c r="K882" s="155">
        <f t="shared" si="322"/>
        <v>18</v>
      </c>
      <c r="L882" s="2">
        <f t="shared" si="318"/>
        <v>1.0006001200000001</v>
      </c>
      <c r="M882" s="157">
        <f t="shared" si="323"/>
        <v>1.0006001200000001</v>
      </c>
      <c r="N882" s="2">
        <f t="shared" si="309"/>
        <v>995.09498457999996</v>
      </c>
      <c r="O882" s="161">
        <f t="shared" si="319"/>
        <v>0</v>
      </c>
      <c r="P882" s="162">
        <f t="shared" si="310"/>
        <v>0</v>
      </c>
      <c r="Q882" s="157">
        <f t="shared" si="311"/>
        <v>0</v>
      </c>
      <c r="R882" s="163">
        <f t="shared" si="320"/>
        <v>0.12</v>
      </c>
      <c r="S882" s="161">
        <f t="shared" si="312"/>
        <v>18</v>
      </c>
      <c r="T882" s="161">
        <v>360</v>
      </c>
      <c r="U882" s="164">
        <f t="shared" si="313"/>
        <v>1.0056825190000001</v>
      </c>
      <c r="V882" s="157">
        <f t="shared" si="314"/>
        <v>5.6546461499999996</v>
      </c>
      <c r="W882" s="2">
        <f t="shared" si="321"/>
        <v>0</v>
      </c>
      <c r="X882" s="2"/>
      <c r="Y882" s="8"/>
      <c r="Z882" s="5"/>
      <c r="AA882" s="1"/>
      <c r="AB882" s="8"/>
      <c r="AC882" s="3"/>
      <c r="AD882" s="1"/>
      <c r="AE882" s="3"/>
      <c r="AF882" s="3"/>
      <c r="AG882" s="4"/>
      <c r="AH882" s="4"/>
      <c r="AI882" s="4"/>
      <c r="AJ882" s="1"/>
      <c r="AK882" s="1"/>
      <c r="AL882" s="1"/>
      <c r="AM882" s="1"/>
    </row>
    <row r="883" spans="1:163" ht="15" customHeight="1" x14ac:dyDescent="0.2">
      <c r="A883" s="75">
        <f t="shared" si="315"/>
        <v>43818</v>
      </c>
      <c r="B883" s="2">
        <f t="shared" si="306"/>
        <v>1001.0980830999999</v>
      </c>
      <c r="C883" s="157">
        <f t="shared" si="326"/>
        <v>994.49816634999991</v>
      </c>
      <c r="D883" s="158">
        <f t="shared" si="316"/>
        <v>5227.84</v>
      </c>
      <c r="E883" s="150">
        <f>IF(AND(K883=1,K882&gt;1),VLOOKUP(A882,[1]Plan1!$GA$137:$GD$300,4),E882)</f>
        <v>5233.07</v>
      </c>
      <c r="F883" s="152">
        <f t="shared" si="307"/>
        <v>43738</v>
      </c>
      <c r="G883" s="152">
        <f t="shared" si="324"/>
        <v>43768</v>
      </c>
      <c r="H883" s="159">
        <f t="shared" si="308"/>
        <v>1.0004131725529497E-3</v>
      </c>
      <c r="I883" s="160">
        <f t="shared" si="317"/>
        <v>43829</v>
      </c>
      <c r="J883" s="155">
        <f t="shared" si="325"/>
        <v>30</v>
      </c>
      <c r="K883" s="155">
        <f t="shared" si="322"/>
        <v>19</v>
      </c>
      <c r="L883" s="2">
        <f t="shared" si="318"/>
        <v>1.0006334699999999</v>
      </c>
      <c r="M883" s="157">
        <f t="shared" si="323"/>
        <v>1.0006334699999999</v>
      </c>
      <c r="N883" s="2">
        <f t="shared" si="309"/>
        <v>995.12815109999997</v>
      </c>
      <c r="O883" s="161">
        <f t="shared" si="319"/>
        <v>0</v>
      </c>
      <c r="P883" s="162">
        <f t="shared" si="310"/>
        <v>0</v>
      </c>
      <c r="Q883" s="157">
        <f t="shared" si="311"/>
        <v>0</v>
      </c>
      <c r="R883" s="163">
        <f t="shared" si="320"/>
        <v>0.12</v>
      </c>
      <c r="S883" s="161">
        <f t="shared" si="312"/>
        <v>19</v>
      </c>
      <c r="T883" s="161">
        <v>360</v>
      </c>
      <c r="U883" s="164">
        <f t="shared" si="313"/>
        <v>1.0059991589999999</v>
      </c>
      <c r="V883" s="157">
        <f t="shared" si="314"/>
        <v>5.969932</v>
      </c>
      <c r="W883" s="2">
        <f t="shared" si="321"/>
        <v>0</v>
      </c>
      <c r="X883" s="2"/>
      <c r="Y883" s="8"/>
      <c r="Z883" s="5"/>
      <c r="AA883" s="1"/>
      <c r="AB883" s="8"/>
      <c r="AC883" s="3"/>
      <c r="AD883" s="1"/>
      <c r="AE883" s="3"/>
      <c r="AF883" s="3"/>
      <c r="AG883" s="4"/>
      <c r="AH883" s="4"/>
      <c r="AI883" s="4"/>
      <c r="AJ883" s="1"/>
      <c r="AK883" s="1"/>
      <c r="AL883" s="1"/>
      <c r="AM883" s="1"/>
    </row>
    <row r="884" spans="1:163" ht="15" customHeight="1" x14ac:dyDescent="0.2">
      <c r="A884" s="75">
        <f t="shared" si="315"/>
        <v>43819</v>
      </c>
      <c r="B884" s="2">
        <f t="shared" si="306"/>
        <v>1001.44666698</v>
      </c>
      <c r="C884" s="157">
        <f t="shared" si="326"/>
        <v>994.49816634999991</v>
      </c>
      <c r="D884" s="158">
        <f t="shared" si="316"/>
        <v>5227.84</v>
      </c>
      <c r="E884" s="150">
        <f>IF(AND(K884=1,K883&gt;1),VLOOKUP(A883,[1]Plan1!$GA$137:$GD$300,4),E883)</f>
        <v>5233.07</v>
      </c>
      <c r="F884" s="152">
        <f t="shared" si="307"/>
        <v>43738</v>
      </c>
      <c r="G884" s="152">
        <f t="shared" si="324"/>
        <v>43768</v>
      </c>
      <c r="H884" s="159">
        <f t="shared" si="308"/>
        <v>1.0004131725529497E-3</v>
      </c>
      <c r="I884" s="160">
        <f t="shared" si="317"/>
        <v>43829</v>
      </c>
      <c r="J884" s="155">
        <f t="shared" si="325"/>
        <v>30</v>
      </c>
      <c r="K884" s="155">
        <f t="shared" si="322"/>
        <v>20</v>
      </c>
      <c r="L884" s="2">
        <f t="shared" si="318"/>
        <v>1.0006668299999999</v>
      </c>
      <c r="M884" s="157">
        <f t="shared" si="323"/>
        <v>1.0006668299999999</v>
      </c>
      <c r="N884" s="2">
        <f t="shared" si="309"/>
        <v>995.16132756000002</v>
      </c>
      <c r="O884" s="161">
        <f t="shared" si="319"/>
        <v>0</v>
      </c>
      <c r="P884" s="162">
        <f t="shared" si="310"/>
        <v>0</v>
      </c>
      <c r="Q884" s="157">
        <f t="shared" si="311"/>
        <v>0</v>
      </c>
      <c r="R884" s="163">
        <f t="shared" si="320"/>
        <v>0.12</v>
      </c>
      <c r="S884" s="161">
        <f t="shared" si="312"/>
        <v>20</v>
      </c>
      <c r="T884" s="161">
        <v>360</v>
      </c>
      <c r="U884" s="164">
        <f t="shared" si="313"/>
        <v>1.0063158999999999</v>
      </c>
      <c r="V884" s="157">
        <f t="shared" si="314"/>
        <v>6.2853394199999997</v>
      </c>
      <c r="W884" s="2">
        <f t="shared" si="321"/>
        <v>0</v>
      </c>
      <c r="X884" s="2"/>
      <c r="Y884" s="8"/>
      <c r="Z884" s="5"/>
      <c r="AA884" s="1"/>
      <c r="AB884" s="8"/>
      <c r="AC884" s="3"/>
      <c r="AD884" s="1"/>
      <c r="AE884" s="3"/>
      <c r="AF884" s="3"/>
      <c r="AG884" s="4"/>
      <c r="AH884" s="4"/>
      <c r="AI884" s="4"/>
      <c r="AJ884" s="1"/>
      <c r="AK884" s="1"/>
      <c r="AL884" s="1"/>
      <c r="AM884" s="1"/>
    </row>
    <row r="885" spans="1:163" ht="15" customHeight="1" x14ac:dyDescent="0.2">
      <c r="A885" s="75">
        <f t="shared" si="315"/>
        <v>43820</v>
      </c>
      <c r="B885" s="2">
        <f t="shared" si="306"/>
        <v>1001.79536039</v>
      </c>
      <c r="C885" s="157">
        <f t="shared" si="326"/>
        <v>994.49816634999991</v>
      </c>
      <c r="D885" s="158">
        <f t="shared" si="316"/>
        <v>5227.84</v>
      </c>
      <c r="E885" s="150">
        <f>IF(AND(K885=1,K884&gt;1),VLOOKUP(A884,[1]Plan1!$GA$137:$GD$300,4),E884)</f>
        <v>5233.07</v>
      </c>
      <c r="F885" s="152">
        <f t="shared" si="307"/>
        <v>43738</v>
      </c>
      <c r="G885" s="152">
        <f t="shared" si="324"/>
        <v>43768</v>
      </c>
      <c r="H885" s="159">
        <f t="shared" si="308"/>
        <v>1.0004131725529497E-3</v>
      </c>
      <c r="I885" s="160">
        <f t="shared" si="317"/>
        <v>43829</v>
      </c>
      <c r="J885" s="155">
        <f t="shared" si="325"/>
        <v>30</v>
      </c>
      <c r="K885" s="155">
        <f t="shared" si="322"/>
        <v>21</v>
      </c>
      <c r="L885" s="2">
        <f t="shared" si="318"/>
        <v>1.0007001799999999</v>
      </c>
      <c r="M885" s="157">
        <f t="shared" si="323"/>
        <v>1.0007001799999999</v>
      </c>
      <c r="N885" s="2">
        <f t="shared" si="309"/>
        <v>995.19449407000002</v>
      </c>
      <c r="O885" s="161">
        <f t="shared" si="319"/>
        <v>0</v>
      </c>
      <c r="P885" s="162">
        <f t="shared" si="310"/>
        <v>0</v>
      </c>
      <c r="Q885" s="157">
        <f t="shared" si="311"/>
        <v>0</v>
      </c>
      <c r="R885" s="163">
        <f t="shared" si="320"/>
        <v>0.12</v>
      </c>
      <c r="S885" s="161">
        <f t="shared" si="312"/>
        <v>21</v>
      </c>
      <c r="T885" s="161">
        <v>360</v>
      </c>
      <c r="U885" s="164">
        <f t="shared" si="313"/>
        <v>1.0066327399999999</v>
      </c>
      <c r="V885" s="157">
        <f t="shared" si="314"/>
        <v>6.6008663199999997</v>
      </c>
      <c r="W885" s="2">
        <f t="shared" si="321"/>
        <v>0</v>
      </c>
      <c r="X885" s="2"/>
      <c r="Y885" s="11"/>
      <c r="Z885" s="5"/>
      <c r="AA885" s="10"/>
      <c r="AB885" s="11"/>
      <c r="AC885" s="7"/>
      <c r="AD885" s="10"/>
      <c r="AE885" s="7"/>
      <c r="AF885" s="7"/>
      <c r="AG885" s="12"/>
      <c r="AH885" s="12"/>
      <c r="AI885" s="12"/>
      <c r="AJ885" s="10"/>
      <c r="AK885" s="10"/>
      <c r="AL885" s="10"/>
      <c r="AM885" s="10"/>
      <c r="AN885" s="38"/>
      <c r="AO885" s="38"/>
      <c r="AP885" s="38"/>
      <c r="AQ885" s="38"/>
      <c r="AR885" s="38"/>
      <c r="AS885" s="38"/>
      <c r="AT885" s="38"/>
      <c r="AU885" s="38"/>
      <c r="AV885" s="38"/>
      <c r="AW885" s="38"/>
      <c r="AX885" s="38"/>
      <c r="AY885" s="38"/>
      <c r="AZ885" s="38"/>
      <c r="BA885" s="38"/>
      <c r="BB885" s="38"/>
      <c r="BC885" s="38"/>
      <c r="BD885" s="38"/>
      <c r="BE885" s="38"/>
      <c r="BF885" s="38"/>
      <c r="BG885" s="38"/>
      <c r="BH885" s="38"/>
      <c r="BI885" s="38"/>
      <c r="BJ885" s="38"/>
      <c r="BK885" s="38"/>
      <c r="BL885" s="38"/>
      <c r="BM885" s="38"/>
      <c r="BN885" s="38"/>
      <c r="BO885" s="38"/>
      <c r="BP885" s="38"/>
      <c r="BQ885" s="38"/>
      <c r="BR885" s="38"/>
      <c r="BS885" s="38"/>
      <c r="BT885" s="38"/>
      <c r="BU885" s="38"/>
      <c r="BV885" s="38"/>
      <c r="BW885" s="38"/>
      <c r="BX885" s="38"/>
      <c r="BY885" s="38"/>
      <c r="BZ885" s="38"/>
      <c r="CA885" s="38"/>
      <c r="CB885" s="38"/>
      <c r="CC885" s="38"/>
      <c r="CD885" s="38"/>
      <c r="CE885" s="38"/>
      <c r="CF885" s="38"/>
      <c r="CG885" s="38"/>
      <c r="CH885" s="38"/>
      <c r="CI885" s="38"/>
      <c r="CJ885" s="38"/>
      <c r="CK885" s="38"/>
      <c r="CL885" s="38"/>
      <c r="CM885" s="38"/>
      <c r="CN885" s="38"/>
      <c r="CO885" s="38"/>
      <c r="CP885" s="38"/>
      <c r="CQ885" s="38"/>
      <c r="CR885" s="38"/>
      <c r="CS885" s="38"/>
      <c r="CT885" s="38"/>
      <c r="CU885" s="38"/>
      <c r="CV885" s="38"/>
      <c r="CW885" s="38"/>
      <c r="CX885" s="38"/>
      <c r="CY885" s="38"/>
      <c r="CZ885" s="38"/>
      <c r="DA885" s="38"/>
      <c r="DB885" s="38"/>
      <c r="DC885" s="38"/>
      <c r="DD885" s="38"/>
      <c r="DE885" s="38"/>
      <c r="DF885" s="38"/>
      <c r="DG885" s="38"/>
      <c r="DH885" s="38"/>
      <c r="DI885" s="38"/>
      <c r="DJ885" s="38"/>
      <c r="DK885" s="38"/>
      <c r="DL885" s="38"/>
      <c r="DM885" s="38"/>
      <c r="DN885" s="38"/>
      <c r="DO885" s="38"/>
      <c r="DP885" s="38"/>
      <c r="DQ885" s="38"/>
      <c r="DR885" s="38"/>
      <c r="DS885" s="38"/>
      <c r="DT885" s="38"/>
      <c r="DU885" s="38"/>
      <c r="DV885" s="38"/>
      <c r="DW885" s="38"/>
      <c r="DX885" s="38"/>
      <c r="DY885" s="38"/>
      <c r="DZ885" s="38"/>
      <c r="EA885" s="38"/>
      <c r="EB885" s="38"/>
      <c r="EC885" s="38"/>
      <c r="ED885" s="38"/>
      <c r="EE885" s="38"/>
      <c r="EF885" s="38"/>
      <c r="EG885" s="38"/>
      <c r="EH885" s="38"/>
      <c r="EI885" s="38"/>
      <c r="EJ885" s="38"/>
      <c r="EK885" s="38"/>
      <c r="EL885" s="38"/>
      <c r="EM885" s="38"/>
      <c r="EN885" s="38"/>
      <c r="EO885" s="38"/>
      <c r="EP885" s="38"/>
      <c r="EQ885" s="38"/>
      <c r="ER885" s="38"/>
      <c r="ES885" s="38"/>
      <c r="ET885" s="38"/>
      <c r="EU885" s="38"/>
      <c r="EV885" s="38"/>
      <c r="EW885" s="38"/>
      <c r="EX885" s="38"/>
      <c r="EY885" s="38"/>
      <c r="EZ885" s="38"/>
      <c r="FA885" s="38"/>
      <c r="FB885" s="38"/>
      <c r="FC885" s="38"/>
      <c r="FD885" s="38"/>
      <c r="FE885" s="38"/>
      <c r="FF885" s="38"/>
      <c r="FG885" s="38"/>
    </row>
    <row r="886" spans="1:163" ht="15" customHeight="1" x14ac:dyDescent="0.2">
      <c r="A886" s="75">
        <f t="shared" si="315"/>
        <v>43821</v>
      </c>
      <c r="B886" s="2">
        <f t="shared" si="306"/>
        <v>1002.1441743400001</v>
      </c>
      <c r="C886" s="157">
        <f t="shared" si="326"/>
        <v>994.49816634999991</v>
      </c>
      <c r="D886" s="158">
        <f t="shared" si="316"/>
        <v>5227.84</v>
      </c>
      <c r="E886" s="150">
        <f>IF(AND(K886=1,K885&gt;1),VLOOKUP(A885,[1]Plan1!$GA$137:$GD$300,4),E885)</f>
        <v>5233.07</v>
      </c>
      <c r="F886" s="152">
        <f t="shared" si="307"/>
        <v>43738</v>
      </c>
      <c r="G886" s="152">
        <f t="shared" si="324"/>
        <v>43768</v>
      </c>
      <c r="H886" s="159">
        <f t="shared" si="308"/>
        <v>1.0004131725529497E-3</v>
      </c>
      <c r="I886" s="160">
        <f t="shared" si="317"/>
        <v>43829</v>
      </c>
      <c r="J886" s="155">
        <f t="shared" si="325"/>
        <v>30</v>
      </c>
      <c r="K886" s="155">
        <f t="shared" si="322"/>
        <v>22</v>
      </c>
      <c r="L886" s="2">
        <f t="shared" si="318"/>
        <v>1.00073353</v>
      </c>
      <c r="M886" s="157">
        <f t="shared" si="323"/>
        <v>1.00073353</v>
      </c>
      <c r="N886" s="2">
        <f t="shared" si="309"/>
        <v>995.22766058000002</v>
      </c>
      <c r="O886" s="161">
        <f t="shared" si="319"/>
        <v>0</v>
      </c>
      <c r="P886" s="162">
        <f t="shared" si="310"/>
        <v>0</v>
      </c>
      <c r="Q886" s="157">
        <f t="shared" si="311"/>
        <v>0</v>
      </c>
      <c r="R886" s="163">
        <f t="shared" si="320"/>
        <v>0.12</v>
      </c>
      <c r="S886" s="161">
        <f t="shared" si="312"/>
        <v>22</v>
      </c>
      <c r="T886" s="161">
        <v>360</v>
      </c>
      <c r="U886" s="164">
        <f t="shared" si="313"/>
        <v>1.00694968</v>
      </c>
      <c r="V886" s="157">
        <f t="shared" si="314"/>
        <v>6.91651376</v>
      </c>
      <c r="W886" s="2">
        <f t="shared" si="321"/>
        <v>0</v>
      </c>
      <c r="X886" s="2"/>
      <c r="Y886" s="8"/>
      <c r="Z886" s="5"/>
      <c r="AA886" s="1"/>
      <c r="AB886" s="8"/>
      <c r="AC886" s="3"/>
      <c r="AD886" s="1"/>
      <c r="AE886" s="3"/>
      <c r="AF886" s="3"/>
      <c r="AG886" s="4"/>
      <c r="AH886" s="4"/>
      <c r="AI886" s="4"/>
      <c r="AJ886" s="1"/>
      <c r="AK886" s="1"/>
      <c r="AL886" s="1"/>
      <c r="AM886" s="1"/>
    </row>
    <row r="887" spans="1:163" ht="15" customHeight="1" x14ac:dyDescent="0.2">
      <c r="A887" s="75">
        <f t="shared" si="315"/>
        <v>43822</v>
      </c>
      <c r="B887" s="2">
        <f t="shared" si="306"/>
        <v>1002.49311787</v>
      </c>
      <c r="C887" s="157">
        <f t="shared" si="326"/>
        <v>994.49816634999991</v>
      </c>
      <c r="D887" s="158">
        <f t="shared" si="316"/>
        <v>5227.84</v>
      </c>
      <c r="E887" s="150">
        <f>IF(AND(K887=1,K886&gt;1),VLOOKUP(A886,[1]Plan1!$GA$137:$GD$300,4),E886)</f>
        <v>5233.07</v>
      </c>
      <c r="F887" s="152">
        <f t="shared" si="307"/>
        <v>43738</v>
      </c>
      <c r="G887" s="152">
        <f t="shared" si="324"/>
        <v>43768</v>
      </c>
      <c r="H887" s="159">
        <f t="shared" si="308"/>
        <v>1.0004131725529497E-3</v>
      </c>
      <c r="I887" s="160">
        <f t="shared" si="317"/>
        <v>43829</v>
      </c>
      <c r="J887" s="155">
        <f t="shared" si="325"/>
        <v>30</v>
      </c>
      <c r="K887" s="155">
        <f t="shared" si="322"/>
        <v>23</v>
      </c>
      <c r="L887" s="2">
        <f t="shared" si="318"/>
        <v>1.00076689</v>
      </c>
      <c r="M887" s="157">
        <f t="shared" si="323"/>
        <v>1.00076689</v>
      </c>
      <c r="N887" s="2">
        <f t="shared" si="309"/>
        <v>995.26083703999996</v>
      </c>
      <c r="O887" s="161">
        <f t="shared" si="319"/>
        <v>0</v>
      </c>
      <c r="P887" s="162">
        <f t="shared" si="310"/>
        <v>0</v>
      </c>
      <c r="Q887" s="157">
        <f t="shared" si="311"/>
        <v>0</v>
      </c>
      <c r="R887" s="163">
        <f t="shared" si="320"/>
        <v>0.12</v>
      </c>
      <c r="S887" s="161">
        <f t="shared" si="312"/>
        <v>23</v>
      </c>
      <c r="T887" s="161">
        <v>360</v>
      </c>
      <c r="U887" s="164">
        <f t="shared" si="313"/>
        <v>1.007266719</v>
      </c>
      <c r="V887" s="157">
        <f t="shared" si="314"/>
        <v>7.2322808299999997</v>
      </c>
      <c r="W887" s="2">
        <f t="shared" si="321"/>
        <v>0</v>
      </c>
      <c r="X887" s="2"/>
      <c r="Y887" s="8"/>
      <c r="Z887" s="5"/>
      <c r="AA887" s="1"/>
      <c r="AB887" s="8"/>
      <c r="AC887" s="3"/>
      <c r="AD887" s="1"/>
      <c r="AE887" s="3"/>
      <c r="AF887" s="3"/>
      <c r="AG887" s="4"/>
      <c r="AH887" s="4"/>
      <c r="AI887" s="4"/>
      <c r="AJ887" s="1"/>
      <c r="AK887" s="1"/>
      <c r="AL887" s="1"/>
      <c r="AM887" s="1"/>
    </row>
    <row r="888" spans="1:163" ht="15" customHeight="1" x14ac:dyDescent="0.2">
      <c r="A888" s="75">
        <f t="shared" si="315"/>
        <v>43823</v>
      </c>
      <c r="B888" s="2">
        <f t="shared" si="306"/>
        <v>1002.8421829600001</v>
      </c>
      <c r="C888" s="157">
        <f t="shared" si="326"/>
        <v>994.49816634999991</v>
      </c>
      <c r="D888" s="158">
        <f t="shared" si="316"/>
        <v>5227.84</v>
      </c>
      <c r="E888" s="150">
        <f>IF(AND(K888=1,K887&gt;1),VLOOKUP(A887,[1]Plan1!$GA$137:$GD$300,4),E887)</f>
        <v>5233.07</v>
      </c>
      <c r="F888" s="152">
        <f t="shared" si="307"/>
        <v>43738</v>
      </c>
      <c r="G888" s="152">
        <f t="shared" si="324"/>
        <v>43768</v>
      </c>
      <c r="H888" s="159">
        <f t="shared" si="308"/>
        <v>1.0004131725529497E-3</v>
      </c>
      <c r="I888" s="160">
        <f t="shared" si="317"/>
        <v>43829</v>
      </c>
      <c r="J888" s="155">
        <f t="shared" si="325"/>
        <v>30</v>
      </c>
      <c r="K888" s="155">
        <f t="shared" si="322"/>
        <v>24</v>
      </c>
      <c r="L888" s="2">
        <f t="shared" si="318"/>
        <v>1.0008002499999999</v>
      </c>
      <c r="M888" s="157">
        <f t="shared" si="323"/>
        <v>1.0008002499999999</v>
      </c>
      <c r="N888" s="2">
        <f t="shared" si="309"/>
        <v>995.29401350000001</v>
      </c>
      <c r="O888" s="161">
        <f t="shared" si="319"/>
        <v>0</v>
      </c>
      <c r="P888" s="162">
        <f t="shared" si="310"/>
        <v>0</v>
      </c>
      <c r="Q888" s="157">
        <f t="shared" si="311"/>
        <v>0</v>
      </c>
      <c r="R888" s="163">
        <f t="shared" si="320"/>
        <v>0.12</v>
      </c>
      <c r="S888" s="161">
        <f t="shared" si="312"/>
        <v>24</v>
      </c>
      <c r="T888" s="161">
        <v>360</v>
      </c>
      <c r="U888" s="164">
        <f t="shared" si="313"/>
        <v>1.0075838589999999</v>
      </c>
      <c r="V888" s="157">
        <f t="shared" si="314"/>
        <v>7.5481694600000004</v>
      </c>
      <c r="W888" s="2">
        <f t="shared" si="321"/>
        <v>0</v>
      </c>
      <c r="X888" s="2"/>
      <c r="Y888" s="8"/>
      <c r="Z888" s="5"/>
      <c r="AA888" s="1"/>
      <c r="AB888" s="8"/>
      <c r="AC888" s="3"/>
      <c r="AD888" s="1"/>
      <c r="AE888" s="3"/>
      <c r="AF888" s="3"/>
      <c r="AG888" s="4"/>
      <c r="AH888" s="4"/>
      <c r="AI888" s="4"/>
      <c r="AJ888" s="1"/>
      <c r="AK888" s="1"/>
      <c r="AL888" s="1"/>
      <c r="AM888" s="1"/>
    </row>
    <row r="889" spans="1:163" ht="15" customHeight="1" x14ac:dyDescent="0.2">
      <c r="A889" s="75">
        <f t="shared" si="315"/>
        <v>43824</v>
      </c>
      <c r="B889" s="2">
        <f t="shared" si="306"/>
        <v>1003.1913576100001</v>
      </c>
      <c r="C889" s="157">
        <f t="shared" si="326"/>
        <v>994.49816634999991</v>
      </c>
      <c r="D889" s="158">
        <f t="shared" si="316"/>
        <v>5227.84</v>
      </c>
      <c r="E889" s="150">
        <f>IF(AND(K889=1,K888&gt;1),VLOOKUP(A888,[1]Plan1!$GA$137:$GD$300,4),E888)</f>
        <v>5233.07</v>
      </c>
      <c r="F889" s="152">
        <f t="shared" si="307"/>
        <v>43738</v>
      </c>
      <c r="G889" s="152">
        <f t="shared" si="324"/>
        <v>43768</v>
      </c>
      <c r="H889" s="159">
        <f t="shared" si="308"/>
        <v>1.0004131725529497E-3</v>
      </c>
      <c r="I889" s="160">
        <f t="shared" si="317"/>
        <v>43829</v>
      </c>
      <c r="J889" s="155">
        <f t="shared" si="325"/>
        <v>30</v>
      </c>
      <c r="K889" s="155">
        <f t="shared" si="322"/>
        <v>25</v>
      </c>
      <c r="L889" s="2">
        <f t="shared" si="318"/>
        <v>1.0008336</v>
      </c>
      <c r="M889" s="157">
        <f t="shared" si="323"/>
        <v>1.0008336</v>
      </c>
      <c r="N889" s="2">
        <f t="shared" si="309"/>
        <v>995.32718002000001</v>
      </c>
      <c r="O889" s="161">
        <f t="shared" si="319"/>
        <v>0</v>
      </c>
      <c r="P889" s="162">
        <f t="shared" si="310"/>
        <v>0</v>
      </c>
      <c r="Q889" s="157">
        <f t="shared" si="311"/>
        <v>0</v>
      </c>
      <c r="R889" s="163">
        <f t="shared" si="320"/>
        <v>0.12</v>
      </c>
      <c r="S889" s="161">
        <f t="shared" si="312"/>
        <v>25</v>
      </c>
      <c r="T889" s="161">
        <v>360</v>
      </c>
      <c r="U889" s="164">
        <f t="shared" si="313"/>
        <v>1.0079010980000001</v>
      </c>
      <c r="V889" s="157">
        <f t="shared" si="314"/>
        <v>7.8641775899999997</v>
      </c>
      <c r="W889" s="2">
        <f t="shared" si="321"/>
        <v>0</v>
      </c>
      <c r="X889" s="2"/>
      <c r="Y889" s="8"/>
      <c r="Z889" s="5"/>
      <c r="AA889" s="1"/>
      <c r="AB889" s="8"/>
      <c r="AC889" s="3"/>
      <c r="AD889" s="1"/>
      <c r="AE889" s="3"/>
      <c r="AF889" s="3"/>
      <c r="AG889" s="4"/>
      <c r="AH889" s="4"/>
      <c r="AI889" s="4"/>
      <c r="AJ889" s="1"/>
      <c r="AK889" s="1"/>
      <c r="AL889" s="1"/>
      <c r="AM889" s="1"/>
    </row>
    <row r="890" spans="1:163" ht="15" customHeight="1" x14ac:dyDescent="0.2">
      <c r="A890" s="75">
        <f t="shared" si="315"/>
        <v>43825</v>
      </c>
      <c r="B890" s="2">
        <f t="shared" si="306"/>
        <v>1003.54066286</v>
      </c>
      <c r="C890" s="157">
        <f t="shared" si="326"/>
        <v>994.49816634999991</v>
      </c>
      <c r="D890" s="158">
        <f t="shared" si="316"/>
        <v>5227.84</v>
      </c>
      <c r="E890" s="150">
        <f>IF(AND(K890=1,K889&gt;1),VLOOKUP(A889,[1]Plan1!$GA$137:$GD$300,4),E889)</f>
        <v>5233.07</v>
      </c>
      <c r="F890" s="152">
        <f t="shared" si="307"/>
        <v>43738</v>
      </c>
      <c r="G890" s="152">
        <f t="shared" si="324"/>
        <v>43768</v>
      </c>
      <c r="H890" s="159">
        <f t="shared" si="308"/>
        <v>1.0004131725529497E-3</v>
      </c>
      <c r="I890" s="160">
        <f t="shared" si="317"/>
        <v>43829</v>
      </c>
      <c r="J890" s="155">
        <f t="shared" si="325"/>
        <v>30</v>
      </c>
      <c r="K890" s="155">
        <f t="shared" si="322"/>
        <v>26</v>
      </c>
      <c r="L890" s="2">
        <f t="shared" si="318"/>
        <v>1.00086696</v>
      </c>
      <c r="M890" s="157">
        <f t="shared" si="323"/>
        <v>1.00086696</v>
      </c>
      <c r="N890" s="2">
        <f t="shared" si="309"/>
        <v>995.36035647999995</v>
      </c>
      <c r="O890" s="161">
        <f t="shared" si="319"/>
        <v>0</v>
      </c>
      <c r="P890" s="162">
        <f t="shared" si="310"/>
        <v>0</v>
      </c>
      <c r="Q890" s="157">
        <f t="shared" si="311"/>
        <v>0</v>
      </c>
      <c r="R890" s="163">
        <f t="shared" si="320"/>
        <v>0.12</v>
      </c>
      <c r="S890" s="161">
        <f t="shared" si="312"/>
        <v>26</v>
      </c>
      <c r="T890" s="161">
        <v>360</v>
      </c>
      <c r="U890" s="164">
        <f t="shared" si="313"/>
        <v>1.008218437</v>
      </c>
      <c r="V890" s="157">
        <f t="shared" si="314"/>
        <v>8.1803063799999993</v>
      </c>
      <c r="W890" s="2">
        <f t="shared" si="321"/>
        <v>0</v>
      </c>
      <c r="X890" s="2"/>
      <c r="Y890" s="8"/>
      <c r="Z890" s="5"/>
      <c r="AA890" s="1"/>
      <c r="AB890" s="8"/>
      <c r="AC890" s="3"/>
      <c r="AD890" s="1"/>
      <c r="AE890" s="3"/>
      <c r="AF890" s="3"/>
      <c r="AG890" s="4"/>
      <c r="AH890" s="4"/>
      <c r="AI890" s="4"/>
      <c r="AJ890" s="1"/>
      <c r="AK890" s="1"/>
      <c r="AL890" s="1"/>
      <c r="AM890" s="1"/>
    </row>
    <row r="891" spans="1:163" ht="15" customHeight="1" x14ac:dyDescent="0.2">
      <c r="A891" s="75">
        <f t="shared" si="315"/>
        <v>43826</v>
      </c>
      <c r="B891" s="2">
        <f t="shared" si="306"/>
        <v>1003.89008869</v>
      </c>
      <c r="C891" s="157">
        <f t="shared" si="326"/>
        <v>994.49816634999991</v>
      </c>
      <c r="D891" s="158">
        <f t="shared" si="316"/>
        <v>5227.84</v>
      </c>
      <c r="E891" s="150">
        <f>IF(AND(K891=1,K890&gt;1),VLOOKUP(A890,[1]Plan1!$GA$137:$GD$300,4),E890)</f>
        <v>5233.07</v>
      </c>
      <c r="F891" s="152">
        <f t="shared" si="307"/>
        <v>43738</v>
      </c>
      <c r="G891" s="152">
        <f t="shared" si="324"/>
        <v>43768</v>
      </c>
      <c r="H891" s="159">
        <f t="shared" si="308"/>
        <v>1.0004131725529497E-3</v>
      </c>
      <c r="I891" s="160">
        <f t="shared" si="317"/>
        <v>43829</v>
      </c>
      <c r="J891" s="155">
        <f t="shared" si="325"/>
        <v>30</v>
      </c>
      <c r="K891" s="155">
        <f t="shared" si="322"/>
        <v>27</v>
      </c>
      <c r="L891" s="2">
        <f t="shared" si="318"/>
        <v>1.00090032</v>
      </c>
      <c r="M891" s="157">
        <f t="shared" si="323"/>
        <v>1.00090032</v>
      </c>
      <c r="N891" s="2">
        <f t="shared" si="309"/>
        <v>995.39353292999999</v>
      </c>
      <c r="O891" s="161">
        <f t="shared" si="319"/>
        <v>0</v>
      </c>
      <c r="P891" s="162">
        <f t="shared" si="310"/>
        <v>0</v>
      </c>
      <c r="Q891" s="157">
        <f t="shared" si="311"/>
        <v>0</v>
      </c>
      <c r="R891" s="163">
        <f t="shared" si="320"/>
        <v>0.12</v>
      </c>
      <c r="S891" s="161">
        <f t="shared" si="312"/>
        <v>27</v>
      </c>
      <c r="T891" s="161">
        <v>360</v>
      </c>
      <c r="U891" s="164">
        <f t="shared" si="313"/>
        <v>1.0085358760000001</v>
      </c>
      <c r="V891" s="157">
        <f t="shared" si="314"/>
        <v>8.4965557599999997</v>
      </c>
      <c r="W891" s="2">
        <f t="shared" si="321"/>
        <v>0</v>
      </c>
      <c r="X891" s="2"/>
      <c r="Y891" s="8"/>
      <c r="Z891" s="5"/>
      <c r="AA891" s="1"/>
      <c r="AB891" s="8"/>
      <c r="AC891" s="3"/>
      <c r="AD891" s="1"/>
      <c r="AE891" s="3"/>
      <c r="AF891" s="3"/>
      <c r="AG891" s="4"/>
      <c r="AH891" s="4"/>
      <c r="AI891" s="4"/>
      <c r="AJ891" s="1"/>
      <c r="AK891" s="1"/>
      <c r="AL891" s="1"/>
      <c r="AM891" s="1"/>
    </row>
    <row r="892" spans="1:163" ht="15" customHeight="1" x14ac:dyDescent="0.2">
      <c r="A892" s="75">
        <f t="shared" si="315"/>
        <v>43827</v>
      </c>
      <c r="B892" s="2">
        <f t="shared" si="306"/>
        <v>1004.23963515</v>
      </c>
      <c r="C892" s="157">
        <f t="shared" si="326"/>
        <v>994.49816634999991</v>
      </c>
      <c r="D892" s="158">
        <f t="shared" si="316"/>
        <v>5227.84</v>
      </c>
      <c r="E892" s="150">
        <f>IF(AND(K892=1,K891&gt;1),VLOOKUP(A891,[1]Plan1!$GA$137:$GD$300,4),E891)</f>
        <v>5233.07</v>
      </c>
      <c r="F892" s="152">
        <f t="shared" si="307"/>
        <v>43738</v>
      </c>
      <c r="G892" s="152">
        <f t="shared" si="324"/>
        <v>43768</v>
      </c>
      <c r="H892" s="159">
        <f t="shared" si="308"/>
        <v>1.0004131725529497E-3</v>
      </c>
      <c r="I892" s="160">
        <f t="shared" si="317"/>
        <v>43829</v>
      </c>
      <c r="J892" s="155">
        <f t="shared" si="325"/>
        <v>30</v>
      </c>
      <c r="K892" s="155">
        <f t="shared" si="322"/>
        <v>28</v>
      </c>
      <c r="L892" s="2">
        <f t="shared" si="318"/>
        <v>1.0009336799999999</v>
      </c>
      <c r="M892" s="157">
        <f t="shared" si="323"/>
        <v>1.0009336799999999</v>
      </c>
      <c r="N892" s="2">
        <f t="shared" si="309"/>
        <v>995.42670939000004</v>
      </c>
      <c r="O892" s="161">
        <f t="shared" si="319"/>
        <v>0</v>
      </c>
      <c r="P892" s="162">
        <f t="shared" si="310"/>
        <v>0</v>
      </c>
      <c r="Q892" s="157">
        <f t="shared" si="311"/>
        <v>0</v>
      </c>
      <c r="R892" s="163">
        <f t="shared" si="320"/>
        <v>0.12</v>
      </c>
      <c r="S892" s="161">
        <f t="shared" si="312"/>
        <v>28</v>
      </c>
      <c r="T892" s="161">
        <v>360</v>
      </c>
      <c r="U892" s="164">
        <f t="shared" si="313"/>
        <v>1.0088534149999999</v>
      </c>
      <c r="V892" s="157">
        <f t="shared" si="314"/>
        <v>8.8129257600000006</v>
      </c>
      <c r="W892" s="2">
        <f t="shared" si="321"/>
        <v>0</v>
      </c>
      <c r="X892" s="2"/>
      <c r="Y892" s="8"/>
      <c r="Z892" s="5"/>
      <c r="AA892" s="1"/>
      <c r="AB892" s="8"/>
      <c r="AC892" s="3"/>
      <c r="AD892" s="1"/>
      <c r="AE892" s="3"/>
      <c r="AF892" s="3"/>
      <c r="AG892" s="4"/>
      <c r="AH892" s="4"/>
      <c r="AI892" s="4"/>
      <c r="AJ892" s="1"/>
      <c r="AK892" s="1"/>
      <c r="AL892" s="1"/>
      <c r="AM892" s="1"/>
    </row>
    <row r="893" spans="1:163" ht="15" customHeight="1" x14ac:dyDescent="0.2">
      <c r="A893" s="75">
        <f t="shared" si="315"/>
        <v>43828</v>
      </c>
      <c r="B893" s="2">
        <f t="shared" si="306"/>
        <v>1004.58930221</v>
      </c>
      <c r="C893" s="157">
        <f t="shared" si="326"/>
        <v>994.49816634999991</v>
      </c>
      <c r="D893" s="158">
        <f t="shared" si="316"/>
        <v>5227.84</v>
      </c>
      <c r="E893" s="150">
        <f>IF(AND(K893=1,K892&gt;1),VLOOKUP(A892,[1]Plan1!$GA$137:$GD$300,4),E892)</f>
        <v>5233.07</v>
      </c>
      <c r="F893" s="152">
        <f t="shared" si="307"/>
        <v>43738</v>
      </c>
      <c r="G893" s="152">
        <f t="shared" si="324"/>
        <v>43768</v>
      </c>
      <c r="H893" s="159">
        <f t="shared" si="308"/>
        <v>1.0004131725529497E-3</v>
      </c>
      <c r="I893" s="160">
        <f t="shared" si="317"/>
        <v>43829</v>
      </c>
      <c r="J893" s="155">
        <f t="shared" si="325"/>
        <v>30</v>
      </c>
      <c r="K893" s="155">
        <f t="shared" si="322"/>
        <v>29</v>
      </c>
      <c r="L893" s="2">
        <f t="shared" si="318"/>
        <v>1.0009670399999999</v>
      </c>
      <c r="M893" s="157">
        <f t="shared" si="323"/>
        <v>1.0009670399999999</v>
      </c>
      <c r="N893" s="2">
        <f t="shared" si="309"/>
        <v>995.45988584999998</v>
      </c>
      <c r="O893" s="161">
        <f t="shared" si="319"/>
        <v>0</v>
      </c>
      <c r="P893" s="162">
        <f t="shared" si="310"/>
        <v>0</v>
      </c>
      <c r="Q893" s="157">
        <f t="shared" si="311"/>
        <v>0</v>
      </c>
      <c r="R893" s="163">
        <f t="shared" si="320"/>
        <v>0.12</v>
      </c>
      <c r="S893" s="161">
        <f t="shared" si="312"/>
        <v>29</v>
      </c>
      <c r="T893" s="161">
        <v>360</v>
      </c>
      <c r="U893" s="164">
        <f t="shared" si="313"/>
        <v>1.0091710540000001</v>
      </c>
      <c r="V893" s="157">
        <f t="shared" si="314"/>
        <v>9.1294163600000005</v>
      </c>
      <c r="W893" s="2">
        <f t="shared" si="321"/>
        <v>0</v>
      </c>
      <c r="X893" s="2"/>
      <c r="Y893" s="8"/>
      <c r="Z893" s="5"/>
      <c r="AA893" s="1"/>
      <c r="AB893" s="8"/>
      <c r="AC893" s="3"/>
      <c r="AD893" s="1"/>
      <c r="AE893" s="3"/>
      <c r="AF893" s="3"/>
      <c r="AG893" s="4"/>
      <c r="AH893" s="4"/>
      <c r="AI893" s="4"/>
      <c r="AJ893" s="1"/>
      <c r="AK893" s="1"/>
      <c r="AL893" s="1"/>
      <c r="AM893" s="1"/>
    </row>
    <row r="894" spans="1:163" ht="15" customHeight="1" x14ac:dyDescent="0.2">
      <c r="A894" s="75">
        <f t="shared" si="315"/>
        <v>43829</v>
      </c>
      <c r="B894" s="2">
        <f t="shared" si="306"/>
        <v>1004.93909995</v>
      </c>
      <c r="C894" s="157">
        <f t="shared" si="326"/>
        <v>994.49816634999991</v>
      </c>
      <c r="D894" s="158">
        <f t="shared" si="316"/>
        <v>5227.84</v>
      </c>
      <c r="E894" s="150">
        <f>IF(AND(K894=1,K893&gt;1),VLOOKUP(A893,[1]Plan1!$GA$137:$GD$300,4),E893)</f>
        <v>5233.07</v>
      </c>
      <c r="F894" s="152">
        <f t="shared" si="307"/>
        <v>43738</v>
      </c>
      <c r="G894" s="152">
        <f t="shared" si="324"/>
        <v>43768</v>
      </c>
      <c r="H894" s="159">
        <f t="shared" si="308"/>
        <v>1.0004131725529497E-3</v>
      </c>
      <c r="I894" s="160">
        <f t="shared" si="317"/>
        <v>43829</v>
      </c>
      <c r="J894" s="155">
        <f t="shared" si="325"/>
        <v>30</v>
      </c>
      <c r="K894" s="155">
        <f t="shared" si="322"/>
        <v>30</v>
      </c>
      <c r="L894" s="2">
        <f t="shared" si="318"/>
        <v>1.0010004100000001</v>
      </c>
      <c r="M894" s="157">
        <f t="shared" si="323"/>
        <v>1.0010004100000001</v>
      </c>
      <c r="N894" s="2">
        <f t="shared" si="309"/>
        <v>995.49307225999996</v>
      </c>
      <c r="O894" s="161">
        <f t="shared" si="319"/>
        <v>0</v>
      </c>
      <c r="P894" s="162">
        <f t="shared" si="310"/>
        <v>0</v>
      </c>
      <c r="Q894" s="157">
        <f t="shared" si="311"/>
        <v>0</v>
      </c>
      <c r="R894" s="163">
        <f t="shared" si="320"/>
        <v>0.12</v>
      </c>
      <c r="S894" s="161">
        <f t="shared" si="312"/>
        <v>30</v>
      </c>
      <c r="T894" s="161">
        <v>360</v>
      </c>
      <c r="U894" s="164">
        <f t="shared" si="313"/>
        <v>1.0094887930000001</v>
      </c>
      <c r="V894" s="157">
        <f t="shared" si="314"/>
        <v>9.4460276899999993</v>
      </c>
      <c r="W894" s="2">
        <f t="shared" si="321"/>
        <v>0</v>
      </c>
      <c r="X894" s="2"/>
      <c r="Y894" s="8"/>
      <c r="Z894" s="5"/>
      <c r="AA894" s="1"/>
      <c r="AB894" s="8"/>
      <c r="AC894" s="3"/>
      <c r="AD894" s="1"/>
      <c r="AE894" s="3"/>
      <c r="AF894" s="3"/>
      <c r="AG894" s="4"/>
      <c r="AH894" s="4"/>
      <c r="AI894" s="4"/>
      <c r="AJ894" s="1"/>
      <c r="AK894" s="1"/>
      <c r="AL894" s="1"/>
      <c r="AM894" s="1"/>
    </row>
    <row r="895" spans="1:163" ht="15" customHeight="1" x14ac:dyDescent="0.2">
      <c r="A895" s="75">
        <f t="shared" si="315"/>
        <v>43830</v>
      </c>
      <c r="B895" s="2">
        <f t="shared" si="306"/>
        <v>1005.41026865</v>
      </c>
      <c r="C895" s="157">
        <f t="shared" si="326"/>
        <v>1004.93909995</v>
      </c>
      <c r="D895" s="158">
        <f t="shared" si="316"/>
        <v>5233.07</v>
      </c>
      <c r="E895" s="150">
        <f>IF(AND(K895=1,K894&gt;1),VLOOKUP(A894,[1]Plan1!$GA$137:$GD$300,4),E894)</f>
        <v>5259.76</v>
      </c>
      <c r="F895" s="152">
        <f t="shared" si="307"/>
        <v>43768</v>
      </c>
      <c r="G895" s="152">
        <f t="shared" si="324"/>
        <v>43799</v>
      </c>
      <c r="H895" s="159">
        <f t="shared" si="308"/>
        <v>5.1002566371174396E-3</v>
      </c>
      <c r="I895" s="160">
        <f t="shared" si="317"/>
        <v>43860</v>
      </c>
      <c r="J895" s="155">
        <f t="shared" si="325"/>
        <v>31</v>
      </c>
      <c r="K895" s="155">
        <f t="shared" si="322"/>
        <v>1</v>
      </c>
      <c r="L895" s="2">
        <f t="shared" si="318"/>
        <v>1.0001641100000001</v>
      </c>
      <c r="M895" s="157">
        <f t="shared" si="323"/>
        <v>1.0001641100000001</v>
      </c>
      <c r="N895" s="2">
        <f t="shared" si="309"/>
        <v>1005.1040205</v>
      </c>
      <c r="O895" s="161">
        <f t="shared" si="319"/>
        <v>0</v>
      </c>
      <c r="P895" s="162">
        <f t="shared" si="310"/>
        <v>0</v>
      </c>
      <c r="Q895" s="157">
        <f t="shared" si="311"/>
        <v>0</v>
      </c>
      <c r="R895" s="163">
        <f t="shared" si="320"/>
        <v>0.12</v>
      </c>
      <c r="S895" s="161">
        <f t="shared" si="312"/>
        <v>1</v>
      </c>
      <c r="T895" s="161">
        <v>360</v>
      </c>
      <c r="U895" s="164">
        <f t="shared" si="313"/>
        <v>1.0003046929999999</v>
      </c>
      <c r="V895" s="157">
        <f t="shared" si="314"/>
        <v>0.30624815</v>
      </c>
      <c r="W895" s="2">
        <f t="shared" si="321"/>
        <v>0</v>
      </c>
      <c r="X895" s="2"/>
      <c r="Y895" s="8"/>
      <c r="Z895" s="5"/>
      <c r="AA895" s="1"/>
      <c r="AB895" s="8"/>
      <c r="AC895" s="3"/>
      <c r="AD895" s="1"/>
      <c r="AE895" s="3"/>
      <c r="AF895" s="3"/>
      <c r="AG895" s="4"/>
      <c r="AH895" s="4"/>
      <c r="AI895" s="4"/>
      <c r="AJ895" s="1"/>
      <c r="AK895" s="1"/>
      <c r="AL895" s="1"/>
      <c r="AM895" s="1"/>
    </row>
    <row r="896" spans="1:163" ht="15" customHeight="1" x14ac:dyDescent="0.2">
      <c r="A896" s="75">
        <f t="shared" si="315"/>
        <v>43831</v>
      </c>
      <c r="B896" s="2">
        <f t="shared" si="306"/>
        <v>1005.88167258</v>
      </c>
      <c r="C896" s="157">
        <f t="shared" si="326"/>
        <v>1004.93909995</v>
      </c>
      <c r="D896" s="158">
        <f t="shared" si="316"/>
        <v>5233.07</v>
      </c>
      <c r="E896" s="150">
        <f>IF(AND(K896=1,K895&gt;1),VLOOKUP(A895,[1]Plan1!$GA$137:$GD$300,4),E895)</f>
        <v>5259.76</v>
      </c>
      <c r="F896" s="152">
        <f t="shared" si="307"/>
        <v>43768</v>
      </c>
      <c r="G896" s="152">
        <f t="shared" si="324"/>
        <v>43799</v>
      </c>
      <c r="H896" s="159">
        <f t="shared" si="308"/>
        <v>5.1002566371174396E-3</v>
      </c>
      <c r="I896" s="160">
        <f t="shared" si="317"/>
        <v>43860</v>
      </c>
      <c r="J896" s="155">
        <f t="shared" si="325"/>
        <v>31</v>
      </c>
      <c r="K896" s="155">
        <f t="shared" si="322"/>
        <v>2</v>
      </c>
      <c r="L896" s="2">
        <f t="shared" si="318"/>
        <v>1.0003282600000001</v>
      </c>
      <c r="M896" s="157">
        <f t="shared" si="323"/>
        <v>1.0003282600000001</v>
      </c>
      <c r="N896" s="2">
        <f t="shared" si="309"/>
        <v>1005.26898125</v>
      </c>
      <c r="O896" s="161">
        <f t="shared" si="319"/>
        <v>0</v>
      </c>
      <c r="P896" s="162">
        <f t="shared" si="310"/>
        <v>0</v>
      </c>
      <c r="Q896" s="157">
        <f t="shared" si="311"/>
        <v>0</v>
      </c>
      <c r="R896" s="163">
        <f t="shared" si="320"/>
        <v>0.12</v>
      </c>
      <c r="S896" s="161">
        <f t="shared" si="312"/>
        <v>2</v>
      </c>
      <c r="T896" s="161">
        <v>360</v>
      </c>
      <c r="U896" s="164">
        <f t="shared" si="313"/>
        <v>1.0006094800000001</v>
      </c>
      <c r="V896" s="157">
        <f t="shared" si="314"/>
        <v>0.61269132999999998</v>
      </c>
      <c r="W896" s="2">
        <f t="shared" si="321"/>
        <v>0</v>
      </c>
      <c r="X896" s="2"/>
      <c r="Y896" s="8"/>
      <c r="Z896" s="5"/>
      <c r="AA896" s="1"/>
      <c r="AB896" s="8"/>
      <c r="AC896" s="3"/>
      <c r="AD896" s="1"/>
      <c r="AE896" s="3"/>
      <c r="AF896" s="3"/>
      <c r="AG896" s="4"/>
      <c r="AH896" s="4"/>
      <c r="AI896" s="4"/>
      <c r="AJ896" s="1"/>
      <c r="AK896" s="1"/>
      <c r="AL896" s="1"/>
      <c r="AM896" s="1"/>
    </row>
    <row r="897" spans="1:39" ht="15" customHeight="1" x14ac:dyDescent="0.2">
      <c r="A897" s="75">
        <f t="shared" si="315"/>
        <v>43832</v>
      </c>
      <c r="B897" s="2">
        <f t="shared" si="306"/>
        <v>1006.35329976</v>
      </c>
      <c r="C897" s="157">
        <f t="shared" si="326"/>
        <v>1004.93909995</v>
      </c>
      <c r="D897" s="158">
        <f t="shared" si="316"/>
        <v>5233.07</v>
      </c>
      <c r="E897" s="150">
        <f>IF(AND(K897=1,K896&gt;1),VLOOKUP(A896,[1]Plan1!$GA$137:$GD$300,4),E896)</f>
        <v>5259.76</v>
      </c>
      <c r="F897" s="152">
        <f t="shared" si="307"/>
        <v>43768</v>
      </c>
      <c r="G897" s="152">
        <f t="shared" si="324"/>
        <v>43799</v>
      </c>
      <c r="H897" s="159">
        <f t="shared" si="308"/>
        <v>5.1002566371174396E-3</v>
      </c>
      <c r="I897" s="160">
        <f t="shared" si="317"/>
        <v>43860</v>
      </c>
      <c r="J897" s="155">
        <f t="shared" si="325"/>
        <v>31</v>
      </c>
      <c r="K897" s="155">
        <f t="shared" si="322"/>
        <v>3</v>
      </c>
      <c r="L897" s="2">
        <f t="shared" si="318"/>
        <v>1.0004924399999999</v>
      </c>
      <c r="M897" s="157">
        <f t="shared" si="323"/>
        <v>1.0004924399999999</v>
      </c>
      <c r="N897" s="2">
        <f t="shared" si="309"/>
        <v>1005.4339721600001</v>
      </c>
      <c r="O897" s="161">
        <f t="shared" si="319"/>
        <v>0</v>
      </c>
      <c r="P897" s="162">
        <f t="shared" si="310"/>
        <v>0</v>
      </c>
      <c r="Q897" s="157">
        <f t="shared" si="311"/>
        <v>0</v>
      </c>
      <c r="R897" s="163">
        <f t="shared" si="320"/>
        <v>0.12</v>
      </c>
      <c r="S897" s="161">
        <f t="shared" si="312"/>
        <v>3</v>
      </c>
      <c r="T897" s="161">
        <v>360</v>
      </c>
      <c r="U897" s="164">
        <f t="shared" si="313"/>
        <v>1.000914359</v>
      </c>
      <c r="V897" s="157">
        <f t="shared" si="314"/>
        <v>0.91932760000000002</v>
      </c>
      <c r="W897" s="2">
        <f t="shared" si="321"/>
        <v>0</v>
      </c>
      <c r="X897" s="2"/>
      <c r="Y897" s="8"/>
      <c r="Z897" s="5"/>
      <c r="AA897" s="1"/>
      <c r="AB897" s="8"/>
      <c r="AC897" s="3"/>
      <c r="AD897" s="1"/>
      <c r="AE897" s="3"/>
      <c r="AF897" s="3"/>
      <c r="AG897" s="4"/>
      <c r="AH897" s="4"/>
      <c r="AI897" s="4"/>
      <c r="AJ897" s="1"/>
      <c r="AK897" s="1"/>
      <c r="AL897" s="1"/>
      <c r="AM897" s="1"/>
    </row>
    <row r="898" spans="1:39" ht="15" customHeight="1" x14ac:dyDescent="0.2">
      <c r="A898" s="75">
        <f t="shared" si="315"/>
        <v>43833</v>
      </c>
      <c r="B898" s="2">
        <f t="shared" si="306"/>
        <v>1006.8251411699999</v>
      </c>
      <c r="C898" s="157">
        <f t="shared" si="326"/>
        <v>1004.93909995</v>
      </c>
      <c r="D898" s="158">
        <f t="shared" si="316"/>
        <v>5233.07</v>
      </c>
      <c r="E898" s="150">
        <f>IF(AND(K898=1,K897&gt;1),VLOOKUP(A897,[1]Plan1!$GA$137:$GD$300,4),E897)</f>
        <v>5259.76</v>
      </c>
      <c r="F898" s="152">
        <f t="shared" si="307"/>
        <v>43768</v>
      </c>
      <c r="G898" s="152">
        <f t="shared" si="324"/>
        <v>43799</v>
      </c>
      <c r="H898" s="159">
        <f t="shared" si="308"/>
        <v>5.1002566371174396E-3</v>
      </c>
      <c r="I898" s="160">
        <f t="shared" si="317"/>
        <v>43860</v>
      </c>
      <c r="J898" s="155">
        <f t="shared" si="325"/>
        <v>31</v>
      </c>
      <c r="K898" s="155">
        <f t="shared" si="322"/>
        <v>4</v>
      </c>
      <c r="L898" s="2">
        <f t="shared" si="318"/>
        <v>1.0006566400000001</v>
      </c>
      <c r="M898" s="157">
        <f t="shared" si="323"/>
        <v>1.0006566400000001</v>
      </c>
      <c r="N898" s="2">
        <f t="shared" si="309"/>
        <v>1005.59898316</v>
      </c>
      <c r="O898" s="161">
        <f t="shared" si="319"/>
        <v>0</v>
      </c>
      <c r="P898" s="162">
        <f t="shared" si="310"/>
        <v>0</v>
      </c>
      <c r="Q898" s="157">
        <f t="shared" si="311"/>
        <v>0</v>
      </c>
      <c r="R898" s="163">
        <f t="shared" si="320"/>
        <v>0.12</v>
      </c>
      <c r="S898" s="161">
        <f t="shared" si="312"/>
        <v>4</v>
      </c>
      <c r="T898" s="161">
        <v>360</v>
      </c>
      <c r="U898" s="164">
        <f t="shared" si="313"/>
        <v>1.0012193309999999</v>
      </c>
      <c r="V898" s="157">
        <f t="shared" si="314"/>
        <v>1.22615801</v>
      </c>
      <c r="W898" s="2">
        <f t="shared" si="321"/>
        <v>0</v>
      </c>
      <c r="X898" s="2"/>
      <c r="Y898" s="8"/>
      <c r="Z898" s="5"/>
      <c r="AA898" s="1"/>
      <c r="AB898" s="8"/>
      <c r="AC898" s="3"/>
      <c r="AD898" s="1"/>
      <c r="AE898" s="3"/>
      <c r="AF898" s="3"/>
      <c r="AG898" s="4"/>
      <c r="AH898" s="4"/>
      <c r="AI898" s="4"/>
      <c r="AJ898" s="1"/>
      <c r="AK898" s="1"/>
      <c r="AL898" s="1"/>
      <c r="AM898" s="1"/>
    </row>
    <row r="899" spans="1:39" ht="15" customHeight="1" x14ac:dyDescent="0.2">
      <c r="A899" s="75">
        <f t="shared" si="315"/>
        <v>43834</v>
      </c>
      <c r="B899" s="2">
        <f t="shared" si="306"/>
        <v>1007.2971968899999</v>
      </c>
      <c r="C899" s="157">
        <f t="shared" si="326"/>
        <v>1004.93909995</v>
      </c>
      <c r="D899" s="158">
        <f t="shared" si="316"/>
        <v>5233.07</v>
      </c>
      <c r="E899" s="150">
        <f>IF(AND(K899=1,K898&gt;1),VLOOKUP(A898,[1]Plan1!$GA$137:$GD$300,4),E898)</f>
        <v>5259.76</v>
      </c>
      <c r="F899" s="152">
        <f t="shared" si="307"/>
        <v>43768</v>
      </c>
      <c r="G899" s="152">
        <f t="shared" si="324"/>
        <v>43799</v>
      </c>
      <c r="H899" s="159">
        <f t="shared" si="308"/>
        <v>5.1002566371174396E-3</v>
      </c>
      <c r="I899" s="160">
        <f t="shared" si="317"/>
        <v>43860</v>
      </c>
      <c r="J899" s="155">
        <f t="shared" si="325"/>
        <v>31</v>
      </c>
      <c r="K899" s="155">
        <f t="shared" si="322"/>
        <v>5</v>
      </c>
      <c r="L899" s="2">
        <f t="shared" si="318"/>
        <v>1.0008208599999999</v>
      </c>
      <c r="M899" s="157">
        <f t="shared" si="323"/>
        <v>1.0008208599999999</v>
      </c>
      <c r="N899" s="2">
        <f t="shared" si="309"/>
        <v>1005.7640142499999</v>
      </c>
      <c r="O899" s="161">
        <f t="shared" si="319"/>
        <v>0</v>
      </c>
      <c r="P899" s="162">
        <f t="shared" si="310"/>
        <v>0</v>
      </c>
      <c r="Q899" s="157">
        <f t="shared" si="311"/>
        <v>0</v>
      </c>
      <c r="R899" s="163">
        <f t="shared" si="320"/>
        <v>0.12</v>
      </c>
      <c r="S899" s="161">
        <f t="shared" si="312"/>
        <v>5</v>
      </c>
      <c r="T899" s="161">
        <v>360</v>
      </c>
      <c r="U899" s="164">
        <f t="shared" si="313"/>
        <v>1.001524396</v>
      </c>
      <c r="V899" s="157">
        <f t="shared" si="314"/>
        <v>1.5331826399999999</v>
      </c>
      <c r="W899" s="2">
        <f t="shared" si="321"/>
        <v>0</v>
      </c>
      <c r="X899" s="2"/>
      <c r="Y899" s="8"/>
      <c r="Z899" s="5"/>
      <c r="AA899" s="1"/>
      <c r="AB899" s="8"/>
      <c r="AC899" s="3"/>
      <c r="AD899" s="1"/>
      <c r="AE899" s="3"/>
      <c r="AF899" s="3"/>
      <c r="AG899" s="4"/>
      <c r="AH899" s="4"/>
      <c r="AI899" s="4"/>
      <c r="AJ899" s="1"/>
      <c r="AK899" s="1"/>
      <c r="AL899" s="1"/>
      <c r="AM899" s="1"/>
    </row>
    <row r="900" spans="1:39" ht="15" customHeight="1" x14ac:dyDescent="0.2">
      <c r="A900" s="75">
        <f t="shared" si="315"/>
        <v>43835</v>
      </c>
      <c r="B900" s="2">
        <f t="shared" si="306"/>
        <v>1007.76948713</v>
      </c>
      <c r="C900" s="157">
        <f t="shared" si="326"/>
        <v>1004.93909995</v>
      </c>
      <c r="D900" s="158">
        <f t="shared" si="316"/>
        <v>5233.07</v>
      </c>
      <c r="E900" s="150">
        <f>IF(AND(K900=1,K899&gt;1),VLOOKUP(A899,[1]Plan1!$GA$137:$GD$300,4),E899)</f>
        <v>5259.76</v>
      </c>
      <c r="F900" s="152">
        <f t="shared" si="307"/>
        <v>43768</v>
      </c>
      <c r="G900" s="152">
        <f t="shared" si="324"/>
        <v>43799</v>
      </c>
      <c r="H900" s="159">
        <f t="shared" si="308"/>
        <v>5.1002566371174396E-3</v>
      </c>
      <c r="I900" s="160">
        <f t="shared" si="317"/>
        <v>43860</v>
      </c>
      <c r="J900" s="155">
        <f t="shared" si="325"/>
        <v>31</v>
      </c>
      <c r="K900" s="155">
        <f t="shared" si="322"/>
        <v>6</v>
      </c>
      <c r="L900" s="2">
        <f t="shared" si="318"/>
        <v>1.00098512</v>
      </c>
      <c r="M900" s="157">
        <f t="shared" si="323"/>
        <v>1.00098512</v>
      </c>
      <c r="N900" s="2">
        <f t="shared" si="309"/>
        <v>1005.92908555</v>
      </c>
      <c r="O900" s="161">
        <f t="shared" si="319"/>
        <v>0</v>
      </c>
      <c r="P900" s="162">
        <f t="shared" si="310"/>
        <v>0</v>
      </c>
      <c r="Q900" s="157">
        <f t="shared" si="311"/>
        <v>0</v>
      </c>
      <c r="R900" s="163">
        <f t="shared" si="320"/>
        <v>0.12</v>
      </c>
      <c r="S900" s="161">
        <f t="shared" si="312"/>
        <v>6</v>
      </c>
      <c r="T900" s="161">
        <v>360</v>
      </c>
      <c r="U900" s="164">
        <f t="shared" si="313"/>
        <v>1.001829554</v>
      </c>
      <c r="V900" s="157">
        <f t="shared" si="314"/>
        <v>1.84040158</v>
      </c>
      <c r="W900" s="2">
        <f t="shared" si="321"/>
        <v>0</v>
      </c>
      <c r="X900" s="2"/>
      <c r="Y900" s="8"/>
      <c r="Z900" s="5"/>
      <c r="AA900" s="1"/>
      <c r="AB900" s="8"/>
      <c r="AC900" s="3"/>
      <c r="AD900" s="1"/>
      <c r="AE900" s="3"/>
      <c r="AF900" s="3"/>
      <c r="AG900" s="4"/>
      <c r="AH900" s="4"/>
      <c r="AI900" s="4"/>
      <c r="AJ900" s="1"/>
      <c r="AK900" s="1"/>
      <c r="AL900" s="1"/>
      <c r="AM900" s="1"/>
    </row>
    <row r="901" spans="1:39" ht="15" customHeight="1" x14ac:dyDescent="0.2">
      <c r="A901" s="75">
        <f t="shared" si="315"/>
        <v>43836</v>
      </c>
      <c r="B901" s="2">
        <f t="shared" si="306"/>
        <v>1008.2419908200001</v>
      </c>
      <c r="C901" s="157">
        <f t="shared" si="326"/>
        <v>1004.93909995</v>
      </c>
      <c r="D901" s="158">
        <f t="shared" si="316"/>
        <v>5233.07</v>
      </c>
      <c r="E901" s="150">
        <f>IF(AND(K901=1,K900&gt;1),VLOOKUP(A900,[1]Plan1!$GA$137:$GD$300,4),E900)</f>
        <v>5259.76</v>
      </c>
      <c r="F901" s="152">
        <f t="shared" si="307"/>
        <v>43768</v>
      </c>
      <c r="G901" s="152">
        <f t="shared" si="324"/>
        <v>43799</v>
      </c>
      <c r="H901" s="159">
        <f t="shared" si="308"/>
        <v>5.1002566371174396E-3</v>
      </c>
      <c r="I901" s="160">
        <f t="shared" si="317"/>
        <v>43860</v>
      </c>
      <c r="J901" s="155">
        <f t="shared" si="325"/>
        <v>31</v>
      </c>
      <c r="K901" s="155">
        <f t="shared" si="322"/>
        <v>7</v>
      </c>
      <c r="L901" s="2">
        <f t="shared" si="318"/>
        <v>1.0011494000000001</v>
      </c>
      <c r="M901" s="157">
        <f t="shared" si="323"/>
        <v>1.0011494000000001</v>
      </c>
      <c r="N901" s="2">
        <f t="shared" si="309"/>
        <v>1006.09417695</v>
      </c>
      <c r="O901" s="161">
        <f t="shared" si="319"/>
        <v>0</v>
      </c>
      <c r="P901" s="162">
        <f t="shared" si="310"/>
        <v>0</v>
      </c>
      <c r="Q901" s="157">
        <f t="shared" si="311"/>
        <v>0</v>
      </c>
      <c r="R901" s="163">
        <f t="shared" si="320"/>
        <v>0.12</v>
      </c>
      <c r="S901" s="161">
        <f t="shared" si="312"/>
        <v>7</v>
      </c>
      <c r="T901" s="161">
        <v>360</v>
      </c>
      <c r="U901" s="164">
        <f t="shared" si="313"/>
        <v>1.002134804</v>
      </c>
      <c r="V901" s="157">
        <f t="shared" si="314"/>
        <v>2.1478138699999998</v>
      </c>
      <c r="W901" s="2">
        <f t="shared" si="321"/>
        <v>0</v>
      </c>
      <c r="X901" s="2"/>
      <c r="Y901" s="8"/>
      <c r="Z901" s="5"/>
      <c r="AA901" s="1"/>
      <c r="AB901" s="8"/>
      <c r="AC901" s="3"/>
      <c r="AD901" s="1"/>
      <c r="AE901" s="3"/>
      <c r="AF901" s="3"/>
      <c r="AG901" s="4"/>
      <c r="AH901" s="4"/>
      <c r="AI901" s="4"/>
      <c r="AJ901" s="1"/>
      <c r="AK901" s="1"/>
      <c r="AL901" s="1"/>
      <c r="AM901" s="1"/>
    </row>
    <row r="902" spans="1:39" ht="15" customHeight="1" x14ac:dyDescent="0.2">
      <c r="A902" s="75">
        <f t="shared" si="315"/>
        <v>43837</v>
      </c>
      <c r="B902" s="2">
        <f t="shared" si="306"/>
        <v>1008.7147201</v>
      </c>
      <c r="C902" s="157">
        <f t="shared" si="326"/>
        <v>1004.93909995</v>
      </c>
      <c r="D902" s="158">
        <f t="shared" si="316"/>
        <v>5233.07</v>
      </c>
      <c r="E902" s="150">
        <f>IF(AND(K902=1,K901&gt;1),VLOOKUP(A901,[1]Plan1!$GA$137:$GD$300,4),E901)</f>
        <v>5259.76</v>
      </c>
      <c r="F902" s="152">
        <f t="shared" si="307"/>
        <v>43768</v>
      </c>
      <c r="G902" s="152">
        <f t="shared" si="324"/>
        <v>43799</v>
      </c>
      <c r="H902" s="159">
        <f t="shared" si="308"/>
        <v>5.1002566371174396E-3</v>
      </c>
      <c r="I902" s="160">
        <f t="shared" si="317"/>
        <v>43860</v>
      </c>
      <c r="J902" s="155">
        <f t="shared" si="325"/>
        <v>31</v>
      </c>
      <c r="K902" s="155">
        <f t="shared" si="322"/>
        <v>8</v>
      </c>
      <c r="L902" s="2">
        <f t="shared" si="318"/>
        <v>1.00131371</v>
      </c>
      <c r="M902" s="157">
        <f t="shared" si="323"/>
        <v>1.00131371</v>
      </c>
      <c r="N902" s="2">
        <f t="shared" si="309"/>
        <v>1006.25929849</v>
      </c>
      <c r="O902" s="161">
        <f t="shared" si="319"/>
        <v>0</v>
      </c>
      <c r="P902" s="162">
        <f t="shared" si="310"/>
        <v>0</v>
      </c>
      <c r="Q902" s="157">
        <f t="shared" si="311"/>
        <v>0</v>
      </c>
      <c r="R902" s="163">
        <f t="shared" si="320"/>
        <v>0.12</v>
      </c>
      <c r="S902" s="161">
        <f t="shared" si="312"/>
        <v>8</v>
      </c>
      <c r="T902" s="161">
        <v>360</v>
      </c>
      <c r="U902" s="164">
        <f t="shared" si="313"/>
        <v>1.002440148</v>
      </c>
      <c r="V902" s="157">
        <f t="shared" si="314"/>
        <v>2.4554216100000001</v>
      </c>
      <c r="W902" s="2">
        <f t="shared" si="321"/>
        <v>0</v>
      </c>
      <c r="X902" s="2"/>
      <c r="Y902" s="8"/>
      <c r="Z902" s="5"/>
      <c r="AA902" s="1"/>
      <c r="AB902" s="8"/>
      <c r="AC902" s="3"/>
      <c r="AD902" s="1"/>
      <c r="AE902" s="3"/>
      <c r="AF902" s="3"/>
      <c r="AG902" s="4"/>
      <c r="AH902" s="4"/>
      <c r="AI902" s="4"/>
      <c r="AJ902" s="1"/>
      <c r="AK902" s="1"/>
      <c r="AL902" s="1"/>
      <c r="AM902" s="1"/>
    </row>
    <row r="903" spans="1:39" ht="15" customHeight="1" x14ac:dyDescent="0.2">
      <c r="A903" s="75">
        <f t="shared" si="315"/>
        <v>43838</v>
      </c>
      <c r="B903" s="2">
        <f t="shared" si="306"/>
        <v>1009.18766397</v>
      </c>
      <c r="C903" s="157">
        <f t="shared" si="326"/>
        <v>1004.93909995</v>
      </c>
      <c r="D903" s="158">
        <f t="shared" si="316"/>
        <v>5233.07</v>
      </c>
      <c r="E903" s="150">
        <f>IF(AND(K903=1,K902&gt;1),VLOOKUP(A902,[1]Plan1!$GA$137:$GD$300,4),E902)</f>
        <v>5259.76</v>
      </c>
      <c r="F903" s="152">
        <f t="shared" si="307"/>
        <v>43768</v>
      </c>
      <c r="G903" s="152">
        <f t="shared" si="324"/>
        <v>43799</v>
      </c>
      <c r="H903" s="159">
        <f t="shared" si="308"/>
        <v>5.1002566371174396E-3</v>
      </c>
      <c r="I903" s="160">
        <f t="shared" si="317"/>
        <v>43860</v>
      </c>
      <c r="J903" s="155">
        <f t="shared" si="325"/>
        <v>31</v>
      </c>
      <c r="K903" s="155">
        <f t="shared" si="322"/>
        <v>9</v>
      </c>
      <c r="L903" s="2">
        <f t="shared" si="318"/>
        <v>1.0014780400000001</v>
      </c>
      <c r="M903" s="157">
        <f t="shared" si="323"/>
        <v>1.0014780400000001</v>
      </c>
      <c r="N903" s="2">
        <f t="shared" si="309"/>
        <v>1006.42444013</v>
      </c>
      <c r="O903" s="161">
        <f t="shared" si="319"/>
        <v>0</v>
      </c>
      <c r="P903" s="162">
        <f t="shared" si="310"/>
        <v>0</v>
      </c>
      <c r="Q903" s="157">
        <f t="shared" si="311"/>
        <v>0</v>
      </c>
      <c r="R903" s="163">
        <f t="shared" si="320"/>
        <v>0.12</v>
      </c>
      <c r="S903" s="161">
        <f t="shared" si="312"/>
        <v>9</v>
      </c>
      <c r="T903" s="161">
        <v>360</v>
      </c>
      <c r="U903" s="164">
        <f t="shared" si="313"/>
        <v>1.002745585</v>
      </c>
      <c r="V903" s="157">
        <f t="shared" si="314"/>
        <v>2.7632238400000002</v>
      </c>
      <c r="W903" s="2">
        <f t="shared" si="321"/>
        <v>0</v>
      </c>
      <c r="X903" s="2"/>
      <c r="Y903" s="8"/>
      <c r="Z903" s="5"/>
      <c r="AA903" s="1"/>
      <c r="AB903" s="8"/>
      <c r="AC903" s="3"/>
      <c r="AD903" s="1"/>
      <c r="AE903" s="3"/>
      <c r="AF903" s="3"/>
      <c r="AG903" s="4"/>
      <c r="AH903" s="4"/>
      <c r="AI903" s="4"/>
      <c r="AJ903" s="1"/>
      <c r="AK903" s="1"/>
      <c r="AL903" s="1"/>
      <c r="AM903" s="1"/>
    </row>
    <row r="904" spans="1:39" ht="15" customHeight="1" x14ac:dyDescent="0.2">
      <c r="A904" s="75">
        <f t="shared" si="315"/>
        <v>43839</v>
      </c>
      <c r="B904" s="2">
        <f t="shared" si="306"/>
        <v>1009.66083258</v>
      </c>
      <c r="C904" s="157">
        <f t="shared" si="326"/>
        <v>1004.93909995</v>
      </c>
      <c r="D904" s="158">
        <f t="shared" si="316"/>
        <v>5233.07</v>
      </c>
      <c r="E904" s="150">
        <f>IF(AND(K904=1,K903&gt;1),VLOOKUP(A903,[1]Plan1!$GA$137:$GD$300,4),E903)</f>
        <v>5259.76</v>
      </c>
      <c r="F904" s="152">
        <f t="shared" si="307"/>
        <v>43768</v>
      </c>
      <c r="G904" s="152">
        <f t="shared" si="324"/>
        <v>43799</v>
      </c>
      <c r="H904" s="159">
        <f t="shared" si="308"/>
        <v>5.1002566371174396E-3</v>
      </c>
      <c r="I904" s="160">
        <f t="shared" si="317"/>
        <v>43860</v>
      </c>
      <c r="J904" s="155">
        <f t="shared" si="325"/>
        <v>31</v>
      </c>
      <c r="K904" s="155">
        <f t="shared" si="322"/>
        <v>10</v>
      </c>
      <c r="L904" s="2">
        <f t="shared" si="318"/>
        <v>1.0016423999999999</v>
      </c>
      <c r="M904" s="157">
        <f t="shared" si="323"/>
        <v>1.0016423999999999</v>
      </c>
      <c r="N904" s="2">
        <f t="shared" si="309"/>
        <v>1006.58961192</v>
      </c>
      <c r="O904" s="161">
        <f t="shared" si="319"/>
        <v>0</v>
      </c>
      <c r="P904" s="162">
        <f t="shared" si="310"/>
        <v>0</v>
      </c>
      <c r="Q904" s="157">
        <f t="shared" si="311"/>
        <v>0</v>
      </c>
      <c r="R904" s="163">
        <f t="shared" si="320"/>
        <v>0.12</v>
      </c>
      <c r="S904" s="161">
        <f t="shared" si="312"/>
        <v>10</v>
      </c>
      <c r="T904" s="161">
        <v>360</v>
      </c>
      <c r="U904" s="164">
        <f t="shared" si="313"/>
        <v>1.0030511150000001</v>
      </c>
      <c r="V904" s="157">
        <f t="shared" si="314"/>
        <v>3.0712206599999998</v>
      </c>
      <c r="W904" s="2">
        <f t="shared" si="321"/>
        <v>0</v>
      </c>
      <c r="X904" s="2"/>
      <c r="Y904" s="8"/>
      <c r="Z904" s="5"/>
      <c r="AA904" s="21"/>
      <c r="AB904" s="13"/>
      <c r="AC904" s="27"/>
      <c r="AD904" s="21"/>
      <c r="AE904" s="27"/>
      <c r="AF904" s="27"/>
      <c r="AG904" s="35"/>
      <c r="AH904" s="35"/>
      <c r="AI904" s="35"/>
      <c r="AJ904" s="21"/>
      <c r="AK904" s="21"/>
      <c r="AL904" s="21"/>
      <c r="AM904" s="21"/>
    </row>
    <row r="905" spans="1:39" ht="15" customHeight="1" x14ac:dyDescent="0.2">
      <c r="A905" s="75">
        <f t="shared" si="315"/>
        <v>43840</v>
      </c>
      <c r="B905" s="2">
        <f t="shared" si="306"/>
        <v>1010.134226</v>
      </c>
      <c r="C905" s="157">
        <f t="shared" si="326"/>
        <v>1004.93909995</v>
      </c>
      <c r="D905" s="158">
        <f t="shared" si="316"/>
        <v>5233.07</v>
      </c>
      <c r="E905" s="150">
        <f>IF(AND(K905=1,K904&gt;1),VLOOKUP(A904,[1]Plan1!$GA$137:$GD$300,4),E904)</f>
        <v>5259.76</v>
      </c>
      <c r="F905" s="152">
        <f t="shared" si="307"/>
        <v>43768</v>
      </c>
      <c r="G905" s="152">
        <f t="shared" si="324"/>
        <v>43799</v>
      </c>
      <c r="H905" s="159">
        <f t="shared" si="308"/>
        <v>5.1002566371174396E-3</v>
      </c>
      <c r="I905" s="160">
        <f t="shared" si="317"/>
        <v>43860</v>
      </c>
      <c r="J905" s="155">
        <f t="shared" si="325"/>
        <v>31</v>
      </c>
      <c r="K905" s="155">
        <f t="shared" si="322"/>
        <v>11</v>
      </c>
      <c r="L905" s="2">
        <f t="shared" si="318"/>
        <v>1.0018067900000001</v>
      </c>
      <c r="M905" s="157">
        <f t="shared" si="323"/>
        <v>1.0018067900000001</v>
      </c>
      <c r="N905" s="2">
        <f t="shared" si="309"/>
        <v>1006.75481386</v>
      </c>
      <c r="O905" s="161">
        <f t="shared" si="319"/>
        <v>0</v>
      </c>
      <c r="P905" s="162">
        <f t="shared" si="310"/>
        <v>0</v>
      </c>
      <c r="Q905" s="157">
        <f t="shared" si="311"/>
        <v>0</v>
      </c>
      <c r="R905" s="163">
        <f t="shared" si="320"/>
        <v>0.12</v>
      </c>
      <c r="S905" s="161">
        <f t="shared" si="312"/>
        <v>11</v>
      </c>
      <c r="T905" s="161">
        <v>360</v>
      </c>
      <c r="U905" s="164">
        <f t="shared" si="313"/>
        <v>1.0033567379999999</v>
      </c>
      <c r="V905" s="157">
        <f t="shared" si="314"/>
        <v>3.3794121399999999</v>
      </c>
      <c r="W905" s="2">
        <f t="shared" si="321"/>
        <v>0</v>
      </c>
      <c r="X905" s="2"/>
      <c r="Y905" s="8"/>
      <c r="Z905" s="5"/>
      <c r="AA905" s="1"/>
      <c r="AB905" s="8"/>
      <c r="AC905" s="3"/>
      <c r="AD905" s="1"/>
      <c r="AE905" s="3"/>
      <c r="AF905" s="3"/>
      <c r="AG905" s="4"/>
      <c r="AH905" s="4"/>
      <c r="AI905" s="4"/>
      <c r="AJ905" s="1"/>
      <c r="AK905" s="1"/>
      <c r="AL905" s="1"/>
      <c r="AM905" s="1"/>
    </row>
    <row r="906" spans="1:39" ht="15" customHeight="1" x14ac:dyDescent="0.2">
      <c r="A906" s="75">
        <f t="shared" si="315"/>
        <v>43841</v>
      </c>
      <c r="B906" s="2">
        <f t="shared" si="306"/>
        <v>1010.60784429</v>
      </c>
      <c r="C906" s="157">
        <f t="shared" si="326"/>
        <v>1004.93909995</v>
      </c>
      <c r="D906" s="158">
        <f t="shared" si="316"/>
        <v>5233.07</v>
      </c>
      <c r="E906" s="150">
        <f>IF(AND(K906=1,K905&gt;1),VLOOKUP(A905,[1]Plan1!$GA$137:$GD$300,4),E905)</f>
        <v>5259.76</v>
      </c>
      <c r="F906" s="152">
        <f t="shared" si="307"/>
        <v>43768</v>
      </c>
      <c r="G906" s="152">
        <f t="shared" si="324"/>
        <v>43799</v>
      </c>
      <c r="H906" s="159">
        <f t="shared" si="308"/>
        <v>5.1002566371174396E-3</v>
      </c>
      <c r="I906" s="160">
        <f t="shared" si="317"/>
        <v>43860</v>
      </c>
      <c r="J906" s="155">
        <f t="shared" si="325"/>
        <v>31</v>
      </c>
      <c r="K906" s="155">
        <f t="shared" si="322"/>
        <v>12</v>
      </c>
      <c r="L906" s="2">
        <f t="shared" si="318"/>
        <v>1.00197121</v>
      </c>
      <c r="M906" s="157">
        <f t="shared" si="323"/>
        <v>1.00197121</v>
      </c>
      <c r="N906" s="2">
        <f t="shared" si="309"/>
        <v>1006.92004595</v>
      </c>
      <c r="O906" s="161">
        <f t="shared" si="319"/>
        <v>0</v>
      </c>
      <c r="P906" s="162">
        <f t="shared" si="310"/>
        <v>0</v>
      </c>
      <c r="Q906" s="157">
        <f t="shared" si="311"/>
        <v>0</v>
      </c>
      <c r="R906" s="163">
        <f t="shared" si="320"/>
        <v>0.12</v>
      </c>
      <c r="S906" s="161">
        <f t="shared" si="312"/>
        <v>12</v>
      </c>
      <c r="T906" s="161">
        <v>360</v>
      </c>
      <c r="U906" s="164">
        <f t="shared" si="313"/>
        <v>1.0036624540000001</v>
      </c>
      <c r="V906" s="157">
        <f t="shared" si="314"/>
        <v>3.6877983400000001</v>
      </c>
      <c r="W906" s="2">
        <f t="shared" si="321"/>
        <v>0</v>
      </c>
      <c r="X906" s="2"/>
      <c r="Y906" s="8"/>
      <c r="Z906" s="5"/>
      <c r="AA906" s="1"/>
      <c r="AB906" s="8"/>
      <c r="AC906" s="3"/>
      <c r="AD906" s="1"/>
      <c r="AE906" s="3"/>
      <c r="AF906" s="3"/>
      <c r="AG906" s="4"/>
      <c r="AH906" s="4"/>
      <c r="AI906" s="4"/>
      <c r="AJ906" s="1"/>
      <c r="AK906" s="1"/>
      <c r="AL906" s="1"/>
      <c r="AM906" s="1"/>
    </row>
    <row r="907" spans="1:39" ht="15" customHeight="1" x14ac:dyDescent="0.2">
      <c r="A907" s="75">
        <f t="shared" si="315"/>
        <v>43842</v>
      </c>
      <c r="B907" s="2">
        <f t="shared" ref="B907:B970" si="327">N907+V907</f>
        <v>1011.0816784599999</v>
      </c>
      <c r="C907" s="157">
        <f t="shared" si="326"/>
        <v>1004.93909995</v>
      </c>
      <c r="D907" s="158">
        <f t="shared" si="316"/>
        <v>5233.07</v>
      </c>
      <c r="E907" s="150">
        <f>IF(AND(K907=1,K906&gt;1),VLOOKUP(A906,[1]Plan1!$GA$137:$GD$300,4),E906)</f>
        <v>5259.76</v>
      </c>
      <c r="F907" s="152">
        <f t="shared" ref="F907:F970" si="328">EDATE(G907,-1)</f>
        <v>43768</v>
      </c>
      <c r="G907" s="152">
        <f t="shared" si="324"/>
        <v>43799</v>
      </c>
      <c r="H907" s="159">
        <f t="shared" ref="H907:H970" si="329">(E907/D907)-1</f>
        <v>5.1002566371174396E-3</v>
      </c>
      <c r="I907" s="160">
        <f t="shared" si="317"/>
        <v>43860</v>
      </c>
      <c r="J907" s="155">
        <f t="shared" si="325"/>
        <v>31</v>
      </c>
      <c r="K907" s="155">
        <f t="shared" si="322"/>
        <v>13</v>
      </c>
      <c r="L907" s="2">
        <f t="shared" si="318"/>
        <v>1.00213565</v>
      </c>
      <c r="M907" s="157">
        <f t="shared" si="323"/>
        <v>1.00213565</v>
      </c>
      <c r="N907" s="2">
        <f t="shared" ref="N907:N970" si="330">TRUNC(C907*M907,8)</f>
        <v>1007.08529813</v>
      </c>
      <c r="O907" s="161">
        <f t="shared" si="319"/>
        <v>0</v>
      </c>
      <c r="P907" s="162">
        <f t="shared" ref="P907:P970" si="331">IF(O907&gt;0,VLOOKUP($A907,$AB$11:$AG$122,6),0)</f>
        <v>0</v>
      </c>
      <c r="Q907" s="157">
        <f t="shared" ref="Q907:Q970" si="332">IF(P907&gt;0,TRUNC(P907*N907,8),0)</f>
        <v>0</v>
      </c>
      <c r="R907" s="163">
        <f t="shared" si="320"/>
        <v>0.12</v>
      </c>
      <c r="S907" s="161">
        <f t="shared" ref="S907:S970" si="333">K907</f>
        <v>13</v>
      </c>
      <c r="T907" s="161">
        <v>360</v>
      </c>
      <c r="U907" s="164">
        <f t="shared" ref="U907:U970" si="334">ROUND((1+R907)^(30/360)^(K907/J907),9)</f>
        <v>1.0039682640000001</v>
      </c>
      <c r="V907" s="157">
        <f t="shared" ref="V907:V970" si="335">TRUNC((N907*(U907-1)),8)</f>
        <v>3.99638033</v>
      </c>
      <c r="W907" s="2">
        <f t="shared" si="321"/>
        <v>0</v>
      </c>
      <c r="X907" s="2"/>
      <c r="Y907" s="8"/>
      <c r="Z907" s="5"/>
      <c r="AA907" s="1"/>
      <c r="AB907" s="8"/>
      <c r="AC907" s="3"/>
      <c r="AD907" s="1"/>
      <c r="AE907" s="3"/>
      <c r="AF907" s="3"/>
      <c r="AG907" s="4"/>
      <c r="AH907" s="4"/>
      <c r="AI907" s="4"/>
      <c r="AJ907" s="1"/>
      <c r="AK907" s="1"/>
      <c r="AL907" s="1"/>
      <c r="AM907" s="1"/>
    </row>
    <row r="908" spans="1:39" ht="15" customHeight="1" x14ac:dyDescent="0.2">
      <c r="A908" s="75">
        <f t="shared" ref="A908:A971" si="336">(A907+1)</f>
        <v>43843</v>
      </c>
      <c r="B908" s="2">
        <f t="shared" si="327"/>
        <v>1011.5557366500001</v>
      </c>
      <c r="C908" s="157">
        <f t="shared" si="326"/>
        <v>1004.93909995</v>
      </c>
      <c r="D908" s="158">
        <f t="shared" ref="D908:D971" si="337">IF(E908=E907,D907,E907)</f>
        <v>5233.07</v>
      </c>
      <c r="E908" s="150">
        <f>IF(AND(K908=1,K907&gt;1),VLOOKUP(A907,[1]Plan1!$GA$137:$GD$300,4),E907)</f>
        <v>5259.76</v>
      </c>
      <c r="F908" s="152">
        <f t="shared" si="328"/>
        <v>43768</v>
      </c>
      <c r="G908" s="152">
        <f t="shared" si="324"/>
        <v>43799</v>
      </c>
      <c r="H908" s="159">
        <f t="shared" si="329"/>
        <v>5.1002566371174396E-3</v>
      </c>
      <c r="I908" s="160">
        <f t="shared" ref="I908:I971" si="338">VLOOKUP(A907,AF$126:AI$301,4)</f>
        <v>43860</v>
      </c>
      <c r="J908" s="155">
        <f t="shared" si="325"/>
        <v>31</v>
      </c>
      <c r="K908" s="155">
        <f t="shared" si="322"/>
        <v>14</v>
      </c>
      <c r="L908" s="2">
        <f t="shared" ref="L908:L971" si="339">TRUNC((E908/D908)^TRUNC((K908/J908),9),8)</f>
        <v>1.0023001199999999</v>
      </c>
      <c r="M908" s="157">
        <f t="shared" si="323"/>
        <v>1.0023001199999999</v>
      </c>
      <c r="N908" s="2">
        <f t="shared" si="330"/>
        <v>1007.25058047</v>
      </c>
      <c r="O908" s="161">
        <f t="shared" ref="O908:O971" si="340">IF(VLOOKUP(A908,AB$11:AK$122,10)=VLOOKUP(A907,AB$11:AK$122,10),0,VLOOKUP(A908,AB$11:AK$122,10))</f>
        <v>0</v>
      </c>
      <c r="P908" s="162">
        <f t="shared" si="331"/>
        <v>0</v>
      </c>
      <c r="Q908" s="157">
        <f t="shared" si="332"/>
        <v>0</v>
      </c>
      <c r="R908" s="163">
        <f t="shared" ref="R908:R971" si="341">(R907)</f>
        <v>0.12</v>
      </c>
      <c r="S908" s="161">
        <f t="shared" si="333"/>
        <v>14</v>
      </c>
      <c r="T908" s="161">
        <v>360</v>
      </c>
      <c r="U908" s="164">
        <f t="shared" si="334"/>
        <v>1.0042741660000001</v>
      </c>
      <c r="V908" s="157">
        <f t="shared" si="335"/>
        <v>4.30515618</v>
      </c>
      <c r="W908" s="2">
        <f t="shared" ref="W908:W971" si="342">IF(O908&gt;0,Q908+V908,0)</f>
        <v>0</v>
      </c>
      <c r="X908" s="2"/>
      <c r="Y908" s="8"/>
      <c r="Z908" s="5"/>
      <c r="AA908" s="1"/>
      <c r="AB908" s="8"/>
      <c r="AC908" s="3"/>
      <c r="AD908" s="1"/>
      <c r="AE908" s="3"/>
      <c r="AF908" s="3"/>
      <c r="AG908" s="4"/>
      <c r="AH908" s="4"/>
      <c r="AI908" s="4"/>
      <c r="AJ908" s="1"/>
      <c r="AK908" s="1"/>
      <c r="AL908" s="1"/>
      <c r="AM908" s="1"/>
    </row>
    <row r="909" spans="1:39" ht="15" customHeight="1" x14ac:dyDescent="0.2">
      <c r="A909" s="75">
        <f t="shared" si="336"/>
        <v>43844</v>
      </c>
      <c r="B909" s="2">
        <f t="shared" si="327"/>
        <v>1012.0300209400001</v>
      </c>
      <c r="C909" s="157">
        <f t="shared" si="326"/>
        <v>1004.93909995</v>
      </c>
      <c r="D909" s="158">
        <f t="shared" si="337"/>
        <v>5233.07</v>
      </c>
      <c r="E909" s="150">
        <f>IF(AND(K909=1,K908&gt;1),VLOOKUP(A908,[1]Plan1!$GA$137:$GD$300,4),E908)</f>
        <v>5259.76</v>
      </c>
      <c r="F909" s="152">
        <f t="shared" si="328"/>
        <v>43768</v>
      </c>
      <c r="G909" s="152">
        <f t="shared" si="324"/>
        <v>43799</v>
      </c>
      <c r="H909" s="159">
        <f t="shared" si="329"/>
        <v>5.1002566371174396E-3</v>
      </c>
      <c r="I909" s="160">
        <f t="shared" si="338"/>
        <v>43860</v>
      </c>
      <c r="J909" s="155">
        <f t="shared" si="325"/>
        <v>31</v>
      </c>
      <c r="K909" s="155">
        <f t="shared" si="322"/>
        <v>15</v>
      </c>
      <c r="L909" s="2">
        <f t="shared" si="339"/>
        <v>1.00246462</v>
      </c>
      <c r="M909" s="157">
        <f t="shared" si="323"/>
        <v>1.00246462</v>
      </c>
      <c r="N909" s="2">
        <f t="shared" si="330"/>
        <v>1007.4158929500001</v>
      </c>
      <c r="O909" s="161">
        <f t="shared" si="340"/>
        <v>0</v>
      </c>
      <c r="P909" s="162">
        <f t="shared" si="331"/>
        <v>0</v>
      </c>
      <c r="Q909" s="157">
        <f t="shared" si="332"/>
        <v>0</v>
      </c>
      <c r="R909" s="163">
        <f t="shared" si="341"/>
        <v>0.12</v>
      </c>
      <c r="S909" s="161">
        <f t="shared" si="333"/>
        <v>15</v>
      </c>
      <c r="T909" s="161">
        <v>360</v>
      </c>
      <c r="U909" s="164">
        <f t="shared" si="334"/>
        <v>1.0045801620000001</v>
      </c>
      <c r="V909" s="157">
        <f t="shared" si="335"/>
        <v>4.6141279900000001</v>
      </c>
      <c r="W909" s="2">
        <f t="shared" si="342"/>
        <v>0</v>
      </c>
      <c r="X909" s="2"/>
      <c r="Y909" s="8"/>
      <c r="Z909" s="5"/>
      <c r="AA909" s="1"/>
      <c r="AB909" s="8"/>
      <c r="AC909" s="3"/>
      <c r="AD909" s="1"/>
      <c r="AE909" s="3"/>
      <c r="AF909" s="3"/>
      <c r="AG909" s="4"/>
      <c r="AH909" s="4"/>
      <c r="AI909" s="4"/>
      <c r="AJ909" s="1"/>
      <c r="AK909" s="1"/>
      <c r="AL909" s="1"/>
      <c r="AM909" s="1"/>
    </row>
    <row r="910" spans="1:39" ht="15" customHeight="1" x14ac:dyDescent="0.2">
      <c r="A910" s="75">
        <f t="shared" si="336"/>
        <v>43845</v>
      </c>
      <c r="B910" s="2">
        <f t="shared" si="327"/>
        <v>1012.50453039</v>
      </c>
      <c r="C910" s="157">
        <f t="shared" si="326"/>
        <v>1004.93909995</v>
      </c>
      <c r="D910" s="158">
        <f t="shared" si="337"/>
        <v>5233.07</v>
      </c>
      <c r="E910" s="150">
        <f>IF(AND(K910=1,K909&gt;1),VLOOKUP(A909,[1]Plan1!$GA$137:$GD$300,4),E909)</f>
        <v>5259.76</v>
      </c>
      <c r="F910" s="152">
        <f t="shared" si="328"/>
        <v>43768</v>
      </c>
      <c r="G910" s="152">
        <f t="shared" si="324"/>
        <v>43799</v>
      </c>
      <c r="H910" s="159">
        <f t="shared" si="329"/>
        <v>5.1002566371174396E-3</v>
      </c>
      <c r="I910" s="160">
        <f t="shared" si="338"/>
        <v>43860</v>
      </c>
      <c r="J910" s="155">
        <f t="shared" si="325"/>
        <v>31</v>
      </c>
      <c r="K910" s="155">
        <f t="shared" si="322"/>
        <v>16</v>
      </c>
      <c r="L910" s="2">
        <f t="shared" si="339"/>
        <v>1.00262915</v>
      </c>
      <c r="M910" s="157">
        <f t="shared" si="323"/>
        <v>1.00262915</v>
      </c>
      <c r="N910" s="2">
        <f t="shared" si="330"/>
        <v>1007.58123558</v>
      </c>
      <c r="O910" s="161">
        <f t="shared" si="340"/>
        <v>0</v>
      </c>
      <c r="P910" s="162">
        <f t="shared" si="331"/>
        <v>0</v>
      </c>
      <c r="Q910" s="157">
        <f t="shared" si="332"/>
        <v>0</v>
      </c>
      <c r="R910" s="163">
        <f t="shared" si="341"/>
        <v>0.12</v>
      </c>
      <c r="S910" s="161">
        <f t="shared" si="333"/>
        <v>16</v>
      </c>
      <c r="T910" s="161">
        <v>360</v>
      </c>
      <c r="U910" s="164">
        <f t="shared" si="334"/>
        <v>1.0048862510000001</v>
      </c>
      <c r="V910" s="157">
        <f t="shared" si="335"/>
        <v>4.9232948099999998</v>
      </c>
      <c r="W910" s="2">
        <f t="shared" si="342"/>
        <v>0</v>
      </c>
      <c r="X910" s="2"/>
      <c r="Y910" s="8"/>
      <c r="Z910" s="5"/>
      <c r="AE910" s="39"/>
    </row>
    <row r="911" spans="1:39" ht="15" customHeight="1" x14ac:dyDescent="0.2">
      <c r="A911" s="75">
        <f t="shared" si="336"/>
        <v>43846</v>
      </c>
      <c r="B911" s="2">
        <f t="shared" si="327"/>
        <v>1012.979255</v>
      </c>
      <c r="C911" s="157">
        <f t="shared" si="326"/>
        <v>1004.93909995</v>
      </c>
      <c r="D911" s="158">
        <f t="shared" si="337"/>
        <v>5233.07</v>
      </c>
      <c r="E911" s="150">
        <f>IF(AND(K911=1,K910&gt;1),VLOOKUP(A910,[1]Plan1!$GA$137:$GD$300,4),E910)</f>
        <v>5259.76</v>
      </c>
      <c r="F911" s="152">
        <f t="shared" si="328"/>
        <v>43768</v>
      </c>
      <c r="G911" s="152">
        <f t="shared" si="324"/>
        <v>43799</v>
      </c>
      <c r="H911" s="159">
        <f t="shared" si="329"/>
        <v>5.1002566371174396E-3</v>
      </c>
      <c r="I911" s="160">
        <f t="shared" si="338"/>
        <v>43860</v>
      </c>
      <c r="J911" s="155">
        <f t="shared" si="325"/>
        <v>31</v>
      </c>
      <c r="K911" s="155">
        <f t="shared" si="322"/>
        <v>17</v>
      </c>
      <c r="L911" s="2">
        <f t="shared" si="339"/>
        <v>1.0027937</v>
      </c>
      <c r="M911" s="157">
        <f t="shared" si="323"/>
        <v>1.0027937</v>
      </c>
      <c r="N911" s="2">
        <f t="shared" si="330"/>
        <v>1007.74659831</v>
      </c>
      <c r="O911" s="161">
        <f t="shared" si="340"/>
        <v>0</v>
      </c>
      <c r="P911" s="162">
        <f t="shared" si="331"/>
        <v>0</v>
      </c>
      <c r="Q911" s="157">
        <f t="shared" si="332"/>
        <v>0</v>
      </c>
      <c r="R911" s="163">
        <f t="shared" si="341"/>
        <v>0.12</v>
      </c>
      <c r="S911" s="161">
        <f t="shared" si="333"/>
        <v>17</v>
      </c>
      <c r="T911" s="161">
        <v>360</v>
      </c>
      <c r="U911" s="164">
        <f t="shared" si="334"/>
        <v>1.0051924329999999</v>
      </c>
      <c r="V911" s="157">
        <f t="shared" si="335"/>
        <v>5.2326566899999998</v>
      </c>
      <c r="W911" s="2">
        <f t="shared" si="342"/>
        <v>0</v>
      </c>
      <c r="X911" s="2"/>
      <c r="Y911" s="8"/>
      <c r="Z911" s="5"/>
      <c r="AE911" s="39"/>
    </row>
    <row r="912" spans="1:39" ht="15" customHeight="1" x14ac:dyDescent="0.2">
      <c r="A912" s="75">
        <f t="shared" si="336"/>
        <v>43847</v>
      </c>
      <c r="B912" s="2">
        <f t="shared" si="327"/>
        <v>1013.45419582</v>
      </c>
      <c r="C912" s="157">
        <f t="shared" si="326"/>
        <v>1004.93909995</v>
      </c>
      <c r="D912" s="158">
        <f t="shared" si="337"/>
        <v>5233.07</v>
      </c>
      <c r="E912" s="150">
        <f>IF(AND(K912=1,K911&gt;1),VLOOKUP(A911,[1]Plan1!$GA$137:$GD$300,4),E911)</f>
        <v>5259.76</v>
      </c>
      <c r="F912" s="152">
        <f t="shared" si="328"/>
        <v>43768</v>
      </c>
      <c r="G912" s="152">
        <f t="shared" si="324"/>
        <v>43799</v>
      </c>
      <c r="H912" s="159">
        <f t="shared" si="329"/>
        <v>5.1002566371174396E-3</v>
      </c>
      <c r="I912" s="160">
        <f t="shared" si="338"/>
        <v>43860</v>
      </c>
      <c r="J912" s="155">
        <f t="shared" si="325"/>
        <v>31</v>
      </c>
      <c r="K912" s="155">
        <f t="shared" si="322"/>
        <v>18</v>
      </c>
      <c r="L912" s="2">
        <f t="shared" si="339"/>
        <v>1.0029582699999999</v>
      </c>
      <c r="M912" s="157">
        <f t="shared" si="323"/>
        <v>1.0029582699999999</v>
      </c>
      <c r="N912" s="2">
        <f t="shared" si="330"/>
        <v>1007.91198114</v>
      </c>
      <c r="O912" s="161">
        <f t="shared" si="340"/>
        <v>0</v>
      </c>
      <c r="P912" s="162">
        <f t="shared" si="331"/>
        <v>0</v>
      </c>
      <c r="Q912" s="157">
        <f t="shared" si="332"/>
        <v>0</v>
      </c>
      <c r="R912" s="163">
        <f t="shared" si="341"/>
        <v>0.12</v>
      </c>
      <c r="S912" s="161">
        <f t="shared" si="333"/>
        <v>18</v>
      </c>
      <c r="T912" s="161">
        <v>360</v>
      </c>
      <c r="U912" s="164">
        <f t="shared" si="334"/>
        <v>1.005498709</v>
      </c>
      <c r="V912" s="157">
        <f t="shared" si="335"/>
        <v>5.5422146799999998</v>
      </c>
      <c r="W912" s="2">
        <f t="shared" si="342"/>
        <v>0</v>
      </c>
      <c r="X912" s="2"/>
      <c r="Y912" s="8"/>
      <c r="Z912" s="5"/>
      <c r="AE912" s="39"/>
    </row>
    <row r="913" spans="1:163" ht="15" customHeight="1" x14ac:dyDescent="0.2">
      <c r="A913" s="75">
        <f t="shared" si="336"/>
        <v>43848</v>
      </c>
      <c r="B913" s="2">
        <f t="shared" si="327"/>
        <v>1013.92937212</v>
      </c>
      <c r="C913" s="157">
        <f t="shared" si="326"/>
        <v>1004.93909995</v>
      </c>
      <c r="D913" s="158">
        <f t="shared" si="337"/>
        <v>5233.07</v>
      </c>
      <c r="E913" s="150">
        <f>IF(AND(K913=1,K912&gt;1),VLOOKUP(A912,[1]Plan1!$GA$137:$GD$300,4),E912)</f>
        <v>5259.76</v>
      </c>
      <c r="F913" s="152">
        <f t="shared" si="328"/>
        <v>43768</v>
      </c>
      <c r="G913" s="152">
        <f t="shared" si="324"/>
        <v>43799</v>
      </c>
      <c r="H913" s="159">
        <f t="shared" si="329"/>
        <v>5.1002566371174396E-3</v>
      </c>
      <c r="I913" s="160">
        <f t="shared" si="338"/>
        <v>43860</v>
      </c>
      <c r="J913" s="155">
        <f t="shared" si="325"/>
        <v>31</v>
      </c>
      <c r="K913" s="155">
        <f t="shared" si="322"/>
        <v>19</v>
      </c>
      <c r="L913" s="2">
        <f t="shared" si="339"/>
        <v>1.0031228800000001</v>
      </c>
      <c r="M913" s="157">
        <f t="shared" si="323"/>
        <v>1.0031228800000001</v>
      </c>
      <c r="N913" s="2">
        <f t="shared" si="330"/>
        <v>1008.07740416</v>
      </c>
      <c r="O913" s="161">
        <f t="shared" si="340"/>
        <v>0</v>
      </c>
      <c r="P913" s="162">
        <f t="shared" si="331"/>
        <v>0</v>
      </c>
      <c r="Q913" s="157">
        <f t="shared" si="332"/>
        <v>0</v>
      </c>
      <c r="R913" s="163">
        <f t="shared" si="341"/>
        <v>0.12</v>
      </c>
      <c r="S913" s="161">
        <f t="shared" si="333"/>
        <v>19</v>
      </c>
      <c r="T913" s="161">
        <v>360</v>
      </c>
      <c r="U913" s="164">
        <f t="shared" si="334"/>
        <v>1.0058050780000001</v>
      </c>
      <c r="V913" s="157">
        <f t="shared" si="335"/>
        <v>5.8519679599999996</v>
      </c>
      <c r="W913" s="2">
        <f t="shared" si="342"/>
        <v>0</v>
      </c>
      <c r="X913" s="2"/>
      <c r="Y913" s="8"/>
      <c r="Z913" s="5"/>
      <c r="AE913" s="39"/>
    </row>
    <row r="914" spans="1:163" ht="15" customHeight="1" x14ac:dyDescent="0.2">
      <c r="A914" s="75">
        <f t="shared" si="336"/>
        <v>43849</v>
      </c>
      <c r="B914" s="2">
        <f t="shared" si="327"/>
        <v>1014.4047637799999</v>
      </c>
      <c r="C914" s="157">
        <f t="shared" si="326"/>
        <v>1004.93909995</v>
      </c>
      <c r="D914" s="158">
        <f t="shared" si="337"/>
        <v>5233.07</v>
      </c>
      <c r="E914" s="150">
        <f>IF(AND(K914=1,K913&gt;1),VLOOKUP(A913,[1]Plan1!$GA$137:$GD$300,4),E913)</f>
        <v>5259.76</v>
      </c>
      <c r="F914" s="152">
        <f t="shared" si="328"/>
        <v>43768</v>
      </c>
      <c r="G914" s="152">
        <f t="shared" si="324"/>
        <v>43799</v>
      </c>
      <c r="H914" s="159">
        <f t="shared" si="329"/>
        <v>5.1002566371174396E-3</v>
      </c>
      <c r="I914" s="160">
        <f t="shared" si="338"/>
        <v>43860</v>
      </c>
      <c r="J914" s="155">
        <f t="shared" si="325"/>
        <v>31</v>
      </c>
      <c r="K914" s="155">
        <f t="shared" si="322"/>
        <v>20</v>
      </c>
      <c r="L914" s="2">
        <f t="shared" si="339"/>
        <v>1.00328751</v>
      </c>
      <c r="M914" s="157">
        <f t="shared" si="323"/>
        <v>1.00328751</v>
      </c>
      <c r="N914" s="2">
        <f t="shared" si="330"/>
        <v>1008.24284729</v>
      </c>
      <c r="O914" s="161">
        <f t="shared" si="340"/>
        <v>0</v>
      </c>
      <c r="P914" s="162">
        <f t="shared" si="331"/>
        <v>0</v>
      </c>
      <c r="Q914" s="157">
        <f t="shared" si="332"/>
        <v>0</v>
      </c>
      <c r="R914" s="163">
        <f t="shared" si="341"/>
        <v>0.12</v>
      </c>
      <c r="S914" s="161">
        <f t="shared" si="333"/>
        <v>20</v>
      </c>
      <c r="T914" s="161">
        <v>360</v>
      </c>
      <c r="U914" s="164">
        <f t="shared" si="334"/>
        <v>1.00611154</v>
      </c>
      <c r="V914" s="157">
        <f t="shared" si="335"/>
        <v>6.1619164900000003</v>
      </c>
      <c r="W914" s="2">
        <f t="shared" si="342"/>
        <v>0</v>
      </c>
      <c r="X914" s="2"/>
      <c r="Y914" s="8"/>
      <c r="Z914" s="5"/>
      <c r="AE914" s="39"/>
    </row>
    <row r="915" spans="1:163" ht="15" customHeight="1" x14ac:dyDescent="0.2">
      <c r="A915" s="75">
        <f t="shared" si="336"/>
        <v>43850</v>
      </c>
      <c r="B915" s="2">
        <f t="shared" si="327"/>
        <v>1014.88038096</v>
      </c>
      <c r="C915" s="157">
        <f t="shared" si="326"/>
        <v>1004.93909995</v>
      </c>
      <c r="D915" s="158">
        <f t="shared" si="337"/>
        <v>5233.07</v>
      </c>
      <c r="E915" s="150">
        <f>IF(AND(K915=1,K914&gt;1),VLOOKUP(A914,[1]Plan1!$GA$137:$GD$300,4),E914)</f>
        <v>5259.76</v>
      </c>
      <c r="F915" s="152">
        <f t="shared" si="328"/>
        <v>43768</v>
      </c>
      <c r="G915" s="152">
        <f t="shared" si="324"/>
        <v>43799</v>
      </c>
      <c r="H915" s="159">
        <f t="shared" si="329"/>
        <v>5.1002566371174396E-3</v>
      </c>
      <c r="I915" s="160">
        <f t="shared" si="338"/>
        <v>43860</v>
      </c>
      <c r="J915" s="155">
        <f t="shared" si="325"/>
        <v>31</v>
      </c>
      <c r="K915" s="155">
        <f t="shared" si="322"/>
        <v>21</v>
      </c>
      <c r="L915" s="2">
        <f t="shared" si="339"/>
        <v>1.0034521700000001</v>
      </c>
      <c r="M915" s="157">
        <f t="shared" si="323"/>
        <v>1.0034521700000001</v>
      </c>
      <c r="N915" s="2">
        <f t="shared" si="330"/>
        <v>1008.40832056</v>
      </c>
      <c r="O915" s="161">
        <f t="shared" si="340"/>
        <v>0</v>
      </c>
      <c r="P915" s="162">
        <f t="shared" si="331"/>
        <v>0</v>
      </c>
      <c r="Q915" s="157">
        <f t="shared" si="332"/>
        <v>0</v>
      </c>
      <c r="R915" s="163">
        <f t="shared" si="341"/>
        <v>0.12</v>
      </c>
      <c r="S915" s="161">
        <f t="shared" si="333"/>
        <v>21</v>
      </c>
      <c r="T915" s="161">
        <v>360</v>
      </c>
      <c r="U915" s="164">
        <f t="shared" si="334"/>
        <v>1.0064180949999999</v>
      </c>
      <c r="V915" s="157">
        <f t="shared" si="335"/>
        <v>6.4720604000000002</v>
      </c>
      <c r="W915" s="2">
        <f t="shared" si="342"/>
        <v>0</v>
      </c>
      <c r="X915" s="2"/>
      <c r="Y915" s="11"/>
      <c r="Z915" s="5"/>
      <c r="AA915" s="38"/>
      <c r="AB915" s="38"/>
      <c r="AC915" s="40"/>
      <c r="AD915" s="38"/>
      <c r="AE915" s="40"/>
      <c r="AF915" s="40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  <c r="BN915" s="38"/>
      <c r="BO915" s="38"/>
      <c r="BP915" s="38"/>
      <c r="BQ915" s="38"/>
      <c r="BR915" s="38"/>
      <c r="BS915" s="38"/>
      <c r="BT915" s="38"/>
      <c r="BU915" s="38"/>
      <c r="BV915" s="38"/>
      <c r="BW915" s="38"/>
      <c r="BX915" s="38"/>
      <c r="BY915" s="38"/>
      <c r="BZ915" s="38"/>
      <c r="CA915" s="38"/>
      <c r="CB915" s="38"/>
      <c r="CC915" s="38"/>
      <c r="CD915" s="38"/>
      <c r="CE915" s="38"/>
      <c r="CF915" s="38"/>
      <c r="CG915" s="38"/>
      <c r="CH915" s="38"/>
      <c r="CI915" s="38"/>
      <c r="CJ915" s="38"/>
      <c r="CK915" s="38"/>
      <c r="CL915" s="38"/>
      <c r="CM915" s="38"/>
      <c r="CN915" s="38"/>
      <c r="CO915" s="38"/>
      <c r="CP915" s="38"/>
      <c r="CQ915" s="38"/>
      <c r="CR915" s="38"/>
      <c r="CS915" s="38"/>
      <c r="CT915" s="38"/>
      <c r="CU915" s="38"/>
      <c r="CV915" s="38"/>
      <c r="CW915" s="38"/>
      <c r="CX915" s="38"/>
      <c r="CY915" s="38"/>
      <c r="CZ915" s="38"/>
      <c r="DA915" s="38"/>
      <c r="DB915" s="38"/>
      <c r="DC915" s="38"/>
      <c r="DD915" s="38"/>
      <c r="DE915" s="38"/>
      <c r="DF915" s="38"/>
      <c r="DG915" s="38"/>
      <c r="DH915" s="38"/>
      <c r="DI915" s="38"/>
      <c r="DJ915" s="38"/>
      <c r="DK915" s="38"/>
      <c r="DL915" s="38"/>
      <c r="DM915" s="38"/>
      <c r="DN915" s="38"/>
      <c r="DO915" s="38"/>
      <c r="DP915" s="38"/>
      <c r="DQ915" s="38"/>
      <c r="DR915" s="38"/>
      <c r="DS915" s="38"/>
      <c r="DT915" s="38"/>
      <c r="DU915" s="38"/>
      <c r="DV915" s="38"/>
      <c r="DW915" s="38"/>
      <c r="DX915" s="38"/>
      <c r="DY915" s="38"/>
      <c r="DZ915" s="38"/>
      <c r="EA915" s="38"/>
      <c r="EB915" s="38"/>
      <c r="EC915" s="38"/>
      <c r="ED915" s="38"/>
      <c r="EE915" s="38"/>
      <c r="EF915" s="38"/>
      <c r="EG915" s="38"/>
      <c r="EH915" s="38"/>
      <c r="EI915" s="38"/>
      <c r="EJ915" s="38"/>
      <c r="EK915" s="38"/>
      <c r="EL915" s="38"/>
      <c r="EM915" s="38"/>
      <c r="EN915" s="38"/>
      <c r="EO915" s="38"/>
      <c r="EP915" s="38"/>
      <c r="EQ915" s="38"/>
      <c r="ER915" s="38"/>
      <c r="ES915" s="38"/>
      <c r="ET915" s="38"/>
      <c r="EU915" s="38"/>
      <c r="EV915" s="38"/>
      <c r="EW915" s="38"/>
      <c r="EX915" s="38"/>
      <c r="EY915" s="38"/>
      <c r="EZ915" s="38"/>
      <c r="FA915" s="38"/>
      <c r="FB915" s="38"/>
      <c r="FC915" s="38"/>
      <c r="FD915" s="38"/>
      <c r="FE915" s="38"/>
      <c r="FF915" s="38"/>
      <c r="FG915" s="38"/>
    </row>
    <row r="916" spans="1:163" ht="15" customHeight="1" x14ac:dyDescent="0.2">
      <c r="A916" s="75">
        <f t="shared" si="336"/>
        <v>43851</v>
      </c>
      <c r="B916" s="2">
        <f t="shared" si="327"/>
        <v>1015.35622475</v>
      </c>
      <c r="C916" s="157">
        <f t="shared" si="326"/>
        <v>1004.93909995</v>
      </c>
      <c r="D916" s="158">
        <f t="shared" si="337"/>
        <v>5233.07</v>
      </c>
      <c r="E916" s="150">
        <f>IF(AND(K916=1,K915&gt;1),VLOOKUP(A915,[1]Plan1!$GA$137:$GD$300,4),E915)</f>
        <v>5259.76</v>
      </c>
      <c r="F916" s="152">
        <f t="shared" si="328"/>
        <v>43768</v>
      </c>
      <c r="G916" s="152">
        <f t="shared" si="324"/>
        <v>43799</v>
      </c>
      <c r="H916" s="159">
        <f t="shared" si="329"/>
        <v>5.1002566371174396E-3</v>
      </c>
      <c r="I916" s="160">
        <f t="shared" si="338"/>
        <v>43860</v>
      </c>
      <c r="J916" s="155">
        <f t="shared" si="325"/>
        <v>31</v>
      </c>
      <c r="K916" s="155">
        <f t="shared" si="322"/>
        <v>22</v>
      </c>
      <c r="L916" s="2">
        <f t="shared" si="339"/>
        <v>1.0036168599999999</v>
      </c>
      <c r="M916" s="157">
        <f t="shared" si="323"/>
        <v>1.0036168599999999</v>
      </c>
      <c r="N916" s="2">
        <f t="shared" si="330"/>
        <v>1008.57382398</v>
      </c>
      <c r="O916" s="161">
        <f t="shared" si="340"/>
        <v>0</v>
      </c>
      <c r="P916" s="162">
        <f t="shared" si="331"/>
        <v>0</v>
      </c>
      <c r="Q916" s="157">
        <f t="shared" si="332"/>
        <v>0</v>
      </c>
      <c r="R916" s="163">
        <f t="shared" si="341"/>
        <v>0.12</v>
      </c>
      <c r="S916" s="161">
        <f t="shared" si="333"/>
        <v>22</v>
      </c>
      <c r="T916" s="161">
        <v>360</v>
      </c>
      <c r="U916" s="164">
        <f t="shared" si="334"/>
        <v>1.006724744</v>
      </c>
      <c r="V916" s="157">
        <f t="shared" si="335"/>
        <v>6.7824007699999997</v>
      </c>
      <c r="W916" s="2">
        <f t="shared" si="342"/>
        <v>0</v>
      </c>
      <c r="X916" s="2"/>
      <c r="Y916" s="8"/>
      <c r="Z916" s="5"/>
      <c r="AE916" s="39"/>
    </row>
    <row r="917" spans="1:163" ht="15" customHeight="1" x14ac:dyDescent="0.2">
      <c r="A917" s="75">
        <f t="shared" si="336"/>
        <v>43852</v>
      </c>
      <c r="B917" s="2">
        <f t="shared" si="327"/>
        <v>1015.8322851</v>
      </c>
      <c r="C917" s="157">
        <f t="shared" si="326"/>
        <v>1004.93909995</v>
      </c>
      <c r="D917" s="158">
        <f t="shared" si="337"/>
        <v>5233.07</v>
      </c>
      <c r="E917" s="150">
        <f>IF(AND(K917=1,K916&gt;1),VLOOKUP(A916,[1]Plan1!$GA$137:$GD$300,4),E916)</f>
        <v>5259.76</v>
      </c>
      <c r="F917" s="152">
        <f t="shared" si="328"/>
        <v>43768</v>
      </c>
      <c r="G917" s="152">
        <f t="shared" si="324"/>
        <v>43799</v>
      </c>
      <c r="H917" s="159">
        <f t="shared" si="329"/>
        <v>5.1002566371174396E-3</v>
      </c>
      <c r="I917" s="160">
        <f t="shared" si="338"/>
        <v>43860</v>
      </c>
      <c r="J917" s="155">
        <f t="shared" si="325"/>
        <v>31</v>
      </c>
      <c r="K917" s="155">
        <f t="shared" si="322"/>
        <v>23</v>
      </c>
      <c r="L917" s="2">
        <f t="shared" si="339"/>
        <v>1.0037815699999999</v>
      </c>
      <c r="M917" s="157">
        <f t="shared" si="323"/>
        <v>1.0037815699999999</v>
      </c>
      <c r="N917" s="2">
        <f t="shared" si="330"/>
        <v>1008.7393475</v>
      </c>
      <c r="O917" s="161">
        <f t="shared" si="340"/>
        <v>0</v>
      </c>
      <c r="P917" s="162">
        <f t="shared" si="331"/>
        <v>0</v>
      </c>
      <c r="Q917" s="157">
        <f t="shared" si="332"/>
        <v>0</v>
      </c>
      <c r="R917" s="163">
        <f t="shared" si="341"/>
        <v>0.12</v>
      </c>
      <c r="S917" s="161">
        <f t="shared" si="333"/>
        <v>23</v>
      </c>
      <c r="T917" s="161">
        <v>360</v>
      </c>
      <c r="U917" s="164">
        <f t="shared" si="334"/>
        <v>1.0070314869999999</v>
      </c>
      <c r="V917" s="157">
        <f t="shared" si="335"/>
        <v>7.0929376</v>
      </c>
      <c r="W917" s="2">
        <f t="shared" si="342"/>
        <v>0</v>
      </c>
      <c r="X917" s="2"/>
      <c r="Y917" s="8"/>
      <c r="Z917" s="5"/>
      <c r="AE917" s="39"/>
    </row>
    <row r="918" spans="1:163" ht="15" customHeight="1" x14ac:dyDescent="0.2">
      <c r="A918" s="75">
        <f t="shared" si="336"/>
        <v>43853</v>
      </c>
      <c r="B918" s="2">
        <f t="shared" si="327"/>
        <v>1016.3085712</v>
      </c>
      <c r="C918" s="157">
        <f t="shared" si="326"/>
        <v>1004.93909995</v>
      </c>
      <c r="D918" s="158">
        <f t="shared" si="337"/>
        <v>5233.07</v>
      </c>
      <c r="E918" s="150">
        <f>IF(AND(K918=1,K917&gt;1),VLOOKUP(A917,[1]Plan1!$GA$137:$GD$300,4),E917)</f>
        <v>5259.76</v>
      </c>
      <c r="F918" s="152">
        <f t="shared" si="328"/>
        <v>43768</v>
      </c>
      <c r="G918" s="152">
        <f t="shared" si="324"/>
        <v>43799</v>
      </c>
      <c r="H918" s="159">
        <f t="shared" si="329"/>
        <v>5.1002566371174396E-3</v>
      </c>
      <c r="I918" s="160">
        <f t="shared" si="338"/>
        <v>43860</v>
      </c>
      <c r="J918" s="155">
        <f t="shared" si="325"/>
        <v>31</v>
      </c>
      <c r="K918" s="155">
        <f t="shared" si="322"/>
        <v>24</v>
      </c>
      <c r="L918" s="2">
        <f t="shared" si="339"/>
        <v>1.0039463099999999</v>
      </c>
      <c r="M918" s="157">
        <f t="shared" si="323"/>
        <v>1.0039463099999999</v>
      </c>
      <c r="N918" s="2">
        <f t="shared" si="330"/>
        <v>1008.90490116</v>
      </c>
      <c r="O918" s="161">
        <f t="shared" si="340"/>
        <v>0</v>
      </c>
      <c r="P918" s="162">
        <f t="shared" si="331"/>
        <v>0</v>
      </c>
      <c r="Q918" s="157">
        <f t="shared" si="332"/>
        <v>0</v>
      </c>
      <c r="R918" s="163">
        <f t="shared" si="341"/>
        <v>0.12</v>
      </c>
      <c r="S918" s="161">
        <f t="shared" si="333"/>
        <v>24</v>
      </c>
      <c r="T918" s="161">
        <v>360</v>
      </c>
      <c r="U918" s="164">
        <f t="shared" si="334"/>
        <v>1.0073383229999999</v>
      </c>
      <c r="V918" s="157">
        <f t="shared" si="335"/>
        <v>7.4036700399999997</v>
      </c>
      <c r="W918" s="2">
        <f t="shared" si="342"/>
        <v>0</v>
      </c>
      <c r="X918" s="2"/>
      <c r="Y918" s="8"/>
      <c r="Z918" s="5"/>
      <c r="AE918" s="39"/>
    </row>
    <row r="919" spans="1:163" ht="15" customHeight="1" x14ac:dyDescent="0.2">
      <c r="A919" s="75">
        <f t="shared" si="336"/>
        <v>43854</v>
      </c>
      <c r="B919" s="2">
        <f t="shared" si="327"/>
        <v>1016.78508312</v>
      </c>
      <c r="C919" s="157">
        <f t="shared" si="326"/>
        <v>1004.93909995</v>
      </c>
      <c r="D919" s="158">
        <f t="shared" si="337"/>
        <v>5233.07</v>
      </c>
      <c r="E919" s="150">
        <f>IF(AND(K919=1,K918&gt;1),VLOOKUP(A918,[1]Plan1!$GA$137:$GD$300,4),E918)</f>
        <v>5259.76</v>
      </c>
      <c r="F919" s="152">
        <f t="shared" si="328"/>
        <v>43768</v>
      </c>
      <c r="G919" s="152">
        <f t="shared" si="324"/>
        <v>43799</v>
      </c>
      <c r="H919" s="159">
        <f t="shared" si="329"/>
        <v>5.1002566371174396E-3</v>
      </c>
      <c r="I919" s="160">
        <f t="shared" si="338"/>
        <v>43860</v>
      </c>
      <c r="J919" s="155">
        <f t="shared" si="325"/>
        <v>31</v>
      </c>
      <c r="K919" s="155">
        <f t="shared" si="322"/>
        <v>25</v>
      </c>
      <c r="L919" s="2">
        <f t="shared" si="339"/>
        <v>1.0041110799999999</v>
      </c>
      <c r="M919" s="157">
        <f t="shared" si="323"/>
        <v>1.0041110799999999</v>
      </c>
      <c r="N919" s="2">
        <f t="shared" si="330"/>
        <v>1009.0704849799999</v>
      </c>
      <c r="O919" s="161">
        <f t="shared" si="340"/>
        <v>0</v>
      </c>
      <c r="P919" s="162">
        <f t="shared" si="331"/>
        <v>0</v>
      </c>
      <c r="Q919" s="157">
        <f t="shared" si="332"/>
        <v>0</v>
      </c>
      <c r="R919" s="163">
        <f t="shared" si="341"/>
        <v>0.12</v>
      </c>
      <c r="S919" s="161">
        <f t="shared" si="333"/>
        <v>25</v>
      </c>
      <c r="T919" s="161">
        <v>360</v>
      </c>
      <c r="U919" s="164">
        <f t="shared" si="334"/>
        <v>1.0076452520000001</v>
      </c>
      <c r="V919" s="157">
        <f t="shared" si="335"/>
        <v>7.7145981399999997</v>
      </c>
      <c r="W919" s="2">
        <f t="shared" si="342"/>
        <v>0</v>
      </c>
      <c r="X919" s="2"/>
      <c r="Y919" s="8"/>
      <c r="Z919" s="5"/>
      <c r="AE919" s="39"/>
    </row>
    <row r="920" spans="1:163" ht="15" customHeight="1" x14ac:dyDescent="0.2">
      <c r="A920" s="75">
        <f t="shared" si="336"/>
        <v>43855</v>
      </c>
      <c r="B920" s="2">
        <f t="shared" si="327"/>
        <v>1017.2618118</v>
      </c>
      <c r="C920" s="157">
        <f t="shared" si="326"/>
        <v>1004.93909995</v>
      </c>
      <c r="D920" s="158">
        <f t="shared" si="337"/>
        <v>5233.07</v>
      </c>
      <c r="E920" s="150">
        <f>IF(AND(K920=1,K919&gt;1),VLOOKUP(A919,[1]Plan1!$GA$137:$GD$300,4),E919)</f>
        <v>5259.76</v>
      </c>
      <c r="F920" s="152">
        <f t="shared" si="328"/>
        <v>43768</v>
      </c>
      <c r="G920" s="152">
        <f t="shared" si="324"/>
        <v>43799</v>
      </c>
      <c r="H920" s="159">
        <f t="shared" si="329"/>
        <v>5.1002566371174396E-3</v>
      </c>
      <c r="I920" s="160">
        <f t="shared" si="338"/>
        <v>43860</v>
      </c>
      <c r="J920" s="155">
        <f t="shared" si="325"/>
        <v>31</v>
      </c>
      <c r="K920" s="155">
        <f t="shared" si="322"/>
        <v>26</v>
      </c>
      <c r="L920" s="2">
        <f t="shared" si="339"/>
        <v>1.0042758700000001</v>
      </c>
      <c r="M920" s="157">
        <f t="shared" si="323"/>
        <v>1.0042758700000001</v>
      </c>
      <c r="N920" s="2">
        <f t="shared" si="330"/>
        <v>1009.23608889</v>
      </c>
      <c r="O920" s="161">
        <f t="shared" si="340"/>
        <v>0</v>
      </c>
      <c r="P920" s="162">
        <f t="shared" si="331"/>
        <v>0</v>
      </c>
      <c r="Q920" s="157">
        <f t="shared" si="332"/>
        <v>0</v>
      </c>
      <c r="R920" s="163">
        <f t="shared" si="341"/>
        <v>0.12</v>
      </c>
      <c r="S920" s="161">
        <f t="shared" si="333"/>
        <v>26</v>
      </c>
      <c r="T920" s="161">
        <v>360</v>
      </c>
      <c r="U920" s="164">
        <f t="shared" si="334"/>
        <v>1.0079522750000001</v>
      </c>
      <c r="V920" s="157">
        <f t="shared" si="335"/>
        <v>8.0257229100000007</v>
      </c>
      <c r="W920" s="2">
        <f t="shared" si="342"/>
        <v>0</v>
      </c>
      <c r="X920" s="2"/>
      <c r="Y920" s="8"/>
      <c r="Z920" s="5"/>
      <c r="AE920" s="39"/>
    </row>
    <row r="921" spans="1:163" ht="15" customHeight="1" x14ac:dyDescent="0.2">
      <c r="A921" s="75">
        <f t="shared" si="336"/>
        <v>43856</v>
      </c>
      <c r="B921" s="2">
        <f t="shared" si="327"/>
        <v>1017.73877659</v>
      </c>
      <c r="C921" s="157">
        <f t="shared" si="326"/>
        <v>1004.93909995</v>
      </c>
      <c r="D921" s="158">
        <f t="shared" si="337"/>
        <v>5233.07</v>
      </c>
      <c r="E921" s="150">
        <f>IF(AND(K921=1,K920&gt;1),VLOOKUP(A920,[1]Plan1!$GA$137:$GD$300,4),E920)</f>
        <v>5259.76</v>
      </c>
      <c r="F921" s="152">
        <f t="shared" si="328"/>
        <v>43768</v>
      </c>
      <c r="G921" s="152">
        <f t="shared" si="324"/>
        <v>43799</v>
      </c>
      <c r="H921" s="159">
        <f t="shared" si="329"/>
        <v>5.1002566371174396E-3</v>
      </c>
      <c r="I921" s="160">
        <f t="shared" si="338"/>
        <v>43860</v>
      </c>
      <c r="J921" s="155">
        <f t="shared" si="325"/>
        <v>31</v>
      </c>
      <c r="K921" s="155">
        <f t="shared" si="322"/>
        <v>27</v>
      </c>
      <c r="L921" s="2">
        <f t="shared" si="339"/>
        <v>1.0044407</v>
      </c>
      <c r="M921" s="157">
        <f t="shared" si="323"/>
        <v>1.0044407</v>
      </c>
      <c r="N921" s="2">
        <f t="shared" si="330"/>
        <v>1009.40173301</v>
      </c>
      <c r="O921" s="161">
        <f t="shared" si="340"/>
        <v>0</v>
      </c>
      <c r="P921" s="162">
        <f t="shared" si="331"/>
        <v>0</v>
      </c>
      <c r="Q921" s="157">
        <f t="shared" si="332"/>
        <v>0</v>
      </c>
      <c r="R921" s="163">
        <f t="shared" si="341"/>
        <v>0.12</v>
      </c>
      <c r="S921" s="161">
        <f t="shared" si="333"/>
        <v>27</v>
      </c>
      <c r="T921" s="161">
        <v>360</v>
      </c>
      <c r="U921" s="164">
        <f t="shared" si="334"/>
        <v>1.0082593909999999</v>
      </c>
      <c r="V921" s="157">
        <f t="shared" si="335"/>
        <v>8.3370435799999996</v>
      </c>
      <c r="W921" s="2">
        <f t="shared" si="342"/>
        <v>0</v>
      </c>
      <c r="X921" s="2"/>
      <c r="Y921" s="8"/>
      <c r="Z921" s="5"/>
      <c r="AE921" s="39"/>
    </row>
    <row r="922" spans="1:163" ht="15" customHeight="1" x14ac:dyDescent="0.2">
      <c r="A922" s="75">
        <f t="shared" si="336"/>
        <v>43857</v>
      </c>
      <c r="B922" s="2">
        <f t="shared" si="327"/>
        <v>1018.2159481499999</v>
      </c>
      <c r="C922" s="157">
        <f t="shared" si="326"/>
        <v>1004.93909995</v>
      </c>
      <c r="D922" s="158">
        <f t="shared" si="337"/>
        <v>5233.07</v>
      </c>
      <c r="E922" s="150">
        <f>IF(AND(K922=1,K921&gt;1),VLOOKUP(A921,[1]Plan1!$GA$137:$GD$300,4),E921)</f>
        <v>5259.76</v>
      </c>
      <c r="F922" s="152">
        <f t="shared" si="328"/>
        <v>43768</v>
      </c>
      <c r="G922" s="152">
        <f t="shared" si="324"/>
        <v>43799</v>
      </c>
      <c r="H922" s="159">
        <f t="shared" si="329"/>
        <v>5.1002566371174396E-3</v>
      </c>
      <c r="I922" s="160">
        <f t="shared" si="338"/>
        <v>43860</v>
      </c>
      <c r="J922" s="155">
        <f t="shared" si="325"/>
        <v>31</v>
      </c>
      <c r="K922" s="155">
        <f t="shared" si="322"/>
        <v>28</v>
      </c>
      <c r="L922" s="2">
        <f t="shared" si="339"/>
        <v>1.00460554</v>
      </c>
      <c r="M922" s="157">
        <f t="shared" si="323"/>
        <v>1.00460554</v>
      </c>
      <c r="N922" s="2">
        <f t="shared" si="330"/>
        <v>1009.56738717</v>
      </c>
      <c r="O922" s="161">
        <f t="shared" si="340"/>
        <v>0</v>
      </c>
      <c r="P922" s="162">
        <f t="shared" si="331"/>
        <v>0</v>
      </c>
      <c r="Q922" s="157">
        <f t="shared" si="332"/>
        <v>0</v>
      </c>
      <c r="R922" s="163">
        <f t="shared" si="341"/>
        <v>0.12</v>
      </c>
      <c r="S922" s="161">
        <f t="shared" si="333"/>
        <v>28</v>
      </c>
      <c r="T922" s="161">
        <v>360</v>
      </c>
      <c r="U922" s="164">
        <f t="shared" si="334"/>
        <v>1.0085666010000001</v>
      </c>
      <c r="V922" s="157">
        <f t="shared" si="335"/>
        <v>8.6485609799999992</v>
      </c>
      <c r="W922" s="2">
        <f t="shared" si="342"/>
        <v>0</v>
      </c>
      <c r="X922" s="2"/>
      <c r="Y922" s="8"/>
      <c r="Z922" s="5"/>
      <c r="AE922" s="39"/>
    </row>
    <row r="923" spans="1:163" ht="15" customHeight="1" x14ac:dyDescent="0.2">
      <c r="A923" s="75">
        <f t="shared" si="336"/>
        <v>43858</v>
      </c>
      <c r="B923" s="2">
        <f t="shared" si="327"/>
        <v>1018.6933569700001</v>
      </c>
      <c r="C923" s="157">
        <f t="shared" si="326"/>
        <v>1004.93909995</v>
      </c>
      <c r="D923" s="158">
        <f t="shared" si="337"/>
        <v>5233.07</v>
      </c>
      <c r="E923" s="150">
        <f>IF(AND(K923=1,K922&gt;1),VLOOKUP(A922,[1]Plan1!$GA$137:$GD$300,4),E922)</f>
        <v>5259.76</v>
      </c>
      <c r="F923" s="152">
        <f t="shared" si="328"/>
        <v>43768</v>
      </c>
      <c r="G923" s="152">
        <f t="shared" si="324"/>
        <v>43799</v>
      </c>
      <c r="H923" s="159">
        <f t="shared" si="329"/>
        <v>5.1002566371174396E-3</v>
      </c>
      <c r="I923" s="160">
        <f t="shared" si="338"/>
        <v>43860</v>
      </c>
      <c r="J923" s="155">
        <f t="shared" si="325"/>
        <v>31</v>
      </c>
      <c r="K923" s="155">
        <f t="shared" ref="K923:K986" si="343">(J923-(I923-A923))</f>
        <v>29</v>
      </c>
      <c r="L923" s="2">
        <f t="shared" si="339"/>
        <v>1.0047704200000001</v>
      </c>
      <c r="M923" s="157">
        <f t="shared" ref="M923:M986" si="344">L923</f>
        <v>1.0047704200000001</v>
      </c>
      <c r="N923" s="2">
        <f t="shared" si="330"/>
        <v>1009.73308153</v>
      </c>
      <c r="O923" s="161">
        <f t="shared" si="340"/>
        <v>0</v>
      </c>
      <c r="P923" s="162">
        <f t="shared" si="331"/>
        <v>0</v>
      </c>
      <c r="Q923" s="157">
        <f t="shared" si="332"/>
        <v>0</v>
      </c>
      <c r="R923" s="163">
        <f t="shared" si="341"/>
        <v>0.12</v>
      </c>
      <c r="S923" s="161">
        <f t="shared" si="333"/>
        <v>29</v>
      </c>
      <c r="T923" s="161">
        <v>360</v>
      </c>
      <c r="U923" s="164">
        <f t="shared" si="334"/>
        <v>1.008873905</v>
      </c>
      <c r="V923" s="157">
        <f t="shared" si="335"/>
        <v>8.9602754400000002</v>
      </c>
      <c r="W923" s="2">
        <f t="shared" si="342"/>
        <v>0</v>
      </c>
      <c r="X923" s="2"/>
      <c r="Y923" s="8"/>
      <c r="Z923" s="5"/>
      <c r="AE923" s="39"/>
    </row>
    <row r="924" spans="1:163" ht="15" customHeight="1" x14ac:dyDescent="0.2">
      <c r="A924" s="75">
        <f t="shared" si="336"/>
        <v>43859</v>
      </c>
      <c r="B924" s="2">
        <f t="shared" si="327"/>
        <v>1019.1709818100001</v>
      </c>
      <c r="C924" s="157">
        <f t="shared" si="326"/>
        <v>1004.93909995</v>
      </c>
      <c r="D924" s="158">
        <f t="shared" si="337"/>
        <v>5233.07</v>
      </c>
      <c r="E924" s="150">
        <f>IF(AND(K924=1,K923&gt;1),VLOOKUP(A923,[1]Plan1!$GA$137:$GD$300,4),E923)</f>
        <v>5259.76</v>
      </c>
      <c r="F924" s="152">
        <f t="shared" si="328"/>
        <v>43768</v>
      </c>
      <c r="G924" s="152">
        <f t="shared" si="324"/>
        <v>43799</v>
      </c>
      <c r="H924" s="159">
        <f t="shared" si="329"/>
        <v>5.1002566371174396E-3</v>
      </c>
      <c r="I924" s="160">
        <f t="shared" si="338"/>
        <v>43860</v>
      </c>
      <c r="J924" s="155">
        <f t="shared" si="325"/>
        <v>31</v>
      </c>
      <c r="K924" s="155">
        <f t="shared" si="343"/>
        <v>30</v>
      </c>
      <c r="L924" s="2">
        <f t="shared" si="339"/>
        <v>1.00493532</v>
      </c>
      <c r="M924" s="157">
        <f t="shared" si="344"/>
        <v>1.00493532</v>
      </c>
      <c r="N924" s="2">
        <f t="shared" si="330"/>
        <v>1009.89879598</v>
      </c>
      <c r="O924" s="161">
        <f t="shared" si="340"/>
        <v>0</v>
      </c>
      <c r="P924" s="162">
        <f t="shared" si="331"/>
        <v>0</v>
      </c>
      <c r="Q924" s="157">
        <f t="shared" si="332"/>
        <v>0</v>
      </c>
      <c r="R924" s="163">
        <f t="shared" si="341"/>
        <v>0.12</v>
      </c>
      <c r="S924" s="161">
        <f t="shared" si="333"/>
        <v>30</v>
      </c>
      <c r="T924" s="161">
        <v>360</v>
      </c>
      <c r="U924" s="164">
        <f t="shared" si="334"/>
        <v>1.009181302</v>
      </c>
      <c r="V924" s="157">
        <f t="shared" si="335"/>
        <v>9.2721858299999997</v>
      </c>
      <c r="W924" s="2">
        <f t="shared" si="342"/>
        <v>0</v>
      </c>
      <c r="X924" s="2"/>
      <c r="Y924" s="8"/>
      <c r="Z924" s="5"/>
      <c r="AE924" s="39"/>
    </row>
    <row r="925" spans="1:163" ht="15" customHeight="1" x14ac:dyDescent="0.2">
      <c r="A925" s="75">
        <f t="shared" si="336"/>
        <v>43860</v>
      </c>
      <c r="B925" s="2">
        <f t="shared" si="327"/>
        <v>1019.64883393</v>
      </c>
      <c r="C925" s="157">
        <f t="shared" si="326"/>
        <v>1004.93909995</v>
      </c>
      <c r="D925" s="158">
        <f t="shared" si="337"/>
        <v>5233.07</v>
      </c>
      <c r="E925" s="150">
        <f>IF(AND(K925=1,K924&gt;1),VLOOKUP(A924,[1]Plan1!$GA$137:$GD$300,4),E924)</f>
        <v>5259.76</v>
      </c>
      <c r="F925" s="152">
        <f t="shared" si="328"/>
        <v>43768</v>
      </c>
      <c r="G925" s="152">
        <f t="shared" si="324"/>
        <v>43799</v>
      </c>
      <c r="H925" s="159">
        <f t="shared" si="329"/>
        <v>5.1002566371174396E-3</v>
      </c>
      <c r="I925" s="160">
        <f t="shared" si="338"/>
        <v>43860</v>
      </c>
      <c r="J925" s="155">
        <f t="shared" si="325"/>
        <v>31</v>
      </c>
      <c r="K925" s="155">
        <f t="shared" si="343"/>
        <v>31</v>
      </c>
      <c r="L925" s="2">
        <f t="shared" si="339"/>
        <v>1.0051002499999999</v>
      </c>
      <c r="M925" s="157">
        <f t="shared" si="344"/>
        <v>1.0051002499999999</v>
      </c>
      <c r="N925" s="2">
        <f t="shared" si="330"/>
        <v>1010.06454059</v>
      </c>
      <c r="O925" s="161">
        <f t="shared" si="340"/>
        <v>6</v>
      </c>
      <c r="P925" s="162">
        <f t="shared" si="331"/>
        <v>0</v>
      </c>
      <c r="Q925" s="157">
        <f t="shared" si="332"/>
        <v>0</v>
      </c>
      <c r="R925" s="163">
        <f t="shared" si="341"/>
        <v>0.12</v>
      </c>
      <c r="S925" s="161">
        <f t="shared" si="333"/>
        <v>31</v>
      </c>
      <c r="T925" s="161">
        <v>360</v>
      </c>
      <c r="U925" s="164">
        <f t="shared" si="334"/>
        <v>1.0094887930000001</v>
      </c>
      <c r="V925" s="157">
        <f t="shared" si="335"/>
        <v>9.5842933400000003</v>
      </c>
      <c r="W925" s="2">
        <f t="shared" si="342"/>
        <v>9.5842933400000003</v>
      </c>
      <c r="X925" s="166">
        <f>9584.29334376/1000</f>
        <v>9.5842933437600006</v>
      </c>
      <c r="Y925" s="166">
        <f>55126.0128312203/1000</f>
        <v>55.126012831220301</v>
      </c>
      <c r="Z925" s="5"/>
      <c r="AE925" s="39"/>
    </row>
    <row r="926" spans="1:163" ht="15" customHeight="1" x14ac:dyDescent="0.2">
      <c r="A926" s="75">
        <f t="shared" si="336"/>
        <v>43861</v>
      </c>
      <c r="B926" s="2">
        <f t="shared" si="327"/>
        <v>955.60335693000002</v>
      </c>
      <c r="C926" s="157">
        <f t="shared" si="326"/>
        <v>954.93852775501966</v>
      </c>
      <c r="D926" s="158">
        <f t="shared" si="337"/>
        <v>5259.76</v>
      </c>
      <c r="E926" s="150">
        <f>IF(AND(K926=1,K925&gt;1),VLOOKUP(A925,[1]Plan1!$GA$137:$GD$300,4),E925)</f>
        <v>5320.25</v>
      </c>
      <c r="F926" s="152">
        <f t="shared" si="328"/>
        <v>43799</v>
      </c>
      <c r="G926" s="152">
        <f t="shared" si="324"/>
        <v>43829</v>
      </c>
      <c r="H926" s="159">
        <f t="shared" si="329"/>
        <v>1.1500524738771389E-2</v>
      </c>
      <c r="I926" s="160">
        <f t="shared" si="338"/>
        <v>43890</v>
      </c>
      <c r="J926" s="155">
        <f t="shared" si="325"/>
        <v>30</v>
      </c>
      <c r="K926" s="155">
        <f t="shared" si="343"/>
        <v>1</v>
      </c>
      <c r="L926" s="2">
        <f t="shared" si="339"/>
        <v>1.0003812299999999</v>
      </c>
      <c r="M926" s="157">
        <f t="shared" si="344"/>
        <v>1.0003812299999999</v>
      </c>
      <c r="N926" s="2">
        <f t="shared" si="330"/>
        <v>955.30257896000001</v>
      </c>
      <c r="O926" s="161">
        <f t="shared" si="340"/>
        <v>0</v>
      </c>
      <c r="P926" s="162">
        <f t="shared" si="331"/>
        <v>0</v>
      </c>
      <c r="Q926" s="157">
        <f t="shared" si="332"/>
        <v>0</v>
      </c>
      <c r="R926" s="163">
        <f t="shared" si="341"/>
        <v>0.12</v>
      </c>
      <c r="S926" s="161">
        <f t="shared" si="333"/>
        <v>1</v>
      </c>
      <c r="T926" s="161">
        <v>360</v>
      </c>
      <c r="U926" s="164">
        <f t="shared" si="334"/>
        <v>1.0003148509999999</v>
      </c>
      <c r="V926" s="157">
        <f t="shared" si="335"/>
        <v>0.30077797000000001</v>
      </c>
      <c r="W926" s="2">
        <f t="shared" si="342"/>
        <v>0</v>
      </c>
      <c r="X926" s="2"/>
      <c r="Y926" s="8"/>
      <c r="Z926" s="5"/>
      <c r="AE926" s="39"/>
    </row>
    <row r="927" spans="1:163" ht="15" customHeight="1" x14ac:dyDescent="0.2">
      <c r="A927" s="75">
        <f t="shared" si="336"/>
        <v>43862</v>
      </c>
      <c r="B927" s="2">
        <f t="shared" si="327"/>
        <v>956.26865426000006</v>
      </c>
      <c r="C927" s="157">
        <f t="shared" si="326"/>
        <v>954.93852775501966</v>
      </c>
      <c r="D927" s="158">
        <f t="shared" si="337"/>
        <v>5259.76</v>
      </c>
      <c r="E927" s="150">
        <f>IF(AND(K927=1,K926&gt;1),VLOOKUP(A926,[1]Plan1!$GA$137:$GD$300,4),E926)</f>
        <v>5320.25</v>
      </c>
      <c r="F927" s="152">
        <f t="shared" si="328"/>
        <v>43799</v>
      </c>
      <c r="G927" s="152">
        <f t="shared" si="324"/>
        <v>43829</v>
      </c>
      <c r="H927" s="159">
        <f t="shared" si="329"/>
        <v>1.1500524738771389E-2</v>
      </c>
      <c r="I927" s="160">
        <f t="shared" si="338"/>
        <v>43890</v>
      </c>
      <c r="J927" s="155">
        <f t="shared" si="325"/>
        <v>30</v>
      </c>
      <c r="K927" s="155">
        <f t="shared" si="343"/>
        <v>2</v>
      </c>
      <c r="L927" s="2">
        <f t="shared" si="339"/>
        <v>1.00076261</v>
      </c>
      <c r="M927" s="157">
        <f t="shared" si="344"/>
        <v>1.00076261</v>
      </c>
      <c r="N927" s="2">
        <f t="shared" si="330"/>
        <v>955.66677342000003</v>
      </c>
      <c r="O927" s="161">
        <f t="shared" si="340"/>
        <v>0</v>
      </c>
      <c r="P927" s="162">
        <f t="shared" si="331"/>
        <v>0</v>
      </c>
      <c r="Q927" s="157">
        <f t="shared" si="332"/>
        <v>0</v>
      </c>
      <c r="R927" s="163">
        <f t="shared" si="341"/>
        <v>0.12</v>
      </c>
      <c r="S927" s="161">
        <f t="shared" si="333"/>
        <v>2</v>
      </c>
      <c r="T927" s="161">
        <v>360</v>
      </c>
      <c r="U927" s="164">
        <f t="shared" si="334"/>
        <v>1.000629802</v>
      </c>
      <c r="V927" s="157">
        <f t="shared" si="335"/>
        <v>0.60188083999999997</v>
      </c>
      <c r="W927" s="2">
        <f t="shared" si="342"/>
        <v>0</v>
      </c>
      <c r="X927" s="2"/>
      <c r="Y927" s="8"/>
      <c r="Z927" s="5"/>
      <c r="AE927" s="39"/>
    </row>
    <row r="928" spans="1:163" ht="15" customHeight="1" x14ac:dyDescent="0.2">
      <c r="A928" s="75">
        <f t="shared" si="336"/>
        <v>43863</v>
      </c>
      <c r="B928" s="2">
        <f t="shared" si="327"/>
        <v>956.93441901999995</v>
      </c>
      <c r="C928" s="157">
        <f t="shared" si="326"/>
        <v>954.93852775501966</v>
      </c>
      <c r="D928" s="158">
        <f t="shared" si="337"/>
        <v>5259.76</v>
      </c>
      <c r="E928" s="150">
        <f>IF(AND(K928=1,K927&gt;1),VLOOKUP(A927,[1]Plan1!$GA$137:$GD$300,4),E927)</f>
        <v>5320.25</v>
      </c>
      <c r="F928" s="152">
        <f t="shared" si="328"/>
        <v>43799</v>
      </c>
      <c r="G928" s="152">
        <f t="shared" si="324"/>
        <v>43829</v>
      </c>
      <c r="H928" s="159">
        <f t="shared" si="329"/>
        <v>1.1500524738771389E-2</v>
      </c>
      <c r="I928" s="160">
        <f t="shared" si="338"/>
        <v>43890</v>
      </c>
      <c r="J928" s="155">
        <f t="shared" si="325"/>
        <v>30</v>
      </c>
      <c r="K928" s="155">
        <f t="shared" si="343"/>
        <v>3</v>
      </c>
      <c r="L928" s="2">
        <f t="shared" si="339"/>
        <v>1.0011441400000001</v>
      </c>
      <c r="M928" s="157">
        <f t="shared" si="344"/>
        <v>1.0011441400000001</v>
      </c>
      <c r="N928" s="2">
        <f t="shared" si="330"/>
        <v>956.03111111999999</v>
      </c>
      <c r="O928" s="161">
        <f t="shared" si="340"/>
        <v>0</v>
      </c>
      <c r="P928" s="162">
        <f t="shared" si="331"/>
        <v>0</v>
      </c>
      <c r="Q928" s="157">
        <f t="shared" si="332"/>
        <v>0</v>
      </c>
      <c r="R928" s="163">
        <f t="shared" si="341"/>
        <v>0.12</v>
      </c>
      <c r="S928" s="161">
        <f t="shared" si="333"/>
        <v>3</v>
      </c>
      <c r="T928" s="161">
        <v>360</v>
      </c>
      <c r="U928" s="164">
        <f t="shared" si="334"/>
        <v>1.0009448519999999</v>
      </c>
      <c r="V928" s="157">
        <f t="shared" si="335"/>
        <v>0.90330790000000005</v>
      </c>
      <c r="W928" s="2">
        <f t="shared" si="342"/>
        <v>0</v>
      </c>
      <c r="X928" s="2"/>
      <c r="Y928" s="8"/>
      <c r="Z928" s="5"/>
      <c r="AE928" s="39"/>
    </row>
    <row r="929" spans="1:31" ht="15" customHeight="1" x14ac:dyDescent="0.2">
      <c r="A929" s="75">
        <f t="shared" si="336"/>
        <v>43864</v>
      </c>
      <c r="B929" s="2">
        <f t="shared" si="327"/>
        <v>957.60064190000003</v>
      </c>
      <c r="C929" s="157">
        <f t="shared" si="326"/>
        <v>954.93852775501966</v>
      </c>
      <c r="D929" s="158">
        <f t="shared" si="337"/>
        <v>5259.76</v>
      </c>
      <c r="E929" s="150">
        <f>IF(AND(K929=1,K928&gt;1),VLOOKUP(A928,[1]Plan1!$GA$137:$GD$300,4),E928)</f>
        <v>5320.25</v>
      </c>
      <c r="F929" s="152">
        <f t="shared" si="328"/>
        <v>43799</v>
      </c>
      <c r="G929" s="152">
        <f t="shared" si="324"/>
        <v>43829</v>
      </c>
      <c r="H929" s="159">
        <f t="shared" si="329"/>
        <v>1.1500524738771389E-2</v>
      </c>
      <c r="I929" s="160">
        <f t="shared" si="338"/>
        <v>43890</v>
      </c>
      <c r="J929" s="155">
        <f t="shared" si="325"/>
        <v>30</v>
      </c>
      <c r="K929" s="155">
        <f t="shared" si="343"/>
        <v>4</v>
      </c>
      <c r="L929" s="2">
        <f t="shared" si="339"/>
        <v>1.00152581</v>
      </c>
      <c r="M929" s="157">
        <f t="shared" si="344"/>
        <v>1.00152581</v>
      </c>
      <c r="N929" s="2">
        <f t="shared" si="330"/>
        <v>956.39558251000005</v>
      </c>
      <c r="O929" s="161">
        <f t="shared" si="340"/>
        <v>0</v>
      </c>
      <c r="P929" s="162">
        <f t="shared" si="331"/>
        <v>0</v>
      </c>
      <c r="Q929" s="157">
        <f t="shared" si="332"/>
        <v>0</v>
      </c>
      <c r="R929" s="163">
        <f t="shared" si="341"/>
        <v>0.12</v>
      </c>
      <c r="S929" s="161">
        <f t="shared" si="333"/>
        <v>4</v>
      </c>
      <c r="T929" s="161">
        <v>360</v>
      </c>
      <c r="U929" s="164">
        <f t="shared" si="334"/>
        <v>1.0012600009999999</v>
      </c>
      <c r="V929" s="157">
        <f t="shared" si="335"/>
        <v>1.20505939</v>
      </c>
      <c r="W929" s="2">
        <f t="shared" si="342"/>
        <v>0</v>
      </c>
      <c r="X929" s="2"/>
      <c r="Y929" s="13"/>
      <c r="Z929" s="5"/>
      <c r="AE929" s="39"/>
    </row>
    <row r="930" spans="1:31" ht="15" customHeight="1" x14ac:dyDescent="0.2">
      <c r="A930" s="75">
        <f t="shared" si="336"/>
        <v>43865</v>
      </c>
      <c r="B930" s="2">
        <f t="shared" si="327"/>
        <v>958.26733267000009</v>
      </c>
      <c r="C930" s="157">
        <f t="shared" si="326"/>
        <v>954.93852775501966</v>
      </c>
      <c r="D930" s="158">
        <f t="shared" si="337"/>
        <v>5259.76</v>
      </c>
      <c r="E930" s="150">
        <f>IF(AND(K930=1,K929&gt;1),VLOOKUP(A929,[1]Plan1!$GA$137:$GD$300,4),E929)</f>
        <v>5320.25</v>
      </c>
      <c r="F930" s="152">
        <f t="shared" si="328"/>
        <v>43799</v>
      </c>
      <c r="G930" s="152">
        <f t="shared" si="324"/>
        <v>43829</v>
      </c>
      <c r="H930" s="159">
        <f t="shared" si="329"/>
        <v>1.1500524738771389E-2</v>
      </c>
      <c r="I930" s="160">
        <f t="shared" si="338"/>
        <v>43890</v>
      </c>
      <c r="J930" s="155">
        <f t="shared" si="325"/>
        <v>30</v>
      </c>
      <c r="K930" s="155">
        <f t="shared" si="343"/>
        <v>5</v>
      </c>
      <c r="L930" s="2">
        <f t="shared" si="339"/>
        <v>1.00190763</v>
      </c>
      <c r="M930" s="157">
        <f t="shared" si="344"/>
        <v>1.00190763</v>
      </c>
      <c r="N930" s="2">
        <f t="shared" si="330"/>
        <v>956.76019713000005</v>
      </c>
      <c r="O930" s="161">
        <f t="shared" si="340"/>
        <v>0</v>
      </c>
      <c r="P930" s="162">
        <f t="shared" si="331"/>
        <v>0</v>
      </c>
      <c r="Q930" s="157">
        <f t="shared" si="332"/>
        <v>0</v>
      </c>
      <c r="R930" s="163">
        <f t="shared" si="341"/>
        <v>0.12</v>
      </c>
      <c r="S930" s="161">
        <f t="shared" si="333"/>
        <v>5</v>
      </c>
      <c r="T930" s="161">
        <v>360</v>
      </c>
      <c r="U930" s="164">
        <f t="shared" si="334"/>
        <v>1.0015752490000001</v>
      </c>
      <c r="V930" s="157">
        <f t="shared" si="335"/>
        <v>1.5071355399999999</v>
      </c>
      <c r="W930" s="2">
        <f t="shared" si="342"/>
        <v>0</v>
      </c>
      <c r="X930" s="2"/>
      <c r="Y930" s="8"/>
      <c r="Z930" s="5"/>
      <c r="AE930" s="39"/>
    </row>
    <row r="931" spans="1:31" ht="15" customHeight="1" x14ac:dyDescent="0.2">
      <c r="A931" s="75">
        <f t="shared" si="336"/>
        <v>43866</v>
      </c>
      <c r="B931" s="2">
        <f t="shared" si="327"/>
        <v>958.93448204000003</v>
      </c>
      <c r="C931" s="157">
        <f t="shared" si="326"/>
        <v>954.93852775501966</v>
      </c>
      <c r="D931" s="158">
        <f t="shared" si="337"/>
        <v>5259.76</v>
      </c>
      <c r="E931" s="150">
        <f>IF(AND(K931=1,K930&gt;1),VLOOKUP(A930,[1]Plan1!$GA$137:$GD$300,4),E930)</f>
        <v>5320.25</v>
      </c>
      <c r="F931" s="152">
        <f t="shared" si="328"/>
        <v>43799</v>
      </c>
      <c r="G931" s="152">
        <f t="shared" si="324"/>
        <v>43829</v>
      </c>
      <c r="H931" s="159">
        <f t="shared" si="329"/>
        <v>1.1500524738771389E-2</v>
      </c>
      <c r="I931" s="160">
        <f t="shared" si="338"/>
        <v>43890</v>
      </c>
      <c r="J931" s="155">
        <f t="shared" si="325"/>
        <v>30</v>
      </c>
      <c r="K931" s="155">
        <f t="shared" si="343"/>
        <v>6</v>
      </c>
      <c r="L931" s="2">
        <f t="shared" si="339"/>
        <v>1.00228959</v>
      </c>
      <c r="M931" s="157">
        <f t="shared" si="344"/>
        <v>1.00228959</v>
      </c>
      <c r="N931" s="2">
        <f t="shared" si="330"/>
        <v>957.12494545000004</v>
      </c>
      <c r="O931" s="161">
        <f t="shared" si="340"/>
        <v>0</v>
      </c>
      <c r="P931" s="162">
        <f t="shared" si="331"/>
        <v>0</v>
      </c>
      <c r="Q931" s="157">
        <f t="shared" si="332"/>
        <v>0</v>
      </c>
      <c r="R931" s="163">
        <f t="shared" si="341"/>
        <v>0.12</v>
      </c>
      <c r="S931" s="161">
        <f t="shared" si="333"/>
        <v>6</v>
      </c>
      <c r="T931" s="161">
        <v>360</v>
      </c>
      <c r="U931" s="164">
        <f t="shared" si="334"/>
        <v>1.001890596</v>
      </c>
      <c r="V931" s="157">
        <f t="shared" si="335"/>
        <v>1.80953659</v>
      </c>
      <c r="W931" s="2">
        <f t="shared" si="342"/>
        <v>0</v>
      </c>
      <c r="X931" s="2"/>
      <c r="Y931" s="8"/>
      <c r="Z931" s="5"/>
      <c r="AE931" s="39"/>
    </row>
    <row r="932" spans="1:31" ht="15" customHeight="1" x14ac:dyDescent="0.2">
      <c r="A932" s="75">
        <f t="shared" si="336"/>
        <v>43867</v>
      </c>
      <c r="B932" s="2">
        <f t="shared" si="327"/>
        <v>959.60210075999998</v>
      </c>
      <c r="C932" s="157">
        <f t="shared" si="326"/>
        <v>954.93852775501966</v>
      </c>
      <c r="D932" s="158">
        <f t="shared" si="337"/>
        <v>5259.76</v>
      </c>
      <c r="E932" s="150">
        <f>IF(AND(K932=1,K931&gt;1),VLOOKUP(A931,[1]Plan1!$GA$137:$GD$300,4),E931)</f>
        <v>5320.25</v>
      </c>
      <c r="F932" s="152">
        <f t="shared" si="328"/>
        <v>43799</v>
      </c>
      <c r="G932" s="152">
        <f t="shared" si="324"/>
        <v>43829</v>
      </c>
      <c r="H932" s="159">
        <f t="shared" si="329"/>
        <v>1.1500524738771389E-2</v>
      </c>
      <c r="I932" s="160">
        <f t="shared" si="338"/>
        <v>43890</v>
      </c>
      <c r="J932" s="155">
        <f t="shared" si="325"/>
        <v>30</v>
      </c>
      <c r="K932" s="155">
        <f t="shared" si="343"/>
        <v>7</v>
      </c>
      <c r="L932" s="2">
        <f t="shared" si="339"/>
        <v>1.0026717000000001</v>
      </c>
      <c r="M932" s="157">
        <f t="shared" si="344"/>
        <v>1.0026717000000001</v>
      </c>
      <c r="N932" s="2">
        <f t="shared" si="330"/>
        <v>957.48983700999997</v>
      </c>
      <c r="O932" s="161">
        <f t="shared" si="340"/>
        <v>0</v>
      </c>
      <c r="P932" s="162">
        <f t="shared" si="331"/>
        <v>0</v>
      </c>
      <c r="Q932" s="157">
        <f t="shared" si="332"/>
        <v>0</v>
      </c>
      <c r="R932" s="163">
        <f t="shared" si="341"/>
        <v>0.12</v>
      </c>
      <c r="S932" s="161">
        <f t="shared" si="333"/>
        <v>7</v>
      </c>
      <c r="T932" s="161">
        <v>360</v>
      </c>
      <c r="U932" s="164">
        <f t="shared" si="334"/>
        <v>1.0022060429999999</v>
      </c>
      <c r="V932" s="157">
        <f t="shared" si="335"/>
        <v>2.1122637499999999</v>
      </c>
      <c r="W932" s="2">
        <f t="shared" si="342"/>
        <v>0</v>
      </c>
      <c r="X932" s="2"/>
      <c r="Y932" s="8"/>
      <c r="Z932" s="5"/>
      <c r="AE932" s="39"/>
    </row>
    <row r="933" spans="1:31" ht="15" customHeight="1" x14ac:dyDescent="0.2">
      <c r="A933" s="75">
        <f t="shared" si="336"/>
        <v>43868</v>
      </c>
      <c r="B933" s="2">
        <f t="shared" si="327"/>
        <v>960.27017854999997</v>
      </c>
      <c r="C933" s="157">
        <f t="shared" si="326"/>
        <v>954.93852775501966</v>
      </c>
      <c r="D933" s="158">
        <f t="shared" si="337"/>
        <v>5259.76</v>
      </c>
      <c r="E933" s="150">
        <f>IF(AND(K933=1,K932&gt;1),VLOOKUP(A932,[1]Plan1!$GA$137:$GD$300,4),E932)</f>
        <v>5320.25</v>
      </c>
      <c r="F933" s="152">
        <f t="shared" si="328"/>
        <v>43799</v>
      </c>
      <c r="G933" s="152">
        <f t="shared" si="324"/>
        <v>43829</v>
      </c>
      <c r="H933" s="159">
        <f t="shared" si="329"/>
        <v>1.1500524738771389E-2</v>
      </c>
      <c r="I933" s="160">
        <f t="shared" si="338"/>
        <v>43890</v>
      </c>
      <c r="J933" s="155">
        <f t="shared" si="325"/>
        <v>30</v>
      </c>
      <c r="K933" s="155">
        <f t="shared" si="343"/>
        <v>8</v>
      </c>
      <c r="L933" s="2">
        <f t="shared" si="339"/>
        <v>1.00305395</v>
      </c>
      <c r="M933" s="157">
        <f t="shared" si="344"/>
        <v>1.00305395</v>
      </c>
      <c r="N933" s="2">
        <f t="shared" si="330"/>
        <v>957.85486227000001</v>
      </c>
      <c r="O933" s="161">
        <f t="shared" si="340"/>
        <v>0</v>
      </c>
      <c r="P933" s="162">
        <f t="shared" si="331"/>
        <v>0</v>
      </c>
      <c r="Q933" s="157">
        <f t="shared" si="332"/>
        <v>0</v>
      </c>
      <c r="R933" s="163">
        <f t="shared" si="341"/>
        <v>0.12</v>
      </c>
      <c r="S933" s="161">
        <f t="shared" si="333"/>
        <v>8</v>
      </c>
      <c r="T933" s="161">
        <v>360</v>
      </c>
      <c r="U933" s="164">
        <f t="shared" si="334"/>
        <v>1.0025215890000001</v>
      </c>
      <c r="V933" s="157">
        <f t="shared" si="335"/>
        <v>2.4153162799999999</v>
      </c>
      <c r="W933" s="2">
        <f t="shared" si="342"/>
        <v>0</v>
      </c>
      <c r="X933" s="2"/>
      <c r="Y933" s="8"/>
      <c r="Z933" s="5"/>
      <c r="AE933" s="39"/>
    </row>
    <row r="934" spans="1:31" ht="15" customHeight="1" x14ac:dyDescent="0.2">
      <c r="A934" s="75">
        <f t="shared" si="336"/>
        <v>43869</v>
      </c>
      <c r="B934" s="2">
        <f t="shared" si="327"/>
        <v>960.93872521000003</v>
      </c>
      <c r="C934" s="157">
        <f t="shared" si="326"/>
        <v>954.93852775501966</v>
      </c>
      <c r="D934" s="158">
        <f t="shared" si="337"/>
        <v>5259.76</v>
      </c>
      <c r="E934" s="150">
        <f>IF(AND(K934=1,K933&gt;1),VLOOKUP(A933,[1]Plan1!$GA$137:$GD$300,4),E933)</f>
        <v>5320.25</v>
      </c>
      <c r="F934" s="152">
        <f t="shared" si="328"/>
        <v>43799</v>
      </c>
      <c r="G934" s="152">
        <f t="shared" si="324"/>
        <v>43829</v>
      </c>
      <c r="H934" s="159">
        <f t="shared" si="329"/>
        <v>1.1500524738771389E-2</v>
      </c>
      <c r="I934" s="160">
        <f t="shared" si="338"/>
        <v>43890</v>
      </c>
      <c r="J934" s="155">
        <f t="shared" si="325"/>
        <v>30</v>
      </c>
      <c r="K934" s="155">
        <f t="shared" si="343"/>
        <v>9</v>
      </c>
      <c r="L934" s="2">
        <f t="shared" si="339"/>
        <v>1.0034363500000001</v>
      </c>
      <c r="M934" s="157">
        <f t="shared" si="344"/>
        <v>1.0034363500000001</v>
      </c>
      <c r="N934" s="2">
        <f t="shared" si="330"/>
        <v>958.22003075999999</v>
      </c>
      <c r="O934" s="161">
        <f t="shared" si="340"/>
        <v>0</v>
      </c>
      <c r="P934" s="162">
        <f t="shared" si="331"/>
        <v>0</v>
      </c>
      <c r="Q934" s="157">
        <f t="shared" si="332"/>
        <v>0</v>
      </c>
      <c r="R934" s="163">
        <f t="shared" si="341"/>
        <v>0.12</v>
      </c>
      <c r="S934" s="161">
        <f t="shared" si="333"/>
        <v>9</v>
      </c>
      <c r="T934" s="161">
        <v>360</v>
      </c>
      <c r="U934" s="164">
        <f t="shared" si="334"/>
        <v>1.002837234</v>
      </c>
      <c r="V934" s="157">
        <f t="shared" si="335"/>
        <v>2.7186944500000001</v>
      </c>
      <c r="W934" s="2">
        <f t="shared" si="342"/>
        <v>0</v>
      </c>
      <c r="X934" s="2"/>
      <c r="Y934" s="8"/>
      <c r="Z934" s="5"/>
      <c r="AE934" s="39"/>
    </row>
    <row r="935" spans="1:31" ht="15" customHeight="1" x14ac:dyDescent="0.2">
      <c r="A935" s="75">
        <f t="shared" si="336"/>
        <v>43870</v>
      </c>
      <c r="B935" s="2">
        <f t="shared" si="327"/>
        <v>961.60774193999998</v>
      </c>
      <c r="C935" s="157">
        <f t="shared" si="326"/>
        <v>954.93852775501966</v>
      </c>
      <c r="D935" s="158">
        <f t="shared" si="337"/>
        <v>5259.76</v>
      </c>
      <c r="E935" s="150">
        <f>IF(AND(K935=1,K934&gt;1),VLOOKUP(A934,[1]Plan1!$GA$137:$GD$300,4),E934)</f>
        <v>5320.25</v>
      </c>
      <c r="F935" s="152">
        <f t="shared" si="328"/>
        <v>43799</v>
      </c>
      <c r="G935" s="152">
        <f t="shared" si="324"/>
        <v>43829</v>
      </c>
      <c r="H935" s="159">
        <f t="shared" si="329"/>
        <v>1.1500524738771389E-2</v>
      </c>
      <c r="I935" s="160">
        <f t="shared" si="338"/>
        <v>43890</v>
      </c>
      <c r="J935" s="155">
        <f t="shared" si="325"/>
        <v>30</v>
      </c>
      <c r="K935" s="155">
        <f t="shared" si="343"/>
        <v>10</v>
      </c>
      <c r="L935" s="2">
        <f t="shared" si="339"/>
        <v>1.0038189</v>
      </c>
      <c r="M935" s="157">
        <f t="shared" si="344"/>
        <v>1.0038189</v>
      </c>
      <c r="N935" s="2">
        <f t="shared" si="330"/>
        <v>958.58534249000002</v>
      </c>
      <c r="O935" s="161">
        <f t="shared" si="340"/>
        <v>0</v>
      </c>
      <c r="P935" s="162">
        <f t="shared" si="331"/>
        <v>0</v>
      </c>
      <c r="Q935" s="157">
        <f t="shared" si="332"/>
        <v>0</v>
      </c>
      <c r="R935" s="163">
        <f t="shared" si="341"/>
        <v>0.12</v>
      </c>
      <c r="S935" s="161">
        <f t="shared" si="333"/>
        <v>10</v>
      </c>
      <c r="T935" s="161">
        <v>360</v>
      </c>
      <c r="U935" s="164">
        <f t="shared" si="334"/>
        <v>1.003152979</v>
      </c>
      <c r="V935" s="157">
        <f t="shared" si="335"/>
        <v>3.02239945</v>
      </c>
      <c r="W935" s="2">
        <f t="shared" si="342"/>
        <v>0</v>
      </c>
      <c r="X935" s="2"/>
      <c r="Y935" s="8"/>
      <c r="Z935" s="5"/>
      <c r="AE935" s="39"/>
    </row>
    <row r="936" spans="1:31" ht="15" customHeight="1" x14ac:dyDescent="0.2">
      <c r="A936" s="75">
        <f t="shared" si="336"/>
        <v>43871</v>
      </c>
      <c r="B936" s="2">
        <f t="shared" si="327"/>
        <v>962.27721846000009</v>
      </c>
      <c r="C936" s="157">
        <f t="shared" si="326"/>
        <v>954.93852775501966</v>
      </c>
      <c r="D936" s="158">
        <f t="shared" si="337"/>
        <v>5259.76</v>
      </c>
      <c r="E936" s="150">
        <f>IF(AND(K936=1,K935&gt;1),VLOOKUP(A935,[1]Plan1!$GA$137:$GD$300,4),E935)</f>
        <v>5320.25</v>
      </c>
      <c r="F936" s="152">
        <f t="shared" si="328"/>
        <v>43799</v>
      </c>
      <c r="G936" s="152">
        <f t="shared" si="324"/>
        <v>43829</v>
      </c>
      <c r="H936" s="159">
        <f t="shared" si="329"/>
        <v>1.1500524738771389E-2</v>
      </c>
      <c r="I936" s="160">
        <f t="shared" si="338"/>
        <v>43890</v>
      </c>
      <c r="J936" s="155">
        <f t="shared" si="325"/>
        <v>30</v>
      </c>
      <c r="K936" s="155">
        <f t="shared" si="343"/>
        <v>11</v>
      </c>
      <c r="L936" s="2">
        <f t="shared" si="339"/>
        <v>1.0042015900000001</v>
      </c>
      <c r="M936" s="157">
        <f t="shared" si="344"/>
        <v>1.0042015900000001</v>
      </c>
      <c r="N936" s="2">
        <f t="shared" si="330"/>
        <v>958.95078792000004</v>
      </c>
      <c r="O936" s="161">
        <f t="shared" si="340"/>
        <v>0</v>
      </c>
      <c r="P936" s="162">
        <f t="shared" si="331"/>
        <v>0</v>
      </c>
      <c r="Q936" s="157">
        <f t="shared" si="332"/>
        <v>0</v>
      </c>
      <c r="R936" s="163">
        <f t="shared" si="341"/>
        <v>0.12</v>
      </c>
      <c r="S936" s="161">
        <f t="shared" si="333"/>
        <v>11</v>
      </c>
      <c r="T936" s="161">
        <v>360</v>
      </c>
      <c r="U936" s="164">
        <f t="shared" si="334"/>
        <v>1.003468823</v>
      </c>
      <c r="V936" s="157">
        <f t="shared" si="335"/>
        <v>3.32643054</v>
      </c>
      <c r="W936" s="2">
        <f t="shared" si="342"/>
        <v>0</v>
      </c>
      <c r="X936" s="2"/>
      <c r="Y936" s="8"/>
      <c r="Z936" s="5"/>
      <c r="AE936" s="39"/>
    </row>
    <row r="937" spans="1:31" ht="15" customHeight="1" x14ac:dyDescent="0.2">
      <c r="A937" s="75">
        <f t="shared" si="336"/>
        <v>43872</v>
      </c>
      <c r="B937" s="2">
        <f t="shared" si="327"/>
        <v>962.94716554000001</v>
      </c>
      <c r="C937" s="157">
        <f t="shared" si="326"/>
        <v>954.93852775501966</v>
      </c>
      <c r="D937" s="158">
        <f t="shared" si="337"/>
        <v>5259.76</v>
      </c>
      <c r="E937" s="150">
        <f>IF(AND(K937=1,K936&gt;1),VLOOKUP(A936,[1]Plan1!$GA$137:$GD$300,4),E936)</f>
        <v>5320.25</v>
      </c>
      <c r="F937" s="152">
        <f t="shared" si="328"/>
        <v>43799</v>
      </c>
      <c r="G937" s="152">
        <f t="shared" si="324"/>
        <v>43829</v>
      </c>
      <c r="H937" s="159">
        <f t="shared" si="329"/>
        <v>1.1500524738771389E-2</v>
      </c>
      <c r="I937" s="160">
        <f t="shared" si="338"/>
        <v>43890</v>
      </c>
      <c r="J937" s="155">
        <f t="shared" si="325"/>
        <v>30</v>
      </c>
      <c r="K937" s="155">
        <f t="shared" si="343"/>
        <v>12</v>
      </c>
      <c r="L937" s="2">
        <f t="shared" si="339"/>
        <v>1.00458443</v>
      </c>
      <c r="M937" s="157">
        <f t="shared" si="344"/>
        <v>1.00458443</v>
      </c>
      <c r="N937" s="2">
        <f t="shared" si="330"/>
        <v>959.31637658</v>
      </c>
      <c r="O937" s="161">
        <f t="shared" si="340"/>
        <v>0</v>
      </c>
      <c r="P937" s="162">
        <f t="shared" si="331"/>
        <v>0</v>
      </c>
      <c r="Q937" s="157">
        <f t="shared" si="332"/>
        <v>0</v>
      </c>
      <c r="R937" s="163">
        <f t="shared" si="341"/>
        <v>0.12</v>
      </c>
      <c r="S937" s="161">
        <f t="shared" si="333"/>
        <v>12</v>
      </c>
      <c r="T937" s="161">
        <v>360</v>
      </c>
      <c r="U937" s="164">
        <f t="shared" si="334"/>
        <v>1.003784767</v>
      </c>
      <c r="V937" s="157">
        <f t="shared" si="335"/>
        <v>3.6307889599999998</v>
      </c>
      <c r="W937" s="2">
        <f t="shared" si="342"/>
        <v>0</v>
      </c>
      <c r="X937" s="2"/>
      <c r="Y937" s="8"/>
      <c r="Z937" s="5"/>
      <c r="AE937" s="39"/>
    </row>
    <row r="938" spans="1:31" ht="15" customHeight="1" x14ac:dyDescent="0.2">
      <c r="A938" s="75">
        <f t="shared" si="336"/>
        <v>43873</v>
      </c>
      <c r="B938" s="2">
        <f t="shared" si="327"/>
        <v>963.6175728799999</v>
      </c>
      <c r="C938" s="157">
        <f t="shared" si="326"/>
        <v>954.93852775501966</v>
      </c>
      <c r="D938" s="158">
        <f t="shared" si="337"/>
        <v>5259.76</v>
      </c>
      <c r="E938" s="150">
        <f>IF(AND(K938=1,K937&gt;1),VLOOKUP(A937,[1]Plan1!$GA$137:$GD$300,4),E937)</f>
        <v>5320.25</v>
      </c>
      <c r="F938" s="152">
        <f t="shared" si="328"/>
        <v>43799</v>
      </c>
      <c r="G938" s="152">
        <f t="shared" si="324"/>
        <v>43829</v>
      </c>
      <c r="H938" s="159">
        <f t="shared" si="329"/>
        <v>1.1500524738771389E-2</v>
      </c>
      <c r="I938" s="160">
        <f t="shared" si="338"/>
        <v>43890</v>
      </c>
      <c r="J938" s="155">
        <f t="shared" si="325"/>
        <v>30</v>
      </c>
      <c r="K938" s="155">
        <f t="shared" si="343"/>
        <v>13</v>
      </c>
      <c r="L938" s="2">
        <f t="shared" si="339"/>
        <v>1.0049674099999999</v>
      </c>
      <c r="M938" s="157">
        <f t="shared" si="344"/>
        <v>1.0049674099999999</v>
      </c>
      <c r="N938" s="2">
        <f t="shared" si="330"/>
        <v>959.68209893999995</v>
      </c>
      <c r="O938" s="161">
        <f t="shared" si="340"/>
        <v>0</v>
      </c>
      <c r="P938" s="162">
        <f t="shared" si="331"/>
        <v>0</v>
      </c>
      <c r="Q938" s="157">
        <f t="shared" si="332"/>
        <v>0</v>
      </c>
      <c r="R938" s="163">
        <f t="shared" si="341"/>
        <v>0.12</v>
      </c>
      <c r="S938" s="161">
        <f t="shared" si="333"/>
        <v>13</v>
      </c>
      <c r="T938" s="161">
        <v>360</v>
      </c>
      <c r="U938" s="164">
        <f t="shared" si="334"/>
        <v>1.00410081</v>
      </c>
      <c r="V938" s="157">
        <f t="shared" si="335"/>
        <v>3.9354739400000001</v>
      </c>
      <c r="W938" s="2">
        <f t="shared" si="342"/>
        <v>0</v>
      </c>
      <c r="X938" s="2"/>
      <c r="Y938" s="8"/>
      <c r="Z938" s="5"/>
      <c r="AE938" s="39"/>
    </row>
    <row r="939" spans="1:31" ht="15" customHeight="1" x14ac:dyDescent="0.2">
      <c r="A939" s="75">
        <f t="shared" si="336"/>
        <v>43874</v>
      </c>
      <c r="B939" s="2">
        <f t="shared" si="327"/>
        <v>964.28845127</v>
      </c>
      <c r="C939" s="157">
        <f t="shared" si="326"/>
        <v>954.93852775501966</v>
      </c>
      <c r="D939" s="158">
        <f t="shared" si="337"/>
        <v>5259.76</v>
      </c>
      <c r="E939" s="150">
        <f>IF(AND(K939=1,K938&gt;1),VLOOKUP(A938,[1]Plan1!$GA$137:$GD$300,4),E938)</f>
        <v>5320.25</v>
      </c>
      <c r="F939" s="152">
        <f t="shared" si="328"/>
        <v>43799</v>
      </c>
      <c r="G939" s="152">
        <f t="shared" si="324"/>
        <v>43829</v>
      </c>
      <c r="H939" s="159">
        <f t="shared" si="329"/>
        <v>1.1500524738771389E-2</v>
      </c>
      <c r="I939" s="160">
        <f t="shared" si="338"/>
        <v>43890</v>
      </c>
      <c r="J939" s="155">
        <f t="shared" si="325"/>
        <v>30</v>
      </c>
      <c r="K939" s="155">
        <f t="shared" si="343"/>
        <v>14</v>
      </c>
      <c r="L939" s="2">
        <f t="shared" si="339"/>
        <v>1.00535054</v>
      </c>
      <c r="M939" s="157">
        <f t="shared" si="344"/>
        <v>1.00535054</v>
      </c>
      <c r="N939" s="2">
        <f t="shared" si="330"/>
        <v>960.04796453999995</v>
      </c>
      <c r="O939" s="161">
        <f t="shared" si="340"/>
        <v>0</v>
      </c>
      <c r="P939" s="162">
        <f t="shared" si="331"/>
        <v>0</v>
      </c>
      <c r="Q939" s="157">
        <f t="shared" si="332"/>
        <v>0</v>
      </c>
      <c r="R939" s="163">
        <f t="shared" si="341"/>
        <v>0.12</v>
      </c>
      <c r="S939" s="161">
        <f t="shared" si="333"/>
        <v>14</v>
      </c>
      <c r="T939" s="161">
        <v>360</v>
      </c>
      <c r="U939" s="164">
        <f t="shared" si="334"/>
        <v>1.004416953</v>
      </c>
      <c r="V939" s="157">
        <f t="shared" si="335"/>
        <v>4.2404867299999998</v>
      </c>
      <c r="W939" s="2">
        <f t="shared" si="342"/>
        <v>0</v>
      </c>
      <c r="X939" s="2"/>
      <c r="Y939" s="8"/>
      <c r="Z939" s="5"/>
      <c r="AE939" s="39"/>
    </row>
    <row r="940" spans="1:31" ht="15" customHeight="1" x14ac:dyDescent="0.2">
      <c r="A940" s="75">
        <f t="shared" si="336"/>
        <v>43875</v>
      </c>
      <c r="B940" s="2">
        <f t="shared" si="327"/>
        <v>964.95979998999996</v>
      </c>
      <c r="C940" s="157">
        <f t="shared" si="326"/>
        <v>954.93852775501966</v>
      </c>
      <c r="D940" s="158">
        <f t="shared" si="337"/>
        <v>5259.76</v>
      </c>
      <c r="E940" s="150">
        <f>IF(AND(K940=1,K939&gt;1),VLOOKUP(A939,[1]Plan1!$GA$137:$GD$300,4),E939)</f>
        <v>5320.25</v>
      </c>
      <c r="F940" s="152">
        <f t="shared" si="328"/>
        <v>43799</v>
      </c>
      <c r="G940" s="152">
        <f t="shared" ref="G940:G1003" si="345">IF(I940&gt;I939,EDATE(A939,-1),+G939)</f>
        <v>43829</v>
      </c>
      <c r="H940" s="159">
        <f t="shared" si="329"/>
        <v>1.1500524738771389E-2</v>
      </c>
      <c r="I940" s="160">
        <f t="shared" si="338"/>
        <v>43890</v>
      </c>
      <c r="J940" s="155">
        <f t="shared" ref="J940:J1003" si="346">IF(I940&gt;I939,I940-I939,J939)</f>
        <v>30</v>
      </c>
      <c r="K940" s="155">
        <f t="shared" si="343"/>
        <v>15</v>
      </c>
      <c r="L940" s="2">
        <f t="shared" si="339"/>
        <v>1.0057338199999999</v>
      </c>
      <c r="M940" s="157">
        <f t="shared" si="344"/>
        <v>1.0057338199999999</v>
      </c>
      <c r="N940" s="2">
        <f t="shared" si="330"/>
        <v>960.41397338000002</v>
      </c>
      <c r="O940" s="161">
        <f t="shared" si="340"/>
        <v>0</v>
      </c>
      <c r="P940" s="162">
        <f t="shared" si="331"/>
        <v>0</v>
      </c>
      <c r="Q940" s="157">
        <f t="shared" si="332"/>
        <v>0</v>
      </c>
      <c r="R940" s="163">
        <f t="shared" si="341"/>
        <v>0.12</v>
      </c>
      <c r="S940" s="161">
        <f t="shared" si="333"/>
        <v>15</v>
      </c>
      <c r="T940" s="161">
        <v>360</v>
      </c>
      <c r="U940" s="164">
        <f t="shared" si="334"/>
        <v>1.004733195</v>
      </c>
      <c r="V940" s="157">
        <f t="shared" si="335"/>
        <v>4.5458266099999998</v>
      </c>
      <c r="W940" s="2">
        <f t="shared" si="342"/>
        <v>0</v>
      </c>
      <c r="X940" s="2"/>
      <c r="Y940" s="8"/>
      <c r="Z940" s="5"/>
      <c r="AE940" s="39"/>
    </row>
    <row r="941" spans="1:31" ht="15" customHeight="1" x14ac:dyDescent="0.2">
      <c r="A941" s="75">
        <f t="shared" si="336"/>
        <v>43876</v>
      </c>
      <c r="B941" s="2">
        <f t="shared" si="327"/>
        <v>965.63161064999997</v>
      </c>
      <c r="C941" s="157">
        <f t="shared" si="326"/>
        <v>954.93852775501966</v>
      </c>
      <c r="D941" s="158">
        <f t="shared" si="337"/>
        <v>5259.76</v>
      </c>
      <c r="E941" s="150">
        <f>IF(AND(K941=1,K940&gt;1),VLOOKUP(A940,[1]Plan1!$GA$137:$GD$300,4),E940)</f>
        <v>5320.25</v>
      </c>
      <c r="F941" s="152">
        <f t="shared" si="328"/>
        <v>43799</v>
      </c>
      <c r="G941" s="152">
        <f t="shared" si="345"/>
        <v>43829</v>
      </c>
      <c r="H941" s="159">
        <f t="shared" si="329"/>
        <v>1.1500524738771389E-2</v>
      </c>
      <c r="I941" s="160">
        <f t="shared" si="338"/>
        <v>43890</v>
      </c>
      <c r="J941" s="155">
        <f t="shared" si="346"/>
        <v>30</v>
      </c>
      <c r="K941" s="155">
        <f t="shared" si="343"/>
        <v>16</v>
      </c>
      <c r="L941" s="2">
        <f t="shared" si="339"/>
        <v>1.00611724</v>
      </c>
      <c r="M941" s="157">
        <f t="shared" si="344"/>
        <v>1.00611724</v>
      </c>
      <c r="N941" s="2">
        <f t="shared" si="330"/>
        <v>960.78011590999995</v>
      </c>
      <c r="O941" s="161">
        <f t="shared" si="340"/>
        <v>0</v>
      </c>
      <c r="P941" s="162">
        <f t="shared" si="331"/>
        <v>0</v>
      </c>
      <c r="Q941" s="157">
        <f t="shared" si="332"/>
        <v>0</v>
      </c>
      <c r="R941" s="163">
        <f t="shared" si="341"/>
        <v>0.12</v>
      </c>
      <c r="S941" s="161">
        <f t="shared" si="333"/>
        <v>16</v>
      </c>
      <c r="T941" s="161">
        <v>360</v>
      </c>
      <c r="U941" s="164">
        <f t="shared" si="334"/>
        <v>1.0050495370000001</v>
      </c>
      <c r="V941" s="157">
        <f t="shared" si="335"/>
        <v>4.8514947399999997</v>
      </c>
      <c r="W941" s="2">
        <f t="shared" si="342"/>
        <v>0</v>
      </c>
      <c r="X941" s="2"/>
      <c r="Y941" s="8"/>
      <c r="Z941" s="5"/>
      <c r="AE941" s="39"/>
    </row>
    <row r="942" spans="1:31" ht="15" customHeight="1" x14ac:dyDescent="0.2">
      <c r="A942" s="75">
        <f t="shared" si="336"/>
        <v>43877</v>
      </c>
      <c r="B942" s="2">
        <f t="shared" si="327"/>
        <v>966.30389212</v>
      </c>
      <c r="C942" s="157">
        <f t="shared" si="326"/>
        <v>954.93852775501966</v>
      </c>
      <c r="D942" s="158">
        <f t="shared" si="337"/>
        <v>5259.76</v>
      </c>
      <c r="E942" s="150">
        <f>IF(AND(K942=1,K941&gt;1),VLOOKUP(A941,[1]Plan1!$GA$137:$GD$300,4),E941)</f>
        <v>5320.25</v>
      </c>
      <c r="F942" s="152">
        <f t="shared" si="328"/>
        <v>43799</v>
      </c>
      <c r="G942" s="152">
        <f t="shared" si="345"/>
        <v>43829</v>
      </c>
      <c r="H942" s="159">
        <f t="shared" si="329"/>
        <v>1.1500524738771389E-2</v>
      </c>
      <c r="I942" s="160">
        <f t="shared" si="338"/>
        <v>43890</v>
      </c>
      <c r="J942" s="155">
        <f t="shared" si="346"/>
        <v>30</v>
      </c>
      <c r="K942" s="155">
        <f t="shared" si="343"/>
        <v>17</v>
      </c>
      <c r="L942" s="2">
        <f t="shared" si="339"/>
        <v>1.0065008099999999</v>
      </c>
      <c r="M942" s="157">
        <f t="shared" si="344"/>
        <v>1.0065008099999999</v>
      </c>
      <c r="N942" s="2">
        <f t="shared" si="330"/>
        <v>961.14640168000005</v>
      </c>
      <c r="O942" s="161">
        <f t="shared" si="340"/>
        <v>0</v>
      </c>
      <c r="P942" s="162">
        <f t="shared" si="331"/>
        <v>0</v>
      </c>
      <c r="Q942" s="157">
        <f t="shared" si="332"/>
        <v>0</v>
      </c>
      <c r="R942" s="163">
        <f t="shared" si="341"/>
        <v>0.12</v>
      </c>
      <c r="S942" s="161">
        <f t="shared" si="333"/>
        <v>17</v>
      </c>
      <c r="T942" s="161">
        <v>360</v>
      </c>
      <c r="U942" s="164">
        <f t="shared" si="334"/>
        <v>1.0053659779999999</v>
      </c>
      <c r="V942" s="157">
        <f t="shared" si="335"/>
        <v>5.1574904400000001</v>
      </c>
      <c r="W942" s="2">
        <f t="shared" si="342"/>
        <v>0</v>
      </c>
      <c r="X942" s="2"/>
      <c r="Y942" s="8"/>
      <c r="Z942" s="5"/>
      <c r="AE942" s="39"/>
    </row>
    <row r="943" spans="1:31" ht="15" customHeight="1" x14ac:dyDescent="0.2">
      <c r="A943" s="75">
        <f t="shared" si="336"/>
        <v>43878</v>
      </c>
      <c r="B943" s="2">
        <f t="shared" si="327"/>
        <v>966.97663600999999</v>
      </c>
      <c r="C943" s="157">
        <f t="shared" si="326"/>
        <v>954.93852775501966</v>
      </c>
      <c r="D943" s="158">
        <f t="shared" si="337"/>
        <v>5259.76</v>
      </c>
      <c r="E943" s="150">
        <f>IF(AND(K943=1,K942&gt;1),VLOOKUP(A942,[1]Plan1!$GA$137:$GD$300,4),E942)</f>
        <v>5320.25</v>
      </c>
      <c r="F943" s="152">
        <f t="shared" si="328"/>
        <v>43799</v>
      </c>
      <c r="G943" s="152">
        <f t="shared" si="345"/>
        <v>43829</v>
      </c>
      <c r="H943" s="159">
        <f t="shared" si="329"/>
        <v>1.1500524738771389E-2</v>
      </c>
      <c r="I943" s="160">
        <f t="shared" si="338"/>
        <v>43890</v>
      </c>
      <c r="J943" s="155">
        <f t="shared" si="346"/>
        <v>30</v>
      </c>
      <c r="K943" s="155">
        <f t="shared" si="343"/>
        <v>18</v>
      </c>
      <c r="L943" s="2">
        <f t="shared" si="339"/>
        <v>1.0068845200000001</v>
      </c>
      <c r="M943" s="157">
        <f t="shared" si="344"/>
        <v>1.0068845200000001</v>
      </c>
      <c r="N943" s="2">
        <f t="shared" si="330"/>
        <v>961.51282114000003</v>
      </c>
      <c r="O943" s="161">
        <f t="shared" si="340"/>
        <v>0</v>
      </c>
      <c r="P943" s="162">
        <f t="shared" si="331"/>
        <v>0</v>
      </c>
      <c r="Q943" s="157">
        <f t="shared" si="332"/>
        <v>0</v>
      </c>
      <c r="R943" s="163">
        <f t="shared" si="341"/>
        <v>0.12</v>
      </c>
      <c r="S943" s="161">
        <f t="shared" si="333"/>
        <v>18</v>
      </c>
      <c r="T943" s="161">
        <v>360</v>
      </c>
      <c r="U943" s="164">
        <f t="shared" si="334"/>
        <v>1.0056825190000001</v>
      </c>
      <c r="V943" s="157">
        <f t="shared" si="335"/>
        <v>5.4638148700000002</v>
      </c>
      <c r="W943" s="2">
        <f t="shared" si="342"/>
        <v>0</v>
      </c>
      <c r="X943" s="2"/>
      <c r="Y943" s="8"/>
      <c r="Z943" s="5"/>
      <c r="AE943" s="39"/>
    </row>
    <row r="944" spans="1:31" ht="15" customHeight="1" x14ac:dyDescent="0.2">
      <c r="A944" s="75">
        <f t="shared" si="336"/>
        <v>43879</v>
      </c>
      <c r="B944" s="2">
        <f t="shared" si="327"/>
        <v>967.64985120999995</v>
      </c>
      <c r="C944" s="157">
        <f t="shared" si="326"/>
        <v>954.93852775501966</v>
      </c>
      <c r="D944" s="158">
        <f t="shared" si="337"/>
        <v>5259.76</v>
      </c>
      <c r="E944" s="150">
        <f>IF(AND(K944=1,K943&gt;1),VLOOKUP(A943,[1]Plan1!$GA$137:$GD$300,4),E943)</f>
        <v>5320.25</v>
      </c>
      <c r="F944" s="152">
        <f t="shared" si="328"/>
        <v>43799</v>
      </c>
      <c r="G944" s="152">
        <f t="shared" si="345"/>
        <v>43829</v>
      </c>
      <c r="H944" s="159">
        <f t="shared" si="329"/>
        <v>1.1500524738771389E-2</v>
      </c>
      <c r="I944" s="160">
        <f t="shared" si="338"/>
        <v>43890</v>
      </c>
      <c r="J944" s="155">
        <f t="shared" si="346"/>
        <v>30</v>
      </c>
      <c r="K944" s="155">
        <f t="shared" si="343"/>
        <v>19</v>
      </c>
      <c r="L944" s="2">
        <f t="shared" si="339"/>
        <v>1.00726838</v>
      </c>
      <c r="M944" s="157">
        <f t="shared" si="344"/>
        <v>1.00726838</v>
      </c>
      <c r="N944" s="2">
        <f t="shared" si="330"/>
        <v>961.87938384999995</v>
      </c>
      <c r="O944" s="161">
        <f t="shared" si="340"/>
        <v>0</v>
      </c>
      <c r="P944" s="162">
        <f t="shared" si="331"/>
        <v>0</v>
      </c>
      <c r="Q944" s="157">
        <f t="shared" si="332"/>
        <v>0</v>
      </c>
      <c r="R944" s="163">
        <f t="shared" si="341"/>
        <v>0.12</v>
      </c>
      <c r="S944" s="161">
        <f t="shared" si="333"/>
        <v>19</v>
      </c>
      <c r="T944" s="161">
        <v>360</v>
      </c>
      <c r="U944" s="164">
        <f t="shared" si="334"/>
        <v>1.0059991589999999</v>
      </c>
      <c r="V944" s="157">
        <f t="shared" si="335"/>
        <v>5.7704673599999996</v>
      </c>
      <c r="W944" s="2">
        <f t="shared" si="342"/>
        <v>0</v>
      </c>
      <c r="X944" s="2"/>
      <c r="Y944" s="8"/>
      <c r="Z944" s="5"/>
      <c r="AE944" s="39"/>
    </row>
    <row r="945" spans="1:31" ht="15" customHeight="1" x14ac:dyDescent="0.2">
      <c r="A945" s="75">
        <f t="shared" si="336"/>
        <v>43880</v>
      </c>
      <c r="B945" s="2">
        <f t="shared" si="327"/>
        <v>968.3235398600001</v>
      </c>
      <c r="C945" s="157">
        <f t="shared" ref="C945:C1008" si="347">IF(I945&gt;I944,N944+V944-X944-Y944,C944)</f>
        <v>954.93852775501966</v>
      </c>
      <c r="D945" s="158">
        <f t="shared" si="337"/>
        <v>5259.76</v>
      </c>
      <c r="E945" s="150">
        <f>IF(AND(K945=1,K944&gt;1),VLOOKUP(A944,[1]Plan1!$GA$137:$GD$300,4),E944)</f>
        <v>5320.25</v>
      </c>
      <c r="F945" s="152">
        <f t="shared" si="328"/>
        <v>43799</v>
      </c>
      <c r="G945" s="152">
        <f t="shared" si="345"/>
        <v>43829</v>
      </c>
      <c r="H945" s="159">
        <f t="shared" si="329"/>
        <v>1.1500524738771389E-2</v>
      </c>
      <c r="I945" s="160">
        <f t="shared" si="338"/>
        <v>43890</v>
      </c>
      <c r="J945" s="155">
        <f t="shared" si="346"/>
        <v>30</v>
      </c>
      <c r="K945" s="155">
        <f t="shared" si="343"/>
        <v>20</v>
      </c>
      <c r="L945" s="2">
        <f t="shared" si="339"/>
        <v>1.0076523900000001</v>
      </c>
      <c r="M945" s="157">
        <f t="shared" si="344"/>
        <v>1.0076523900000001</v>
      </c>
      <c r="N945" s="2">
        <f t="shared" si="330"/>
        <v>962.24608979000004</v>
      </c>
      <c r="O945" s="161">
        <f t="shared" si="340"/>
        <v>0</v>
      </c>
      <c r="P945" s="162">
        <f t="shared" si="331"/>
        <v>0</v>
      </c>
      <c r="Q945" s="157">
        <f t="shared" si="332"/>
        <v>0</v>
      </c>
      <c r="R945" s="163">
        <f t="shared" si="341"/>
        <v>0.12</v>
      </c>
      <c r="S945" s="161">
        <f t="shared" si="333"/>
        <v>20</v>
      </c>
      <c r="T945" s="161">
        <v>360</v>
      </c>
      <c r="U945" s="164">
        <f t="shared" si="334"/>
        <v>1.0063158999999999</v>
      </c>
      <c r="V945" s="157">
        <f t="shared" si="335"/>
        <v>6.0774500700000003</v>
      </c>
      <c r="W945" s="2">
        <f t="shared" si="342"/>
        <v>0</v>
      </c>
      <c r="X945" s="2"/>
      <c r="Y945" s="8"/>
      <c r="Z945" s="5"/>
      <c r="AE945" s="39"/>
    </row>
    <row r="946" spans="1:31" ht="15" customHeight="1" x14ac:dyDescent="0.2">
      <c r="A946" s="75">
        <f t="shared" si="336"/>
        <v>43881</v>
      </c>
      <c r="B946" s="2">
        <f t="shared" si="327"/>
        <v>968.99769071000003</v>
      </c>
      <c r="C946" s="157">
        <f t="shared" si="347"/>
        <v>954.93852775501966</v>
      </c>
      <c r="D946" s="158">
        <f t="shared" si="337"/>
        <v>5259.76</v>
      </c>
      <c r="E946" s="150">
        <f>IF(AND(K946=1,K945&gt;1),VLOOKUP(A945,[1]Plan1!$GA$137:$GD$300,4),E945)</f>
        <v>5320.25</v>
      </c>
      <c r="F946" s="152">
        <f t="shared" si="328"/>
        <v>43799</v>
      </c>
      <c r="G946" s="152">
        <f t="shared" si="345"/>
        <v>43829</v>
      </c>
      <c r="H946" s="159">
        <f t="shared" si="329"/>
        <v>1.1500524738771389E-2</v>
      </c>
      <c r="I946" s="160">
        <f t="shared" si="338"/>
        <v>43890</v>
      </c>
      <c r="J946" s="155">
        <f t="shared" si="346"/>
        <v>30</v>
      </c>
      <c r="K946" s="155">
        <f t="shared" si="343"/>
        <v>21</v>
      </c>
      <c r="L946" s="2">
        <f t="shared" si="339"/>
        <v>1.00803654</v>
      </c>
      <c r="M946" s="157">
        <f t="shared" si="344"/>
        <v>1.00803654</v>
      </c>
      <c r="N946" s="2">
        <f t="shared" si="330"/>
        <v>962.61292943000001</v>
      </c>
      <c r="O946" s="161">
        <f t="shared" si="340"/>
        <v>0</v>
      </c>
      <c r="P946" s="162">
        <f t="shared" si="331"/>
        <v>0</v>
      </c>
      <c r="Q946" s="157">
        <f t="shared" si="332"/>
        <v>0</v>
      </c>
      <c r="R946" s="163">
        <f t="shared" si="341"/>
        <v>0.12</v>
      </c>
      <c r="S946" s="161">
        <f t="shared" si="333"/>
        <v>21</v>
      </c>
      <c r="T946" s="161">
        <v>360</v>
      </c>
      <c r="U946" s="164">
        <f t="shared" si="334"/>
        <v>1.0066327399999999</v>
      </c>
      <c r="V946" s="157">
        <f t="shared" si="335"/>
        <v>6.3847612800000002</v>
      </c>
      <c r="W946" s="2">
        <f t="shared" si="342"/>
        <v>0</v>
      </c>
      <c r="X946" s="2"/>
      <c r="Y946" s="8"/>
      <c r="Z946" s="5"/>
      <c r="AE946" s="39"/>
    </row>
    <row r="947" spans="1:31" ht="15" customHeight="1" x14ac:dyDescent="0.2">
      <c r="A947" s="75">
        <f t="shared" si="336"/>
        <v>43882</v>
      </c>
      <c r="B947" s="2">
        <f t="shared" si="327"/>
        <v>969.67231452999999</v>
      </c>
      <c r="C947" s="157">
        <f t="shared" si="347"/>
        <v>954.93852775501966</v>
      </c>
      <c r="D947" s="158">
        <f t="shared" si="337"/>
        <v>5259.76</v>
      </c>
      <c r="E947" s="150">
        <f>IF(AND(K947=1,K946&gt;1),VLOOKUP(A946,[1]Plan1!$GA$137:$GD$300,4),E946)</f>
        <v>5320.25</v>
      </c>
      <c r="F947" s="152">
        <f t="shared" si="328"/>
        <v>43799</v>
      </c>
      <c r="G947" s="152">
        <f t="shared" si="345"/>
        <v>43829</v>
      </c>
      <c r="H947" s="159">
        <f t="shared" si="329"/>
        <v>1.1500524738771389E-2</v>
      </c>
      <c r="I947" s="160">
        <f t="shared" si="338"/>
        <v>43890</v>
      </c>
      <c r="J947" s="155">
        <f t="shared" si="346"/>
        <v>30</v>
      </c>
      <c r="K947" s="155">
        <f t="shared" si="343"/>
        <v>22</v>
      </c>
      <c r="L947" s="2">
        <f t="shared" si="339"/>
        <v>1.0084208400000001</v>
      </c>
      <c r="M947" s="157">
        <f t="shared" si="344"/>
        <v>1.0084208400000001</v>
      </c>
      <c r="N947" s="2">
        <f t="shared" si="330"/>
        <v>962.97991230000002</v>
      </c>
      <c r="O947" s="161">
        <f t="shared" si="340"/>
        <v>0</v>
      </c>
      <c r="P947" s="162">
        <f t="shared" si="331"/>
        <v>0</v>
      </c>
      <c r="Q947" s="157">
        <f t="shared" si="332"/>
        <v>0</v>
      </c>
      <c r="R947" s="163">
        <f t="shared" si="341"/>
        <v>0.12</v>
      </c>
      <c r="S947" s="161">
        <f t="shared" si="333"/>
        <v>22</v>
      </c>
      <c r="T947" s="161">
        <v>360</v>
      </c>
      <c r="U947" s="164">
        <f t="shared" si="334"/>
        <v>1.00694968</v>
      </c>
      <c r="V947" s="157">
        <f t="shared" si="335"/>
        <v>6.6924022299999999</v>
      </c>
      <c r="W947" s="2">
        <f t="shared" si="342"/>
        <v>0</v>
      </c>
      <c r="X947" s="2"/>
      <c r="Y947" s="8"/>
      <c r="Z947" s="5"/>
      <c r="AE947" s="39"/>
    </row>
    <row r="948" spans="1:31" ht="15" customHeight="1" x14ac:dyDescent="0.2">
      <c r="A948" s="75">
        <f t="shared" si="336"/>
        <v>43883</v>
      </c>
      <c r="B948" s="2">
        <f t="shared" si="327"/>
        <v>970.34741064000002</v>
      </c>
      <c r="C948" s="157">
        <f t="shared" si="347"/>
        <v>954.93852775501966</v>
      </c>
      <c r="D948" s="158">
        <f t="shared" si="337"/>
        <v>5259.76</v>
      </c>
      <c r="E948" s="150">
        <f>IF(AND(K948=1,K947&gt;1),VLOOKUP(A947,[1]Plan1!$GA$137:$GD$300,4),E947)</f>
        <v>5320.25</v>
      </c>
      <c r="F948" s="152">
        <f t="shared" si="328"/>
        <v>43799</v>
      </c>
      <c r="G948" s="152">
        <f t="shared" si="345"/>
        <v>43829</v>
      </c>
      <c r="H948" s="159">
        <f t="shared" si="329"/>
        <v>1.1500524738771389E-2</v>
      </c>
      <c r="I948" s="160">
        <f t="shared" si="338"/>
        <v>43890</v>
      </c>
      <c r="J948" s="155">
        <f t="shared" si="346"/>
        <v>30</v>
      </c>
      <c r="K948" s="155">
        <f t="shared" si="343"/>
        <v>23</v>
      </c>
      <c r="L948" s="2">
        <f t="shared" si="339"/>
        <v>1.00880529</v>
      </c>
      <c r="M948" s="157">
        <f t="shared" si="344"/>
        <v>1.00880529</v>
      </c>
      <c r="N948" s="2">
        <f t="shared" si="330"/>
        <v>963.34703841999999</v>
      </c>
      <c r="O948" s="161">
        <f t="shared" si="340"/>
        <v>0</v>
      </c>
      <c r="P948" s="162">
        <f t="shared" si="331"/>
        <v>0</v>
      </c>
      <c r="Q948" s="157">
        <f t="shared" si="332"/>
        <v>0</v>
      </c>
      <c r="R948" s="163">
        <f t="shared" si="341"/>
        <v>0.12</v>
      </c>
      <c r="S948" s="161">
        <f t="shared" si="333"/>
        <v>23</v>
      </c>
      <c r="T948" s="161">
        <v>360</v>
      </c>
      <c r="U948" s="164">
        <f t="shared" si="334"/>
        <v>1.007266719</v>
      </c>
      <c r="V948" s="157">
        <f t="shared" si="335"/>
        <v>7.00037222</v>
      </c>
      <c r="W948" s="2">
        <f t="shared" si="342"/>
        <v>0</v>
      </c>
      <c r="X948" s="2"/>
      <c r="Y948" s="8"/>
      <c r="Z948" s="5"/>
      <c r="AE948" s="39"/>
    </row>
    <row r="949" spans="1:31" ht="15" customHeight="1" x14ac:dyDescent="0.2">
      <c r="A949" s="75">
        <f t="shared" si="336"/>
        <v>43884</v>
      </c>
      <c r="B949" s="2">
        <f t="shared" si="327"/>
        <v>971.0229715800001</v>
      </c>
      <c r="C949" s="157">
        <f t="shared" si="347"/>
        <v>954.93852775501966</v>
      </c>
      <c r="D949" s="158">
        <f t="shared" si="337"/>
        <v>5259.76</v>
      </c>
      <c r="E949" s="150">
        <f>IF(AND(K949=1,K948&gt;1),VLOOKUP(A948,[1]Plan1!$GA$137:$GD$300,4),E948)</f>
        <v>5320.25</v>
      </c>
      <c r="F949" s="152">
        <f t="shared" si="328"/>
        <v>43799</v>
      </c>
      <c r="G949" s="152">
        <f t="shared" si="345"/>
        <v>43829</v>
      </c>
      <c r="H949" s="159">
        <f t="shared" si="329"/>
        <v>1.1500524738771389E-2</v>
      </c>
      <c r="I949" s="160">
        <f t="shared" si="338"/>
        <v>43890</v>
      </c>
      <c r="J949" s="155">
        <f t="shared" si="346"/>
        <v>30</v>
      </c>
      <c r="K949" s="155">
        <f t="shared" si="343"/>
        <v>24</v>
      </c>
      <c r="L949" s="2">
        <f t="shared" si="339"/>
        <v>1.0091898800000001</v>
      </c>
      <c r="M949" s="157">
        <f t="shared" si="344"/>
        <v>1.0091898800000001</v>
      </c>
      <c r="N949" s="2">
        <f t="shared" si="330"/>
        <v>963.71429823000005</v>
      </c>
      <c r="O949" s="161">
        <f t="shared" si="340"/>
        <v>0</v>
      </c>
      <c r="P949" s="162">
        <f t="shared" si="331"/>
        <v>0</v>
      </c>
      <c r="Q949" s="157">
        <f t="shared" si="332"/>
        <v>0</v>
      </c>
      <c r="R949" s="163">
        <f t="shared" si="341"/>
        <v>0.12</v>
      </c>
      <c r="S949" s="161">
        <f t="shared" si="333"/>
        <v>24</v>
      </c>
      <c r="T949" s="161">
        <v>360</v>
      </c>
      <c r="U949" s="164">
        <f t="shared" si="334"/>
        <v>1.0075838589999999</v>
      </c>
      <c r="V949" s="157">
        <f t="shared" si="335"/>
        <v>7.3086733500000003</v>
      </c>
      <c r="W949" s="2">
        <f t="shared" si="342"/>
        <v>0</v>
      </c>
      <c r="X949" s="2"/>
      <c r="Y949" s="8"/>
      <c r="Z949" s="5"/>
      <c r="AE949" s="39"/>
    </row>
    <row r="950" spans="1:31" ht="15" customHeight="1" x14ac:dyDescent="0.2">
      <c r="A950" s="75">
        <f t="shared" si="336"/>
        <v>43885</v>
      </c>
      <c r="B950" s="2">
        <f t="shared" si="327"/>
        <v>971.69900527999994</v>
      </c>
      <c r="C950" s="157">
        <f t="shared" si="347"/>
        <v>954.93852775501966</v>
      </c>
      <c r="D950" s="158">
        <f t="shared" si="337"/>
        <v>5259.76</v>
      </c>
      <c r="E950" s="150">
        <f>IF(AND(K950=1,K949&gt;1),VLOOKUP(A949,[1]Plan1!$GA$137:$GD$300,4),E949)</f>
        <v>5320.25</v>
      </c>
      <c r="F950" s="152">
        <f t="shared" si="328"/>
        <v>43799</v>
      </c>
      <c r="G950" s="152">
        <f t="shared" si="345"/>
        <v>43829</v>
      </c>
      <c r="H950" s="159">
        <f t="shared" si="329"/>
        <v>1.1500524738771389E-2</v>
      </c>
      <c r="I950" s="160">
        <f t="shared" si="338"/>
        <v>43890</v>
      </c>
      <c r="J950" s="155">
        <f t="shared" si="346"/>
        <v>30</v>
      </c>
      <c r="K950" s="155">
        <f t="shared" si="343"/>
        <v>25</v>
      </c>
      <c r="L950" s="2">
        <f t="shared" si="339"/>
        <v>1.00957462</v>
      </c>
      <c r="M950" s="157">
        <f t="shared" si="344"/>
        <v>1.00957462</v>
      </c>
      <c r="N950" s="2">
        <f t="shared" si="330"/>
        <v>964.08170127999995</v>
      </c>
      <c r="O950" s="161">
        <f t="shared" si="340"/>
        <v>0</v>
      </c>
      <c r="P950" s="162">
        <f t="shared" si="331"/>
        <v>0</v>
      </c>
      <c r="Q950" s="157">
        <f t="shared" si="332"/>
        <v>0</v>
      </c>
      <c r="R950" s="163">
        <f t="shared" si="341"/>
        <v>0.12</v>
      </c>
      <c r="S950" s="161">
        <f t="shared" si="333"/>
        <v>25</v>
      </c>
      <c r="T950" s="161">
        <v>360</v>
      </c>
      <c r="U950" s="164">
        <f t="shared" si="334"/>
        <v>1.0079010980000001</v>
      </c>
      <c r="V950" s="157">
        <f t="shared" si="335"/>
        <v>7.6173039999999999</v>
      </c>
      <c r="W950" s="2">
        <f t="shared" si="342"/>
        <v>0</v>
      </c>
      <c r="X950" s="2"/>
      <c r="Y950" s="8"/>
      <c r="Z950" s="5"/>
      <c r="AE950" s="39"/>
    </row>
    <row r="951" spans="1:31" ht="15" customHeight="1" x14ac:dyDescent="0.2">
      <c r="A951" s="75">
        <f t="shared" si="336"/>
        <v>43886</v>
      </c>
      <c r="B951" s="2">
        <f t="shared" si="327"/>
        <v>972.37551295000003</v>
      </c>
      <c r="C951" s="157">
        <f t="shared" si="347"/>
        <v>954.93852775501966</v>
      </c>
      <c r="D951" s="158">
        <f t="shared" si="337"/>
        <v>5259.76</v>
      </c>
      <c r="E951" s="150">
        <f>IF(AND(K951=1,K950&gt;1),VLOOKUP(A950,[1]Plan1!$GA$137:$GD$300,4),E950)</f>
        <v>5320.25</v>
      </c>
      <c r="F951" s="152">
        <f t="shared" si="328"/>
        <v>43799</v>
      </c>
      <c r="G951" s="152">
        <f t="shared" si="345"/>
        <v>43829</v>
      </c>
      <c r="H951" s="159">
        <f t="shared" si="329"/>
        <v>1.1500524738771389E-2</v>
      </c>
      <c r="I951" s="160">
        <f t="shared" si="338"/>
        <v>43890</v>
      </c>
      <c r="J951" s="155">
        <f t="shared" si="346"/>
        <v>30</v>
      </c>
      <c r="K951" s="155">
        <f t="shared" si="343"/>
        <v>26</v>
      </c>
      <c r="L951" s="2">
        <f t="shared" si="339"/>
        <v>1.0099595100000001</v>
      </c>
      <c r="M951" s="157">
        <f t="shared" si="344"/>
        <v>1.0099595100000001</v>
      </c>
      <c r="N951" s="2">
        <f t="shared" si="330"/>
        <v>964.44924757000001</v>
      </c>
      <c r="O951" s="161">
        <f t="shared" si="340"/>
        <v>0</v>
      </c>
      <c r="P951" s="162">
        <f t="shared" si="331"/>
        <v>0</v>
      </c>
      <c r="Q951" s="157">
        <f t="shared" si="332"/>
        <v>0</v>
      </c>
      <c r="R951" s="163">
        <f t="shared" si="341"/>
        <v>0.12</v>
      </c>
      <c r="S951" s="161">
        <f t="shared" si="333"/>
        <v>26</v>
      </c>
      <c r="T951" s="161">
        <v>360</v>
      </c>
      <c r="U951" s="164">
        <f t="shared" si="334"/>
        <v>1.008218437</v>
      </c>
      <c r="V951" s="157">
        <f t="shared" si="335"/>
        <v>7.9262653800000002</v>
      </c>
      <c r="W951" s="2">
        <f t="shared" si="342"/>
        <v>0</v>
      </c>
      <c r="X951" s="2"/>
      <c r="Y951" s="8"/>
      <c r="Z951" s="5"/>
      <c r="AE951" s="39"/>
    </row>
    <row r="952" spans="1:31" ht="15" customHeight="1" x14ac:dyDescent="0.2">
      <c r="A952" s="75">
        <f t="shared" si="336"/>
        <v>43887</v>
      </c>
      <c r="B952" s="2">
        <f t="shared" si="327"/>
        <v>973.05248519999998</v>
      </c>
      <c r="C952" s="157">
        <f t="shared" si="347"/>
        <v>954.93852775501966</v>
      </c>
      <c r="D952" s="158">
        <f t="shared" si="337"/>
        <v>5259.76</v>
      </c>
      <c r="E952" s="150">
        <f>IF(AND(K952=1,K951&gt;1),VLOOKUP(A951,[1]Plan1!$GA$137:$GD$300,4),E951)</f>
        <v>5320.25</v>
      </c>
      <c r="F952" s="152">
        <f t="shared" si="328"/>
        <v>43799</v>
      </c>
      <c r="G952" s="152">
        <f t="shared" si="345"/>
        <v>43829</v>
      </c>
      <c r="H952" s="159">
        <f t="shared" si="329"/>
        <v>1.1500524738771389E-2</v>
      </c>
      <c r="I952" s="160">
        <f t="shared" si="338"/>
        <v>43890</v>
      </c>
      <c r="J952" s="155">
        <f t="shared" si="346"/>
        <v>30</v>
      </c>
      <c r="K952" s="155">
        <f t="shared" si="343"/>
        <v>27</v>
      </c>
      <c r="L952" s="2">
        <f t="shared" si="339"/>
        <v>1.01034454</v>
      </c>
      <c r="M952" s="157">
        <f t="shared" si="344"/>
        <v>1.01034454</v>
      </c>
      <c r="N952" s="2">
        <f t="shared" si="330"/>
        <v>964.81692754999995</v>
      </c>
      <c r="O952" s="161">
        <f t="shared" si="340"/>
        <v>0</v>
      </c>
      <c r="P952" s="162">
        <f t="shared" si="331"/>
        <v>0</v>
      </c>
      <c r="Q952" s="157">
        <f t="shared" si="332"/>
        <v>0</v>
      </c>
      <c r="R952" s="163">
        <f t="shared" si="341"/>
        <v>0.12</v>
      </c>
      <c r="S952" s="161">
        <f t="shared" si="333"/>
        <v>27</v>
      </c>
      <c r="T952" s="161">
        <v>360</v>
      </c>
      <c r="U952" s="164">
        <f t="shared" si="334"/>
        <v>1.0085358760000001</v>
      </c>
      <c r="V952" s="157">
        <f t="shared" si="335"/>
        <v>8.2355576500000005</v>
      </c>
      <c r="W952" s="2">
        <f t="shared" si="342"/>
        <v>0</v>
      </c>
      <c r="X952" s="2"/>
      <c r="Y952" s="8"/>
      <c r="Z952" s="5"/>
      <c r="AE952" s="39"/>
    </row>
    <row r="953" spans="1:31" ht="15" customHeight="1" x14ac:dyDescent="0.2">
      <c r="A953" s="75">
        <f t="shared" si="336"/>
        <v>43888</v>
      </c>
      <c r="B953" s="2">
        <f t="shared" si="327"/>
        <v>973.72993192000001</v>
      </c>
      <c r="C953" s="157">
        <f t="shared" si="347"/>
        <v>954.93852775501966</v>
      </c>
      <c r="D953" s="158">
        <f t="shared" si="337"/>
        <v>5259.76</v>
      </c>
      <c r="E953" s="150">
        <f>IF(AND(K953=1,K952&gt;1),VLOOKUP(A952,[1]Plan1!$GA$137:$GD$300,4),E952)</f>
        <v>5320.25</v>
      </c>
      <c r="F953" s="152">
        <f t="shared" si="328"/>
        <v>43799</v>
      </c>
      <c r="G953" s="152">
        <f t="shared" si="345"/>
        <v>43829</v>
      </c>
      <c r="H953" s="159">
        <f t="shared" si="329"/>
        <v>1.1500524738771389E-2</v>
      </c>
      <c r="I953" s="160">
        <f t="shared" si="338"/>
        <v>43890</v>
      </c>
      <c r="J953" s="155">
        <f t="shared" si="346"/>
        <v>30</v>
      </c>
      <c r="K953" s="155">
        <f t="shared" si="343"/>
        <v>28</v>
      </c>
      <c r="L953" s="2">
        <f t="shared" si="339"/>
        <v>1.0107297200000001</v>
      </c>
      <c r="M953" s="157">
        <f t="shared" si="344"/>
        <v>1.0107297200000001</v>
      </c>
      <c r="N953" s="2">
        <f t="shared" si="330"/>
        <v>965.18475077000005</v>
      </c>
      <c r="O953" s="161">
        <f t="shared" si="340"/>
        <v>0</v>
      </c>
      <c r="P953" s="162">
        <f t="shared" si="331"/>
        <v>0</v>
      </c>
      <c r="Q953" s="157">
        <f t="shared" si="332"/>
        <v>0</v>
      </c>
      <c r="R953" s="163">
        <f t="shared" si="341"/>
        <v>0.12</v>
      </c>
      <c r="S953" s="161">
        <f t="shared" si="333"/>
        <v>28</v>
      </c>
      <c r="T953" s="161">
        <v>360</v>
      </c>
      <c r="U953" s="164">
        <f t="shared" si="334"/>
        <v>1.0088534149999999</v>
      </c>
      <c r="V953" s="157">
        <f t="shared" si="335"/>
        <v>8.5451811499999994</v>
      </c>
      <c r="W953" s="2">
        <f t="shared" si="342"/>
        <v>0</v>
      </c>
      <c r="X953" s="2"/>
      <c r="Y953" s="8"/>
      <c r="Z953" s="5"/>
      <c r="AE953" s="39"/>
    </row>
    <row r="954" spans="1:31" ht="15" customHeight="1" x14ac:dyDescent="0.2">
      <c r="A954" s="75">
        <f t="shared" si="336"/>
        <v>43889</v>
      </c>
      <c r="B954" s="2">
        <f t="shared" si="327"/>
        <v>974.40785332999997</v>
      </c>
      <c r="C954" s="157">
        <f t="shared" si="347"/>
        <v>954.93852775501966</v>
      </c>
      <c r="D954" s="158">
        <f t="shared" si="337"/>
        <v>5259.76</v>
      </c>
      <c r="E954" s="150">
        <f>IF(AND(K954=1,K953&gt;1),VLOOKUP(A953,[1]Plan1!$GA$137:$GD$300,4),E953)</f>
        <v>5320.25</v>
      </c>
      <c r="F954" s="152">
        <f t="shared" si="328"/>
        <v>43799</v>
      </c>
      <c r="G954" s="152">
        <f t="shared" si="345"/>
        <v>43829</v>
      </c>
      <c r="H954" s="159">
        <f t="shared" si="329"/>
        <v>1.1500524738771389E-2</v>
      </c>
      <c r="I954" s="160">
        <f t="shared" si="338"/>
        <v>43890</v>
      </c>
      <c r="J954" s="155">
        <f t="shared" si="346"/>
        <v>30</v>
      </c>
      <c r="K954" s="155">
        <f t="shared" si="343"/>
        <v>29</v>
      </c>
      <c r="L954" s="2">
        <f t="shared" si="339"/>
        <v>1.0111150499999999</v>
      </c>
      <c r="M954" s="157">
        <f t="shared" si="344"/>
        <v>1.0111150499999999</v>
      </c>
      <c r="N954" s="2">
        <f t="shared" si="330"/>
        <v>965.55271722999998</v>
      </c>
      <c r="O954" s="161">
        <f t="shared" si="340"/>
        <v>0</v>
      </c>
      <c r="P954" s="162">
        <f t="shared" si="331"/>
        <v>0</v>
      </c>
      <c r="Q954" s="157">
        <f t="shared" si="332"/>
        <v>0</v>
      </c>
      <c r="R954" s="163">
        <f t="shared" si="341"/>
        <v>0.12</v>
      </c>
      <c r="S954" s="161">
        <f t="shared" si="333"/>
        <v>29</v>
      </c>
      <c r="T954" s="161">
        <v>360</v>
      </c>
      <c r="U954" s="164">
        <f t="shared" si="334"/>
        <v>1.0091710540000001</v>
      </c>
      <c r="V954" s="157">
        <f t="shared" si="335"/>
        <v>8.8551360999999993</v>
      </c>
      <c r="W954" s="2">
        <f t="shared" si="342"/>
        <v>0</v>
      </c>
      <c r="X954" s="2"/>
      <c r="Y954" s="8"/>
      <c r="Z954" s="5"/>
      <c r="AE954" s="39"/>
    </row>
    <row r="955" spans="1:31" ht="15" customHeight="1" x14ac:dyDescent="0.2">
      <c r="A955" s="75">
        <f t="shared" si="336"/>
        <v>43890</v>
      </c>
      <c r="B955" s="2">
        <f t="shared" si="327"/>
        <v>975.08624008000004</v>
      </c>
      <c r="C955" s="157">
        <f t="shared" si="347"/>
        <v>954.93852775501966</v>
      </c>
      <c r="D955" s="158">
        <f t="shared" si="337"/>
        <v>5259.76</v>
      </c>
      <c r="E955" s="150">
        <f>IF(AND(K955=1,K954&gt;1),VLOOKUP(A954,[1]Plan1!$GA$137:$GD$300,4),E954)</f>
        <v>5320.25</v>
      </c>
      <c r="F955" s="152">
        <f t="shared" si="328"/>
        <v>43799</v>
      </c>
      <c r="G955" s="152">
        <f t="shared" si="345"/>
        <v>43829</v>
      </c>
      <c r="H955" s="159">
        <f t="shared" si="329"/>
        <v>1.1500524738771389E-2</v>
      </c>
      <c r="I955" s="160">
        <f t="shared" si="338"/>
        <v>43890</v>
      </c>
      <c r="J955" s="155">
        <f t="shared" si="346"/>
        <v>30</v>
      </c>
      <c r="K955" s="155">
        <f t="shared" si="343"/>
        <v>30</v>
      </c>
      <c r="L955" s="2">
        <f t="shared" si="339"/>
        <v>1.01150052</v>
      </c>
      <c r="M955" s="157">
        <f t="shared" si="344"/>
        <v>1.01150052</v>
      </c>
      <c r="N955" s="2">
        <f t="shared" si="330"/>
        <v>965.92081739000002</v>
      </c>
      <c r="O955" s="161">
        <f t="shared" si="340"/>
        <v>0</v>
      </c>
      <c r="P955" s="162">
        <f t="shared" si="331"/>
        <v>0</v>
      </c>
      <c r="Q955" s="157">
        <f t="shared" si="332"/>
        <v>0</v>
      </c>
      <c r="R955" s="163">
        <f t="shared" si="341"/>
        <v>0.12</v>
      </c>
      <c r="S955" s="161">
        <f t="shared" si="333"/>
        <v>30</v>
      </c>
      <c r="T955" s="161">
        <v>360</v>
      </c>
      <c r="U955" s="164">
        <f t="shared" si="334"/>
        <v>1.0094887930000001</v>
      </c>
      <c r="V955" s="157">
        <f t="shared" si="335"/>
        <v>9.1654226899999998</v>
      </c>
      <c r="W955" s="2">
        <f t="shared" si="342"/>
        <v>0</v>
      </c>
      <c r="X955" s="2"/>
      <c r="Y955" s="8"/>
      <c r="Z955" s="5"/>
      <c r="AE955" s="39"/>
    </row>
    <row r="956" spans="1:31" ht="15" customHeight="1" x14ac:dyDescent="0.2">
      <c r="A956" s="75">
        <f t="shared" si="336"/>
        <v>43891</v>
      </c>
      <c r="B956" s="2">
        <f t="shared" si="327"/>
        <v>975.46143669000003</v>
      </c>
      <c r="C956" s="157">
        <f t="shared" si="347"/>
        <v>975.08624008000004</v>
      </c>
      <c r="D956" s="158">
        <f t="shared" si="337"/>
        <v>5320.25</v>
      </c>
      <c r="E956" s="150">
        <f>IF(AND(K956=1,K955&gt;1),VLOOKUP(A955,[1]Plan1!$GA$137:$GD$300,4),E955)</f>
        <v>5331.42</v>
      </c>
      <c r="F956" s="152">
        <f t="shared" si="328"/>
        <v>43828</v>
      </c>
      <c r="G956" s="152">
        <f t="shared" si="345"/>
        <v>43859</v>
      </c>
      <c r="H956" s="159">
        <f t="shared" si="329"/>
        <v>2.099525398242541E-3</v>
      </c>
      <c r="I956" s="160">
        <f t="shared" si="338"/>
        <v>43920</v>
      </c>
      <c r="J956" s="155">
        <f t="shared" si="346"/>
        <v>30</v>
      </c>
      <c r="K956" s="155">
        <f t="shared" si="343"/>
        <v>1</v>
      </c>
      <c r="L956" s="2">
        <f t="shared" si="339"/>
        <v>1.0000699099999999</v>
      </c>
      <c r="M956" s="157">
        <f t="shared" si="344"/>
        <v>1.0000699099999999</v>
      </c>
      <c r="N956" s="2">
        <f t="shared" si="330"/>
        <v>975.15440835000004</v>
      </c>
      <c r="O956" s="161">
        <f t="shared" si="340"/>
        <v>0</v>
      </c>
      <c r="P956" s="162">
        <f t="shared" si="331"/>
        <v>0</v>
      </c>
      <c r="Q956" s="157">
        <f t="shared" si="332"/>
        <v>0</v>
      </c>
      <c r="R956" s="163">
        <f t="shared" si="341"/>
        <v>0.12</v>
      </c>
      <c r="S956" s="161">
        <f t="shared" si="333"/>
        <v>1</v>
      </c>
      <c r="T956" s="161">
        <v>360</v>
      </c>
      <c r="U956" s="164">
        <f t="shared" si="334"/>
        <v>1.0003148509999999</v>
      </c>
      <c r="V956" s="157">
        <f t="shared" si="335"/>
        <v>0.30702834000000001</v>
      </c>
      <c r="W956" s="2">
        <f t="shared" si="342"/>
        <v>0</v>
      </c>
      <c r="X956" s="2"/>
      <c r="Y956" s="8"/>
      <c r="Z956" s="5"/>
      <c r="AE956" s="39"/>
    </row>
    <row r="957" spans="1:31" ht="15" customHeight="1" x14ac:dyDescent="0.2">
      <c r="A957" s="75">
        <f t="shared" si="336"/>
        <v>43892</v>
      </c>
      <c r="B957" s="2">
        <f t="shared" si="327"/>
        <v>975.83678351000003</v>
      </c>
      <c r="C957" s="157">
        <f t="shared" si="347"/>
        <v>975.08624008000004</v>
      </c>
      <c r="D957" s="158">
        <f t="shared" si="337"/>
        <v>5320.25</v>
      </c>
      <c r="E957" s="150">
        <f>IF(AND(K957=1,K956&gt;1),VLOOKUP(A956,[1]Plan1!$GA$137:$GD$300,4),E956)</f>
        <v>5331.42</v>
      </c>
      <c r="F957" s="152">
        <f t="shared" si="328"/>
        <v>43828</v>
      </c>
      <c r="G957" s="152">
        <f t="shared" si="345"/>
        <v>43859</v>
      </c>
      <c r="H957" s="159">
        <f t="shared" si="329"/>
        <v>2.099525398242541E-3</v>
      </c>
      <c r="I957" s="160">
        <f t="shared" si="338"/>
        <v>43920</v>
      </c>
      <c r="J957" s="155">
        <f t="shared" si="346"/>
        <v>30</v>
      </c>
      <c r="K957" s="155">
        <f t="shared" si="343"/>
        <v>2</v>
      </c>
      <c r="L957" s="2">
        <f t="shared" si="339"/>
        <v>1.00013983</v>
      </c>
      <c r="M957" s="157">
        <f t="shared" si="344"/>
        <v>1.00013983</v>
      </c>
      <c r="N957" s="2">
        <f t="shared" si="330"/>
        <v>975.22258638000005</v>
      </c>
      <c r="O957" s="161">
        <f t="shared" si="340"/>
        <v>0</v>
      </c>
      <c r="P957" s="162">
        <f t="shared" si="331"/>
        <v>0</v>
      </c>
      <c r="Q957" s="157">
        <f t="shared" si="332"/>
        <v>0</v>
      </c>
      <c r="R957" s="163">
        <f t="shared" si="341"/>
        <v>0.12</v>
      </c>
      <c r="S957" s="161">
        <f t="shared" si="333"/>
        <v>2</v>
      </c>
      <c r="T957" s="161">
        <v>360</v>
      </c>
      <c r="U957" s="164">
        <f t="shared" si="334"/>
        <v>1.000629802</v>
      </c>
      <c r="V957" s="157">
        <f t="shared" si="335"/>
        <v>0.61419712999999998</v>
      </c>
      <c r="W957" s="2">
        <f t="shared" si="342"/>
        <v>0</v>
      </c>
      <c r="X957" s="2"/>
      <c r="Y957" s="8"/>
      <c r="Z957" s="5"/>
      <c r="AE957" s="39"/>
    </row>
    <row r="958" spans="1:31" ht="15" customHeight="1" x14ac:dyDescent="0.2">
      <c r="A958" s="75">
        <f t="shared" si="336"/>
        <v>43893</v>
      </c>
      <c r="B958" s="2">
        <f t="shared" si="327"/>
        <v>976.21226982999997</v>
      </c>
      <c r="C958" s="157">
        <f t="shared" si="347"/>
        <v>975.08624008000004</v>
      </c>
      <c r="D958" s="158">
        <f t="shared" si="337"/>
        <v>5320.25</v>
      </c>
      <c r="E958" s="150">
        <f>IF(AND(K958=1,K957&gt;1),VLOOKUP(A957,[1]Plan1!$GA$137:$GD$300,4),E957)</f>
        <v>5331.42</v>
      </c>
      <c r="F958" s="152">
        <f t="shared" si="328"/>
        <v>43828</v>
      </c>
      <c r="G958" s="152">
        <f t="shared" si="345"/>
        <v>43859</v>
      </c>
      <c r="H958" s="159">
        <f t="shared" si="329"/>
        <v>2.099525398242541E-3</v>
      </c>
      <c r="I958" s="160">
        <f t="shared" si="338"/>
        <v>43920</v>
      </c>
      <c r="J958" s="155">
        <f t="shared" si="346"/>
        <v>30</v>
      </c>
      <c r="K958" s="155">
        <f t="shared" si="343"/>
        <v>3</v>
      </c>
      <c r="L958" s="2">
        <f t="shared" si="339"/>
        <v>1.00020975</v>
      </c>
      <c r="M958" s="157">
        <f t="shared" si="344"/>
        <v>1.00020975</v>
      </c>
      <c r="N958" s="2">
        <f t="shared" si="330"/>
        <v>975.29076440999995</v>
      </c>
      <c r="O958" s="161">
        <f t="shared" si="340"/>
        <v>0</v>
      </c>
      <c r="P958" s="162">
        <f t="shared" si="331"/>
        <v>0</v>
      </c>
      <c r="Q958" s="157">
        <f t="shared" si="332"/>
        <v>0</v>
      </c>
      <c r="R958" s="163">
        <f t="shared" si="341"/>
        <v>0.12</v>
      </c>
      <c r="S958" s="161">
        <f t="shared" si="333"/>
        <v>3</v>
      </c>
      <c r="T958" s="161">
        <v>360</v>
      </c>
      <c r="U958" s="164">
        <f t="shared" si="334"/>
        <v>1.0009448519999999</v>
      </c>
      <c r="V958" s="157">
        <f t="shared" si="335"/>
        <v>0.92150542000000002</v>
      </c>
      <c r="W958" s="2">
        <f t="shared" si="342"/>
        <v>0</v>
      </c>
      <c r="X958" s="2"/>
      <c r="Y958" s="8"/>
      <c r="Z958" s="5"/>
      <c r="AE958" s="39"/>
    </row>
    <row r="959" spans="1:31" ht="15" customHeight="1" x14ac:dyDescent="0.2">
      <c r="A959" s="75">
        <f t="shared" si="336"/>
        <v>43894</v>
      </c>
      <c r="B959" s="2">
        <f t="shared" si="327"/>
        <v>976.58790543999999</v>
      </c>
      <c r="C959" s="157">
        <f t="shared" si="347"/>
        <v>975.08624008000004</v>
      </c>
      <c r="D959" s="158">
        <f t="shared" si="337"/>
        <v>5320.25</v>
      </c>
      <c r="E959" s="150">
        <f>IF(AND(K959=1,K958&gt;1),VLOOKUP(A958,[1]Plan1!$GA$137:$GD$300,4),E958)</f>
        <v>5331.42</v>
      </c>
      <c r="F959" s="152">
        <f t="shared" si="328"/>
        <v>43828</v>
      </c>
      <c r="G959" s="152">
        <f t="shared" si="345"/>
        <v>43859</v>
      </c>
      <c r="H959" s="159">
        <f t="shared" si="329"/>
        <v>2.099525398242541E-3</v>
      </c>
      <c r="I959" s="160">
        <f t="shared" si="338"/>
        <v>43920</v>
      </c>
      <c r="J959" s="155">
        <f t="shared" si="346"/>
        <v>30</v>
      </c>
      <c r="K959" s="155">
        <f t="shared" si="343"/>
        <v>4</v>
      </c>
      <c r="L959" s="2">
        <f t="shared" si="339"/>
        <v>1.00027968</v>
      </c>
      <c r="M959" s="157">
        <f t="shared" si="344"/>
        <v>1.00027968</v>
      </c>
      <c r="N959" s="2">
        <f t="shared" si="330"/>
        <v>975.35895218999997</v>
      </c>
      <c r="O959" s="161">
        <f t="shared" si="340"/>
        <v>0</v>
      </c>
      <c r="P959" s="162">
        <f t="shared" si="331"/>
        <v>0</v>
      </c>
      <c r="Q959" s="157">
        <f t="shared" si="332"/>
        <v>0</v>
      </c>
      <c r="R959" s="163">
        <f t="shared" si="341"/>
        <v>0.12</v>
      </c>
      <c r="S959" s="161">
        <f t="shared" si="333"/>
        <v>4</v>
      </c>
      <c r="T959" s="161">
        <v>360</v>
      </c>
      <c r="U959" s="164">
        <f t="shared" si="334"/>
        <v>1.0012600009999999</v>
      </c>
      <c r="V959" s="157">
        <f t="shared" si="335"/>
        <v>1.22895325</v>
      </c>
      <c r="W959" s="2">
        <f t="shared" si="342"/>
        <v>0</v>
      </c>
      <c r="X959" s="2"/>
      <c r="Y959" s="8"/>
      <c r="Z959" s="5"/>
      <c r="AE959" s="39"/>
    </row>
    <row r="960" spans="1:31" ht="15" customHeight="1" x14ac:dyDescent="0.2">
      <c r="A960" s="75">
        <f t="shared" si="336"/>
        <v>43895</v>
      </c>
      <c r="B960" s="2">
        <f t="shared" si="327"/>
        <v>976.96368059999998</v>
      </c>
      <c r="C960" s="157">
        <f t="shared" si="347"/>
        <v>975.08624008000004</v>
      </c>
      <c r="D960" s="158">
        <f t="shared" si="337"/>
        <v>5320.25</v>
      </c>
      <c r="E960" s="150">
        <f>IF(AND(K960=1,K959&gt;1),VLOOKUP(A959,[1]Plan1!$GA$137:$GD$300,4),E959)</f>
        <v>5331.42</v>
      </c>
      <c r="F960" s="152">
        <f t="shared" si="328"/>
        <v>43828</v>
      </c>
      <c r="G960" s="152">
        <f t="shared" si="345"/>
        <v>43859</v>
      </c>
      <c r="H960" s="159">
        <f t="shared" si="329"/>
        <v>2.099525398242541E-3</v>
      </c>
      <c r="I960" s="160">
        <f t="shared" si="338"/>
        <v>43920</v>
      </c>
      <c r="J960" s="155">
        <f t="shared" si="346"/>
        <v>30</v>
      </c>
      <c r="K960" s="155">
        <f t="shared" si="343"/>
        <v>5</v>
      </c>
      <c r="L960" s="2">
        <f t="shared" si="339"/>
        <v>1.00034961</v>
      </c>
      <c r="M960" s="157">
        <f t="shared" si="344"/>
        <v>1.00034961</v>
      </c>
      <c r="N960" s="2">
        <f t="shared" si="330"/>
        <v>975.42713997999999</v>
      </c>
      <c r="O960" s="161">
        <f t="shared" si="340"/>
        <v>0</v>
      </c>
      <c r="P960" s="162">
        <f t="shared" si="331"/>
        <v>0</v>
      </c>
      <c r="Q960" s="157">
        <f t="shared" si="332"/>
        <v>0</v>
      </c>
      <c r="R960" s="163">
        <f t="shared" si="341"/>
        <v>0.12</v>
      </c>
      <c r="S960" s="161">
        <f t="shared" si="333"/>
        <v>5</v>
      </c>
      <c r="T960" s="161">
        <v>360</v>
      </c>
      <c r="U960" s="164">
        <f t="shared" si="334"/>
        <v>1.0015752490000001</v>
      </c>
      <c r="V960" s="157">
        <f t="shared" si="335"/>
        <v>1.53654062</v>
      </c>
      <c r="W960" s="2">
        <f t="shared" si="342"/>
        <v>0</v>
      </c>
      <c r="X960" s="2"/>
      <c r="Y960" s="8"/>
      <c r="Z960" s="5"/>
      <c r="AE960" s="39"/>
    </row>
    <row r="961" spans="1:31" ht="15" customHeight="1" x14ac:dyDescent="0.2">
      <c r="A961" s="75">
        <f t="shared" si="336"/>
        <v>43896</v>
      </c>
      <c r="B961" s="2">
        <f t="shared" si="327"/>
        <v>977.33960508999996</v>
      </c>
      <c r="C961" s="157">
        <f t="shared" si="347"/>
        <v>975.08624008000004</v>
      </c>
      <c r="D961" s="158">
        <f t="shared" si="337"/>
        <v>5320.25</v>
      </c>
      <c r="E961" s="150">
        <f>IF(AND(K961=1,K960&gt;1),VLOOKUP(A960,[1]Plan1!$GA$137:$GD$300,4),E960)</f>
        <v>5331.42</v>
      </c>
      <c r="F961" s="152">
        <f t="shared" si="328"/>
        <v>43828</v>
      </c>
      <c r="G961" s="152">
        <f t="shared" si="345"/>
        <v>43859</v>
      </c>
      <c r="H961" s="159">
        <f t="shared" si="329"/>
        <v>2.099525398242541E-3</v>
      </c>
      <c r="I961" s="160">
        <f t="shared" si="338"/>
        <v>43920</v>
      </c>
      <c r="J961" s="155">
        <f t="shared" si="346"/>
        <v>30</v>
      </c>
      <c r="K961" s="155">
        <f t="shared" si="343"/>
        <v>6</v>
      </c>
      <c r="L961" s="2">
        <f t="shared" si="339"/>
        <v>1.0004195499999999</v>
      </c>
      <c r="M961" s="157">
        <f t="shared" si="344"/>
        <v>1.0004195499999999</v>
      </c>
      <c r="N961" s="2">
        <f t="shared" si="330"/>
        <v>975.49533751000001</v>
      </c>
      <c r="O961" s="161">
        <f t="shared" si="340"/>
        <v>0</v>
      </c>
      <c r="P961" s="162">
        <f t="shared" si="331"/>
        <v>0</v>
      </c>
      <c r="Q961" s="157">
        <f t="shared" si="332"/>
        <v>0</v>
      </c>
      <c r="R961" s="163">
        <f t="shared" si="341"/>
        <v>0.12</v>
      </c>
      <c r="S961" s="161">
        <f t="shared" si="333"/>
        <v>6</v>
      </c>
      <c r="T961" s="161">
        <v>360</v>
      </c>
      <c r="U961" s="164">
        <f t="shared" si="334"/>
        <v>1.001890596</v>
      </c>
      <c r="V961" s="157">
        <f t="shared" si="335"/>
        <v>1.8442675799999999</v>
      </c>
      <c r="W961" s="2">
        <f t="shared" si="342"/>
        <v>0</v>
      </c>
      <c r="X961" s="2"/>
      <c r="Y961" s="8"/>
      <c r="Z961" s="5"/>
      <c r="AE961" s="39"/>
    </row>
    <row r="962" spans="1:31" ht="15" customHeight="1" x14ac:dyDescent="0.2">
      <c r="A962" s="75">
        <f t="shared" si="336"/>
        <v>43897</v>
      </c>
      <c r="B962" s="2">
        <f t="shared" si="327"/>
        <v>977.71567014000004</v>
      </c>
      <c r="C962" s="157">
        <f t="shared" si="347"/>
        <v>975.08624008000004</v>
      </c>
      <c r="D962" s="158">
        <f t="shared" si="337"/>
        <v>5320.25</v>
      </c>
      <c r="E962" s="150">
        <f>IF(AND(K962=1,K961&gt;1),VLOOKUP(A961,[1]Plan1!$GA$137:$GD$300,4),E961)</f>
        <v>5331.42</v>
      </c>
      <c r="F962" s="152">
        <f t="shared" si="328"/>
        <v>43828</v>
      </c>
      <c r="G962" s="152">
        <f t="shared" si="345"/>
        <v>43859</v>
      </c>
      <c r="H962" s="159">
        <f t="shared" si="329"/>
        <v>2.099525398242541E-3</v>
      </c>
      <c r="I962" s="160">
        <f t="shared" si="338"/>
        <v>43920</v>
      </c>
      <c r="J962" s="155">
        <f t="shared" si="346"/>
        <v>30</v>
      </c>
      <c r="K962" s="155">
        <f t="shared" si="343"/>
        <v>7</v>
      </c>
      <c r="L962" s="2">
        <f t="shared" si="339"/>
        <v>1.0004894900000001</v>
      </c>
      <c r="M962" s="157">
        <f t="shared" si="344"/>
        <v>1.0004894900000001</v>
      </c>
      <c r="N962" s="2">
        <f t="shared" si="330"/>
        <v>975.56353504000003</v>
      </c>
      <c r="O962" s="161">
        <f t="shared" si="340"/>
        <v>0</v>
      </c>
      <c r="P962" s="162">
        <f t="shared" si="331"/>
        <v>0</v>
      </c>
      <c r="Q962" s="157">
        <f t="shared" si="332"/>
        <v>0</v>
      </c>
      <c r="R962" s="163">
        <f t="shared" si="341"/>
        <v>0.12</v>
      </c>
      <c r="S962" s="161">
        <f t="shared" si="333"/>
        <v>7</v>
      </c>
      <c r="T962" s="161">
        <v>360</v>
      </c>
      <c r="U962" s="164">
        <f t="shared" si="334"/>
        <v>1.0022060429999999</v>
      </c>
      <c r="V962" s="157">
        <f t="shared" si="335"/>
        <v>2.1521351000000002</v>
      </c>
      <c r="W962" s="2">
        <f t="shared" si="342"/>
        <v>0</v>
      </c>
      <c r="X962" s="2"/>
      <c r="Y962" s="8"/>
      <c r="Z962" s="5"/>
      <c r="AE962" s="39"/>
    </row>
    <row r="963" spans="1:31" ht="15" customHeight="1" x14ac:dyDescent="0.2">
      <c r="A963" s="75">
        <f t="shared" si="336"/>
        <v>43898</v>
      </c>
      <c r="B963" s="2">
        <f t="shared" si="327"/>
        <v>978.09188457999994</v>
      </c>
      <c r="C963" s="157">
        <f t="shared" si="347"/>
        <v>975.08624008000004</v>
      </c>
      <c r="D963" s="158">
        <f t="shared" si="337"/>
        <v>5320.25</v>
      </c>
      <c r="E963" s="150">
        <f>IF(AND(K963=1,K962&gt;1),VLOOKUP(A962,[1]Plan1!$GA$137:$GD$300,4),E962)</f>
        <v>5331.42</v>
      </c>
      <c r="F963" s="152">
        <f t="shared" si="328"/>
        <v>43828</v>
      </c>
      <c r="G963" s="152">
        <f t="shared" si="345"/>
        <v>43859</v>
      </c>
      <c r="H963" s="159">
        <f t="shared" si="329"/>
        <v>2.099525398242541E-3</v>
      </c>
      <c r="I963" s="160">
        <f t="shared" si="338"/>
        <v>43920</v>
      </c>
      <c r="J963" s="155">
        <f t="shared" si="346"/>
        <v>30</v>
      </c>
      <c r="K963" s="155">
        <f t="shared" si="343"/>
        <v>8</v>
      </c>
      <c r="L963" s="2">
        <f t="shared" si="339"/>
        <v>1.00055944</v>
      </c>
      <c r="M963" s="157">
        <f t="shared" si="344"/>
        <v>1.00055944</v>
      </c>
      <c r="N963" s="2">
        <f t="shared" si="330"/>
        <v>975.63174231999994</v>
      </c>
      <c r="O963" s="161">
        <f t="shared" si="340"/>
        <v>0</v>
      </c>
      <c r="P963" s="162">
        <f t="shared" si="331"/>
        <v>0</v>
      </c>
      <c r="Q963" s="157">
        <f t="shared" si="332"/>
        <v>0</v>
      </c>
      <c r="R963" s="163">
        <f t="shared" si="341"/>
        <v>0.12</v>
      </c>
      <c r="S963" s="161">
        <f t="shared" si="333"/>
        <v>8</v>
      </c>
      <c r="T963" s="161">
        <v>360</v>
      </c>
      <c r="U963" s="164">
        <f t="shared" si="334"/>
        <v>1.0025215890000001</v>
      </c>
      <c r="V963" s="157">
        <f t="shared" si="335"/>
        <v>2.46014226</v>
      </c>
      <c r="W963" s="2">
        <f t="shared" si="342"/>
        <v>0</v>
      </c>
      <c r="X963" s="2"/>
      <c r="Y963" s="8"/>
      <c r="Z963" s="5"/>
      <c r="AE963" s="39"/>
    </row>
    <row r="964" spans="1:31" ht="15" customHeight="1" x14ac:dyDescent="0.2">
      <c r="A964" s="75">
        <f t="shared" si="336"/>
        <v>43899</v>
      </c>
      <c r="B964" s="2">
        <f t="shared" si="327"/>
        <v>978.46823867000001</v>
      </c>
      <c r="C964" s="157">
        <f t="shared" si="347"/>
        <v>975.08624008000004</v>
      </c>
      <c r="D964" s="158">
        <f t="shared" si="337"/>
        <v>5320.25</v>
      </c>
      <c r="E964" s="150">
        <f>IF(AND(K964=1,K963&gt;1),VLOOKUP(A963,[1]Plan1!$GA$137:$GD$300,4),E963)</f>
        <v>5331.42</v>
      </c>
      <c r="F964" s="152">
        <f t="shared" si="328"/>
        <v>43828</v>
      </c>
      <c r="G964" s="152">
        <f t="shared" si="345"/>
        <v>43859</v>
      </c>
      <c r="H964" s="159">
        <f t="shared" si="329"/>
        <v>2.099525398242541E-3</v>
      </c>
      <c r="I964" s="160">
        <f t="shared" si="338"/>
        <v>43920</v>
      </c>
      <c r="J964" s="155">
        <f t="shared" si="346"/>
        <v>30</v>
      </c>
      <c r="K964" s="155">
        <f t="shared" si="343"/>
        <v>9</v>
      </c>
      <c r="L964" s="2">
        <f t="shared" si="339"/>
        <v>1.0006293900000001</v>
      </c>
      <c r="M964" s="157">
        <f t="shared" si="344"/>
        <v>1.0006293900000001</v>
      </c>
      <c r="N964" s="2">
        <f t="shared" si="330"/>
        <v>975.69994959999997</v>
      </c>
      <c r="O964" s="161">
        <f t="shared" si="340"/>
        <v>0</v>
      </c>
      <c r="P964" s="162">
        <f t="shared" si="331"/>
        <v>0</v>
      </c>
      <c r="Q964" s="157">
        <f t="shared" si="332"/>
        <v>0</v>
      </c>
      <c r="R964" s="163">
        <f t="shared" si="341"/>
        <v>0.12</v>
      </c>
      <c r="S964" s="161">
        <f t="shared" si="333"/>
        <v>9</v>
      </c>
      <c r="T964" s="161">
        <v>360</v>
      </c>
      <c r="U964" s="164">
        <f t="shared" si="334"/>
        <v>1.002837234</v>
      </c>
      <c r="V964" s="157">
        <f t="shared" si="335"/>
        <v>2.7682890699999998</v>
      </c>
      <c r="W964" s="2">
        <f t="shared" si="342"/>
        <v>0</v>
      </c>
      <c r="X964" s="2"/>
      <c r="Y964" s="8"/>
      <c r="Z964" s="5"/>
      <c r="AE964" s="39"/>
    </row>
    <row r="965" spans="1:31" ht="15" customHeight="1" x14ac:dyDescent="0.2">
      <c r="A965" s="75">
        <f t="shared" si="336"/>
        <v>43900</v>
      </c>
      <c r="B965" s="2">
        <f t="shared" si="327"/>
        <v>978.84474317000002</v>
      </c>
      <c r="C965" s="157">
        <f t="shared" si="347"/>
        <v>975.08624008000004</v>
      </c>
      <c r="D965" s="158">
        <f t="shared" si="337"/>
        <v>5320.25</v>
      </c>
      <c r="E965" s="150">
        <f>IF(AND(K965=1,K964&gt;1),VLOOKUP(A964,[1]Plan1!$GA$137:$GD$300,4),E964)</f>
        <v>5331.42</v>
      </c>
      <c r="F965" s="152">
        <f t="shared" si="328"/>
        <v>43828</v>
      </c>
      <c r="G965" s="152">
        <f t="shared" si="345"/>
        <v>43859</v>
      </c>
      <c r="H965" s="159">
        <f t="shared" si="329"/>
        <v>2.099525398242541E-3</v>
      </c>
      <c r="I965" s="160">
        <f t="shared" si="338"/>
        <v>43920</v>
      </c>
      <c r="J965" s="155">
        <f t="shared" si="346"/>
        <v>30</v>
      </c>
      <c r="K965" s="155">
        <f t="shared" si="343"/>
        <v>10</v>
      </c>
      <c r="L965" s="2">
        <f t="shared" si="339"/>
        <v>1.0006993500000001</v>
      </c>
      <c r="M965" s="157">
        <f t="shared" si="344"/>
        <v>1.0006993500000001</v>
      </c>
      <c r="N965" s="2">
        <f t="shared" si="330"/>
        <v>975.76816664</v>
      </c>
      <c r="O965" s="161">
        <f t="shared" si="340"/>
        <v>0</v>
      </c>
      <c r="P965" s="162">
        <f t="shared" si="331"/>
        <v>0</v>
      </c>
      <c r="Q965" s="157">
        <f t="shared" si="332"/>
        <v>0</v>
      </c>
      <c r="R965" s="163">
        <f t="shared" si="341"/>
        <v>0.12</v>
      </c>
      <c r="S965" s="161">
        <f t="shared" si="333"/>
        <v>10</v>
      </c>
      <c r="T965" s="161">
        <v>360</v>
      </c>
      <c r="U965" s="164">
        <f t="shared" si="334"/>
        <v>1.003152979</v>
      </c>
      <c r="V965" s="157">
        <f t="shared" si="335"/>
        <v>3.0765765300000001</v>
      </c>
      <c r="W965" s="2">
        <f t="shared" si="342"/>
        <v>0</v>
      </c>
      <c r="X965" s="2"/>
      <c r="Y965" s="8"/>
      <c r="Z965" s="5"/>
      <c r="AE965" s="39"/>
    </row>
    <row r="966" spans="1:31" ht="15" customHeight="1" x14ac:dyDescent="0.2">
      <c r="A966" s="75">
        <f t="shared" si="336"/>
        <v>43901</v>
      </c>
      <c r="B966" s="2">
        <f t="shared" si="327"/>
        <v>979.22138735999999</v>
      </c>
      <c r="C966" s="157">
        <f t="shared" si="347"/>
        <v>975.08624008000004</v>
      </c>
      <c r="D966" s="158">
        <f t="shared" si="337"/>
        <v>5320.25</v>
      </c>
      <c r="E966" s="150">
        <f>IF(AND(K966=1,K965&gt;1),VLOOKUP(A965,[1]Plan1!$GA$137:$GD$300,4),E965)</f>
        <v>5331.42</v>
      </c>
      <c r="F966" s="152">
        <f t="shared" si="328"/>
        <v>43828</v>
      </c>
      <c r="G966" s="152">
        <f t="shared" si="345"/>
        <v>43859</v>
      </c>
      <c r="H966" s="159">
        <f t="shared" si="329"/>
        <v>2.099525398242541E-3</v>
      </c>
      <c r="I966" s="160">
        <f t="shared" si="338"/>
        <v>43920</v>
      </c>
      <c r="J966" s="155">
        <f t="shared" si="346"/>
        <v>30</v>
      </c>
      <c r="K966" s="155">
        <f t="shared" si="343"/>
        <v>11</v>
      </c>
      <c r="L966" s="2">
        <f t="shared" si="339"/>
        <v>1.0007693099999999</v>
      </c>
      <c r="M966" s="157">
        <f t="shared" si="344"/>
        <v>1.0007693099999999</v>
      </c>
      <c r="N966" s="2">
        <f t="shared" si="330"/>
        <v>975.83638367000003</v>
      </c>
      <c r="O966" s="161">
        <f t="shared" si="340"/>
        <v>0</v>
      </c>
      <c r="P966" s="162">
        <f t="shared" si="331"/>
        <v>0</v>
      </c>
      <c r="Q966" s="157">
        <f t="shared" si="332"/>
        <v>0</v>
      </c>
      <c r="R966" s="163">
        <f t="shared" si="341"/>
        <v>0.12</v>
      </c>
      <c r="S966" s="161">
        <f t="shared" si="333"/>
        <v>11</v>
      </c>
      <c r="T966" s="161">
        <v>360</v>
      </c>
      <c r="U966" s="164">
        <f t="shared" si="334"/>
        <v>1.003468823</v>
      </c>
      <c r="V966" s="157">
        <f t="shared" si="335"/>
        <v>3.38500369</v>
      </c>
      <c r="W966" s="2">
        <f t="shared" si="342"/>
        <v>0</v>
      </c>
      <c r="X966" s="2"/>
      <c r="Y966" s="8"/>
      <c r="Z966" s="5"/>
      <c r="AE966" s="39"/>
    </row>
    <row r="967" spans="1:31" ht="15" customHeight="1" x14ac:dyDescent="0.2">
      <c r="A967" s="75">
        <f t="shared" si="336"/>
        <v>43902</v>
      </c>
      <c r="B967" s="2">
        <f t="shared" si="327"/>
        <v>979.59818200999996</v>
      </c>
      <c r="C967" s="157">
        <f t="shared" si="347"/>
        <v>975.08624008000004</v>
      </c>
      <c r="D967" s="158">
        <f t="shared" si="337"/>
        <v>5320.25</v>
      </c>
      <c r="E967" s="150">
        <f>IF(AND(K967=1,K966&gt;1),VLOOKUP(A966,[1]Plan1!$GA$137:$GD$300,4),E966)</f>
        <v>5331.42</v>
      </c>
      <c r="F967" s="152">
        <f t="shared" si="328"/>
        <v>43828</v>
      </c>
      <c r="G967" s="152">
        <f t="shared" si="345"/>
        <v>43859</v>
      </c>
      <c r="H967" s="159">
        <f t="shared" si="329"/>
        <v>2.099525398242541E-3</v>
      </c>
      <c r="I967" s="160">
        <f t="shared" si="338"/>
        <v>43920</v>
      </c>
      <c r="J967" s="155">
        <f t="shared" si="346"/>
        <v>30</v>
      </c>
      <c r="K967" s="155">
        <f t="shared" si="343"/>
        <v>12</v>
      </c>
      <c r="L967" s="2">
        <f t="shared" si="339"/>
        <v>1.0008392800000001</v>
      </c>
      <c r="M967" s="157">
        <f t="shared" si="344"/>
        <v>1.0008392800000001</v>
      </c>
      <c r="N967" s="2">
        <f t="shared" si="330"/>
        <v>975.90461044999995</v>
      </c>
      <c r="O967" s="161">
        <f t="shared" si="340"/>
        <v>0</v>
      </c>
      <c r="P967" s="162">
        <f t="shared" si="331"/>
        <v>0</v>
      </c>
      <c r="Q967" s="157">
        <f t="shared" si="332"/>
        <v>0</v>
      </c>
      <c r="R967" s="163">
        <f t="shared" si="341"/>
        <v>0.12</v>
      </c>
      <c r="S967" s="161">
        <f t="shared" si="333"/>
        <v>12</v>
      </c>
      <c r="T967" s="161">
        <v>360</v>
      </c>
      <c r="U967" s="164">
        <f t="shared" si="334"/>
        <v>1.003784767</v>
      </c>
      <c r="V967" s="157">
        <f t="shared" si="335"/>
        <v>3.6935715600000001</v>
      </c>
      <c r="W967" s="2">
        <f t="shared" si="342"/>
        <v>0</v>
      </c>
      <c r="X967" s="2"/>
      <c r="Y967" s="8"/>
      <c r="Z967" s="5"/>
      <c r="AE967" s="39"/>
    </row>
    <row r="968" spans="1:31" ht="15" customHeight="1" x14ac:dyDescent="0.2">
      <c r="A968" s="75">
        <f t="shared" si="336"/>
        <v>43903</v>
      </c>
      <c r="B968" s="2">
        <f t="shared" si="327"/>
        <v>979.97511640999994</v>
      </c>
      <c r="C968" s="157">
        <f t="shared" si="347"/>
        <v>975.08624008000004</v>
      </c>
      <c r="D968" s="158">
        <f t="shared" si="337"/>
        <v>5320.25</v>
      </c>
      <c r="E968" s="150">
        <f>IF(AND(K968=1,K967&gt;1),VLOOKUP(A967,[1]Plan1!$GA$137:$GD$300,4),E967)</f>
        <v>5331.42</v>
      </c>
      <c r="F968" s="152">
        <f t="shared" si="328"/>
        <v>43828</v>
      </c>
      <c r="G968" s="152">
        <f t="shared" si="345"/>
        <v>43859</v>
      </c>
      <c r="H968" s="159">
        <f t="shared" si="329"/>
        <v>2.099525398242541E-3</v>
      </c>
      <c r="I968" s="160">
        <f t="shared" si="338"/>
        <v>43920</v>
      </c>
      <c r="J968" s="155">
        <f t="shared" si="346"/>
        <v>30</v>
      </c>
      <c r="K968" s="155">
        <f t="shared" si="343"/>
        <v>13</v>
      </c>
      <c r="L968" s="2">
        <f t="shared" si="339"/>
        <v>1.0009092500000001</v>
      </c>
      <c r="M968" s="157">
        <f t="shared" si="344"/>
        <v>1.0009092500000001</v>
      </c>
      <c r="N968" s="2">
        <f t="shared" si="330"/>
        <v>975.97283723999999</v>
      </c>
      <c r="O968" s="161">
        <f t="shared" si="340"/>
        <v>0</v>
      </c>
      <c r="P968" s="162">
        <f t="shared" si="331"/>
        <v>0</v>
      </c>
      <c r="Q968" s="157">
        <f t="shared" si="332"/>
        <v>0</v>
      </c>
      <c r="R968" s="163">
        <f t="shared" si="341"/>
        <v>0.12</v>
      </c>
      <c r="S968" s="161">
        <f t="shared" si="333"/>
        <v>13</v>
      </c>
      <c r="T968" s="161">
        <v>360</v>
      </c>
      <c r="U968" s="164">
        <f t="shared" si="334"/>
        <v>1.00410081</v>
      </c>
      <c r="V968" s="157">
        <f t="shared" si="335"/>
        <v>4.0022791700000004</v>
      </c>
      <c r="W968" s="2">
        <f t="shared" si="342"/>
        <v>0</v>
      </c>
      <c r="X968" s="2"/>
      <c r="Y968" s="8"/>
      <c r="Z968" s="5"/>
      <c r="AE968" s="39"/>
    </row>
    <row r="969" spans="1:31" ht="15" customHeight="1" x14ac:dyDescent="0.2">
      <c r="A969" s="75">
        <f t="shared" si="336"/>
        <v>43904</v>
      </c>
      <c r="B969" s="2">
        <f t="shared" si="327"/>
        <v>980.35220131000005</v>
      </c>
      <c r="C969" s="157">
        <f t="shared" si="347"/>
        <v>975.08624008000004</v>
      </c>
      <c r="D969" s="158">
        <f t="shared" si="337"/>
        <v>5320.25</v>
      </c>
      <c r="E969" s="150">
        <f>IF(AND(K969=1,K968&gt;1),VLOOKUP(A968,[1]Plan1!$GA$137:$GD$300,4),E968)</f>
        <v>5331.42</v>
      </c>
      <c r="F969" s="152">
        <f t="shared" si="328"/>
        <v>43828</v>
      </c>
      <c r="G969" s="152">
        <f t="shared" si="345"/>
        <v>43859</v>
      </c>
      <c r="H969" s="159">
        <f t="shared" si="329"/>
        <v>2.099525398242541E-3</v>
      </c>
      <c r="I969" s="160">
        <f t="shared" si="338"/>
        <v>43920</v>
      </c>
      <c r="J969" s="155">
        <f t="shared" si="346"/>
        <v>30</v>
      </c>
      <c r="K969" s="155">
        <f t="shared" si="343"/>
        <v>14</v>
      </c>
      <c r="L969" s="2">
        <f t="shared" si="339"/>
        <v>1.00097923</v>
      </c>
      <c r="M969" s="157">
        <f t="shared" si="344"/>
        <v>1.00097923</v>
      </c>
      <c r="N969" s="2">
        <f t="shared" si="330"/>
        <v>976.04107377000003</v>
      </c>
      <c r="O969" s="161">
        <f t="shared" si="340"/>
        <v>0</v>
      </c>
      <c r="P969" s="162">
        <f t="shared" si="331"/>
        <v>0</v>
      </c>
      <c r="Q969" s="157">
        <f t="shared" si="332"/>
        <v>0</v>
      </c>
      <c r="R969" s="163">
        <f t="shared" si="341"/>
        <v>0.12</v>
      </c>
      <c r="S969" s="161">
        <f t="shared" si="333"/>
        <v>14</v>
      </c>
      <c r="T969" s="161">
        <v>360</v>
      </c>
      <c r="U969" s="164">
        <f t="shared" si="334"/>
        <v>1.004416953</v>
      </c>
      <c r="V969" s="157">
        <f t="shared" si="335"/>
        <v>4.3111275400000002</v>
      </c>
      <c r="W969" s="2">
        <f t="shared" si="342"/>
        <v>0</v>
      </c>
      <c r="X969" s="2"/>
      <c r="Y969" s="8"/>
      <c r="Z969" s="5"/>
      <c r="AE969" s="39"/>
    </row>
    <row r="970" spans="1:31" ht="15" customHeight="1" x14ac:dyDescent="0.2">
      <c r="A970" s="75">
        <f t="shared" si="336"/>
        <v>43905</v>
      </c>
      <c r="B970" s="2">
        <f t="shared" si="327"/>
        <v>980.72942601</v>
      </c>
      <c r="C970" s="157">
        <f t="shared" si="347"/>
        <v>975.08624008000004</v>
      </c>
      <c r="D970" s="158">
        <f t="shared" si="337"/>
        <v>5320.25</v>
      </c>
      <c r="E970" s="150">
        <f>IF(AND(K970=1,K969&gt;1),VLOOKUP(A969,[1]Plan1!$GA$137:$GD$300,4),E969)</f>
        <v>5331.42</v>
      </c>
      <c r="F970" s="152">
        <f t="shared" si="328"/>
        <v>43828</v>
      </c>
      <c r="G970" s="152">
        <f t="shared" si="345"/>
        <v>43859</v>
      </c>
      <c r="H970" s="159">
        <f t="shared" si="329"/>
        <v>2.099525398242541E-3</v>
      </c>
      <c r="I970" s="160">
        <f t="shared" si="338"/>
        <v>43920</v>
      </c>
      <c r="J970" s="155">
        <f t="shared" si="346"/>
        <v>30</v>
      </c>
      <c r="K970" s="155">
        <f t="shared" si="343"/>
        <v>15</v>
      </c>
      <c r="L970" s="2">
        <f t="shared" si="339"/>
        <v>1.0010492099999999</v>
      </c>
      <c r="M970" s="157">
        <f t="shared" si="344"/>
        <v>1.0010492099999999</v>
      </c>
      <c r="N970" s="2">
        <f t="shared" si="330"/>
        <v>976.10931030999996</v>
      </c>
      <c r="O970" s="161">
        <f t="shared" si="340"/>
        <v>0</v>
      </c>
      <c r="P970" s="162">
        <f t="shared" si="331"/>
        <v>0</v>
      </c>
      <c r="Q970" s="157">
        <f t="shared" si="332"/>
        <v>0</v>
      </c>
      <c r="R970" s="163">
        <f t="shared" si="341"/>
        <v>0.12</v>
      </c>
      <c r="S970" s="161">
        <f t="shared" si="333"/>
        <v>15</v>
      </c>
      <c r="T970" s="161">
        <v>360</v>
      </c>
      <c r="U970" s="164">
        <f t="shared" si="334"/>
        <v>1.004733195</v>
      </c>
      <c r="V970" s="157">
        <f t="shared" si="335"/>
        <v>4.6201157000000004</v>
      </c>
      <c r="W970" s="2">
        <f t="shared" si="342"/>
        <v>0</v>
      </c>
      <c r="X970" s="2"/>
      <c r="Y970" s="8"/>
      <c r="Z970" s="5"/>
      <c r="AE970" s="39"/>
    </row>
    <row r="971" spans="1:31" ht="15" customHeight="1" x14ac:dyDescent="0.2">
      <c r="A971" s="75">
        <f t="shared" si="336"/>
        <v>43906</v>
      </c>
      <c r="B971" s="2">
        <f t="shared" ref="B971:B1034" si="348">N971+V971</f>
        <v>981.10679147999997</v>
      </c>
      <c r="C971" s="157">
        <f t="shared" si="347"/>
        <v>975.08624008000004</v>
      </c>
      <c r="D971" s="158">
        <f t="shared" si="337"/>
        <v>5320.25</v>
      </c>
      <c r="E971" s="150">
        <f>IF(AND(K971=1,K970&gt;1),VLOOKUP(A970,[1]Plan1!$GA$137:$GD$300,4),E970)</f>
        <v>5331.42</v>
      </c>
      <c r="F971" s="152">
        <f t="shared" ref="F971:F1034" si="349">EDATE(G971,-1)</f>
        <v>43828</v>
      </c>
      <c r="G971" s="152">
        <f t="shared" si="345"/>
        <v>43859</v>
      </c>
      <c r="H971" s="159">
        <f t="shared" ref="H971:H1034" si="350">(E971/D971)-1</f>
        <v>2.099525398242541E-3</v>
      </c>
      <c r="I971" s="160">
        <f t="shared" si="338"/>
        <v>43920</v>
      </c>
      <c r="J971" s="155">
        <f t="shared" si="346"/>
        <v>30</v>
      </c>
      <c r="K971" s="155">
        <f t="shared" si="343"/>
        <v>16</v>
      </c>
      <c r="L971" s="2">
        <f t="shared" si="339"/>
        <v>1.00111919</v>
      </c>
      <c r="M971" s="157">
        <f t="shared" si="344"/>
        <v>1.00111919</v>
      </c>
      <c r="N971" s="2">
        <f t="shared" ref="N971:N1034" si="351">TRUNC(C971*M971,8)</f>
        <v>976.17754683999999</v>
      </c>
      <c r="O971" s="161">
        <f t="shared" si="340"/>
        <v>0</v>
      </c>
      <c r="P971" s="162">
        <f t="shared" ref="P971:P1034" si="352">IF(O971&gt;0,VLOOKUP($A971,$AB$11:$AG$122,6),0)</f>
        <v>0</v>
      </c>
      <c r="Q971" s="157">
        <f t="shared" ref="Q971:Q1034" si="353">IF(P971&gt;0,TRUNC(P971*N971,8),0)</f>
        <v>0</v>
      </c>
      <c r="R971" s="163">
        <f t="shared" si="341"/>
        <v>0.12</v>
      </c>
      <c r="S971" s="161">
        <f t="shared" ref="S971:S1034" si="354">K971</f>
        <v>16</v>
      </c>
      <c r="T971" s="161">
        <v>360</v>
      </c>
      <c r="U971" s="164">
        <f t="shared" ref="U971:U1034" si="355">ROUND((1+R971)^(30/360)^(K971/J971),9)</f>
        <v>1.0050495370000001</v>
      </c>
      <c r="V971" s="157">
        <f t="shared" ref="V971:V1034" si="356">TRUNC((N971*(U971-1)),8)</f>
        <v>4.9292446400000003</v>
      </c>
      <c r="W971" s="2">
        <f t="shared" si="342"/>
        <v>0</v>
      </c>
      <c r="X971" s="2"/>
      <c r="Y971" s="8"/>
      <c r="Z971" s="5"/>
      <c r="AE971" s="39"/>
    </row>
    <row r="972" spans="1:31" ht="15" customHeight="1" x14ac:dyDescent="0.2">
      <c r="A972" s="75">
        <f t="shared" ref="A972:A1035" si="357">(A971+1)</f>
        <v>43907</v>
      </c>
      <c r="B972" s="2">
        <f t="shared" si="348"/>
        <v>981.48431638</v>
      </c>
      <c r="C972" s="157">
        <f t="shared" si="347"/>
        <v>975.08624008000004</v>
      </c>
      <c r="D972" s="158">
        <f t="shared" ref="D972:D1035" si="358">IF(E972=E971,D971,E971)</f>
        <v>5320.25</v>
      </c>
      <c r="E972" s="150">
        <f>IF(AND(K972=1,K971&gt;1),VLOOKUP(A971,[1]Plan1!$GA$137:$GD$300,4),E971)</f>
        <v>5331.42</v>
      </c>
      <c r="F972" s="152">
        <f t="shared" si="349"/>
        <v>43828</v>
      </c>
      <c r="G972" s="152">
        <f t="shared" si="345"/>
        <v>43859</v>
      </c>
      <c r="H972" s="159">
        <f t="shared" si="350"/>
        <v>2.099525398242541E-3</v>
      </c>
      <c r="I972" s="160">
        <f t="shared" ref="I972:I1035" si="359">VLOOKUP(A971,AF$126:AI$301,4)</f>
        <v>43920</v>
      </c>
      <c r="J972" s="155">
        <f t="shared" si="346"/>
        <v>30</v>
      </c>
      <c r="K972" s="155">
        <f t="shared" si="343"/>
        <v>17</v>
      </c>
      <c r="L972" s="2">
        <f t="shared" ref="L972:L1035" si="360">TRUNC((E972/D972)^TRUNC((K972/J972),9),8)</f>
        <v>1.0011891900000001</v>
      </c>
      <c r="M972" s="157">
        <f t="shared" si="344"/>
        <v>1.0011891900000001</v>
      </c>
      <c r="N972" s="2">
        <f t="shared" si="351"/>
        <v>976.24580288000004</v>
      </c>
      <c r="O972" s="161">
        <f t="shared" ref="O972:O1035" si="361">IF(VLOOKUP(A972,AB$11:AK$122,10)=VLOOKUP(A971,AB$11:AK$122,10),0,VLOOKUP(A972,AB$11:AK$122,10))</f>
        <v>0</v>
      </c>
      <c r="P972" s="162">
        <f t="shared" si="352"/>
        <v>0</v>
      </c>
      <c r="Q972" s="157">
        <f t="shared" si="353"/>
        <v>0</v>
      </c>
      <c r="R972" s="163">
        <f t="shared" ref="R972:R1035" si="362">(R971)</f>
        <v>0.12</v>
      </c>
      <c r="S972" s="161">
        <f t="shared" si="354"/>
        <v>17</v>
      </c>
      <c r="T972" s="161">
        <v>360</v>
      </c>
      <c r="U972" s="164">
        <f t="shared" si="355"/>
        <v>1.0053659779999999</v>
      </c>
      <c r="V972" s="157">
        <f t="shared" si="356"/>
        <v>5.2385134999999998</v>
      </c>
      <c r="W972" s="2">
        <f t="shared" ref="W972:W1035" si="363">IF(O972&gt;0,Q972+V972,0)</f>
        <v>0</v>
      </c>
      <c r="X972" s="2"/>
      <c r="Y972" s="8"/>
      <c r="Z972" s="5"/>
      <c r="AE972" s="39"/>
    </row>
    <row r="973" spans="1:31" ht="15" customHeight="1" x14ac:dyDescent="0.2">
      <c r="A973" s="75">
        <f t="shared" si="357"/>
        <v>43908</v>
      </c>
      <c r="B973" s="2">
        <f t="shared" si="348"/>
        <v>981.86197229999993</v>
      </c>
      <c r="C973" s="157">
        <f t="shared" si="347"/>
        <v>975.08624008000004</v>
      </c>
      <c r="D973" s="158">
        <f t="shared" si="358"/>
        <v>5320.25</v>
      </c>
      <c r="E973" s="150">
        <f>IF(AND(K973=1,K972&gt;1),VLOOKUP(A972,[1]Plan1!$GA$137:$GD$300,4),E972)</f>
        <v>5331.42</v>
      </c>
      <c r="F973" s="152">
        <f t="shared" si="349"/>
        <v>43828</v>
      </c>
      <c r="G973" s="152">
        <f t="shared" si="345"/>
        <v>43859</v>
      </c>
      <c r="H973" s="159">
        <f t="shared" si="350"/>
        <v>2.099525398242541E-3</v>
      </c>
      <c r="I973" s="160">
        <f t="shared" si="359"/>
        <v>43920</v>
      </c>
      <c r="J973" s="155">
        <f t="shared" si="346"/>
        <v>30</v>
      </c>
      <c r="K973" s="155">
        <f t="shared" si="343"/>
        <v>18</v>
      </c>
      <c r="L973" s="2">
        <f t="shared" si="360"/>
        <v>1.0012591799999999</v>
      </c>
      <c r="M973" s="157">
        <f t="shared" si="344"/>
        <v>1.0012591799999999</v>
      </c>
      <c r="N973" s="2">
        <f t="shared" si="351"/>
        <v>976.31404916999998</v>
      </c>
      <c r="O973" s="161">
        <f t="shared" si="361"/>
        <v>0</v>
      </c>
      <c r="P973" s="162">
        <f t="shared" si="352"/>
        <v>0</v>
      </c>
      <c r="Q973" s="157">
        <f t="shared" si="353"/>
        <v>0</v>
      </c>
      <c r="R973" s="163">
        <f t="shared" si="362"/>
        <v>0.12</v>
      </c>
      <c r="S973" s="161">
        <f t="shared" si="354"/>
        <v>18</v>
      </c>
      <c r="T973" s="161">
        <v>360</v>
      </c>
      <c r="U973" s="164">
        <f t="shared" si="355"/>
        <v>1.0056825190000001</v>
      </c>
      <c r="V973" s="157">
        <f t="shared" si="356"/>
        <v>5.54792313</v>
      </c>
      <c r="W973" s="2">
        <f t="shared" si="363"/>
        <v>0</v>
      </c>
      <c r="X973" s="2"/>
      <c r="Y973" s="8"/>
      <c r="Z973" s="5"/>
      <c r="AE973" s="39"/>
    </row>
    <row r="974" spans="1:31" ht="15" customHeight="1" x14ac:dyDescent="0.2">
      <c r="A974" s="75">
        <f t="shared" si="357"/>
        <v>43909</v>
      </c>
      <c r="B974" s="2">
        <f t="shared" si="348"/>
        <v>982.23977789000003</v>
      </c>
      <c r="C974" s="157">
        <f t="shared" si="347"/>
        <v>975.08624008000004</v>
      </c>
      <c r="D974" s="158">
        <f t="shared" si="358"/>
        <v>5320.25</v>
      </c>
      <c r="E974" s="150">
        <f>IF(AND(K974=1,K973&gt;1),VLOOKUP(A973,[1]Plan1!$GA$137:$GD$300,4),E973)</f>
        <v>5331.42</v>
      </c>
      <c r="F974" s="152">
        <f t="shared" si="349"/>
        <v>43828</v>
      </c>
      <c r="G974" s="152">
        <f t="shared" si="345"/>
        <v>43859</v>
      </c>
      <c r="H974" s="159">
        <f t="shared" si="350"/>
        <v>2.099525398242541E-3</v>
      </c>
      <c r="I974" s="160">
        <f t="shared" si="359"/>
        <v>43920</v>
      </c>
      <c r="J974" s="155">
        <f t="shared" si="346"/>
        <v>30</v>
      </c>
      <c r="K974" s="155">
        <f t="shared" si="343"/>
        <v>19</v>
      </c>
      <c r="L974" s="2">
        <f t="shared" si="360"/>
        <v>1.0013291799999999</v>
      </c>
      <c r="M974" s="157">
        <f t="shared" si="344"/>
        <v>1.0013291799999999</v>
      </c>
      <c r="N974" s="2">
        <f t="shared" si="351"/>
        <v>976.38230520000002</v>
      </c>
      <c r="O974" s="161">
        <f t="shared" si="361"/>
        <v>0</v>
      </c>
      <c r="P974" s="162">
        <f t="shared" si="352"/>
        <v>0</v>
      </c>
      <c r="Q974" s="157">
        <f t="shared" si="353"/>
        <v>0</v>
      </c>
      <c r="R974" s="163">
        <f t="shared" si="362"/>
        <v>0.12</v>
      </c>
      <c r="S974" s="161">
        <f t="shared" si="354"/>
        <v>19</v>
      </c>
      <c r="T974" s="161">
        <v>360</v>
      </c>
      <c r="U974" s="164">
        <f t="shared" si="355"/>
        <v>1.0059991589999999</v>
      </c>
      <c r="V974" s="157">
        <f t="shared" si="356"/>
        <v>5.8574726899999998</v>
      </c>
      <c r="W974" s="2">
        <f t="shared" si="363"/>
        <v>0</v>
      </c>
      <c r="X974" s="2"/>
      <c r="Y974" s="8"/>
      <c r="Z974" s="5"/>
      <c r="AE974" s="39"/>
    </row>
    <row r="975" spans="1:31" ht="15" customHeight="1" x14ac:dyDescent="0.2">
      <c r="A975" s="75">
        <f t="shared" si="357"/>
        <v>43910</v>
      </c>
      <c r="B975" s="2">
        <f t="shared" si="348"/>
        <v>982.61773514999993</v>
      </c>
      <c r="C975" s="157">
        <f t="shared" si="347"/>
        <v>975.08624008000004</v>
      </c>
      <c r="D975" s="158">
        <f t="shared" si="358"/>
        <v>5320.25</v>
      </c>
      <c r="E975" s="150">
        <f>IF(AND(K975=1,K974&gt;1),VLOOKUP(A974,[1]Plan1!$GA$137:$GD$300,4),E974)</f>
        <v>5331.42</v>
      </c>
      <c r="F975" s="152">
        <f t="shared" si="349"/>
        <v>43828</v>
      </c>
      <c r="G975" s="152">
        <f t="shared" si="345"/>
        <v>43859</v>
      </c>
      <c r="H975" s="159">
        <f t="shared" si="350"/>
        <v>2.099525398242541E-3</v>
      </c>
      <c r="I975" s="160">
        <f t="shared" si="359"/>
        <v>43920</v>
      </c>
      <c r="J975" s="155">
        <f t="shared" si="346"/>
        <v>30</v>
      </c>
      <c r="K975" s="155">
        <f t="shared" si="343"/>
        <v>20</v>
      </c>
      <c r="L975" s="2">
        <f t="shared" si="360"/>
        <v>1.0013991900000001</v>
      </c>
      <c r="M975" s="157">
        <f t="shared" si="344"/>
        <v>1.0013991900000001</v>
      </c>
      <c r="N975" s="2">
        <f t="shared" si="351"/>
        <v>976.45057098999996</v>
      </c>
      <c r="O975" s="161">
        <f t="shared" si="361"/>
        <v>0</v>
      </c>
      <c r="P975" s="162">
        <f t="shared" si="352"/>
        <v>0</v>
      </c>
      <c r="Q975" s="157">
        <f t="shared" si="353"/>
        <v>0</v>
      </c>
      <c r="R975" s="163">
        <f t="shared" si="362"/>
        <v>0.12</v>
      </c>
      <c r="S975" s="161">
        <f t="shared" si="354"/>
        <v>20</v>
      </c>
      <c r="T975" s="161">
        <v>360</v>
      </c>
      <c r="U975" s="164">
        <f t="shared" si="355"/>
        <v>1.0063158999999999</v>
      </c>
      <c r="V975" s="157">
        <f t="shared" si="356"/>
        <v>6.1671641599999996</v>
      </c>
      <c r="W975" s="2">
        <f t="shared" si="363"/>
        <v>0</v>
      </c>
      <c r="X975" s="2"/>
      <c r="Y975" s="8"/>
      <c r="Z975" s="5"/>
      <c r="AE975" s="39"/>
    </row>
    <row r="976" spans="1:31" ht="15" customHeight="1" x14ac:dyDescent="0.2">
      <c r="A976" s="75">
        <f t="shared" si="357"/>
        <v>43911</v>
      </c>
      <c r="B976" s="2">
        <f t="shared" si="348"/>
        <v>982.99583231999998</v>
      </c>
      <c r="C976" s="157">
        <f t="shared" si="347"/>
        <v>975.08624008000004</v>
      </c>
      <c r="D976" s="158">
        <f t="shared" si="358"/>
        <v>5320.25</v>
      </c>
      <c r="E976" s="150">
        <f>IF(AND(K976=1,K975&gt;1),VLOOKUP(A975,[1]Plan1!$GA$137:$GD$300,4),E975)</f>
        <v>5331.42</v>
      </c>
      <c r="F976" s="152">
        <f t="shared" si="349"/>
        <v>43828</v>
      </c>
      <c r="G976" s="152">
        <f t="shared" si="345"/>
        <v>43859</v>
      </c>
      <c r="H976" s="159">
        <f t="shared" si="350"/>
        <v>2.099525398242541E-3</v>
      </c>
      <c r="I976" s="160">
        <f t="shared" si="359"/>
        <v>43920</v>
      </c>
      <c r="J976" s="155">
        <f t="shared" si="346"/>
        <v>30</v>
      </c>
      <c r="K976" s="155">
        <f t="shared" si="343"/>
        <v>21</v>
      </c>
      <c r="L976" s="2">
        <f t="shared" si="360"/>
        <v>1.0014692000000001</v>
      </c>
      <c r="M976" s="157">
        <f t="shared" si="344"/>
        <v>1.0014692000000001</v>
      </c>
      <c r="N976" s="2">
        <f t="shared" si="351"/>
        <v>976.51883678000002</v>
      </c>
      <c r="O976" s="161">
        <f t="shared" si="361"/>
        <v>0</v>
      </c>
      <c r="P976" s="162">
        <f t="shared" si="352"/>
        <v>0</v>
      </c>
      <c r="Q976" s="157">
        <f t="shared" si="353"/>
        <v>0</v>
      </c>
      <c r="R976" s="163">
        <f t="shared" si="362"/>
        <v>0.12</v>
      </c>
      <c r="S976" s="161">
        <f t="shared" si="354"/>
        <v>21</v>
      </c>
      <c r="T976" s="161">
        <v>360</v>
      </c>
      <c r="U976" s="164">
        <f t="shared" si="355"/>
        <v>1.0066327399999999</v>
      </c>
      <c r="V976" s="157">
        <f t="shared" si="356"/>
        <v>6.4769955399999999</v>
      </c>
      <c r="W976" s="2">
        <f t="shared" si="363"/>
        <v>0</v>
      </c>
      <c r="X976" s="2"/>
      <c r="Y976" s="8"/>
      <c r="Z976" s="5"/>
      <c r="AE976" s="39"/>
    </row>
    <row r="977" spans="1:31" ht="15" customHeight="1" x14ac:dyDescent="0.2">
      <c r="A977" s="75">
        <f t="shared" si="357"/>
        <v>43912</v>
      </c>
      <c r="B977" s="2">
        <f t="shared" si="348"/>
        <v>983.37408024000001</v>
      </c>
      <c r="C977" s="157">
        <f t="shared" si="347"/>
        <v>975.08624008000004</v>
      </c>
      <c r="D977" s="158">
        <f t="shared" si="358"/>
        <v>5320.25</v>
      </c>
      <c r="E977" s="150">
        <f>IF(AND(K977=1,K976&gt;1),VLOOKUP(A976,[1]Plan1!$GA$137:$GD$300,4),E976)</f>
        <v>5331.42</v>
      </c>
      <c r="F977" s="152">
        <f t="shared" si="349"/>
        <v>43828</v>
      </c>
      <c r="G977" s="152">
        <f t="shared" si="345"/>
        <v>43859</v>
      </c>
      <c r="H977" s="159">
        <f t="shared" si="350"/>
        <v>2.099525398242541E-3</v>
      </c>
      <c r="I977" s="160">
        <f t="shared" si="359"/>
        <v>43920</v>
      </c>
      <c r="J977" s="155">
        <f t="shared" si="346"/>
        <v>30</v>
      </c>
      <c r="K977" s="155">
        <f t="shared" si="343"/>
        <v>22</v>
      </c>
      <c r="L977" s="2">
        <f t="shared" si="360"/>
        <v>1.00153922</v>
      </c>
      <c r="M977" s="157">
        <f t="shared" si="344"/>
        <v>1.00153922</v>
      </c>
      <c r="N977" s="2">
        <f t="shared" si="351"/>
        <v>976.58711231999996</v>
      </c>
      <c r="O977" s="161">
        <f t="shared" si="361"/>
        <v>0</v>
      </c>
      <c r="P977" s="162">
        <f t="shared" si="352"/>
        <v>0</v>
      </c>
      <c r="Q977" s="157">
        <f t="shared" si="353"/>
        <v>0</v>
      </c>
      <c r="R977" s="163">
        <f t="shared" si="362"/>
        <v>0.12</v>
      </c>
      <c r="S977" s="161">
        <f t="shared" si="354"/>
        <v>22</v>
      </c>
      <c r="T977" s="161">
        <v>360</v>
      </c>
      <c r="U977" s="164">
        <f t="shared" si="355"/>
        <v>1.00694968</v>
      </c>
      <c r="V977" s="157">
        <f t="shared" si="356"/>
        <v>6.7869679200000004</v>
      </c>
      <c r="W977" s="2">
        <f t="shared" si="363"/>
        <v>0</v>
      </c>
      <c r="X977" s="2"/>
      <c r="Y977" s="8"/>
      <c r="Z977" s="5"/>
      <c r="AE977" s="39"/>
    </row>
    <row r="978" spans="1:31" ht="15" customHeight="1" x14ac:dyDescent="0.2">
      <c r="A978" s="75">
        <f t="shared" si="357"/>
        <v>43913</v>
      </c>
      <c r="B978" s="2">
        <f t="shared" si="348"/>
        <v>983.75246812</v>
      </c>
      <c r="C978" s="157">
        <f t="shared" si="347"/>
        <v>975.08624008000004</v>
      </c>
      <c r="D978" s="158">
        <f t="shared" si="358"/>
        <v>5320.25</v>
      </c>
      <c r="E978" s="150">
        <f>IF(AND(K978=1,K977&gt;1),VLOOKUP(A977,[1]Plan1!$GA$137:$GD$300,4),E977)</f>
        <v>5331.42</v>
      </c>
      <c r="F978" s="152">
        <f t="shared" si="349"/>
        <v>43828</v>
      </c>
      <c r="G978" s="152">
        <f t="shared" si="345"/>
        <v>43859</v>
      </c>
      <c r="H978" s="159">
        <f t="shared" si="350"/>
        <v>2.099525398242541E-3</v>
      </c>
      <c r="I978" s="160">
        <f t="shared" si="359"/>
        <v>43920</v>
      </c>
      <c r="J978" s="155">
        <f t="shared" si="346"/>
        <v>30</v>
      </c>
      <c r="K978" s="155">
        <f t="shared" si="343"/>
        <v>23</v>
      </c>
      <c r="L978" s="2">
        <f t="shared" si="360"/>
        <v>1.0016092400000001</v>
      </c>
      <c r="M978" s="157">
        <f t="shared" si="344"/>
        <v>1.0016092400000001</v>
      </c>
      <c r="N978" s="2">
        <f t="shared" si="351"/>
        <v>976.65538786000002</v>
      </c>
      <c r="O978" s="161">
        <f t="shared" si="361"/>
        <v>0</v>
      </c>
      <c r="P978" s="162">
        <f t="shared" si="352"/>
        <v>0</v>
      </c>
      <c r="Q978" s="157">
        <f t="shared" si="353"/>
        <v>0</v>
      </c>
      <c r="R978" s="163">
        <f t="shared" si="362"/>
        <v>0.12</v>
      </c>
      <c r="S978" s="161">
        <f t="shared" si="354"/>
        <v>23</v>
      </c>
      <c r="T978" s="161">
        <v>360</v>
      </c>
      <c r="U978" s="164">
        <f t="shared" si="355"/>
        <v>1.007266719</v>
      </c>
      <c r="V978" s="157">
        <f t="shared" si="356"/>
        <v>7.0970802600000003</v>
      </c>
      <c r="W978" s="2">
        <f t="shared" si="363"/>
        <v>0</v>
      </c>
      <c r="X978" s="2"/>
      <c r="Y978" s="8"/>
      <c r="Z978" s="5"/>
      <c r="AE978" s="39"/>
    </row>
    <row r="979" spans="1:31" ht="15" customHeight="1" x14ac:dyDescent="0.2">
      <c r="A979" s="75">
        <f t="shared" si="357"/>
        <v>43914</v>
      </c>
      <c r="B979" s="2">
        <f t="shared" si="348"/>
        <v>984.13099792999992</v>
      </c>
      <c r="C979" s="157">
        <f t="shared" si="347"/>
        <v>975.08624008000004</v>
      </c>
      <c r="D979" s="158">
        <f t="shared" si="358"/>
        <v>5320.25</v>
      </c>
      <c r="E979" s="150">
        <f>IF(AND(K979=1,K978&gt;1),VLOOKUP(A978,[1]Plan1!$GA$137:$GD$300,4),E978)</f>
        <v>5331.42</v>
      </c>
      <c r="F979" s="152">
        <f t="shared" si="349"/>
        <v>43828</v>
      </c>
      <c r="G979" s="152">
        <f t="shared" si="345"/>
        <v>43859</v>
      </c>
      <c r="H979" s="159">
        <f t="shared" si="350"/>
        <v>2.099525398242541E-3</v>
      </c>
      <c r="I979" s="160">
        <f t="shared" si="359"/>
        <v>43920</v>
      </c>
      <c r="J979" s="155">
        <f t="shared" si="346"/>
        <v>30</v>
      </c>
      <c r="K979" s="155">
        <f t="shared" si="343"/>
        <v>24</v>
      </c>
      <c r="L979" s="2">
        <f t="shared" si="360"/>
        <v>1.00167926</v>
      </c>
      <c r="M979" s="157">
        <f t="shared" si="344"/>
        <v>1.00167926</v>
      </c>
      <c r="N979" s="2">
        <f t="shared" si="351"/>
        <v>976.72366338999996</v>
      </c>
      <c r="O979" s="161">
        <f t="shared" si="361"/>
        <v>0</v>
      </c>
      <c r="P979" s="162">
        <f t="shared" si="352"/>
        <v>0</v>
      </c>
      <c r="Q979" s="157">
        <f t="shared" si="353"/>
        <v>0</v>
      </c>
      <c r="R979" s="163">
        <f t="shared" si="362"/>
        <v>0.12</v>
      </c>
      <c r="S979" s="161">
        <f t="shared" si="354"/>
        <v>24</v>
      </c>
      <c r="T979" s="161">
        <v>360</v>
      </c>
      <c r="U979" s="164">
        <f t="shared" si="355"/>
        <v>1.0075838589999999</v>
      </c>
      <c r="V979" s="157">
        <f t="shared" si="356"/>
        <v>7.4073345399999999</v>
      </c>
      <c r="W979" s="2">
        <f t="shared" si="363"/>
        <v>0</v>
      </c>
      <c r="X979" s="2"/>
      <c r="Y979" s="8"/>
      <c r="Z979" s="5"/>
      <c r="AE979" s="39"/>
    </row>
    <row r="980" spans="1:31" ht="15" customHeight="1" x14ac:dyDescent="0.2">
      <c r="A980" s="75">
        <f t="shared" si="357"/>
        <v>43915</v>
      </c>
      <c r="B980" s="2">
        <f t="shared" si="348"/>
        <v>984.50967759000002</v>
      </c>
      <c r="C980" s="157">
        <f t="shared" si="347"/>
        <v>975.08624008000004</v>
      </c>
      <c r="D980" s="158">
        <f t="shared" si="358"/>
        <v>5320.25</v>
      </c>
      <c r="E980" s="150">
        <f>IF(AND(K980=1,K979&gt;1),VLOOKUP(A979,[1]Plan1!$GA$137:$GD$300,4),E979)</f>
        <v>5331.42</v>
      </c>
      <c r="F980" s="152">
        <f t="shared" si="349"/>
        <v>43828</v>
      </c>
      <c r="G980" s="152">
        <f t="shared" si="345"/>
        <v>43859</v>
      </c>
      <c r="H980" s="159">
        <f t="shared" si="350"/>
        <v>2.099525398242541E-3</v>
      </c>
      <c r="I980" s="160">
        <f t="shared" si="359"/>
        <v>43920</v>
      </c>
      <c r="J980" s="155">
        <f t="shared" si="346"/>
        <v>30</v>
      </c>
      <c r="K980" s="155">
        <f t="shared" si="343"/>
        <v>25</v>
      </c>
      <c r="L980" s="2">
        <f t="shared" si="360"/>
        <v>1.00174929</v>
      </c>
      <c r="M980" s="157">
        <f t="shared" si="344"/>
        <v>1.00174929</v>
      </c>
      <c r="N980" s="2">
        <f t="shared" si="351"/>
        <v>976.79194868000002</v>
      </c>
      <c r="O980" s="161">
        <f t="shared" si="361"/>
        <v>0</v>
      </c>
      <c r="P980" s="162">
        <f t="shared" si="352"/>
        <v>0</v>
      </c>
      <c r="Q980" s="157">
        <f t="shared" si="353"/>
        <v>0</v>
      </c>
      <c r="R980" s="163">
        <f t="shared" si="362"/>
        <v>0.12</v>
      </c>
      <c r="S980" s="161">
        <f t="shared" si="354"/>
        <v>25</v>
      </c>
      <c r="T980" s="161">
        <v>360</v>
      </c>
      <c r="U980" s="164">
        <f t="shared" si="355"/>
        <v>1.0079010980000001</v>
      </c>
      <c r="V980" s="157">
        <f t="shared" si="356"/>
        <v>7.7177289099999999</v>
      </c>
      <c r="W980" s="2">
        <f t="shared" si="363"/>
        <v>0</v>
      </c>
      <c r="X980" s="2"/>
      <c r="Y980" s="8"/>
      <c r="Z980" s="5"/>
      <c r="AE980" s="39"/>
    </row>
    <row r="981" spans="1:31" ht="15" customHeight="1" x14ac:dyDescent="0.2">
      <c r="A981" s="75">
        <f t="shared" si="357"/>
        <v>43916</v>
      </c>
      <c r="B981" s="2">
        <f t="shared" si="348"/>
        <v>984.88850808999996</v>
      </c>
      <c r="C981" s="157">
        <f t="shared" si="347"/>
        <v>975.08624008000004</v>
      </c>
      <c r="D981" s="158">
        <f t="shared" si="358"/>
        <v>5320.25</v>
      </c>
      <c r="E981" s="150">
        <f>IF(AND(K981=1,K980&gt;1),VLOOKUP(A980,[1]Plan1!$GA$137:$GD$300,4),E980)</f>
        <v>5331.42</v>
      </c>
      <c r="F981" s="152">
        <f t="shared" si="349"/>
        <v>43828</v>
      </c>
      <c r="G981" s="152">
        <f t="shared" si="345"/>
        <v>43859</v>
      </c>
      <c r="H981" s="159">
        <f t="shared" si="350"/>
        <v>2.099525398242541E-3</v>
      </c>
      <c r="I981" s="160">
        <f t="shared" si="359"/>
        <v>43920</v>
      </c>
      <c r="J981" s="155">
        <f t="shared" si="346"/>
        <v>30</v>
      </c>
      <c r="K981" s="155">
        <f t="shared" si="343"/>
        <v>26</v>
      </c>
      <c r="L981" s="2">
        <f t="shared" si="360"/>
        <v>1.00181933</v>
      </c>
      <c r="M981" s="157">
        <f t="shared" si="344"/>
        <v>1.00181933</v>
      </c>
      <c r="N981" s="2">
        <f t="shared" si="351"/>
        <v>976.86024371999997</v>
      </c>
      <c r="O981" s="161">
        <f t="shared" si="361"/>
        <v>0</v>
      </c>
      <c r="P981" s="162">
        <f t="shared" si="352"/>
        <v>0</v>
      </c>
      <c r="Q981" s="157">
        <f t="shared" si="353"/>
        <v>0</v>
      </c>
      <c r="R981" s="163">
        <f t="shared" si="362"/>
        <v>0.12</v>
      </c>
      <c r="S981" s="161">
        <f t="shared" si="354"/>
        <v>26</v>
      </c>
      <c r="T981" s="161">
        <v>360</v>
      </c>
      <c r="U981" s="164">
        <f t="shared" si="355"/>
        <v>1.008218437</v>
      </c>
      <c r="V981" s="157">
        <f t="shared" si="356"/>
        <v>8.0282643700000005</v>
      </c>
      <c r="W981" s="2">
        <f t="shared" si="363"/>
        <v>0</v>
      </c>
      <c r="X981" s="2"/>
      <c r="Y981" s="8"/>
      <c r="Z981" s="5"/>
      <c r="AE981" s="39"/>
    </row>
    <row r="982" spans="1:31" ht="15" customHeight="1" x14ac:dyDescent="0.2">
      <c r="A982" s="75">
        <f t="shared" si="357"/>
        <v>43917</v>
      </c>
      <c r="B982" s="2">
        <f t="shared" si="348"/>
        <v>985.26747962000002</v>
      </c>
      <c r="C982" s="157">
        <f t="shared" si="347"/>
        <v>975.08624008000004</v>
      </c>
      <c r="D982" s="158">
        <f t="shared" si="358"/>
        <v>5320.25</v>
      </c>
      <c r="E982" s="150">
        <f>IF(AND(K982=1,K981&gt;1),VLOOKUP(A981,[1]Plan1!$GA$137:$GD$300,4),E981)</f>
        <v>5331.42</v>
      </c>
      <c r="F982" s="152">
        <f t="shared" si="349"/>
        <v>43828</v>
      </c>
      <c r="G982" s="152">
        <f t="shared" si="345"/>
        <v>43859</v>
      </c>
      <c r="H982" s="159">
        <f t="shared" si="350"/>
        <v>2.099525398242541E-3</v>
      </c>
      <c r="I982" s="160">
        <f t="shared" si="359"/>
        <v>43920</v>
      </c>
      <c r="J982" s="155">
        <f t="shared" si="346"/>
        <v>30</v>
      </c>
      <c r="K982" s="155">
        <f t="shared" si="343"/>
        <v>27</v>
      </c>
      <c r="L982" s="2">
        <f t="shared" si="360"/>
        <v>1.00188937</v>
      </c>
      <c r="M982" s="157">
        <f t="shared" si="344"/>
        <v>1.00188937</v>
      </c>
      <c r="N982" s="2">
        <f t="shared" si="351"/>
        <v>976.92853876000004</v>
      </c>
      <c r="O982" s="161">
        <f t="shared" si="361"/>
        <v>0</v>
      </c>
      <c r="P982" s="162">
        <f t="shared" si="352"/>
        <v>0</v>
      </c>
      <c r="Q982" s="157">
        <f t="shared" si="353"/>
        <v>0</v>
      </c>
      <c r="R982" s="163">
        <f t="shared" si="362"/>
        <v>0.12</v>
      </c>
      <c r="S982" s="161">
        <f t="shared" si="354"/>
        <v>27</v>
      </c>
      <c r="T982" s="161">
        <v>360</v>
      </c>
      <c r="U982" s="164">
        <f t="shared" si="355"/>
        <v>1.0085358760000001</v>
      </c>
      <c r="V982" s="157">
        <f t="shared" si="356"/>
        <v>8.3389408599999992</v>
      </c>
      <c r="W982" s="2">
        <f t="shared" si="363"/>
        <v>0</v>
      </c>
      <c r="X982" s="2"/>
      <c r="Y982" s="8"/>
      <c r="Z982" s="5"/>
      <c r="AE982" s="39"/>
    </row>
    <row r="983" spans="1:31" ht="15" customHeight="1" x14ac:dyDescent="0.2">
      <c r="A983" s="75">
        <f t="shared" si="357"/>
        <v>43918</v>
      </c>
      <c r="B983" s="2">
        <f t="shared" si="348"/>
        <v>985.64660205999996</v>
      </c>
      <c r="C983" s="157">
        <f t="shared" si="347"/>
        <v>975.08624008000004</v>
      </c>
      <c r="D983" s="158">
        <f t="shared" si="358"/>
        <v>5320.25</v>
      </c>
      <c r="E983" s="150">
        <f>IF(AND(K983=1,K982&gt;1),VLOOKUP(A982,[1]Plan1!$GA$137:$GD$300,4),E982)</f>
        <v>5331.42</v>
      </c>
      <c r="F983" s="152">
        <f t="shared" si="349"/>
        <v>43828</v>
      </c>
      <c r="G983" s="152">
        <f t="shared" si="345"/>
        <v>43859</v>
      </c>
      <c r="H983" s="159">
        <f t="shared" si="350"/>
        <v>2.099525398242541E-3</v>
      </c>
      <c r="I983" s="160">
        <f t="shared" si="359"/>
        <v>43920</v>
      </c>
      <c r="J983" s="155">
        <f t="shared" si="346"/>
        <v>30</v>
      </c>
      <c r="K983" s="155">
        <f t="shared" si="343"/>
        <v>28</v>
      </c>
      <c r="L983" s="2">
        <f t="shared" si="360"/>
        <v>1.0019594199999999</v>
      </c>
      <c r="M983" s="157">
        <f t="shared" si="344"/>
        <v>1.0019594199999999</v>
      </c>
      <c r="N983" s="2">
        <f t="shared" si="351"/>
        <v>976.99684356</v>
      </c>
      <c r="O983" s="161">
        <f t="shared" si="361"/>
        <v>0</v>
      </c>
      <c r="P983" s="162">
        <f t="shared" si="352"/>
        <v>0</v>
      </c>
      <c r="Q983" s="157">
        <f t="shared" si="353"/>
        <v>0</v>
      </c>
      <c r="R983" s="163">
        <f t="shared" si="362"/>
        <v>0.12</v>
      </c>
      <c r="S983" s="161">
        <f t="shared" si="354"/>
        <v>28</v>
      </c>
      <c r="T983" s="161">
        <v>360</v>
      </c>
      <c r="U983" s="164">
        <f t="shared" si="355"/>
        <v>1.0088534149999999</v>
      </c>
      <c r="V983" s="157">
        <f t="shared" si="356"/>
        <v>8.6497585000000008</v>
      </c>
      <c r="W983" s="2">
        <f t="shared" si="363"/>
        <v>0</v>
      </c>
      <c r="X983" s="2"/>
      <c r="Y983" s="8"/>
      <c r="Z983" s="5"/>
      <c r="AE983" s="39"/>
    </row>
    <row r="984" spans="1:31" ht="15" customHeight="1" x14ac:dyDescent="0.2">
      <c r="A984" s="75">
        <f t="shared" si="357"/>
        <v>43919</v>
      </c>
      <c r="B984" s="2">
        <f t="shared" si="348"/>
        <v>986.02586557999996</v>
      </c>
      <c r="C984" s="157">
        <f t="shared" si="347"/>
        <v>975.08624008000004</v>
      </c>
      <c r="D984" s="158">
        <f t="shared" si="358"/>
        <v>5320.25</v>
      </c>
      <c r="E984" s="150">
        <f>IF(AND(K984=1,K983&gt;1),VLOOKUP(A983,[1]Plan1!$GA$137:$GD$300,4),E983)</f>
        <v>5331.42</v>
      </c>
      <c r="F984" s="152">
        <f t="shared" si="349"/>
        <v>43828</v>
      </c>
      <c r="G984" s="152">
        <f t="shared" si="345"/>
        <v>43859</v>
      </c>
      <c r="H984" s="159">
        <f t="shared" si="350"/>
        <v>2.099525398242541E-3</v>
      </c>
      <c r="I984" s="160">
        <f t="shared" si="359"/>
        <v>43920</v>
      </c>
      <c r="J984" s="155">
        <f t="shared" si="346"/>
        <v>30</v>
      </c>
      <c r="K984" s="155">
        <f t="shared" si="343"/>
        <v>29</v>
      </c>
      <c r="L984" s="2">
        <f t="shared" si="360"/>
        <v>1.0020294700000001</v>
      </c>
      <c r="M984" s="157">
        <f t="shared" si="344"/>
        <v>1.0020294700000001</v>
      </c>
      <c r="N984" s="2">
        <f t="shared" si="351"/>
        <v>977.06514834999996</v>
      </c>
      <c r="O984" s="161">
        <f t="shared" si="361"/>
        <v>0</v>
      </c>
      <c r="P984" s="162">
        <f t="shared" si="352"/>
        <v>0</v>
      </c>
      <c r="Q984" s="157">
        <f t="shared" si="353"/>
        <v>0</v>
      </c>
      <c r="R984" s="163">
        <f t="shared" si="362"/>
        <v>0.12</v>
      </c>
      <c r="S984" s="161">
        <f t="shared" si="354"/>
        <v>29</v>
      </c>
      <c r="T984" s="161">
        <v>360</v>
      </c>
      <c r="U984" s="164">
        <f t="shared" si="355"/>
        <v>1.0091710540000001</v>
      </c>
      <c r="V984" s="157">
        <f t="shared" si="356"/>
        <v>8.9607172300000002</v>
      </c>
      <c r="W984" s="2">
        <f t="shared" si="363"/>
        <v>0</v>
      </c>
      <c r="X984" s="2"/>
      <c r="Y984" s="8"/>
      <c r="Z984" s="5"/>
      <c r="AE984" s="39"/>
    </row>
    <row r="985" spans="1:31" ht="15" customHeight="1" x14ac:dyDescent="0.2">
      <c r="A985" s="75">
        <f t="shared" si="357"/>
        <v>43920</v>
      </c>
      <c r="B985" s="2">
        <f t="shared" si="348"/>
        <v>986.40527021000003</v>
      </c>
      <c r="C985" s="157">
        <f t="shared" si="347"/>
        <v>975.08624008000004</v>
      </c>
      <c r="D985" s="158">
        <f t="shared" si="358"/>
        <v>5320.25</v>
      </c>
      <c r="E985" s="150">
        <f>IF(AND(K985=1,K984&gt;1),VLOOKUP(A984,[1]Plan1!$GA$137:$GD$300,4),E984)</f>
        <v>5331.42</v>
      </c>
      <c r="F985" s="152">
        <f t="shared" si="349"/>
        <v>43828</v>
      </c>
      <c r="G985" s="152">
        <f t="shared" si="345"/>
        <v>43859</v>
      </c>
      <c r="H985" s="159">
        <f t="shared" si="350"/>
        <v>2.099525398242541E-3</v>
      </c>
      <c r="I985" s="160">
        <f t="shared" si="359"/>
        <v>43920</v>
      </c>
      <c r="J985" s="155">
        <f t="shared" si="346"/>
        <v>30</v>
      </c>
      <c r="K985" s="155">
        <f t="shared" si="343"/>
        <v>30</v>
      </c>
      <c r="L985" s="2">
        <f t="shared" si="360"/>
        <v>1.00209952</v>
      </c>
      <c r="M985" s="157">
        <f t="shared" si="344"/>
        <v>1.00209952</v>
      </c>
      <c r="N985" s="2">
        <f t="shared" si="351"/>
        <v>977.13345314000003</v>
      </c>
      <c r="O985" s="161">
        <f t="shared" si="361"/>
        <v>0</v>
      </c>
      <c r="P985" s="162">
        <f t="shared" si="352"/>
        <v>0</v>
      </c>
      <c r="Q985" s="157">
        <f t="shared" si="353"/>
        <v>0</v>
      </c>
      <c r="R985" s="163">
        <f t="shared" si="362"/>
        <v>0.12</v>
      </c>
      <c r="S985" s="161">
        <f t="shared" si="354"/>
        <v>30</v>
      </c>
      <c r="T985" s="161">
        <v>360</v>
      </c>
      <c r="U985" s="164">
        <f t="shared" si="355"/>
        <v>1.0094887930000001</v>
      </c>
      <c r="V985" s="157">
        <f t="shared" si="356"/>
        <v>9.2718170700000009</v>
      </c>
      <c r="W985" s="2">
        <f t="shared" si="363"/>
        <v>0</v>
      </c>
      <c r="X985" s="2"/>
      <c r="Y985" s="8"/>
      <c r="Z985" s="5"/>
      <c r="AE985" s="39"/>
    </row>
    <row r="986" spans="1:31" ht="15" customHeight="1" x14ac:dyDescent="0.2">
      <c r="A986" s="75">
        <f t="shared" si="357"/>
        <v>43921</v>
      </c>
      <c r="B986" s="2">
        <f t="shared" si="348"/>
        <v>986.78530014</v>
      </c>
      <c r="C986" s="157">
        <f t="shared" si="347"/>
        <v>986.40527021000003</v>
      </c>
      <c r="D986" s="158">
        <f t="shared" si="358"/>
        <v>5331.42</v>
      </c>
      <c r="E986" s="150">
        <f>IF(AND(K986=1,K985&gt;1),VLOOKUP(A985,[1]Plan1!$GA$137:$GD$300,4),E985)</f>
        <v>5344.75</v>
      </c>
      <c r="F986" s="152">
        <f t="shared" si="349"/>
        <v>43859</v>
      </c>
      <c r="G986" s="152">
        <f t="shared" si="345"/>
        <v>43890</v>
      </c>
      <c r="H986" s="159">
        <f t="shared" si="350"/>
        <v>2.5002719725701894E-3</v>
      </c>
      <c r="I986" s="160">
        <f t="shared" si="359"/>
        <v>43951</v>
      </c>
      <c r="J986" s="155">
        <f t="shared" si="346"/>
        <v>31</v>
      </c>
      <c r="K986" s="155">
        <f t="shared" si="343"/>
        <v>1</v>
      </c>
      <c r="L986" s="2">
        <f t="shared" si="360"/>
        <v>1.0000805500000001</v>
      </c>
      <c r="M986" s="157">
        <f t="shared" si="344"/>
        <v>1.0000805500000001</v>
      </c>
      <c r="N986" s="2">
        <f t="shared" si="351"/>
        <v>986.48472515000003</v>
      </c>
      <c r="O986" s="161">
        <f t="shared" si="361"/>
        <v>0</v>
      </c>
      <c r="P986" s="162">
        <f t="shared" si="352"/>
        <v>0</v>
      </c>
      <c r="Q986" s="157">
        <f t="shared" si="353"/>
        <v>0</v>
      </c>
      <c r="R986" s="163">
        <f t="shared" si="362"/>
        <v>0.12</v>
      </c>
      <c r="S986" s="161">
        <f t="shared" si="354"/>
        <v>1</v>
      </c>
      <c r="T986" s="161">
        <v>360</v>
      </c>
      <c r="U986" s="164">
        <f t="shared" si="355"/>
        <v>1.0003046929999999</v>
      </c>
      <c r="V986" s="157">
        <f t="shared" si="356"/>
        <v>0.30057498999999999</v>
      </c>
      <c r="W986" s="2">
        <f t="shared" si="363"/>
        <v>0</v>
      </c>
      <c r="X986" s="2"/>
      <c r="Y986" s="8"/>
      <c r="Z986" s="5"/>
      <c r="AE986" s="39"/>
    </row>
    <row r="987" spans="1:31" ht="15" customHeight="1" x14ac:dyDescent="0.2">
      <c r="A987" s="75">
        <f t="shared" si="357"/>
        <v>43922</v>
      </c>
      <c r="B987" s="2">
        <f t="shared" si="348"/>
        <v>987.16548109999997</v>
      </c>
      <c r="C987" s="157">
        <f t="shared" si="347"/>
        <v>986.40527021000003</v>
      </c>
      <c r="D987" s="158">
        <f t="shared" si="358"/>
        <v>5331.42</v>
      </c>
      <c r="E987" s="150">
        <f>IF(AND(K987=1,K986&gt;1),VLOOKUP(A986,[1]Plan1!$GA$137:$GD$300,4),E986)</f>
        <v>5344.75</v>
      </c>
      <c r="F987" s="152">
        <f t="shared" si="349"/>
        <v>43859</v>
      </c>
      <c r="G987" s="152">
        <f t="shared" si="345"/>
        <v>43890</v>
      </c>
      <c r="H987" s="159">
        <f t="shared" si="350"/>
        <v>2.5002719725701894E-3</v>
      </c>
      <c r="I987" s="160">
        <f t="shared" si="359"/>
        <v>43951</v>
      </c>
      <c r="J987" s="155">
        <f t="shared" si="346"/>
        <v>31</v>
      </c>
      <c r="K987" s="155">
        <f t="shared" ref="K987:K1050" si="364">(J987-(I987-A987))</f>
        <v>2</v>
      </c>
      <c r="L987" s="2">
        <f t="shared" si="360"/>
        <v>1.0001611100000001</v>
      </c>
      <c r="M987" s="157">
        <f t="shared" ref="M987:M1050" si="365">L987</f>
        <v>1.0001611100000001</v>
      </c>
      <c r="N987" s="2">
        <f t="shared" si="351"/>
        <v>986.56418996000002</v>
      </c>
      <c r="O987" s="161">
        <f t="shared" si="361"/>
        <v>0</v>
      </c>
      <c r="P987" s="162">
        <f t="shared" si="352"/>
        <v>0</v>
      </c>
      <c r="Q987" s="157">
        <f t="shared" si="353"/>
        <v>0</v>
      </c>
      <c r="R987" s="163">
        <f t="shared" si="362"/>
        <v>0.12</v>
      </c>
      <c r="S987" s="161">
        <f t="shared" si="354"/>
        <v>2</v>
      </c>
      <c r="T987" s="161">
        <v>360</v>
      </c>
      <c r="U987" s="164">
        <f t="shared" si="355"/>
        <v>1.0006094800000001</v>
      </c>
      <c r="V987" s="157">
        <f t="shared" si="356"/>
        <v>0.60129113999999995</v>
      </c>
      <c r="W987" s="2">
        <f t="shared" si="363"/>
        <v>0</v>
      </c>
      <c r="X987" s="2"/>
      <c r="Y987" s="8"/>
      <c r="Z987" s="5"/>
      <c r="AE987" s="39"/>
    </row>
    <row r="988" spans="1:31" ht="15" customHeight="1" x14ac:dyDescent="0.2">
      <c r="A988" s="75">
        <f t="shared" si="357"/>
        <v>43923</v>
      </c>
      <c r="B988" s="2">
        <f t="shared" si="348"/>
        <v>987.54581113999996</v>
      </c>
      <c r="C988" s="157">
        <f t="shared" si="347"/>
        <v>986.40527021000003</v>
      </c>
      <c r="D988" s="158">
        <f t="shared" si="358"/>
        <v>5331.42</v>
      </c>
      <c r="E988" s="150">
        <f>IF(AND(K988=1,K987&gt;1),VLOOKUP(A987,[1]Plan1!$GA$137:$GD$300,4),E987)</f>
        <v>5344.75</v>
      </c>
      <c r="F988" s="152">
        <f t="shared" si="349"/>
        <v>43859</v>
      </c>
      <c r="G988" s="152">
        <f t="shared" si="345"/>
        <v>43890</v>
      </c>
      <c r="H988" s="159">
        <f t="shared" si="350"/>
        <v>2.5002719725701894E-3</v>
      </c>
      <c r="I988" s="160">
        <f t="shared" si="359"/>
        <v>43951</v>
      </c>
      <c r="J988" s="155">
        <f t="shared" si="346"/>
        <v>31</v>
      </c>
      <c r="K988" s="155">
        <f t="shared" si="364"/>
        <v>3</v>
      </c>
      <c r="L988" s="2">
        <f t="shared" si="360"/>
        <v>1.00024168</v>
      </c>
      <c r="M988" s="157">
        <f t="shared" si="365"/>
        <v>1.00024168</v>
      </c>
      <c r="N988" s="2">
        <f t="shared" si="351"/>
        <v>986.64366462999999</v>
      </c>
      <c r="O988" s="161">
        <f t="shared" si="361"/>
        <v>0</v>
      </c>
      <c r="P988" s="162">
        <f t="shared" si="352"/>
        <v>0</v>
      </c>
      <c r="Q988" s="157">
        <f t="shared" si="353"/>
        <v>0</v>
      </c>
      <c r="R988" s="163">
        <f t="shared" si="362"/>
        <v>0.12</v>
      </c>
      <c r="S988" s="161">
        <f t="shared" si="354"/>
        <v>3</v>
      </c>
      <c r="T988" s="161">
        <v>360</v>
      </c>
      <c r="U988" s="164">
        <f t="shared" si="355"/>
        <v>1.000914359</v>
      </c>
      <c r="V988" s="157">
        <f t="shared" si="356"/>
        <v>0.90214651000000001</v>
      </c>
      <c r="W988" s="2">
        <f t="shared" si="363"/>
        <v>0</v>
      </c>
      <c r="X988" s="2"/>
      <c r="Y988" s="8"/>
      <c r="Z988" s="5"/>
      <c r="AE988" s="39"/>
    </row>
    <row r="989" spans="1:31" ht="15" customHeight="1" x14ac:dyDescent="0.2">
      <c r="A989" s="75">
        <f t="shared" si="357"/>
        <v>43924</v>
      </c>
      <c r="B989" s="2">
        <f t="shared" si="348"/>
        <v>987.92629129000011</v>
      </c>
      <c r="C989" s="157">
        <f t="shared" si="347"/>
        <v>986.40527021000003</v>
      </c>
      <c r="D989" s="158">
        <f t="shared" si="358"/>
        <v>5331.42</v>
      </c>
      <c r="E989" s="150">
        <f>IF(AND(K989=1,K988&gt;1),VLOOKUP(A988,[1]Plan1!$GA$137:$GD$300,4),E988)</f>
        <v>5344.75</v>
      </c>
      <c r="F989" s="152">
        <f t="shared" si="349"/>
        <v>43859</v>
      </c>
      <c r="G989" s="152">
        <f t="shared" si="345"/>
        <v>43890</v>
      </c>
      <c r="H989" s="159">
        <f t="shared" si="350"/>
        <v>2.5002719725701894E-3</v>
      </c>
      <c r="I989" s="160">
        <f t="shared" si="359"/>
        <v>43951</v>
      </c>
      <c r="J989" s="155">
        <f t="shared" si="346"/>
        <v>31</v>
      </c>
      <c r="K989" s="155">
        <f t="shared" si="364"/>
        <v>4</v>
      </c>
      <c r="L989" s="2">
        <f t="shared" si="360"/>
        <v>1.0003222599999999</v>
      </c>
      <c r="M989" s="157">
        <f t="shared" si="365"/>
        <v>1.0003222599999999</v>
      </c>
      <c r="N989" s="2">
        <f t="shared" si="351"/>
        <v>986.72314917000006</v>
      </c>
      <c r="O989" s="161">
        <f t="shared" si="361"/>
        <v>0</v>
      </c>
      <c r="P989" s="162">
        <f t="shared" si="352"/>
        <v>0</v>
      </c>
      <c r="Q989" s="157">
        <f t="shared" si="353"/>
        <v>0</v>
      </c>
      <c r="R989" s="163">
        <f t="shared" si="362"/>
        <v>0.12</v>
      </c>
      <c r="S989" s="161">
        <f t="shared" si="354"/>
        <v>4</v>
      </c>
      <c r="T989" s="161">
        <v>360</v>
      </c>
      <c r="U989" s="164">
        <f t="shared" si="355"/>
        <v>1.0012193309999999</v>
      </c>
      <c r="V989" s="157">
        <f t="shared" si="356"/>
        <v>1.2031421200000001</v>
      </c>
      <c r="W989" s="2">
        <f t="shared" si="363"/>
        <v>0</v>
      </c>
      <c r="X989" s="2"/>
      <c r="Y989" s="8"/>
      <c r="Z989" s="5"/>
      <c r="AE989" s="39"/>
    </row>
    <row r="990" spans="1:31" ht="15" customHeight="1" x14ac:dyDescent="0.2">
      <c r="A990" s="75">
        <f t="shared" si="357"/>
        <v>43925</v>
      </c>
      <c r="B990" s="2">
        <f t="shared" si="348"/>
        <v>988.30691167999998</v>
      </c>
      <c r="C990" s="157">
        <f t="shared" si="347"/>
        <v>986.40527021000003</v>
      </c>
      <c r="D990" s="158">
        <f t="shared" si="358"/>
        <v>5331.42</v>
      </c>
      <c r="E990" s="150">
        <f>IF(AND(K990=1,K989&gt;1),VLOOKUP(A989,[1]Plan1!$GA$137:$GD$300,4),E989)</f>
        <v>5344.75</v>
      </c>
      <c r="F990" s="152">
        <f t="shared" si="349"/>
        <v>43859</v>
      </c>
      <c r="G990" s="152">
        <f t="shared" si="345"/>
        <v>43890</v>
      </c>
      <c r="H990" s="159">
        <f t="shared" si="350"/>
        <v>2.5002719725701894E-3</v>
      </c>
      <c r="I990" s="160">
        <f t="shared" si="359"/>
        <v>43951</v>
      </c>
      <c r="J990" s="155">
        <f t="shared" si="346"/>
        <v>31</v>
      </c>
      <c r="K990" s="155">
        <f t="shared" si="364"/>
        <v>5</v>
      </c>
      <c r="L990" s="2">
        <f t="shared" si="360"/>
        <v>1.00040284</v>
      </c>
      <c r="M990" s="157">
        <f t="shared" si="365"/>
        <v>1.00040284</v>
      </c>
      <c r="N990" s="2">
        <f t="shared" si="351"/>
        <v>986.8026337</v>
      </c>
      <c r="O990" s="161">
        <f t="shared" si="361"/>
        <v>0</v>
      </c>
      <c r="P990" s="162">
        <f t="shared" si="352"/>
        <v>0</v>
      </c>
      <c r="Q990" s="157">
        <f t="shared" si="353"/>
        <v>0</v>
      </c>
      <c r="R990" s="163">
        <f t="shared" si="362"/>
        <v>0.12</v>
      </c>
      <c r="S990" s="161">
        <f t="shared" si="354"/>
        <v>5</v>
      </c>
      <c r="T990" s="161">
        <v>360</v>
      </c>
      <c r="U990" s="164">
        <f t="shared" si="355"/>
        <v>1.001524396</v>
      </c>
      <c r="V990" s="157">
        <f t="shared" si="356"/>
        <v>1.5042779799999999</v>
      </c>
      <c r="W990" s="2">
        <f t="shared" si="363"/>
        <v>0</v>
      </c>
      <c r="X990" s="2"/>
      <c r="Y990" s="8"/>
      <c r="Z990" s="5"/>
      <c r="AE990" s="39"/>
    </row>
    <row r="991" spans="1:31" ht="15" customHeight="1" x14ac:dyDescent="0.2">
      <c r="A991" s="75">
        <f t="shared" si="357"/>
        <v>43926</v>
      </c>
      <c r="B991" s="2">
        <f t="shared" si="348"/>
        <v>988.68768224000007</v>
      </c>
      <c r="C991" s="157">
        <f t="shared" si="347"/>
        <v>986.40527021000003</v>
      </c>
      <c r="D991" s="158">
        <f t="shared" si="358"/>
        <v>5331.42</v>
      </c>
      <c r="E991" s="150">
        <f>IF(AND(K991=1,K990&gt;1),VLOOKUP(A990,[1]Plan1!$GA$137:$GD$300,4),E990)</f>
        <v>5344.75</v>
      </c>
      <c r="F991" s="152">
        <f t="shared" si="349"/>
        <v>43859</v>
      </c>
      <c r="G991" s="152">
        <f t="shared" si="345"/>
        <v>43890</v>
      </c>
      <c r="H991" s="159">
        <f t="shared" si="350"/>
        <v>2.5002719725701894E-3</v>
      </c>
      <c r="I991" s="160">
        <f t="shared" si="359"/>
        <v>43951</v>
      </c>
      <c r="J991" s="155">
        <f t="shared" si="346"/>
        <v>31</v>
      </c>
      <c r="K991" s="155">
        <f t="shared" si="364"/>
        <v>6</v>
      </c>
      <c r="L991" s="2">
        <f t="shared" si="360"/>
        <v>1.0004834300000001</v>
      </c>
      <c r="M991" s="157">
        <f t="shared" si="365"/>
        <v>1.0004834300000001</v>
      </c>
      <c r="N991" s="2">
        <f t="shared" si="351"/>
        <v>986.88212810000005</v>
      </c>
      <c r="O991" s="161">
        <f t="shared" si="361"/>
        <v>0</v>
      </c>
      <c r="P991" s="162">
        <f t="shared" si="352"/>
        <v>0</v>
      </c>
      <c r="Q991" s="157">
        <f t="shared" si="353"/>
        <v>0</v>
      </c>
      <c r="R991" s="163">
        <f t="shared" si="362"/>
        <v>0.12</v>
      </c>
      <c r="S991" s="161">
        <f t="shared" si="354"/>
        <v>6</v>
      </c>
      <c r="T991" s="161">
        <v>360</v>
      </c>
      <c r="U991" s="164">
        <f t="shared" si="355"/>
        <v>1.001829554</v>
      </c>
      <c r="V991" s="157">
        <f t="shared" si="356"/>
        <v>1.8055541399999999</v>
      </c>
      <c r="W991" s="2">
        <f t="shared" si="363"/>
        <v>0</v>
      </c>
      <c r="X991" s="2"/>
      <c r="Y991" s="8"/>
      <c r="Z991" s="5"/>
      <c r="AE991" s="39"/>
    </row>
    <row r="992" spans="1:31" ht="15" customHeight="1" x14ac:dyDescent="0.2">
      <c r="A992" s="75">
        <f t="shared" si="357"/>
        <v>43927</v>
      </c>
      <c r="B992" s="2">
        <f t="shared" si="348"/>
        <v>989.06860200999995</v>
      </c>
      <c r="C992" s="157">
        <f t="shared" si="347"/>
        <v>986.40527021000003</v>
      </c>
      <c r="D992" s="158">
        <f t="shared" si="358"/>
        <v>5331.42</v>
      </c>
      <c r="E992" s="150">
        <f>IF(AND(K992=1,K991&gt;1),VLOOKUP(A991,[1]Plan1!$GA$137:$GD$300,4),E991)</f>
        <v>5344.75</v>
      </c>
      <c r="F992" s="152">
        <f t="shared" si="349"/>
        <v>43859</v>
      </c>
      <c r="G992" s="152">
        <f t="shared" si="345"/>
        <v>43890</v>
      </c>
      <c r="H992" s="159">
        <f t="shared" si="350"/>
        <v>2.5002719725701894E-3</v>
      </c>
      <c r="I992" s="160">
        <f t="shared" si="359"/>
        <v>43951</v>
      </c>
      <c r="J992" s="155">
        <f t="shared" si="346"/>
        <v>31</v>
      </c>
      <c r="K992" s="155">
        <f t="shared" si="364"/>
        <v>7</v>
      </c>
      <c r="L992" s="2">
        <f t="shared" si="360"/>
        <v>1.00056403</v>
      </c>
      <c r="M992" s="157">
        <f t="shared" si="365"/>
        <v>1.00056403</v>
      </c>
      <c r="N992" s="2">
        <f t="shared" si="351"/>
        <v>986.96163236999996</v>
      </c>
      <c r="O992" s="161">
        <f t="shared" si="361"/>
        <v>0</v>
      </c>
      <c r="P992" s="162">
        <f t="shared" si="352"/>
        <v>0</v>
      </c>
      <c r="Q992" s="157">
        <f t="shared" si="353"/>
        <v>0</v>
      </c>
      <c r="R992" s="163">
        <f t="shared" si="362"/>
        <v>0.12</v>
      </c>
      <c r="S992" s="161">
        <f t="shared" si="354"/>
        <v>7</v>
      </c>
      <c r="T992" s="161">
        <v>360</v>
      </c>
      <c r="U992" s="164">
        <f t="shared" si="355"/>
        <v>1.002134804</v>
      </c>
      <c r="V992" s="157">
        <f t="shared" si="356"/>
        <v>2.10696964</v>
      </c>
      <c r="W992" s="2">
        <f t="shared" si="363"/>
        <v>0</v>
      </c>
      <c r="X992" s="2"/>
      <c r="Y992" s="8"/>
      <c r="Z992" s="5"/>
      <c r="AE992" s="39"/>
    </row>
    <row r="993" spans="1:31" ht="15" customHeight="1" x14ac:dyDescent="0.2">
      <c r="A993" s="75">
        <f t="shared" si="357"/>
        <v>43928</v>
      </c>
      <c r="B993" s="2">
        <f t="shared" si="348"/>
        <v>989.44966307999994</v>
      </c>
      <c r="C993" s="157">
        <f t="shared" si="347"/>
        <v>986.40527021000003</v>
      </c>
      <c r="D993" s="158">
        <f t="shared" si="358"/>
        <v>5331.42</v>
      </c>
      <c r="E993" s="150">
        <f>IF(AND(K993=1,K992&gt;1),VLOOKUP(A992,[1]Plan1!$GA$137:$GD$300,4),E992)</f>
        <v>5344.75</v>
      </c>
      <c r="F993" s="152">
        <f t="shared" si="349"/>
        <v>43859</v>
      </c>
      <c r="G993" s="152">
        <f t="shared" si="345"/>
        <v>43890</v>
      </c>
      <c r="H993" s="159">
        <f t="shared" si="350"/>
        <v>2.5002719725701894E-3</v>
      </c>
      <c r="I993" s="160">
        <f t="shared" si="359"/>
        <v>43951</v>
      </c>
      <c r="J993" s="155">
        <f t="shared" si="346"/>
        <v>31</v>
      </c>
      <c r="K993" s="155">
        <f t="shared" si="364"/>
        <v>8</v>
      </c>
      <c r="L993" s="2">
        <f t="shared" si="360"/>
        <v>1.00064463</v>
      </c>
      <c r="M993" s="157">
        <f t="shared" si="365"/>
        <v>1.00064463</v>
      </c>
      <c r="N993" s="2">
        <f t="shared" si="351"/>
        <v>987.04113662999998</v>
      </c>
      <c r="O993" s="161">
        <f t="shared" si="361"/>
        <v>0</v>
      </c>
      <c r="P993" s="162">
        <f t="shared" si="352"/>
        <v>0</v>
      </c>
      <c r="Q993" s="157">
        <f t="shared" si="353"/>
        <v>0</v>
      </c>
      <c r="R993" s="163">
        <f t="shared" si="362"/>
        <v>0.12</v>
      </c>
      <c r="S993" s="161">
        <f t="shared" si="354"/>
        <v>8</v>
      </c>
      <c r="T993" s="161">
        <v>360</v>
      </c>
      <c r="U993" s="164">
        <f t="shared" si="355"/>
        <v>1.002440148</v>
      </c>
      <c r="V993" s="157">
        <f t="shared" si="356"/>
        <v>2.4085264500000001</v>
      </c>
      <c r="W993" s="2">
        <f t="shared" si="363"/>
        <v>0</v>
      </c>
      <c r="X993" s="2"/>
      <c r="Y993" s="8"/>
      <c r="Z993" s="5"/>
      <c r="AE993" s="39"/>
    </row>
    <row r="994" spans="1:31" ht="15" customHeight="1" x14ac:dyDescent="0.2">
      <c r="A994" s="75">
        <f t="shared" si="357"/>
        <v>43929</v>
      </c>
      <c r="B994" s="2">
        <f t="shared" si="348"/>
        <v>989.83087440999998</v>
      </c>
      <c r="C994" s="157">
        <f t="shared" si="347"/>
        <v>986.40527021000003</v>
      </c>
      <c r="D994" s="158">
        <f t="shared" si="358"/>
        <v>5331.42</v>
      </c>
      <c r="E994" s="150">
        <f>IF(AND(K994=1,K993&gt;1),VLOOKUP(A993,[1]Plan1!$GA$137:$GD$300,4),E993)</f>
        <v>5344.75</v>
      </c>
      <c r="F994" s="152">
        <f t="shared" si="349"/>
        <v>43859</v>
      </c>
      <c r="G994" s="152">
        <f t="shared" si="345"/>
        <v>43890</v>
      </c>
      <c r="H994" s="159">
        <f t="shared" si="350"/>
        <v>2.5002719725701894E-3</v>
      </c>
      <c r="I994" s="160">
        <f t="shared" si="359"/>
        <v>43951</v>
      </c>
      <c r="J994" s="155">
        <f t="shared" si="346"/>
        <v>31</v>
      </c>
      <c r="K994" s="155">
        <f t="shared" si="364"/>
        <v>9</v>
      </c>
      <c r="L994" s="2">
        <f t="shared" si="360"/>
        <v>1.00072524</v>
      </c>
      <c r="M994" s="157">
        <f t="shared" si="365"/>
        <v>1.00072524</v>
      </c>
      <c r="N994" s="2">
        <f t="shared" si="351"/>
        <v>987.12065075999999</v>
      </c>
      <c r="O994" s="161">
        <f t="shared" si="361"/>
        <v>0</v>
      </c>
      <c r="P994" s="162">
        <f t="shared" si="352"/>
        <v>0</v>
      </c>
      <c r="Q994" s="157">
        <f t="shared" si="353"/>
        <v>0</v>
      </c>
      <c r="R994" s="163">
        <f t="shared" si="362"/>
        <v>0.12</v>
      </c>
      <c r="S994" s="161">
        <f t="shared" si="354"/>
        <v>9</v>
      </c>
      <c r="T994" s="161">
        <v>360</v>
      </c>
      <c r="U994" s="164">
        <f t="shared" si="355"/>
        <v>1.002745585</v>
      </c>
      <c r="V994" s="157">
        <f t="shared" si="356"/>
        <v>2.7102236500000001</v>
      </c>
      <c r="W994" s="2">
        <f t="shared" si="363"/>
        <v>0</v>
      </c>
      <c r="X994" s="2"/>
      <c r="Y994" s="8"/>
      <c r="Z994" s="5"/>
      <c r="AE994" s="39"/>
    </row>
    <row r="995" spans="1:31" ht="15" customHeight="1" x14ac:dyDescent="0.2">
      <c r="A995" s="75">
        <f t="shared" si="357"/>
        <v>43930</v>
      </c>
      <c r="B995" s="2">
        <f t="shared" si="348"/>
        <v>990.21222611999997</v>
      </c>
      <c r="C995" s="157">
        <f t="shared" si="347"/>
        <v>986.40527021000003</v>
      </c>
      <c r="D995" s="158">
        <f t="shared" si="358"/>
        <v>5331.42</v>
      </c>
      <c r="E995" s="150">
        <f>IF(AND(K995=1,K994&gt;1),VLOOKUP(A994,[1]Plan1!$GA$137:$GD$300,4),E994)</f>
        <v>5344.75</v>
      </c>
      <c r="F995" s="152">
        <f t="shared" si="349"/>
        <v>43859</v>
      </c>
      <c r="G995" s="152">
        <f t="shared" si="345"/>
        <v>43890</v>
      </c>
      <c r="H995" s="159">
        <f t="shared" si="350"/>
        <v>2.5002719725701894E-3</v>
      </c>
      <c r="I995" s="160">
        <f t="shared" si="359"/>
        <v>43951</v>
      </c>
      <c r="J995" s="155">
        <f t="shared" si="346"/>
        <v>31</v>
      </c>
      <c r="K995" s="155">
        <f t="shared" si="364"/>
        <v>10</v>
      </c>
      <c r="L995" s="2">
        <f t="shared" si="360"/>
        <v>1.0008058500000001</v>
      </c>
      <c r="M995" s="157">
        <f t="shared" si="365"/>
        <v>1.0008058500000001</v>
      </c>
      <c r="N995" s="2">
        <f t="shared" si="351"/>
        <v>987.20016489</v>
      </c>
      <c r="O995" s="161">
        <f t="shared" si="361"/>
        <v>0</v>
      </c>
      <c r="P995" s="162">
        <f t="shared" si="352"/>
        <v>0</v>
      </c>
      <c r="Q995" s="157">
        <f t="shared" si="353"/>
        <v>0</v>
      </c>
      <c r="R995" s="163">
        <f t="shared" si="362"/>
        <v>0.12</v>
      </c>
      <c r="S995" s="161">
        <f t="shared" si="354"/>
        <v>10</v>
      </c>
      <c r="T995" s="161">
        <v>360</v>
      </c>
      <c r="U995" s="164">
        <f t="shared" si="355"/>
        <v>1.0030511150000001</v>
      </c>
      <c r="V995" s="157">
        <f t="shared" si="356"/>
        <v>3.01206123</v>
      </c>
      <c r="W995" s="2">
        <f t="shared" si="363"/>
        <v>0</v>
      </c>
      <c r="X995" s="2"/>
      <c r="Y995" s="8"/>
      <c r="Z995" s="5"/>
      <c r="AE995" s="39"/>
    </row>
    <row r="996" spans="1:31" ht="15" customHeight="1" x14ac:dyDescent="0.2">
      <c r="A996" s="75">
        <f t="shared" si="357"/>
        <v>43931</v>
      </c>
      <c r="B996" s="2">
        <f t="shared" si="348"/>
        <v>990.59372812000004</v>
      </c>
      <c r="C996" s="157">
        <f t="shared" si="347"/>
        <v>986.40527021000003</v>
      </c>
      <c r="D996" s="158">
        <f t="shared" si="358"/>
        <v>5331.42</v>
      </c>
      <c r="E996" s="150">
        <f>IF(AND(K996=1,K995&gt;1),VLOOKUP(A995,[1]Plan1!$GA$137:$GD$300,4),E995)</f>
        <v>5344.75</v>
      </c>
      <c r="F996" s="152">
        <f t="shared" si="349"/>
        <v>43859</v>
      </c>
      <c r="G996" s="152">
        <f t="shared" si="345"/>
        <v>43890</v>
      </c>
      <c r="H996" s="159">
        <f t="shared" si="350"/>
        <v>2.5002719725701894E-3</v>
      </c>
      <c r="I996" s="160">
        <f t="shared" si="359"/>
        <v>43951</v>
      </c>
      <c r="J996" s="155">
        <f t="shared" si="346"/>
        <v>31</v>
      </c>
      <c r="K996" s="155">
        <f t="shared" si="364"/>
        <v>11</v>
      </c>
      <c r="L996" s="2">
        <f t="shared" si="360"/>
        <v>1.00088647</v>
      </c>
      <c r="M996" s="157">
        <f t="shared" si="365"/>
        <v>1.00088647</v>
      </c>
      <c r="N996" s="2">
        <f t="shared" si="351"/>
        <v>987.27968887999998</v>
      </c>
      <c r="O996" s="161">
        <f t="shared" si="361"/>
        <v>0</v>
      </c>
      <c r="P996" s="162">
        <f t="shared" si="352"/>
        <v>0</v>
      </c>
      <c r="Q996" s="157">
        <f t="shared" si="353"/>
        <v>0</v>
      </c>
      <c r="R996" s="163">
        <f t="shared" si="362"/>
        <v>0.12</v>
      </c>
      <c r="S996" s="161">
        <f t="shared" si="354"/>
        <v>11</v>
      </c>
      <c r="T996" s="161">
        <v>360</v>
      </c>
      <c r="U996" s="164">
        <f t="shared" si="355"/>
        <v>1.0033567379999999</v>
      </c>
      <c r="V996" s="157">
        <f t="shared" si="356"/>
        <v>3.3140392400000001</v>
      </c>
      <c r="W996" s="2">
        <f t="shared" si="363"/>
        <v>0</v>
      </c>
      <c r="X996" s="2"/>
      <c r="Y996" s="8"/>
      <c r="Z996" s="5"/>
      <c r="AE996" s="39"/>
    </row>
    <row r="997" spans="1:31" ht="15" customHeight="1" x14ac:dyDescent="0.2">
      <c r="A997" s="75">
        <f t="shared" si="357"/>
        <v>43932</v>
      </c>
      <c r="B997" s="2">
        <f t="shared" si="348"/>
        <v>990.97538047</v>
      </c>
      <c r="C997" s="157">
        <f t="shared" si="347"/>
        <v>986.40527021000003</v>
      </c>
      <c r="D997" s="158">
        <f t="shared" si="358"/>
        <v>5331.42</v>
      </c>
      <c r="E997" s="150">
        <f>IF(AND(K997=1,K996&gt;1),VLOOKUP(A996,[1]Plan1!$GA$137:$GD$300,4),E996)</f>
        <v>5344.75</v>
      </c>
      <c r="F997" s="152">
        <f t="shared" si="349"/>
        <v>43859</v>
      </c>
      <c r="G997" s="152">
        <f t="shared" si="345"/>
        <v>43890</v>
      </c>
      <c r="H997" s="159">
        <f t="shared" si="350"/>
        <v>2.5002719725701894E-3</v>
      </c>
      <c r="I997" s="160">
        <f t="shared" si="359"/>
        <v>43951</v>
      </c>
      <c r="J997" s="155">
        <f t="shared" si="346"/>
        <v>31</v>
      </c>
      <c r="K997" s="155">
        <f t="shared" si="364"/>
        <v>12</v>
      </c>
      <c r="L997" s="2">
        <f t="shared" si="360"/>
        <v>1.0009671</v>
      </c>
      <c r="M997" s="157">
        <f t="shared" si="365"/>
        <v>1.0009671</v>
      </c>
      <c r="N997" s="2">
        <f t="shared" si="351"/>
        <v>987.35922273999995</v>
      </c>
      <c r="O997" s="161">
        <f t="shared" si="361"/>
        <v>0</v>
      </c>
      <c r="P997" s="162">
        <f t="shared" si="352"/>
        <v>0</v>
      </c>
      <c r="Q997" s="157">
        <f t="shared" si="353"/>
        <v>0</v>
      </c>
      <c r="R997" s="163">
        <f t="shared" si="362"/>
        <v>0.12</v>
      </c>
      <c r="S997" s="161">
        <f t="shared" si="354"/>
        <v>12</v>
      </c>
      <c r="T997" s="161">
        <v>360</v>
      </c>
      <c r="U997" s="164">
        <f t="shared" si="355"/>
        <v>1.0036624540000001</v>
      </c>
      <c r="V997" s="157">
        <f t="shared" si="356"/>
        <v>3.6161577299999998</v>
      </c>
      <c r="W997" s="2">
        <f t="shared" si="363"/>
        <v>0</v>
      </c>
      <c r="X997" s="2"/>
      <c r="Y997" s="8"/>
      <c r="Z997" s="5"/>
      <c r="AE997" s="39"/>
    </row>
    <row r="998" spans="1:31" ht="15" customHeight="1" x14ac:dyDescent="0.2">
      <c r="A998" s="75">
        <f t="shared" si="357"/>
        <v>43933</v>
      </c>
      <c r="B998" s="2">
        <f t="shared" si="348"/>
        <v>991.35718415999997</v>
      </c>
      <c r="C998" s="157">
        <f t="shared" si="347"/>
        <v>986.40527021000003</v>
      </c>
      <c r="D998" s="158">
        <f t="shared" si="358"/>
        <v>5331.42</v>
      </c>
      <c r="E998" s="150">
        <f>IF(AND(K998=1,K997&gt;1),VLOOKUP(A997,[1]Plan1!$GA$137:$GD$300,4),E997)</f>
        <v>5344.75</v>
      </c>
      <c r="F998" s="152">
        <f t="shared" si="349"/>
        <v>43859</v>
      </c>
      <c r="G998" s="152">
        <f t="shared" si="345"/>
        <v>43890</v>
      </c>
      <c r="H998" s="159">
        <f t="shared" si="350"/>
        <v>2.5002719725701894E-3</v>
      </c>
      <c r="I998" s="160">
        <f t="shared" si="359"/>
        <v>43951</v>
      </c>
      <c r="J998" s="155">
        <f t="shared" si="346"/>
        <v>31</v>
      </c>
      <c r="K998" s="155">
        <f t="shared" si="364"/>
        <v>13</v>
      </c>
      <c r="L998" s="2">
        <f t="shared" si="360"/>
        <v>1.00104774</v>
      </c>
      <c r="M998" s="157">
        <f t="shared" si="365"/>
        <v>1.00104774</v>
      </c>
      <c r="N998" s="2">
        <f t="shared" si="351"/>
        <v>987.43876646000001</v>
      </c>
      <c r="O998" s="161">
        <f t="shared" si="361"/>
        <v>0</v>
      </c>
      <c r="P998" s="162">
        <f t="shared" si="352"/>
        <v>0</v>
      </c>
      <c r="Q998" s="157">
        <f t="shared" si="353"/>
        <v>0</v>
      </c>
      <c r="R998" s="163">
        <f t="shared" si="362"/>
        <v>0.12</v>
      </c>
      <c r="S998" s="161">
        <f t="shared" si="354"/>
        <v>13</v>
      </c>
      <c r="T998" s="161">
        <v>360</v>
      </c>
      <c r="U998" s="164">
        <f t="shared" si="355"/>
        <v>1.0039682640000001</v>
      </c>
      <c r="V998" s="157">
        <f t="shared" si="356"/>
        <v>3.9184177</v>
      </c>
      <c r="W998" s="2">
        <f t="shared" si="363"/>
        <v>0</v>
      </c>
      <c r="X998" s="2"/>
      <c r="Y998" s="8"/>
      <c r="Z998" s="5"/>
      <c r="AE998" s="39"/>
    </row>
    <row r="999" spans="1:31" ht="15" customHeight="1" x14ac:dyDescent="0.2">
      <c r="A999" s="75">
        <f t="shared" si="357"/>
        <v>43934</v>
      </c>
      <c r="B999" s="2">
        <f t="shared" si="348"/>
        <v>991.73912736</v>
      </c>
      <c r="C999" s="157">
        <f t="shared" si="347"/>
        <v>986.40527021000003</v>
      </c>
      <c r="D999" s="158">
        <f t="shared" si="358"/>
        <v>5331.42</v>
      </c>
      <c r="E999" s="150">
        <f>IF(AND(K999=1,K998&gt;1),VLOOKUP(A998,[1]Plan1!$GA$137:$GD$300,4),E998)</f>
        <v>5344.75</v>
      </c>
      <c r="F999" s="152">
        <f t="shared" si="349"/>
        <v>43859</v>
      </c>
      <c r="G999" s="152">
        <f t="shared" si="345"/>
        <v>43890</v>
      </c>
      <c r="H999" s="159">
        <f t="shared" si="350"/>
        <v>2.5002719725701894E-3</v>
      </c>
      <c r="I999" s="160">
        <f t="shared" si="359"/>
        <v>43951</v>
      </c>
      <c r="J999" s="155">
        <f t="shared" si="346"/>
        <v>31</v>
      </c>
      <c r="K999" s="155">
        <f t="shared" si="364"/>
        <v>14</v>
      </c>
      <c r="L999" s="2">
        <f t="shared" si="360"/>
        <v>1.0011283799999999</v>
      </c>
      <c r="M999" s="157">
        <f t="shared" si="365"/>
        <v>1.0011283799999999</v>
      </c>
      <c r="N999" s="2">
        <f t="shared" si="351"/>
        <v>987.51831017999996</v>
      </c>
      <c r="O999" s="161">
        <f t="shared" si="361"/>
        <v>0</v>
      </c>
      <c r="P999" s="162">
        <f t="shared" si="352"/>
        <v>0</v>
      </c>
      <c r="Q999" s="157">
        <f t="shared" si="353"/>
        <v>0</v>
      </c>
      <c r="R999" s="163">
        <f t="shared" si="362"/>
        <v>0.12</v>
      </c>
      <c r="S999" s="161">
        <f t="shared" si="354"/>
        <v>14</v>
      </c>
      <c r="T999" s="161">
        <v>360</v>
      </c>
      <c r="U999" s="164">
        <f t="shared" si="355"/>
        <v>1.0042741660000001</v>
      </c>
      <c r="V999" s="157">
        <f t="shared" si="356"/>
        <v>4.2208171800000001</v>
      </c>
      <c r="W999" s="2">
        <f t="shared" si="363"/>
        <v>0</v>
      </c>
      <c r="X999" s="2"/>
      <c r="Y999" s="8"/>
      <c r="Z999" s="5"/>
      <c r="AE999" s="39"/>
    </row>
    <row r="1000" spans="1:31" ht="15" customHeight="1" x14ac:dyDescent="0.2">
      <c r="A1000" s="75">
        <f t="shared" si="357"/>
        <v>43935</v>
      </c>
      <c r="B1000" s="2">
        <f t="shared" si="348"/>
        <v>992.12121206000006</v>
      </c>
      <c r="C1000" s="157">
        <f t="shared" si="347"/>
        <v>986.40527021000003</v>
      </c>
      <c r="D1000" s="158">
        <f t="shared" si="358"/>
        <v>5331.42</v>
      </c>
      <c r="E1000" s="150">
        <f>IF(AND(K1000=1,K999&gt;1),VLOOKUP(A999,[1]Plan1!$GA$137:$GD$300,4),E999)</f>
        <v>5344.75</v>
      </c>
      <c r="F1000" s="152">
        <f t="shared" si="349"/>
        <v>43859</v>
      </c>
      <c r="G1000" s="152">
        <f t="shared" si="345"/>
        <v>43890</v>
      </c>
      <c r="H1000" s="159">
        <f t="shared" si="350"/>
        <v>2.5002719725701894E-3</v>
      </c>
      <c r="I1000" s="160">
        <f t="shared" si="359"/>
        <v>43951</v>
      </c>
      <c r="J1000" s="155">
        <f t="shared" si="346"/>
        <v>31</v>
      </c>
      <c r="K1000" s="155">
        <f t="shared" si="364"/>
        <v>15</v>
      </c>
      <c r="L1000" s="2">
        <f t="shared" si="360"/>
        <v>1.0012090199999999</v>
      </c>
      <c r="M1000" s="157">
        <f t="shared" si="365"/>
        <v>1.0012090199999999</v>
      </c>
      <c r="N1000" s="2">
        <f t="shared" si="351"/>
        <v>987.59785390000002</v>
      </c>
      <c r="O1000" s="161">
        <f t="shared" si="361"/>
        <v>0</v>
      </c>
      <c r="P1000" s="162">
        <f t="shared" si="352"/>
        <v>0</v>
      </c>
      <c r="Q1000" s="157">
        <f t="shared" si="353"/>
        <v>0</v>
      </c>
      <c r="R1000" s="163">
        <f t="shared" si="362"/>
        <v>0.12</v>
      </c>
      <c r="S1000" s="161">
        <f t="shared" si="354"/>
        <v>15</v>
      </c>
      <c r="T1000" s="161">
        <v>360</v>
      </c>
      <c r="U1000" s="164">
        <f t="shared" si="355"/>
        <v>1.0045801620000001</v>
      </c>
      <c r="V1000" s="157">
        <f t="shared" si="356"/>
        <v>4.5233581599999999</v>
      </c>
      <c r="W1000" s="2">
        <f t="shared" si="363"/>
        <v>0</v>
      </c>
      <c r="X1000" s="2"/>
      <c r="Y1000" s="8"/>
      <c r="Z1000" s="5"/>
      <c r="AE1000" s="39"/>
    </row>
    <row r="1001" spans="1:31" ht="15" customHeight="1" x14ac:dyDescent="0.2">
      <c r="A1001" s="75">
        <f t="shared" si="357"/>
        <v>43936</v>
      </c>
      <c r="B1001" s="2">
        <f t="shared" si="348"/>
        <v>992.50345711</v>
      </c>
      <c r="C1001" s="157">
        <f t="shared" si="347"/>
        <v>986.40527021000003</v>
      </c>
      <c r="D1001" s="158">
        <f t="shared" si="358"/>
        <v>5331.42</v>
      </c>
      <c r="E1001" s="150">
        <f>IF(AND(K1001=1,K1000&gt;1),VLOOKUP(A1000,[1]Plan1!$GA$137:$GD$300,4),E1000)</f>
        <v>5344.75</v>
      </c>
      <c r="F1001" s="152">
        <f t="shared" si="349"/>
        <v>43859</v>
      </c>
      <c r="G1001" s="152">
        <f t="shared" si="345"/>
        <v>43890</v>
      </c>
      <c r="H1001" s="159">
        <f t="shared" si="350"/>
        <v>2.5002719725701894E-3</v>
      </c>
      <c r="I1001" s="160">
        <f t="shared" si="359"/>
        <v>43951</v>
      </c>
      <c r="J1001" s="155">
        <f t="shared" si="346"/>
        <v>31</v>
      </c>
      <c r="K1001" s="155">
        <f t="shared" si="364"/>
        <v>16</v>
      </c>
      <c r="L1001" s="2">
        <f t="shared" si="360"/>
        <v>1.00128968</v>
      </c>
      <c r="M1001" s="157">
        <f t="shared" si="365"/>
        <v>1.00128968</v>
      </c>
      <c r="N1001" s="2">
        <f t="shared" si="351"/>
        <v>987.67741735000004</v>
      </c>
      <c r="O1001" s="161">
        <f t="shared" si="361"/>
        <v>0</v>
      </c>
      <c r="P1001" s="162">
        <f t="shared" si="352"/>
        <v>0</v>
      </c>
      <c r="Q1001" s="157">
        <f t="shared" si="353"/>
        <v>0</v>
      </c>
      <c r="R1001" s="163">
        <f t="shared" si="362"/>
        <v>0.12</v>
      </c>
      <c r="S1001" s="161">
        <f t="shared" si="354"/>
        <v>16</v>
      </c>
      <c r="T1001" s="161">
        <v>360</v>
      </c>
      <c r="U1001" s="164">
        <f t="shared" si="355"/>
        <v>1.0048862510000001</v>
      </c>
      <c r="V1001" s="157">
        <f t="shared" si="356"/>
        <v>4.8260397599999996</v>
      </c>
      <c r="W1001" s="2">
        <f t="shared" si="363"/>
        <v>0</v>
      </c>
      <c r="X1001" s="2"/>
      <c r="Y1001" s="8"/>
      <c r="Z1001" s="5"/>
      <c r="AE1001" s="39"/>
    </row>
    <row r="1002" spans="1:31" ht="15" customHeight="1" x14ac:dyDescent="0.2">
      <c r="A1002" s="75">
        <f t="shared" si="357"/>
        <v>43937</v>
      </c>
      <c r="B1002" s="2">
        <f t="shared" si="348"/>
        <v>992.88584273999993</v>
      </c>
      <c r="C1002" s="157">
        <f t="shared" si="347"/>
        <v>986.40527021000003</v>
      </c>
      <c r="D1002" s="158">
        <f t="shared" si="358"/>
        <v>5331.42</v>
      </c>
      <c r="E1002" s="150">
        <f>IF(AND(K1002=1,K1001&gt;1),VLOOKUP(A1001,[1]Plan1!$GA$137:$GD$300,4),E1001)</f>
        <v>5344.75</v>
      </c>
      <c r="F1002" s="152">
        <f t="shared" si="349"/>
        <v>43859</v>
      </c>
      <c r="G1002" s="152">
        <f t="shared" si="345"/>
        <v>43890</v>
      </c>
      <c r="H1002" s="159">
        <f t="shared" si="350"/>
        <v>2.5002719725701894E-3</v>
      </c>
      <c r="I1002" s="160">
        <f t="shared" si="359"/>
        <v>43951</v>
      </c>
      <c r="J1002" s="155">
        <f t="shared" si="346"/>
        <v>31</v>
      </c>
      <c r="K1002" s="155">
        <f t="shared" si="364"/>
        <v>17</v>
      </c>
      <c r="L1002" s="2">
        <f t="shared" si="360"/>
        <v>1.00137034</v>
      </c>
      <c r="M1002" s="157">
        <f t="shared" si="365"/>
        <v>1.00137034</v>
      </c>
      <c r="N1002" s="2">
        <f t="shared" si="351"/>
        <v>987.75698079999995</v>
      </c>
      <c r="O1002" s="161">
        <f t="shared" si="361"/>
        <v>0</v>
      </c>
      <c r="P1002" s="162">
        <f t="shared" si="352"/>
        <v>0</v>
      </c>
      <c r="Q1002" s="157">
        <f t="shared" si="353"/>
        <v>0</v>
      </c>
      <c r="R1002" s="163">
        <f t="shared" si="362"/>
        <v>0.12</v>
      </c>
      <c r="S1002" s="161">
        <f t="shared" si="354"/>
        <v>17</v>
      </c>
      <c r="T1002" s="161">
        <v>360</v>
      </c>
      <c r="U1002" s="164">
        <f t="shared" si="355"/>
        <v>1.0051924329999999</v>
      </c>
      <c r="V1002" s="157">
        <f t="shared" si="356"/>
        <v>5.1288619400000002</v>
      </c>
      <c r="W1002" s="2">
        <f t="shared" si="363"/>
        <v>0</v>
      </c>
      <c r="X1002" s="2"/>
      <c r="Y1002" s="8"/>
      <c r="Z1002" s="5"/>
      <c r="AE1002" s="39"/>
    </row>
    <row r="1003" spans="1:31" ht="15" customHeight="1" x14ac:dyDescent="0.2">
      <c r="A1003" s="75">
        <f t="shared" si="357"/>
        <v>43938</v>
      </c>
      <c r="B1003" s="2">
        <f t="shared" si="348"/>
        <v>993.26837986999999</v>
      </c>
      <c r="C1003" s="157">
        <f t="shared" si="347"/>
        <v>986.40527021000003</v>
      </c>
      <c r="D1003" s="158">
        <f t="shared" si="358"/>
        <v>5331.42</v>
      </c>
      <c r="E1003" s="150">
        <f>IF(AND(K1003=1,K1002&gt;1),VLOOKUP(A1002,[1]Plan1!$GA$137:$GD$300,4),E1002)</f>
        <v>5344.75</v>
      </c>
      <c r="F1003" s="152">
        <f t="shared" si="349"/>
        <v>43859</v>
      </c>
      <c r="G1003" s="152">
        <f t="shared" si="345"/>
        <v>43890</v>
      </c>
      <c r="H1003" s="159">
        <f t="shared" si="350"/>
        <v>2.5002719725701894E-3</v>
      </c>
      <c r="I1003" s="160">
        <f t="shared" si="359"/>
        <v>43951</v>
      </c>
      <c r="J1003" s="155">
        <f t="shared" si="346"/>
        <v>31</v>
      </c>
      <c r="K1003" s="155">
        <f t="shared" si="364"/>
        <v>18</v>
      </c>
      <c r="L1003" s="2">
        <f t="shared" si="360"/>
        <v>1.00145101</v>
      </c>
      <c r="M1003" s="157">
        <f t="shared" si="365"/>
        <v>1.00145101</v>
      </c>
      <c r="N1003" s="2">
        <f t="shared" si="351"/>
        <v>987.83655411999996</v>
      </c>
      <c r="O1003" s="161">
        <f t="shared" si="361"/>
        <v>0</v>
      </c>
      <c r="P1003" s="162">
        <f t="shared" si="352"/>
        <v>0</v>
      </c>
      <c r="Q1003" s="157">
        <f t="shared" si="353"/>
        <v>0</v>
      </c>
      <c r="R1003" s="163">
        <f t="shared" si="362"/>
        <v>0.12</v>
      </c>
      <c r="S1003" s="161">
        <f t="shared" si="354"/>
        <v>18</v>
      </c>
      <c r="T1003" s="161">
        <v>360</v>
      </c>
      <c r="U1003" s="164">
        <f t="shared" si="355"/>
        <v>1.005498709</v>
      </c>
      <c r="V1003" s="157">
        <f t="shared" si="356"/>
        <v>5.4318257499999998</v>
      </c>
      <c r="W1003" s="2">
        <f t="shared" si="363"/>
        <v>0</v>
      </c>
      <c r="X1003" s="2"/>
      <c r="Y1003" s="8"/>
      <c r="Z1003" s="5"/>
      <c r="AE1003" s="39"/>
    </row>
    <row r="1004" spans="1:31" ht="15" customHeight="1" x14ac:dyDescent="0.2">
      <c r="A1004" s="75">
        <f t="shared" si="357"/>
        <v>43939</v>
      </c>
      <c r="B1004" s="2">
        <f t="shared" si="348"/>
        <v>993.65105759999994</v>
      </c>
      <c r="C1004" s="157">
        <f t="shared" si="347"/>
        <v>986.40527021000003</v>
      </c>
      <c r="D1004" s="158">
        <f t="shared" si="358"/>
        <v>5331.42</v>
      </c>
      <c r="E1004" s="150">
        <f>IF(AND(K1004=1,K1003&gt;1),VLOOKUP(A1003,[1]Plan1!$GA$137:$GD$300,4),E1003)</f>
        <v>5344.75</v>
      </c>
      <c r="F1004" s="152">
        <f t="shared" si="349"/>
        <v>43859</v>
      </c>
      <c r="G1004" s="152">
        <f t="shared" ref="G1004:G1067" si="366">IF(I1004&gt;I1003,EDATE(A1003,-1),+G1003)</f>
        <v>43890</v>
      </c>
      <c r="H1004" s="159">
        <f t="shared" si="350"/>
        <v>2.5002719725701894E-3</v>
      </c>
      <c r="I1004" s="160">
        <f t="shared" si="359"/>
        <v>43951</v>
      </c>
      <c r="J1004" s="155">
        <f t="shared" ref="J1004:J1067" si="367">IF(I1004&gt;I1003,I1004-I1003,J1003)</f>
        <v>31</v>
      </c>
      <c r="K1004" s="155">
        <f t="shared" si="364"/>
        <v>19</v>
      </c>
      <c r="L1004" s="2">
        <f t="shared" si="360"/>
        <v>1.00153168</v>
      </c>
      <c r="M1004" s="157">
        <f t="shared" si="365"/>
        <v>1.00153168</v>
      </c>
      <c r="N1004" s="2">
        <f t="shared" si="351"/>
        <v>987.91612742999996</v>
      </c>
      <c r="O1004" s="161">
        <f t="shared" si="361"/>
        <v>0</v>
      </c>
      <c r="P1004" s="162">
        <f t="shared" si="352"/>
        <v>0</v>
      </c>
      <c r="Q1004" s="157">
        <f t="shared" si="353"/>
        <v>0</v>
      </c>
      <c r="R1004" s="163">
        <f t="shared" si="362"/>
        <v>0.12</v>
      </c>
      <c r="S1004" s="161">
        <f t="shared" si="354"/>
        <v>19</v>
      </c>
      <c r="T1004" s="161">
        <v>360</v>
      </c>
      <c r="U1004" s="164">
        <f t="shared" si="355"/>
        <v>1.0058050780000001</v>
      </c>
      <c r="V1004" s="157">
        <f t="shared" si="356"/>
        <v>5.7349301700000002</v>
      </c>
      <c r="W1004" s="2">
        <f t="shared" si="363"/>
        <v>0</v>
      </c>
      <c r="X1004" s="2"/>
      <c r="Y1004" s="8"/>
      <c r="Z1004" s="5"/>
      <c r="AE1004" s="39"/>
    </row>
    <row r="1005" spans="1:31" ht="15" customHeight="1" x14ac:dyDescent="0.2">
      <c r="A1005" s="75">
        <f t="shared" si="357"/>
        <v>43940</v>
      </c>
      <c r="B1005" s="2">
        <f t="shared" si="348"/>
        <v>994.03388590999998</v>
      </c>
      <c r="C1005" s="157">
        <f t="shared" si="347"/>
        <v>986.40527021000003</v>
      </c>
      <c r="D1005" s="158">
        <f t="shared" si="358"/>
        <v>5331.42</v>
      </c>
      <c r="E1005" s="150">
        <f>IF(AND(K1005=1,K1004&gt;1),VLOOKUP(A1004,[1]Plan1!$GA$137:$GD$300,4),E1004)</f>
        <v>5344.75</v>
      </c>
      <c r="F1005" s="152">
        <f t="shared" si="349"/>
        <v>43859</v>
      </c>
      <c r="G1005" s="152">
        <f t="shared" si="366"/>
        <v>43890</v>
      </c>
      <c r="H1005" s="159">
        <f t="shared" si="350"/>
        <v>2.5002719725701894E-3</v>
      </c>
      <c r="I1005" s="160">
        <f t="shared" si="359"/>
        <v>43951</v>
      </c>
      <c r="J1005" s="155">
        <f t="shared" si="367"/>
        <v>31</v>
      </c>
      <c r="K1005" s="155">
        <f t="shared" si="364"/>
        <v>20</v>
      </c>
      <c r="L1005" s="2">
        <f t="shared" si="360"/>
        <v>1.00161236</v>
      </c>
      <c r="M1005" s="157">
        <f t="shared" si="365"/>
        <v>1.00161236</v>
      </c>
      <c r="N1005" s="2">
        <f t="shared" si="351"/>
        <v>987.99571060999995</v>
      </c>
      <c r="O1005" s="161">
        <f t="shared" si="361"/>
        <v>0</v>
      </c>
      <c r="P1005" s="162">
        <f t="shared" si="352"/>
        <v>0</v>
      </c>
      <c r="Q1005" s="157">
        <f t="shared" si="353"/>
        <v>0</v>
      </c>
      <c r="R1005" s="163">
        <f t="shared" si="362"/>
        <v>0.12</v>
      </c>
      <c r="S1005" s="161">
        <f t="shared" si="354"/>
        <v>20</v>
      </c>
      <c r="T1005" s="161">
        <v>360</v>
      </c>
      <c r="U1005" s="164">
        <f t="shared" si="355"/>
        <v>1.00611154</v>
      </c>
      <c r="V1005" s="157">
        <f t="shared" si="356"/>
        <v>6.0381752999999998</v>
      </c>
      <c r="W1005" s="2">
        <f t="shared" si="363"/>
        <v>0</v>
      </c>
      <c r="X1005" s="2"/>
      <c r="Y1005" s="8"/>
      <c r="Z1005" s="5"/>
      <c r="AE1005" s="39"/>
    </row>
    <row r="1006" spans="1:31" ht="15" customHeight="1" x14ac:dyDescent="0.2">
      <c r="A1006" s="75">
        <f t="shared" si="357"/>
        <v>43941</v>
      </c>
      <c r="B1006" s="2">
        <f t="shared" si="348"/>
        <v>994.41686480999999</v>
      </c>
      <c r="C1006" s="157">
        <f t="shared" si="347"/>
        <v>986.40527021000003</v>
      </c>
      <c r="D1006" s="158">
        <f t="shared" si="358"/>
        <v>5331.42</v>
      </c>
      <c r="E1006" s="150">
        <f>IF(AND(K1006=1,K1005&gt;1),VLOOKUP(A1005,[1]Plan1!$GA$137:$GD$300,4),E1005)</f>
        <v>5344.75</v>
      </c>
      <c r="F1006" s="152">
        <f t="shared" si="349"/>
        <v>43859</v>
      </c>
      <c r="G1006" s="152">
        <f t="shared" si="366"/>
        <v>43890</v>
      </c>
      <c r="H1006" s="159">
        <f t="shared" si="350"/>
        <v>2.5002719725701894E-3</v>
      </c>
      <c r="I1006" s="160">
        <f t="shared" si="359"/>
        <v>43951</v>
      </c>
      <c r="J1006" s="155">
        <f t="shared" si="367"/>
        <v>31</v>
      </c>
      <c r="K1006" s="155">
        <f t="shared" si="364"/>
        <v>21</v>
      </c>
      <c r="L1006" s="2">
        <f t="shared" si="360"/>
        <v>1.0016930500000001</v>
      </c>
      <c r="M1006" s="157">
        <f t="shared" si="365"/>
        <v>1.0016930500000001</v>
      </c>
      <c r="N1006" s="2">
        <f t="shared" si="351"/>
        <v>988.07530365000002</v>
      </c>
      <c r="O1006" s="161">
        <f t="shared" si="361"/>
        <v>0</v>
      </c>
      <c r="P1006" s="162">
        <f t="shared" si="352"/>
        <v>0</v>
      </c>
      <c r="Q1006" s="157">
        <f t="shared" si="353"/>
        <v>0</v>
      </c>
      <c r="R1006" s="163">
        <f t="shared" si="362"/>
        <v>0.12</v>
      </c>
      <c r="S1006" s="161">
        <f t="shared" si="354"/>
        <v>21</v>
      </c>
      <c r="T1006" s="161">
        <v>360</v>
      </c>
      <c r="U1006" s="164">
        <f t="shared" si="355"/>
        <v>1.0064180949999999</v>
      </c>
      <c r="V1006" s="157">
        <f t="shared" si="356"/>
        <v>6.3415611600000004</v>
      </c>
      <c r="W1006" s="2">
        <f t="shared" si="363"/>
        <v>0</v>
      </c>
      <c r="X1006" s="2"/>
      <c r="Y1006" s="8"/>
      <c r="Z1006" s="5"/>
      <c r="AE1006" s="39"/>
    </row>
    <row r="1007" spans="1:31" ht="15" customHeight="1" x14ac:dyDescent="0.2">
      <c r="A1007" s="75">
        <f t="shared" si="357"/>
        <v>43942</v>
      </c>
      <c r="B1007" s="2">
        <f t="shared" si="348"/>
        <v>994.79998539999997</v>
      </c>
      <c r="C1007" s="157">
        <f t="shared" si="347"/>
        <v>986.40527021000003</v>
      </c>
      <c r="D1007" s="158">
        <f t="shared" si="358"/>
        <v>5331.42</v>
      </c>
      <c r="E1007" s="150">
        <f>IF(AND(K1007=1,K1006&gt;1),VLOOKUP(A1006,[1]Plan1!$GA$137:$GD$300,4),E1006)</f>
        <v>5344.75</v>
      </c>
      <c r="F1007" s="152">
        <f t="shared" si="349"/>
        <v>43859</v>
      </c>
      <c r="G1007" s="152">
        <f t="shared" si="366"/>
        <v>43890</v>
      </c>
      <c r="H1007" s="159">
        <f t="shared" si="350"/>
        <v>2.5002719725701894E-3</v>
      </c>
      <c r="I1007" s="160">
        <f t="shared" si="359"/>
        <v>43951</v>
      </c>
      <c r="J1007" s="155">
        <f t="shared" si="367"/>
        <v>31</v>
      </c>
      <c r="K1007" s="155">
        <f t="shared" si="364"/>
        <v>22</v>
      </c>
      <c r="L1007" s="2">
        <f t="shared" si="360"/>
        <v>1.00177374</v>
      </c>
      <c r="M1007" s="157">
        <f t="shared" si="365"/>
        <v>1.00177374</v>
      </c>
      <c r="N1007" s="2">
        <f t="shared" si="351"/>
        <v>988.15489668999999</v>
      </c>
      <c r="O1007" s="161">
        <f t="shared" si="361"/>
        <v>0</v>
      </c>
      <c r="P1007" s="162">
        <f t="shared" si="352"/>
        <v>0</v>
      </c>
      <c r="Q1007" s="157">
        <f t="shared" si="353"/>
        <v>0</v>
      </c>
      <c r="R1007" s="163">
        <f t="shared" si="362"/>
        <v>0.12</v>
      </c>
      <c r="S1007" s="161">
        <f t="shared" si="354"/>
        <v>22</v>
      </c>
      <c r="T1007" s="161">
        <v>360</v>
      </c>
      <c r="U1007" s="164">
        <f t="shared" si="355"/>
        <v>1.006724744</v>
      </c>
      <c r="V1007" s="157">
        <f t="shared" si="356"/>
        <v>6.6450887099999996</v>
      </c>
      <c r="W1007" s="2">
        <f t="shared" si="363"/>
        <v>0</v>
      </c>
      <c r="X1007" s="2"/>
      <c r="Y1007" s="8"/>
      <c r="Z1007" s="5"/>
      <c r="AE1007" s="39"/>
    </row>
    <row r="1008" spans="1:31" ht="15" customHeight="1" x14ac:dyDescent="0.2">
      <c r="A1008" s="75">
        <f t="shared" si="357"/>
        <v>43943</v>
      </c>
      <c r="B1008" s="2">
        <f t="shared" si="348"/>
        <v>995.18325762000006</v>
      </c>
      <c r="C1008" s="157">
        <f t="shared" si="347"/>
        <v>986.40527021000003</v>
      </c>
      <c r="D1008" s="158">
        <f t="shared" si="358"/>
        <v>5331.42</v>
      </c>
      <c r="E1008" s="150">
        <f>IF(AND(K1008=1,K1007&gt;1),VLOOKUP(A1007,[1]Plan1!$GA$137:$GD$300,4),E1007)</f>
        <v>5344.75</v>
      </c>
      <c r="F1008" s="152">
        <f t="shared" si="349"/>
        <v>43859</v>
      </c>
      <c r="G1008" s="152">
        <f t="shared" si="366"/>
        <v>43890</v>
      </c>
      <c r="H1008" s="159">
        <f t="shared" si="350"/>
        <v>2.5002719725701894E-3</v>
      </c>
      <c r="I1008" s="160">
        <f t="shared" si="359"/>
        <v>43951</v>
      </c>
      <c r="J1008" s="155">
        <f t="shared" si="367"/>
        <v>31</v>
      </c>
      <c r="K1008" s="155">
        <f t="shared" si="364"/>
        <v>23</v>
      </c>
      <c r="L1008" s="2">
        <f t="shared" si="360"/>
        <v>1.00185444</v>
      </c>
      <c r="M1008" s="157">
        <f t="shared" si="365"/>
        <v>1.00185444</v>
      </c>
      <c r="N1008" s="2">
        <f t="shared" si="351"/>
        <v>988.23449959000004</v>
      </c>
      <c r="O1008" s="161">
        <f t="shared" si="361"/>
        <v>0</v>
      </c>
      <c r="P1008" s="162">
        <f t="shared" si="352"/>
        <v>0</v>
      </c>
      <c r="Q1008" s="157">
        <f t="shared" si="353"/>
        <v>0</v>
      </c>
      <c r="R1008" s="163">
        <f t="shared" si="362"/>
        <v>0.12</v>
      </c>
      <c r="S1008" s="161">
        <f t="shared" si="354"/>
        <v>23</v>
      </c>
      <c r="T1008" s="161">
        <v>360</v>
      </c>
      <c r="U1008" s="164">
        <f t="shared" si="355"/>
        <v>1.0070314869999999</v>
      </c>
      <c r="V1008" s="157">
        <f t="shared" si="356"/>
        <v>6.9487580299999996</v>
      </c>
      <c r="W1008" s="2">
        <f t="shared" si="363"/>
        <v>0</v>
      </c>
      <c r="X1008" s="2"/>
      <c r="Y1008" s="8"/>
      <c r="Z1008" s="5"/>
      <c r="AE1008" s="39"/>
    </row>
    <row r="1009" spans="1:31" ht="15" customHeight="1" x14ac:dyDescent="0.2">
      <c r="A1009" s="75">
        <f t="shared" si="357"/>
        <v>43944</v>
      </c>
      <c r="B1009" s="2">
        <f t="shared" si="348"/>
        <v>995.56667059999995</v>
      </c>
      <c r="C1009" s="157">
        <f t="shared" ref="C1009:C1072" si="368">IF(I1009&gt;I1008,N1008+V1008-X1008-Y1008,C1008)</f>
        <v>986.40527021000003</v>
      </c>
      <c r="D1009" s="158">
        <f t="shared" si="358"/>
        <v>5331.42</v>
      </c>
      <c r="E1009" s="150">
        <f>IF(AND(K1009=1,K1008&gt;1),VLOOKUP(A1008,[1]Plan1!$GA$137:$GD$300,4),E1008)</f>
        <v>5344.75</v>
      </c>
      <c r="F1009" s="152">
        <f t="shared" si="349"/>
        <v>43859</v>
      </c>
      <c r="G1009" s="152">
        <f t="shared" si="366"/>
        <v>43890</v>
      </c>
      <c r="H1009" s="159">
        <f t="shared" si="350"/>
        <v>2.5002719725701894E-3</v>
      </c>
      <c r="I1009" s="160">
        <f t="shared" si="359"/>
        <v>43951</v>
      </c>
      <c r="J1009" s="155">
        <f t="shared" si="367"/>
        <v>31</v>
      </c>
      <c r="K1009" s="155">
        <f t="shared" si="364"/>
        <v>24</v>
      </c>
      <c r="L1009" s="2">
        <f t="shared" si="360"/>
        <v>1.0019351400000001</v>
      </c>
      <c r="M1009" s="157">
        <f t="shared" si="365"/>
        <v>1.0019351400000001</v>
      </c>
      <c r="N1009" s="2">
        <f t="shared" si="351"/>
        <v>988.31410249999999</v>
      </c>
      <c r="O1009" s="161">
        <f t="shared" si="361"/>
        <v>0</v>
      </c>
      <c r="P1009" s="162">
        <f t="shared" si="352"/>
        <v>0</v>
      </c>
      <c r="Q1009" s="157">
        <f t="shared" si="353"/>
        <v>0</v>
      </c>
      <c r="R1009" s="163">
        <f t="shared" si="362"/>
        <v>0.12</v>
      </c>
      <c r="S1009" s="161">
        <f t="shared" si="354"/>
        <v>24</v>
      </c>
      <c r="T1009" s="161">
        <v>360</v>
      </c>
      <c r="U1009" s="164">
        <f t="shared" si="355"/>
        <v>1.0073383229999999</v>
      </c>
      <c r="V1009" s="157">
        <f t="shared" si="356"/>
        <v>7.2525681000000004</v>
      </c>
      <c r="W1009" s="2">
        <f t="shared" si="363"/>
        <v>0</v>
      </c>
      <c r="X1009" s="2"/>
      <c r="Y1009" s="8"/>
      <c r="Z1009" s="5"/>
      <c r="AE1009" s="39"/>
    </row>
    <row r="1010" spans="1:31" ht="15" customHeight="1" x14ac:dyDescent="0.2">
      <c r="A1010" s="75">
        <f t="shared" si="357"/>
        <v>43945</v>
      </c>
      <c r="B1010" s="2">
        <f t="shared" si="348"/>
        <v>995.95024422999995</v>
      </c>
      <c r="C1010" s="157">
        <f t="shared" si="368"/>
        <v>986.40527021000003</v>
      </c>
      <c r="D1010" s="158">
        <f t="shared" si="358"/>
        <v>5331.42</v>
      </c>
      <c r="E1010" s="150">
        <f>IF(AND(K1010=1,K1009&gt;1),VLOOKUP(A1009,[1]Plan1!$GA$137:$GD$300,4),E1009)</f>
        <v>5344.75</v>
      </c>
      <c r="F1010" s="152">
        <f t="shared" si="349"/>
        <v>43859</v>
      </c>
      <c r="G1010" s="152">
        <f t="shared" si="366"/>
        <v>43890</v>
      </c>
      <c r="H1010" s="159">
        <f t="shared" si="350"/>
        <v>2.5002719725701894E-3</v>
      </c>
      <c r="I1010" s="160">
        <f t="shared" si="359"/>
        <v>43951</v>
      </c>
      <c r="J1010" s="155">
        <f t="shared" si="367"/>
        <v>31</v>
      </c>
      <c r="K1010" s="155">
        <f t="shared" si="364"/>
        <v>25</v>
      </c>
      <c r="L1010" s="2">
        <f t="shared" si="360"/>
        <v>1.00201586</v>
      </c>
      <c r="M1010" s="157">
        <f t="shared" si="365"/>
        <v>1.00201586</v>
      </c>
      <c r="N1010" s="2">
        <f t="shared" si="351"/>
        <v>988.39372513000001</v>
      </c>
      <c r="O1010" s="161">
        <f t="shared" si="361"/>
        <v>0</v>
      </c>
      <c r="P1010" s="162">
        <f t="shared" si="352"/>
        <v>0</v>
      </c>
      <c r="Q1010" s="157">
        <f t="shared" si="353"/>
        <v>0</v>
      </c>
      <c r="R1010" s="163">
        <f t="shared" si="362"/>
        <v>0.12</v>
      </c>
      <c r="S1010" s="161">
        <f t="shared" si="354"/>
        <v>25</v>
      </c>
      <c r="T1010" s="161">
        <v>360</v>
      </c>
      <c r="U1010" s="164">
        <f t="shared" si="355"/>
        <v>1.0076452520000001</v>
      </c>
      <c r="V1010" s="157">
        <f t="shared" si="356"/>
        <v>7.5565191</v>
      </c>
      <c r="W1010" s="2">
        <f t="shared" si="363"/>
        <v>0</v>
      </c>
      <c r="X1010" s="2"/>
      <c r="Y1010" s="8"/>
      <c r="Z1010" s="5"/>
      <c r="AE1010" s="39"/>
    </row>
    <row r="1011" spans="1:31" ht="15" customHeight="1" x14ac:dyDescent="0.2">
      <c r="A1011" s="75">
        <f t="shared" si="357"/>
        <v>43946</v>
      </c>
      <c r="B1011" s="2">
        <f t="shared" si="348"/>
        <v>996.33394971000007</v>
      </c>
      <c r="C1011" s="157">
        <f t="shared" si="368"/>
        <v>986.40527021000003</v>
      </c>
      <c r="D1011" s="158">
        <f t="shared" si="358"/>
        <v>5331.42</v>
      </c>
      <c r="E1011" s="150">
        <f>IF(AND(K1011=1,K1010&gt;1),VLOOKUP(A1010,[1]Plan1!$GA$137:$GD$300,4),E1010)</f>
        <v>5344.75</v>
      </c>
      <c r="F1011" s="152">
        <f t="shared" si="349"/>
        <v>43859</v>
      </c>
      <c r="G1011" s="152">
        <f t="shared" si="366"/>
        <v>43890</v>
      </c>
      <c r="H1011" s="159">
        <f t="shared" si="350"/>
        <v>2.5002719725701894E-3</v>
      </c>
      <c r="I1011" s="160">
        <f t="shared" si="359"/>
        <v>43951</v>
      </c>
      <c r="J1011" s="155">
        <f t="shared" si="367"/>
        <v>31</v>
      </c>
      <c r="K1011" s="155">
        <f t="shared" si="364"/>
        <v>26</v>
      </c>
      <c r="L1011" s="2">
        <f t="shared" si="360"/>
        <v>1.00209657</v>
      </c>
      <c r="M1011" s="157">
        <f t="shared" si="365"/>
        <v>1.00209657</v>
      </c>
      <c r="N1011" s="2">
        <f t="shared" si="351"/>
        <v>988.47333790000005</v>
      </c>
      <c r="O1011" s="161">
        <f t="shared" si="361"/>
        <v>0</v>
      </c>
      <c r="P1011" s="162">
        <f t="shared" si="352"/>
        <v>0</v>
      </c>
      <c r="Q1011" s="157">
        <f t="shared" si="353"/>
        <v>0</v>
      </c>
      <c r="R1011" s="163">
        <f t="shared" si="362"/>
        <v>0.12</v>
      </c>
      <c r="S1011" s="161">
        <f t="shared" si="354"/>
        <v>26</v>
      </c>
      <c r="T1011" s="161">
        <v>360</v>
      </c>
      <c r="U1011" s="164">
        <f t="shared" si="355"/>
        <v>1.0079522750000001</v>
      </c>
      <c r="V1011" s="157">
        <f t="shared" si="356"/>
        <v>7.86061181</v>
      </c>
      <c r="W1011" s="2">
        <f t="shared" si="363"/>
        <v>0</v>
      </c>
      <c r="X1011" s="2"/>
      <c r="Y1011" s="8"/>
      <c r="Z1011" s="5"/>
      <c r="AE1011" s="39"/>
    </row>
    <row r="1012" spans="1:31" ht="15" customHeight="1" x14ac:dyDescent="0.2">
      <c r="A1012" s="75">
        <f t="shared" si="357"/>
        <v>43947</v>
      </c>
      <c r="B1012" s="2">
        <f t="shared" si="348"/>
        <v>996.71781590000001</v>
      </c>
      <c r="C1012" s="157">
        <f t="shared" si="368"/>
        <v>986.40527021000003</v>
      </c>
      <c r="D1012" s="158">
        <f t="shared" si="358"/>
        <v>5331.42</v>
      </c>
      <c r="E1012" s="150">
        <f>IF(AND(K1012=1,K1011&gt;1),VLOOKUP(A1011,[1]Plan1!$GA$137:$GD$300,4),E1011)</f>
        <v>5344.75</v>
      </c>
      <c r="F1012" s="152">
        <f t="shared" si="349"/>
        <v>43859</v>
      </c>
      <c r="G1012" s="152">
        <f t="shared" si="366"/>
        <v>43890</v>
      </c>
      <c r="H1012" s="159">
        <f t="shared" si="350"/>
        <v>2.5002719725701894E-3</v>
      </c>
      <c r="I1012" s="160">
        <f t="shared" si="359"/>
        <v>43951</v>
      </c>
      <c r="J1012" s="155">
        <f t="shared" si="367"/>
        <v>31</v>
      </c>
      <c r="K1012" s="155">
        <f t="shared" si="364"/>
        <v>27</v>
      </c>
      <c r="L1012" s="2">
        <f t="shared" si="360"/>
        <v>1.0021773</v>
      </c>
      <c r="M1012" s="157">
        <f t="shared" si="365"/>
        <v>1.0021773</v>
      </c>
      <c r="N1012" s="2">
        <f t="shared" si="351"/>
        <v>988.55297040000005</v>
      </c>
      <c r="O1012" s="161">
        <f t="shared" si="361"/>
        <v>0</v>
      </c>
      <c r="P1012" s="162">
        <f t="shared" si="352"/>
        <v>0</v>
      </c>
      <c r="Q1012" s="157">
        <f t="shared" si="353"/>
        <v>0</v>
      </c>
      <c r="R1012" s="163">
        <f t="shared" si="362"/>
        <v>0.12</v>
      </c>
      <c r="S1012" s="161">
        <f t="shared" si="354"/>
        <v>27</v>
      </c>
      <c r="T1012" s="161">
        <v>360</v>
      </c>
      <c r="U1012" s="164">
        <f t="shared" si="355"/>
        <v>1.0082593909999999</v>
      </c>
      <c r="V1012" s="157">
        <f t="shared" si="356"/>
        <v>8.1648455000000002</v>
      </c>
      <c r="W1012" s="2">
        <f t="shared" si="363"/>
        <v>0</v>
      </c>
      <c r="X1012" s="2"/>
      <c r="Y1012" s="8"/>
      <c r="Z1012" s="5"/>
      <c r="AE1012" s="39"/>
    </row>
    <row r="1013" spans="1:31" ht="15" customHeight="1" x14ac:dyDescent="0.2">
      <c r="A1013" s="75">
        <f t="shared" si="357"/>
        <v>43948</v>
      </c>
      <c r="B1013" s="2">
        <f t="shared" si="348"/>
        <v>997.10182394000003</v>
      </c>
      <c r="C1013" s="157">
        <f t="shared" si="368"/>
        <v>986.40527021000003</v>
      </c>
      <c r="D1013" s="158">
        <f t="shared" si="358"/>
        <v>5331.42</v>
      </c>
      <c r="E1013" s="150">
        <f>IF(AND(K1013=1,K1012&gt;1),VLOOKUP(A1012,[1]Plan1!$GA$137:$GD$300,4),E1012)</f>
        <v>5344.75</v>
      </c>
      <c r="F1013" s="152">
        <f t="shared" si="349"/>
        <v>43859</v>
      </c>
      <c r="G1013" s="152">
        <f t="shared" si="366"/>
        <v>43890</v>
      </c>
      <c r="H1013" s="159">
        <f t="shared" si="350"/>
        <v>2.5002719725701894E-3</v>
      </c>
      <c r="I1013" s="160">
        <f t="shared" si="359"/>
        <v>43951</v>
      </c>
      <c r="J1013" s="155">
        <f t="shared" si="367"/>
        <v>31</v>
      </c>
      <c r="K1013" s="155">
        <f t="shared" si="364"/>
        <v>28</v>
      </c>
      <c r="L1013" s="2">
        <f t="shared" si="360"/>
        <v>1.0022580299999999</v>
      </c>
      <c r="M1013" s="157">
        <f t="shared" si="365"/>
        <v>1.0022580299999999</v>
      </c>
      <c r="N1013" s="2">
        <f t="shared" si="351"/>
        <v>988.63260290000005</v>
      </c>
      <c r="O1013" s="161">
        <f t="shared" si="361"/>
        <v>0</v>
      </c>
      <c r="P1013" s="162">
        <f t="shared" si="352"/>
        <v>0</v>
      </c>
      <c r="Q1013" s="157">
        <f t="shared" si="353"/>
        <v>0</v>
      </c>
      <c r="R1013" s="163">
        <f t="shared" si="362"/>
        <v>0.12</v>
      </c>
      <c r="S1013" s="161">
        <f t="shared" si="354"/>
        <v>28</v>
      </c>
      <c r="T1013" s="161">
        <v>360</v>
      </c>
      <c r="U1013" s="164">
        <f t="shared" si="355"/>
        <v>1.0085666010000001</v>
      </c>
      <c r="V1013" s="157">
        <f t="shared" si="356"/>
        <v>8.4692210400000008</v>
      </c>
      <c r="W1013" s="2">
        <f t="shared" si="363"/>
        <v>0</v>
      </c>
      <c r="X1013" s="2"/>
      <c r="Y1013" s="8"/>
      <c r="Z1013" s="5"/>
      <c r="AE1013" s="39"/>
    </row>
    <row r="1014" spans="1:31" ht="15" customHeight="1" x14ac:dyDescent="0.2">
      <c r="A1014" s="75">
        <f t="shared" si="357"/>
        <v>43949</v>
      </c>
      <c r="B1014" s="2">
        <f t="shared" si="348"/>
        <v>997.48598378999998</v>
      </c>
      <c r="C1014" s="157">
        <f t="shared" si="368"/>
        <v>986.40527021000003</v>
      </c>
      <c r="D1014" s="158">
        <f t="shared" si="358"/>
        <v>5331.42</v>
      </c>
      <c r="E1014" s="150">
        <f>IF(AND(K1014=1,K1013&gt;1),VLOOKUP(A1013,[1]Plan1!$GA$137:$GD$300,4),E1013)</f>
        <v>5344.75</v>
      </c>
      <c r="F1014" s="152">
        <f t="shared" si="349"/>
        <v>43859</v>
      </c>
      <c r="G1014" s="152">
        <f t="shared" si="366"/>
        <v>43890</v>
      </c>
      <c r="H1014" s="159">
        <f t="shared" si="350"/>
        <v>2.5002719725701894E-3</v>
      </c>
      <c r="I1014" s="160">
        <f t="shared" si="359"/>
        <v>43951</v>
      </c>
      <c r="J1014" s="155">
        <f t="shared" si="367"/>
        <v>31</v>
      </c>
      <c r="K1014" s="155">
        <f t="shared" si="364"/>
        <v>29</v>
      </c>
      <c r="L1014" s="2">
        <f t="shared" si="360"/>
        <v>1.0023387699999999</v>
      </c>
      <c r="M1014" s="157">
        <f t="shared" si="365"/>
        <v>1.0023387699999999</v>
      </c>
      <c r="N1014" s="2">
        <f t="shared" si="351"/>
        <v>988.71224526000003</v>
      </c>
      <c r="O1014" s="161">
        <f t="shared" si="361"/>
        <v>0</v>
      </c>
      <c r="P1014" s="162">
        <f t="shared" si="352"/>
        <v>0</v>
      </c>
      <c r="Q1014" s="157">
        <f t="shared" si="353"/>
        <v>0</v>
      </c>
      <c r="R1014" s="163">
        <f t="shared" si="362"/>
        <v>0.12</v>
      </c>
      <c r="S1014" s="161">
        <f t="shared" si="354"/>
        <v>29</v>
      </c>
      <c r="T1014" s="161">
        <v>360</v>
      </c>
      <c r="U1014" s="164">
        <f t="shared" si="355"/>
        <v>1.008873905</v>
      </c>
      <c r="V1014" s="157">
        <f t="shared" si="356"/>
        <v>8.7737385299999993</v>
      </c>
      <c r="W1014" s="2">
        <f t="shared" si="363"/>
        <v>0</v>
      </c>
      <c r="X1014" s="2"/>
      <c r="Y1014" s="8"/>
      <c r="Z1014" s="5"/>
      <c r="AE1014" s="39"/>
    </row>
    <row r="1015" spans="1:31" ht="15" customHeight="1" x14ac:dyDescent="0.2">
      <c r="A1015" s="75">
        <f t="shared" si="357"/>
        <v>43950</v>
      </c>
      <c r="B1015" s="2">
        <f t="shared" si="348"/>
        <v>997.8702945</v>
      </c>
      <c r="C1015" s="157">
        <f t="shared" si="368"/>
        <v>986.40527021000003</v>
      </c>
      <c r="D1015" s="158">
        <f t="shared" si="358"/>
        <v>5331.42</v>
      </c>
      <c r="E1015" s="150">
        <f>IF(AND(K1015=1,K1014&gt;1),VLOOKUP(A1014,[1]Plan1!$GA$137:$GD$300,4),E1014)</f>
        <v>5344.75</v>
      </c>
      <c r="F1015" s="152">
        <f t="shared" si="349"/>
        <v>43859</v>
      </c>
      <c r="G1015" s="152">
        <f t="shared" si="366"/>
        <v>43890</v>
      </c>
      <c r="H1015" s="159">
        <f t="shared" si="350"/>
        <v>2.5002719725701894E-3</v>
      </c>
      <c r="I1015" s="160">
        <f t="shared" si="359"/>
        <v>43951</v>
      </c>
      <c r="J1015" s="155">
        <f t="shared" si="367"/>
        <v>31</v>
      </c>
      <c r="K1015" s="155">
        <f t="shared" si="364"/>
        <v>30</v>
      </c>
      <c r="L1015" s="2">
        <f t="shared" si="360"/>
        <v>1.0024195199999999</v>
      </c>
      <c r="M1015" s="157">
        <f t="shared" si="365"/>
        <v>1.0024195199999999</v>
      </c>
      <c r="N1015" s="2">
        <f t="shared" si="351"/>
        <v>988.79189747999999</v>
      </c>
      <c r="O1015" s="161">
        <f t="shared" si="361"/>
        <v>0</v>
      </c>
      <c r="P1015" s="162">
        <f t="shared" si="352"/>
        <v>0</v>
      </c>
      <c r="Q1015" s="157">
        <f t="shared" si="353"/>
        <v>0</v>
      </c>
      <c r="R1015" s="163">
        <f t="shared" si="362"/>
        <v>0.12</v>
      </c>
      <c r="S1015" s="161">
        <f t="shared" si="354"/>
        <v>30</v>
      </c>
      <c r="T1015" s="161">
        <v>360</v>
      </c>
      <c r="U1015" s="164">
        <f t="shared" si="355"/>
        <v>1.009181302</v>
      </c>
      <c r="V1015" s="157">
        <f t="shared" si="356"/>
        <v>9.0783970200000006</v>
      </c>
      <c r="W1015" s="2">
        <f t="shared" si="363"/>
        <v>0</v>
      </c>
      <c r="X1015" s="2"/>
      <c r="Y1015" s="8"/>
      <c r="Z1015" s="5"/>
      <c r="AE1015" s="39"/>
    </row>
    <row r="1016" spans="1:31" ht="15" customHeight="1" x14ac:dyDescent="0.2">
      <c r="A1016" s="75">
        <f t="shared" si="357"/>
        <v>43951</v>
      </c>
      <c r="B1016" s="2">
        <f t="shared" si="348"/>
        <v>998.25474713999995</v>
      </c>
      <c r="C1016" s="157">
        <f t="shared" si="368"/>
        <v>986.40527021000003</v>
      </c>
      <c r="D1016" s="158">
        <f t="shared" si="358"/>
        <v>5331.42</v>
      </c>
      <c r="E1016" s="150">
        <f>IF(AND(K1016=1,K1015&gt;1),VLOOKUP(A1015,[1]Plan1!$GA$137:$GD$300,4),E1015)</f>
        <v>5344.75</v>
      </c>
      <c r="F1016" s="152">
        <f t="shared" si="349"/>
        <v>43859</v>
      </c>
      <c r="G1016" s="152">
        <f t="shared" si="366"/>
        <v>43890</v>
      </c>
      <c r="H1016" s="159">
        <f t="shared" si="350"/>
        <v>2.5002719725701894E-3</v>
      </c>
      <c r="I1016" s="160">
        <f t="shared" si="359"/>
        <v>43951</v>
      </c>
      <c r="J1016" s="155">
        <f t="shared" si="367"/>
        <v>31</v>
      </c>
      <c r="K1016" s="155">
        <f t="shared" si="364"/>
        <v>31</v>
      </c>
      <c r="L1016" s="2">
        <f t="shared" si="360"/>
        <v>1.0025002700000001</v>
      </c>
      <c r="M1016" s="157">
        <f t="shared" si="365"/>
        <v>1.0025002700000001</v>
      </c>
      <c r="N1016" s="2">
        <f t="shared" si="351"/>
        <v>988.87154970999995</v>
      </c>
      <c r="O1016" s="161">
        <f t="shared" si="361"/>
        <v>0</v>
      </c>
      <c r="P1016" s="162">
        <f t="shared" si="352"/>
        <v>0</v>
      </c>
      <c r="Q1016" s="157">
        <f t="shared" si="353"/>
        <v>0</v>
      </c>
      <c r="R1016" s="163">
        <f t="shared" si="362"/>
        <v>0.12</v>
      </c>
      <c r="S1016" s="161">
        <f t="shared" si="354"/>
        <v>31</v>
      </c>
      <c r="T1016" s="161">
        <v>360</v>
      </c>
      <c r="U1016" s="164">
        <f t="shared" si="355"/>
        <v>1.0094887930000001</v>
      </c>
      <c r="V1016" s="157">
        <f t="shared" si="356"/>
        <v>9.3831974299999992</v>
      </c>
      <c r="W1016" s="2">
        <f t="shared" si="363"/>
        <v>0</v>
      </c>
      <c r="X1016" s="2"/>
      <c r="Y1016" s="8"/>
      <c r="Z1016" s="5"/>
      <c r="AE1016" s="39"/>
    </row>
    <row r="1017" spans="1:31" ht="15" customHeight="1" x14ac:dyDescent="0.2">
      <c r="A1017" s="75">
        <f t="shared" si="357"/>
        <v>43952</v>
      </c>
      <c r="B1017" s="2">
        <f t="shared" si="348"/>
        <v>998.59232527999995</v>
      </c>
      <c r="C1017" s="157">
        <f t="shared" si="368"/>
        <v>998.25474713999995</v>
      </c>
      <c r="D1017" s="158">
        <f t="shared" si="358"/>
        <v>5344.75</v>
      </c>
      <c r="E1017" s="150">
        <f>IF(AND(K1017=1,K1016&gt;1),VLOOKUP(A1016,[1]Plan1!$GA$137:$GD$300,4),E1016)</f>
        <v>5348.49</v>
      </c>
      <c r="F1017" s="152">
        <f t="shared" si="349"/>
        <v>43890</v>
      </c>
      <c r="G1017" s="152">
        <f t="shared" si="366"/>
        <v>43920</v>
      </c>
      <c r="H1017" s="159">
        <f t="shared" si="350"/>
        <v>6.9975209317552078E-4</v>
      </c>
      <c r="I1017" s="160">
        <f t="shared" si="359"/>
        <v>43981</v>
      </c>
      <c r="J1017" s="155">
        <f t="shared" si="367"/>
        <v>30</v>
      </c>
      <c r="K1017" s="155">
        <f t="shared" si="364"/>
        <v>1</v>
      </c>
      <c r="L1017" s="2">
        <f t="shared" si="360"/>
        <v>1.00002331</v>
      </c>
      <c r="M1017" s="157">
        <f t="shared" si="365"/>
        <v>1.00002331</v>
      </c>
      <c r="N1017" s="2">
        <f t="shared" si="351"/>
        <v>998.27801645</v>
      </c>
      <c r="O1017" s="161">
        <f t="shared" si="361"/>
        <v>0</v>
      </c>
      <c r="P1017" s="162">
        <f t="shared" si="352"/>
        <v>0</v>
      </c>
      <c r="Q1017" s="157">
        <f t="shared" si="353"/>
        <v>0</v>
      </c>
      <c r="R1017" s="163">
        <f t="shared" si="362"/>
        <v>0.12</v>
      </c>
      <c r="S1017" s="161">
        <f t="shared" si="354"/>
        <v>1</v>
      </c>
      <c r="T1017" s="161">
        <v>360</v>
      </c>
      <c r="U1017" s="164">
        <f t="shared" si="355"/>
        <v>1.0003148509999999</v>
      </c>
      <c r="V1017" s="157">
        <f t="shared" si="356"/>
        <v>0.31430882999999998</v>
      </c>
      <c r="W1017" s="2">
        <f t="shared" si="363"/>
        <v>0</v>
      </c>
      <c r="X1017" s="2"/>
      <c r="Y1017" s="8"/>
      <c r="Z1017" s="5"/>
      <c r="AE1017" s="39"/>
    </row>
    <row r="1018" spans="1:31" ht="15" customHeight="1" x14ac:dyDescent="0.2">
      <c r="A1018" s="75">
        <f t="shared" si="357"/>
        <v>43953</v>
      </c>
      <c r="B1018" s="2">
        <f t="shared" si="348"/>
        <v>998.93002790000003</v>
      </c>
      <c r="C1018" s="157">
        <f t="shared" si="368"/>
        <v>998.25474713999995</v>
      </c>
      <c r="D1018" s="158">
        <f t="shared" si="358"/>
        <v>5344.75</v>
      </c>
      <c r="E1018" s="150">
        <f>IF(AND(K1018=1,K1017&gt;1),VLOOKUP(A1017,[1]Plan1!$GA$137:$GD$300,4),E1017)</f>
        <v>5348.49</v>
      </c>
      <c r="F1018" s="152">
        <f t="shared" si="349"/>
        <v>43890</v>
      </c>
      <c r="G1018" s="152">
        <f t="shared" si="366"/>
        <v>43920</v>
      </c>
      <c r="H1018" s="159">
        <f t="shared" si="350"/>
        <v>6.9975209317552078E-4</v>
      </c>
      <c r="I1018" s="160">
        <f t="shared" si="359"/>
        <v>43981</v>
      </c>
      <c r="J1018" s="155">
        <f t="shared" si="367"/>
        <v>30</v>
      </c>
      <c r="K1018" s="155">
        <f t="shared" si="364"/>
        <v>2</v>
      </c>
      <c r="L1018" s="2">
        <f t="shared" si="360"/>
        <v>1.0000466299999999</v>
      </c>
      <c r="M1018" s="157">
        <f t="shared" si="365"/>
        <v>1.0000466299999999</v>
      </c>
      <c r="N1018" s="2">
        <f t="shared" si="351"/>
        <v>998.30129575000001</v>
      </c>
      <c r="O1018" s="161">
        <f t="shared" si="361"/>
        <v>0</v>
      </c>
      <c r="P1018" s="162">
        <f t="shared" si="352"/>
        <v>0</v>
      </c>
      <c r="Q1018" s="157">
        <f t="shared" si="353"/>
        <v>0</v>
      </c>
      <c r="R1018" s="163">
        <f t="shared" si="362"/>
        <v>0.12</v>
      </c>
      <c r="S1018" s="161">
        <f t="shared" si="354"/>
        <v>2</v>
      </c>
      <c r="T1018" s="161">
        <v>360</v>
      </c>
      <c r="U1018" s="164">
        <f t="shared" si="355"/>
        <v>1.000629802</v>
      </c>
      <c r="V1018" s="157">
        <f t="shared" si="356"/>
        <v>0.62873215000000005</v>
      </c>
      <c r="W1018" s="2">
        <f t="shared" si="363"/>
        <v>0</v>
      </c>
      <c r="X1018" s="2"/>
      <c r="Y1018" s="8"/>
      <c r="Z1018" s="5"/>
      <c r="AE1018" s="39"/>
    </row>
    <row r="1019" spans="1:31" ht="15" customHeight="1" x14ac:dyDescent="0.2">
      <c r="A1019" s="75">
        <f t="shared" si="357"/>
        <v>43954</v>
      </c>
      <c r="B1019" s="2">
        <f t="shared" si="348"/>
        <v>999.26784401999998</v>
      </c>
      <c r="C1019" s="157">
        <f t="shared" si="368"/>
        <v>998.25474713999995</v>
      </c>
      <c r="D1019" s="158">
        <f t="shared" si="358"/>
        <v>5344.75</v>
      </c>
      <c r="E1019" s="150">
        <f>IF(AND(K1019=1,K1018&gt;1),VLOOKUP(A1018,[1]Plan1!$GA$137:$GD$300,4),E1018)</f>
        <v>5348.49</v>
      </c>
      <c r="F1019" s="152">
        <f t="shared" si="349"/>
        <v>43890</v>
      </c>
      <c r="G1019" s="152">
        <f t="shared" si="366"/>
        <v>43920</v>
      </c>
      <c r="H1019" s="159">
        <f t="shared" si="350"/>
        <v>6.9975209317552078E-4</v>
      </c>
      <c r="I1019" s="160">
        <f t="shared" si="359"/>
        <v>43981</v>
      </c>
      <c r="J1019" s="155">
        <f t="shared" si="367"/>
        <v>30</v>
      </c>
      <c r="K1019" s="155">
        <f t="shared" si="364"/>
        <v>3</v>
      </c>
      <c r="L1019" s="2">
        <f t="shared" si="360"/>
        <v>1.0000699500000001</v>
      </c>
      <c r="M1019" s="157">
        <f t="shared" si="365"/>
        <v>1.0000699500000001</v>
      </c>
      <c r="N1019" s="2">
        <f t="shared" si="351"/>
        <v>998.32457505000002</v>
      </c>
      <c r="O1019" s="161">
        <f t="shared" si="361"/>
        <v>0</v>
      </c>
      <c r="P1019" s="162">
        <f t="shared" si="352"/>
        <v>0</v>
      </c>
      <c r="Q1019" s="157">
        <f t="shared" si="353"/>
        <v>0</v>
      </c>
      <c r="R1019" s="163">
        <f t="shared" si="362"/>
        <v>0.12</v>
      </c>
      <c r="S1019" s="161">
        <f t="shared" si="354"/>
        <v>3</v>
      </c>
      <c r="T1019" s="161">
        <v>360</v>
      </c>
      <c r="U1019" s="164">
        <f t="shared" si="355"/>
        <v>1.0009448519999999</v>
      </c>
      <c r="V1019" s="157">
        <f t="shared" si="356"/>
        <v>0.94326896999999998</v>
      </c>
      <c r="W1019" s="2">
        <f t="shared" si="363"/>
        <v>0</v>
      </c>
      <c r="X1019" s="2"/>
      <c r="Y1019" s="8"/>
      <c r="Z1019" s="5"/>
      <c r="AE1019" s="39"/>
    </row>
    <row r="1020" spans="1:31" ht="15" customHeight="1" x14ac:dyDescent="0.2">
      <c r="A1020" s="75">
        <f t="shared" si="357"/>
        <v>43955</v>
      </c>
      <c r="B1020" s="2">
        <f t="shared" si="348"/>
        <v>999.60577365000006</v>
      </c>
      <c r="C1020" s="157">
        <f t="shared" si="368"/>
        <v>998.25474713999995</v>
      </c>
      <c r="D1020" s="158">
        <f t="shared" si="358"/>
        <v>5344.75</v>
      </c>
      <c r="E1020" s="150">
        <f>IF(AND(K1020=1,K1019&gt;1),VLOOKUP(A1019,[1]Plan1!$GA$137:$GD$300,4),E1019)</f>
        <v>5348.49</v>
      </c>
      <c r="F1020" s="152">
        <f t="shared" si="349"/>
        <v>43890</v>
      </c>
      <c r="G1020" s="152">
        <f t="shared" si="366"/>
        <v>43920</v>
      </c>
      <c r="H1020" s="159">
        <f t="shared" si="350"/>
        <v>6.9975209317552078E-4</v>
      </c>
      <c r="I1020" s="160">
        <f t="shared" si="359"/>
        <v>43981</v>
      </c>
      <c r="J1020" s="155">
        <f t="shared" si="367"/>
        <v>30</v>
      </c>
      <c r="K1020" s="155">
        <f t="shared" si="364"/>
        <v>4</v>
      </c>
      <c r="L1020" s="2">
        <f t="shared" si="360"/>
        <v>1.00009327</v>
      </c>
      <c r="M1020" s="157">
        <f t="shared" si="365"/>
        <v>1.00009327</v>
      </c>
      <c r="N1020" s="2">
        <f t="shared" si="351"/>
        <v>998.34785436000004</v>
      </c>
      <c r="O1020" s="161">
        <f t="shared" si="361"/>
        <v>0</v>
      </c>
      <c r="P1020" s="162">
        <f t="shared" si="352"/>
        <v>0</v>
      </c>
      <c r="Q1020" s="157">
        <f t="shared" si="353"/>
        <v>0</v>
      </c>
      <c r="R1020" s="163">
        <f t="shared" si="362"/>
        <v>0.12</v>
      </c>
      <c r="S1020" s="161">
        <f t="shared" si="354"/>
        <v>4</v>
      </c>
      <c r="T1020" s="161">
        <v>360</v>
      </c>
      <c r="U1020" s="164">
        <f t="shared" si="355"/>
        <v>1.0012600009999999</v>
      </c>
      <c r="V1020" s="157">
        <f t="shared" si="356"/>
        <v>1.25791929</v>
      </c>
      <c r="W1020" s="2">
        <f t="shared" si="363"/>
        <v>0</v>
      </c>
      <c r="X1020" s="2"/>
      <c r="Y1020" s="8"/>
      <c r="Z1020" s="5"/>
      <c r="AE1020" s="39"/>
    </row>
    <row r="1021" spans="1:31" ht="15" customHeight="1" x14ac:dyDescent="0.2">
      <c r="A1021" s="75">
        <f t="shared" si="357"/>
        <v>43956</v>
      </c>
      <c r="B1021" s="2">
        <f t="shared" si="348"/>
        <v>999.94381678000002</v>
      </c>
      <c r="C1021" s="157">
        <f t="shared" si="368"/>
        <v>998.25474713999995</v>
      </c>
      <c r="D1021" s="158">
        <f t="shared" si="358"/>
        <v>5344.75</v>
      </c>
      <c r="E1021" s="150">
        <f>IF(AND(K1021=1,K1020&gt;1),VLOOKUP(A1020,[1]Plan1!$GA$137:$GD$300,4),E1020)</f>
        <v>5348.49</v>
      </c>
      <c r="F1021" s="152">
        <f t="shared" si="349"/>
        <v>43890</v>
      </c>
      <c r="G1021" s="152">
        <f t="shared" si="366"/>
        <v>43920</v>
      </c>
      <c r="H1021" s="159">
        <f t="shared" si="350"/>
        <v>6.9975209317552078E-4</v>
      </c>
      <c r="I1021" s="160">
        <f t="shared" si="359"/>
        <v>43981</v>
      </c>
      <c r="J1021" s="155">
        <f t="shared" si="367"/>
        <v>30</v>
      </c>
      <c r="K1021" s="155">
        <f t="shared" si="364"/>
        <v>5</v>
      </c>
      <c r="L1021" s="2">
        <f t="shared" si="360"/>
        <v>1.00011659</v>
      </c>
      <c r="M1021" s="157">
        <f t="shared" si="365"/>
        <v>1.00011659</v>
      </c>
      <c r="N1021" s="2">
        <f t="shared" si="351"/>
        <v>998.37113366000005</v>
      </c>
      <c r="O1021" s="161">
        <f t="shared" si="361"/>
        <v>0</v>
      </c>
      <c r="P1021" s="162">
        <f t="shared" si="352"/>
        <v>0</v>
      </c>
      <c r="Q1021" s="157">
        <f t="shared" si="353"/>
        <v>0</v>
      </c>
      <c r="R1021" s="163">
        <f t="shared" si="362"/>
        <v>0.12</v>
      </c>
      <c r="S1021" s="161">
        <f t="shared" si="354"/>
        <v>5</v>
      </c>
      <c r="T1021" s="161">
        <v>360</v>
      </c>
      <c r="U1021" s="164">
        <f t="shared" si="355"/>
        <v>1.0015752490000001</v>
      </c>
      <c r="V1021" s="157">
        <f t="shared" si="356"/>
        <v>1.57268312</v>
      </c>
      <c r="W1021" s="2">
        <f t="shared" si="363"/>
        <v>0</v>
      </c>
      <c r="X1021" s="2"/>
      <c r="Y1021" s="8"/>
      <c r="Z1021" s="5"/>
      <c r="AE1021" s="39"/>
    </row>
    <row r="1022" spans="1:31" ht="15" customHeight="1" x14ac:dyDescent="0.2">
      <c r="A1022" s="75">
        <f t="shared" si="357"/>
        <v>43957</v>
      </c>
      <c r="B1022" s="2">
        <f t="shared" si="348"/>
        <v>1000.28197344</v>
      </c>
      <c r="C1022" s="157">
        <f t="shared" si="368"/>
        <v>998.25474713999995</v>
      </c>
      <c r="D1022" s="158">
        <f t="shared" si="358"/>
        <v>5344.75</v>
      </c>
      <c r="E1022" s="150">
        <f>IF(AND(K1022=1,K1021&gt;1),VLOOKUP(A1021,[1]Plan1!$GA$137:$GD$300,4),E1021)</f>
        <v>5348.49</v>
      </c>
      <c r="F1022" s="152">
        <f t="shared" si="349"/>
        <v>43890</v>
      </c>
      <c r="G1022" s="152">
        <f t="shared" si="366"/>
        <v>43920</v>
      </c>
      <c r="H1022" s="159">
        <f t="shared" si="350"/>
        <v>6.9975209317552078E-4</v>
      </c>
      <c r="I1022" s="160">
        <f t="shared" si="359"/>
        <v>43981</v>
      </c>
      <c r="J1022" s="155">
        <f t="shared" si="367"/>
        <v>30</v>
      </c>
      <c r="K1022" s="155">
        <f t="shared" si="364"/>
        <v>6</v>
      </c>
      <c r="L1022" s="2">
        <f t="shared" si="360"/>
        <v>1.0001399099999999</v>
      </c>
      <c r="M1022" s="157">
        <f t="shared" si="365"/>
        <v>1.0001399099999999</v>
      </c>
      <c r="N1022" s="2">
        <f t="shared" si="351"/>
        <v>998.39441295999995</v>
      </c>
      <c r="O1022" s="161">
        <f t="shared" si="361"/>
        <v>0</v>
      </c>
      <c r="P1022" s="162">
        <f t="shared" si="352"/>
        <v>0</v>
      </c>
      <c r="Q1022" s="157">
        <f t="shared" si="353"/>
        <v>0</v>
      </c>
      <c r="R1022" s="163">
        <f t="shared" si="362"/>
        <v>0.12</v>
      </c>
      <c r="S1022" s="161">
        <f t="shared" si="354"/>
        <v>6</v>
      </c>
      <c r="T1022" s="161">
        <v>360</v>
      </c>
      <c r="U1022" s="164">
        <f t="shared" si="355"/>
        <v>1.001890596</v>
      </c>
      <c r="V1022" s="157">
        <f t="shared" si="356"/>
        <v>1.8875604800000001</v>
      </c>
      <c r="W1022" s="2">
        <f t="shared" si="363"/>
        <v>0</v>
      </c>
      <c r="X1022" s="2"/>
      <c r="Y1022" s="8"/>
      <c r="Z1022" s="5"/>
      <c r="AE1022" s="39"/>
    </row>
    <row r="1023" spans="1:31" ht="15" customHeight="1" x14ac:dyDescent="0.2">
      <c r="A1023" s="75">
        <f t="shared" si="357"/>
        <v>43958</v>
      </c>
      <c r="B1023" s="2">
        <f t="shared" si="348"/>
        <v>1000.62024462</v>
      </c>
      <c r="C1023" s="157">
        <f t="shared" si="368"/>
        <v>998.25474713999995</v>
      </c>
      <c r="D1023" s="158">
        <f t="shared" si="358"/>
        <v>5344.75</v>
      </c>
      <c r="E1023" s="150">
        <f>IF(AND(K1023=1,K1022&gt;1),VLOOKUP(A1022,[1]Plan1!$GA$137:$GD$300,4),E1022)</f>
        <v>5348.49</v>
      </c>
      <c r="F1023" s="152">
        <f t="shared" si="349"/>
        <v>43890</v>
      </c>
      <c r="G1023" s="152">
        <f t="shared" si="366"/>
        <v>43920</v>
      </c>
      <c r="H1023" s="159">
        <f t="shared" si="350"/>
        <v>6.9975209317552078E-4</v>
      </c>
      <c r="I1023" s="160">
        <f t="shared" si="359"/>
        <v>43981</v>
      </c>
      <c r="J1023" s="155">
        <f t="shared" si="367"/>
        <v>30</v>
      </c>
      <c r="K1023" s="155">
        <f t="shared" si="364"/>
        <v>7</v>
      </c>
      <c r="L1023" s="2">
        <f t="shared" si="360"/>
        <v>1.0001632300000001</v>
      </c>
      <c r="M1023" s="157">
        <f t="shared" si="365"/>
        <v>1.0001632300000001</v>
      </c>
      <c r="N1023" s="2">
        <f t="shared" si="351"/>
        <v>998.41769225999997</v>
      </c>
      <c r="O1023" s="161">
        <f t="shared" si="361"/>
        <v>0</v>
      </c>
      <c r="P1023" s="162">
        <f t="shared" si="352"/>
        <v>0</v>
      </c>
      <c r="Q1023" s="157">
        <f t="shared" si="353"/>
        <v>0</v>
      </c>
      <c r="R1023" s="163">
        <f t="shared" si="362"/>
        <v>0.12</v>
      </c>
      <c r="S1023" s="161">
        <f t="shared" si="354"/>
        <v>7</v>
      </c>
      <c r="T1023" s="161">
        <v>360</v>
      </c>
      <c r="U1023" s="164">
        <f t="shared" si="355"/>
        <v>1.0022060429999999</v>
      </c>
      <c r="V1023" s="157">
        <f t="shared" si="356"/>
        <v>2.2025523599999999</v>
      </c>
      <c r="W1023" s="2">
        <f t="shared" si="363"/>
        <v>0</v>
      </c>
      <c r="X1023" s="2"/>
      <c r="Y1023" s="8"/>
      <c r="Z1023" s="5"/>
      <c r="AE1023" s="39"/>
    </row>
    <row r="1024" spans="1:31" ht="15" customHeight="1" x14ac:dyDescent="0.2">
      <c r="A1024" s="75">
        <f t="shared" si="357"/>
        <v>43959</v>
      </c>
      <c r="B1024" s="2">
        <f t="shared" si="348"/>
        <v>1000.95862933</v>
      </c>
      <c r="C1024" s="157">
        <f t="shared" si="368"/>
        <v>998.25474713999995</v>
      </c>
      <c r="D1024" s="158">
        <f t="shared" si="358"/>
        <v>5344.75</v>
      </c>
      <c r="E1024" s="150">
        <f>IF(AND(K1024=1,K1023&gt;1),VLOOKUP(A1023,[1]Plan1!$GA$137:$GD$300,4),E1023)</f>
        <v>5348.49</v>
      </c>
      <c r="F1024" s="152">
        <f t="shared" si="349"/>
        <v>43890</v>
      </c>
      <c r="G1024" s="152">
        <f t="shared" si="366"/>
        <v>43920</v>
      </c>
      <c r="H1024" s="159">
        <f t="shared" si="350"/>
        <v>6.9975209317552078E-4</v>
      </c>
      <c r="I1024" s="160">
        <f t="shared" si="359"/>
        <v>43981</v>
      </c>
      <c r="J1024" s="155">
        <f t="shared" si="367"/>
        <v>30</v>
      </c>
      <c r="K1024" s="155">
        <f t="shared" si="364"/>
        <v>8</v>
      </c>
      <c r="L1024" s="2">
        <f t="shared" si="360"/>
        <v>1.00018655</v>
      </c>
      <c r="M1024" s="157">
        <f t="shared" si="365"/>
        <v>1.00018655</v>
      </c>
      <c r="N1024" s="2">
        <f t="shared" si="351"/>
        <v>998.44097155999998</v>
      </c>
      <c r="O1024" s="161">
        <f t="shared" si="361"/>
        <v>0</v>
      </c>
      <c r="P1024" s="162">
        <f t="shared" si="352"/>
        <v>0</v>
      </c>
      <c r="Q1024" s="157">
        <f t="shared" si="353"/>
        <v>0</v>
      </c>
      <c r="R1024" s="163">
        <f t="shared" si="362"/>
        <v>0.12</v>
      </c>
      <c r="S1024" s="161">
        <f t="shared" si="354"/>
        <v>8</v>
      </c>
      <c r="T1024" s="161">
        <v>360</v>
      </c>
      <c r="U1024" s="164">
        <f t="shared" si="355"/>
        <v>1.0025215890000001</v>
      </c>
      <c r="V1024" s="157">
        <f t="shared" si="356"/>
        <v>2.51765777</v>
      </c>
      <c r="W1024" s="2">
        <f t="shared" si="363"/>
        <v>0</v>
      </c>
      <c r="X1024" s="2"/>
      <c r="Y1024" s="8"/>
      <c r="Z1024" s="5"/>
      <c r="AE1024" s="39"/>
    </row>
    <row r="1025" spans="1:31" ht="15" customHeight="1" x14ac:dyDescent="0.2">
      <c r="A1025" s="75">
        <f t="shared" si="357"/>
        <v>43960</v>
      </c>
      <c r="B1025" s="2">
        <f t="shared" si="348"/>
        <v>1001.2971275799999</v>
      </c>
      <c r="C1025" s="157">
        <f t="shared" si="368"/>
        <v>998.25474713999995</v>
      </c>
      <c r="D1025" s="158">
        <f t="shared" si="358"/>
        <v>5344.75</v>
      </c>
      <c r="E1025" s="150">
        <f>IF(AND(K1025=1,K1024&gt;1),VLOOKUP(A1024,[1]Plan1!$GA$137:$GD$300,4),E1024)</f>
        <v>5348.49</v>
      </c>
      <c r="F1025" s="152">
        <f t="shared" si="349"/>
        <v>43890</v>
      </c>
      <c r="G1025" s="152">
        <f t="shared" si="366"/>
        <v>43920</v>
      </c>
      <c r="H1025" s="159">
        <f t="shared" si="350"/>
        <v>6.9975209317552078E-4</v>
      </c>
      <c r="I1025" s="160">
        <f t="shared" si="359"/>
        <v>43981</v>
      </c>
      <c r="J1025" s="155">
        <f t="shared" si="367"/>
        <v>30</v>
      </c>
      <c r="K1025" s="155">
        <f t="shared" si="364"/>
        <v>9</v>
      </c>
      <c r="L1025" s="2">
        <f t="shared" si="360"/>
        <v>1.0002098699999999</v>
      </c>
      <c r="M1025" s="157">
        <f t="shared" si="365"/>
        <v>1.0002098699999999</v>
      </c>
      <c r="N1025" s="2">
        <f t="shared" si="351"/>
        <v>998.46425085999999</v>
      </c>
      <c r="O1025" s="161">
        <f t="shared" si="361"/>
        <v>0</v>
      </c>
      <c r="P1025" s="162">
        <f t="shared" si="352"/>
        <v>0</v>
      </c>
      <c r="Q1025" s="157">
        <f t="shared" si="353"/>
        <v>0</v>
      </c>
      <c r="R1025" s="163">
        <f t="shared" si="362"/>
        <v>0.12</v>
      </c>
      <c r="S1025" s="161">
        <f t="shared" si="354"/>
        <v>9</v>
      </c>
      <c r="T1025" s="161">
        <v>360</v>
      </c>
      <c r="U1025" s="164">
        <f t="shared" si="355"/>
        <v>1.002837234</v>
      </c>
      <c r="V1025" s="157">
        <f t="shared" si="356"/>
        <v>2.8328767199999998</v>
      </c>
      <c r="W1025" s="2">
        <f t="shared" si="363"/>
        <v>0</v>
      </c>
      <c r="X1025" s="2"/>
      <c r="Y1025" s="8"/>
      <c r="Z1025" s="5"/>
      <c r="AE1025" s="39"/>
    </row>
    <row r="1026" spans="1:31" ht="15" customHeight="1" x14ac:dyDescent="0.2">
      <c r="A1026" s="75">
        <f t="shared" si="357"/>
        <v>43961</v>
      </c>
      <c r="B1026" s="2">
        <f t="shared" si="348"/>
        <v>1001.63574037</v>
      </c>
      <c r="C1026" s="157">
        <f t="shared" si="368"/>
        <v>998.25474713999995</v>
      </c>
      <c r="D1026" s="158">
        <f t="shared" si="358"/>
        <v>5344.75</v>
      </c>
      <c r="E1026" s="150">
        <f>IF(AND(K1026=1,K1025&gt;1),VLOOKUP(A1025,[1]Plan1!$GA$137:$GD$300,4),E1025)</f>
        <v>5348.49</v>
      </c>
      <c r="F1026" s="152">
        <f t="shared" si="349"/>
        <v>43890</v>
      </c>
      <c r="G1026" s="152">
        <f t="shared" si="366"/>
        <v>43920</v>
      </c>
      <c r="H1026" s="159">
        <f t="shared" si="350"/>
        <v>6.9975209317552078E-4</v>
      </c>
      <c r="I1026" s="160">
        <f t="shared" si="359"/>
        <v>43981</v>
      </c>
      <c r="J1026" s="155">
        <f t="shared" si="367"/>
        <v>30</v>
      </c>
      <c r="K1026" s="155">
        <f t="shared" si="364"/>
        <v>10</v>
      </c>
      <c r="L1026" s="2">
        <f t="shared" si="360"/>
        <v>1.0002331900000001</v>
      </c>
      <c r="M1026" s="157">
        <f t="shared" si="365"/>
        <v>1.0002331900000001</v>
      </c>
      <c r="N1026" s="2">
        <f t="shared" si="351"/>
        <v>998.48753016000001</v>
      </c>
      <c r="O1026" s="161">
        <f t="shared" si="361"/>
        <v>0</v>
      </c>
      <c r="P1026" s="162">
        <f t="shared" si="352"/>
        <v>0</v>
      </c>
      <c r="Q1026" s="157">
        <f t="shared" si="353"/>
        <v>0</v>
      </c>
      <c r="R1026" s="163">
        <f t="shared" si="362"/>
        <v>0.12</v>
      </c>
      <c r="S1026" s="161">
        <f t="shared" si="354"/>
        <v>10</v>
      </c>
      <c r="T1026" s="161">
        <v>360</v>
      </c>
      <c r="U1026" s="164">
        <f t="shared" si="355"/>
        <v>1.003152979</v>
      </c>
      <c r="V1026" s="157">
        <f t="shared" si="356"/>
        <v>3.1482102099999998</v>
      </c>
      <c r="W1026" s="2">
        <f t="shared" si="363"/>
        <v>0</v>
      </c>
      <c r="X1026" s="2"/>
      <c r="Y1026" s="8"/>
      <c r="Z1026" s="5"/>
      <c r="AE1026" s="39"/>
    </row>
    <row r="1027" spans="1:31" ht="15" customHeight="1" x14ac:dyDescent="0.2">
      <c r="A1027" s="75">
        <f t="shared" si="357"/>
        <v>43962</v>
      </c>
      <c r="B1027" s="2">
        <f t="shared" si="348"/>
        <v>1001.97446672</v>
      </c>
      <c r="C1027" s="157">
        <f t="shared" si="368"/>
        <v>998.25474713999995</v>
      </c>
      <c r="D1027" s="158">
        <f t="shared" si="358"/>
        <v>5344.75</v>
      </c>
      <c r="E1027" s="150">
        <f>IF(AND(K1027=1,K1026&gt;1),VLOOKUP(A1026,[1]Plan1!$GA$137:$GD$300,4),E1026)</f>
        <v>5348.49</v>
      </c>
      <c r="F1027" s="152">
        <f t="shared" si="349"/>
        <v>43890</v>
      </c>
      <c r="G1027" s="152">
        <f t="shared" si="366"/>
        <v>43920</v>
      </c>
      <c r="H1027" s="159">
        <f t="shared" si="350"/>
        <v>6.9975209317552078E-4</v>
      </c>
      <c r="I1027" s="160">
        <f t="shared" si="359"/>
        <v>43981</v>
      </c>
      <c r="J1027" s="155">
        <f t="shared" si="367"/>
        <v>30</v>
      </c>
      <c r="K1027" s="155">
        <f t="shared" si="364"/>
        <v>11</v>
      </c>
      <c r="L1027" s="2">
        <f t="shared" si="360"/>
        <v>1.00025651</v>
      </c>
      <c r="M1027" s="157">
        <f t="shared" si="365"/>
        <v>1.00025651</v>
      </c>
      <c r="N1027" s="2">
        <f t="shared" si="351"/>
        <v>998.51080946000002</v>
      </c>
      <c r="O1027" s="161">
        <f t="shared" si="361"/>
        <v>0</v>
      </c>
      <c r="P1027" s="162">
        <f t="shared" si="352"/>
        <v>0</v>
      </c>
      <c r="Q1027" s="157">
        <f t="shared" si="353"/>
        <v>0</v>
      </c>
      <c r="R1027" s="163">
        <f t="shared" si="362"/>
        <v>0.12</v>
      </c>
      <c r="S1027" s="161">
        <f t="shared" si="354"/>
        <v>11</v>
      </c>
      <c r="T1027" s="161">
        <v>360</v>
      </c>
      <c r="U1027" s="164">
        <f t="shared" si="355"/>
        <v>1.003468823</v>
      </c>
      <c r="V1027" s="157">
        <f t="shared" si="356"/>
        <v>3.4636572600000002</v>
      </c>
      <c r="W1027" s="2">
        <f t="shared" si="363"/>
        <v>0</v>
      </c>
      <c r="X1027" s="2"/>
      <c r="Y1027" s="8"/>
      <c r="Z1027" s="5"/>
      <c r="AE1027" s="39"/>
    </row>
    <row r="1028" spans="1:31" ht="15" customHeight="1" x14ac:dyDescent="0.2">
      <c r="A1028" s="75">
        <f t="shared" si="357"/>
        <v>43963</v>
      </c>
      <c r="B1028" s="2">
        <f t="shared" si="348"/>
        <v>1002.31331764</v>
      </c>
      <c r="C1028" s="157">
        <f t="shared" si="368"/>
        <v>998.25474713999995</v>
      </c>
      <c r="D1028" s="158">
        <f t="shared" si="358"/>
        <v>5344.75</v>
      </c>
      <c r="E1028" s="150">
        <f>IF(AND(K1028=1,K1027&gt;1),VLOOKUP(A1027,[1]Plan1!$GA$137:$GD$300,4),E1027)</f>
        <v>5348.49</v>
      </c>
      <c r="F1028" s="152">
        <f t="shared" si="349"/>
        <v>43890</v>
      </c>
      <c r="G1028" s="152">
        <f t="shared" si="366"/>
        <v>43920</v>
      </c>
      <c r="H1028" s="159">
        <f t="shared" si="350"/>
        <v>6.9975209317552078E-4</v>
      </c>
      <c r="I1028" s="160">
        <f t="shared" si="359"/>
        <v>43981</v>
      </c>
      <c r="J1028" s="155">
        <f t="shared" si="367"/>
        <v>30</v>
      </c>
      <c r="K1028" s="155">
        <f t="shared" si="364"/>
        <v>12</v>
      </c>
      <c r="L1028" s="2">
        <f t="shared" si="360"/>
        <v>1.0002798399999999</v>
      </c>
      <c r="M1028" s="157">
        <f t="shared" si="365"/>
        <v>1.0002798399999999</v>
      </c>
      <c r="N1028" s="2">
        <f t="shared" si="351"/>
        <v>998.53409873999999</v>
      </c>
      <c r="O1028" s="161">
        <f t="shared" si="361"/>
        <v>0</v>
      </c>
      <c r="P1028" s="162">
        <f t="shared" si="352"/>
        <v>0</v>
      </c>
      <c r="Q1028" s="157">
        <f t="shared" si="353"/>
        <v>0</v>
      </c>
      <c r="R1028" s="163">
        <f t="shared" si="362"/>
        <v>0.12</v>
      </c>
      <c r="S1028" s="161">
        <f t="shared" si="354"/>
        <v>12</v>
      </c>
      <c r="T1028" s="161">
        <v>360</v>
      </c>
      <c r="U1028" s="164">
        <f t="shared" si="355"/>
        <v>1.003784767</v>
      </c>
      <c r="V1028" s="157">
        <f t="shared" si="356"/>
        <v>3.7792189</v>
      </c>
      <c r="W1028" s="2">
        <f t="shared" si="363"/>
        <v>0</v>
      </c>
      <c r="X1028" s="2"/>
      <c r="Y1028" s="8"/>
      <c r="Z1028" s="5"/>
      <c r="AE1028" s="39"/>
    </row>
    <row r="1029" spans="1:31" ht="15" customHeight="1" x14ac:dyDescent="0.2">
      <c r="A1029" s="75">
        <f t="shared" si="357"/>
        <v>43964</v>
      </c>
      <c r="B1029" s="2">
        <f t="shared" si="348"/>
        <v>1002.65227212</v>
      </c>
      <c r="C1029" s="157">
        <f t="shared" si="368"/>
        <v>998.25474713999995</v>
      </c>
      <c r="D1029" s="158">
        <f t="shared" si="358"/>
        <v>5344.75</v>
      </c>
      <c r="E1029" s="150">
        <f>IF(AND(K1029=1,K1028&gt;1),VLOOKUP(A1028,[1]Plan1!$GA$137:$GD$300,4),E1028)</f>
        <v>5348.49</v>
      </c>
      <c r="F1029" s="152">
        <f t="shared" si="349"/>
        <v>43890</v>
      </c>
      <c r="G1029" s="152">
        <f t="shared" si="366"/>
        <v>43920</v>
      </c>
      <c r="H1029" s="159">
        <f t="shared" si="350"/>
        <v>6.9975209317552078E-4</v>
      </c>
      <c r="I1029" s="160">
        <f t="shared" si="359"/>
        <v>43981</v>
      </c>
      <c r="J1029" s="155">
        <f t="shared" si="367"/>
        <v>30</v>
      </c>
      <c r="K1029" s="155">
        <f t="shared" si="364"/>
        <v>13</v>
      </c>
      <c r="L1029" s="2">
        <f t="shared" si="360"/>
        <v>1.0003031600000001</v>
      </c>
      <c r="M1029" s="157">
        <f t="shared" si="365"/>
        <v>1.0003031600000001</v>
      </c>
      <c r="N1029" s="2">
        <f t="shared" si="351"/>
        <v>998.55737804</v>
      </c>
      <c r="O1029" s="161">
        <f t="shared" si="361"/>
        <v>0</v>
      </c>
      <c r="P1029" s="162">
        <f t="shared" si="352"/>
        <v>0</v>
      </c>
      <c r="Q1029" s="157">
        <f t="shared" si="353"/>
        <v>0</v>
      </c>
      <c r="R1029" s="163">
        <f t="shared" si="362"/>
        <v>0.12</v>
      </c>
      <c r="S1029" s="161">
        <f t="shared" si="354"/>
        <v>13</v>
      </c>
      <c r="T1029" s="161">
        <v>360</v>
      </c>
      <c r="U1029" s="164">
        <f t="shared" si="355"/>
        <v>1.00410081</v>
      </c>
      <c r="V1029" s="157">
        <f t="shared" si="356"/>
        <v>4.0948940800000004</v>
      </c>
      <c r="W1029" s="2">
        <f t="shared" si="363"/>
        <v>0</v>
      </c>
      <c r="X1029" s="2"/>
      <c r="Y1029" s="8"/>
      <c r="Z1029" s="5"/>
      <c r="AE1029" s="39"/>
    </row>
    <row r="1030" spans="1:31" ht="15" customHeight="1" x14ac:dyDescent="0.2">
      <c r="A1030" s="75">
        <f t="shared" si="357"/>
        <v>43965</v>
      </c>
      <c r="B1030" s="2">
        <f t="shared" si="348"/>
        <v>1002.9913511999999</v>
      </c>
      <c r="C1030" s="157">
        <f t="shared" si="368"/>
        <v>998.25474713999995</v>
      </c>
      <c r="D1030" s="158">
        <f t="shared" si="358"/>
        <v>5344.75</v>
      </c>
      <c r="E1030" s="150">
        <f>IF(AND(K1030=1,K1029&gt;1),VLOOKUP(A1029,[1]Plan1!$GA$137:$GD$300,4),E1029)</f>
        <v>5348.49</v>
      </c>
      <c r="F1030" s="152">
        <f t="shared" si="349"/>
        <v>43890</v>
      </c>
      <c r="G1030" s="152">
        <f t="shared" si="366"/>
        <v>43920</v>
      </c>
      <c r="H1030" s="159">
        <f t="shared" si="350"/>
        <v>6.9975209317552078E-4</v>
      </c>
      <c r="I1030" s="160">
        <f t="shared" si="359"/>
        <v>43981</v>
      </c>
      <c r="J1030" s="155">
        <f t="shared" si="367"/>
        <v>30</v>
      </c>
      <c r="K1030" s="155">
        <f t="shared" si="364"/>
        <v>14</v>
      </c>
      <c r="L1030" s="2">
        <f t="shared" si="360"/>
        <v>1.00032649</v>
      </c>
      <c r="M1030" s="157">
        <f t="shared" si="365"/>
        <v>1.00032649</v>
      </c>
      <c r="N1030" s="2">
        <f t="shared" si="351"/>
        <v>998.58066732999998</v>
      </c>
      <c r="O1030" s="161">
        <f t="shared" si="361"/>
        <v>0</v>
      </c>
      <c r="P1030" s="162">
        <f t="shared" si="352"/>
        <v>0</v>
      </c>
      <c r="Q1030" s="157">
        <f t="shared" si="353"/>
        <v>0</v>
      </c>
      <c r="R1030" s="163">
        <f t="shared" si="362"/>
        <v>0.12</v>
      </c>
      <c r="S1030" s="161">
        <f t="shared" si="354"/>
        <v>14</v>
      </c>
      <c r="T1030" s="161">
        <v>360</v>
      </c>
      <c r="U1030" s="164">
        <f t="shared" si="355"/>
        <v>1.004416953</v>
      </c>
      <c r="V1030" s="157">
        <f t="shared" si="356"/>
        <v>4.4106838699999997</v>
      </c>
      <c r="W1030" s="2">
        <f t="shared" si="363"/>
        <v>0</v>
      </c>
      <c r="X1030" s="2"/>
      <c r="Y1030" s="8"/>
      <c r="Z1030" s="5"/>
      <c r="AE1030" s="39"/>
    </row>
    <row r="1031" spans="1:31" ht="15" customHeight="1" x14ac:dyDescent="0.2">
      <c r="A1031" s="75">
        <f t="shared" si="357"/>
        <v>43966</v>
      </c>
      <c r="B1031" s="2">
        <f t="shared" si="348"/>
        <v>1003.33053383</v>
      </c>
      <c r="C1031" s="157">
        <f t="shared" si="368"/>
        <v>998.25474713999995</v>
      </c>
      <c r="D1031" s="158">
        <f t="shared" si="358"/>
        <v>5344.75</v>
      </c>
      <c r="E1031" s="150">
        <f>IF(AND(K1031=1,K1030&gt;1),VLOOKUP(A1030,[1]Plan1!$GA$137:$GD$300,4),E1030)</f>
        <v>5348.49</v>
      </c>
      <c r="F1031" s="152">
        <f t="shared" si="349"/>
        <v>43890</v>
      </c>
      <c r="G1031" s="152">
        <f t="shared" si="366"/>
        <v>43920</v>
      </c>
      <c r="H1031" s="159">
        <f t="shared" si="350"/>
        <v>6.9975209317552078E-4</v>
      </c>
      <c r="I1031" s="160">
        <f t="shared" si="359"/>
        <v>43981</v>
      </c>
      <c r="J1031" s="155">
        <f t="shared" si="367"/>
        <v>30</v>
      </c>
      <c r="K1031" s="155">
        <f t="shared" si="364"/>
        <v>15</v>
      </c>
      <c r="L1031" s="2">
        <f t="shared" si="360"/>
        <v>1.0003498099999999</v>
      </c>
      <c r="M1031" s="157">
        <f t="shared" si="365"/>
        <v>1.0003498099999999</v>
      </c>
      <c r="N1031" s="2">
        <f t="shared" si="351"/>
        <v>998.60394663</v>
      </c>
      <c r="O1031" s="161">
        <f t="shared" si="361"/>
        <v>0</v>
      </c>
      <c r="P1031" s="162">
        <f t="shared" si="352"/>
        <v>0</v>
      </c>
      <c r="Q1031" s="157">
        <f t="shared" si="353"/>
        <v>0</v>
      </c>
      <c r="R1031" s="163">
        <f t="shared" si="362"/>
        <v>0.12</v>
      </c>
      <c r="S1031" s="161">
        <f t="shared" si="354"/>
        <v>15</v>
      </c>
      <c r="T1031" s="161">
        <v>360</v>
      </c>
      <c r="U1031" s="164">
        <f t="shared" si="355"/>
        <v>1.004733195</v>
      </c>
      <c r="V1031" s="157">
        <f t="shared" si="356"/>
        <v>4.7265872</v>
      </c>
      <c r="W1031" s="2">
        <f t="shared" si="363"/>
        <v>0</v>
      </c>
      <c r="X1031" s="2"/>
      <c r="Y1031" s="8"/>
      <c r="Z1031" s="5"/>
      <c r="AE1031" s="39"/>
    </row>
    <row r="1032" spans="1:31" ht="15" customHeight="1" x14ac:dyDescent="0.2">
      <c r="A1032" s="75">
        <f t="shared" si="357"/>
        <v>43967</v>
      </c>
      <c r="B1032" s="2">
        <f t="shared" si="348"/>
        <v>1003.66984108</v>
      </c>
      <c r="C1032" s="157">
        <f t="shared" si="368"/>
        <v>998.25474713999995</v>
      </c>
      <c r="D1032" s="158">
        <f t="shared" si="358"/>
        <v>5344.75</v>
      </c>
      <c r="E1032" s="150">
        <f>IF(AND(K1032=1,K1031&gt;1),VLOOKUP(A1031,[1]Plan1!$GA$137:$GD$300,4),E1031)</f>
        <v>5348.49</v>
      </c>
      <c r="F1032" s="152">
        <f t="shared" si="349"/>
        <v>43890</v>
      </c>
      <c r="G1032" s="152">
        <f t="shared" si="366"/>
        <v>43920</v>
      </c>
      <c r="H1032" s="159">
        <f t="shared" si="350"/>
        <v>6.9975209317552078E-4</v>
      </c>
      <c r="I1032" s="160">
        <f t="shared" si="359"/>
        <v>43981</v>
      </c>
      <c r="J1032" s="155">
        <f t="shared" si="367"/>
        <v>30</v>
      </c>
      <c r="K1032" s="155">
        <f t="shared" si="364"/>
        <v>16</v>
      </c>
      <c r="L1032" s="2">
        <f t="shared" si="360"/>
        <v>1.00037314</v>
      </c>
      <c r="M1032" s="157">
        <f t="shared" si="365"/>
        <v>1.00037314</v>
      </c>
      <c r="N1032" s="2">
        <f t="shared" si="351"/>
        <v>998.62723590999997</v>
      </c>
      <c r="O1032" s="161">
        <f t="shared" si="361"/>
        <v>0</v>
      </c>
      <c r="P1032" s="162">
        <f t="shared" si="352"/>
        <v>0</v>
      </c>
      <c r="Q1032" s="157">
        <f t="shared" si="353"/>
        <v>0</v>
      </c>
      <c r="R1032" s="163">
        <f t="shared" si="362"/>
        <v>0.12</v>
      </c>
      <c r="S1032" s="161">
        <f t="shared" si="354"/>
        <v>16</v>
      </c>
      <c r="T1032" s="161">
        <v>360</v>
      </c>
      <c r="U1032" s="164">
        <f t="shared" si="355"/>
        <v>1.0050495370000001</v>
      </c>
      <c r="V1032" s="157">
        <f t="shared" si="356"/>
        <v>5.0426051699999999</v>
      </c>
      <c r="W1032" s="2">
        <f t="shared" si="363"/>
        <v>0</v>
      </c>
      <c r="X1032" s="2"/>
      <c r="Y1032" s="8"/>
      <c r="Z1032" s="5"/>
      <c r="AE1032" s="39"/>
    </row>
    <row r="1033" spans="1:31" ht="15" customHeight="1" x14ac:dyDescent="0.2">
      <c r="A1033" s="75">
        <f t="shared" si="357"/>
        <v>43968</v>
      </c>
      <c r="B1033" s="2">
        <f t="shared" si="348"/>
        <v>1004.0092519</v>
      </c>
      <c r="C1033" s="157">
        <f t="shared" si="368"/>
        <v>998.25474713999995</v>
      </c>
      <c r="D1033" s="158">
        <f t="shared" si="358"/>
        <v>5344.75</v>
      </c>
      <c r="E1033" s="150">
        <f>IF(AND(K1033=1,K1032&gt;1),VLOOKUP(A1032,[1]Plan1!$GA$137:$GD$300,4),E1032)</f>
        <v>5348.49</v>
      </c>
      <c r="F1033" s="152">
        <f t="shared" si="349"/>
        <v>43890</v>
      </c>
      <c r="G1033" s="152">
        <f t="shared" si="366"/>
        <v>43920</v>
      </c>
      <c r="H1033" s="159">
        <f t="shared" si="350"/>
        <v>6.9975209317552078E-4</v>
      </c>
      <c r="I1033" s="160">
        <f t="shared" si="359"/>
        <v>43981</v>
      </c>
      <c r="J1033" s="155">
        <f t="shared" si="367"/>
        <v>30</v>
      </c>
      <c r="K1033" s="155">
        <f t="shared" si="364"/>
        <v>17</v>
      </c>
      <c r="L1033" s="2">
        <f t="shared" si="360"/>
        <v>1.0003964599999999</v>
      </c>
      <c r="M1033" s="157">
        <f t="shared" si="365"/>
        <v>1.0003964599999999</v>
      </c>
      <c r="N1033" s="2">
        <f t="shared" si="351"/>
        <v>998.65051520999998</v>
      </c>
      <c r="O1033" s="161">
        <f t="shared" si="361"/>
        <v>0</v>
      </c>
      <c r="P1033" s="162">
        <f t="shared" si="352"/>
        <v>0</v>
      </c>
      <c r="Q1033" s="157">
        <f t="shared" si="353"/>
        <v>0</v>
      </c>
      <c r="R1033" s="163">
        <f t="shared" si="362"/>
        <v>0.12</v>
      </c>
      <c r="S1033" s="161">
        <f t="shared" si="354"/>
        <v>17</v>
      </c>
      <c r="T1033" s="161">
        <v>360</v>
      </c>
      <c r="U1033" s="164">
        <f t="shared" si="355"/>
        <v>1.0053659779999999</v>
      </c>
      <c r="V1033" s="157">
        <f t="shared" si="356"/>
        <v>5.3587366899999997</v>
      </c>
      <c r="W1033" s="2">
        <f t="shared" si="363"/>
        <v>0</v>
      </c>
      <c r="X1033" s="2"/>
      <c r="Y1033" s="8"/>
      <c r="Z1033" s="5"/>
      <c r="AE1033" s="39"/>
    </row>
    <row r="1034" spans="1:31" ht="15" customHeight="1" x14ac:dyDescent="0.2">
      <c r="A1034" s="75">
        <f t="shared" si="357"/>
        <v>43969</v>
      </c>
      <c r="B1034" s="2">
        <f t="shared" si="348"/>
        <v>1004.34878736</v>
      </c>
      <c r="C1034" s="157">
        <f t="shared" si="368"/>
        <v>998.25474713999995</v>
      </c>
      <c r="D1034" s="158">
        <f t="shared" si="358"/>
        <v>5344.75</v>
      </c>
      <c r="E1034" s="150">
        <f>IF(AND(K1034=1,K1033&gt;1),VLOOKUP(A1033,[1]Plan1!$GA$137:$GD$300,4),E1033)</f>
        <v>5348.49</v>
      </c>
      <c r="F1034" s="152">
        <f t="shared" si="349"/>
        <v>43890</v>
      </c>
      <c r="G1034" s="152">
        <f t="shared" si="366"/>
        <v>43920</v>
      </c>
      <c r="H1034" s="159">
        <f t="shared" si="350"/>
        <v>6.9975209317552078E-4</v>
      </c>
      <c r="I1034" s="160">
        <f t="shared" si="359"/>
        <v>43981</v>
      </c>
      <c r="J1034" s="155">
        <f t="shared" si="367"/>
        <v>30</v>
      </c>
      <c r="K1034" s="155">
        <f t="shared" si="364"/>
        <v>18</v>
      </c>
      <c r="L1034" s="2">
        <f t="shared" si="360"/>
        <v>1.00041979</v>
      </c>
      <c r="M1034" s="157">
        <f t="shared" si="365"/>
        <v>1.00041979</v>
      </c>
      <c r="N1034" s="2">
        <f t="shared" si="351"/>
        <v>998.67380449999996</v>
      </c>
      <c r="O1034" s="161">
        <f t="shared" si="361"/>
        <v>0</v>
      </c>
      <c r="P1034" s="162">
        <f t="shared" si="352"/>
        <v>0</v>
      </c>
      <c r="Q1034" s="157">
        <f t="shared" si="353"/>
        <v>0</v>
      </c>
      <c r="R1034" s="163">
        <f t="shared" si="362"/>
        <v>0.12</v>
      </c>
      <c r="S1034" s="161">
        <f t="shared" si="354"/>
        <v>18</v>
      </c>
      <c r="T1034" s="161">
        <v>360</v>
      </c>
      <c r="U1034" s="164">
        <f t="shared" si="355"/>
        <v>1.0056825190000001</v>
      </c>
      <c r="V1034" s="157">
        <f t="shared" si="356"/>
        <v>5.6749828600000001</v>
      </c>
      <c r="W1034" s="2">
        <f t="shared" si="363"/>
        <v>0</v>
      </c>
      <c r="X1034" s="2"/>
      <c r="Y1034" s="8"/>
      <c r="Z1034" s="5"/>
      <c r="AE1034" s="39"/>
    </row>
    <row r="1035" spans="1:31" ht="15" customHeight="1" x14ac:dyDescent="0.2">
      <c r="A1035" s="75">
        <f t="shared" si="357"/>
        <v>43970</v>
      </c>
      <c r="B1035" s="2">
        <f t="shared" ref="B1035:B1098" si="369">N1035+V1035</f>
        <v>1004.68842639</v>
      </c>
      <c r="C1035" s="157">
        <f t="shared" si="368"/>
        <v>998.25474713999995</v>
      </c>
      <c r="D1035" s="158">
        <f t="shared" si="358"/>
        <v>5344.75</v>
      </c>
      <c r="E1035" s="150">
        <f>IF(AND(K1035=1,K1034&gt;1),VLOOKUP(A1034,[1]Plan1!$GA$137:$GD$300,4),E1034)</f>
        <v>5348.49</v>
      </c>
      <c r="F1035" s="152">
        <f t="shared" ref="F1035:F1098" si="370">EDATE(G1035,-1)</f>
        <v>43890</v>
      </c>
      <c r="G1035" s="152">
        <f t="shared" si="366"/>
        <v>43920</v>
      </c>
      <c r="H1035" s="159">
        <f t="shared" ref="H1035:H1098" si="371">(E1035/D1035)-1</f>
        <v>6.9975209317552078E-4</v>
      </c>
      <c r="I1035" s="160">
        <f t="shared" si="359"/>
        <v>43981</v>
      </c>
      <c r="J1035" s="155">
        <f t="shared" si="367"/>
        <v>30</v>
      </c>
      <c r="K1035" s="155">
        <f t="shared" si="364"/>
        <v>19</v>
      </c>
      <c r="L1035" s="2">
        <f t="shared" si="360"/>
        <v>1.00044311</v>
      </c>
      <c r="M1035" s="157">
        <f t="shared" si="365"/>
        <v>1.00044311</v>
      </c>
      <c r="N1035" s="2">
        <f t="shared" ref="N1035:N1098" si="372">TRUNC(C1035*M1035,8)</f>
        <v>998.69708379999997</v>
      </c>
      <c r="O1035" s="161">
        <f t="shared" si="361"/>
        <v>0</v>
      </c>
      <c r="P1035" s="162">
        <f t="shared" ref="P1035:P1098" si="373">IF(O1035&gt;0,VLOOKUP($A1035,$AB$11:$AG$122,6),0)</f>
        <v>0</v>
      </c>
      <c r="Q1035" s="157">
        <f t="shared" ref="Q1035:Q1098" si="374">IF(P1035&gt;0,TRUNC(P1035*N1035,8),0)</f>
        <v>0</v>
      </c>
      <c r="R1035" s="163">
        <f t="shared" si="362"/>
        <v>0.12</v>
      </c>
      <c r="S1035" s="161">
        <f t="shared" ref="S1035:S1098" si="375">K1035</f>
        <v>19</v>
      </c>
      <c r="T1035" s="161">
        <v>360</v>
      </c>
      <c r="U1035" s="164">
        <f t="shared" ref="U1035:U1098" si="376">ROUND((1+R1035)^(30/360)^(K1035/J1035),9)</f>
        <v>1.0059991589999999</v>
      </c>
      <c r="V1035" s="157">
        <f t="shared" ref="V1035:V1098" si="377">TRUNC((N1035*(U1035-1)),8)</f>
        <v>5.9913425900000004</v>
      </c>
      <c r="W1035" s="2">
        <f t="shared" si="363"/>
        <v>0</v>
      </c>
      <c r="X1035" s="2"/>
      <c r="Y1035" s="8"/>
      <c r="Z1035" s="5"/>
      <c r="AE1035" s="39"/>
    </row>
    <row r="1036" spans="1:31" ht="15" customHeight="1" x14ac:dyDescent="0.2">
      <c r="A1036" s="75">
        <f t="shared" ref="A1036:A1099" si="378">(A1035+1)</f>
        <v>43971</v>
      </c>
      <c r="B1036" s="2">
        <f t="shared" si="369"/>
        <v>1005.0281910799999</v>
      </c>
      <c r="C1036" s="157">
        <f t="shared" si="368"/>
        <v>998.25474713999995</v>
      </c>
      <c r="D1036" s="158">
        <f t="shared" ref="D1036:D1099" si="379">IF(E1036=E1035,D1035,E1035)</f>
        <v>5344.75</v>
      </c>
      <c r="E1036" s="150">
        <f>IF(AND(K1036=1,K1035&gt;1),VLOOKUP(A1035,[1]Plan1!$GA$137:$GD$300,4),E1035)</f>
        <v>5348.49</v>
      </c>
      <c r="F1036" s="152">
        <f t="shared" si="370"/>
        <v>43890</v>
      </c>
      <c r="G1036" s="152">
        <f t="shared" si="366"/>
        <v>43920</v>
      </c>
      <c r="H1036" s="159">
        <f t="shared" si="371"/>
        <v>6.9975209317552078E-4</v>
      </c>
      <c r="I1036" s="160">
        <f t="shared" ref="I1036:I1099" si="380">VLOOKUP(A1035,AF$126:AI$301,4)</f>
        <v>43981</v>
      </c>
      <c r="J1036" s="155">
        <f t="shared" si="367"/>
        <v>30</v>
      </c>
      <c r="K1036" s="155">
        <f t="shared" si="364"/>
        <v>20</v>
      </c>
      <c r="L1036" s="2">
        <f t="shared" ref="L1036:L1099" si="381">TRUNC((E1036/D1036)^TRUNC((K1036/J1036),9),8)</f>
        <v>1.0004664400000001</v>
      </c>
      <c r="M1036" s="157">
        <f t="shared" si="365"/>
        <v>1.0004664400000001</v>
      </c>
      <c r="N1036" s="2">
        <f t="shared" si="372"/>
        <v>998.72037307999994</v>
      </c>
      <c r="O1036" s="161">
        <f t="shared" ref="O1036:O1099" si="382">IF(VLOOKUP(A1036,AB$11:AK$122,10)=VLOOKUP(A1035,AB$11:AK$122,10),0,VLOOKUP(A1036,AB$11:AK$122,10))</f>
        <v>0</v>
      </c>
      <c r="P1036" s="162">
        <f t="shared" si="373"/>
        <v>0</v>
      </c>
      <c r="Q1036" s="157">
        <f t="shared" si="374"/>
        <v>0</v>
      </c>
      <c r="R1036" s="163">
        <f t="shared" ref="R1036:R1099" si="383">(R1035)</f>
        <v>0.12</v>
      </c>
      <c r="S1036" s="161">
        <f t="shared" si="375"/>
        <v>20</v>
      </c>
      <c r="T1036" s="161">
        <v>360</v>
      </c>
      <c r="U1036" s="164">
        <f t="shared" si="376"/>
        <v>1.0063158999999999</v>
      </c>
      <c r="V1036" s="157">
        <f t="shared" si="377"/>
        <v>6.3078180000000001</v>
      </c>
      <c r="W1036" s="2">
        <f t="shared" ref="W1036:W1099" si="384">IF(O1036&gt;0,Q1036+V1036,0)</f>
        <v>0</v>
      </c>
      <c r="X1036" s="2"/>
      <c r="Y1036" s="8"/>
      <c r="Z1036" s="5"/>
      <c r="AE1036" s="39"/>
    </row>
    <row r="1037" spans="1:31" ht="15" customHeight="1" x14ac:dyDescent="0.2">
      <c r="A1037" s="75">
        <f t="shared" si="378"/>
        <v>43972</v>
      </c>
      <c r="B1037" s="2">
        <f t="shared" si="369"/>
        <v>1005.3680693900001</v>
      </c>
      <c r="C1037" s="157">
        <f t="shared" si="368"/>
        <v>998.25474713999995</v>
      </c>
      <c r="D1037" s="158">
        <f t="shared" si="379"/>
        <v>5344.75</v>
      </c>
      <c r="E1037" s="150">
        <f>IF(AND(K1037=1,K1036&gt;1),VLOOKUP(A1036,[1]Plan1!$GA$137:$GD$300,4),E1036)</f>
        <v>5348.49</v>
      </c>
      <c r="F1037" s="152">
        <f t="shared" si="370"/>
        <v>43890</v>
      </c>
      <c r="G1037" s="152">
        <f t="shared" si="366"/>
        <v>43920</v>
      </c>
      <c r="H1037" s="159">
        <f t="shared" si="371"/>
        <v>6.9975209317552078E-4</v>
      </c>
      <c r="I1037" s="160">
        <f t="shared" si="380"/>
        <v>43981</v>
      </c>
      <c r="J1037" s="155">
        <f t="shared" si="367"/>
        <v>30</v>
      </c>
      <c r="K1037" s="155">
        <f t="shared" si="364"/>
        <v>21</v>
      </c>
      <c r="L1037" s="2">
        <f t="shared" si="381"/>
        <v>1.0004897699999999</v>
      </c>
      <c r="M1037" s="157">
        <f t="shared" si="365"/>
        <v>1.0004897699999999</v>
      </c>
      <c r="N1037" s="2">
        <f t="shared" si="372"/>
        <v>998.74366236000003</v>
      </c>
      <c r="O1037" s="161">
        <f t="shared" si="382"/>
        <v>0</v>
      </c>
      <c r="P1037" s="162">
        <f t="shared" si="373"/>
        <v>0</v>
      </c>
      <c r="Q1037" s="157">
        <f t="shared" si="374"/>
        <v>0</v>
      </c>
      <c r="R1037" s="163">
        <f t="shared" si="383"/>
        <v>0.12</v>
      </c>
      <c r="S1037" s="161">
        <f t="shared" si="375"/>
        <v>21</v>
      </c>
      <c r="T1037" s="161">
        <v>360</v>
      </c>
      <c r="U1037" s="164">
        <f t="shared" si="376"/>
        <v>1.0066327399999999</v>
      </c>
      <c r="V1037" s="157">
        <f t="shared" si="377"/>
        <v>6.6244070300000004</v>
      </c>
      <c r="W1037" s="2">
        <f t="shared" si="384"/>
        <v>0</v>
      </c>
      <c r="X1037" s="2"/>
      <c r="Y1037" s="8"/>
      <c r="Z1037" s="5"/>
      <c r="AE1037" s="39"/>
    </row>
    <row r="1038" spans="1:31" ht="15" customHeight="1" x14ac:dyDescent="0.2">
      <c r="A1038" s="75">
        <f t="shared" si="378"/>
        <v>43973</v>
      </c>
      <c r="B1038" s="2">
        <f t="shared" si="369"/>
        <v>1005.70806235</v>
      </c>
      <c r="C1038" s="157">
        <f t="shared" si="368"/>
        <v>998.25474713999995</v>
      </c>
      <c r="D1038" s="158">
        <f t="shared" si="379"/>
        <v>5344.75</v>
      </c>
      <c r="E1038" s="150">
        <f>IF(AND(K1038=1,K1037&gt;1),VLOOKUP(A1037,[1]Plan1!$GA$137:$GD$300,4),E1037)</f>
        <v>5348.49</v>
      </c>
      <c r="F1038" s="152">
        <f t="shared" si="370"/>
        <v>43890</v>
      </c>
      <c r="G1038" s="152">
        <f t="shared" si="366"/>
        <v>43920</v>
      </c>
      <c r="H1038" s="159">
        <f t="shared" si="371"/>
        <v>6.9975209317552078E-4</v>
      </c>
      <c r="I1038" s="160">
        <f t="shared" si="380"/>
        <v>43981</v>
      </c>
      <c r="J1038" s="155">
        <f t="shared" si="367"/>
        <v>30</v>
      </c>
      <c r="K1038" s="155">
        <f t="shared" si="364"/>
        <v>22</v>
      </c>
      <c r="L1038" s="2">
        <f t="shared" si="381"/>
        <v>1.0005131</v>
      </c>
      <c r="M1038" s="157">
        <f t="shared" si="365"/>
        <v>1.0005131</v>
      </c>
      <c r="N1038" s="2">
        <f t="shared" si="372"/>
        <v>998.76695165000001</v>
      </c>
      <c r="O1038" s="161">
        <f t="shared" si="382"/>
        <v>0</v>
      </c>
      <c r="P1038" s="162">
        <f t="shared" si="373"/>
        <v>0</v>
      </c>
      <c r="Q1038" s="157">
        <f t="shared" si="374"/>
        <v>0</v>
      </c>
      <c r="R1038" s="163">
        <f t="shared" si="383"/>
        <v>0.12</v>
      </c>
      <c r="S1038" s="161">
        <f t="shared" si="375"/>
        <v>22</v>
      </c>
      <c r="T1038" s="161">
        <v>360</v>
      </c>
      <c r="U1038" s="164">
        <f t="shared" si="376"/>
        <v>1.00694968</v>
      </c>
      <c r="V1038" s="157">
        <f t="shared" si="377"/>
        <v>6.9411107000000003</v>
      </c>
      <c r="W1038" s="2">
        <f t="shared" si="384"/>
        <v>0</v>
      </c>
      <c r="X1038" s="2"/>
      <c r="Y1038" s="8"/>
      <c r="Z1038" s="5"/>
      <c r="AE1038" s="39"/>
    </row>
    <row r="1039" spans="1:31" ht="15" customHeight="1" x14ac:dyDescent="0.2">
      <c r="A1039" s="75">
        <f t="shared" si="378"/>
        <v>43974</v>
      </c>
      <c r="B1039" s="2">
        <f t="shared" si="369"/>
        <v>1006.04816895</v>
      </c>
      <c r="C1039" s="157">
        <f t="shared" si="368"/>
        <v>998.25474713999995</v>
      </c>
      <c r="D1039" s="158">
        <f t="shared" si="379"/>
        <v>5344.75</v>
      </c>
      <c r="E1039" s="150">
        <f>IF(AND(K1039=1,K1038&gt;1),VLOOKUP(A1038,[1]Plan1!$GA$137:$GD$300,4),E1038)</f>
        <v>5348.49</v>
      </c>
      <c r="F1039" s="152">
        <f t="shared" si="370"/>
        <v>43890</v>
      </c>
      <c r="G1039" s="152">
        <f t="shared" si="366"/>
        <v>43920</v>
      </c>
      <c r="H1039" s="159">
        <f t="shared" si="371"/>
        <v>6.9975209317552078E-4</v>
      </c>
      <c r="I1039" s="160">
        <f t="shared" si="380"/>
        <v>43981</v>
      </c>
      <c r="J1039" s="155">
        <f t="shared" si="367"/>
        <v>30</v>
      </c>
      <c r="K1039" s="155">
        <f t="shared" si="364"/>
        <v>23</v>
      </c>
      <c r="L1039" s="2">
        <f t="shared" si="381"/>
        <v>1.0005364299999999</v>
      </c>
      <c r="M1039" s="157">
        <f t="shared" si="365"/>
        <v>1.0005364299999999</v>
      </c>
      <c r="N1039" s="2">
        <f t="shared" si="372"/>
        <v>998.79024092999998</v>
      </c>
      <c r="O1039" s="161">
        <f t="shared" si="382"/>
        <v>0</v>
      </c>
      <c r="P1039" s="162">
        <f t="shared" si="373"/>
        <v>0</v>
      </c>
      <c r="Q1039" s="157">
        <f t="shared" si="374"/>
        <v>0</v>
      </c>
      <c r="R1039" s="163">
        <f t="shared" si="383"/>
        <v>0.12</v>
      </c>
      <c r="S1039" s="161">
        <f t="shared" si="375"/>
        <v>23</v>
      </c>
      <c r="T1039" s="161">
        <v>360</v>
      </c>
      <c r="U1039" s="164">
        <f t="shared" si="376"/>
        <v>1.007266719</v>
      </c>
      <c r="V1039" s="157">
        <f t="shared" si="377"/>
        <v>7.2579280199999996</v>
      </c>
      <c r="W1039" s="2">
        <f t="shared" si="384"/>
        <v>0</v>
      </c>
      <c r="X1039" s="2"/>
      <c r="Y1039" s="8"/>
      <c r="Z1039" s="5"/>
      <c r="AE1039" s="39"/>
    </row>
    <row r="1040" spans="1:31" ht="15" customHeight="1" x14ac:dyDescent="0.2">
      <c r="A1040" s="75">
        <f t="shared" si="378"/>
        <v>43975</v>
      </c>
      <c r="B1040" s="2">
        <f t="shared" si="369"/>
        <v>1006.38839119</v>
      </c>
      <c r="C1040" s="157">
        <f t="shared" si="368"/>
        <v>998.25474713999995</v>
      </c>
      <c r="D1040" s="158">
        <f t="shared" si="379"/>
        <v>5344.75</v>
      </c>
      <c r="E1040" s="150">
        <f>IF(AND(K1040=1,K1039&gt;1),VLOOKUP(A1039,[1]Plan1!$GA$137:$GD$300,4),E1039)</f>
        <v>5348.49</v>
      </c>
      <c r="F1040" s="152">
        <f t="shared" si="370"/>
        <v>43890</v>
      </c>
      <c r="G1040" s="152">
        <f t="shared" si="366"/>
        <v>43920</v>
      </c>
      <c r="H1040" s="159">
        <f t="shared" si="371"/>
        <v>6.9975209317552078E-4</v>
      </c>
      <c r="I1040" s="160">
        <f t="shared" si="380"/>
        <v>43981</v>
      </c>
      <c r="J1040" s="155">
        <f t="shared" si="367"/>
        <v>30</v>
      </c>
      <c r="K1040" s="155">
        <f t="shared" si="364"/>
        <v>24</v>
      </c>
      <c r="L1040" s="2">
        <f t="shared" si="381"/>
        <v>1.00055976</v>
      </c>
      <c r="M1040" s="157">
        <f t="shared" si="365"/>
        <v>1.00055976</v>
      </c>
      <c r="N1040" s="2">
        <f t="shared" si="372"/>
        <v>998.81353020999995</v>
      </c>
      <c r="O1040" s="161">
        <f t="shared" si="382"/>
        <v>0</v>
      </c>
      <c r="P1040" s="162">
        <f t="shared" si="373"/>
        <v>0</v>
      </c>
      <c r="Q1040" s="157">
        <f t="shared" si="374"/>
        <v>0</v>
      </c>
      <c r="R1040" s="163">
        <f t="shared" si="383"/>
        <v>0.12</v>
      </c>
      <c r="S1040" s="161">
        <f t="shared" si="375"/>
        <v>24</v>
      </c>
      <c r="T1040" s="161">
        <v>360</v>
      </c>
      <c r="U1040" s="164">
        <f t="shared" si="376"/>
        <v>1.0075838589999999</v>
      </c>
      <c r="V1040" s="157">
        <f t="shared" si="377"/>
        <v>7.5748609800000004</v>
      </c>
      <c r="W1040" s="2">
        <f t="shared" si="384"/>
        <v>0</v>
      </c>
      <c r="X1040" s="2"/>
      <c r="Y1040" s="8"/>
      <c r="Z1040" s="5"/>
      <c r="AE1040" s="39"/>
    </row>
    <row r="1041" spans="1:31" ht="15" customHeight="1" x14ac:dyDescent="0.2">
      <c r="A1041" s="75">
        <f t="shared" si="378"/>
        <v>43976</v>
      </c>
      <c r="B1041" s="2">
        <f t="shared" si="369"/>
        <v>1006.72872709</v>
      </c>
      <c r="C1041" s="157">
        <f t="shared" si="368"/>
        <v>998.25474713999995</v>
      </c>
      <c r="D1041" s="158">
        <f t="shared" si="379"/>
        <v>5344.75</v>
      </c>
      <c r="E1041" s="150">
        <f>IF(AND(K1041=1,K1040&gt;1),VLOOKUP(A1040,[1]Plan1!$GA$137:$GD$300,4),E1040)</f>
        <v>5348.49</v>
      </c>
      <c r="F1041" s="152">
        <f t="shared" si="370"/>
        <v>43890</v>
      </c>
      <c r="G1041" s="152">
        <f t="shared" si="366"/>
        <v>43920</v>
      </c>
      <c r="H1041" s="159">
        <f t="shared" si="371"/>
        <v>6.9975209317552078E-4</v>
      </c>
      <c r="I1041" s="160">
        <f t="shared" si="380"/>
        <v>43981</v>
      </c>
      <c r="J1041" s="155">
        <f t="shared" si="367"/>
        <v>30</v>
      </c>
      <c r="K1041" s="155">
        <f t="shared" si="364"/>
        <v>25</v>
      </c>
      <c r="L1041" s="2">
        <f t="shared" si="381"/>
        <v>1.0005830899999999</v>
      </c>
      <c r="M1041" s="157">
        <f t="shared" si="365"/>
        <v>1.0005830899999999</v>
      </c>
      <c r="N1041" s="2">
        <f t="shared" si="372"/>
        <v>998.83681950000005</v>
      </c>
      <c r="O1041" s="161">
        <f t="shared" si="382"/>
        <v>0</v>
      </c>
      <c r="P1041" s="162">
        <f t="shared" si="373"/>
        <v>0</v>
      </c>
      <c r="Q1041" s="157">
        <f t="shared" si="374"/>
        <v>0</v>
      </c>
      <c r="R1041" s="163">
        <f t="shared" si="383"/>
        <v>0.12</v>
      </c>
      <c r="S1041" s="161">
        <f t="shared" si="375"/>
        <v>25</v>
      </c>
      <c r="T1041" s="161">
        <v>360</v>
      </c>
      <c r="U1041" s="164">
        <f t="shared" si="376"/>
        <v>1.0079010980000001</v>
      </c>
      <c r="V1041" s="157">
        <f t="shared" si="377"/>
        <v>7.8919075899999998</v>
      </c>
      <c r="W1041" s="2">
        <f t="shared" si="384"/>
        <v>0</v>
      </c>
      <c r="X1041" s="2"/>
      <c r="Y1041" s="8"/>
      <c r="Z1041" s="5"/>
      <c r="AE1041" s="39"/>
    </row>
    <row r="1042" spans="1:31" ht="15" customHeight="1" x14ac:dyDescent="0.2">
      <c r="A1042" s="75">
        <f t="shared" si="378"/>
        <v>43977</v>
      </c>
      <c r="B1042" s="2">
        <f t="shared" si="369"/>
        <v>1007.06917765</v>
      </c>
      <c r="C1042" s="157">
        <f t="shared" si="368"/>
        <v>998.25474713999995</v>
      </c>
      <c r="D1042" s="158">
        <f t="shared" si="379"/>
        <v>5344.75</v>
      </c>
      <c r="E1042" s="150">
        <f>IF(AND(K1042=1,K1041&gt;1),VLOOKUP(A1041,[1]Plan1!$GA$137:$GD$300,4),E1041)</f>
        <v>5348.49</v>
      </c>
      <c r="F1042" s="152">
        <f t="shared" si="370"/>
        <v>43890</v>
      </c>
      <c r="G1042" s="152">
        <f t="shared" si="366"/>
        <v>43920</v>
      </c>
      <c r="H1042" s="159">
        <f t="shared" si="371"/>
        <v>6.9975209317552078E-4</v>
      </c>
      <c r="I1042" s="160">
        <f t="shared" si="380"/>
        <v>43981</v>
      </c>
      <c r="J1042" s="155">
        <f t="shared" si="367"/>
        <v>30</v>
      </c>
      <c r="K1042" s="155">
        <f t="shared" si="364"/>
        <v>26</v>
      </c>
      <c r="L1042" s="2">
        <f t="shared" si="381"/>
        <v>1.00060642</v>
      </c>
      <c r="M1042" s="157">
        <f t="shared" si="365"/>
        <v>1.00060642</v>
      </c>
      <c r="N1042" s="2">
        <f t="shared" si="372"/>
        <v>998.86010878000002</v>
      </c>
      <c r="O1042" s="161">
        <f t="shared" si="382"/>
        <v>0</v>
      </c>
      <c r="P1042" s="162">
        <f t="shared" si="373"/>
        <v>0</v>
      </c>
      <c r="Q1042" s="157">
        <f t="shared" si="374"/>
        <v>0</v>
      </c>
      <c r="R1042" s="163">
        <f t="shared" si="383"/>
        <v>0.12</v>
      </c>
      <c r="S1042" s="161">
        <f t="shared" si="375"/>
        <v>26</v>
      </c>
      <c r="T1042" s="161">
        <v>360</v>
      </c>
      <c r="U1042" s="164">
        <f t="shared" si="376"/>
        <v>1.008218437</v>
      </c>
      <c r="V1042" s="157">
        <f t="shared" si="377"/>
        <v>8.2090688699999994</v>
      </c>
      <c r="W1042" s="2">
        <f t="shared" si="384"/>
        <v>0</v>
      </c>
      <c r="X1042" s="2"/>
      <c r="Y1042" s="8"/>
      <c r="Z1042" s="5"/>
      <c r="AE1042" s="39"/>
    </row>
    <row r="1043" spans="1:31" ht="15" customHeight="1" x14ac:dyDescent="0.2">
      <c r="A1043" s="75">
        <f t="shared" si="378"/>
        <v>43978</v>
      </c>
      <c r="B1043" s="2">
        <f t="shared" si="369"/>
        <v>1007.40974288</v>
      </c>
      <c r="C1043" s="157">
        <f t="shared" si="368"/>
        <v>998.25474713999995</v>
      </c>
      <c r="D1043" s="158">
        <f t="shared" si="379"/>
        <v>5344.75</v>
      </c>
      <c r="E1043" s="150">
        <f>IF(AND(K1043=1,K1042&gt;1),VLOOKUP(A1042,[1]Plan1!$GA$137:$GD$300,4),E1042)</f>
        <v>5348.49</v>
      </c>
      <c r="F1043" s="152">
        <f t="shared" si="370"/>
        <v>43890</v>
      </c>
      <c r="G1043" s="152">
        <f t="shared" si="366"/>
        <v>43920</v>
      </c>
      <c r="H1043" s="159">
        <f t="shared" si="371"/>
        <v>6.9975209317552078E-4</v>
      </c>
      <c r="I1043" s="160">
        <f t="shared" si="380"/>
        <v>43981</v>
      </c>
      <c r="J1043" s="155">
        <f t="shared" si="367"/>
        <v>30</v>
      </c>
      <c r="K1043" s="155">
        <f t="shared" si="364"/>
        <v>27</v>
      </c>
      <c r="L1043" s="2">
        <f t="shared" si="381"/>
        <v>1.0006297500000001</v>
      </c>
      <c r="M1043" s="157">
        <f t="shared" si="365"/>
        <v>1.0006297500000001</v>
      </c>
      <c r="N1043" s="2">
        <f t="shared" si="372"/>
        <v>998.88339805999999</v>
      </c>
      <c r="O1043" s="161">
        <f t="shared" si="382"/>
        <v>0</v>
      </c>
      <c r="P1043" s="162">
        <f t="shared" si="373"/>
        <v>0</v>
      </c>
      <c r="Q1043" s="157">
        <f t="shared" si="374"/>
        <v>0</v>
      </c>
      <c r="R1043" s="163">
        <f t="shared" si="383"/>
        <v>0.12</v>
      </c>
      <c r="S1043" s="161">
        <f t="shared" si="375"/>
        <v>27</v>
      </c>
      <c r="T1043" s="161">
        <v>360</v>
      </c>
      <c r="U1043" s="164">
        <f t="shared" si="376"/>
        <v>1.0085358760000001</v>
      </c>
      <c r="V1043" s="157">
        <f t="shared" si="377"/>
        <v>8.5263448200000003</v>
      </c>
      <c r="W1043" s="2">
        <f t="shared" si="384"/>
        <v>0</v>
      </c>
      <c r="X1043" s="2"/>
      <c r="Y1043" s="8"/>
      <c r="Z1043" s="5"/>
      <c r="AE1043" s="39"/>
    </row>
    <row r="1044" spans="1:31" ht="15" customHeight="1" x14ac:dyDescent="0.2">
      <c r="A1044" s="75">
        <f t="shared" si="378"/>
        <v>43979</v>
      </c>
      <c r="B1044" s="2">
        <f t="shared" si="369"/>
        <v>1007.75042279</v>
      </c>
      <c r="C1044" s="157">
        <f t="shared" si="368"/>
        <v>998.25474713999995</v>
      </c>
      <c r="D1044" s="158">
        <f t="shared" si="379"/>
        <v>5344.75</v>
      </c>
      <c r="E1044" s="150">
        <f>IF(AND(K1044=1,K1043&gt;1),VLOOKUP(A1043,[1]Plan1!$GA$137:$GD$300,4),E1043)</f>
        <v>5348.49</v>
      </c>
      <c r="F1044" s="152">
        <f t="shared" si="370"/>
        <v>43890</v>
      </c>
      <c r="G1044" s="152">
        <f t="shared" si="366"/>
        <v>43920</v>
      </c>
      <c r="H1044" s="159">
        <f t="shared" si="371"/>
        <v>6.9975209317552078E-4</v>
      </c>
      <c r="I1044" s="160">
        <f t="shared" si="380"/>
        <v>43981</v>
      </c>
      <c r="J1044" s="155">
        <f t="shared" si="367"/>
        <v>30</v>
      </c>
      <c r="K1044" s="155">
        <f t="shared" si="364"/>
        <v>28</v>
      </c>
      <c r="L1044" s="2">
        <f t="shared" si="381"/>
        <v>1.00065308</v>
      </c>
      <c r="M1044" s="157">
        <f t="shared" si="365"/>
        <v>1.00065308</v>
      </c>
      <c r="N1044" s="2">
        <f t="shared" si="372"/>
        <v>998.90668734999997</v>
      </c>
      <c r="O1044" s="161">
        <f t="shared" si="382"/>
        <v>0</v>
      </c>
      <c r="P1044" s="162">
        <f t="shared" si="373"/>
        <v>0</v>
      </c>
      <c r="Q1044" s="157">
        <f t="shared" si="374"/>
        <v>0</v>
      </c>
      <c r="R1044" s="163">
        <f t="shared" si="383"/>
        <v>0.12</v>
      </c>
      <c r="S1044" s="161">
        <f t="shared" si="375"/>
        <v>28</v>
      </c>
      <c r="T1044" s="161">
        <v>360</v>
      </c>
      <c r="U1044" s="164">
        <f t="shared" si="376"/>
        <v>1.0088534149999999</v>
      </c>
      <c r="V1044" s="157">
        <f t="shared" si="377"/>
        <v>8.8437354399999997</v>
      </c>
      <c r="W1044" s="2">
        <f t="shared" si="384"/>
        <v>0</v>
      </c>
      <c r="X1044" s="2"/>
      <c r="Y1044" s="8"/>
      <c r="Z1044" s="5"/>
      <c r="AE1044" s="39"/>
    </row>
    <row r="1045" spans="1:31" ht="15" customHeight="1" x14ac:dyDescent="0.2">
      <c r="A1045" s="75">
        <f t="shared" si="378"/>
        <v>43980</v>
      </c>
      <c r="B1045" s="2">
        <f t="shared" si="369"/>
        <v>1008.0912173800001</v>
      </c>
      <c r="C1045" s="157">
        <f t="shared" si="368"/>
        <v>998.25474713999995</v>
      </c>
      <c r="D1045" s="158">
        <f t="shared" si="379"/>
        <v>5344.75</v>
      </c>
      <c r="E1045" s="150">
        <f>IF(AND(K1045=1,K1044&gt;1),VLOOKUP(A1044,[1]Plan1!$GA$137:$GD$300,4),E1044)</f>
        <v>5348.49</v>
      </c>
      <c r="F1045" s="152">
        <f t="shared" si="370"/>
        <v>43890</v>
      </c>
      <c r="G1045" s="152">
        <f t="shared" si="366"/>
        <v>43920</v>
      </c>
      <c r="H1045" s="159">
        <f t="shared" si="371"/>
        <v>6.9975209317552078E-4</v>
      </c>
      <c r="I1045" s="160">
        <f t="shared" si="380"/>
        <v>43981</v>
      </c>
      <c r="J1045" s="155">
        <f t="shared" si="367"/>
        <v>30</v>
      </c>
      <c r="K1045" s="155">
        <f t="shared" si="364"/>
        <v>29</v>
      </c>
      <c r="L1045" s="2">
        <f t="shared" si="381"/>
        <v>1.0006764100000001</v>
      </c>
      <c r="M1045" s="157">
        <f t="shared" si="365"/>
        <v>1.0006764100000001</v>
      </c>
      <c r="N1045" s="2">
        <f t="shared" si="372"/>
        <v>998.92997663000006</v>
      </c>
      <c r="O1045" s="161">
        <f t="shared" si="382"/>
        <v>0</v>
      </c>
      <c r="P1045" s="162">
        <f t="shared" si="373"/>
        <v>0</v>
      </c>
      <c r="Q1045" s="157">
        <f t="shared" si="374"/>
        <v>0</v>
      </c>
      <c r="R1045" s="163">
        <f t="shared" si="383"/>
        <v>0.12</v>
      </c>
      <c r="S1045" s="161">
        <f t="shared" si="375"/>
        <v>29</v>
      </c>
      <c r="T1045" s="161">
        <v>360</v>
      </c>
      <c r="U1045" s="164">
        <f t="shared" si="376"/>
        <v>1.0091710540000001</v>
      </c>
      <c r="V1045" s="157">
        <f t="shared" si="377"/>
        <v>9.1612407499999993</v>
      </c>
      <c r="W1045" s="2">
        <f t="shared" si="384"/>
        <v>0</v>
      </c>
      <c r="X1045" s="2"/>
      <c r="Y1045" s="8"/>
      <c r="Z1045" s="5"/>
      <c r="AE1045" s="39"/>
    </row>
    <row r="1046" spans="1:31" ht="15" customHeight="1" x14ac:dyDescent="0.2">
      <c r="A1046" s="75">
        <f t="shared" si="378"/>
        <v>43981</v>
      </c>
      <c r="B1046" s="2">
        <f t="shared" si="369"/>
        <v>1008.43213674</v>
      </c>
      <c r="C1046" s="157">
        <f t="shared" si="368"/>
        <v>998.25474713999995</v>
      </c>
      <c r="D1046" s="158">
        <f t="shared" si="379"/>
        <v>5344.75</v>
      </c>
      <c r="E1046" s="150">
        <f>IF(AND(K1046=1,K1045&gt;1),VLOOKUP(A1045,[1]Plan1!$GA$137:$GD$300,4),E1045)</f>
        <v>5348.49</v>
      </c>
      <c r="F1046" s="152">
        <f t="shared" si="370"/>
        <v>43890</v>
      </c>
      <c r="G1046" s="152">
        <f t="shared" si="366"/>
        <v>43920</v>
      </c>
      <c r="H1046" s="159">
        <f t="shared" si="371"/>
        <v>6.9975209317552078E-4</v>
      </c>
      <c r="I1046" s="160">
        <f t="shared" si="380"/>
        <v>43981</v>
      </c>
      <c r="J1046" s="155">
        <f t="shared" si="367"/>
        <v>30</v>
      </c>
      <c r="K1046" s="155">
        <f t="shared" si="364"/>
        <v>30</v>
      </c>
      <c r="L1046" s="2">
        <f t="shared" si="381"/>
        <v>1.0006997500000001</v>
      </c>
      <c r="M1046" s="157">
        <f t="shared" si="365"/>
        <v>1.0006997500000001</v>
      </c>
      <c r="N1046" s="2">
        <f t="shared" si="372"/>
        <v>998.95327588999999</v>
      </c>
      <c r="O1046" s="161">
        <f t="shared" si="382"/>
        <v>0</v>
      </c>
      <c r="P1046" s="162">
        <f t="shared" si="373"/>
        <v>0</v>
      </c>
      <c r="Q1046" s="157">
        <f t="shared" si="374"/>
        <v>0</v>
      </c>
      <c r="R1046" s="163">
        <f t="shared" si="383"/>
        <v>0.12</v>
      </c>
      <c r="S1046" s="161">
        <f t="shared" si="375"/>
        <v>30</v>
      </c>
      <c r="T1046" s="161">
        <v>360</v>
      </c>
      <c r="U1046" s="164">
        <f t="shared" si="376"/>
        <v>1.0094887930000001</v>
      </c>
      <c r="V1046" s="157">
        <f t="shared" si="377"/>
        <v>9.4788608500000002</v>
      </c>
      <c r="W1046" s="2">
        <f t="shared" si="384"/>
        <v>0</v>
      </c>
      <c r="X1046" s="2"/>
      <c r="Y1046" s="8"/>
      <c r="Z1046" s="5"/>
      <c r="AE1046" s="39"/>
    </row>
    <row r="1047" spans="1:31" ht="15" customHeight="1" x14ac:dyDescent="0.2">
      <c r="A1047" s="75">
        <f t="shared" si="378"/>
        <v>43982</v>
      </c>
      <c r="B1047" s="2">
        <f t="shared" si="369"/>
        <v>1008.6383737</v>
      </c>
      <c r="C1047" s="157">
        <f t="shared" si="368"/>
        <v>1008.43213674</v>
      </c>
      <c r="D1047" s="158">
        <f t="shared" si="379"/>
        <v>5348.49</v>
      </c>
      <c r="E1047" s="150">
        <f>IF(AND(K1047=1,K1046&gt;1),VLOOKUP(A1046,[1]Plan1!$GA$137:$GD$300,4),E1046)</f>
        <v>5331.91</v>
      </c>
      <c r="F1047" s="152">
        <f t="shared" si="370"/>
        <v>43920</v>
      </c>
      <c r="G1047" s="152">
        <f t="shared" si="366"/>
        <v>43951</v>
      </c>
      <c r="H1047" s="159">
        <f t="shared" si="371"/>
        <v>-3.0999403569978989E-3</v>
      </c>
      <c r="I1047" s="160">
        <f t="shared" si="380"/>
        <v>44012</v>
      </c>
      <c r="J1047" s="155">
        <f t="shared" si="367"/>
        <v>31</v>
      </c>
      <c r="K1047" s="155">
        <f t="shared" si="364"/>
        <v>1</v>
      </c>
      <c r="L1047" s="2">
        <f t="shared" si="381"/>
        <v>0.99989985000000003</v>
      </c>
      <c r="M1047" s="157">
        <f t="shared" si="365"/>
        <v>0.99989985000000003</v>
      </c>
      <c r="N1047" s="2">
        <f t="shared" si="372"/>
        <v>1008.33114226</v>
      </c>
      <c r="O1047" s="161">
        <f t="shared" si="382"/>
        <v>0</v>
      </c>
      <c r="P1047" s="162">
        <f t="shared" si="373"/>
        <v>0</v>
      </c>
      <c r="Q1047" s="157">
        <f t="shared" si="374"/>
        <v>0</v>
      </c>
      <c r="R1047" s="163">
        <f t="shared" si="383"/>
        <v>0.12</v>
      </c>
      <c r="S1047" s="161">
        <f t="shared" si="375"/>
        <v>1</v>
      </c>
      <c r="T1047" s="161">
        <v>360</v>
      </c>
      <c r="U1047" s="164">
        <f t="shared" si="376"/>
        <v>1.0003046929999999</v>
      </c>
      <c r="V1047" s="157">
        <f t="shared" si="377"/>
        <v>0.30723144000000002</v>
      </c>
      <c r="W1047" s="2">
        <f t="shared" si="384"/>
        <v>0</v>
      </c>
      <c r="X1047" s="2"/>
      <c r="Y1047" s="8"/>
      <c r="Z1047" s="5"/>
      <c r="AE1047" s="39"/>
    </row>
    <row r="1048" spans="1:31" ht="15" customHeight="1" x14ac:dyDescent="0.2">
      <c r="A1048" s="75">
        <f t="shared" si="378"/>
        <v>43983</v>
      </c>
      <c r="B1048" s="2">
        <f t="shared" si="369"/>
        <v>1008.84465397</v>
      </c>
      <c r="C1048" s="157">
        <f t="shared" si="368"/>
        <v>1008.43213674</v>
      </c>
      <c r="D1048" s="158">
        <f t="shared" si="379"/>
        <v>5348.49</v>
      </c>
      <c r="E1048" s="150">
        <f>IF(AND(K1048=1,K1047&gt;1),VLOOKUP(A1047,[1]Plan1!$GA$137:$GD$300,4),E1047)</f>
        <v>5331.91</v>
      </c>
      <c r="F1048" s="152">
        <f t="shared" si="370"/>
        <v>43920</v>
      </c>
      <c r="G1048" s="152">
        <f t="shared" si="366"/>
        <v>43951</v>
      </c>
      <c r="H1048" s="159">
        <f t="shared" si="371"/>
        <v>-3.0999403569978989E-3</v>
      </c>
      <c r="I1048" s="160">
        <f t="shared" si="380"/>
        <v>44012</v>
      </c>
      <c r="J1048" s="155">
        <f t="shared" si="367"/>
        <v>31</v>
      </c>
      <c r="K1048" s="155">
        <f t="shared" si="364"/>
        <v>2</v>
      </c>
      <c r="L1048" s="2">
        <f t="shared" si="381"/>
        <v>0.99979971000000001</v>
      </c>
      <c r="M1048" s="157">
        <f t="shared" si="365"/>
        <v>0.99979971000000001</v>
      </c>
      <c r="N1048" s="2">
        <f t="shared" si="372"/>
        <v>1008.23015786</v>
      </c>
      <c r="O1048" s="161">
        <f t="shared" si="382"/>
        <v>0</v>
      </c>
      <c r="P1048" s="162">
        <f t="shared" si="373"/>
        <v>0</v>
      </c>
      <c r="Q1048" s="157">
        <f t="shared" si="374"/>
        <v>0</v>
      </c>
      <c r="R1048" s="163">
        <f t="shared" si="383"/>
        <v>0.12</v>
      </c>
      <c r="S1048" s="161">
        <f t="shared" si="375"/>
        <v>2</v>
      </c>
      <c r="T1048" s="161">
        <v>360</v>
      </c>
      <c r="U1048" s="164">
        <f t="shared" si="376"/>
        <v>1.0006094800000001</v>
      </c>
      <c r="V1048" s="157">
        <f t="shared" si="377"/>
        <v>0.61449611000000004</v>
      </c>
      <c r="W1048" s="2">
        <f t="shared" si="384"/>
        <v>0</v>
      </c>
      <c r="X1048" s="2"/>
      <c r="Y1048" s="8"/>
      <c r="Z1048" s="5"/>
      <c r="AE1048" s="39"/>
    </row>
    <row r="1049" spans="1:31" ht="15" customHeight="1" x14ac:dyDescent="0.2">
      <c r="A1049" s="75">
        <f t="shared" si="378"/>
        <v>43984</v>
      </c>
      <c r="B1049" s="2">
        <f t="shared" si="369"/>
        <v>1009.05097554</v>
      </c>
      <c r="C1049" s="157">
        <f t="shared" si="368"/>
        <v>1008.43213674</v>
      </c>
      <c r="D1049" s="158">
        <f t="shared" si="379"/>
        <v>5348.49</v>
      </c>
      <c r="E1049" s="150">
        <f>IF(AND(K1049=1,K1048&gt;1),VLOOKUP(A1048,[1]Plan1!$GA$137:$GD$300,4),E1048)</f>
        <v>5331.91</v>
      </c>
      <c r="F1049" s="152">
        <f t="shared" si="370"/>
        <v>43920</v>
      </c>
      <c r="G1049" s="152">
        <f t="shared" si="366"/>
        <v>43951</v>
      </c>
      <c r="H1049" s="159">
        <f t="shared" si="371"/>
        <v>-3.0999403569978989E-3</v>
      </c>
      <c r="I1049" s="160">
        <f t="shared" si="380"/>
        <v>44012</v>
      </c>
      <c r="J1049" s="155">
        <f t="shared" si="367"/>
        <v>31</v>
      </c>
      <c r="K1049" s="155">
        <f t="shared" si="364"/>
        <v>3</v>
      </c>
      <c r="L1049" s="2">
        <f t="shared" si="381"/>
        <v>0.99969958000000003</v>
      </c>
      <c r="M1049" s="157">
        <f t="shared" si="365"/>
        <v>0.99969958000000003</v>
      </c>
      <c r="N1049" s="2">
        <f t="shared" si="372"/>
        <v>1008.12918355</v>
      </c>
      <c r="O1049" s="161">
        <f t="shared" si="382"/>
        <v>0</v>
      </c>
      <c r="P1049" s="162">
        <f t="shared" si="373"/>
        <v>0</v>
      </c>
      <c r="Q1049" s="157">
        <f t="shared" si="374"/>
        <v>0</v>
      </c>
      <c r="R1049" s="163">
        <f t="shared" si="383"/>
        <v>0.12</v>
      </c>
      <c r="S1049" s="161">
        <f t="shared" si="375"/>
        <v>3</v>
      </c>
      <c r="T1049" s="161">
        <v>360</v>
      </c>
      <c r="U1049" s="164">
        <f t="shared" si="376"/>
        <v>1.000914359</v>
      </c>
      <c r="V1049" s="157">
        <f t="shared" si="377"/>
        <v>0.92179199000000001</v>
      </c>
      <c r="W1049" s="2">
        <f t="shared" si="384"/>
        <v>0</v>
      </c>
      <c r="X1049" s="2"/>
      <c r="Y1049" s="8"/>
      <c r="Z1049" s="5"/>
      <c r="AE1049" s="39"/>
    </row>
    <row r="1050" spans="1:31" ht="15" customHeight="1" x14ac:dyDescent="0.2">
      <c r="A1050" s="75">
        <f t="shared" si="378"/>
        <v>43985</v>
      </c>
      <c r="B1050" s="2">
        <f t="shared" si="369"/>
        <v>1009.25733938</v>
      </c>
      <c r="C1050" s="157">
        <f t="shared" si="368"/>
        <v>1008.43213674</v>
      </c>
      <c r="D1050" s="158">
        <f t="shared" si="379"/>
        <v>5348.49</v>
      </c>
      <c r="E1050" s="150">
        <f>IF(AND(K1050=1,K1049&gt;1),VLOOKUP(A1049,[1]Plan1!$GA$137:$GD$300,4),E1049)</f>
        <v>5331.91</v>
      </c>
      <c r="F1050" s="152">
        <f t="shared" si="370"/>
        <v>43920</v>
      </c>
      <c r="G1050" s="152">
        <f t="shared" si="366"/>
        <v>43951</v>
      </c>
      <c r="H1050" s="159">
        <f t="shared" si="371"/>
        <v>-3.0999403569978989E-3</v>
      </c>
      <c r="I1050" s="160">
        <f t="shared" si="380"/>
        <v>44012</v>
      </c>
      <c r="J1050" s="155">
        <f t="shared" si="367"/>
        <v>31</v>
      </c>
      <c r="K1050" s="155">
        <f t="shared" si="364"/>
        <v>4</v>
      </c>
      <c r="L1050" s="2">
        <f t="shared" si="381"/>
        <v>0.99959946</v>
      </c>
      <c r="M1050" s="157">
        <f t="shared" si="365"/>
        <v>0.99959946</v>
      </c>
      <c r="N1050" s="2">
        <f t="shared" si="372"/>
        <v>1008.02821933</v>
      </c>
      <c r="O1050" s="161">
        <f t="shared" si="382"/>
        <v>0</v>
      </c>
      <c r="P1050" s="162">
        <f t="shared" si="373"/>
        <v>0</v>
      </c>
      <c r="Q1050" s="157">
        <f t="shared" si="374"/>
        <v>0</v>
      </c>
      <c r="R1050" s="163">
        <f t="shared" si="383"/>
        <v>0.12</v>
      </c>
      <c r="S1050" s="161">
        <f t="shared" si="375"/>
        <v>4</v>
      </c>
      <c r="T1050" s="161">
        <v>360</v>
      </c>
      <c r="U1050" s="164">
        <f t="shared" si="376"/>
        <v>1.0012193309999999</v>
      </c>
      <c r="V1050" s="157">
        <f t="shared" si="377"/>
        <v>1.2291200499999999</v>
      </c>
      <c r="W1050" s="2">
        <f t="shared" si="384"/>
        <v>0</v>
      </c>
      <c r="X1050" s="2"/>
      <c r="Y1050" s="8"/>
      <c r="Z1050" s="5"/>
      <c r="AE1050" s="39"/>
    </row>
    <row r="1051" spans="1:31" ht="15" customHeight="1" x14ac:dyDescent="0.2">
      <c r="A1051" s="75">
        <f t="shared" si="378"/>
        <v>43986</v>
      </c>
      <c r="B1051" s="2">
        <f t="shared" si="369"/>
        <v>1009.4637454799999</v>
      </c>
      <c r="C1051" s="157">
        <f t="shared" si="368"/>
        <v>1008.43213674</v>
      </c>
      <c r="D1051" s="158">
        <f t="shared" si="379"/>
        <v>5348.49</v>
      </c>
      <c r="E1051" s="150">
        <f>IF(AND(K1051=1,K1050&gt;1),VLOOKUP(A1050,[1]Plan1!$GA$137:$GD$300,4),E1050)</f>
        <v>5331.91</v>
      </c>
      <c r="F1051" s="152">
        <f t="shared" si="370"/>
        <v>43920</v>
      </c>
      <c r="G1051" s="152">
        <f t="shared" si="366"/>
        <v>43951</v>
      </c>
      <c r="H1051" s="159">
        <f t="shared" si="371"/>
        <v>-3.0999403569978989E-3</v>
      </c>
      <c r="I1051" s="160">
        <f t="shared" si="380"/>
        <v>44012</v>
      </c>
      <c r="J1051" s="155">
        <f t="shared" si="367"/>
        <v>31</v>
      </c>
      <c r="K1051" s="155">
        <f t="shared" ref="K1051:K1114" si="385">(J1051-(I1051-A1051))</f>
        <v>5</v>
      </c>
      <c r="L1051" s="2">
        <f t="shared" si="381"/>
        <v>0.99949935000000001</v>
      </c>
      <c r="M1051" s="157">
        <f t="shared" ref="M1051:M1114" si="386">L1051</f>
        <v>0.99949935000000001</v>
      </c>
      <c r="N1051" s="2">
        <f t="shared" si="372"/>
        <v>1007.92726519</v>
      </c>
      <c r="O1051" s="161">
        <f t="shared" si="382"/>
        <v>0</v>
      </c>
      <c r="P1051" s="162">
        <f t="shared" si="373"/>
        <v>0</v>
      </c>
      <c r="Q1051" s="157">
        <f t="shared" si="374"/>
        <v>0</v>
      </c>
      <c r="R1051" s="163">
        <f t="shared" si="383"/>
        <v>0.12</v>
      </c>
      <c r="S1051" s="161">
        <f t="shared" si="375"/>
        <v>5</v>
      </c>
      <c r="T1051" s="161">
        <v>360</v>
      </c>
      <c r="U1051" s="164">
        <f t="shared" si="376"/>
        <v>1.001524396</v>
      </c>
      <c r="V1051" s="157">
        <f t="shared" si="377"/>
        <v>1.5364802900000001</v>
      </c>
      <c r="W1051" s="2">
        <f t="shared" si="384"/>
        <v>0</v>
      </c>
      <c r="X1051" s="2"/>
      <c r="Y1051" s="8"/>
      <c r="Z1051" s="5"/>
      <c r="AE1051" s="39"/>
    </row>
    <row r="1052" spans="1:31" ht="15" customHeight="1" x14ac:dyDescent="0.2">
      <c r="A1052" s="75">
        <f t="shared" si="378"/>
        <v>43987</v>
      </c>
      <c r="B1052" s="2">
        <f t="shared" si="369"/>
        <v>1009.6702039</v>
      </c>
      <c r="C1052" s="157">
        <f t="shared" si="368"/>
        <v>1008.43213674</v>
      </c>
      <c r="D1052" s="158">
        <f t="shared" si="379"/>
        <v>5348.49</v>
      </c>
      <c r="E1052" s="150">
        <f>IF(AND(K1052=1,K1051&gt;1),VLOOKUP(A1051,[1]Plan1!$GA$137:$GD$300,4),E1051)</f>
        <v>5331.91</v>
      </c>
      <c r="F1052" s="152">
        <f t="shared" si="370"/>
        <v>43920</v>
      </c>
      <c r="G1052" s="152">
        <f t="shared" si="366"/>
        <v>43951</v>
      </c>
      <c r="H1052" s="159">
        <f t="shared" si="371"/>
        <v>-3.0999403569978989E-3</v>
      </c>
      <c r="I1052" s="160">
        <f t="shared" si="380"/>
        <v>44012</v>
      </c>
      <c r="J1052" s="155">
        <f t="shared" si="367"/>
        <v>31</v>
      </c>
      <c r="K1052" s="155">
        <f t="shared" si="385"/>
        <v>6</v>
      </c>
      <c r="L1052" s="2">
        <f t="shared" si="381"/>
        <v>0.99939926000000001</v>
      </c>
      <c r="M1052" s="157">
        <f t="shared" si="386"/>
        <v>0.99939926000000001</v>
      </c>
      <c r="N1052" s="2">
        <f t="shared" si="372"/>
        <v>1007.82633121</v>
      </c>
      <c r="O1052" s="161">
        <f t="shared" si="382"/>
        <v>0</v>
      </c>
      <c r="P1052" s="162">
        <f t="shared" si="373"/>
        <v>0</v>
      </c>
      <c r="Q1052" s="157">
        <f t="shared" si="374"/>
        <v>0</v>
      </c>
      <c r="R1052" s="163">
        <f t="shared" si="383"/>
        <v>0.12</v>
      </c>
      <c r="S1052" s="161">
        <f t="shared" si="375"/>
        <v>6</v>
      </c>
      <c r="T1052" s="161">
        <v>360</v>
      </c>
      <c r="U1052" s="164">
        <f t="shared" si="376"/>
        <v>1.001829554</v>
      </c>
      <c r="V1052" s="157">
        <f t="shared" si="377"/>
        <v>1.84387269</v>
      </c>
      <c r="W1052" s="2">
        <f t="shared" si="384"/>
        <v>0</v>
      </c>
      <c r="X1052" s="2"/>
      <c r="Y1052" s="8"/>
      <c r="Z1052" s="5"/>
      <c r="AE1052" s="39"/>
    </row>
    <row r="1053" spans="1:31" ht="15" customHeight="1" x14ac:dyDescent="0.2">
      <c r="A1053" s="75">
        <f t="shared" si="378"/>
        <v>43988</v>
      </c>
      <c r="B1053" s="2">
        <f t="shared" si="369"/>
        <v>1009.8766934400001</v>
      </c>
      <c r="C1053" s="157">
        <f t="shared" si="368"/>
        <v>1008.43213674</v>
      </c>
      <c r="D1053" s="158">
        <f t="shared" si="379"/>
        <v>5348.49</v>
      </c>
      <c r="E1053" s="150">
        <f>IF(AND(K1053=1,K1052&gt;1),VLOOKUP(A1052,[1]Plan1!$GA$137:$GD$300,4),E1052)</f>
        <v>5331.91</v>
      </c>
      <c r="F1053" s="152">
        <f t="shared" si="370"/>
        <v>43920</v>
      </c>
      <c r="G1053" s="152">
        <f t="shared" si="366"/>
        <v>43951</v>
      </c>
      <c r="H1053" s="159">
        <f t="shared" si="371"/>
        <v>-3.0999403569978989E-3</v>
      </c>
      <c r="I1053" s="160">
        <f t="shared" si="380"/>
        <v>44012</v>
      </c>
      <c r="J1053" s="155">
        <f t="shared" si="367"/>
        <v>31</v>
      </c>
      <c r="K1053" s="155">
        <f t="shared" si="385"/>
        <v>7</v>
      </c>
      <c r="L1053" s="2">
        <f t="shared" si="381"/>
        <v>0.99929917000000001</v>
      </c>
      <c r="M1053" s="157">
        <f t="shared" si="386"/>
        <v>0.99929917000000001</v>
      </c>
      <c r="N1053" s="2">
        <f t="shared" si="372"/>
        <v>1007.72539724</v>
      </c>
      <c r="O1053" s="161">
        <f t="shared" si="382"/>
        <v>0</v>
      </c>
      <c r="P1053" s="162">
        <f t="shared" si="373"/>
        <v>0</v>
      </c>
      <c r="Q1053" s="157">
        <f t="shared" si="374"/>
        <v>0</v>
      </c>
      <c r="R1053" s="163">
        <f t="shared" si="383"/>
        <v>0.12</v>
      </c>
      <c r="S1053" s="161">
        <f t="shared" si="375"/>
        <v>7</v>
      </c>
      <c r="T1053" s="161">
        <v>360</v>
      </c>
      <c r="U1053" s="164">
        <f t="shared" si="376"/>
        <v>1.002134804</v>
      </c>
      <c r="V1053" s="157">
        <f t="shared" si="377"/>
        <v>2.1512962</v>
      </c>
      <c r="W1053" s="2">
        <f t="shared" si="384"/>
        <v>0</v>
      </c>
      <c r="X1053" s="2"/>
      <c r="Y1053" s="8"/>
      <c r="Z1053" s="5"/>
      <c r="AE1053" s="39"/>
    </row>
    <row r="1054" spans="1:31" ht="15" customHeight="1" x14ac:dyDescent="0.2">
      <c r="A1054" s="75">
        <f t="shared" si="378"/>
        <v>43989</v>
      </c>
      <c r="B1054" s="2">
        <f t="shared" si="369"/>
        <v>1010.08322619</v>
      </c>
      <c r="C1054" s="157">
        <f t="shared" si="368"/>
        <v>1008.43213674</v>
      </c>
      <c r="D1054" s="158">
        <f t="shared" si="379"/>
        <v>5348.49</v>
      </c>
      <c r="E1054" s="150">
        <f>IF(AND(K1054=1,K1053&gt;1),VLOOKUP(A1053,[1]Plan1!$GA$137:$GD$300,4),E1053)</f>
        <v>5331.91</v>
      </c>
      <c r="F1054" s="152">
        <f t="shared" si="370"/>
        <v>43920</v>
      </c>
      <c r="G1054" s="152">
        <f t="shared" si="366"/>
        <v>43951</v>
      </c>
      <c r="H1054" s="159">
        <f t="shared" si="371"/>
        <v>-3.0999403569978989E-3</v>
      </c>
      <c r="I1054" s="160">
        <f t="shared" si="380"/>
        <v>44012</v>
      </c>
      <c r="J1054" s="155">
        <f t="shared" si="367"/>
        <v>31</v>
      </c>
      <c r="K1054" s="155">
        <f t="shared" si="385"/>
        <v>8</v>
      </c>
      <c r="L1054" s="2">
        <f t="shared" si="381"/>
        <v>0.99919908999999996</v>
      </c>
      <c r="M1054" s="157">
        <f t="shared" si="386"/>
        <v>0.99919908999999996</v>
      </c>
      <c r="N1054" s="2">
        <f t="shared" si="372"/>
        <v>1007.62447335</v>
      </c>
      <c r="O1054" s="161">
        <f t="shared" si="382"/>
        <v>0</v>
      </c>
      <c r="P1054" s="162">
        <f t="shared" si="373"/>
        <v>0</v>
      </c>
      <c r="Q1054" s="157">
        <f t="shared" si="374"/>
        <v>0</v>
      </c>
      <c r="R1054" s="163">
        <f t="shared" si="383"/>
        <v>0.12</v>
      </c>
      <c r="S1054" s="161">
        <f t="shared" si="375"/>
        <v>8</v>
      </c>
      <c r="T1054" s="161">
        <v>360</v>
      </c>
      <c r="U1054" s="164">
        <f t="shared" si="376"/>
        <v>1.002440148</v>
      </c>
      <c r="V1054" s="157">
        <f t="shared" si="377"/>
        <v>2.4587528399999998</v>
      </c>
      <c r="W1054" s="2">
        <f t="shared" si="384"/>
        <v>0</v>
      </c>
      <c r="X1054" s="2"/>
      <c r="Y1054" s="8"/>
      <c r="Z1054" s="5"/>
      <c r="AE1054" s="39"/>
    </row>
    <row r="1055" spans="1:31" ht="15" customHeight="1" x14ac:dyDescent="0.2">
      <c r="A1055" s="75">
        <f t="shared" si="378"/>
        <v>43990</v>
      </c>
      <c r="B1055" s="2">
        <f t="shared" si="369"/>
        <v>1010.28980112</v>
      </c>
      <c r="C1055" s="157">
        <f t="shared" si="368"/>
        <v>1008.43213674</v>
      </c>
      <c r="D1055" s="158">
        <f t="shared" si="379"/>
        <v>5348.49</v>
      </c>
      <c r="E1055" s="150">
        <f>IF(AND(K1055=1,K1054&gt;1),VLOOKUP(A1054,[1]Plan1!$GA$137:$GD$300,4),E1054)</f>
        <v>5331.91</v>
      </c>
      <c r="F1055" s="152">
        <f t="shared" si="370"/>
        <v>43920</v>
      </c>
      <c r="G1055" s="152">
        <f t="shared" si="366"/>
        <v>43951</v>
      </c>
      <c r="H1055" s="159">
        <f t="shared" si="371"/>
        <v>-3.0999403569978989E-3</v>
      </c>
      <c r="I1055" s="160">
        <f t="shared" si="380"/>
        <v>44012</v>
      </c>
      <c r="J1055" s="155">
        <f t="shared" si="367"/>
        <v>31</v>
      </c>
      <c r="K1055" s="155">
        <f t="shared" si="385"/>
        <v>9</v>
      </c>
      <c r="L1055" s="2">
        <f t="shared" si="381"/>
        <v>0.99909901999999995</v>
      </c>
      <c r="M1055" s="157">
        <f t="shared" si="386"/>
        <v>0.99909901999999995</v>
      </c>
      <c r="N1055" s="2">
        <f t="shared" si="372"/>
        <v>1007.52355955</v>
      </c>
      <c r="O1055" s="161">
        <f t="shared" si="382"/>
        <v>0</v>
      </c>
      <c r="P1055" s="162">
        <f t="shared" si="373"/>
        <v>0</v>
      </c>
      <c r="Q1055" s="157">
        <f t="shared" si="374"/>
        <v>0</v>
      </c>
      <c r="R1055" s="163">
        <f t="shared" si="383"/>
        <v>0.12</v>
      </c>
      <c r="S1055" s="161">
        <f t="shared" si="375"/>
        <v>9</v>
      </c>
      <c r="T1055" s="161">
        <v>360</v>
      </c>
      <c r="U1055" s="164">
        <f t="shared" si="376"/>
        <v>1.002745585</v>
      </c>
      <c r="V1055" s="157">
        <f t="shared" si="377"/>
        <v>2.76624157</v>
      </c>
      <c r="W1055" s="2">
        <f t="shared" si="384"/>
        <v>0</v>
      </c>
      <c r="X1055" s="2"/>
      <c r="Y1055" s="8"/>
      <c r="Z1055" s="5"/>
      <c r="AE1055" s="39"/>
    </row>
    <row r="1056" spans="1:31" ht="15" customHeight="1" x14ac:dyDescent="0.2">
      <c r="A1056" s="75">
        <f t="shared" si="378"/>
        <v>43991</v>
      </c>
      <c r="B1056" s="2">
        <f t="shared" si="369"/>
        <v>1010.4964182000001</v>
      </c>
      <c r="C1056" s="157">
        <f t="shared" si="368"/>
        <v>1008.43213674</v>
      </c>
      <c r="D1056" s="158">
        <f t="shared" si="379"/>
        <v>5348.49</v>
      </c>
      <c r="E1056" s="150">
        <f>IF(AND(K1056=1,K1055&gt;1),VLOOKUP(A1055,[1]Plan1!$GA$137:$GD$300,4),E1055)</f>
        <v>5331.91</v>
      </c>
      <c r="F1056" s="152">
        <f t="shared" si="370"/>
        <v>43920</v>
      </c>
      <c r="G1056" s="152">
        <f t="shared" si="366"/>
        <v>43951</v>
      </c>
      <c r="H1056" s="159">
        <f t="shared" si="371"/>
        <v>-3.0999403569978989E-3</v>
      </c>
      <c r="I1056" s="160">
        <f t="shared" si="380"/>
        <v>44012</v>
      </c>
      <c r="J1056" s="155">
        <f t="shared" si="367"/>
        <v>31</v>
      </c>
      <c r="K1056" s="155">
        <f t="shared" si="385"/>
        <v>10</v>
      </c>
      <c r="L1056" s="2">
        <f t="shared" si="381"/>
        <v>0.99899895999999999</v>
      </c>
      <c r="M1056" s="157">
        <f t="shared" si="386"/>
        <v>0.99899895999999999</v>
      </c>
      <c r="N1056" s="2">
        <f t="shared" si="372"/>
        <v>1007.4226558300001</v>
      </c>
      <c r="O1056" s="161">
        <f t="shared" si="382"/>
        <v>0</v>
      </c>
      <c r="P1056" s="162">
        <f t="shared" si="373"/>
        <v>0</v>
      </c>
      <c r="Q1056" s="157">
        <f t="shared" si="374"/>
        <v>0</v>
      </c>
      <c r="R1056" s="163">
        <f t="shared" si="383"/>
        <v>0.12</v>
      </c>
      <c r="S1056" s="161">
        <f t="shared" si="375"/>
        <v>10</v>
      </c>
      <c r="T1056" s="161">
        <v>360</v>
      </c>
      <c r="U1056" s="164">
        <f t="shared" si="376"/>
        <v>1.0030511150000001</v>
      </c>
      <c r="V1056" s="157">
        <f t="shared" si="377"/>
        <v>3.0737623699999999</v>
      </c>
      <c r="W1056" s="2">
        <f t="shared" si="384"/>
        <v>0</v>
      </c>
      <c r="X1056" s="2"/>
      <c r="Y1056" s="8"/>
      <c r="Z1056" s="5"/>
      <c r="AE1056" s="39"/>
    </row>
    <row r="1057" spans="1:31" ht="15" customHeight="1" x14ac:dyDescent="0.2">
      <c r="A1057" s="75">
        <f t="shared" si="378"/>
        <v>43992</v>
      </c>
      <c r="B1057" s="2">
        <f t="shared" si="369"/>
        <v>1010.70307742</v>
      </c>
      <c r="C1057" s="157">
        <f t="shared" si="368"/>
        <v>1008.43213674</v>
      </c>
      <c r="D1057" s="158">
        <f t="shared" si="379"/>
        <v>5348.49</v>
      </c>
      <c r="E1057" s="150">
        <f>IF(AND(K1057=1,K1056&gt;1),VLOOKUP(A1056,[1]Plan1!$GA$137:$GD$300,4),E1056)</f>
        <v>5331.91</v>
      </c>
      <c r="F1057" s="152">
        <f t="shared" si="370"/>
        <v>43920</v>
      </c>
      <c r="G1057" s="152">
        <f t="shared" si="366"/>
        <v>43951</v>
      </c>
      <c r="H1057" s="159">
        <f t="shared" si="371"/>
        <v>-3.0999403569978989E-3</v>
      </c>
      <c r="I1057" s="160">
        <f t="shared" si="380"/>
        <v>44012</v>
      </c>
      <c r="J1057" s="155">
        <f t="shared" si="367"/>
        <v>31</v>
      </c>
      <c r="K1057" s="155">
        <f t="shared" si="385"/>
        <v>11</v>
      </c>
      <c r="L1057" s="2">
        <f t="shared" si="381"/>
        <v>0.99889890999999997</v>
      </c>
      <c r="M1057" s="157">
        <f t="shared" si="386"/>
        <v>0.99889890999999997</v>
      </c>
      <c r="N1057" s="2">
        <f t="shared" si="372"/>
        <v>1007.32176219</v>
      </c>
      <c r="O1057" s="161">
        <f t="shared" si="382"/>
        <v>0</v>
      </c>
      <c r="P1057" s="162">
        <f t="shared" si="373"/>
        <v>0</v>
      </c>
      <c r="Q1057" s="157">
        <f t="shared" si="374"/>
        <v>0</v>
      </c>
      <c r="R1057" s="163">
        <f t="shared" si="383"/>
        <v>0.12</v>
      </c>
      <c r="S1057" s="161">
        <f t="shared" si="375"/>
        <v>11</v>
      </c>
      <c r="T1057" s="161">
        <v>360</v>
      </c>
      <c r="U1057" s="164">
        <f t="shared" si="376"/>
        <v>1.0033567379999999</v>
      </c>
      <c r="V1057" s="157">
        <f t="shared" si="377"/>
        <v>3.3813152299999998</v>
      </c>
      <c r="W1057" s="2">
        <f t="shared" si="384"/>
        <v>0</v>
      </c>
      <c r="X1057" s="2"/>
      <c r="Y1057" s="8"/>
      <c r="Z1057" s="5"/>
      <c r="AE1057" s="39"/>
    </row>
    <row r="1058" spans="1:31" ht="15" customHeight="1" x14ac:dyDescent="0.2">
      <c r="A1058" s="75">
        <f t="shared" si="378"/>
        <v>43993</v>
      </c>
      <c r="B1058" s="2">
        <f t="shared" si="369"/>
        <v>1010.9097889</v>
      </c>
      <c r="C1058" s="157">
        <f t="shared" si="368"/>
        <v>1008.43213674</v>
      </c>
      <c r="D1058" s="158">
        <f t="shared" si="379"/>
        <v>5348.49</v>
      </c>
      <c r="E1058" s="150">
        <f>IF(AND(K1058=1,K1057&gt;1),VLOOKUP(A1057,[1]Plan1!$GA$137:$GD$300,4),E1057)</f>
        <v>5331.91</v>
      </c>
      <c r="F1058" s="152">
        <f t="shared" si="370"/>
        <v>43920</v>
      </c>
      <c r="G1058" s="152">
        <f t="shared" si="366"/>
        <v>43951</v>
      </c>
      <c r="H1058" s="159">
        <f t="shared" si="371"/>
        <v>-3.0999403569978989E-3</v>
      </c>
      <c r="I1058" s="160">
        <f t="shared" si="380"/>
        <v>44012</v>
      </c>
      <c r="J1058" s="155">
        <f t="shared" si="367"/>
        <v>31</v>
      </c>
      <c r="K1058" s="155">
        <f t="shared" si="385"/>
        <v>12</v>
      </c>
      <c r="L1058" s="2">
        <f t="shared" si="381"/>
        <v>0.99879887999999994</v>
      </c>
      <c r="M1058" s="157">
        <f t="shared" si="386"/>
        <v>0.99879887999999994</v>
      </c>
      <c r="N1058" s="2">
        <f t="shared" si="372"/>
        <v>1007.22088873</v>
      </c>
      <c r="O1058" s="161">
        <f t="shared" si="382"/>
        <v>0</v>
      </c>
      <c r="P1058" s="162">
        <f t="shared" si="373"/>
        <v>0</v>
      </c>
      <c r="Q1058" s="157">
        <f t="shared" si="374"/>
        <v>0</v>
      </c>
      <c r="R1058" s="163">
        <f t="shared" si="383"/>
        <v>0.12</v>
      </c>
      <c r="S1058" s="161">
        <f t="shared" si="375"/>
        <v>12</v>
      </c>
      <c r="T1058" s="161">
        <v>360</v>
      </c>
      <c r="U1058" s="164">
        <f t="shared" si="376"/>
        <v>1.0036624540000001</v>
      </c>
      <c r="V1058" s="157">
        <f t="shared" si="377"/>
        <v>3.6889001700000001</v>
      </c>
      <c r="W1058" s="2">
        <f t="shared" si="384"/>
        <v>0</v>
      </c>
      <c r="X1058" s="2"/>
      <c r="Y1058" s="8"/>
      <c r="Z1058" s="5"/>
      <c r="AE1058" s="39"/>
    </row>
    <row r="1059" spans="1:31" ht="15" customHeight="1" x14ac:dyDescent="0.2">
      <c r="A1059" s="75">
        <f t="shared" si="378"/>
        <v>43994</v>
      </c>
      <c r="B1059" s="2">
        <f t="shared" si="369"/>
        <v>1011.1165333599999</v>
      </c>
      <c r="C1059" s="157">
        <f t="shared" si="368"/>
        <v>1008.43213674</v>
      </c>
      <c r="D1059" s="158">
        <f t="shared" si="379"/>
        <v>5348.49</v>
      </c>
      <c r="E1059" s="150">
        <f>IF(AND(K1059=1,K1058&gt;1),VLOOKUP(A1058,[1]Plan1!$GA$137:$GD$300,4),E1058)</f>
        <v>5331.91</v>
      </c>
      <c r="F1059" s="152">
        <f t="shared" si="370"/>
        <v>43920</v>
      </c>
      <c r="G1059" s="152">
        <f t="shared" si="366"/>
        <v>43951</v>
      </c>
      <c r="H1059" s="159">
        <f t="shared" si="371"/>
        <v>-3.0999403569978989E-3</v>
      </c>
      <c r="I1059" s="160">
        <f t="shared" si="380"/>
        <v>44012</v>
      </c>
      <c r="J1059" s="155">
        <f t="shared" si="367"/>
        <v>31</v>
      </c>
      <c r="K1059" s="155">
        <f t="shared" si="385"/>
        <v>13</v>
      </c>
      <c r="L1059" s="2">
        <f t="shared" si="381"/>
        <v>0.99869885000000003</v>
      </c>
      <c r="M1059" s="157">
        <f t="shared" si="386"/>
        <v>0.99869885000000003</v>
      </c>
      <c r="N1059" s="2">
        <f t="shared" si="372"/>
        <v>1007.1200152599999</v>
      </c>
      <c r="O1059" s="161">
        <f t="shared" si="382"/>
        <v>0</v>
      </c>
      <c r="P1059" s="162">
        <f t="shared" si="373"/>
        <v>0</v>
      </c>
      <c r="Q1059" s="157">
        <f t="shared" si="374"/>
        <v>0</v>
      </c>
      <c r="R1059" s="163">
        <f t="shared" si="383"/>
        <v>0.12</v>
      </c>
      <c r="S1059" s="161">
        <f t="shared" si="375"/>
        <v>13</v>
      </c>
      <c r="T1059" s="161">
        <v>360</v>
      </c>
      <c r="U1059" s="164">
        <f t="shared" si="376"/>
        <v>1.0039682640000001</v>
      </c>
      <c r="V1059" s="157">
        <f t="shared" si="377"/>
        <v>3.9965180999999999</v>
      </c>
      <c r="W1059" s="2">
        <f t="shared" si="384"/>
        <v>0</v>
      </c>
      <c r="X1059" s="2"/>
      <c r="Y1059" s="8"/>
      <c r="Z1059" s="5"/>
      <c r="AE1059" s="39"/>
    </row>
    <row r="1060" spans="1:31" ht="15" customHeight="1" x14ac:dyDescent="0.2">
      <c r="A1060" s="75">
        <f t="shared" si="378"/>
        <v>43995</v>
      </c>
      <c r="B1060" s="2">
        <f t="shared" si="369"/>
        <v>1011.3233189</v>
      </c>
      <c r="C1060" s="157">
        <f t="shared" si="368"/>
        <v>1008.43213674</v>
      </c>
      <c r="D1060" s="158">
        <f t="shared" si="379"/>
        <v>5348.49</v>
      </c>
      <c r="E1060" s="150">
        <f>IF(AND(K1060=1,K1059&gt;1),VLOOKUP(A1059,[1]Plan1!$GA$137:$GD$300,4),E1059)</f>
        <v>5331.91</v>
      </c>
      <c r="F1060" s="152">
        <f t="shared" si="370"/>
        <v>43920</v>
      </c>
      <c r="G1060" s="152">
        <f t="shared" si="366"/>
        <v>43951</v>
      </c>
      <c r="H1060" s="159">
        <f t="shared" si="371"/>
        <v>-3.0999403569978989E-3</v>
      </c>
      <c r="I1060" s="160">
        <f t="shared" si="380"/>
        <v>44012</v>
      </c>
      <c r="J1060" s="155">
        <f t="shared" si="367"/>
        <v>31</v>
      </c>
      <c r="K1060" s="155">
        <f t="shared" si="385"/>
        <v>14</v>
      </c>
      <c r="L1060" s="2">
        <f t="shared" si="381"/>
        <v>0.99859883000000005</v>
      </c>
      <c r="M1060" s="157">
        <f t="shared" si="386"/>
        <v>0.99859883000000005</v>
      </c>
      <c r="N1060" s="2">
        <f t="shared" si="372"/>
        <v>1007.01915188</v>
      </c>
      <c r="O1060" s="161">
        <f t="shared" si="382"/>
        <v>0</v>
      </c>
      <c r="P1060" s="162">
        <f t="shared" si="373"/>
        <v>0</v>
      </c>
      <c r="Q1060" s="157">
        <f t="shared" si="374"/>
        <v>0</v>
      </c>
      <c r="R1060" s="163">
        <f t="shared" si="383"/>
        <v>0.12</v>
      </c>
      <c r="S1060" s="161">
        <f t="shared" si="375"/>
        <v>14</v>
      </c>
      <c r="T1060" s="161">
        <v>360</v>
      </c>
      <c r="U1060" s="164">
        <f t="shared" si="376"/>
        <v>1.0042741660000001</v>
      </c>
      <c r="V1060" s="157">
        <f t="shared" si="377"/>
        <v>4.3041670200000004</v>
      </c>
      <c r="W1060" s="2">
        <f t="shared" si="384"/>
        <v>0</v>
      </c>
      <c r="X1060" s="2"/>
      <c r="Y1060" s="8"/>
      <c r="Z1060" s="5"/>
      <c r="AE1060" s="39"/>
    </row>
    <row r="1061" spans="1:31" ht="15" customHeight="1" x14ac:dyDescent="0.2">
      <c r="A1061" s="75">
        <f t="shared" si="378"/>
        <v>43996</v>
      </c>
      <c r="B1061" s="2">
        <f t="shared" si="369"/>
        <v>1011.5301475000001</v>
      </c>
      <c r="C1061" s="157">
        <f t="shared" si="368"/>
        <v>1008.43213674</v>
      </c>
      <c r="D1061" s="158">
        <f t="shared" si="379"/>
        <v>5348.49</v>
      </c>
      <c r="E1061" s="150">
        <f>IF(AND(K1061=1,K1060&gt;1),VLOOKUP(A1060,[1]Plan1!$GA$137:$GD$300,4),E1060)</f>
        <v>5331.91</v>
      </c>
      <c r="F1061" s="152">
        <f t="shared" si="370"/>
        <v>43920</v>
      </c>
      <c r="G1061" s="152">
        <f t="shared" si="366"/>
        <v>43951</v>
      </c>
      <c r="H1061" s="159">
        <f t="shared" si="371"/>
        <v>-3.0999403569978989E-3</v>
      </c>
      <c r="I1061" s="160">
        <f t="shared" si="380"/>
        <v>44012</v>
      </c>
      <c r="J1061" s="155">
        <f t="shared" si="367"/>
        <v>31</v>
      </c>
      <c r="K1061" s="155">
        <f t="shared" si="385"/>
        <v>15</v>
      </c>
      <c r="L1061" s="2">
        <f t="shared" si="381"/>
        <v>0.99849882000000001</v>
      </c>
      <c r="M1061" s="157">
        <f t="shared" si="386"/>
        <v>0.99849882000000001</v>
      </c>
      <c r="N1061" s="2">
        <f t="shared" si="372"/>
        <v>1006.9182985800001</v>
      </c>
      <c r="O1061" s="161">
        <f t="shared" si="382"/>
        <v>0</v>
      </c>
      <c r="P1061" s="162">
        <f t="shared" si="373"/>
        <v>0</v>
      </c>
      <c r="Q1061" s="157">
        <f t="shared" si="374"/>
        <v>0</v>
      </c>
      <c r="R1061" s="163">
        <f t="shared" si="383"/>
        <v>0.12</v>
      </c>
      <c r="S1061" s="161">
        <f t="shared" si="375"/>
        <v>15</v>
      </c>
      <c r="T1061" s="161">
        <v>360</v>
      </c>
      <c r="U1061" s="164">
        <f t="shared" si="376"/>
        <v>1.0045801620000001</v>
      </c>
      <c r="V1061" s="157">
        <f t="shared" si="377"/>
        <v>4.6118489199999999</v>
      </c>
      <c r="W1061" s="2">
        <f t="shared" si="384"/>
        <v>0</v>
      </c>
      <c r="X1061" s="2"/>
      <c r="Y1061" s="8"/>
      <c r="Z1061" s="5"/>
      <c r="AE1061" s="39"/>
    </row>
    <row r="1062" spans="1:31" ht="15" customHeight="1" x14ac:dyDescent="0.2">
      <c r="A1062" s="75">
        <f t="shared" si="378"/>
        <v>43997</v>
      </c>
      <c r="B1062" s="2">
        <f t="shared" si="369"/>
        <v>1011.7370181599999</v>
      </c>
      <c r="C1062" s="157">
        <f t="shared" si="368"/>
        <v>1008.43213674</v>
      </c>
      <c r="D1062" s="158">
        <f t="shared" si="379"/>
        <v>5348.49</v>
      </c>
      <c r="E1062" s="150">
        <f>IF(AND(K1062=1,K1061&gt;1),VLOOKUP(A1061,[1]Plan1!$GA$137:$GD$300,4),E1061)</f>
        <v>5331.91</v>
      </c>
      <c r="F1062" s="152">
        <f t="shared" si="370"/>
        <v>43920</v>
      </c>
      <c r="G1062" s="152">
        <f t="shared" si="366"/>
        <v>43951</v>
      </c>
      <c r="H1062" s="159">
        <f t="shared" si="371"/>
        <v>-3.0999403569978989E-3</v>
      </c>
      <c r="I1062" s="160">
        <f t="shared" si="380"/>
        <v>44012</v>
      </c>
      <c r="J1062" s="155">
        <f t="shared" si="367"/>
        <v>31</v>
      </c>
      <c r="K1062" s="155">
        <f t="shared" si="385"/>
        <v>16</v>
      </c>
      <c r="L1062" s="2">
        <f t="shared" si="381"/>
        <v>0.99839882000000002</v>
      </c>
      <c r="M1062" s="157">
        <f t="shared" si="386"/>
        <v>0.99839882000000002</v>
      </c>
      <c r="N1062" s="2">
        <f t="shared" si="372"/>
        <v>1006.8174553699999</v>
      </c>
      <c r="O1062" s="161">
        <f t="shared" si="382"/>
        <v>0</v>
      </c>
      <c r="P1062" s="162">
        <f t="shared" si="373"/>
        <v>0</v>
      </c>
      <c r="Q1062" s="157">
        <f t="shared" si="374"/>
        <v>0</v>
      </c>
      <c r="R1062" s="163">
        <f t="shared" si="383"/>
        <v>0.12</v>
      </c>
      <c r="S1062" s="161">
        <f t="shared" si="375"/>
        <v>16</v>
      </c>
      <c r="T1062" s="161">
        <v>360</v>
      </c>
      <c r="U1062" s="164">
        <f t="shared" si="376"/>
        <v>1.0048862510000001</v>
      </c>
      <c r="V1062" s="157">
        <f t="shared" si="377"/>
        <v>4.9195627899999996</v>
      </c>
      <c r="W1062" s="2">
        <f t="shared" si="384"/>
        <v>0</v>
      </c>
      <c r="X1062" s="2"/>
      <c r="Y1062" s="8"/>
      <c r="Z1062" s="5"/>
      <c r="AE1062" s="39"/>
    </row>
    <row r="1063" spans="1:31" ht="15" customHeight="1" x14ac:dyDescent="0.2">
      <c r="A1063" s="75">
        <f t="shared" si="378"/>
        <v>43998</v>
      </c>
      <c r="B1063" s="2">
        <f t="shared" si="369"/>
        <v>1011.94394098</v>
      </c>
      <c r="C1063" s="157">
        <f t="shared" si="368"/>
        <v>1008.43213674</v>
      </c>
      <c r="D1063" s="158">
        <f t="shared" si="379"/>
        <v>5348.49</v>
      </c>
      <c r="E1063" s="150">
        <f>IF(AND(K1063=1,K1062&gt;1),VLOOKUP(A1062,[1]Plan1!$GA$137:$GD$300,4),E1062)</f>
        <v>5331.91</v>
      </c>
      <c r="F1063" s="152">
        <f t="shared" si="370"/>
        <v>43920</v>
      </c>
      <c r="G1063" s="152">
        <f t="shared" si="366"/>
        <v>43951</v>
      </c>
      <c r="H1063" s="159">
        <f t="shared" si="371"/>
        <v>-3.0999403569978989E-3</v>
      </c>
      <c r="I1063" s="160">
        <f t="shared" si="380"/>
        <v>44012</v>
      </c>
      <c r="J1063" s="155">
        <f t="shared" si="367"/>
        <v>31</v>
      </c>
      <c r="K1063" s="155">
        <f t="shared" si="385"/>
        <v>17</v>
      </c>
      <c r="L1063" s="2">
        <f t="shared" si="381"/>
        <v>0.99829884000000002</v>
      </c>
      <c r="M1063" s="157">
        <f t="shared" si="386"/>
        <v>0.99829884000000002</v>
      </c>
      <c r="N1063" s="2">
        <f t="shared" si="372"/>
        <v>1006.71663232</v>
      </c>
      <c r="O1063" s="161">
        <f t="shared" si="382"/>
        <v>0</v>
      </c>
      <c r="P1063" s="162">
        <f t="shared" si="373"/>
        <v>0</v>
      </c>
      <c r="Q1063" s="157">
        <f t="shared" si="374"/>
        <v>0</v>
      </c>
      <c r="R1063" s="163">
        <f t="shared" si="383"/>
        <v>0.12</v>
      </c>
      <c r="S1063" s="161">
        <f t="shared" si="375"/>
        <v>17</v>
      </c>
      <c r="T1063" s="161">
        <v>360</v>
      </c>
      <c r="U1063" s="164">
        <f t="shared" si="376"/>
        <v>1.0051924329999999</v>
      </c>
      <c r="V1063" s="157">
        <f t="shared" si="377"/>
        <v>5.2273086600000003</v>
      </c>
      <c r="W1063" s="2">
        <f t="shared" si="384"/>
        <v>0</v>
      </c>
      <c r="X1063" s="2"/>
      <c r="Y1063" s="8"/>
      <c r="Z1063" s="5"/>
      <c r="AE1063" s="39"/>
    </row>
    <row r="1064" spans="1:31" ht="15" customHeight="1" x14ac:dyDescent="0.2">
      <c r="A1064" s="75">
        <f t="shared" si="378"/>
        <v>43999</v>
      </c>
      <c r="B1064" s="2">
        <f t="shared" si="369"/>
        <v>1012.15089669</v>
      </c>
      <c r="C1064" s="157">
        <f t="shared" si="368"/>
        <v>1008.43213674</v>
      </c>
      <c r="D1064" s="158">
        <f t="shared" si="379"/>
        <v>5348.49</v>
      </c>
      <c r="E1064" s="150">
        <f>IF(AND(K1064=1,K1063&gt;1),VLOOKUP(A1063,[1]Plan1!$GA$137:$GD$300,4),E1063)</f>
        <v>5331.91</v>
      </c>
      <c r="F1064" s="152">
        <f t="shared" si="370"/>
        <v>43920</v>
      </c>
      <c r="G1064" s="152">
        <f t="shared" si="366"/>
        <v>43951</v>
      </c>
      <c r="H1064" s="159">
        <f t="shared" si="371"/>
        <v>-3.0999403569978989E-3</v>
      </c>
      <c r="I1064" s="160">
        <f t="shared" si="380"/>
        <v>44012</v>
      </c>
      <c r="J1064" s="155">
        <f t="shared" si="367"/>
        <v>31</v>
      </c>
      <c r="K1064" s="155">
        <f t="shared" si="385"/>
        <v>18</v>
      </c>
      <c r="L1064" s="2">
        <f t="shared" si="381"/>
        <v>0.99819886000000002</v>
      </c>
      <c r="M1064" s="157">
        <f t="shared" si="386"/>
        <v>0.99819886000000002</v>
      </c>
      <c r="N1064" s="2">
        <f t="shared" si="372"/>
        <v>1006.61580928</v>
      </c>
      <c r="O1064" s="161">
        <f t="shared" si="382"/>
        <v>0</v>
      </c>
      <c r="P1064" s="162">
        <f t="shared" si="373"/>
        <v>0</v>
      </c>
      <c r="Q1064" s="157">
        <f t="shared" si="374"/>
        <v>0</v>
      </c>
      <c r="R1064" s="163">
        <f t="shared" si="383"/>
        <v>0.12</v>
      </c>
      <c r="S1064" s="161">
        <f t="shared" si="375"/>
        <v>18</v>
      </c>
      <c r="T1064" s="161">
        <v>360</v>
      </c>
      <c r="U1064" s="164">
        <f t="shared" si="376"/>
        <v>1.005498709</v>
      </c>
      <c r="V1064" s="157">
        <f t="shared" si="377"/>
        <v>5.53508741</v>
      </c>
      <c r="W1064" s="2">
        <f t="shared" si="384"/>
        <v>0</v>
      </c>
      <c r="X1064" s="2"/>
      <c r="Y1064" s="8"/>
      <c r="Z1064" s="5"/>
      <c r="AE1064" s="39"/>
    </row>
    <row r="1065" spans="1:31" ht="15" customHeight="1" x14ac:dyDescent="0.2">
      <c r="A1065" s="75">
        <f t="shared" si="378"/>
        <v>44000</v>
      </c>
      <c r="B1065" s="2">
        <f t="shared" si="369"/>
        <v>1012.3578943800001</v>
      </c>
      <c r="C1065" s="157">
        <f t="shared" si="368"/>
        <v>1008.43213674</v>
      </c>
      <c r="D1065" s="158">
        <f t="shared" si="379"/>
        <v>5348.49</v>
      </c>
      <c r="E1065" s="150">
        <f>IF(AND(K1065=1,K1064&gt;1),VLOOKUP(A1064,[1]Plan1!$GA$137:$GD$300,4),E1064)</f>
        <v>5331.91</v>
      </c>
      <c r="F1065" s="152">
        <f t="shared" si="370"/>
        <v>43920</v>
      </c>
      <c r="G1065" s="152">
        <f t="shared" si="366"/>
        <v>43951</v>
      </c>
      <c r="H1065" s="159">
        <f t="shared" si="371"/>
        <v>-3.0999403569978989E-3</v>
      </c>
      <c r="I1065" s="160">
        <f t="shared" si="380"/>
        <v>44012</v>
      </c>
      <c r="J1065" s="155">
        <f t="shared" si="367"/>
        <v>31</v>
      </c>
      <c r="K1065" s="155">
        <f t="shared" si="385"/>
        <v>19</v>
      </c>
      <c r="L1065" s="2">
        <f t="shared" si="381"/>
        <v>0.99809888999999996</v>
      </c>
      <c r="M1065" s="157">
        <f t="shared" si="386"/>
        <v>0.99809888999999996</v>
      </c>
      <c r="N1065" s="2">
        <f t="shared" si="372"/>
        <v>1006.51499632</v>
      </c>
      <c r="O1065" s="161">
        <f t="shared" si="382"/>
        <v>0</v>
      </c>
      <c r="P1065" s="162">
        <f t="shared" si="373"/>
        <v>0</v>
      </c>
      <c r="Q1065" s="157">
        <f t="shared" si="374"/>
        <v>0</v>
      </c>
      <c r="R1065" s="163">
        <f t="shared" si="383"/>
        <v>0.12</v>
      </c>
      <c r="S1065" s="161">
        <f t="shared" si="375"/>
        <v>19</v>
      </c>
      <c r="T1065" s="161">
        <v>360</v>
      </c>
      <c r="U1065" s="164">
        <f t="shared" si="376"/>
        <v>1.0058050780000001</v>
      </c>
      <c r="V1065" s="157">
        <f t="shared" si="377"/>
        <v>5.8428980599999996</v>
      </c>
      <c r="W1065" s="2">
        <f t="shared" si="384"/>
        <v>0</v>
      </c>
      <c r="X1065" s="2"/>
      <c r="Y1065" s="8"/>
      <c r="Z1065" s="5"/>
      <c r="AE1065" s="39"/>
    </row>
    <row r="1066" spans="1:31" ht="15" customHeight="1" x14ac:dyDescent="0.2">
      <c r="A1066" s="75">
        <f t="shared" si="378"/>
        <v>44001</v>
      </c>
      <c r="B1066" s="2">
        <f t="shared" si="369"/>
        <v>1012.56493403</v>
      </c>
      <c r="C1066" s="157">
        <f t="shared" si="368"/>
        <v>1008.43213674</v>
      </c>
      <c r="D1066" s="158">
        <f t="shared" si="379"/>
        <v>5348.49</v>
      </c>
      <c r="E1066" s="150">
        <f>IF(AND(K1066=1,K1065&gt;1),VLOOKUP(A1065,[1]Plan1!$GA$137:$GD$300,4),E1065)</f>
        <v>5331.91</v>
      </c>
      <c r="F1066" s="152">
        <f t="shared" si="370"/>
        <v>43920</v>
      </c>
      <c r="G1066" s="152">
        <f t="shared" si="366"/>
        <v>43951</v>
      </c>
      <c r="H1066" s="159">
        <f t="shared" si="371"/>
        <v>-3.0999403569978989E-3</v>
      </c>
      <c r="I1066" s="160">
        <f t="shared" si="380"/>
        <v>44012</v>
      </c>
      <c r="J1066" s="155">
        <f t="shared" si="367"/>
        <v>31</v>
      </c>
      <c r="K1066" s="155">
        <f t="shared" si="385"/>
        <v>20</v>
      </c>
      <c r="L1066" s="2">
        <f t="shared" si="381"/>
        <v>0.99799892999999995</v>
      </c>
      <c r="M1066" s="157">
        <f t="shared" si="386"/>
        <v>0.99799892999999995</v>
      </c>
      <c r="N1066" s="2">
        <f t="shared" si="372"/>
        <v>1006.41419344</v>
      </c>
      <c r="O1066" s="161">
        <f t="shared" si="382"/>
        <v>0</v>
      </c>
      <c r="P1066" s="162">
        <f t="shared" si="373"/>
        <v>0</v>
      </c>
      <c r="Q1066" s="157">
        <f t="shared" si="374"/>
        <v>0</v>
      </c>
      <c r="R1066" s="163">
        <f t="shared" si="383"/>
        <v>0.12</v>
      </c>
      <c r="S1066" s="161">
        <f t="shared" si="375"/>
        <v>20</v>
      </c>
      <c r="T1066" s="161">
        <v>360</v>
      </c>
      <c r="U1066" s="164">
        <f t="shared" si="376"/>
        <v>1.00611154</v>
      </c>
      <c r="V1066" s="157">
        <f t="shared" si="377"/>
        <v>6.1507405899999998</v>
      </c>
      <c r="W1066" s="2">
        <f t="shared" si="384"/>
        <v>0</v>
      </c>
      <c r="X1066" s="2"/>
      <c r="Y1066" s="8"/>
      <c r="Z1066" s="5"/>
      <c r="AE1066" s="39"/>
    </row>
    <row r="1067" spans="1:31" ht="15" customHeight="1" x14ac:dyDescent="0.2">
      <c r="A1067" s="75">
        <f t="shared" si="378"/>
        <v>44002</v>
      </c>
      <c r="B1067" s="2">
        <f t="shared" si="369"/>
        <v>1012.77201565</v>
      </c>
      <c r="C1067" s="157">
        <f t="shared" si="368"/>
        <v>1008.43213674</v>
      </c>
      <c r="D1067" s="158">
        <f t="shared" si="379"/>
        <v>5348.49</v>
      </c>
      <c r="E1067" s="150">
        <f>IF(AND(K1067=1,K1066&gt;1),VLOOKUP(A1066,[1]Plan1!$GA$137:$GD$300,4),E1066)</f>
        <v>5331.91</v>
      </c>
      <c r="F1067" s="152">
        <f t="shared" si="370"/>
        <v>43920</v>
      </c>
      <c r="G1067" s="152">
        <f t="shared" si="366"/>
        <v>43951</v>
      </c>
      <c r="H1067" s="159">
        <f t="shared" si="371"/>
        <v>-3.0999403569978989E-3</v>
      </c>
      <c r="I1067" s="160">
        <f t="shared" si="380"/>
        <v>44012</v>
      </c>
      <c r="J1067" s="155">
        <f t="shared" si="367"/>
        <v>31</v>
      </c>
      <c r="K1067" s="155">
        <f t="shared" si="385"/>
        <v>21</v>
      </c>
      <c r="L1067" s="2">
        <f t="shared" si="381"/>
        <v>0.99789897999999999</v>
      </c>
      <c r="M1067" s="157">
        <f t="shared" si="386"/>
        <v>0.99789897999999999</v>
      </c>
      <c r="N1067" s="2">
        <f t="shared" si="372"/>
        <v>1006.3134006499999</v>
      </c>
      <c r="O1067" s="161">
        <f t="shared" si="382"/>
        <v>0</v>
      </c>
      <c r="P1067" s="162">
        <f t="shared" si="373"/>
        <v>0</v>
      </c>
      <c r="Q1067" s="157">
        <f t="shared" si="374"/>
        <v>0</v>
      </c>
      <c r="R1067" s="163">
        <f t="shared" si="383"/>
        <v>0.12</v>
      </c>
      <c r="S1067" s="161">
        <f t="shared" si="375"/>
        <v>21</v>
      </c>
      <c r="T1067" s="161">
        <v>360</v>
      </c>
      <c r="U1067" s="164">
        <f t="shared" si="376"/>
        <v>1.0064180949999999</v>
      </c>
      <c r="V1067" s="157">
        <f t="shared" si="377"/>
        <v>6.458615</v>
      </c>
      <c r="W1067" s="2">
        <f t="shared" si="384"/>
        <v>0</v>
      </c>
      <c r="X1067" s="2"/>
      <c r="Y1067" s="8"/>
      <c r="Z1067" s="5"/>
      <c r="AE1067" s="39"/>
    </row>
    <row r="1068" spans="1:31" ht="15" customHeight="1" x14ac:dyDescent="0.2">
      <c r="A1068" s="75">
        <f t="shared" si="378"/>
        <v>44003</v>
      </c>
      <c r="B1068" s="2">
        <f t="shared" si="369"/>
        <v>1012.9791503500001</v>
      </c>
      <c r="C1068" s="157">
        <f t="shared" si="368"/>
        <v>1008.43213674</v>
      </c>
      <c r="D1068" s="158">
        <f t="shared" si="379"/>
        <v>5348.49</v>
      </c>
      <c r="E1068" s="150">
        <f>IF(AND(K1068=1,K1067&gt;1),VLOOKUP(A1067,[1]Plan1!$GA$137:$GD$300,4),E1067)</f>
        <v>5331.91</v>
      </c>
      <c r="F1068" s="152">
        <f t="shared" si="370"/>
        <v>43920</v>
      </c>
      <c r="G1068" s="152">
        <f t="shared" ref="G1068:G1131" si="387">IF(I1068&gt;I1067,EDATE(A1067,-1),+G1067)</f>
        <v>43951</v>
      </c>
      <c r="H1068" s="159">
        <f t="shared" si="371"/>
        <v>-3.0999403569978989E-3</v>
      </c>
      <c r="I1068" s="160">
        <f t="shared" si="380"/>
        <v>44012</v>
      </c>
      <c r="J1068" s="155">
        <f t="shared" ref="J1068:J1131" si="388">IF(I1068&gt;I1067,I1068-I1067,J1067)</f>
        <v>31</v>
      </c>
      <c r="K1068" s="155">
        <f t="shared" si="385"/>
        <v>22</v>
      </c>
      <c r="L1068" s="2">
        <f t="shared" si="381"/>
        <v>0.99779905000000002</v>
      </c>
      <c r="M1068" s="157">
        <f t="shared" si="386"/>
        <v>0.99779905000000002</v>
      </c>
      <c r="N1068" s="2">
        <f t="shared" si="372"/>
        <v>1006.21262802</v>
      </c>
      <c r="O1068" s="161">
        <f t="shared" si="382"/>
        <v>0</v>
      </c>
      <c r="P1068" s="162">
        <f t="shared" si="373"/>
        <v>0</v>
      </c>
      <c r="Q1068" s="157">
        <f t="shared" si="374"/>
        <v>0</v>
      </c>
      <c r="R1068" s="163">
        <f t="shared" si="383"/>
        <v>0.12</v>
      </c>
      <c r="S1068" s="161">
        <f t="shared" si="375"/>
        <v>22</v>
      </c>
      <c r="T1068" s="161">
        <v>360</v>
      </c>
      <c r="U1068" s="164">
        <f t="shared" si="376"/>
        <v>1.006724744</v>
      </c>
      <c r="V1068" s="157">
        <f t="shared" si="377"/>
        <v>6.7665223299999999</v>
      </c>
      <c r="W1068" s="2">
        <f t="shared" si="384"/>
        <v>0</v>
      </c>
      <c r="X1068" s="2"/>
      <c r="Y1068" s="8"/>
      <c r="Z1068" s="5"/>
      <c r="AE1068" s="39"/>
    </row>
    <row r="1069" spans="1:31" ht="15" customHeight="1" x14ac:dyDescent="0.2">
      <c r="A1069" s="75">
        <f t="shared" si="378"/>
        <v>44004</v>
      </c>
      <c r="B1069" s="2">
        <f t="shared" si="369"/>
        <v>1013.18631783</v>
      </c>
      <c r="C1069" s="157">
        <f t="shared" si="368"/>
        <v>1008.43213674</v>
      </c>
      <c r="D1069" s="158">
        <f t="shared" si="379"/>
        <v>5348.49</v>
      </c>
      <c r="E1069" s="150">
        <f>IF(AND(K1069=1,K1068&gt;1),VLOOKUP(A1068,[1]Plan1!$GA$137:$GD$300,4),E1068)</f>
        <v>5331.91</v>
      </c>
      <c r="F1069" s="152">
        <f t="shared" si="370"/>
        <v>43920</v>
      </c>
      <c r="G1069" s="152">
        <f t="shared" si="387"/>
        <v>43951</v>
      </c>
      <c r="H1069" s="159">
        <f t="shared" si="371"/>
        <v>-3.0999403569978989E-3</v>
      </c>
      <c r="I1069" s="160">
        <f t="shared" si="380"/>
        <v>44012</v>
      </c>
      <c r="J1069" s="155">
        <f t="shared" si="388"/>
        <v>31</v>
      </c>
      <c r="K1069" s="155">
        <f t="shared" si="385"/>
        <v>23</v>
      </c>
      <c r="L1069" s="2">
        <f t="shared" si="381"/>
        <v>0.99769912000000005</v>
      </c>
      <c r="M1069" s="157">
        <f t="shared" si="386"/>
        <v>0.99769912000000005</v>
      </c>
      <c r="N1069" s="2">
        <f t="shared" si="372"/>
        <v>1006.1118554</v>
      </c>
      <c r="O1069" s="161">
        <f t="shared" si="382"/>
        <v>0</v>
      </c>
      <c r="P1069" s="162">
        <f t="shared" si="373"/>
        <v>0</v>
      </c>
      <c r="Q1069" s="157">
        <f t="shared" si="374"/>
        <v>0</v>
      </c>
      <c r="R1069" s="163">
        <f t="shared" si="383"/>
        <v>0.12</v>
      </c>
      <c r="S1069" s="161">
        <f t="shared" si="375"/>
        <v>23</v>
      </c>
      <c r="T1069" s="161">
        <v>360</v>
      </c>
      <c r="U1069" s="164">
        <f t="shared" si="376"/>
        <v>1.0070314869999999</v>
      </c>
      <c r="V1069" s="157">
        <f t="shared" si="377"/>
        <v>7.0744624299999996</v>
      </c>
      <c r="W1069" s="2">
        <f t="shared" si="384"/>
        <v>0</v>
      </c>
      <c r="X1069" s="2"/>
      <c r="Y1069" s="8"/>
      <c r="Z1069" s="5"/>
      <c r="AE1069" s="39"/>
    </row>
    <row r="1070" spans="1:31" ht="15" customHeight="1" x14ac:dyDescent="0.2">
      <c r="A1070" s="75">
        <f t="shared" si="378"/>
        <v>44005</v>
      </c>
      <c r="B1070" s="2">
        <f t="shared" si="369"/>
        <v>1013.3935272</v>
      </c>
      <c r="C1070" s="157">
        <f t="shared" si="368"/>
        <v>1008.43213674</v>
      </c>
      <c r="D1070" s="158">
        <f t="shared" si="379"/>
        <v>5348.49</v>
      </c>
      <c r="E1070" s="150">
        <f>IF(AND(K1070=1,K1069&gt;1),VLOOKUP(A1069,[1]Plan1!$GA$137:$GD$300,4),E1069)</f>
        <v>5331.91</v>
      </c>
      <c r="F1070" s="152">
        <f t="shared" si="370"/>
        <v>43920</v>
      </c>
      <c r="G1070" s="152">
        <f t="shared" si="387"/>
        <v>43951</v>
      </c>
      <c r="H1070" s="159">
        <f t="shared" si="371"/>
        <v>-3.0999403569978989E-3</v>
      </c>
      <c r="I1070" s="160">
        <f t="shared" si="380"/>
        <v>44012</v>
      </c>
      <c r="J1070" s="155">
        <f t="shared" si="388"/>
        <v>31</v>
      </c>
      <c r="K1070" s="155">
        <f t="shared" si="385"/>
        <v>24</v>
      </c>
      <c r="L1070" s="2">
        <f t="shared" si="381"/>
        <v>0.99759920000000002</v>
      </c>
      <c r="M1070" s="157">
        <f t="shared" si="386"/>
        <v>0.99759920000000002</v>
      </c>
      <c r="N1070" s="2">
        <f t="shared" si="372"/>
        <v>1006.01109286</v>
      </c>
      <c r="O1070" s="161">
        <f t="shared" si="382"/>
        <v>0</v>
      </c>
      <c r="P1070" s="162">
        <f t="shared" si="373"/>
        <v>0</v>
      </c>
      <c r="Q1070" s="157">
        <f t="shared" si="374"/>
        <v>0</v>
      </c>
      <c r="R1070" s="163">
        <f t="shared" si="383"/>
        <v>0.12</v>
      </c>
      <c r="S1070" s="161">
        <f t="shared" si="375"/>
        <v>24</v>
      </c>
      <c r="T1070" s="161">
        <v>360</v>
      </c>
      <c r="U1070" s="164">
        <f t="shared" si="376"/>
        <v>1.0073383229999999</v>
      </c>
      <c r="V1070" s="157">
        <f t="shared" si="377"/>
        <v>7.3824343399999997</v>
      </c>
      <c r="W1070" s="2">
        <f t="shared" si="384"/>
        <v>0</v>
      </c>
      <c r="X1070" s="2"/>
      <c r="Y1070" s="8"/>
      <c r="Z1070" s="5"/>
      <c r="AE1070" s="39"/>
    </row>
    <row r="1071" spans="1:31" ht="15" customHeight="1" x14ac:dyDescent="0.2">
      <c r="A1071" s="75">
        <f t="shared" si="378"/>
        <v>44006</v>
      </c>
      <c r="B1071" s="2">
        <f t="shared" si="369"/>
        <v>1013.60077845</v>
      </c>
      <c r="C1071" s="157">
        <f t="shared" si="368"/>
        <v>1008.43213674</v>
      </c>
      <c r="D1071" s="158">
        <f t="shared" si="379"/>
        <v>5348.49</v>
      </c>
      <c r="E1071" s="150">
        <f>IF(AND(K1071=1,K1070&gt;1),VLOOKUP(A1070,[1]Plan1!$GA$137:$GD$300,4),E1070)</f>
        <v>5331.91</v>
      </c>
      <c r="F1071" s="152">
        <f t="shared" si="370"/>
        <v>43920</v>
      </c>
      <c r="G1071" s="152">
        <f t="shared" si="387"/>
        <v>43951</v>
      </c>
      <c r="H1071" s="159">
        <f t="shared" si="371"/>
        <v>-3.0999403569978989E-3</v>
      </c>
      <c r="I1071" s="160">
        <f t="shared" si="380"/>
        <v>44012</v>
      </c>
      <c r="J1071" s="155">
        <f t="shared" si="388"/>
        <v>31</v>
      </c>
      <c r="K1071" s="155">
        <f t="shared" si="385"/>
        <v>25</v>
      </c>
      <c r="L1071" s="2">
        <f t="shared" si="381"/>
        <v>0.99749929000000004</v>
      </c>
      <c r="M1071" s="157">
        <f t="shared" si="386"/>
        <v>0.99749929000000004</v>
      </c>
      <c r="N1071" s="2">
        <f t="shared" si="372"/>
        <v>1005.91034041</v>
      </c>
      <c r="O1071" s="161">
        <f t="shared" si="382"/>
        <v>0</v>
      </c>
      <c r="P1071" s="162">
        <f t="shared" si="373"/>
        <v>0</v>
      </c>
      <c r="Q1071" s="157">
        <f t="shared" si="374"/>
        <v>0</v>
      </c>
      <c r="R1071" s="163">
        <f t="shared" si="383"/>
        <v>0.12</v>
      </c>
      <c r="S1071" s="161">
        <f t="shared" si="375"/>
        <v>25</v>
      </c>
      <c r="T1071" s="161">
        <v>360</v>
      </c>
      <c r="U1071" s="164">
        <f t="shared" si="376"/>
        <v>1.0076452520000001</v>
      </c>
      <c r="V1071" s="157">
        <f t="shared" si="377"/>
        <v>7.6904380400000001</v>
      </c>
      <c r="W1071" s="2">
        <f t="shared" si="384"/>
        <v>0</v>
      </c>
      <c r="X1071" s="2"/>
      <c r="Y1071" s="8"/>
      <c r="Z1071" s="5"/>
      <c r="AE1071" s="39"/>
    </row>
    <row r="1072" spans="1:31" ht="15" customHeight="1" x14ac:dyDescent="0.2">
      <c r="A1072" s="75">
        <f t="shared" si="378"/>
        <v>44007</v>
      </c>
      <c r="B1072" s="2">
        <f t="shared" si="369"/>
        <v>1013.8080725599999</v>
      </c>
      <c r="C1072" s="157">
        <f t="shared" si="368"/>
        <v>1008.43213674</v>
      </c>
      <c r="D1072" s="158">
        <f t="shared" si="379"/>
        <v>5348.49</v>
      </c>
      <c r="E1072" s="150">
        <f>IF(AND(K1072=1,K1071&gt;1),VLOOKUP(A1071,[1]Plan1!$GA$137:$GD$300,4),E1071)</f>
        <v>5331.91</v>
      </c>
      <c r="F1072" s="152">
        <f t="shared" si="370"/>
        <v>43920</v>
      </c>
      <c r="G1072" s="152">
        <f t="shared" si="387"/>
        <v>43951</v>
      </c>
      <c r="H1072" s="159">
        <f t="shared" si="371"/>
        <v>-3.0999403569978989E-3</v>
      </c>
      <c r="I1072" s="160">
        <f t="shared" si="380"/>
        <v>44012</v>
      </c>
      <c r="J1072" s="155">
        <f t="shared" si="388"/>
        <v>31</v>
      </c>
      <c r="K1072" s="155">
        <f t="shared" si="385"/>
        <v>26</v>
      </c>
      <c r="L1072" s="2">
        <f t="shared" si="381"/>
        <v>0.99739939</v>
      </c>
      <c r="M1072" s="157">
        <f t="shared" si="386"/>
        <v>0.99739939</v>
      </c>
      <c r="N1072" s="2">
        <f t="shared" si="372"/>
        <v>1005.80959804</v>
      </c>
      <c r="O1072" s="161">
        <f t="shared" si="382"/>
        <v>0</v>
      </c>
      <c r="P1072" s="162">
        <f t="shared" si="373"/>
        <v>0</v>
      </c>
      <c r="Q1072" s="157">
        <f t="shared" si="374"/>
        <v>0</v>
      </c>
      <c r="R1072" s="163">
        <f t="shared" si="383"/>
        <v>0.12</v>
      </c>
      <c r="S1072" s="161">
        <f t="shared" si="375"/>
        <v>26</v>
      </c>
      <c r="T1072" s="161">
        <v>360</v>
      </c>
      <c r="U1072" s="164">
        <f t="shared" si="376"/>
        <v>1.0079522750000001</v>
      </c>
      <c r="V1072" s="157">
        <f t="shared" si="377"/>
        <v>7.9984745200000003</v>
      </c>
      <c r="W1072" s="2">
        <f t="shared" si="384"/>
        <v>0</v>
      </c>
      <c r="X1072" s="2"/>
      <c r="Y1072" s="8"/>
      <c r="Z1072" s="5"/>
      <c r="AE1072" s="39"/>
    </row>
    <row r="1073" spans="1:177" ht="15" customHeight="1" x14ac:dyDescent="0.2">
      <c r="A1073" s="75">
        <f t="shared" si="378"/>
        <v>44008</v>
      </c>
      <c r="B1073" s="2">
        <f t="shared" si="369"/>
        <v>1014.01541866</v>
      </c>
      <c r="C1073" s="157">
        <f t="shared" ref="C1073:C1136" si="389">IF(I1073&gt;I1072,N1072+V1072-X1072-Y1072,C1072)</f>
        <v>1008.43213674</v>
      </c>
      <c r="D1073" s="158">
        <f t="shared" si="379"/>
        <v>5348.49</v>
      </c>
      <c r="E1073" s="150">
        <f>IF(AND(K1073=1,K1072&gt;1),VLOOKUP(A1072,[1]Plan1!$GA$137:$GD$300,4),E1072)</f>
        <v>5331.91</v>
      </c>
      <c r="F1073" s="152">
        <f t="shared" si="370"/>
        <v>43920</v>
      </c>
      <c r="G1073" s="152">
        <f t="shared" si="387"/>
        <v>43951</v>
      </c>
      <c r="H1073" s="159">
        <f t="shared" si="371"/>
        <v>-3.0999403569978989E-3</v>
      </c>
      <c r="I1073" s="160">
        <f t="shared" si="380"/>
        <v>44012</v>
      </c>
      <c r="J1073" s="155">
        <f t="shared" si="388"/>
        <v>31</v>
      </c>
      <c r="K1073" s="155">
        <f t="shared" si="385"/>
        <v>27</v>
      </c>
      <c r="L1073" s="2">
        <f t="shared" si="381"/>
        <v>0.99729950999999994</v>
      </c>
      <c r="M1073" s="157">
        <f t="shared" si="386"/>
        <v>0.99729950999999994</v>
      </c>
      <c r="N1073" s="2">
        <f t="shared" si="372"/>
        <v>1005.70887583</v>
      </c>
      <c r="O1073" s="161">
        <f t="shared" si="382"/>
        <v>0</v>
      </c>
      <c r="P1073" s="162">
        <f t="shared" si="373"/>
        <v>0</v>
      </c>
      <c r="Q1073" s="157">
        <f t="shared" si="374"/>
        <v>0</v>
      </c>
      <c r="R1073" s="163">
        <f t="shared" si="383"/>
        <v>0.12</v>
      </c>
      <c r="S1073" s="161">
        <f t="shared" si="375"/>
        <v>27</v>
      </c>
      <c r="T1073" s="161">
        <v>360</v>
      </c>
      <c r="U1073" s="164">
        <f t="shared" si="376"/>
        <v>1.0082593909999999</v>
      </c>
      <c r="V1073" s="157">
        <f t="shared" si="377"/>
        <v>8.3065428299999997</v>
      </c>
      <c r="W1073" s="2">
        <f t="shared" si="384"/>
        <v>0</v>
      </c>
      <c r="X1073" s="2"/>
      <c r="Y1073" s="8"/>
      <c r="Z1073" s="5"/>
      <c r="AE1073" s="39"/>
    </row>
    <row r="1074" spans="1:177" ht="15" customHeight="1" x14ac:dyDescent="0.2">
      <c r="A1074" s="75">
        <f t="shared" si="378"/>
        <v>44009</v>
      </c>
      <c r="B1074" s="2">
        <f t="shared" si="369"/>
        <v>1014.2227974399999</v>
      </c>
      <c r="C1074" s="157">
        <f t="shared" si="389"/>
        <v>1008.43213674</v>
      </c>
      <c r="D1074" s="158">
        <f t="shared" si="379"/>
        <v>5348.49</v>
      </c>
      <c r="E1074" s="150">
        <f>IF(AND(K1074=1,K1073&gt;1),VLOOKUP(A1073,[1]Plan1!$GA$137:$GD$300,4),E1073)</f>
        <v>5331.91</v>
      </c>
      <c r="F1074" s="152">
        <f t="shared" si="370"/>
        <v>43920</v>
      </c>
      <c r="G1074" s="152">
        <f t="shared" si="387"/>
        <v>43951</v>
      </c>
      <c r="H1074" s="159">
        <f t="shared" si="371"/>
        <v>-3.0999403569978989E-3</v>
      </c>
      <c r="I1074" s="160">
        <f t="shared" si="380"/>
        <v>44012</v>
      </c>
      <c r="J1074" s="155">
        <f t="shared" si="388"/>
        <v>31</v>
      </c>
      <c r="K1074" s="155">
        <f t="shared" si="385"/>
        <v>28</v>
      </c>
      <c r="L1074" s="2">
        <f t="shared" si="381"/>
        <v>0.99719963</v>
      </c>
      <c r="M1074" s="157">
        <f t="shared" si="386"/>
        <v>0.99719963</v>
      </c>
      <c r="N1074" s="2">
        <f t="shared" si="372"/>
        <v>1005.6081536299999</v>
      </c>
      <c r="O1074" s="161">
        <f t="shared" si="382"/>
        <v>0</v>
      </c>
      <c r="P1074" s="162">
        <f t="shared" si="373"/>
        <v>0</v>
      </c>
      <c r="Q1074" s="157">
        <f t="shared" si="374"/>
        <v>0</v>
      </c>
      <c r="R1074" s="163">
        <f t="shared" si="383"/>
        <v>0.12</v>
      </c>
      <c r="S1074" s="161">
        <f t="shared" si="375"/>
        <v>28</v>
      </c>
      <c r="T1074" s="161">
        <v>360</v>
      </c>
      <c r="U1074" s="164">
        <f t="shared" si="376"/>
        <v>1.0085666010000001</v>
      </c>
      <c r="V1074" s="157">
        <f t="shared" si="377"/>
        <v>8.6146438100000005</v>
      </c>
      <c r="W1074" s="2">
        <f t="shared" si="384"/>
        <v>0</v>
      </c>
      <c r="X1074" s="2"/>
      <c r="Y1074" s="8"/>
      <c r="Z1074" s="5"/>
      <c r="AE1074" s="39"/>
    </row>
    <row r="1075" spans="1:177" ht="15" customHeight="1" x14ac:dyDescent="0.2">
      <c r="A1075" s="75">
        <f t="shared" si="378"/>
        <v>44010</v>
      </c>
      <c r="B1075" s="2">
        <f t="shared" si="369"/>
        <v>1014.43021902</v>
      </c>
      <c r="C1075" s="157">
        <f t="shared" si="389"/>
        <v>1008.43213674</v>
      </c>
      <c r="D1075" s="158">
        <f t="shared" si="379"/>
        <v>5348.49</v>
      </c>
      <c r="E1075" s="150">
        <f>IF(AND(K1075=1,K1074&gt;1),VLOOKUP(A1074,[1]Plan1!$GA$137:$GD$300,4),E1074)</f>
        <v>5331.91</v>
      </c>
      <c r="F1075" s="152">
        <f t="shared" si="370"/>
        <v>43920</v>
      </c>
      <c r="G1075" s="152">
        <f t="shared" si="387"/>
        <v>43951</v>
      </c>
      <c r="H1075" s="159">
        <f t="shared" si="371"/>
        <v>-3.0999403569978989E-3</v>
      </c>
      <c r="I1075" s="160">
        <f t="shared" si="380"/>
        <v>44012</v>
      </c>
      <c r="J1075" s="155">
        <f t="shared" si="388"/>
        <v>31</v>
      </c>
      <c r="K1075" s="155">
        <f t="shared" si="385"/>
        <v>29</v>
      </c>
      <c r="L1075" s="2">
        <f t="shared" si="381"/>
        <v>0.99709976</v>
      </c>
      <c r="M1075" s="157">
        <f t="shared" si="386"/>
        <v>0.99709976</v>
      </c>
      <c r="N1075" s="2">
        <f t="shared" si="372"/>
        <v>1005.50744151</v>
      </c>
      <c r="O1075" s="161">
        <f t="shared" si="382"/>
        <v>0</v>
      </c>
      <c r="P1075" s="162">
        <f t="shared" si="373"/>
        <v>0</v>
      </c>
      <c r="Q1075" s="157">
        <f t="shared" si="374"/>
        <v>0</v>
      </c>
      <c r="R1075" s="163">
        <f t="shared" si="383"/>
        <v>0.12</v>
      </c>
      <c r="S1075" s="161">
        <f t="shared" si="375"/>
        <v>29</v>
      </c>
      <c r="T1075" s="161">
        <v>360</v>
      </c>
      <c r="U1075" s="164">
        <f t="shared" si="376"/>
        <v>1.008873905</v>
      </c>
      <c r="V1075" s="157">
        <f t="shared" si="377"/>
        <v>8.9227775099999995</v>
      </c>
      <c r="W1075" s="2">
        <f t="shared" si="384"/>
        <v>0</v>
      </c>
      <c r="X1075" s="2"/>
      <c r="Y1075" s="22"/>
      <c r="Z1075" s="5"/>
      <c r="AA1075" s="23"/>
      <c r="AB1075" s="23"/>
      <c r="AC1075" s="9"/>
      <c r="AD1075" s="23"/>
      <c r="AE1075" s="9"/>
      <c r="AF1075" s="9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  <c r="BQ1075" s="23"/>
      <c r="BR1075" s="23"/>
      <c r="BS1075" s="23"/>
      <c r="BT1075" s="23"/>
      <c r="BU1075" s="23"/>
      <c r="BV1075" s="23"/>
      <c r="BW1075" s="23"/>
      <c r="BX1075" s="23"/>
      <c r="BY1075" s="23"/>
      <c r="BZ1075" s="23"/>
      <c r="CA1075" s="23"/>
      <c r="CB1075" s="23"/>
      <c r="CC1075" s="23"/>
      <c r="CD1075" s="23"/>
      <c r="CE1075" s="23"/>
      <c r="CF1075" s="23"/>
      <c r="CG1075" s="23"/>
      <c r="CH1075" s="23"/>
      <c r="CI1075" s="23"/>
      <c r="CJ1075" s="23"/>
      <c r="CK1075" s="23"/>
      <c r="CL1075" s="23"/>
      <c r="CM1075" s="23"/>
      <c r="CN1075" s="23"/>
      <c r="CO1075" s="23"/>
      <c r="CP1075" s="23"/>
      <c r="CQ1075" s="23"/>
      <c r="CR1075" s="23"/>
      <c r="CS1075" s="23"/>
      <c r="CT1075" s="23"/>
      <c r="CU1075" s="23"/>
      <c r="CV1075" s="23"/>
      <c r="CW1075" s="23"/>
      <c r="CX1075" s="23"/>
      <c r="CY1075" s="23"/>
      <c r="CZ1075" s="23"/>
      <c r="DA1075" s="23"/>
      <c r="DB1075" s="23"/>
      <c r="DC1075" s="23"/>
      <c r="DD1075" s="23"/>
      <c r="DE1075" s="23"/>
      <c r="DF1075" s="23"/>
      <c r="DG1075" s="23"/>
      <c r="DH1075" s="23"/>
      <c r="DI1075" s="23"/>
      <c r="DJ1075" s="23"/>
      <c r="DK1075" s="23"/>
      <c r="DL1075" s="23"/>
      <c r="DM1075" s="23"/>
      <c r="DN1075" s="23"/>
      <c r="DO1075" s="23"/>
      <c r="DP1075" s="23"/>
      <c r="DQ1075" s="23"/>
      <c r="DR1075" s="23"/>
      <c r="DS1075" s="23"/>
      <c r="DT1075" s="23"/>
      <c r="DU1075" s="23"/>
      <c r="DV1075" s="23"/>
      <c r="DW1075" s="23"/>
      <c r="DX1075" s="23"/>
      <c r="DY1075" s="23"/>
      <c r="DZ1075" s="23"/>
      <c r="EA1075" s="23"/>
      <c r="EB1075" s="23"/>
      <c r="EC1075" s="23"/>
      <c r="ED1075" s="23"/>
      <c r="EE1075" s="23"/>
      <c r="EF1075" s="23"/>
      <c r="EG1075" s="23"/>
      <c r="EH1075" s="23"/>
      <c r="EI1075" s="23"/>
      <c r="EJ1075" s="23"/>
      <c r="EK1075" s="23"/>
      <c r="EL1075" s="23"/>
      <c r="EM1075" s="23"/>
      <c r="EN1075" s="23"/>
      <c r="EO1075" s="23"/>
      <c r="EP1075" s="23"/>
      <c r="EQ1075" s="23"/>
      <c r="ER1075" s="23"/>
      <c r="ES1075" s="23"/>
      <c r="ET1075" s="23"/>
      <c r="EU1075" s="23"/>
      <c r="EV1075" s="23"/>
      <c r="EW1075" s="23"/>
      <c r="EX1075" s="23"/>
      <c r="EY1075" s="23"/>
      <c r="EZ1075" s="23"/>
      <c r="FA1075" s="23"/>
      <c r="FB1075" s="23"/>
      <c r="FC1075" s="23"/>
      <c r="FD1075" s="23"/>
      <c r="FE1075" s="23"/>
      <c r="FF1075" s="23"/>
      <c r="FG1075" s="23"/>
      <c r="FH1075" s="23"/>
      <c r="FI1075" s="23"/>
      <c r="FJ1075" s="23"/>
      <c r="FK1075" s="23"/>
      <c r="FL1075" s="23"/>
      <c r="FM1075" s="23"/>
      <c r="FN1075" s="23"/>
      <c r="FO1075" s="23"/>
      <c r="FP1075" s="23"/>
      <c r="FQ1075" s="23"/>
      <c r="FR1075" s="23"/>
      <c r="FS1075" s="23"/>
      <c r="FT1075" s="23"/>
      <c r="FU1075" s="23"/>
    </row>
    <row r="1076" spans="1:177" ht="15" customHeight="1" x14ac:dyDescent="0.2">
      <c r="A1076" s="75">
        <f t="shared" si="378"/>
        <v>44011</v>
      </c>
      <c r="B1076" s="2">
        <f t="shared" si="369"/>
        <v>1014.63768238</v>
      </c>
      <c r="C1076" s="157">
        <f t="shared" si="389"/>
        <v>1008.43213674</v>
      </c>
      <c r="D1076" s="158">
        <f t="shared" si="379"/>
        <v>5348.49</v>
      </c>
      <c r="E1076" s="150">
        <f>IF(AND(K1076=1,K1075&gt;1),VLOOKUP(A1075,[1]Plan1!$GA$137:$GD$300,4),E1075)</f>
        <v>5331.91</v>
      </c>
      <c r="F1076" s="152">
        <f t="shared" si="370"/>
        <v>43920</v>
      </c>
      <c r="G1076" s="152">
        <f t="shared" si="387"/>
        <v>43951</v>
      </c>
      <c r="H1076" s="159">
        <f t="shared" si="371"/>
        <v>-3.0999403569978989E-3</v>
      </c>
      <c r="I1076" s="160">
        <f t="shared" si="380"/>
        <v>44012</v>
      </c>
      <c r="J1076" s="155">
        <f t="shared" si="388"/>
        <v>31</v>
      </c>
      <c r="K1076" s="155">
        <f t="shared" si="385"/>
        <v>30</v>
      </c>
      <c r="L1076" s="2">
        <f t="shared" si="381"/>
        <v>0.99699990000000005</v>
      </c>
      <c r="M1076" s="157">
        <f t="shared" si="386"/>
        <v>0.99699990000000005</v>
      </c>
      <c r="N1076" s="2">
        <f t="shared" si="372"/>
        <v>1005.4067394800001</v>
      </c>
      <c r="O1076" s="161">
        <f t="shared" si="382"/>
        <v>0</v>
      </c>
      <c r="P1076" s="162">
        <f t="shared" si="373"/>
        <v>0</v>
      </c>
      <c r="Q1076" s="157">
        <f t="shared" si="374"/>
        <v>0</v>
      </c>
      <c r="R1076" s="163">
        <f t="shared" si="383"/>
        <v>0.12</v>
      </c>
      <c r="S1076" s="161">
        <f t="shared" si="375"/>
        <v>30</v>
      </c>
      <c r="T1076" s="161">
        <v>360</v>
      </c>
      <c r="U1076" s="164">
        <f t="shared" si="376"/>
        <v>1.009181302</v>
      </c>
      <c r="V1076" s="157">
        <f t="shared" si="377"/>
        <v>9.2309429000000005</v>
      </c>
      <c r="W1076" s="2">
        <f t="shared" si="384"/>
        <v>0</v>
      </c>
      <c r="X1076" s="2"/>
      <c r="Y1076" s="8"/>
      <c r="Z1076" s="5"/>
      <c r="AE1076" s="39"/>
    </row>
    <row r="1077" spans="1:177" ht="15" customHeight="1" x14ac:dyDescent="0.2">
      <c r="A1077" s="75">
        <f t="shared" si="378"/>
        <v>44012</v>
      </c>
      <c r="B1077" s="2">
        <f t="shared" si="369"/>
        <v>1014.84518851</v>
      </c>
      <c r="C1077" s="157">
        <f t="shared" si="389"/>
        <v>1008.43213674</v>
      </c>
      <c r="D1077" s="158">
        <f t="shared" si="379"/>
        <v>5348.49</v>
      </c>
      <c r="E1077" s="150">
        <f>IF(AND(K1077=1,K1076&gt;1),VLOOKUP(A1076,[1]Plan1!$GA$137:$GD$300,4),E1076)</f>
        <v>5331.91</v>
      </c>
      <c r="F1077" s="152">
        <f t="shared" si="370"/>
        <v>43920</v>
      </c>
      <c r="G1077" s="152">
        <f t="shared" si="387"/>
        <v>43951</v>
      </c>
      <c r="H1077" s="159">
        <f t="shared" si="371"/>
        <v>-3.0999403569978989E-3</v>
      </c>
      <c r="I1077" s="160">
        <f t="shared" si="380"/>
        <v>44012</v>
      </c>
      <c r="J1077" s="155">
        <f t="shared" si="388"/>
        <v>31</v>
      </c>
      <c r="K1077" s="155">
        <f t="shared" si="385"/>
        <v>31</v>
      </c>
      <c r="L1077" s="2">
        <f t="shared" si="381"/>
        <v>0.99690005000000004</v>
      </c>
      <c r="M1077" s="157">
        <f t="shared" si="386"/>
        <v>0.99690005000000004</v>
      </c>
      <c r="N1077" s="2">
        <f t="shared" si="372"/>
        <v>1005.30604753</v>
      </c>
      <c r="O1077" s="161">
        <f t="shared" si="382"/>
        <v>0</v>
      </c>
      <c r="P1077" s="162">
        <f t="shared" si="373"/>
        <v>0</v>
      </c>
      <c r="Q1077" s="157">
        <f t="shared" si="374"/>
        <v>0</v>
      </c>
      <c r="R1077" s="163">
        <f t="shared" si="383"/>
        <v>0.12</v>
      </c>
      <c r="S1077" s="161">
        <f t="shared" si="375"/>
        <v>31</v>
      </c>
      <c r="T1077" s="161">
        <v>360</v>
      </c>
      <c r="U1077" s="164">
        <f t="shared" si="376"/>
        <v>1.0094887930000001</v>
      </c>
      <c r="V1077" s="157">
        <f t="shared" si="377"/>
        <v>9.5391409800000009</v>
      </c>
      <c r="W1077" s="2">
        <f t="shared" si="384"/>
        <v>0</v>
      </c>
      <c r="X1077" s="2"/>
      <c r="Y1077" s="8"/>
      <c r="Z1077" s="5"/>
      <c r="AE1077" s="39"/>
    </row>
    <row r="1078" spans="1:177" ht="15" customHeight="1" x14ac:dyDescent="0.2">
      <c r="A1078" s="75">
        <f t="shared" si="378"/>
        <v>44013</v>
      </c>
      <c r="B1078" s="2">
        <f t="shared" si="369"/>
        <v>1015.03588912</v>
      </c>
      <c r="C1078" s="157">
        <f t="shared" si="389"/>
        <v>1014.84518851</v>
      </c>
      <c r="D1078" s="158">
        <f t="shared" si="379"/>
        <v>5331.91</v>
      </c>
      <c r="E1078" s="150">
        <f>IF(AND(K1078=1,K1077&gt;1),VLOOKUP(A1077,[1]Plan1!$GA$137:$GD$300,4),E1077)</f>
        <v>5311.65</v>
      </c>
      <c r="F1078" s="152">
        <f t="shared" si="370"/>
        <v>43951</v>
      </c>
      <c r="G1078" s="152">
        <f t="shared" si="387"/>
        <v>43981</v>
      </c>
      <c r="H1078" s="159">
        <f t="shared" si="371"/>
        <v>-3.7997640620340833E-3</v>
      </c>
      <c r="I1078" s="160">
        <f t="shared" si="380"/>
        <v>44042</v>
      </c>
      <c r="J1078" s="155">
        <f t="shared" si="388"/>
        <v>30</v>
      </c>
      <c r="K1078" s="155">
        <f t="shared" si="385"/>
        <v>1</v>
      </c>
      <c r="L1078" s="2">
        <f t="shared" si="381"/>
        <v>0.99987309999999996</v>
      </c>
      <c r="M1078" s="157">
        <f t="shared" si="386"/>
        <v>0.99987309999999996</v>
      </c>
      <c r="N1078" s="2">
        <f t="shared" si="372"/>
        <v>1014.71640465</v>
      </c>
      <c r="O1078" s="161">
        <f t="shared" si="382"/>
        <v>0</v>
      </c>
      <c r="P1078" s="162">
        <f t="shared" si="373"/>
        <v>0</v>
      </c>
      <c r="Q1078" s="157">
        <f t="shared" si="374"/>
        <v>0</v>
      </c>
      <c r="R1078" s="163">
        <f t="shared" si="383"/>
        <v>0.12</v>
      </c>
      <c r="S1078" s="161">
        <f t="shared" si="375"/>
        <v>1</v>
      </c>
      <c r="T1078" s="161">
        <v>360</v>
      </c>
      <c r="U1078" s="164">
        <f t="shared" si="376"/>
        <v>1.0003148509999999</v>
      </c>
      <c r="V1078" s="157">
        <f t="shared" si="377"/>
        <v>0.31948447000000002</v>
      </c>
      <c r="W1078" s="2">
        <f t="shared" si="384"/>
        <v>0</v>
      </c>
      <c r="X1078" s="2"/>
      <c r="Y1078" s="8"/>
      <c r="Z1078" s="5"/>
      <c r="AE1078" s="39"/>
    </row>
    <row r="1079" spans="1:177" ht="15" customHeight="1" x14ac:dyDescent="0.2">
      <c r="A1079" s="75">
        <f t="shared" si="378"/>
        <v>44014</v>
      </c>
      <c r="B1079" s="2">
        <f t="shared" si="369"/>
        <v>1015.22664057</v>
      </c>
      <c r="C1079" s="157">
        <f t="shared" si="389"/>
        <v>1014.84518851</v>
      </c>
      <c r="D1079" s="158">
        <f t="shared" si="379"/>
        <v>5331.91</v>
      </c>
      <c r="E1079" s="150">
        <f>IF(AND(K1079=1,K1078&gt;1),VLOOKUP(A1078,[1]Plan1!$GA$137:$GD$300,4),E1078)</f>
        <v>5311.65</v>
      </c>
      <c r="F1079" s="152">
        <f t="shared" si="370"/>
        <v>43951</v>
      </c>
      <c r="G1079" s="152">
        <f t="shared" si="387"/>
        <v>43981</v>
      </c>
      <c r="H1079" s="159">
        <f t="shared" si="371"/>
        <v>-3.7997640620340833E-3</v>
      </c>
      <c r="I1079" s="160">
        <f t="shared" si="380"/>
        <v>44042</v>
      </c>
      <c r="J1079" s="155">
        <f t="shared" si="388"/>
        <v>30</v>
      </c>
      <c r="K1079" s="155">
        <f t="shared" si="385"/>
        <v>2</v>
      </c>
      <c r="L1079" s="2">
        <f t="shared" si="381"/>
        <v>0.99974622999999996</v>
      </c>
      <c r="M1079" s="157">
        <f t="shared" si="386"/>
        <v>0.99974622999999996</v>
      </c>
      <c r="N1079" s="2">
        <f t="shared" si="372"/>
        <v>1014.58765124</v>
      </c>
      <c r="O1079" s="161">
        <f t="shared" si="382"/>
        <v>0</v>
      </c>
      <c r="P1079" s="162">
        <f t="shared" si="373"/>
        <v>0</v>
      </c>
      <c r="Q1079" s="157">
        <f t="shared" si="374"/>
        <v>0</v>
      </c>
      <c r="R1079" s="163">
        <f t="shared" si="383"/>
        <v>0.12</v>
      </c>
      <c r="S1079" s="161">
        <f t="shared" si="375"/>
        <v>2</v>
      </c>
      <c r="T1079" s="161">
        <v>360</v>
      </c>
      <c r="U1079" s="164">
        <f t="shared" si="376"/>
        <v>1.000629802</v>
      </c>
      <c r="V1079" s="157">
        <f t="shared" si="377"/>
        <v>0.63898933000000002</v>
      </c>
      <c r="W1079" s="2">
        <f t="shared" si="384"/>
        <v>0</v>
      </c>
      <c r="X1079" s="2"/>
      <c r="Y1079" s="8"/>
      <c r="Z1079" s="5"/>
      <c r="AE1079" s="39"/>
    </row>
    <row r="1080" spans="1:177" ht="15" customHeight="1" x14ac:dyDescent="0.2">
      <c r="A1080" s="75">
        <f t="shared" si="378"/>
        <v>44015</v>
      </c>
      <c r="B1080" s="2">
        <f t="shared" si="369"/>
        <v>1015.4174215</v>
      </c>
      <c r="C1080" s="157">
        <f t="shared" si="389"/>
        <v>1014.84518851</v>
      </c>
      <c r="D1080" s="158">
        <f t="shared" si="379"/>
        <v>5331.91</v>
      </c>
      <c r="E1080" s="150">
        <f>IF(AND(K1080=1,K1079&gt;1),VLOOKUP(A1079,[1]Plan1!$GA$137:$GD$300,4),E1079)</f>
        <v>5311.65</v>
      </c>
      <c r="F1080" s="152">
        <f t="shared" si="370"/>
        <v>43951</v>
      </c>
      <c r="G1080" s="152">
        <f t="shared" si="387"/>
        <v>43981</v>
      </c>
      <c r="H1080" s="159">
        <f t="shared" si="371"/>
        <v>-3.7997640620340833E-3</v>
      </c>
      <c r="I1080" s="160">
        <f t="shared" si="380"/>
        <v>44042</v>
      </c>
      <c r="J1080" s="155">
        <f t="shared" si="388"/>
        <v>30</v>
      </c>
      <c r="K1080" s="155">
        <f t="shared" si="385"/>
        <v>3</v>
      </c>
      <c r="L1080" s="2">
        <f t="shared" si="381"/>
        <v>0.99961937000000001</v>
      </c>
      <c r="M1080" s="157">
        <f t="shared" si="386"/>
        <v>0.99961937000000001</v>
      </c>
      <c r="N1080" s="2">
        <f t="shared" si="372"/>
        <v>1014.45890798</v>
      </c>
      <c r="O1080" s="161">
        <f t="shared" si="382"/>
        <v>0</v>
      </c>
      <c r="P1080" s="162">
        <f t="shared" si="373"/>
        <v>0</v>
      </c>
      <c r="Q1080" s="157">
        <f t="shared" si="374"/>
        <v>0</v>
      </c>
      <c r="R1080" s="163">
        <f t="shared" si="383"/>
        <v>0.12</v>
      </c>
      <c r="S1080" s="161">
        <f t="shared" si="375"/>
        <v>3</v>
      </c>
      <c r="T1080" s="161">
        <v>360</v>
      </c>
      <c r="U1080" s="164">
        <f t="shared" si="376"/>
        <v>1.0009448519999999</v>
      </c>
      <c r="V1080" s="157">
        <f t="shared" si="377"/>
        <v>0.95851352000000001</v>
      </c>
      <c r="W1080" s="2">
        <f t="shared" si="384"/>
        <v>0</v>
      </c>
      <c r="X1080" s="2"/>
      <c r="Y1080" s="8"/>
      <c r="Z1080" s="5"/>
      <c r="AE1080" s="39"/>
    </row>
    <row r="1081" spans="1:177" ht="15" customHeight="1" x14ac:dyDescent="0.2">
      <c r="A1081" s="75">
        <f t="shared" si="378"/>
        <v>44016</v>
      </c>
      <c r="B1081" s="2">
        <f t="shared" si="369"/>
        <v>1015.6082319</v>
      </c>
      <c r="C1081" s="157">
        <f t="shared" si="389"/>
        <v>1014.84518851</v>
      </c>
      <c r="D1081" s="158">
        <f t="shared" si="379"/>
        <v>5331.91</v>
      </c>
      <c r="E1081" s="150">
        <f>IF(AND(K1081=1,K1080&gt;1),VLOOKUP(A1080,[1]Plan1!$GA$137:$GD$300,4),E1080)</f>
        <v>5311.65</v>
      </c>
      <c r="F1081" s="152">
        <f t="shared" si="370"/>
        <v>43951</v>
      </c>
      <c r="G1081" s="152">
        <f t="shared" si="387"/>
        <v>43981</v>
      </c>
      <c r="H1081" s="159">
        <f t="shared" si="371"/>
        <v>-3.7997640620340833E-3</v>
      </c>
      <c r="I1081" s="160">
        <f t="shared" si="380"/>
        <v>44042</v>
      </c>
      <c r="J1081" s="155">
        <f t="shared" si="388"/>
        <v>30</v>
      </c>
      <c r="K1081" s="155">
        <f t="shared" si="385"/>
        <v>4</v>
      </c>
      <c r="L1081" s="2">
        <f t="shared" si="381"/>
        <v>0.99949252</v>
      </c>
      <c r="M1081" s="157">
        <f t="shared" si="386"/>
        <v>0.99949252</v>
      </c>
      <c r="N1081" s="2">
        <f t="shared" si="372"/>
        <v>1014.33017487</v>
      </c>
      <c r="O1081" s="161">
        <f t="shared" si="382"/>
        <v>0</v>
      </c>
      <c r="P1081" s="162">
        <f t="shared" si="373"/>
        <v>0</v>
      </c>
      <c r="Q1081" s="157">
        <f t="shared" si="374"/>
        <v>0</v>
      </c>
      <c r="R1081" s="163">
        <f t="shared" si="383"/>
        <v>0.12</v>
      </c>
      <c r="S1081" s="161">
        <f t="shared" si="375"/>
        <v>4</v>
      </c>
      <c r="T1081" s="161">
        <v>360</v>
      </c>
      <c r="U1081" s="164">
        <f t="shared" si="376"/>
        <v>1.0012600009999999</v>
      </c>
      <c r="V1081" s="157">
        <f t="shared" si="377"/>
        <v>1.27805703</v>
      </c>
      <c r="W1081" s="2">
        <f t="shared" si="384"/>
        <v>0</v>
      </c>
      <c r="X1081" s="2"/>
      <c r="Y1081" s="8"/>
      <c r="Z1081" s="5"/>
      <c r="AE1081" s="39"/>
    </row>
    <row r="1082" spans="1:177" ht="15" customHeight="1" x14ac:dyDescent="0.2">
      <c r="A1082" s="75">
        <f t="shared" si="378"/>
        <v>44017</v>
      </c>
      <c r="B1082" s="2">
        <f t="shared" si="369"/>
        <v>1015.79909205</v>
      </c>
      <c r="C1082" s="157">
        <f t="shared" si="389"/>
        <v>1014.84518851</v>
      </c>
      <c r="D1082" s="158">
        <f t="shared" si="379"/>
        <v>5331.91</v>
      </c>
      <c r="E1082" s="150">
        <f>IF(AND(K1082=1,K1081&gt;1),VLOOKUP(A1081,[1]Plan1!$GA$137:$GD$300,4),E1081)</f>
        <v>5311.65</v>
      </c>
      <c r="F1082" s="152">
        <f t="shared" si="370"/>
        <v>43951</v>
      </c>
      <c r="G1082" s="152">
        <f t="shared" si="387"/>
        <v>43981</v>
      </c>
      <c r="H1082" s="159">
        <f t="shared" si="371"/>
        <v>-3.7997640620340833E-3</v>
      </c>
      <c r="I1082" s="160">
        <f t="shared" si="380"/>
        <v>44042</v>
      </c>
      <c r="J1082" s="155">
        <f t="shared" si="388"/>
        <v>30</v>
      </c>
      <c r="K1082" s="155">
        <f t="shared" si="385"/>
        <v>5</v>
      </c>
      <c r="L1082" s="2">
        <f t="shared" si="381"/>
        <v>0.99936570000000002</v>
      </c>
      <c r="M1082" s="157">
        <f t="shared" si="386"/>
        <v>0.99936570000000002</v>
      </c>
      <c r="N1082" s="2">
        <f t="shared" si="372"/>
        <v>1014.2014722</v>
      </c>
      <c r="O1082" s="161">
        <f t="shared" si="382"/>
        <v>0</v>
      </c>
      <c r="P1082" s="162">
        <f t="shared" si="373"/>
        <v>0</v>
      </c>
      <c r="Q1082" s="157">
        <f t="shared" si="374"/>
        <v>0</v>
      </c>
      <c r="R1082" s="163">
        <f t="shared" si="383"/>
        <v>0.12</v>
      </c>
      <c r="S1082" s="161">
        <f t="shared" si="375"/>
        <v>5</v>
      </c>
      <c r="T1082" s="161">
        <v>360</v>
      </c>
      <c r="U1082" s="164">
        <f t="shared" si="376"/>
        <v>1.0015752490000001</v>
      </c>
      <c r="V1082" s="157">
        <f t="shared" si="377"/>
        <v>1.5976198500000001</v>
      </c>
      <c r="W1082" s="2">
        <f t="shared" si="384"/>
        <v>0</v>
      </c>
      <c r="X1082" s="2"/>
      <c r="Y1082" s="8"/>
      <c r="Z1082" s="5"/>
      <c r="AE1082" s="39"/>
    </row>
    <row r="1083" spans="1:177" ht="15" customHeight="1" x14ac:dyDescent="0.2">
      <c r="A1083" s="75">
        <f t="shared" si="378"/>
        <v>44018</v>
      </c>
      <c r="B1083" s="2">
        <f t="shared" si="369"/>
        <v>1015.98997146</v>
      </c>
      <c r="C1083" s="157">
        <f t="shared" si="389"/>
        <v>1014.84518851</v>
      </c>
      <c r="D1083" s="158">
        <f t="shared" si="379"/>
        <v>5331.91</v>
      </c>
      <c r="E1083" s="150">
        <f>IF(AND(K1083=1,K1082&gt;1),VLOOKUP(A1082,[1]Plan1!$GA$137:$GD$300,4),E1082)</f>
        <v>5311.65</v>
      </c>
      <c r="F1083" s="152">
        <f t="shared" si="370"/>
        <v>43951</v>
      </c>
      <c r="G1083" s="152">
        <f t="shared" si="387"/>
        <v>43981</v>
      </c>
      <c r="H1083" s="159">
        <f t="shared" si="371"/>
        <v>-3.7997640620340833E-3</v>
      </c>
      <c r="I1083" s="160">
        <f t="shared" si="380"/>
        <v>44042</v>
      </c>
      <c r="J1083" s="155">
        <f t="shared" si="388"/>
        <v>30</v>
      </c>
      <c r="K1083" s="155">
        <f t="shared" si="385"/>
        <v>6</v>
      </c>
      <c r="L1083" s="2">
        <f t="shared" si="381"/>
        <v>0.99923888000000005</v>
      </c>
      <c r="M1083" s="157">
        <f t="shared" si="386"/>
        <v>0.99923888000000005</v>
      </c>
      <c r="N1083" s="2">
        <f t="shared" si="372"/>
        <v>1014.07276954</v>
      </c>
      <c r="O1083" s="161">
        <f t="shared" si="382"/>
        <v>0</v>
      </c>
      <c r="P1083" s="162">
        <f t="shared" si="373"/>
        <v>0</v>
      </c>
      <c r="Q1083" s="157">
        <f t="shared" si="374"/>
        <v>0</v>
      </c>
      <c r="R1083" s="163">
        <f t="shared" si="383"/>
        <v>0.12</v>
      </c>
      <c r="S1083" s="161">
        <f t="shared" si="375"/>
        <v>6</v>
      </c>
      <c r="T1083" s="161">
        <v>360</v>
      </c>
      <c r="U1083" s="164">
        <f t="shared" si="376"/>
        <v>1.001890596</v>
      </c>
      <c r="V1083" s="157">
        <f t="shared" si="377"/>
        <v>1.9172019199999999</v>
      </c>
      <c r="W1083" s="2">
        <f t="shared" si="384"/>
        <v>0</v>
      </c>
      <c r="X1083" s="2"/>
      <c r="Y1083" s="8"/>
      <c r="Z1083" s="5"/>
      <c r="AE1083" s="39"/>
    </row>
    <row r="1084" spans="1:177" ht="15" customHeight="1" x14ac:dyDescent="0.2">
      <c r="A1084" s="75">
        <f t="shared" si="378"/>
        <v>44019</v>
      </c>
      <c r="B1084" s="2">
        <f t="shared" si="369"/>
        <v>1016.18090158</v>
      </c>
      <c r="C1084" s="157">
        <f t="shared" si="389"/>
        <v>1014.84518851</v>
      </c>
      <c r="D1084" s="158">
        <f t="shared" si="379"/>
        <v>5331.91</v>
      </c>
      <c r="E1084" s="150">
        <f>IF(AND(K1084=1,K1083&gt;1),VLOOKUP(A1083,[1]Plan1!$GA$137:$GD$300,4),E1083)</f>
        <v>5311.65</v>
      </c>
      <c r="F1084" s="152">
        <f t="shared" si="370"/>
        <v>43951</v>
      </c>
      <c r="G1084" s="152">
        <f t="shared" si="387"/>
        <v>43981</v>
      </c>
      <c r="H1084" s="159">
        <f t="shared" si="371"/>
        <v>-3.7997640620340833E-3</v>
      </c>
      <c r="I1084" s="160">
        <f t="shared" si="380"/>
        <v>44042</v>
      </c>
      <c r="J1084" s="155">
        <f t="shared" si="388"/>
        <v>30</v>
      </c>
      <c r="K1084" s="155">
        <f t="shared" si="385"/>
        <v>7</v>
      </c>
      <c r="L1084" s="2">
        <f t="shared" si="381"/>
        <v>0.99911209000000001</v>
      </c>
      <c r="M1084" s="157">
        <f t="shared" si="386"/>
        <v>0.99911209000000001</v>
      </c>
      <c r="N1084" s="2">
        <f t="shared" si="372"/>
        <v>1013.94409731</v>
      </c>
      <c r="O1084" s="161">
        <f t="shared" si="382"/>
        <v>0</v>
      </c>
      <c r="P1084" s="162">
        <f t="shared" si="373"/>
        <v>0</v>
      </c>
      <c r="Q1084" s="157">
        <f t="shared" si="374"/>
        <v>0</v>
      </c>
      <c r="R1084" s="163">
        <f t="shared" si="383"/>
        <v>0.12</v>
      </c>
      <c r="S1084" s="161">
        <f t="shared" si="375"/>
        <v>7</v>
      </c>
      <c r="T1084" s="161">
        <v>360</v>
      </c>
      <c r="U1084" s="164">
        <f t="shared" si="376"/>
        <v>1.0022060429999999</v>
      </c>
      <c r="V1084" s="157">
        <f t="shared" si="377"/>
        <v>2.2368042699999999</v>
      </c>
      <c r="W1084" s="2">
        <f t="shared" si="384"/>
        <v>0</v>
      </c>
      <c r="X1084" s="2"/>
      <c r="Y1084" s="8"/>
      <c r="Z1084" s="5"/>
      <c r="AE1084" s="39"/>
    </row>
    <row r="1085" spans="1:177" ht="15" customHeight="1" x14ac:dyDescent="0.2">
      <c r="A1085" s="75">
        <f t="shared" si="378"/>
        <v>44020</v>
      </c>
      <c r="B1085" s="2">
        <f t="shared" si="369"/>
        <v>1016.37186108</v>
      </c>
      <c r="C1085" s="157">
        <f t="shared" si="389"/>
        <v>1014.84518851</v>
      </c>
      <c r="D1085" s="158">
        <f t="shared" si="379"/>
        <v>5331.91</v>
      </c>
      <c r="E1085" s="150">
        <f>IF(AND(K1085=1,K1084&gt;1),VLOOKUP(A1084,[1]Plan1!$GA$137:$GD$300,4),E1084)</f>
        <v>5311.65</v>
      </c>
      <c r="F1085" s="152">
        <f t="shared" si="370"/>
        <v>43951</v>
      </c>
      <c r="G1085" s="152">
        <f t="shared" si="387"/>
        <v>43981</v>
      </c>
      <c r="H1085" s="159">
        <f t="shared" si="371"/>
        <v>-3.7997640620340833E-3</v>
      </c>
      <c r="I1085" s="160">
        <f t="shared" si="380"/>
        <v>44042</v>
      </c>
      <c r="J1085" s="155">
        <f t="shared" si="388"/>
        <v>30</v>
      </c>
      <c r="K1085" s="155">
        <f t="shared" si="385"/>
        <v>8</v>
      </c>
      <c r="L1085" s="2">
        <f t="shared" si="381"/>
        <v>0.99898531000000002</v>
      </c>
      <c r="M1085" s="157">
        <f t="shared" si="386"/>
        <v>0.99898531000000002</v>
      </c>
      <c r="N1085" s="2">
        <f t="shared" si="372"/>
        <v>1013.8154352400001</v>
      </c>
      <c r="O1085" s="161">
        <f t="shared" si="382"/>
        <v>0</v>
      </c>
      <c r="P1085" s="162">
        <f t="shared" si="373"/>
        <v>0</v>
      </c>
      <c r="Q1085" s="157">
        <f t="shared" si="374"/>
        <v>0</v>
      </c>
      <c r="R1085" s="163">
        <f t="shared" si="383"/>
        <v>0.12</v>
      </c>
      <c r="S1085" s="161">
        <f t="shared" si="375"/>
        <v>8</v>
      </c>
      <c r="T1085" s="161">
        <v>360</v>
      </c>
      <c r="U1085" s="164">
        <f t="shared" si="376"/>
        <v>1.0025215890000001</v>
      </c>
      <c r="V1085" s="157">
        <f t="shared" si="377"/>
        <v>2.5564258400000002</v>
      </c>
      <c r="W1085" s="2">
        <f t="shared" si="384"/>
        <v>0</v>
      </c>
      <c r="X1085" s="2"/>
      <c r="Y1085" s="8"/>
      <c r="Z1085" s="5"/>
      <c r="AE1085" s="39"/>
    </row>
    <row r="1086" spans="1:177" ht="15" customHeight="1" x14ac:dyDescent="0.2">
      <c r="A1086" s="75">
        <f t="shared" si="378"/>
        <v>44021</v>
      </c>
      <c r="B1086" s="2">
        <f t="shared" si="369"/>
        <v>1016.56286009</v>
      </c>
      <c r="C1086" s="157">
        <f t="shared" si="389"/>
        <v>1014.84518851</v>
      </c>
      <c r="D1086" s="158">
        <f t="shared" si="379"/>
        <v>5331.91</v>
      </c>
      <c r="E1086" s="150">
        <f>IF(AND(K1086=1,K1085&gt;1),VLOOKUP(A1085,[1]Plan1!$GA$137:$GD$300,4),E1085)</f>
        <v>5311.65</v>
      </c>
      <c r="F1086" s="152">
        <f t="shared" si="370"/>
        <v>43951</v>
      </c>
      <c r="G1086" s="152">
        <f t="shared" si="387"/>
        <v>43981</v>
      </c>
      <c r="H1086" s="159">
        <f t="shared" si="371"/>
        <v>-3.7997640620340833E-3</v>
      </c>
      <c r="I1086" s="160">
        <f t="shared" si="380"/>
        <v>44042</v>
      </c>
      <c r="J1086" s="155">
        <f t="shared" si="388"/>
        <v>30</v>
      </c>
      <c r="K1086" s="155">
        <f t="shared" si="385"/>
        <v>9</v>
      </c>
      <c r="L1086" s="2">
        <f t="shared" si="381"/>
        <v>0.99885855000000001</v>
      </c>
      <c r="M1086" s="157">
        <f t="shared" si="386"/>
        <v>0.99885855000000001</v>
      </c>
      <c r="N1086" s="2">
        <f t="shared" si="372"/>
        <v>1013.68679346</v>
      </c>
      <c r="O1086" s="161">
        <f t="shared" si="382"/>
        <v>0</v>
      </c>
      <c r="P1086" s="162">
        <f t="shared" si="373"/>
        <v>0</v>
      </c>
      <c r="Q1086" s="157">
        <f t="shared" si="374"/>
        <v>0</v>
      </c>
      <c r="R1086" s="163">
        <f t="shared" si="383"/>
        <v>0.12</v>
      </c>
      <c r="S1086" s="161">
        <f t="shared" si="375"/>
        <v>9</v>
      </c>
      <c r="T1086" s="161">
        <v>360</v>
      </c>
      <c r="U1086" s="164">
        <f t="shared" si="376"/>
        <v>1.002837234</v>
      </c>
      <c r="V1086" s="157">
        <f t="shared" si="377"/>
        <v>2.87606663</v>
      </c>
      <c r="W1086" s="2">
        <f t="shared" si="384"/>
        <v>0</v>
      </c>
      <c r="X1086" s="2"/>
      <c r="Y1086" s="8"/>
      <c r="Z1086" s="5"/>
      <c r="AE1086" s="39"/>
    </row>
    <row r="1087" spans="1:177" ht="15" customHeight="1" x14ac:dyDescent="0.2">
      <c r="A1087" s="75">
        <f t="shared" si="378"/>
        <v>44022</v>
      </c>
      <c r="B1087" s="2">
        <f t="shared" si="369"/>
        <v>1016.7538894300001</v>
      </c>
      <c r="C1087" s="157">
        <f t="shared" si="389"/>
        <v>1014.84518851</v>
      </c>
      <c r="D1087" s="158">
        <f t="shared" si="379"/>
        <v>5331.91</v>
      </c>
      <c r="E1087" s="150">
        <f>IF(AND(K1087=1,K1086&gt;1),VLOOKUP(A1086,[1]Plan1!$GA$137:$GD$300,4),E1086)</f>
        <v>5311.65</v>
      </c>
      <c r="F1087" s="152">
        <f t="shared" si="370"/>
        <v>43951</v>
      </c>
      <c r="G1087" s="152">
        <f t="shared" si="387"/>
        <v>43981</v>
      </c>
      <c r="H1087" s="159">
        <f t="shared" si="371"/>
        <v>-3.7997640620340833E-3</v>
      </c>
      <c r="I1087" s="160">
        <f t="shared" si="380"/>
        <v>44042</v>
      </c>
      <c r="J1087" s="155">
        <f t="shared" si="388"/>
        <v>30</v>
      </c>
      <c r="K1087" s="155">
        <f t="shared" si="385"/>
        <v>10</v>
      </c>
      <c r="L1087" s="2">
        <f t="shared" si="381"/>
        <v>0.99873179999999995</v>
      </c>
      <c r="M1087" s="157">
        <f t="shared" si="386"/>
        <v>0.99873179999999995</v>
      </c>
      <c r="N1087" s="2">
        <f t="shared" si="372"/>
        <v>1013.55816184</v>
      </c>
      <c r="O1087" s="161">
        <f t="shared" si="382"/>
        <v>0</v>
      </c>
      <c r="P1087" s="162">
        <f t="shared" si="373"/>
        <v>0</v>
      </c>
      <c r="Q1087" s="157">
        <f t="shared" si="374"/>
        <v>0</v>
      </c>
      <c r="R1087" s="163">
        <f t="shared" si="383"/>
        <v>0.12</v>
      </c>
      <c r="S1087" s="161">
        <f t="shared" si="375"/>
        <v>10</v>
      </c>
      <c r="T1087" s="161">
        <v>360</v>
      </c>
      <c r="U1087" s="164">
        <f t="shared" si="376"/>
        <v>1.003152979</v>
      </c>
      <c r="V1087" s="157">
        <f t="shared" si="377"/>
        <v>3.1957275900000002</v>
      </c>
      <c r="W1087" s="2">
        <f t="shared" si="384"/>
        <v>0</v>
      </c>
      <c r="X1087" s="2"/>
      <c r="Y1087" s="8"/>
      <c r="Z1087" s="5"/>
      <c r="AE1087" s="39"/>
    </row>
    <row r="1088" spans="1:177" ht="15" customHeight="1" x14ac:dyDescent="0.2">
      <c r="A1088" s="75">
        <f t="shared" si="378"/>
        <v>44023</v>
      </c>
      <c r="B1088" s="2">
        <f t="shared" si="369"/>
        <v>1016.94495824</v>
      </c>
      <c r="C1088" s="157">
        <f t="shared" si="389"/>
        <v>1014.84518851</v>
      </c>
      <c r="D1088" s="158">
        <f t="shared" si="379"/>
        <v>5331.91</v>
      </c>
      <c r="E1088" s="150">
        <f>IF(AND(K1088=1,K1087&gt;1),VLOOKUP(A1087,[1]Plan1!$GA$137:$GD$300,4),E1087)</f>
        <v>5311.65</v>
      </c>
      <c r="F1088" s="152">
        <f t="shared" si="370"/>
        <v>43951</v>
      </c>
      <c r="G1088" s="152">
        <f t="shared" si="387"/>
        <v>43981</v>
      </c>
      <c r="H1088" s="159">
        <f t="shared" si="371"/>
        <v>-3.7997640620340833E-3</v>
      </c>
      <c r="I1088" s="160">
        <f t="shared" si="380"/>
        <v>44042</v>
      </c>
      <c r="J1088" s="155">
        <f t="shared" si="388"/>
        <v>30</v>
      </c>
      <c r="K1088" s="155">
        <f t="shared" si="385"/>
        <v>11</v>
      </c>
      <c r="L1088" s="2">
        <f t="shared" si="381"/>
        <v>0.99860506999999998</v>
      </c>
      <c r="M1088" s="157">
        <f t="shared" si="386"/>
        <v>0.99860506999999998</v>
      </c>
      <c r="N1088" s="2">
        <f t="shared" si="372"/>
        <v>1013.42955051</v>
      </c>
      <c r="O1088" s="161">
        <f t="shared" si="382"/>
        <v>0</v>
      </c>
      <c r="P1088" s="162">
        <f t="shared" si="373"/>
        <v>0</v>
      </c>
      <c r="Q1088" s="157">
        <f t="shared" si="374"/>
        <v>0</v>
      </c>
      <c r="R1088" s="163">
        <f t="shared" si="383"/>
        <v>0.12</v>
      </c>
      <c r="S1088" s="161">
        <f t="shared" si="375"/>
        <v>11</v>
      </c>
      <c r="T1088" s="161">
        <v>360</v>
      </c>
      <c r="U1088" s="164">
        <f t="shared" si="376"/>
        <v>1.003468823</v>
      </c>
      <c r="V1088" s="157">
        <f t="shared" si="377"/>
        <v>3.5154077300000002</v>
      </c>
      <c r="W1088" s="2">
        <f t="shared" si="384"/>
        <v>0</v>
      </c>
      <c r="X1088" s="2"/>
      <c r="Y1088" s="8"/>
      <c r="Z1088" s="5"/>
      <c r="AE1088" s="39"/>
    </row>
    <row r="1089" spans="1:31" ht="15" customHeight="1" x14ac:dyDescent="0.2">
      <c r="A1089" s="75">
        <f t="shared" si="378"/>
        <v>44024</v>
      </c>
      <c r="B1089" s="2">
        <f t="shared" si="369"/>
        <v>1017.13605731</v>
      </c>
      <c r="C1089" s="157">
        <f t="shared" si="389"/>
        <v>1014.84518851</v>
      </c>
      <c r="D1089" s="158">
        <f t="shared" si="379"/>
        <v>5331.91</v>
      </c>
      <c r="E1089" s="150">
        <f>IF(AND(K1089=1,K1088&gt;1),VLOOKUP(A1088,[1]Plan1!$GA$137:$GD$300,4),E1088)</f>
        <v>5311.65</v>
      </c>
      <c r="F1089" s="152">
        <f t="shared" si="370"/>
        <v>43951</v>
      </c>
      <c r="G1089" s="152">
        <f t="shared" si="387"/>
        <v>43981</v>
      </c>
      <c r="H1089" s="159">
        <f t="shared" si="371"/>
        <v>-3.7997640620340833E-3</v>
      </c>
      <c r="I1089" s="160">
        <f t="shared" si="380"/>
        <v>44042</v>
      </c>
      <c r="J1089" s="155">
        <f t="shared" si="388"/>
        <v>30</v>
      </c>
      <c r="K1089" s="155">
        <f t="shared" si="385"/>
        <v>12</v>
      </c>
      <c r="L1089" s="2">
        <f t="shared" si="381"/>
        <v>0.99847834999999996</v>
      </c>
      <c r="M1089" s="157">
        <f t="shared" si="386"/>
        <v>0.99847834999999996</v>
      </c>
      <c r="N1089" s="2">
        <f t="shared" si="372"/>
        <v>1013.30094932</v>
      </c>
      <c r="O1089" s="161">
        <f t="shared" si="382"/>
        <v>0</v>
      </c>
      <c r="P1089" s="162">
        <f t="shared" si="373"/>
        <v>0</v>
      </c>
      <c r="Q1089" s="157">
        <f t="shared" si="374"/>
        <v>0</v>
      </c>
      <c r="R1089" s="163">
        <f t="shared" si="383"/>
        <v>0.12</v>
      </c>
      <c r="S1089" s="161">
        <f t="shared" si="375"/>
        <v>12</v>
      </c>
      <c r="T1089" s="161">
        <v>360</v>
      </c>
      <c r="U1089" s="164">
        <f t="shared" si="376"/>
        <v>1.003784767</v>
      </c>
      <c r="V1089" s="157">
        <f t="shared" si="377"/>
        <v>3.83510799</v>
      </c>
      <c r="W1089" s="2">
        <f t="shared" si="384"/>
        <v>0</v>
      </c>
      <c r="X1089" s="2"/>
      <c r="Y1089" s="8"/>
      <c r="Z1089" s="5"/>
      <c r="AE1089" s="39"/>
    </row>
    <row r="1090" spans="1:31" ht="15" customHeight="1" x14ac:dyDescent="0.2">
      <c r="A1090" s="75">
        <f t="shared" si="378"/>
        <v>44025</v>
      </c>
      <c r="B1090" s="2">
        <f t="shared" si="369"/>
        <v>1017.32719582</v>
      </c>
      <c r="C1090" s="157">
        <f t="shared" si="389"/>
        <v>1014.84518851</v>
      </c>
      <c r="D1090" s="158">
        <f t="shared" si="379"/>
        <v>5331.91</v>
      </c>
      <c r="E1090" s="150">
        <f>IF(AND(K1090=1,K1089&gt;1),VLOOKUP(A1089,[1]Plan1!$GA$137:$GD$300,4),E1089)</f>
        <v>5311.65</v>
      </c>
      <c r="F1090" s="152">
        <f t="shared" si="370"/>
        <v>43951</v>
      </c>
      <c r="G1090" s="152">
        <f t="shared" si="387"/>
        <v>43981</v>
      </c>
      <c r="H1090" s="159">
        <f t="shared" si="371"/>
        <v>-3.7997640620340833E-3</v>
      </c>
      <c r="I1090" s="160">
        <f t="shared" si="380"/>
        <v>44042</v>
      </c>
      <c r="J1090" s="155">
        <f t="shared" si="388"/>
        <v>30</v>
      </c>
      <c r="K1090" s="155">
        <f t="shared" si="385"/>
        <v>13</v>
      </c>
      <c r="L1090" s="2">
        <f t="shared" si="381"/>
        <v>0.99835165000000003</v>
      </c>
      <c r="M1090" s="157">
        <f t="shared" si="386"/>
        <v>0.99835165000000003</v>
      </c>
      <c r="N1090" s="2">
        <f t="shared" si="372"/>
        <v>1013.17236844</v>
      </c>
      <c r="O1090" s="161">
        <f t="shared" si="382"/>
        <v>0</v>
      </c>
      <c r="P1090" s="162">
        <f t="shared" si="373"/>
        <v>0</v>
      </c>
      <c r="Q1090" s="157">
        <f t="shared" si="374"/>
        <v>0</v>
      </c>
      <c r="R1090" s="163">
        <f t="shared" si="383"/>
        <v>0.12</v>
      </c>
      <c r="S1090" s="161">
        <f t="shared" si="375"/>
        <v>13</v>
      </c>
      <c r="T1090" s="161">
        <v>360</v>
      </c>
      <c r="U1090" s="164">
        <f t="shared" si="376"/>
        <v>1.00410081</v>
      </c>
      <c r="V1090" s="157">
        <f t="shared" si="377"/>
        <v>4.1548273800000004</v>
      </c>
      <c r="W1090" s="2">
        <f t="shared" si="384"/>
        <v>0</v>
      </c>
      <c r="X1090" s="2"/>
      <c r="Y1090" s="8"/>
      <c r="Z1090" s="5"/>
      <c r="AE1090" s="39"/>
    </row>
    <row r="1091" spans="1:31" ht="15" customHeight="1" x14ac:dyDescent="0.2">
      <c r="A1091" s="75">
        <f t="shared" si="378"/>
        <v>44026</v>
      </c>
      <c r="B1091" s="2">
        <f t="shared" si="369"/>
        <v>1017.51837473</v>
      </c>
      <c r="C1091" s="157">
        <f t="shared" si="389"/>
        <v>1014.84518851</v>
      </c>
      <c r="D1091" s="158">
        <f t="shared" si="379"/>
        <v>5331.91</v>
      </c>
      <c r="E1091" s="150">
        <f>IF(AND(K1091=1,K1090&gt;1),VLOOKUP(A1090,[1]Plan1!$GA$137:$GD$300,4),E1090)</f>
        <v>5311.65</v>
      </c>
      <c r="F1091" s="152">
        <f t="shared" si="370"/>
        <v>43951</v>
      </c>
      <c r="G1091" s="152">
        <f t="shared" si="387"/>
        <v>43981</v>
      </c>
      <c r="H1091" s="159">
        <f t="shared" si="371"/>
        <v>-3.7997640620340833E-3</v>
      </c>
      <c r="I1091" s="160">
        <f t="shared" si="380"/>
        <v>44042</v>
      </c>
      <c r="J1091" s="155">
        <f t="shared" si="388"/>
        <v>30</v>
      </c>
      <c r="K1091" s="155">
        <f t="shared" si="385"/>
        <v>14</v>
      </c>
      <c r="L1091" s="2">
        <f t="shared" si="381"/>
        <v>0.99822496999999999</v>
      </c>
      <c r="M1091" s="157">
        <f t="shared" si="386"/>
        <v>0.99822496999999999</v>
      </c>
      <c r="N1091" s="2">
        <f t="shared" si="372"/>
        <v>1013.04380785</v>
      </c>
      <c r="O1091" s="161">
        <f t="shared" si="382"/>
        <v>0</v>
      </c>
      <c r="P1091" s="162">
        <f t="shared" si="373"/>
        <v>0</v>
      </c>
      <c r="Q1091" s="157">
        <f t="shared" si="374"/>
        <v>0</v>
      </c>
      <c r="R1091" s="163">
        <f t="shared" si="383"/>
        <v>0.12</v>
      </c>
      <c r="S1091" s="161">
        <f t="shared" si="375"/>
        <v>14</v>
      </c>
      <c r="T1091" s="161">
        <v>360</v>
      </c>
      <c r="U1091" s="164">
        <f t="shared" si="376"/>
        <v>1.004416953</v>
      </c>
      <c r="V1091" s="157">
        <f t="shared" si="377"/>
        <v>4.4745668800000002</v>
      </c>
      <c r="W1091" s="2">
        <f t="shared" si="384"/>
        <v>0</v>
      </c>
      <c r="X1091" s="2"/>
      <c r="Y1091" s="8"/>
      <c r="Z1091" s="5"/>
      <c r="AE1091" s="39"/>
    </row>
    <row r="1092" spans="1:31" ht="15" customHeight="1" x14ac:dyDescent="0.2">
      <c r="A1092" s="75">
        <f t="shared" si="378"/>
        <v>44027</v>
      </c>
      <c r="B1092" s="2">
        <f t="shared" si="369"/>
        <v>1017.7095828399999</v>
      </c>
      <c r="C1092" s="157">
        <f t="shared" si="389"/>
        <v>1014.84518851</v>
      </c>
      <c r="D1092" s="158">
        <f t="shared" si="379"/>
        <v>5331.91</v>
      </c>
      <c r="E1092" s="150">
        <f>IF(AND(K1092=1,K1091&gt;1),VLOOKUP(A1091,[1]Plan1!$GA$137:$GD$300,4),E1091)</f>
        <v>5311.65</v>
      </c>
      <c r="F1092" s="152">
        <f t="shared" si="370"/>
        <v>43951</v>
      </c>
      <c r="G1092" s="152">
        <f t="shared" si="387"/>
        <v>43981</v>
      </c>
      <c r="H1092" s="159">
        <f t="shared" si="371"/>
        <v>-3.7997640620340833E-3</v>
      </c>
      <c r="I1092" s="160">
        <f t="shared" si="380"/>
        <v>44042</v>
      </c>
      <c r="J1092" s="155">
        <f t="shared" si="388"/>
        <v>30</v>
      </c>
      <c r="K1092" s="155">
        <f t="shared" si="385"/>
        <v>15</v>
      </c>
      <c r="L1092" s="2">
        <f t="shared" si="381"/>
        <v>0.99809829999999999</v>
      </c>
      <c r="M1092" s="157">
        <f t="shared" si="386"/>
        <v>0.99809829999999999</v>
      </c>
      <c r="N1092" s="2">
        <f t="shared" si="372"/>
        <v>1012.91525741</v>
      </c>
      <c r="O1092" s="161">
        <f t="shared" si="382"/>
        <v>0</v>
      </c>
      <c r="P1092" s="162">
        <f t="shared" si="373"/>
        <v>0</v>
      </c>
      <c r="Q1092" s="157">
        <f t="shared" si="374"/>
        <v>0</v>
      </c>
      <c r="R1092" s="163">
        <f t="shared" si="383"/>
        <v>0.12</v>
      </c>
      <c r="S1092" s="161">
        <f t="shared" si="375"/>
        <v>15</v>
      </c>
      <c r="T1092" s="161">
        <v>360</v>
      </c>
      <c r="U1092" s="164">
        <f t="shared" si="376"/>
        <v>1.004733195</v>
      </c>
      <c r="V1092" s="157">
        <f t="shared" si="377"/>
        <v>4.7943254299999998</v>
      </c>
      <c r="W1092" s="2">
        <f t="shared" si="384"/>
        <v>0</v>
      </c>
      <c r="X1092" s="2"/>
      <c r="Y1092" s="8"/>
      <c r="Z1092" s="5"/>
      <c r="AE1092" s="39"/>
    </row>
    <row r="1093" spans="1:31" ht="15" customHeight="1" x14ac:dyDescent="0.2">
      <c r="A1093" s="75">
        <f t="shared" si="378"/>
        <v>44028</v>
      </c>
      <c r="B1093" s="2">
        <f t="shared" si="369"/>
        <v>1017.9008313200001</v>
      </c>
      <c r="C1093" s="157">
        <f t="shared" si="389"/>
        <v>1014.84518851</v>
      </c>
      <c r="D1093" s="158">
        <f t="shared" si="379"/>
        <v>5331.91</v>
      </c>
      <c r="E1093" s="150">
        <f>IF(AND(K1093=1,K1092&gt;1),VLOOKUP(A1092,[1]Plan1!$GA$137:$GD$300,4),E1092)</f>
        <v>5311.65</v>
      </c>
      <c r="F1093" s="152">
        <f t="shared" si="370"/>
        <v>43951</v>
      </c>
      <c r="G1093" s="152">
        <f t="shared" si="387"/>
        <v>43981</v>
      </c>
      <c r="H1093" s="159">
        <f t="shared" si="371"/>
        <v>-3.7997640620340833E-3</v>
      </c>
      <c r="I1093" s="160">
        <f t="shared" si="380"/>
        <v>44042</v>
      </c>
      <c r="J1093" s="155">
        <f t="shared" si="388"/>
        <v>30</v>
      </c>
      <c r="K1093" s="155">
        <f t="shared" si="385"/>
        <v>16</v>
      </c>
      <c r="L1093" s="2">
        <f t="shared" si="381"/>
        <v>0.99797164999999999</v>
      </c>
      <c r="M1093" s="157">
        <f t="shared" si="386"/>
        <v>0.99797164999999999</v>
      </c>
      <c r="N1093" s="2">
        <f t="shared" si="372"/>
        <v>1012.78672727</v>
      </c>
      <c r="O1093" s="161">
        <f t="shared" si="382"/>
        <v>0</v>
      </c>
      <c r="P1093" s="162">
        <f t="shared" si="373"/>
        <v>0</v>
      </c>
      <c r="Q1093" s="157">
        <f t="shared" si="374"/>
        <v>0</v>
      </c>
      <c r="R1093" s="163">
        <f t="shared" si="383"/>
        <v>0.12</v>
      </c>
      <c r="S1093" s="161">
        <f t="shared" si="375"/>
        <v>16</v>
      </c>
      <c r="T1093" s="161">
        <v>360</v>
      </c>
      <c r="U1093" s="164">
        <f t="shared" si="376"/>
        <v>1.0050495370000001</v>
      </c>
      <c r="V1093" s="157">
        <f t="shared" si="377"/>
        <v>5.1141040499999999</v>
      </c>
      <c r="W1093" s="2">
        <f t="shared" si="384"/>
        <v>0</v>
      </c>
      <c r="X1093" s="2"/>
      <c r="Y1093" s="8"/>
      <c r="Z1093" s="5"/>
      <c r="AE1093" s="39"/>
    </row>
    <row r="1094" spans="1:31" ht="15" customHeight="1" x14ac:dyDescent="0.2">
      <c r="A1094" s="75">
        <f t="shared" si="378"/>
        <v>44029</v>
      </c>
      <c r="B1094" s="2">
        <f t="shared" si="369"/>
        <v>1018.09211913</v>
      </c>
      <c r="C1094" s="157">
        <f t="shared" si="389"/>
        <v>1014.84518851</v>
      </c>
      <c r="D1094" s="158">
        <f t="shared" si="379"/>
        <v>5331.91</v>
      </c>
      <c r="E1094" s="150">
        <f>IF(AND(K1094=1,K1093&gt;1),VLOOKUP(A1093,[1]Plan1!$GA$137:$GD$300,4),E1093)</f>
        <v>5311.65</v>
      </c>
      <c r="F1094" s="152">
        <f t="shared" si="370"/>
        <v>43951</v>
      </c>
      <c r="G1094" s="152">
        <f t="shared" si="387"/>
        <v>43981</v>
      </c>
      <c r="H1094" s="159">
        <f t="shared" si="371"/>
        <v>-3.7997640620340833E-3</v>
      </c>
      <c r="I1094" s="160">
        <f t="shared" si="380"/>
        <v>44042</v>
      </c>
      <c r="J1094" s="155">
        <f t="shared" si="388"/>
        <v>30</v>
      </c>
      <c r="K1094" s="155">
        <f t="shared" si="385"/>
        <v>17</v>
      </c>
      <c r="L1094" s="2">
        <f t="shared" si="381"/>
        <v>0.99784501999999997</v>
      </c>
      <c r="M1094" s="157">
        <f t="shared" si="386"/>
        <v>0.99784501999999997</v>
      </c>
      <c r="N1094" s="2">
        <f t="shared" si="372"/>
        <v>1012.65821742</v>
      </c>
      <c r="O1094" s="161">
        <f t="shared" si="382"/>
        <v>0</v>
      </c>
      <c r="P1094" s="162">
        <f t="shared" si="373"/>
        <v>0</v>
      </c>
      <c r="Q1094" s="157">
        <f t="shared" si="374"/>
        <v>0</v>
      </c>
      <c r="R1094" s="163">
        <f t="shared" si="383"/>
        <v>0.12</v>
      </c>
      <c r="S1094" s="161">
        <f t="shared" si="375"/>
        <v>17</v>
      </c>
      <c r="T1094" s="161">
        <v>360</v>
      </c>
      <c r="U1094" s="164">
        <f t="shared" si="376"/>
        <v>1.0053659779999999</v>
      </c>
      <c r="V1094" s="157">
        <f t="shared" si="377"/>
        <v>5.4339017099999998</v>
      </c>
      <c r="W1094" s="2">
        <f t="shared" si="384"/>
        <v>0</v>
      </c>
      <c r="X1094" s="2"/>
      <c r="Y1094" s="8"/>
      <c r="Z1094" s="5"/>
      <c r="AE1094" s="39"/>
    </row>
    <row r="1095" spans="1:31" ht="15" customHeight="1" x14ac:dyDescent="0.2">
      <c r="A1095" s="75">
        <f t="shared" si="378"/>
        <v>44030</v>
      </c>
      <c r="B1095" s="2">
        <f t="shared" si="369"/>
        <v>1018.28343707</v>
      </c>
      <c r="C1095" s="157">
        <f t="shared" si="389"/>
        <v>1014.84518851</v>
      </c>
      <c r="D1095" s="158">
        <f t="shared" si="379"/>
        <v>5331.91</v>
      </c>
      <c r="E1095" s="150">
        <f>IF(AND(K1095=1,K1094&gt;1),VLOOKUP(A1094,[1]Plan1!$GA$137:$GD$300,4),E1094)</f>
        <v>5311.65</v>
      </c>
      <c r="F1095" s="152">
        <f t="shared" si="370"/>
        <v>43951</v>
      </c>
      <c r="G1095" s="152">
        <f t="shared" si="387"/>
        <v>43981</v>
      </c>
      <c r="H1095" s="159">
        <f t="shared" si="371"/>
        <v>-3.7997640620340833E-3</v>
      </c>
      <c r="I1095" s="160">
        <f t="shared" si="380"/>
        <v>44042</v>
      </c>
      <c r="J1095" s="155">
        <f t="shared" si="388"/>
        <v>30</v>
      </c>
      <c r="K1095" s="155">
        <f t="shared" si="385"/>
        <v>18</v>
      </c>
      <c r="L1095" s="2">
        <f t="shared" si="381"/>
        <v>0.99771840000000001</v>
      </c>
      <c r="M1095" s="157">
        <f t="shared" si="386"/>
        <v>0.99771840000000001</v>
      </c>
      <c r="N1095" s="2">
        <f t="shared" si="372"/>
        <v>1012.52971772</v>
      </c>
      <c r="O1095" s="161">
        <f t="shared" si="382"/>
        <v>0</v>
      </c>
      <c r="P1095" s="162">
        <f t="shared" si="373"/>
        <v>0</v>
      </c>
      <c r="Q1095" s="157">
        <f t="shared" si="374"/>
        <v>0</v>
      </c>
      <c r="R1095" s="163">
        <f t="shared" si="383"/>
        <v>0.12</v>
      </c>
      <c r="S1095" s="161">
        <f t="shared" si="375"/>
        <v>18</v>
      </c>
      <c r="T1095" s="161">
        <v>360</v>
      </c>
      <c r="U1095" s="164">
        <f t="shared" si="376"/>
        <v>1.0056825190000001</v>
      </c>
      <c r="V1095" s="157">
        <f t="shared" si="377"/>
        <v>5.7537193499999999</v>
      </c>
      <c r="W1095" s="2">
        <f t="shared" si="384"/>
        <v>0</v>
      </c>
      <c r="X1095" s="2"/>
      <c r="Y1095" s="8"/>
      <c r="Z1095" s="5"/>
      <c r="AE1095" s="39"/>
    </row>
    <row r="1096" spans="1:31" ht="15" customHeight="1" x14ac:dyDescent="0.2">
      <c r="A1096" s="75">
        <f t="shared" si="378"/>
        <v>44031</v>
      </c>
      <c r="B1096" s="2">
        <f t="shared" si="369"/>
        <v>1018.47479432</v>
      </c>
      <c r="C1096" s="157">
        <f t="shared" si="389"/>
        <v>1014.84518851</v>
      </c>
      <c r="D1096" s="158">
        <f t="shared" si="379"/>
        <v>5331.91</v>
      </c>
      <c r="E1096" s="150">
        <f>IF(AND(K1096=1,K1095&gt;1),VLOOKUP(A1095,[1]Plan1!$GA$137:$GD$300,4),E1095)</f>
        <v>5311.65</v>
      </c>
      <c r="F1096" s="152">
        <f t="shared" si="370"/>
        <v>43951</v>
      </c>
      <c r="G1096" s="152">
        <f t="shared" si="387"/>
        <v>43981</v>
      </c>
      <c r="H1096" s="159">
        <f t="shared" si="371"/>
        <v>-3.7997640620340833E-3</v>
      </c>
      <c r="I1096" s="160">
        <f t="shared" si="380"/>
        <v>44042</v>
      </c>
      <c r="J1096" s="155">
        <f t="shared" si="388"/>
        <v>30</v>
      </c>
      <c r="K1096" s="155">
        <f t="shared" si="385"/>
        <v>19</v>
      </c>
      <c r="L1096" s="2">
        <f t="shared" si="381"/>
        <v>0.99759180000000003</v>
      </c>
      <c r="M1096" s="157">
        <f t="shared" si="386"/>
        <v>0.99759180000000003</v>
      </c>
      <c r="N1096" s="2">
        <f t="shared" si="372"/>
        <v>1012.4012383199999</v>
      </c>
      <c r="O1096" s="161">
        <f t="shared" si="382"/>
        <v>0</v>
      </c>
      <c r="P1096" s="162">
        <f t="shared" si="373"/>
        <v>0</v>
      </c>
      <c r="Q1096" s="157">
        <f t="shared" si="374"/>
        <v>0</v>
      </c>
      <c r="R1096" s="163">
        <f t="shared" si="383"/>
        <v>0.12</v>
      </c>
      <c r="S1096" s="161">
        <f t="shared" si="375"/>
        <v>19</v>
      </c>
      <c r="T1096" s="161">
        <v>360</v>
      </c>
      <c r="U1096" s="164">
        <f t="shared" si="376"/>
        <v>1.0059991589999999</v>
      </c>
      <c r="V1096" s="157">
        <f t="shared" si="377"/>
        <v>6.073556</v>
      </c>
      <c r="W1096" s="2">
        <f t="shared" si="384"/>
        <v>0</v>
      </c>
      <c r="X1096" s="2"/>
      <c r="Y1096" s="8"/>
      <c r="Z1096" s="5"/>
      <c r="AE1096" s="39"/>
    </row>
    <row r="1097" spans="1:31" ht="15" customHeight="1" x14ac:dyDescent="0.2">
      <c r="A1097" s="75">
        <f t="shared" si="378"/>
        <v>44032</v>
      </c>
      <c r="B1097" s="2">
        <f t="shared" si="369"/>
        <v>1018.66618265</v>
      </c>
      <c r="C1097" s="157">
        <f t="shared" si="389"/>
        <v>1014.84518851</v>
      </c>
      <c r="D1097" s="158">
        <f t="shared" si="379"/>
        <v>5331.91</v>
      </c>
      <c r="E1097" s="150">
        <f>IF(AND(K1097=1,K1096&gt;1),VLOOKUP(A1096,[1]Plan1!$GA$137:$GD$300,4),E1096)</f>
        <v>5311.65</v>
      </c>
      <c r="F1097" s="152">
        <f t="shared" si="370"/>
        <v>43951</v>
      </c>
      <c r="G1097" s="152">
        <f t="shared" si="387"/>
        <v>43981</v>
      </c>
      <c r="H1097" s="159">
        <f t="shared" si="371"/>
        <v>-3.7997640620340833E-3</v>
      </c>
      <c r="I1097" s="160">
        <f t="shared" si="380"/>
        <v>44042</v>
      </c>
      <c r="J1097" s="155">
        <f t="shared" si="388"/>
        <v>30</v>
      </c>
      <c r="K1097" s="155">
        <f t="shared" si="385"/>
        <v>20</v>
      </c>
      <c r="L1097" s="2">
        <f t="shared" si="381"/>
        <v>0.99746520999999999</v>
      </c>
      <c r="M1097" s="157">
        <f t="shared" si="386"/>
        <v>0.99746520999999999</v>
      </c>
      <c r="N1097" s="2">
        <f t="shared" si="372"/>
        <v>1012.27276907</v>
      </c>
      <c r="O1097" s="161">
        <f t="shared" si="382"/>
        <v>0</v>
      </c>
      <c r="P1097" s="162">
        <f t="shared" si="373"/>
        <v>0</v>
      </c>
      <c r="Q1097" s="157">
        <f t="shared" si="374"/>
        <v>0</v>
      </c>
      <c r="R1097" s="163">
        <f t="shared" si="383"/>
        <v>0.12</v>
      </c>
      <c r="S1097" s="161">
        <f t="shared" si="375"/>
        <v>20</v>
      </c>
      <c r="T1097" s="161">
        <v>360</v>
      </c>
      <c r="U1097" s="164">
        <f t="shared" si="376"/>
        <v>1.0063158999999999</v>
      </c>
      <c r="V1097" s="157">
        <f t="shared" si="377"/>
        <v>6.3934135799999998</v>
      </c>
      <c r="W1097" s="2">
        <f t="shared" si="384"/>
        <v>0</v>
      </c>
      <c r="X1097" s="2"/>
      <c r="Y1097" s="8"/>
      <c r="Z1097" s="5"/>
      <c r="AE1097" s="39"/>
    </row>
    <row r="1098" spans="1:31" ht="15" customHeight="1" x14ac:dyDescent="0.2">
      <c r="A1098" s="75">
        <f t="shared" si="378"/>
        <v>44033</v>
      </c>
      <c r="B1098" s="2">
        <f t="shared" si="369"/>
        <v>1018.85761022</v>
      </c>
      <c r="C1098" s="157">
        <f t="shared" si="389"/>
        <v>1014.84518851</v>
      </c>
      <c r="D1098" s="158">
        <f t="shared" si="379"/>
        <v>5331.91</v>
      </c>
      <c r="E1098" s="150">
        <f>IF(AND(K1098=1,K1097&gt;1),VLOOKUP(A1097,[1]Plan1!$GA$137:$GD$300,4),E1097)</f>
        <v>5311.65</v>
      </c>
      <c r="F1098" s="152">
        <f t="shared" si="370"/>
        <v>43951</v>
      </c>
      <c r="G1098" s="152">
        <f t="shared" si="387"/>
        <v>43981</v>
      </c>
      <c r="H1098" s="159">
        <f t="shared" si="371"/>
        <v>-3.7997640620340833E-3</v>
      </c>
      <c r="I1098" s="160">
        <f t="shared" si="380"/>
        <v>44042</v>
      </c>
      <c r="J1098" s="155">
        <f t="shared" si="388"/>
        <v>30</v>
      </c>
      <c r="K1098" s="155">
        <f t="shared" si="385"/>
        <v>21</v>
      </c>
      <c r="L1098" s="2">
        <f t="shared" si="381"/>
        <v>0.99733864000000005</v>
      </c>
      <c r="M1098" s="157">
        <f t="shared" si="386"/>
        <v>0.99733864000000005</v>
      </c>
      <c r="N1098" s="2">
        <f t="shared" si="372"/>
        <v>1012.14432011</v>
      </c>
      <c r="O1098" s="161">
        <f t="shared" si="382"/>
        <v>0</v>
      </c>
      <c r="P1098" s="162">
        <f t="shared" si="373"/>
        <v>0</v>
      </c>
      <c r="Q1098" s="157">
        <f t="shared" si="374"/>
        <v>0</v>
      </c>
      <c r="R1098" s="163">
        <f t="shared" si="383"/>
        <v>0.12</v>
      </c>
      <c r="S1098" s="161">
        <f t="shared" si="375"/>
        <v>21</v>
      </c>
      <c r="T1098" s="161">
        <v>360</v>
      </c>
      <c r="U1098" s="164">
        <f t="shared" si="376"/>
        <v>1.0066327399999999</v>
      </c>
      <c r="V1098" s="157">
        <f t="shared" si="377"/>
        <v>6.71329011</v>
      </c>
      <c r="W1098" s="2">
        <f t="shared" si="384"/>
        <v>0</v>
      </c>
      <c r="X1098" s="2"/>
      <c r="Y1098" s="8"/>
      <c r="Z1098" s="5"/>
      <c r="AE1098" s="39"/>
    </row>
    <row r="1099" spans="1:31" ht="15" customHeight="1" x14ac:dyDescent="0.2">
      <c r="A1099" s="75">
        <f t="shared" si="378"/>
        <v>44034</v>
      </c>
      <c r="B1099" s="2">
        <f t="shared" ref="B1099:B1162" si="390">N1099+V1099</f>
        <v>1019.0490780600001</v>
      </c>
      <c r="C1099" s="157">
        <f t="shared" si="389"/>
        <v>1014.84518851</v>
      </c>
      <c r="D1099" s="158">
        <f t="shared" si="379"/>
        <v>5331.91</v>
      </c>
      <c r="E1099" s="150">
        <f>IF(AND(K1099=1,K1098&gt;1),VLOOKUP(A1098,[1]Plan1!$GA$137:$GD$300,4),E1098)</f>
        <v>5311.65</v>
      </c>
      <c r="F1099" s="152">
        <f t="shared" ref="F1099:F1162" si="391">EDATE(G1099,-1)</f>
        <v>43951</v>
      </c>
      <c r="G1099" s="152">
        <f t="shared" si="387"/>
        <v>43981</v>
      </c>
      <c r="H1099" s="159">
        <f t="shared" ref="H1099:H1162" si="392">(E1099/D1099)-1</f>
        <v>-3.7997640620340833E-3</v>
      </c>
      <c r="I1099" s="160">
        <f t="shared" si="380"/>
        <v>44042</v>
      </c>
      <c r="J1099" s="155">
        <f t="shared" si="388"/>
        <v>30</v>
      </c>
      <c r="K1099" s="155">
        <f t="shared" si="385"/>
        <v>22</v>
      </c>
      <c r="L1099" s="2">
        <f t="shared" si="381"/>
        <v>0.99721209</v>
      </c>
      <c r="M1099" s="157">
        <f t="shared" si="386"/>
        <v>0.99721209</v>
      </c>
      <c r="N1099" s="2">
        <f t="shared" ref="N1099:N1162" si="393">TRUNC(C1099*M1099,8)</f>
        <v>1012.01589146</v>
      </c>
      <c r="O1099" s="161">
        <f t="shared" si="382"/>
        <v>0</v>
      </c>
      <c r="P1099" s="162">
        <f t="shared" ref="P1099:P1162" si="394">IF(O1099&gt;0,VLOOKUP($A1099,$AB$11:$AG$122,6),0)</f>
        <v>0</v>
      </c>
      <c r="Q1099" s="157">
        <f t="shared" ref="Q1099:Q1162" si="395">IF(P1099&gt;0,TRUNC(P1099*N1099,8),0)</f>
        <v>0</v>
      </c>
      <c r="R1099" s="163">
        <f t="shared" si="383"/>
        <v>0.12</v>
      </c>
      <c r="S1099" s="161">
        <f t="shared" ref="S1099:S1162" si="396">K1099</f>
        <v>22</v>
      </c>
      <c r="T1099" s="161">
        <v>360</v>
      </c>
      <c r="U1099" s="164">
        <f t="shared" ref="U1099:U1162" si="397">ROUND((1+R1099)^(30/360)^(K1099/J1099),9)</f>
        <v>1.00694968</v>
      </c>
      <c r="V1099" s="157">
        <f t="shared" ref="V1099:V1162" si="398">TRUNC((N1099*(U1099-1)),8)</f>
        <v>7.0331865999999996</v>
      </c>
      <c r="W1099" s="2">
        <f t="shared" si="384"/>
        <v>0</v>
      </c>
      <c r="X1099" s="2"/>
      <c r="Y1099" s="8"/>
      <c r="Z1099" s="5"/>
      <c r="AE1099" s="39"/>
    </row>
    <row r="1100" spans="1:31" ht="15" customHeight="1" x14ac:dyDescent="0.2">
      <c r="A1100" s="75">
        <f t="shared" ref="A1100:A1163" si="399">(A1099+1)</f>
        <v>44035</v>
      </c>
      <c r="B1100" s="2">
        <f t="shared" si="390"/>
        <v>1019.2405748699999</v>
      </c>
      <c r="C1100" s="157">
        <f t="shared" si="389"/>
        <v>1014.84518851</v>
      </c>
      <c r="D1100" s="158">
        <f t="shared" ref="D1100:D1163" si="400">IF(E1100=E1099,D1099,E1099)</f>
        <v>5331.91</v>
      </c>
      <c r="E1100" s="150">
        <f>IF(AND(K1100=1,K1099&gt;1),VLOOKUP(A1099,[1]Plan1!$GA$137:$GD$300,4),E1099)</f>
        <v>5311.65</v>
      </c>
      <c r="F1100" s="152">
        <f t="shared" si="391"/>
        <v>43951</v>
      </c>
      <c r="G1100" s="152">
        <f t="shared" si="387"/>
        <v>43981</v>
      </c>
      <c r="H1100" s="159">
        <f t="shared" si="392"/>
        <v>-3.7997640620340833E-3</v>
      </c>
      <c r="I1100" s="160">
        <f t="shared" ref="I1100:I1163" si="401">VLOOKUP(A1099,AF$126:AI$301,4)</f>
        <v>44042</v>
      </c>
      <c r="J1100" s="155">
        <f t="shared" si="388"/>
        <v>30</v>
      </c>
      <c r="K1100" s="155">
        <f t="shared" si="385"/>
        <v>23</v>
      </c>
      <c r="L1100" s="2">
        <f t="shared" ref="L1100:L1163" si="402">TRUNC((E1100/D1100)^TRUNC((K1100/J1100),9),8)</f>
        <v>0.99708554999999999</v>
      </c>
      <c r="M1100" s="157">
        <f t="shared" si="386"/>
        <v>0.99708554999999999</v>
      </c>
      <c r="N1100" s="2">
        <f t="shared" si="393"/>
        <v>1011.88747295</v>
      </c>
      <c r="O1100" s="161">
        <f t="shared" ref="O1100:O1163" si="403">IF(VLOOKUP(A1100,AB$11:AK$122,10)=VLOOKUP(A1099,AB$11:AK$122,10),0,VLOOKUP(A1100,AB$11:AK$122,10))</f>
        <v>0</v>
      </c>
      <c r="P1100" s="162">
        <f t="shared" si="394"/>
        <v>0</v>
      </c>
      <c r="Q1100" s="157">
        <f t="shared" si="395"/>
        <v>0</v>
      </c>
      <c r="R1100" s="163">
        <f t="shared" ref="R1100:R1163" si="404">(R1099)</f>
        <v>0.12</v>
      </c>
      <c r="S1100" s="161">
        <f t="shared" si="396"/>
        <v>23</v>
      </c>
      <c r="T1100" s="161">
        <v>360</v>
      </c>
      <c r="U1100" s="164">
        <f t="shared" si="397"/>
        <v>1.007266719</v>
      </c>
      <c r="V1100" s="157">
        <f t="shared" si="398"/>
        <v>7.3531019200000003</v>
      </c>
      <c r="W1100" s="2">
        <f t="shared" ref="W1100:W1163" si="405">IF(O1100&gt;0,Q1100+V1100,0)</f>
        <v>0</v>
      </c>
      <c r="X1100" s="2"/>
      <c r="Y1100" s="8"/>
      <c r="Z1100" s="5"/>
      <c r="AE1100" s="39"/>
    </row>
    <row r="1101" spans="1:31" ht="15" customHeight="1" x14ac:dyDescent="0.2">
      <c r="A1101" s="75">
        <f t="shared" si="399"/>
        <v>44036</v>
      </c>
      <c r="B1101" s="2">
        <f t="shared" si="390"/>
        <v>1019.43211289</v>
      </c>
      <c r="C1101" s="157">
        <f t="shared" si="389"/>
        <v>1014.84518851</v>
      </c>
      <c r="D1101" s="158">
        <f t="shared" si="400"/>
        <v>5331.91</v>
      </c>
      <c r="E1101" s="150">
        <f>IF(AND(K1101=1,K1100&gt;1),VLOOKUP(A1100,[1]Plan1!$GA$137:$GD$300,4),E1100)</f>
        <v>5311.65</v>
      </c>
      <c r="F1101" s="152">
        <f t="shared" si="391"/>
        <v>43951</v>
      </c>
      <c r="G1101" s="152">
        <f t="shared" si="387"/>
        <v>43981</v>
      </c>
      <c r="H1101" s="159">
        <f t="shared" si="392"/>
        <v>-3.7997640620340833E-3</v>
      </c>
      <c r="I1101" s="160">
        <f t="shared" si="401"/>
        <v>44042</v>
      </c>
      <c r="J1101" s="155">
        <f t="shared" si="388"/>
        <v>30</v>
      </c>
      <c r="K1101" s="155">
        <f t="shared" si="385"/>
        <v>24</v>
      </c>
      <c r="L1101" s="2">
        <f t="shared" si="402"/>
        <v>0.99695902999999997</v>
      </c>
      <c r="M1101" s="157">
        <f t="shared" si="386"/>
        <v>0.99695902999999997</v>
      </c>
      <c r="N1101" s="2">
        <f t="shared" si="393"/>
        <v>1011.75907473</v>
      </c>
      <c r="O1101" s="161">
        <f t="shared" si="403"/>
        <v>0</v>
      </c>
      <c r="P1101" s="162">
        <f t="shared" si="394"/>
        <v>0</v>
      </c>
      <c r="Q1101" s="157">
        <f t="shared" si="395"/>
        <v>0</v>
      </c>
      <c r="R1101" s="163">
        <f t="shared" si="404"/>
        <v>0.12</v>
      </c>
      <c r="S1101" s="161">
        <f t="shared" si="396"/>
        <v>24</v>
      </c>
      <c r="T1101" s="161">
        <v>360</v>
      </c>
      <c r="U1101" s="164">
        <f t="shared" si="397"/>
        <v>1.0075838589999999</v>
      </c>
      <c r="V1101" s="157">
        <f t="shared" si="398"/>
        <v>7.6730381599999999</v>
      </c>
      <c r="W1101" s="2">
        <f t="shared" si="405"/>
        <v>0</v>
      </c>
      <c r="X1101" s="2"/>
      <c r="Y1101" s="8"/>
      <c r="Z1101" s="5"/>
      <c r="AE1101" s="39"/>
    </row>
    <row r="1102" spans="1:31" ht="15" customHeight="1" x14ac:dyDescent="0.2">
      <c r="A1102" s="75">
        <f t="shared" si="399"/>
        <v>44037</v>
      </c>
      <c r="B1102" s="2">
        <f t="shared" si="390"/>
        <v>1019.62367986</v>
      </c>
      <c r="C1102" s="157">
        <f t="shared" si="389"/>
        <v>1014.84518851</v>
      </c>
      <c r="D1102" s="158">
        <f t="shared" si="400"/>
        <v>5331.91</v>
      </c>
      <c r="E1102" s="150">
        <f>IF(AND(K1102=1,K1101&gt;1),VLOOKUP(A1101,[1]Plan1!$GA$137:$GD$300,4),E1101)</f>
        <v>5311.65</v>
      </c>
      <c r="F1102" s="152">
        <f t="shared" si="391"/>
        <v>43951</v>
      </c>
      <c r="G1102" s="152">
        <f t="shared" si="387"/>
        <v>43981</v>
      </c>
      <c r="H1102" s="159">
        <f t="shared" si="392"/>
        <v>-3.7997640620340833E-3</v>
      </c>
      <c r="I1102" s="160">
        <f t="shared" si="401"/>
        <v>44042</v>
      </c>
      <c r="J1102" s="155">
        <f t="shared" si="388"/>
        <v>30</v>
      </c>
      <c r="K1102" s="155">
        <f t="shared" si="385"/>
        <v>25</v>
      </c>
      <c r="L1102" s="2">
        <f t="shared" si="402"/>
        <v>0.99683252</v>
      </c>
      <c r="M1102" s="157">
        <f t="shared" si="386"/>
        <v>0.99683252</v>
      </c>
      <c r="N1102" s="2">
        <f t="shared" si="393"/>
        <v>1011.63068667</v>
      </c>
      <c r="O1102" s="161">
        <f t="shared" si="403"/>
        <v>0</v>
      </c>
      <c r="P1102" s="162">
        <f t="shared" si="394"/>
        <v>0</v>
      </c>
      <c r="Q1102" s="157">
        <f t="shared" si="395"/>
        <v>0</v>
      </c>
      <c r="R1102" s="163">
        <f t="shared" si="404"/>
        <v>0.12</v>
      </c>
      <c r="S1102" s="161">
        <f t="shared" si="396"/>
        <v>25</v>
      </c>
      <c r="T1102" s="161">
        <v>360</v>
      </c>
      <c r="U1102" s="164">
        <f t="shared" si="397"/>
        <v>1.0079010980000001</v>
      </c>
      <c r="V1102" s="157">
        <f t="shared" si="398"/>
        <v>7.99299319</v>
      </c>
      <c r="W1102" s="2">
        <f t="shared" si="405"/>
        <v>0</v>
      </c>
      <c r="X1102" s="2"/>
      <c r="Y1102" s="8"/>
      <c r="Z1102" s="5"/>
      <c r="AE1102" s="39"/>
    </row>
    <row r="1103" spans="1:31" ht="15" customHeight="1" x14ac:dyDescent="0.2">
      <c r="A1103" s="75">
        <f t="shared" si="399"/>
        <v>44038</v>
      </c>
      <c r="B1103" s="2">
        <f t="shared" si="390"/>
        <v>1019.81528698</v>
      </c>
      <c r="C1103" s="157">
        <f t="shared" si="389"/>
        <v>1014.84518851</v>
      </c>
      <c r="D1103" s="158">
        <f t="shared" si="400"/>
        <v>5331.91</v>
      </c>
      <c r="E1103" s="150">
        <f>IF(AND(K1103=1,K1102&gt;1),VLOOKUP(A1102,[1]Plan1!$GA$137:$GD$300,4),E1102)</f>
        <v>5311.65</v>
      </c>
      <c r="F1103" s="152">
        <f t="shared" si="391"/>
        <v>43951</v>
      </c>
      <c r="G1103" s="152">
        <f t="shared" si="387"/>
        <v>43981</v>
      </c>
      <c r="H1103" s="159">
        <f t="shared" si="392"/>
        <v>-3.7997640620340833E-3</v>
      </c>
      <c r="I1103" s="160">
        <f t="shared" si="401"/>
        <v>44042</v>
      </c>
      <c r="J1103" s="155">
        <f t="shared" si="388"/>
        <v>30</v>
      </c>
      <c r="K1103" s="155">
        <f t="shared" si="385"/>
        <v>26</v>
      </c>
      <c r="L1103" s="2">
        <f t="shared" si="402"/>
        <v>0.99670603000000002</v>
      </c>
      <c r="M1103" s="157">
        <f t="shared" si="386"/>
        <v>0.99670603000000002</v>
      </c>
      <c r="N1103" s="2">
        <f t="shared" si="393"/>
        <v>1011.5023189</v>
      </c>
      <c r="O1103" s="161">
        <f t="shared" si="403"/>
        <v>0</v>
      </c>
      <c r="P1103" s="162">
        <f t="shared" si="394"/>
        <v>0</v>
      </c>
      <c r="Q1103" s="157">
        <f t="shared" si="395"/>
        <v>0</v>
      </c>
      <c r="R1103" s="163">
        <f t="shared" si="404"/>
        <v>0.12</v>
      </c>
      <c r="S1103" s="161">
        <f t="shared" si="396"/>
        <v>26</v>
      </c>
      <c r="T1103" s="161">
        <v>360</v>
      </c>
      <c r="U1103" s="164">
        <f t="shared" si="397"/>
        <v>1.008218437</v>
      </c>
      <c r="V1103" s="157">
        <f t="shared" si="398"/>
        <v>8.3129680799999992</v>
      </c>
      <c r="W1103" s="2">
        <f t="shared" si="405"/>
        <v>0</v>
      </c>
      <c r="X1103" s="2"/>
      <c r="Y1103" s="8"/>
      <c r="Z1103" s="5"/>
      <c r="AE1103" s="39"/>
    </row>
    <row r="1104" spans="1:31" ht="15" customHeight="1" x14ac:dyDescent="0.2">
      <c r="A1104" s="75">
        <f t="shared" si="399"/>
        <v>44039</v>
      </c>
      <c r="B1104" s="2">
        <f t="shared" si="390"/>
        <v>1020.00693423</v>
      </c>
      <c r="C1104" s="157">
        <f t="shared" si="389"/>
        <v>1014.84518851</v>
      </c>
      <c r="D1104" s="158">
        <f t="shared" si="400"/>
        <v>5331.91</v>
      </c>
      <c r="E1104" s="150">
        <f>IF(AND(K1104=1,K1103&gt;1),VLOOKUP(A1103,[1]Plan1!$GA$137:$GD$300,4),E1103)</f>
        <v>5311.65</v>
      </c>
      <c r="F1104" s="152">
        <f t="shared" si="391"/>
        <v>43951</v>
      </c>
      <c r="G1104" s="152">
        <f t="shared" si="387"/>
        <v>43981</v>
      </c>
      <c r="H1104" s="159">
        <f t="shared" si="392"/>
        <v>-3.7997640620340833E-3</v>
      </c>
      <c r="I1104" s="160">
        <f t="shared" si="401"/>
        <v>44042</v>
      </c>
      <c r="J1104" s="155">
        <f t="shared" si="388"/>
        <v>30</v>
      </c>
      <c r="K1104" s="155">
        <f t="shared" si="385"/>
        <v>27</v>
      </c>
      <c r="L1104" s="2">
        <f t="shared" si="402"/>
        <v>0.99657956000000003</v>
      </c>
      <c r="M1104" s="157">
        <f t="shared" si="386"/>
        <v>0.99657956000000003</v>
      </c>
      <c r="N1104" s="2">
        <f t="shared" si="393"/>
        <v>1011.37397143</v>
      </c>
      <c r="O1104" s="161">
        <f t="shared" si="403"/>
        <v>0</v>
      </c>
      <c r="P1104" s="162">
        <f t="shared" si="394"/>
        <v>0</v>
      </c>
      <c r="Q1104" s="157">
        <f t="shared" si="395"/>
        <v>0</v>
      </c>
      <c r="R1104" s="163">
        <f t="shared" si="404"/>
        <v>0.12</v>
      </c>
      <c r="S1104" s="161">
        <f t="shared" si="396"/>
        <v>27</v>
      </c>
      <c r="T1104" s="161">
        <v>360</v>
      </c>
      <c r="U1104" s="164">
        <f t="shared" si="397"/>
        <v>1.0085358760000001</v>
      </c>
      <c r="V1104" s="157">
        <f t="shared" si="398"/>
        <v>8.6329627999999996</v>
      </c>
      <c r="W1104" s="2">
        <f t="shared" si="405"/>
        <v>0</v>
      </c>
      <c r="X1104" s="2"/>
      <c r="Y1104" s="8"/>
      <c r="Z1104" s="5"/>
      <c r="AE1104" s="39"/>
    </row>
    <row r="1105" spans="1:177" ht="15" customHeight="1" x14ac:dyDescent="0.2">
      <c r="A1105" s="75">
        <f t="shared" si="399"/>
        <v>44040</v>
      </c>
      <c r="B1105" s="2">
        <f t="shared" si="390"/>
        <v>1020.19861137</v>
      </c>
      <c r="C1105" s="157">
        <f t="shared" si="389"/>
        <v>1014.84518851</v>
      </c>
      <c r="D1105" s="158">
        <f t="shared" si="400"/>
        <v>5331.91</v>
      </c>
      <c r="E1105" s="150">
        <f>IF(AND(K1105=1,K1104&gt;1),VLOOKUP(A1104,[1]Plan1!$GA$137:$GD$300,4),E1104)</f>
        <v>5311.65</v>
      </c>
      <c r="F1105" s="152">
        <f t="shared" si="391"/>
        <v>43951</v>
      </c>
      <c r="G1105" s="152">
        <f t="shared" si="387"/>
        <v>43981</v>
      </c>
      <c r="H1105" s="159">
        <f t="shared" si="392"/>
        <v>-3.7997640620340833E-3</v>
      </c>
      <c r="I1105" s="160">
        <f t="shared" si="401"/>
        <v>44042</v>
      </c>
      <c r="J1105" s="155">
        <f t="shared" si="388"/>
        <v>30</v>
      </c>
      <c r="K1105" s="155">
        <f t="shared" si="385"/>
        <v>28</v>
      </c>
      <c r="L1105" s="2">
        <f t="shared" si="402"/>
        <v>0.99645309999999998</v>
      </c>
      <c r="M1105" s="157">
        <f t="shared" si="386"/>
        <v>0.99645309999999998</v>
      </c>
      <c r="N1105" s="2">
        <f t="shared" si="393"/>
        <v>1011.24563411</v>
      </c>
      <c r="O1105" s="161">
        <f t="shared" si="403"/>
        <v>0</v>
      </c>
      <c r="P1105" s="162">
        <f t="shared" si="394"/>
        <v>0</v>
      </c>
      <c r="Q1105" s="157">
        <f t="shared" si="395"/>
        <v>0</v>
      </c>
      <c r="R1105" s="163">
        <f t="shared" si="404"/>
        <v>0.12</v>
      </c>
      <c r="S1105" s="161">
        <f t="shared" si="396"/>
        <v>28</v>
      </c>
      <c r="T1105" s="161">
        <v>360</v>
      </c>
      <c r="U1105" s="164">
        <f t="shared" si="397"/>
        <v>1.0088534149999999</v>
      </c>
      <c r="V1105" s="157">
        <f t="shared" si="398"/>
        <v>8.9529772600000008</v>
      </c>
      <c r="W1105" s="2">
        <f t="shared" si="405"/>
        <v>0</v>
      </c>
      <c r="X1105" s="2"/>
      <c r="Y1105" s="8"/>
      <c r="Z1105" s="5"/>
      <c r="AE1105" s="39"/>
    </row>
    <row r="1106" spans="1:177" ht="15" customHeight="1" x14ac:dyDescent="0.2">
      <c r="A1106" s="75">
        <f t="shared" si="399"/>
        <v>44041</v>
      </c>
      <c r="B1106" s="2">
        <f t="shared" si="390"/>
        <v>1020.39032859</v>
      </c>
      <c r="C1106" s="157">
        <f t="shared" si="389"/>
        <v>1014.84518851</v>
      </c>
      <c r="D1106" s="158">
        <f t="shared" si="400"/>
        <v>5331.91</v>
      </c>
      <c r="E1106" s="150">
        <f>IF(AND(K1106=1,K1105&gt;1),VLOOKUP(A1105,[1]Plan1!$GA$137:$GD$300,4),E1105)</f>
        <v>5311.65</v>
      </c>
      <c r="F1106" s="152">
        <f t="shared" si="391"/>
        <v>43951</v>
      </c>
      <c r="G1106" s="152">
        <f t="shared" si="387"/>
        <v>43981</v>
      </c>
      <c r="H1106" s="159">
        <f t="shared" si="392"/>
        <v>-3.7997640620340833E-3</v>
      </c>
      <c r="I1106" s="160">
        <f t="shared" si="401"/>
        <v>44042</v>
      </c>
      <c r="J1106" s="155">
        <f t="shared" si="388"/>
        <v>30</v>
      </c>
      <c r="K1106" s="155">
        <f t="shared" si="385"/>
        <v>29</v>
      </c>
      <c r="L1106" s="2">
        <f t="shared" si="402"/>
        <v>0.99632666000000003</v>
      </c>
      <c r="M1106" s="157">
        <f t="shared" si="386"/>
        <v>0.99632666000000003</v>
      </c>
      <c r="N1106" s="2">
        <f t="shared" si="393"/>
        <v>1011.11731708</v>
      </c>
      <c r="O1106" s="161">
        <f t="shared" si="403"/>
        <v>0</v>
      </c>
      <c r="P1106" s="162">
        <f t="shared" si="394"/>
        <v>0</v>
      </c>
      <c r="Q1106" s="157">
        <f t="shared" si="395"/>
        <v>0</v>
      </c>
      <c r="R1106" s="163">
        <f t="shared" si="404"/>
        <v>0.12</v>
      </c>
      <c r="S1106" s="161">
        <f t="shared" si="396"/>
        <v>29</v>
      </c>
      <c r="T1106" s="161">
        <v>360</v>
      </c>
      <c r="U1106" s="164">
        <f t="shared" si="397"/>
        <v>1.0091710540000001</v>
      </c>
      <c r="V1106" s="157">
        <f t="shared" si="398"/>
        <v>9.2730115099999999</v>
      </c>
      <c r="W1106" s="2">
        <f t="shared" si="405"/>
        <v>0</v>
      </c>
      <c r="X1106" s="2"/>
      <c r="Y1106" s="13"/>
      <c r="Z1106" s="5"/>
      <c r="AA1106" s="21"/>
      <c r="AB1106" s="21"/>
      <c r="AC1106" s="27"/>
      <c r="AD1106" s="21"/>
      <c r="AE1106" s="27"/>
      <c r="AF1106" s="27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  <c r="EV1106" s="21"/>
      <c r="EW1106" s="21"/>
      <c r="EX1106" s="21"/>
      <c r="EY1106" s="21"/>
      <c r="EZ1106" s="21"/>
      <c r="FA1106" s="21"/>
      <c r="FB1106" s="21"/>
      <c r="FC1106" s="21"/>
      <c r="FD1106" s="21"/>
      <c r="FE1106" s="21"/>
      <c r="FF1106" s="21"/>
      <c r="FG1106" s="21"/>
      <c r="FH1106" s="21"/>
      <c r="FI1106" s="21"/>
      <c r="FJ1106" s="21"/>
      <c r="FK1106" s="21"/>
      <c r="FL1106" s="21"/>
      <c r="FM1106" s="21"/>
      <c r="FN1106" s="21"/>
      <c r="FO1106" s="21"/>
      <c r="FP1106" s="21"/>
      <c r="FQ1106" s="21"/>
      <c r="FR1106" s="21"/>
      <c r="FS1106" s="21"/>
      <c r="FT1106" s="21"/>
      <c r="FU1106" s="21"/>
    </row>
    <row r="1107" spans="1:177" ht="15" customHeight="1" x14ac:dyDescent="0.2">
      <c r="A1107" s="75">
        <f t="shared" si="399"/>
        <v>44042</v>
      </c>
      <c r="B1107" s="2">
        <f t="shared" si="390"/>
        <v>1020.5820756400001</v>
      </c>
      <c r="C1107" s="157">
        <f t="shared" si="389"/>
        <v>1014.84518851</v>
      </c>
      <c r="D1107" s="158">
        <f t="shared" si="400"/>
        <v>5331.91</v>
      </c>
      <c r="E1107" s="150">
        <f>IF(AND(K1107=1,K1106&gt;1),VLOOKUP(A1106,[1]Plan1!$GA$137:$GD$300,4),E1106)</f>
        <v>5311.65</v>
      </c>
      <c r="F1107" s="152">
        <f t="shared" si="391"/>
        <v>43951</v>
      </c>
      <c r="G1107" s="152">
        <f t="shared" si="387"/>
        <v>43981</v>
      </c>
      <c r="H1107" s="159">
        <f t="shared" si="392"/>
        <v>-3.7997640620340833E-3</v>
      </c>
      <c r="I1107" s="160">
        <f t="shared" si="401"/>
        <v>44042</v>
      </c>
      <c r="J1107" s="155">
        <f t="shared" si="388"/>
        <v>30</v>
      </c>
      <c r="K1107" s="155">
        <f t="shared" si="385"/>
        <v>30</v>
      </c>
      <c r="L1107" s="2">
        <f t="shared" si="402"/>
        <v>0.99620023000000002</v>
      </c>
      <c r="M1107" s="157">
        <f t="shared" si="386"/>
        <v>0.99620023000000002</v>
      </c>
      <c r="N1107" s="2">
        <f t="shared" si="393"/>
        <v>1010.9890102000001</v>
      </c>
      <c r="O1107" s="161">
        <f t="shared" si="403"/>
        <v>0</v>
      </c>
      <c r="P1107" s="162">
        <f t="shared" si="394"/>
        <v>0</v>
      </c>
      <c r="Q1107" s="157">
        <f t="shared" si="395"/>
        <v>0</v>
      </c>
      <c r="R1107" s="163">
        <f t="shared" si="404"/>
        <v>0.12</v>
      </c>
      <c r="S1107" s="161">
        <f t="shared" si="396"/>
        <v>30</v>
      </c>
      <c r="T1107" s="161">
        <v>360</v>
      </c>
      <c r="U1107" s="164">
        <f t="shared" si="397"/>
        <v>1.0094887930000001</v>
      </c>
      <c r="V1107" s="157">
        <f t="shared" si="398"/>
        <v>9.5930654400000002</v>
      </c>
      <c r="W1107" s="2">
        <f t="shared" si="405"/>
        <v>0</v>
      </c>
      <c r="X1107" s="2"/>
      <c r="Y1107" s="8"/>
      <c r="Z1107" s="5"/>
      <c r="AE1107" s="39"/>
    </row>
    <row r="1108" spans="1:177" ht="15" customHeight="1" x14ac:dyDescent="0.2">
      <c r="A1108" s="75">
        <f t="shared" si="399"/>
        <v>44043</v>
      </c>
      <c r="B1108" s="2">
        <f t="shared" si="390"/>
        <v>1020.97854985</v>
      </c>
      <c r="C1108" s="157">
        <f t="shared" si="389"/>
        <v>1020.5820756400001</v>
      </c>
      <c r="D1108" s="158">
        <f t="shared" si="400"/>
        <v>5311.65</v>
      </c>
      <c r="E1108" s="150">
        <f>IF(AND(K1108=1,K1107&gt;1),VLOOKUP(A1107,[1]Plan1!$GA$137:$GD$300,4),E1107)</f>
        <v>5325.46</v>
      </c>
      <c r="F1108" s="152">
        <f t="shared" si="391"/>
        <v>43981</v>
      </c>
      <c r="G1108" s="152">
        <f t="shared" si="387"/>
        <v>44012</v>
      </c>
      <c r="H1108" s="159">
        <f t="shared" si="392"/>
        <v>2.5999454030292135E-3</v>
      </c>
      <c r="I1108" s="160">
        <f t="shared" si="401"/>
        <v>44073</v>
      </c>
      <c r="J1108" s="155">
        <f t="shared" si="388"/>
        <v>31</v>
      </c>
      <c r="K1108" s="155">
        <f t="shared" si="385"/>
        <v>1</v>
      </c>
      <c r="L1108" s="2">
        <f t="shared" si="402"/>
        <v>1.0000837600000001</v>
      </c>
      <c r="M1108" s="157">
        <f t="shared" si="386"/>
        <v>1.0000837600000001</v>
      </c>
      <c r="N1108" s="2">
        <f t="shared" si="393"/>
        <v>1020.66755959</v>
      </c>
      <c r="O1108" s="161">
        <f t="shared" si="403"/>
        <v>0</v>
      </c>
      <c r="P1108" s="162">
        <f t="shared" si="394"/>
        <v>0</v>
      </c>
      <c r="Q1108" s="157">
        <f t="shared" si="395"/>
        <v>0</v>
      </c>
      <c r="R1108" s="163">
        <f t="shared" si="404"/>
        <v>0.12</v>
      </c>
      <c r="S1108" s="161">
        <f t="shared" si="396"/>
        <v>1</v>
      </c>
      <c r="T1108" s="161">
        <v>360</v>
      </c>
      <c r="U1108" s="164">
        <f t="shared" si="397"/>
        <v>1.0003046929999999</v>
      </c>
      <c r="V1108" s="157">
        <f t="shared" si="398"/>
        <v>0.31099026000000002</v>
      </c>
      <c r="W1108" s="2">
        <f t="shared" si="405"/>
        <v>0</v>
      </c>
      <c r="X1108" s="2"/>
      <c r="Y1108" s="8"/>
      <c r="Z1108" s="5"/>
      <c r="AE1108" s="39"/>
    </row>
    <row r="1109" spans="1:177" ht="15" customHeight="1" x14ac:dyDescent="0.2">
      <c r="A1109" s="75">
        <f t="shared" si="399"/>
        <v>44044</v>
      </c>
      <c r="B1109" s="2">
        <f t="shared" si="390"/>
        <v>1021.37518232</v>
      </c>
      <c r="C1109" s="157">
        <f t="shared" si="389"/>
        <v>1020.5820756400001</v>
      </c>
      <c r="D1109" s="158">
        <f t="shared" si="400"/>
        <v>5311.65</v>
      </c>
      <c r="E1109" s="150">
        <f>IF(AND(K1109=1,K1108&gt;1),VLOOKUP(A1108,[1]Plan1!$GA$137:$GD$300,4),E1108)</f>
        <v>5325.46</v>
      </c>
      <c r="F1109" s="152">
        <f t="shared" si="391"/>
        <v>43981</v>
      </c>
      <c r="G1109" s="152">
        <f t="shared" si="387"/>
        <v>44012</v>
      </c>
      <c r="H1109" s="159">
        <f t="shared" si="392"/>
        <v>2.5999454030292135E-3</v>
      </c>
      <c r="I1109" s="160">
        <f t="shared" si="401"/>
        <v>44073</v>
      </c>
      <c r="J1109" s="155">
        <f t="shared" si="388"/>
        <v>31</v>
      </c>
      <c r="K1109" s="155">
        <f t="shared" si="385"/>
        <v>2</v>
      </c>
      <c r="L1109" s="2">
        <f t="shared" si="402"/>
        <v>1.0001675299999999</v>
      </c>
      <c r="M1109" s="157">
        <f t="shared" si="386"/>
        <v>1.0001675299999999</v>
      </c>
      <c r="N1109" s="2">
        <f t="shared" si="393"/>
        <v>1020.75305375</v>
      </c>
      <c r="O1109" s="161">
        <f t="shared" si="403"/>
        <v>0</v>
      </c>
      <c r="P1109" s="162">
        <f t="shared" si="394"/>
        <v>0</v>
      </c>
      <c r="Q1109" s="157">
        <f t="shared" si="395"/>
        <v>0</v>
      </c>
      <c r="R1109" s="163">
        <f t="shared" si="404"/>
        <v>0.12</v>
      </c>
      <c r="S1109" s="161">
        <f t="shared" si="396"/>
        <v>2</v>
      </c>
      <c r="T1109" s="161">
        <v>360</v>
      </c>
      <c r="U1109" s="164">
        <f t="shared" si="397"/>
        <v>1.0006094800000001</v>
      </c>
      <c r="V1109" s="157">
        <f t="shared" si="398"/>
        <v>0.62212856999999999</v>
      </c>
      <c r="W1109" s="2">
        <f t="shared" si="405"/>
        <v>0</v>
      </c>
      <c r="X1109" s="2"/>
      <c r="Y1109" s="8"/>
      <c r="Z1109" s="5"/>
      <c r="AE1109" s="39"/>
    </row>
    <row r="1110" spans="1:177" ht="15" customHeight="1" x14ac:dyDescent="0.2">
      <c r="A1110" s="75">
        <f t="shared" si="399"/>
        <v>44045</v>
      </c>
      <c r="B1110" s="2">
        <f t="shared" si="390"/>
        <v>1021.77197104</v>
      </c>
      <c r="C1110" s="157">
        <f t="shared" si="389"/>
        <v>1020.5820756400001</v>
      </c>
      <c r="D1110" s="158">
        <f t="shared" si="400"/>
        <v>5311.65</v>
      </c>
      <c r="E1110" s="150">
        <f>IF(AND(K1110=1,K1109&gt;1),VLOOKUP(A1109,[1]Plan1!$GA$137:$GD$300,4),E1109)</f>
        <v>5325.46</v>
      </c>
      <c r="F1110" s="152">
        <f t="shared" si="391"/>
        <v>43981</v>
      </c>
      <c r="G1110" s="152">
        <f t="shared" si="387"/>
        <v>44012</v>
      </c>
      <c r="H1110" s="159">
        <f t="shared" si="392"/>
        <v>2.5999454030292135E-3</v>
      </c>
      <c r="I1110" s="160">
        <f t="shared" si="401"/>
        <v>44073</v>
      </c>
      <c r="J1110" s="155">
        <f t="shared" si="388"/>
        <v>31</v>
      </c>
      <c r="K1110" s="155">
        <f t="shared" si="385"/>
        <v>3</v>
      </c>
      <c r="L1110" s="2">
        <f t="shared" si="402"/>
        <v>1.0002513099999999</v>
      </c>
      <c r="M1110" s="157">
        <f t="shared" si="386"/>
        <v>1.0002513099999999</v>
      </c>
      <c r="N1110" s="2">
        <f t="shared" si="393"/>
        <v>1020.83855812</v>
      </c>
      <c r="O1110" s="161">
        <f t="shared" si="403"/>
        <v>0</v>
      </c>
      <c r="P1110" s="162">
        <f t="shared" si="394"/>
        <v>0</v>
      </c>
      <c r="Q1110" s="157">
        <f t="shared" si="395"/>
        <v>0</v>
      </c>
      <c r="R1110" s="163">
        <f t="shared" si="404"/>
        <v>0.12</v>
      </c>
      <c r="S1110" s="161">
        <f t="shared" si="396"/>
        <v>3</v>
      </c>
      <c r="T1110" s="161">
        <v>360</v>
      </c>
      <c r="U1110" s="164">
        <f t="shared" si="397"/>
        <v>1.000914359</v>
      </c>
      <c r="V1110" s="157">
        <f t="shared" si="398"/>
        <v>0.93341291999999998</v>
      </c>
      <c r="W1110" s="2">
        <f t="shared" si="405"/>
        <v>0</v>
      </c>
      <c r="X1110" s="2"/>
      <c r="Y1110" s="8"/>
      <c r="Z1110" s="5"/>
      <c r="AE1110" s="39"/>
    </row>
    <row r="1111" spans="1:177" ht="15" customHeight="1" x14ac:dyDescent="0.2">
      <c r="A1111" s="75">
        <f t="shared" si="399"/>
        <v>44046</v>
      </c>
      <c r="B1111" s="2">
        <f t="shared" si="390"/>
        <v>1022.16890683</v>
      </c>
      <c r="C1111" s="157">
        <f t="shared" si="389"/>
        <v>1020.5820756400001</v>
      </c>
      <c r="D1111" s="158">
        <f t="shared" si="400"/>
        <v>5311.65</v>
      </c>
      <c r="E1111" s="150">
        <f>IF(AND(K1111=1,K1110&gt;1),VLOOKUP(A1110,[1]Plan1!$GA$137:$GD$300,4),E1110)</f>
        <v>5325.46</v>
      </c>
      <c r="F1111" s="152">
        <f t="shared" si="391"/>
        <v>43981</v>
      </c>
      <c r="G1111" s="152">
        <f t="shared" si="387"/>
        <v>44012</v>
      </c>
      <c r="H1111" s="159">
        <f t="shared" si="392"/>
        <v>2.5999454030292135E-3</v>
      </c>
      <c r="I1111" s="160">
        <f t="shared" si="401"/>
        <v>44073</v>
      </c>
      <c r="J1111" s="155">
        <f t="shared" si="388"/>
        <v>31</v>
      </c>
      <c r="K1111" s="155">
        <f t="shared" si="385"/>
        <v>4</v>
      </c>
      <c r="L1111" s="2">
        <f t="shared" si="402"/>
        <v>1.0003350900000001</v>
      </c>
      <c r="M1111" s="157">
        <f t="shared" si="386"/>
        <v>1.0003350900000001</v>
      </c>
      <c r="N1111" s="2">
        <f t="shared" si="393"/>
        <v>1020.92406248</v>
      </c>
      <c r="O1111" s="161">
        <f t="shared" si="403"/>
        <v>0</v>
      </c>
      <c r="P1111" s="162">
        <f t="shared" si="394"/>
        <v>0</v>
      </c>
      <c r="Q1111" s="157">
        <f t="shared" si="395"/>
        <v>0</v>
      </c>
      <c r="R1111" s="163">
        <f t="shared" si="404"/>
        <v>0.12</v>
      </c>
      <c r="S1111" s="161">
        <f t="shared" si="396"/>
        <v>4</v>
      </c>
      <c r="T1111" s="161">
        <v>360</v>
      </c>
      <c r="U1111" s="164">
        <f t="shared" si="397"/>
        <v>1.0012193309999999</v>
      </c>
      <c r="V1111" s="157">
        <f t="shared" si="398"/>
        <v>1.2448443499999999</v>
      </c>
      <c r="W1111" s="2">
        <f t="shared" si="405"/>
        <v>0</v>
      </c>
      <c r="X1111" s="2"/>
      <c r="Y1111" s="8"/>
      <c r="Z1111" s="5"/>
      <c r="AE1111" s="39"/>
    </row>
    <row r="1112" spans="1:177" ht="15" customHeight="1" x14ac:dyDescent="0.2">
      <c r="A1112" s="75">
        <f t="shared" si="399"/>
        <v>44047</v>
      </c>
      <c r="B1112" s="2">
        <f t="shared" si="390"/>
        <v>1022.56599996</v>
      </c>
      <c r="C1112" s="157">
        <f t="shared" si="389"/>
        <v>1020.5820756400001</v>
      </c>
      <c r="D1112" s="158">
        <f t="shared" si="400"/>
        <v>5311.65</v>
      </c>
      <c r="E1112" s="150">
        <f>IF(AND(K1112=1,K1111&gt;1),VLOOKUP(A1111,[1]Plan1!$GA$137:$GD$300,4),E1111)</f>
        <v>5325.46</v>
      </c>
      <c r="F1112" s="152">
        <f t="shared" si="391"/>
        <v>43981</v>
      </c>
      <c r="G1112" s="152">
        <f t="shared" si="387"/>
        <v>44012</v>
      </c>
      <c r="H1112" s="159">
        <f t="shared" si="392"/>
        <v>2.5999454030292135E-3</v>
      </c>
      <c r="I1112" s="160">
        <f t="shared" si="401"/>
        <v>44073</v>
      </c>
      <c r="J1112" s="155">
        <f t="shared" si="388"/>
        <v>31</v>
      </c>
      <c r="K1112" s="155">
        <f t="shared" si="385"/>
        <v>5</v>
      </c>
      <c r="L1112" s="2">
        <f t="shared" si="402"/>
        <v>1.00041888</v>
      </c>
      <c r="M1112" s="157">
        <f t="shared" si="386"/>
        <v>1.00041888</v>
      </c>
      <c r="N1112" s="2">
        <f t="shared" si="393"/>
        <v>1021.00957705</v>
      </c>
      <c r="O1112" s="161">
        <f t="shared" si="403"/>
        <v>0</v>
      </c>
      <c r="P1112" s="162">
        <f t="shared" si="394"/>
        <v>0</v>
      </c>
      <c r="Q1112" s="157">
        <f t="shared" si="395"/>
        <v>0</v>
      </c>
      <c r="R1112" s="163">
        <f t="shared" si="404"/>
        <v>0.12</v>
      </c>
      <c r="S1112" s="161">
        <f t="shared" si="396"/>
        <v>5</v>
      </c>
      <c r="T1112" s="161">
        <v>360</v>
      </c>
      <c r="U1112" s="164">
        <f t="shared" si="397"/>
        <v>1.001524396</v>
      </c>
      <c r="V1112" s="157">
        <f t="shared" si="398"/>
        <v>1.55642291</v>
      </c>
      <c r="W1112" s="2">
        <f t="shared" si="405"/>
        <v>0</v>
      </c>
      <c r="X1112" s="2"/>
      <c r="Y1112" s="8"/>
      <c r="Z1112" s="5"/>
      <c r="AE1112" s="39"/>
    </row>
    <row r="1113" spans="1:177" ht="15" customHeight="1" x14ac:dyDescent="0.2">
      <c r="A1113" s="75">
        <f t="shared" si="399"/>
        <v>44048</v>
      </c>
      <c r="B1113" s="2">
        <f t="shared" si="390"/>
        <v>1022.96325045</v>
      </c>
      <c r="C1113" s="157">
        <f t="shared" si="389"/>
        <v>1020.5820756400001</v>
      </c>
      <c r="D1113" s="158">
        <f t="shared" si="400"/>
        <v>5311.65</v>
      </c>
      <c r="E1113" s="150">
        <f>IF(AND(K1113=1,K1112&gt;1),VLOOKUP(A1112,[1]Plan1!$GA$137:$GD$300,4),E1112)</f>
        <v>5325.46</v>
      </c>
      <c r="F1113" s="152">
        <f t="shared" si="391"/>
        <v>43981</v>
      </c>
      <c r="G1113" s="152">
        <f t="shared" si="387"/>
        <v>44012</v>
      </c>
      <c r="H1113" s="159">
        <f t="shared" si="392"/>
        <v>2.5999454030292135E-3</v>
      </c>
      <c r="I1113" s="160">
        <f t="shared" si="401"/>
        <v>44073</v>
      </c>
      <c r="J1113" s="155">
        <f t="shared" si="388"/>
        <v>31</v>
      </c>
      <c r="K1113" s="155">
        <f t="shared" si="385"/>
        <v>6</v>
      </c>
      <c r="L1113" s="2">
        <f t="shared" si="402"/>
        <v>1.0005026800000001</v>
      </c>
      <c r="M1113" s="157">
        <f t="shared" si="386"/>
        <v>1.0005026800000001</v>
      </c>
      <c r="N1113" s="2">
        <f t="shared" si="393"/>
        <v>1021.09510183</v>
      </c>
      <c r="O1113" s="161">
        <f t="shared" si="403"/>
        <v>0</v>
      </c>
      <c r="P1113" s="162">
        <f t="shared" si="394"/>
        <v>0</v>
      </c>
      <c r="Q1113" s="157">
        <f t="shared" si="395"/>
        <v>0</v>
      </c>
      <c r="R1113" s="163">
        <f t="shared" si="404"/>
        <v>0.12</v>
      </c>
      <c r="S1113" s="161">
        <f t="shared" si="396"/>
        <v>6</v>
      </c>
      <c r="T1113" s="161">
        <v>360</v>
      </c>
      <c r="U1113" s="164">
        <f t="shared" si="397"/>
        <v>1.001829554</v>
      </c>
      <c r="V1113" s="157">
        <f t="shared" si="398"/>
        <v>1.8681486199999999</v>
      </c>
      <c r="W1113" s="2">
        <f t="shared" si="405"/>
        <v>0</v>
      </c>
      <c r="X1113" s="2"/>
      <c r="Y1113" s="8"/>
      <c r="Z1113" s="5"/>
      <c r="AE1113" s="39"/>
    </row>
    <row r="1114" spans="1:177" ht="15" customHeight="1" x14ac:dyDescent="0.2">
      <c r="A1114" s="75">
        <f t="shared" si="399"/>
        <v>44049</v>
      </c>
      <c r="B1114" s="2">
        <f t="shared" si="390"/>
        <v>1023.36065732</v>
      </c>
      <c r="C1114" s="157">
        <f t="shared" si="389"/>
        <v>1020.5820756400001</v>
      </c>
      <c r="D1114" s="158">
        <f t="shared" si="400"/>
        <v>5311.65</v>
      </c>
      <c r="E1114" s="150">
        <f>IF(AND(K1114=1,K1113&gt;1),VLOOKUP(A1113,[1]Plan1!$GA$137:$GD$300,4),E1113)</f>
        <v>5325.46</v>
      </c>
      <c r="F1114" s="152">
        <f t="shared" si="391"/>
        <v>43981</v>
      </c>
      <c r="G1114" s="152">
        <f t="shared" si="387"/>
        <v>44012</v>
      </c>
      <c r="H1114" s="159">
        <f t="shared" si="392"/>
        <v>2.5999454030292135E-3</v>
      </c>
      <c r="I1114" s="160">
        <f t="shared" si="401"/>
        <v>44073</v>
      </c>
      <c r="J1114" s="155">
        <f t="shared" si="388"/>
        <v>31</v>
      </c>
      <c r="K1114" s="155">
        <f t="shared" si="385"/>
        <v>7</v>
      </c>
      <c r="L1114" s="2">
        <f t="shared" si="402"/>
        <v>1.0005864900000001</v>
      </c>
      <c r="M1114" s="157">
        <f t="shared" si="386"/>
        <v>1.0005864900000001</v>
      </c>
      <c r="N1114" s="2">
        <f t="shared" si="393"/>
        <v>1021.18063682</v>
      </c>
      <c r="O1114" s="161">
        <f t="shared" si="403"/>
        <v>0</v>
      </c>
      <c r="P1114" s="162">
        <f t="shared" si="394"/>
        <v>0</v>
      </c>
      <c r="Q1114" s="157">
        <f t="shared" si="395"/>
        <v>0</v>
      </c>
      <c r="R1114" s="163">
        <f t="shared" si="404"/>
        <v>0.12</v>
      </c>
      <c r="S1114" s="161">
        <f t="shared" si="396"/>
        <v>7</v>
      </c>
      <c r="T1114" s="161">
        <v>360</v>
      </c>
      <c r="U1114" s="164">
        <f t="shared" si="397"/>
        <v>1.002134804</v>
      </c>
      <c r="V1114" s="157">
        <f t="shared" si="398"/>
        <v>2.1800204999999999</v>
      </c>
      <c r="W1114" s="2">
        <f t="shared" si="405"/>
        <v>0</v>
      </c>
      <c r="X1114" s="2"/>
      <c r="Y1114" s="8"/>
      <c r="Z1114" s="5"/>
      <c r="AE1114" s="39"/>
    </row>
    <row r="1115" spans="1:177" ht="15" customHeight="1" x14ac:dyDescent="0.2">
      <c r="A1115" s="75">
        <f t="shared" si="399"/>
        <v>44050</v>
      </c>
      <c r="B1115" s="2">
        <f t="shared" si="390"/>
        <v>1023.7582124</v>
      </c>
      <c r="C1115" s="157">
        <f t="shared" si="389"/>
        <v>1020.5820756400001</v>
      </c>
      <c r="D1115" s="158">
        <f t="shared" si="400"/>
        <v>5311.65</v>
      </c>
      <c r="E1115" s="150">
        <f>IF(AND(K1115=1,K1114&gt;1),VLOOKUP(A1114,[1]Plan1!$GA$137:$GD$300,4),E1114)</f>
        <v>5325.46</v>
      </c>
      <c r="F1115" s="152">
        <f t="shared" si="391"/>
        <v>43981</v>
      </c>
      <c r="G1115" s="152">
        <f t="shared" si="387"/>
        <v>44012</v>
      </c>
      <c r="H1115" s="159">
        <f t="shared" si="392"/>
        <v>2.5999454030292135E-3</v>
      </c>
      <c r="I1115" s="160">
        <f t="shared" si="401"/>
        <v>44073</v>
      </c>
      <c r="J1115" s="155">
        <f t="shared" si="388"/>
        <v>31</v>
      </c>
      <c r="K1115" s="155">
        <f t="shared" ref="K1115:K1178" si="406">(J1115-(I1115-A1115))</f>
        <v>8</v>
      </c>
      <c r="L1115" s="2">
        <f t="shared" si="402"/>
        <v>1.0006702999999999</v>
      </c>
      <c r="M1115" s="157">
        <f t="shared" ref="M1115:M1178" si="407">L1115</f>
        <v>1.0006702999999999</v>
      </c>
      <c r="N1115" s="2">
        <f t="shared" si="393"/>
        <v>1021.2661718000001</v>
      </c>
      <c r="O1115" s="161">
        <f t="shared" si="403"/>
        <v>0</v>
      </c>
      <c r="P1115" s="162">
        <f t="shared" si="394"/>
        <v>0</v>
      </c>
      <c r="Q1115" s="157">
        <f t="shared" si="395"/>
        <v>0</v>
      </c>
      <c r="R1115" s="163">
        <f t="shared" si="404"/>
        <v>0.12</v>
      </c>
      <c r="S1115" s="161">
        <f t="shared" si="396"/>
        <v>8</v>
      </c>
      <c r="T1115" s="161">
        <v>360</v>
      </c>
      <c r="U1115" s="164">
        <f t="shared" si="397"/>
        <v>1.002440148</v>
      </c>
      <c r="V1115" s="157">
        <f t="shared" si="398"/>
        <v>2.4920406000000002</v>
      </c>
      <c r="W1115" s="2">
        <f t="shared" si="405"/>
        <v>0</v>
      </c>
      <c r="X1115" s="2"/>
      <c r="Y1115" s="8"/>
      <c r="Z1115" s="5"/>
      <c r="AE1115" s="39"/>
    </row>
    <row r="1116" spans="1:177" ht="15" customHeight="1" x14ac:dyDescent="0.2">
      <c r="A1116" s="75">
        <f t="shared" si="399"/>
        <v>44051</v>
      </c>
      <c r="B1116" s="2">
        <f t="shared" si="390"/>
        <v>1024.15592494</v>
      </c>
      <c r="C1116" s="157">
        <f t="shared" si="389"/>
        <v>1020.5820756400001</v>
      </c>
      <c r="D1116" s="158">
        <f t="shared" si="400"/>
        <v>5311.65</v>
      </c>
      <c r="E1116" s="150">
        <f>IF(AND(K1116=1,K1115&gt;1),VLOOKUP(A1115,[1]Plan1!$GA$137:$GD$300,4),E1115)</f>
        <v>5325.46</v>
      </c>
      <c r="F1116" s="152">
        <f t="shared" si="391"/>
        <v>43981</v>
      </c>
      <c r="G1116" s="152">
        <f t="shared" si="387"/>
        <v>44012</v>
      </c>
      <c r="H1116" s="159">
        <f t="shared" si="392"/>
        <v>2.5999454030292135E-3</v>
      </c>
      <c r="I1116" s="160">
        <f t="shared" si="401"/>
        <v>44073</v>
      </c>
      <c r="J1116" s="155">
        <f t="shared" si="388"/>
        <v>31</v>
      </c>
      <c r="K1116" s="155">
        <f t="shared" si="406"/>
        <v>9</v>
      </c>
      <c r="L1116" s="2">
        <f t="shared" si="402"/>
        <v>1.0007541200000001</v>
      </c>
      <c r="M1116" s="157">
        <f t="shared" si="407"/>
        <v>1.0007541200000001</v>
      </c>
      <c r="N1116" s="2">
        <f t="shared" si="393"/>
        <v>1021.35171699</v>
      </c>
      <c r="O1116" s="161">
        <f t="shared" si="403"/>
        <v>0</v>
      </c>
      <c r="P1116" s="162">
        <f t="shared" si="394"/>
        <v>0</v>
      </c>
      <c r="Q1116" s="157">
        <f t="shared" si="395"/>
        <v>0</v>
      </c>
      <c r="R1116" s="163">
        <f t="shared" si="404"/>
        <v>0.12</v>
      </c>
      <c r="S1116" s="161">
        <f t="shared" si="396"/>
        <v>9</v>
      </c>
      <c r="T1116" s="161">
        <v>360</v>
      </c>
      <c r="U1116" s="164">
        <f t="shared" si="397"/>
        <v>1.002745585</v>
      </c>
      <c r="V1116" s="157">
        <f t="shared" si="398"/>
        <v>2.8042079499999999</v>
      </c>
      <c r="W1116" s="2">
        <f t="shared" si="405"/>
        <v>0</v>
      </c>
      <c r="X1116" s="2"/>
      <c r="Y1116" s="8"/>
      <c r="Z1116" s="5"/>
      <c r="AE1116" s="39"/>
    </row>
    <row r="1117" spans="1:177" ht="15" customHeight="1" x14ac:dyDescent="0.2">
      <c r="A1117" s="75">
        <f t="shared" si="399"/>
        <v>44052</v>
      </c>
      <c r="B1117" s="2">
        <f t="shared" si="390"/>
        <v>1024.5537949699999</v>
      </c>
      <c r="C1117" s="157">
        <f t="shared" si="389"/>
        <v>1020.5820756400001</v>
      </c>
      <c r="D1117" s="158">
        <f t="shared" si="400"/>
        <v>5311.65</v>
      </c>
      <c r="E1117" s="150">
        <f>IF(AND(K1117=1,K1116&gt;1),VLOOKUP(A1116,[1]Plan1!$GA$137:$GD$300,4),E1116)</f>
        <v>5325.46</v>
      </c>
      <c r="F1117" s="152">
        <f t="shared" si="391"/>
        <v>43981</v>
      </c>
      <c r="G1117" s="152">
        <f t="shared" si="387"/>
        <v>44012</v>
      </c>
      <c r="H1117" s="159">
        <f t="shared" si="392"/>
        <v>2.5999454030292135E-3</v>
      </c>
      <c r="I1117" s="160">
        <f t="shared" si="401"/>
        <v>44073</v>
      </c>
      <c r="J1117" s="155">
        <f t="shared" si="388"/>
        <v>31</v>
      </c>
      <c r="K1117" s="155">
        <f t="shared" si="406"/>
        <v>10</v>
      </c>
      <c r="L1117" s="2">
        <f t="shared" si="402"/>
        <v>1.00083795</v>
      </c>
      <c r="M1117" s="157">
        <f t="shared" si="407"/>
        <v>1.00083795</v>
      </c>
      <c r="N1117" s="2">
        <f t="shared" si="393"/>
        <v>1021.43727239</v>
      </c>
      <c r="O1117" s="161">
        <f t="shared" si="403"/>
        <v>0</v>
      </c>
      <c r="P1117" s="162">
        <f t="shared" si="394"/>
        <v>0</v>
      </c>
      <c r="Q1117" s="157">
        <f t="shared" si="395"/>
        <v>0</v>
      </c>
      <c r="R1117" s="163">
        <f t="shared" si="404"/>
        <v>0.12</v>
      </c>
      <c r="S1117" s="161">
        <f t="shared" si="396"/>
        <v>10</v>
      </c>
      <c r="T1117" s="161">
        <v>360</v>
      </c>
      <c r="U1117" s="164">
        <f t="shared" si="397"/>
        <v>1.0030511150000001</v>
      </c>
      <c r="V1117" s="157">
        <f t="shared" si="398"/>
        <v>3.1165225799999998</v>
      </c>
      <c r="W1117" s="2">
        <f t="shared" si="405"/>
        <v>0</v>
      </c>
      <c r="X1117" s="2"/>
      <c r="Y1117" s="8"/>
      <c r="Z1117" s="5"/>
      <c r="AE1117" s="39"/>
    </row>
    <row r="1118" spans="1:177" ht="15" customHeight="1" x14ac:dyDescent="0.2">
      <c r="A1118" s="75">
        <f t="shared" si="399"/>
        <v>44053</v>
      </c>
      <c r="B1118" s="2">
        <f t="shared" si="390"/>
        <v>1024.9518122699999</v>
      </c>
      <c r="C1118" s="157">
        <f t="shared" si="389"/>
        <v>1020.5820756400001</v>
      </c>
      <c r="D1118" s="158">
        <f t="shared" si="400"/>
        <v>5311.65</v>
      </c>
      <c r="E1118" s="150">
        <f>IF(AND(K1118=1,K1117&gt;1),VLOOKUP(A1117,[1]Plan1!$GA$137:$GD$300,4),E1117)</f>
        <v>5325.46</v>
      </c>
      <c r="F1118" s="152">
        <f t="shared" si="391"/>
        <v>43981</v>
      </c>
      <c r="G1118" s="152">
        <f t="shared" si="387"/>
        <v>44012</v>
      </c>
      <c r="H1118" s="159">
        <f t="shared" si="392"/>
        <v>2.5999454030292135E-3</v>
      </c>
      <c r="I1118" s="160">
        <f t="shared" si="401"/>
        <v>44073</v>
      </c>
      <c r="J1118" s="155">
        <f t="shared" si="388"/>
        <v>31</v>
      </c>
      <c r="K1118" s="155">
        <f t="shared" si="406"/>
        <v>11</v>
      </c>
      <c r="L1118" s="2">
        <f t="shared" si="402"/>
        <v>1.0009217800000001</v>
      </c>
      <c r="M1118" s="157">
        <f t="shared" si="407"/>
        <v>1.0009217800000001</v>
      </c>
      <c r="N1118" s="2">
        <f t="shared" si="393"/>
        <v>1021.5228277799999</v>
      </c>
      <c r="O1118" s="161">
        <f t="shared" si="403"/>
        <v>0</v>
      </c>
      <c r="P1118" s="162">
        <f t="shared" si="394"/>
        <v>0</v>
      </c>
      <c r="Q1118" s="157">
        <f t="shared" si="395"/>
        <v>0</v>
      </c>
      <c r="R1118" s="163">
        <f t="shared" si="404"/>
        <v>0.12</v>
      </c>
      <c r="S1118" s="161">
        <f t="shared" si="396"/>
        <v>11</v>
      </c>
      <c r="T1118" s="161">
        <v>360</v>
      </c>
      <c r="U1118" s="164">
        <f t="shared" si="397"/>
        <v>1.0033567379999999</v>
      </c>
      <c r="V1118" s="157">
        <f t="shared" si="398"/>
        <v>3.4289844899999999</v>
      </c>
      <c r="W1118" s="2">
        <f t="shared" si="405"/>
        <v>0</v>
      </c>
      <c r="X1118" s="2"/>
      <c r="Y1118" s="8"/>
      <c r="Z1118" s="5"/>
      <c r="AE1118" s="39"/>
    </row>
    <row r="1119" spans="1:177" ht="15" customHeight="1" x14ac:dyDescent="0.2">
      <c r="A1119" s="75">
        <f t="shared" si="399"/>
        <v>44054</v>
      </c>
      <c r="B1119" s="2">
        <f t="shared" si="390"/>
        <v>1025.3499871200002</v>
      </c>
      <c r="C1119" s="157">
        <f t="shared" si="389"/>
        <v>1020.5820756400001</v>
      </c>
      <c r="D1119" s="158">
        <f t="shared" si="400"/>
        <v>5311.65</v>
      </c>
      <c r="E1119" s="150">
        <f>IF(AND(K1119=1,K1118&gt;1),VLOOKUP(A1118,[1]Plan1!$GA$137:$GD$300,4),E1118)</f>
        <v>5325.46</v>
      </c>
      <c r="F1119" s="152">
        <f t="shared" si="391"/>
        <v>43981</v>
      </c>
      <c r="G1119" s="152">
        <f t="shared" si="387"/>
        <v>44012</v>
      </c>
      <c r="H1119" s="159">
        <f t="shared" si="392"/>
        <v>2.5999454030292135E-3</v>
      </c>
      <c r="I1119" s="160">
        <f t="shared" si="401"/>
        <v>44073</v>
      </c>
      <c r="J1119" s="155">
        <f t="shared" si="388"/>
        <v>31</v>
      </c>
      <c r="K1119" s="155">
        <f t="shared" si="406"/>
        <v>12</v>
      </c>
      <c r="L1119" s="2">
        <f t="shared" si="402"/>
        <v>1.0010056199999999</v>
      </c>
      <c r="M1119" s="157">
        <f t="shared" si="407"/>
        <v>1.0010056199999999</v>
      </c>
      <c r="N1119" s="2">
        <f t="shared" si="393"/>
        <v>1021.6083933800001</v>
      </c>
      <c r="O1119" s="161">
        <f t="shared" si="403"/>
        <v>0</v>
      </c>
      <c r="P1119" s="162">
        <f t="shared" si="394"/>
        <v>0</v>
      </c>
      <c r="Q1119" s="157">
        <f t="shared" si="395"/>
        <v>0</v>
      </c>
      <c r="R1119" s="163">
        <f t="shared" si="404"/>
        <v>0.12</v>
      </c>
      <c r="S1119" s="161">
        <f t="shared" si="396"/>
        <v>12</v>
      </c>
      <c r="T1119" s="161">
        <v>360</v>
      </c>
      <c r="U1119" s="164">
        <f t="shared" si="397"/>
        <v>1.0036624540000001</v>
      </c>
      <c r="V1119" s="157">
        <f t="shared" si="398"/>
        <v>3.7415937399999999</v>
      </c>
      <c r="W1119" s="2">
        <f t="shared" si="405"/>
        <v>0</v>
      </c>
      <c r="X1119" s="2"/>
      <c r="Y1119" s="8"/>
      <c r="Z1119" s="5"/>
      <c r="AE1119" s="39"/>
    </row>
    <row r="1120" spans="1:177" ht="15" customHeight="1" x14ac:dyDescent="0.2">
      <c r="A1120" s="75">
        <f t="shared" si="399"/>
        <v>44055</v>
      </c>
      <c r="B1120" s="2">
        <f t="shared" si="390"/>
        <v>1025.7483205799999</v>
      </c>
      <c r="C1120" s="157">
        <f t="shared" si="389"/>
        <v>1020.5820756400001</v>
      </c>
      <c r="D1120" s="158">
        <f t="shared" si="400"/>
        <v>5311.65</v>
      </c>
      <c r="E1120" s="150">
        <f>IF(AND(K1120=1,K1119&gt;1),VLOOKUP(A1119,[1]Plan1!$GA$137:$GD$300,4),E1119)</f>
        <v>5325.46</v>
      </c>
      <c r="F1120" s="152">
        <f t="shared" si="391"/>
        <v>43981</v>
      </c>
      <c r="G1120" s="152">
        <f t="shared" si="387"/>
        <v>44012</v>
      </c>
      <c r="H1120" s="159">
        <f t="shared" si="392"/>
        <v>2.5999454030292135E-3</v>
      </c>
      <c r="I1120" s="160">
        <f t="shared" si="401"/>
        <v>44073</v>
      </c>
      <c r="J1120" s="155">
        <f t="shared" si="388"/>
        <v>31</v>
      </c>
      <c r="K1120" s="155">
        <f t="shared" si="406"/>
        <v>13</v>
      </c>
      <c r="L1120" s="2">
        <f t="shared" si="402"/>
        <v>1.0010894699999999</v>
      </c>
      <c r="M1120" s="157">
        <f t="shared" si="407"/>
        <v>1.0010894699999999</v>
      </c>
      <c r="N1120" s="2">
        <f t="shared" si="393"/>
        <v>1021.69396919</v>
      </c>
      <c r="O1120" s="161">
        <f t="shared" si="403"/>
        <v>0</v>
      </c>
      <c r="P1120" s="162">
        <f t="shared" si="394"/>
        <v>0</v>
      </c>
      <c r="Q1120" s="157">
        <f t="shared" si="395"/>
        <v>0</v>
      </c>
      <c r="R1120" s="163">
        <f t="shared" si="404"/>
        <v>0.12</v>
      </c>
      <c r="S1120" s="161">
        <f t="shared" si="396"/>
        <v>13</v>
      </c>
      <c r="T1120" s="161">
        <v>360</v>
      </c>
      <c r="U1120" s="164">
        <f t="shared" si="397"/>
        <v>1.0039682640000001</v>
      </c>
      <c r="V1120" s="157">
        <f t="shared" si="398"/>
        <v>4.0543513899999999</v>
      </c>
      <c r="W1120" s="2">
        <f t="shared" si="405"/>
        <v>0</v>
      </c>
      <c r="X1120" s="2"/>
      <c r="Y1120" s="8"/>
      <c r="Z1120" s="5"/>
      <c r="AE1120" s="39"/>
    </row>
    <row r="1121" spans="1:177" ht="15" customHeight="1" x14ac:dyDescent="0.2">
      <c r="A1121" s="75">
        <f t="shared" si="399"/>
        <v>44056</v>
      </c>
      <c r="B1121" s="2">
        <f t="shared" si="390"/>
        <v>1026.1468106299999</v>
      </c>
      <c r="C1121" s="157">
        <f t="shared" si="389"/>
        <v>1020.5820756400001</v>
      </c>
      <c r="D1121" s="158">
        <f t="shared" si="400"/>
        <v>5311.65</v>
      </c>
      <c r="E1121" s="150">
        <f>IF(AND(K1121=1,K1120&gt;1),VLOOKUP(A1120,[1]Plan1!$GA$137:$GD$300,4),E1120)</f>
        <v>5325.46</v>
      </c>
      <c r="F1121" s="152">
        <f t="shared" si="391"/>
        <v>43981</v>
      </c>
      <c r="G1121" s="152">
        <f t="shared" si="387"/>
        <v>44012</v>
      </c>
      <c r="H1121" s="159">
        <f t="shared" si="392"/>
        <v>2.5999454030292135E-3</v>
      </c>
      <c r="I1121" s="160">
        <f t="shared" si="401"/>
        <v>44073</v>
      </c>
      <c r="J1121" s="155">
        <f t="shared" si="388"/>
        <v>31</v>
      </c>
      <c r="K1121" s="155">
        <f t="shared" si="406"/>
        <v>14</v>
      </c>
      <c r="L1121" s="2">
        <f t="shared" si="402"/>
        <v>1.0011733300000001</v>
      </c>
      <c r="M1121" s="157">
        <f t="shared" si="407"/>
        <v>1.0011733300000001</v>
      </c>
      <c r="N1121" s="2">
        <f t="shared" si="393"/>
        <v>1021.7795552</v>
      </c>
      <c r="O1121" s="161">
        <f t="shared" si="403"/>
        <v>0</v>
      </c>
      <c r="P1121" s="162">
        <f t="shared" si="394"/>
        <v>0</v>
      </c>
      <c r="Q1121" s="157">
        <f t="shared" si="395"/>
        <v>0</v>
      </c>
      <c r="R1121" s="163">
        <f t="shared" si="404"/>
        <v>0.12</v>
      </c>
      <c r="S1121" s="161">
        <f t="shared" si="396"/>
        <v>14</v>
      </c>
      <c r="T1121" s="161">
        <v>360</v>
      </c>
      <c r="U1121" s="164">
        <f t="shared" si="397"/>
        <v>1.0042741660000001</v>
      </c>
      <c r="V1121" s="157">
        <f t="shared" si="398"/>
        <v>4.3672554300000002</v>
      </c>
      <c r="W1121" s="2">
        <f t="shared" si="405"/>
        <v>0</v>
      </c>
      <c r="X1121" s="2"/>
      <c r="Y1121" s="8"/>
      <c r="Z1121" s="5"/>
      <c r="AE1121" s="39"/>
    </row>
    <row r="1122" spans="1:177" ht="15" customHeight="1" x14ac:dyDescent="0.2">
      <c r="A1122" s="75">
        <f t="shared" si="399"/>
        <v>44057</v>
      </c>
      <c r="B1122" s="2">
        <f t="shared" si="390"/>
        <v>1026.5454490900001</v>
      </c>
      <c r="C1122" s="157">
        <f t="shared" si="389"/>
        <v>1020.5820756400001</v>
      </c>
      <c r="D1122" s="158">
        <f t="shared" si="400"/>
        <v>5311.65</v>
      </c>
      <c r="E1122" s="150">
        <f>IF(AND(K1122=1,K1121&gt;1),VLOOKUP(A1121,[1]Plan1!$GA$137:$GD$300,4),E1121)</f>
        <v>5325.46</v>
      </c>
      <c r="F1122" s="152">
        <f t="shared" si="391"/>
        <v>43981</v>
      </c>
      <c r="G1122" s="152">
        <f t="shared" si="387"/>
        <v>44012</v>
      </c>
      <c r="H1122" s="159">
        <f t="shared" si="392"/>
        <v>2.5999454030292135E-3</v>
      </c>
      <c r="I1122" s="160">
        <f t="shared" si="401"/>
        <v>44073</v>
      </c>
      <c r="J1122" s="155">
        <f t="shared" si="388"/>
        <v>31</v>
      </c>
      <c r="K1122" s="155">
        <f t="shared" si="406"/>
        <v>15</v>
      </c>
      <c r="L1122" s="2">
        <f t="shared" si="402"/>
        <v>1.00125719</v>
      </c>
      <c r="M1122" s="157">
        <f t="shared" si="407"/>
        <v>1.00125719</v>
      </c>
      <c r="N1122" s="2">
        <f t="shared" si="393"/>
        <v>1021.86514121</v>
      </c>
      <c r="O1122" s="161">
        <f t="shared" si="403"/>
        <v>0</v>
      </c>
      <c r="P1122" s="162">
        <f t="shared" si="394"/>
        <v>0</v>
      </c>
      <c r="Q1122" s="157">
        <f t="shared" si="395"/>
        <v>0</v>
      </c>
      <c r="R1122" s="163">
        <f t="shared" si="404"/>
        <v>0.12</v>
      </c>
      <c r="S1122" s="161">
        <f t="shared" si="396"/>
        <v>15</v>
      </c>
      <c r="T1122" s="161">
        <v>360</v>
      </c>
      <c r="U1122" s="164">
        <f t="shared" si="397"/>
        <v>1.0045801620000001</v>
      </c>
      <c r="V1122" s="157">
        <f t="shared" si="398"/>
        <v>4.68030788</v>
      </c>
      <c r="W1122" s="2">
        <f t="shared" si="405"/>
        <v>0</v>
      </c>
      <c r="X1122" s="2"/>
      <c r="Y1122" s="8"/>
      <c r="Z1122" s="5"/>
      <c r="AE1122" s="39"/>
    </row>
    <row r="1123" spans="1:177" ht="15" customHeight="1" x14ac:dyDescent="0.2">
      <c r="A1123" s="75">
        <f t="shared" si="399"/>
        <v>44058</v>
      </c>
      <c r="B1123" s="2">
        <f t="shared" si="390"/>
        <v>1026.9442452400001</v>
      </c>
      <c r="C1123" s="157">
        <f t="shared" si="389"/>
        <v>1020.5820756400001</v>
      </c>
      <c r="D1123" s="158">
        <f t="shared" si="400"/>
        <v>5311.65</v>
      </c>
      <c r="E1123" s="150">
        <f>IF(AND(K1123=1,K1122&gt;1),VLOOKUP(A1122,[1]Plan1!$GA$137:$GD$300,4),E1122)</f>
        <v>5325.46</v>
      </c>
      <c r="F1123" s="152">
        <f t="shared" si="391"/>
        <v>43981</v>
      </c>
      <c r="G1123" s="152">
        <f t="shared" si="387"/>
        <v>44012</v>
      </c>
      <c r="H1123" s="159">
        <f t="shared" si="392"/>
        <v>2.5999454030292135E-3</v>
      </c>
      <c r="I1123" s="160">
        <f t="shared" si="401"/>
        <v>44073</v>
      </c>
      <c r="J1123" s="155">
        <f t="shared" si="388"/>
        <v>31</v>
      </c>
      <c r="K1123" s="155">
        <f t="shared" si="406"/>
        <v>16</v>
      </c>
      <c r="L1123" s="2">
        <f t="shared" si="402"/>
        <v>1.0013410599999999</v>
      </c>
      <c r="M1123" s="157">
        <f t="shared" si="407"/>
        <v>1.0013410599999999</v>
      </c>
      <c r="N1123" s="2">
        <f t="shared" si="393"/>
        <v>1021.95073743</v>
      </c>
      <c r="O1123" s="161">
        <f t="shared" si="403"/>
        <v>0</v>
      </c>
      <c r="P1123" s="162">
        <f t="shared" si="394"/>
        <v>0</v>
      </c>
      <c r="Q1123" s="157">
        <f t="shared" si="395"/>
        <v>0</v>
      </c>
      <c r="R1123" s="163">
        <f t="shared" si="404"/>
        <v>0.12</v>
      </c>
      <c r="S1123" s="161">
        <f t="shared" si="396"/>
        <v>16</v>
      </c>
      <c r="T1123" s="161">
        <v>360</v>
      </c>
      <c r="U1123" s="164">
        <f t="shared" si="397"/>
        <v>1.0048862510000001</v>
      </c>
      <c r="V1123" s="157">
        <f t="shared" si="398"/>
        <v>4.9935078099999997</v>
      </c>
      <c r="W1123" s="2">
        <f t="shared" si="405"/>
        <v>0</v>
      </c>
      <c r="X1123" s="2"/>
      <c r="Y1123" s="8"/>
      <c r="Z1123" s="5"/>
      <c r="AE1123" s="39"/>
    </row>
    <row r="1124" spans="1:177" ht="15" customHeight="1" x14ac:dyDescent="0.2">
      <c r="A1124" s="75">
        <f t="shared" si="399"/>
        <v>44059</v>
      </c>
      <c r="B1124" s="2">
        <f t="shared" si="390"/>
        <v>1027.3431990900001</v>
      </c>
      <c r="C1124" s="157">
        <f t="shared" si="389"/>
        <v>1020.5820756400001</v>
      </c>
      <c r="D1124" s="158">
        <f t="shared" si="400"/>
        <v>5311.65</v>
      </c>
      <c r="E1124" s="150">
        <f>IF(AND(K1124=1,K1123&gt;1),VLOOKUP(A1123,[1]Plan1!$GA$137:$GD$300,4),E1123)</f>
        <v>5325.46</v>
      </c>
      <c r="F1124" s="152">
        <f t="shared" si="391"/>
        <v>43981</v>
      </c>
      <c r="G1124" s="152">
        <f t="shared" si="387"/>
        <v>44012</v>
      </c>
      <c r="H1124" s="159">
        <f t="shared" si="392"/>
        <v>2.5999454030292135E-3</v>
      </c>
      <c r="I1124" s="160">
        <f t="shared" si="401"/>
        <v>44073</v>
      </c>
      <c r="J1124" s="155">
        <f t="shared" si="388"/>
        <v>31</v>
      </c>
      <c r="K1124" s="155">
        <f t="shared" si="406"/>
        <v>17</v>
      </c>
      <c r="L1124" s="2">
        <f t="shared" si="402"/>
        <v>1.0014249399999999</v>
      </c>
      <c r="M1124" s="157">
        <f t="shared" si="407"/>
        <v>1.0014249399999999</v>
      </c>
      <c r="N1124" s="2">
        <f t="shared" si="393"/>
        <v>1022.03634386</v>
      </c>
      <c r="O1124" s="161">
        <f t="shared" si="403"/>
        <v>0</v>
      </c>
      <c r="P1124" s="162">
        <f t="shared" si="394"/>
        <v>0</v>
      </c>
      <c r="Q1124" s="157">
        <f t="shared" si="395"/>
        <v>0</v>
      </c>
      <c r="R1124" s="163">
        <f t="shared" si="404"/>
        <v>0.12</v>
      </c>
      <c r="S1124" s="161">
        <f t="shared" si="396"/>
        <v>17</v>
      </c>
      <c r="T1124" s="161">
        <v>360</v>
      </c>
      <c r="U1124" s="164">
        <f t="shared" si="397"/>
        <v>1.0051924329999999</v>
      </c>
      <c r="V1124" s="157">
        <f t="shared" si="398"/>
        <v>5.30685523</v>
      </c>
      <c r="W1124" s="2">
        <f t="shared" si="405"/>
        <v>0</v>
      </c>
      <c r="X1124" s="2"/>
      <c r="Y1124" s="8"/>
      <c r="Z1124" s="5"/>
      <c r="AE1124" s="39"/>
    </row>
    <row r="1125" spans="1:177" ht="15" customHeight="1" x14ac:dyDescent="0.2">
      <c r="A1125" s="75">
        <f t="shared" si="399"/>
        <v>44060</v>
      </c>
      <c r="B1125" s="2">
        <f t="shared" si="390"/>
        <v>1027.7423014399999</v>
      </c>
      <c r="C1125" s="157">
        <f t="shared" si="389"/>
        <v>1020.5820756400001</v>
      </c>
      <c r="D1125" s="158">
        <f t="shared" si="400"/>
        <v>5311.65</v>
      </c>
      <c r="E1125" s="150">
        <f>IF(AND(K1125=1,K1124&gt;1),VLOOKUP(A1124,[1]Plan1!$GA$137:$GD$300,4),E1124)</f>
        <v>5325.46</v>
      </c>
      <c r="F1125" s="152">
        <f t="shared" si="391"/>
        <v>43981</v>
      </c>
      <c r="G1125" s="152">
        <f t="shared" si="387"/>
        <v>44012</v>
      </c>
      <c r="H1125" s="159">
        <f t="shared" si="392"/>
        <v>2.5999454030292135E-3</v>
      </c>
      <c r="I1125" s="160">
        <f t="shared" si="401"/>
        <v>44073</v>
      </c>
      <c r="J1125" s="155">
        <f t="shared" si="388"/>
        <v>31</v>
      </c>
      <c r="K1125" s="155">
        <f t="shared" si="406"/>
        <v>18</v>
      </c>
      <c r="L1125" s="2">
        <f t="shared" si="402"/>
        <v>1.00150882</v>
      </c>
      <c r="M1125" s="157">
        <f t="shared" si="407"/>
        <v>1.00150882</v>
      </c>
      <c r="N1125" s="2">
        <f t="shared" si="393"/>
        <v>1022.12195028</v>
      </c>
      <c r="O1125" s="161">
        <f t="shared" si="403"/>
        <v>0</v>
      </c>
      <c r="P1125" s="162">
        <f t="shared" si="394"/>
        <v>0</v>
      </c>
      <c r="Q1125" s="157">
        <f t="shared" si="395"/>
        <v>0</v>
      </c>
      <c r="R1125" s="163">
        <f t="shared" si="404"/>
        <v>0.12</v>
      </c>
      <c r="S1125" s="161">
        <f t="shared" si="396"/>
        <v>18</v>
      </c>
      <c r="T1125" s="161">
        <v>360</v>
      </c>
      <c r="U1125" s="164">
        <f t="shared" si="397"/>
        <v>1.005498709</v>
      </c>
      <c r="V1125" s="157">
        <f t="shared" si="398"/>
        <v>5.6203511600000002</v>
      </c>
      <c r="W1125" s="2">
        <f t="shared" si="405"/>
        <v>0</v>
      </c>
      <c r="X1125" s="2"/>
      <c r="Y1125" s="13"/>
      <c r="Z1125" s="5"/>
      <c r="AA1125" s="21"/>
      <c r="AB1125" s="21"/>
      <c r="AC1125" s="27"/>
      <c r="AD1125" s="21"/>
      <c r="AE1125" s="27"/>
      <c r="AF1125" s="27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  <c r="ET1125" s="21"/>
      <c r="EU1125" s="21"/>
      <c r="EV1125" s="21"/>
      <c r="EW1125" s="21"/>
      <c r="EX1125" s="21"/>
      <c r="EY1125" s="21"/>
      <c r="EZ1125" s="21"/>
      <c r="FA1125" s="21"/>
      <c r="FB1125" s="21"/>
      <c r="FC1125" s="21"/>
      <c r="FD1125" s="21"/>
      <c r="FE1125" s="21"/>
      <c r="FF1125" s="21"/>
      <c r="FG1125" s="21"/>
    </row>
    <row r="1126" spans="1:177" ht="15" customHeight="1" x14ac:dyDescent="0.2">
      <c r="A1126" s="75">
        <f t="shared" si="399"/>
        <v>44061</v>
      </c>
      <c r="B1126" s="2">
        <f t="shared" si="390"/>
        <v>1028.1415615599999</v>
      </c>
      <c r="C1126" s="157">
        <f t="shared" si="389"/>
        <v>1020.5820756400001</v>
      </c>
      <c r="D1126" s="158">
        <f t="shared" si="400"/>
        <v>5311.65</v>
      </c>
      <c r="E1126" s="150">
        <f>IF(AND(K1126=1,K1125&gt;1),VLOOKUP(A1125,[1]Plan1!$GA$137:$GD$300,4),E1125)</f>
        <v>5325.46</v>
      </c>
      <c r="F1126" s="152">
        <f t="shared" si="391"/>
        <v>43981</v>
      </c>
      <c r="G1126" s="152">
        <f t="shared" si="387"/>
        <v>44012</v>
      </c>
      <c r="H1126" s="159">
        <f t="shared" si="392"/>
        <v>2.5999454030292135E-3</v>
      </c>
      <c r="I1126" s="160">
        <f t="shared" si="401"/>
        <v>44073</v>
      </c>
      <c r="J1126" s="155">
        <f t="shared" si="388"/>
        <v>31</v>
      </c>
      <c r="K1126" s="155">
        <f t="shared" si="406"/>
        <v>19</v>
      </c>
      <c r="L1126" s="2">
        <f t="shared" si="402"/>
        <v>1.0015927099999999</v>
      </c>
      <c r="M1126" s="157">
        <f t="shared" si="407"/>
        <v>1.0015927099999999</v>
      </c>
      <c r="N1126" s="2">
        <f t="shared" si="393"/>
        <v>1022.20756691</v>
      </c>
      <c r="O1126" s="161">
        <f t="shared" si="403"/>
        <v>0</v>
      </c>
      <c r="P1126" s="162">
        <f t="shared" si="394"/>
        <v>0</v>
      </c>
      <c r="Q1126" s="157">
        <f t="shared" si="395"/>
        <v>0</v>
      </c>
      <c r="R1126" s="163">
        <f t="shared" si="404"/>
        <v>0.12</v>
      </c>
      <c r="S1126" s="161">
        <f t="shared" si="396"/>
        <v>19</v>
      </c>
      <c r="T1126" s="161">
        <v>360</v>
      </c>
      <c r="U1126" s="164">
        <f t="shared" si="397"/>
        <v>1.0058050780000001</v>
      </c>
      <c r="V1126" s="157">
        <f t="shared" si="398"/>
        <v>5.9339946499999998</v>
      </c>
      <c r="W1126" s="2">
        <f t="shared" si="405"/>
        <v>0</v>
      </c>
      <c r="X1126" s="2"/>
      <c r="Y1126" s="8"/>
      <c r="Z1126" s="5"/>
      <c r="AE1126" s="39"/>
    </row>
    <row r="1127" spans="1:177" ht="15" customHeight="1" x14ac:dyDescent="0.2">
      <c r="A1127" s="75">
        <f t="shared" si="399"/>
        <v>44062</v>
      </c>
      <c r="B1127" s="2">
        <f t="shared" si="390"/>
        <v>1028.5409794899999</v>
      </c>
      <c r="C1127" s="157">
        <f t="shared" si="389"/>
        <v>1020.5820756400001</v>
      </c>
      <c r="D1127" s="158">
        <f t="shared" si="400"/>
        <v>5311.65</v>
      </c>
      <c r="E1127" s="150">
        <f>IF(AND(K1127=1,K1126&gt;1),VLOOKUP(A1126,[1]Plan1!$GA$137:$GD$300,4),E1126)</f>
        <v>5325.46</v>
      </c>
      <c r="F1127" s="152">
        <f t="shared" si="391"/>
        <v>43981</v>
      </c>
      <c r="G1127" s="152">
        <f t="shared" si="387"/>
        <v>44012</v>
      </c>
      <c r="H1127" s="159">
        <f t="shared" si="392"/>
        <v>2.5999454030292135E-3</v>
      </c>
      <c r="I1127" s="160">
        <f t="shared" si="401"/>
        <v>44073</v>
      </c>
      <c r="J1127" s="155">
        <f t="shared" si="388"/>
        <v>31</v>
      </c>
      <c r="K1127" s="155">
        <f t="shared" si="406"/>
        <v>20</v>
      </c>
      <c r="L1127" s="2">
        <f t="shared" si="402"/>
        <v>1.0016766100000001</v>
      </c>
      <c r="M1127" s="157">
        <f t="shared" si="407"/>
        <v>1.0016766100000001</v>
      </c>
      <c r="N1127" s="2">
        <f t="shared" si="393"/>
        <v>1022.29319375</v>
      </c>
      <c r="O1127" s="161">
        <f t="shared" si="403"/>
        <v>0</v>
      </c>
      <c r="P1127" s="162">
        <f t="shared" si="394"/>
        <v>0</v>
      </c>
      <c r="Q1127" s="157">
        <f t="shared" si="395"/>
        <v>0</v>
      </c>
      <c r="R1127" s="163">
        <f t="shared" si="404"/>
        <v>0.12</v>
      </c>
      <c r="S1127" s="161">
        <f t="shared" si="396"/>
        <v>20</v>
      </c>
      <c r="T1127" s="161">
        <v>360</v>
      </c>
      <c r="U1127" s="164">
        <f t="shared" si="397"/>
        <v>1.00611154</v>
      </c>
      <c r="V1127" s="157">
        <f t="shared" si="398"/>
        <v>6.2477857400000003</v>
      </c>
      <c r="W1127" s="2">
        <f t="shared" si="405"/>
        <v>0</v>
      </c>
      <c r="X1127" s="2"/>
      <c r="Y1127" s="8"/>
      <c r="Z1127" s="5"/>
      <c r="AE1127" s="39"/>
    </row>
    <row r="1128" spans="1:177" ht="15" customHeight="1" x14ac:dyDescent="0.2">
      <c r="A1128" s="75">
        <f t="shared" si="399"/>
        <v>44063</v>
      </c>
      <c r="B1128" s="2">
        <f t="shared" si="390"/>
        <v>1028.94054497</v>
      </c>
      <c r="C1128" s="157">
        <f t="shared" si="389"/>
        <v>1020.5820756400001</v>
      </c>
      <c r="D1128" s="158">
        <f t="shared" si="400"/>
        <v>5311.65</v>
      </c>
      <c r="E1128" s="150">
        <f>IF(AND(K1128=1,K1127&gt;1),VLOOKUP(A1127,[1]Plan1!$GA$137:$GD$300,4),E1127)</f>
        <v>5325.46</v>
      </c>
      <c r="F1128" s="152">
        <f t="shared" si="391"/>
        <v>43981</v>
      </c>
      <c r="G1128" s="152">
        <f t="shared" si="387"/>
        <v>44012</v>
      </c>
      <c r="H1128" s="159">
        <f t="shared" si="392"/>
        <v>2.5999454030292135E-3</v>
      </c>
      <c r="I1128" s="160">
        <f t="shared" si="401"/>
        <v>44073</v>
      </c>
      <c r="J1128" s="155">
        <f t="shared" si="388"/>
        <v>31</v>
      </c>
      <c r="K1128" s="155">
        <f t="shared" si="406"/>
        <v>21</v>
      </c>
      <c r="L1128" s="2">
        <f t="shared" si="402"/>
        <v>1.00176051</v>
      </c>
      <c r="M1128" s="157">
        <f t="shared" si="407"/>
        <v>1.00176051</v>
      </c>
      <c r="N1128" s="2">
        <f t="shared" si="393"/>
        <v>1022.37882058</v>
      </c>
      <c r="O1128" s="161">
        <f t="shared" si="403"/>
        <v>0</v>
      </c>
      <c r="P1128" s="162">
        <f t="shared" si="394"/>
        <v>0</v>
      </c>
      <c r="Q1128" s="157">
        <f t="shared" si="395"/>
        <v>0</v>
      </c>
      <c r="R1128" s="163">
        <f t="shared" si="404"/>
        <v>0.12</v>
      </c>
      <c r="S1128" s="161">
        <f t="shared" si="396"/>
        <v>21</v>
      </c>
      <c r="T1128" s="161">
        <v>360</v>
      </c>
      <c r="U1128" s="164">
        <f t="shared" si="397"/>
        <v>1.0064180949999999</v>
      </c>
      <c r="V1128" s="157">
        <f t="shared" si="398"/>
        <v>6.5617243900000002</v>
      </c>
      <c r="W1128" s="2">
        <f t="shared" si="405"/>
        <v>0</v>
      </c>
      <c r="X1128" s="2"/>
      <c r="Y1128" s="8"/>
      <c r="Z1128" s="5"/>
      <c r="AE1128" s="39"/>
    </row>
    <row r="1129" spans="1:177" ht="15" customHeight="1" x14ac:dyDescent="0.2">
      <c r="A1129" s="75">
        <f t="shared" si="399"/>
        <v>44064</v>
      </c>
      <c r="B1129" s="2">
        <f t="shared" si="390"/>
        <v>1029.34026935</v>
      </c>
      <c r="C1129" s="157">
        <f t="shared" si="389"/>
        <v>1020.5820756400001</v>
      </c>
      <c r="D1129" s="158">
        <f t="shared" si="400"/>
        <v>5311.65</v>
      </c>
      <c r="E1129" s="150">
        <f>IF(AND(K1129=1,K1128&gt;1),VLOOKUP(A1128,[1]Plan1!$GA$137:$GD$300,4),E1128)</f>
        <v>5325.46</v>
      </c>
      <c r="F1129" s="152">
        <f t="shared" si="391"/>
        <v>43981</v>
      </c>
      <c r="G1129" s="152">
        <f t="shared" si="387"/>
        <v>44012</v>
      </c>
      <c r="H1129" s="159">
        <f t="shared" si="392"/>
        <v>2.5999454030292135E-3</v>
      </c>
      <c r="I1129" s="160">
        <f t="shared" si="401"/>
        <v>44073</v>
      </c>
      <c r="J1129" s="155">
        <f t="shared" si="388"/>
        <v>31</v>
      </c>
      <c r="K1129" s="155">
        <f t="shared" si="406"/>
        <v>22</v>
      </c>
      <c r="L1129" s="2">
        <f t="shared" si="402"/>
        <v>1.0018444200000001</v>
      </c>
      <c r="M1129" s="157">
        <f t="shared" si="407"/>
        <v>1.0018444200000001</v>
      </c>
      <c r="N1129" s="2">
        <f t="shared" si="393"/>
        <v>1022.46445763</v>
      </c>
      <c r="O1129" s="161">
        <f t="shared" si="403"/>
        <v>0</v>
      </c>
      <c r="P1129" s="162">
        <f t="shared" si="394"/>
        <v>0</v>
      </c>
      <c r="Q1129" s="157">
        <f t="shared" si="395"/>
        <v>0</v>
      </c>
      <c r="R1129" s="163">
        <f t="shared" si="404"/>
        <v>0.12</v>
      </c>
      <c r="S1129" s="161">
        <f t="shared" si="396"/>
        <v>22</v>
      </c>
      <c r="T1129" s="161">
        <v>360</v>
      </c>
      <c r="U1129" s="164">
        <f t="shared" si="397"/>
        <v>1.006724744</v>
      </c>
      <c r="V1129" s="157">
        <f t="shared" si="398"/>
        <v>6.8758117199999997</v>
      </c>
      <c r="W1129" s="2">
        <f t="shared" si="405"/>
        <v>0</v>
      </c>
      <c r="X1129" s="2"/>
      <c r="Y1129" s="8"/>
      <c r="Z1129" s="5"/>
      <c r="AE1129" s="39"/>
    </row>
    <row r="1130" spans="1:177" ht="15" customHeight="1" x14ac:dyDescent="0.2">
      <c r="A1130" s="75">
        <f t="shared" si="399"/>
        <v>44065</v>
      </c>
      <c r="B1130" s="2">
        <f t="shared" si="390"/>
        <v>1029.74015263</v>
      </c>
      <c r="C1130" s="157">
        <f t="shared" si="389"/>
        <v>1020.5820756400001</v>
      </c>
      <c r="D1130" s="158">
        <f t="shared" si="400"/>
        <v>5311.65</v>
      </c>
      <c r="E1130" s="150">
        <f>IF(AND(K1130=1,K1129&gt;1),VLOOKUP(A1129,[1]Plan1!$GA$137:$GD$300,4),E1129)</f>
        <v>5325.46</v>
      </c>
      <c r="F1130" s="152">
        <f t="shared" si="391"/>
        <v>43981</v>
      </c>
      <c r="G1130" s="152">
        <f t="shared" si="387"/>
        <v>44012</v>
      </c>
      <c r="H1130" s="159">
        <f t="shared" si="392"/>
        <v>2.5999454030292135E-3</v>
      </c>
      <c r="I1130" s="160">
        <f t="shared" si="401"/>
        <v>44073</v>
      </c>
      <c r="J1130" s="155">
        <f t="shared" si="388"/>
        <v>31</v>
      </c>
      <c r="K1130" s="155">
        <f t="shared" si="406"/>
        <v>23</v>
      </c>
      <c r="L1130" s="2">
        <f t="shared" si="402"/>
        <v>1.0019283400000001</v>
      </c>
      <c r="M1130" s="157">
        <f t="shared" si="407"/>
        <v>1.0019283400000001</v>
      </c>
      <c r="N1130" s="2">
        <f t="shared" si="393"/>
        <v>1022.55010487</v>
      </c>
      <c r="O1130" s="161">
        <f t="shared" si="403"/>
        <v>0</v>
      </c>
      <c r="P1130" s="162">
        <f t="shared" si="394"/>
        <v>0</v>
      </c>
      <c r="Q1130" s="157">
        <f t="shared" si="395"/>
        <v>0</v>
      </c>
      <c r="R1130" s="163">
        <f t="shared" si="404"/>
        <v>0.12</v>
      </c>
      <c r="S1130" s="161">
        <f t="shared" si="396"/>
        <v>23</v>
      </c>
      <c r="T1130" s="161">
        <v>360</v>
      </c>
      <c r="U1130" s="164">
        <f t="shared" si="397"/>
        <v>1.0070314869999999</v>
      </c>
      <c r="V1130" s="157">
        <f t="shared" si="398"/>
        <v>7.1900477599999997</v>
      </c>
      <c r="W1130" s="2">
        <f t="shared" si="405"/>
        <v>0</v>
      </c>
      <c r="X1130" s="2"/>
      <c r="Y1130" s="19"/>
      <c r="Z1130" s="5"/>
      <c r="AA1130" s="20"/>
      <c r="AB1130" s="20"/>
      <c r="AC1130" s="28"/>
      <c r="AD1130" s="20"/>
      <c r="AE1130" s="28"/>
      <c r="AF1130" s="28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  <c r="EA1130" s="20"/>
      <c r="EB1130" s="20"/>
      <c r="EC1130" s="20"/>
      <c r="ED1130" s="20"/>
      <c r="EE1130" s="20"/>
      <c r="EF1130" s="20"/>
      <c r="EG1130" s="20"/>
      <c r="EH1130" s="20"/>
      <c r="EI1130" s="20"/>
      <c r="EJ1130" s="20"/>
      <c r="EK1130" s="20"/>
      <c r="EL1130" s="20"/>
      <c r="EM1130" s="20"/>
      <c r="EN1130" s="20"/>
      <c r="EO1130" s="20"/>
      <c r="EP1130" s="20"/>
      <c r="EQ1130" s="20"/>
      <c r="ER1130" s="20"/>
      <c r="ES1130" s="20"/>
      <c r="ET1130" s="20"/>
      <c r="EU1130" s="20"/>
      <c r="EV1130" s="20"/>
      <c r="EW1130" s="20"/>
      <c r="EX1130" s="20"/>
      <c r="EY1130" s="20"/>
      <c r="EZ1130" s="20"/>
      <c r="FA1130" s="20"/>
      <c r="FB1130" s="20"/>
      <c r="FC1130" s="20"/>
      <c r="FD1130" s="20"/>
      <c r="FE1130" s="20"/>
      <c r="FF1130" s="20"/>
      <c r="FG1130" s="20"/>
      <c r="FH1130" s="20"/>
      <c r="FI1130" s="20"/>
      <c r="FJ1130" s="20"/>
      <c r="FK1130" s="20"/>
      <c r="FL1130" s="20"/>
      <c r="FM1130" s="20"/>
      <c r="FN1130" s="20"/>
      <c r="FO1130" s="20"/>
      <c r="FP1130" s="20"/>
      <c r="FQ1130" s="20"/>
      <c r="FR1130" s="20"/>
      <c r="FS1130" s="20"/>
      <c r="FT1130" s="20"/>
      <c r="FU1130" s="20"/>
    </row>
    <row r="1131" spans="1:177" ht="15" customHeight="1" x14ac:dyDescent="0.2">
      <c r="A1131" s="75">
        <f t="shared" si="399"/>
        <v>44066</v>
      </c>
      <c r="B1131" s="2">
        <f t="shared" si="390"/>
        <v>1030.14019386</v>
      </c>
      <c r="C1131" s="157">
        <f t="shared" si="389"/>
        <v>1020.5820756400001</v>
      </c>
      <c r="D1131" s="158">
        <f t="shared" si="400"/>
        <v>5311.65</v>
      </c>
      <c r="E1131" s="150">
        <f>IF(AND(K1131=1,K1130&gt;1),VLOOKUP(A1130,[1]Plan1!$GA$137:$GD$300,4),E1130)</f>
        <v>5325.46</v>
      </c>
      <c r="F1131" s="152">
        <f t="shared" si="391"/>
        <v>43981</v>
      </c>
      <c r="G1131" s="152">
        <f t="shared" si="387"/>
        <v>44012</v>
      </c>
      <c r="H1131" s="159">
        <f t="shared" si="392"/>
        <v>2.5999454030292135E-3</v>
      </c>
      <c r="I1131" s="160">
        <f t="shared" si="401"/>
        <v>44073</v>
      </c>
      <c r="J1131" s="155">
        <f t="shared" si="388"/>
        <v>31</v>
      </c>
      <c r="K1131" s="155">
        <f t="shared" si="406"/>
        <v>24</v>
      </c>
      <c r="L1131" s="2">
        <f t="shared" si="402"/>
        <v>1.00201227</v>
      </c>
      <c r="M1131" s="157">
        <f t="shared" si="407"/>
        <v>1.00201227</v>
      </c>
      <c r="N1131" s="2">
        <f t="shared" si="393"/>
        <v>1022.63576233</v>
      </c>
      <c r="O1131" s="161">
        <f t="shared" si="403"/>
        <v>0</v>
      </c>
      <c r="P1131" s="162">
        <f t="shared" si="394"/>
        <v>0</v>
      </c>
      <c r="Q1131" s="157">
        <f t="shared" si="395"/>
        <v>0</v>
      </c>
      <c r="R1131" s="163">
        <f t="shared" si="404"/>
        <v>0.12</v>
      </c>
      <c r="S1131" s="161">
        <f t="shared" si="396"/>
        <v>24</v>
      </c>
      <c r="T1131" s="161">
        <v>360</v>
      </c>
      <c r="U1131" s="164">
        <f t="shared" si="397"/>
        <v>1.0073383229999999</v>
      </c>
      <c r="V1131" s="157">
        <f t="shared" si="398"/>
        <v>7.5044315299999997</v>
      </c>
      <c r="W1131" s="2">
        <f t="shared" si="405"/>
        <v>0</v>
      </c>
      <c r="X1131" s="2"/>
      <c r="Y1131" s="8"/>
      <c r="Z1131" s="5"/>
      <c r="AE1131" s="39"/>
    </row>
    <row r="1132" spans="1:177" ht="15" customHeight="1" x14ac:dyDescent="0.2">
      <c r="A1132" s="75">
        <f t="shared" si="399"/>
        <v>44067</v>
      </c>
      <c r="B1132" s="2">
        <f t="shared" si="390"/>
        <v>1030.5403827600001</v>
      </c>
      <c r="C1132" s="157">
        <f t="shared" si="389"/>
        <v>1020.5820756400001</v>
      </c>
      <c r="D1132" s="158">
        <f t="shared" si="400"/>
        <v>5311.65</v>
      </c>
      <c r="E1132" s="150">
        <f>IF(AND(K1132=1,K1131&gt;1),VLOOKUP(A1131,[1]Plan1!$GA$137:$GD$300,4),E1131)</f>
        <v>5325.46</v>
      </c>
      <c r="F1132" s="152">
        <f t="shared" si="391"/>
        <v>43981</v>
      </c>
      <c r="G1132" s="152">
        <f t="shared" ref="G1132:G1195" si="408">IF(I1132&gt;I1131,EDATE(A1131,-1),+G1131)</f>
        <v>44012</v>
      </c>
      <c r="H1132" s="159">
        <f t="shared" si="392"/>
        <v>2.5999454030292135E-3</v>
      </c>
      <c r="I1132" s="160">
        <f t="shared" si="401"/>
        <v>44073</v>
      </c>
      <c r="J1132" s="155">
        <f t="shared" ref="J1132:J1195" si="409">IF(I1132&gt;I1131,I1132-I1131,J1131)</f>
        <v>31</v>
      </c>
      <c r="K1132" s="155">
        <f t="shared" si="406"/>
        <v>25</v>
      </c>
      <c r="L1132" s="2">
        <f t="shared" si="402"/>
        <v>1.0020962</v>
      </c>
      <c r="M1132" s="157">
        <f t="shared" si="407"/>
        <v>1.0020962</v>
      </c>
      <c r="N1132" s="2">
        <f t="shared" si="393"/>
        <v>1022.72141978</v>
      </c>
      <c r="O1132" s="161">
        <f t="shared" si="403"/>
        <v>0</v>
      </c>
      <c r="P1132" s="162">
        <f t="shared" si="394"/>
        <v>0</v>
      </c>
      <c r="Q1132" s="157">
        <f t="shared" si="395"/>
        <v>0</v>
      </c>
      <c r="R1132" s="163">
        <f t="shared" si="404"/>
        <v>0.12</v>
      </c>
      <c r="S1132" s="161">
        <f t="shared" si="396"/>
        <v>25</v>
      </c>
      <c r="T1132" s="161">
        <v>360</v>
      </c>
      <c r="U1132" s="164">
        <f t="shared" si="397"/>
        <v>1.0076452520000001</v>
      </c>
      <c r="V1132" s="157">
        <f t="shared" si="398"/>
        <v>7.8189629800000002</v>
      </c>
      <c r="W1132" s="2">
        <f t="shared" si="405"/>
        <v>0</v>
      </c>
      <c r="X1132" s="2"/>
      <c r="Y1132" s="8"/>
      <c r="Z1132" s="5"/>
      <c r="AE1132" s="39"/>
    </row>
    <row r="1133" spans="1:177" ht="15" customHeight="1" x14ac:dyDescent="0.2">
      <c r="A1133" s="75">
        <f t="shared" si="399"/>
        <v>44068</v>
      </c>
      <c r="B1133" s="2">
        <f t="shared" si="390"/>
        <v>1030.94073067</v>
      </c>
      <c r="C1133" s="157">
        <f t="shared" si="389"/>
        <v>1020.5820756400001</v>
      </c>
      <c r="D1133" s="158">
        <f t="shared" si="400"/>
        <v>5311.65</v>
      </c>
      <c r="E1133" s="150">
        <f>IF(AND(K1133=1,K1132&gt;1),VLOOKUP(A1132,[1]Plan1!$GA$137:$GD$300,4),E1132)</f>
        <v>5325.46</v>
      </c>
      <c r="F1133" s="152">
        <f t="shared" si="391"/>
        <v>43981</v>
      </c>
      <c r="G1133" s="152">
        <f t="shared" si="408"/>
        <v>44012</v>
      </c>
      <c r="H1133" s="159">
        <f t="shared" si="392"/>
        <v>2.5999454030292135E-3</v>
      </c>
      <c r="I1133" s="160">
        <f t="shared" si="401"/>
        <v>44073</v>
      </c>
      <c r="J1133" s="155">
        <f t="shared" si="409"/>
        <v>31</v>
      </c>
      <c r="K1133" s="155">
        <f t="shared" si="406"/>
        <v>26</v>
      </c>
      <c r="L1133" s="2">
        <f t="shared" si="402"/>
        <v>1.0021801400000001</v>
      </c>
      <c r="M1133" s="157">
        <f t="shared" si="407"/>
        <v>1.0021801400000001</v>
      </c>
      <c r="N1133" s="2">
        <f t="shared" si="393"/>
        <v>1022.80708744</v>
      </c>
      <c r="O1133" s="161">
        <f t="shared" si="403"/>
        <v>0</v>
      </c>
      <c r="P1133" s="162">
        <f t="shared" si="394"/>
        <v>0</v>
      </c>
      <c r="Q1133" s="157">
        <f t="shared" si="395"/>
        <v>0</v>
      </c>
      <c r="R1133" s="163">
        <f t="shared" si="404"/>
        <v>0.12</v>
      </c>
      <c r="S1133" s="161">
        <f t="shared" si="396"/>
        <v>26</v>
      </c>
      <c r="T1133" s="161">
        <v>360</v>
      </c>
      <c r="U1133" s="164">
        <f t="shared" si="397"/>
        <v>1.0079522750000001</v>
      </c>
      <c r="V1133" s="157">
        <f t="shared" si="398"/>
        <v>8.1336432300000006</v>
      </c>
      <c r="W1133" s="2">
        <f t="shared" si="405"/>
        <v>0</v>
      </c>
      <c r="X1133" s="2"/>
      <c r="Y1133" s="8"/>
      <c r="Z1133" s="5"/>
      <c r="AE1133" s="39"/>
    </row>
    <row r="1134" spans="1:177" ht="15" customHeight="1" x14ac:dyDescent="0.2">
      <c r="A1134" s="75">
        <f t="shared" si="399"/>
        <v>44069</v>
      </c>
      <c r="B1134" s="2">
        <f t="shared" si="390"/>
        <v>1031.3412263100001</v>
      </c>
      <c r="C1134" s="157">
        <f t="shared" si="389"/>
        <v>1020.5820756400001</v>
      </c>
      <c r="D1134" s="158">
        <f t="shared" si="400"/>
        <v>5311.65</v>
      </c>
      <c r="E1134" s="150">
        <f>IF(AND(K1134=1,K1133&gt;1),VLOOKUP(A1133,[1]Plan1!$GA$137:$GD$300,4),E1133)</f>
        <v>5325.46</v>
      </c>
      <c r="F1134" s="152">
        <f t="shared" si="391"/>
        <v>43981</v>
      </c>
      <c r="G1134" s="152">
        <f t="shared" si="408"/>
        <v>44012</v>
      </c>
      <c r="H1134" s="159">
        <f t="shared" si="392"/>
        <v>2.5999454030292135E-3</v>
      </c>
      <c r="I1134" s="160">
        <f t="shared" si="401"/>
        <v>44073</v>
      </c>
      <c r="J1134" s="155">
        <f t="shared" si="409"/>
        <v>31</v>
      </c>
      <c r="K1134" s="155">
        <f t="shared" si="406"/>
        <v>27</v>
      </c>
      <c r="L1134" s="2">
        <f t="shared" si="402"/>
        <v>1.00226408</v>
      </c>
      <c r="M1134" s="157">
        <f t="shared" si="407"/>
        <v>1.00226408</v>
      </c>
      <c r="N1134" s="2">
        <f t="shared" si="393"/>
        <v>1022.8927551</v>
      </c>
      <c r="O1134" s="161">
        <f t="shared" si="403"/>
        <v>0</v>
      </c>
      <c r="P1134" s="162">
        <f t="shared" si="394"/>
        <v>0</v>
      </c>
      <c r="Q1134" s="157">
        <f t="shared" si="395"/>
        <v>0</v>
      </c>
      <c r="R1134" s="163">
        <f t="shared" si="404"/>
        <v>0.12</v>
      </c>
      <c r="S1134" s="161">
        <f t="shared" si="396"/>
        <v>27</v>
      </c>
      <c r="T1134" s="161">
        <v>360</v>
      </c>
      <c r="U1134" s="164">
        <f t="shared" si="397"/>
        <v>1.0082593909999999</v>
      </c>
      <c r="V1134" s="157">
        <f t="shared" si="398"/>
        <v>8.4484712099999992</v>
      </c>
      <c r="W1134" s="2">
        <f t="shared" si="405"/>
        <v>0</v>
      </c>
      <c r="X1134" s="2"/>
      <c r="Y1134" s="8"/>
      <c r="Z1134" s="5"/>
      <c r="AE1134" s="39"/>
    </row>
    <row r="1135" spans="1:177" ht="15" customHeight="1" x14ac:dyDescent="0.2">
      <c r="A1135" s="75">
        <f t="shared" si="399"/>
        <v>44070</v>
      </c>
      <c r="B1135" s="2">
        <f t="shared" si="390"/>
        <v>1031.7418913199999</v>
      </c>
      <c r="C1135" s="157">
        <f t="shared" si="389"/>
        <v>1020.5820756400001</v>
      </c>
      <c r="D1135" s="158">
        <f t="shared" si="400"/>
        <v>5311.65</v>
      </c>
      <c r="E1135" s="150">
        <f>IF(AND(K1135=1,K1134&gt;1),VLOOKUP(A1134,[1]Plan1!$GA$137:$GD$300,4),E1134)</f>
        <v>5325.46</v>
      </c>
      <c r="F1135" s="152">
        <f t="shared" si="391"/>
        <v>43981</v>
      </c>
      <c r="G1135" s="152">
        <f t="shared" si="408"/>
        <v>44012</v>
      </c>
      <c r="H1135" s="159">
        <f t="shared" si="392"/>
        <v>2.5999454030292135E-3</v>
      </c>
      <c r="I1135" s="160">
        <f t="shared" si="401"/>
        <v>44073</v>
      </c>
      <c r="J1135" s="155">
        <f t="shared" si="409"/>
        <v>31</v>
      </c>
      <c r="K1135" s="155">
        <f t="shared" si="406"/>
        <v>28</v>
      </c>
      <c r="L1135" s="2">
        <f t="shared" si="402"/>
        <v>1.00234804</v>
      </c>
      <c r="M1135" s="157">
        <f t="shared" si="407"/>
        <v>1.00234804</v>
      </c>
      <c r="N1135" s="2">
        <f t="shared" si="393"/>
        <v>1022.97844317</v>
      </c>
      <c r="O1135" s="161">
        <f t="shared" si="403"/>
        <v>0</v>
      </c>
      <c r="P1135" s="162">
        <f t="shared" si="394"/>
        <v>0</v>
      </c>
      <c r="Q1135" s="157">
        <f t="shared" si="395"/>
        <v>0</v>
      </c>
      <c r="R1135" s="163">
        <f t="shared" si="404"/>
        <v>0.12</v>
      </c>
      <c r="S1135" s="161">
        <f t="shared" si="396"/>
        <v>28</v>
      </c>
      <c r="T1135" s="161">
        <v>360</v>
      </c>
      <c r="U1135" s="164">
        <f t="shared" si="397"/>
        <v>1.0085666010000001</v>
      </c>
      <c r="V1135" s="157">
        <f t="shared" si="398"/>
        <v>8.7634481500000003</v>
      </c>
      <c r="W1135" s="2">
        <f t="shared" si="405"/>
        <v>0</v>
      </c>
      <c r="X1135" s="2"/>
      <c r="Y1135" s="8"/>
      <c r="Z1135" s="5"/>
      <c r="AE1135" s="39"/>
    </row>
    <row r="1136" spans="1:177" ht="15" customHeight="1" x14ac:dyDescent="0.2">
      <c r="A1136" s="75">
        <f t="shared" si="399"/>
        <v>44071</v>
      </c>
      <c r="B1136" s="2">
        <f t="shared" si="390"/>
        <v>1032.1427051400001</v>
      </c>
      <c r="C1136" s="157">
        <f t="shared" si="389"/>
        <v>1020.5820756400001</v>
      </c>
      <c r="D1136" s="158">
        <f t="shared" si="400"/>
        <v>5311.65</v>
      </c>
      <c r="E1136" s="150">
        <f>IF(AND(K1136=1,K1135&gt;1),VLOOKUP(A1135,[1]Plan1!$GA$137:$GD$300,4),E1135)</f>
        <v>5325.46</v>
      </c>
      <c r="F1136" s="152">
        <f t="shared" si="391"/>
        <v>43981</v>
      </c>
      <c r="G1136" s="152">
        <f t="shared" si="408"/>
        <v>44012</v>
      </c>
      <c r="H1136" s="159">
        <f t="shared" si="392"/>
        <v>2.5999454030292135E-3</v>
      </c>
      <c r="I1136" s="160">
        <f t="shared" si="401"/>
        <v>44073</v>
      </c>
      <c r="J1136" s="155">
        <f t="shared" si="409"/>
        <v>31</v>
      </c>
      <c r="K1136" s="155">
        <f t="shared" si="406"/>
        <v>29</v>
      </c>
      <c r="L1136" s="2">
        <f t="shared" si="402"/>
        <v>1.002432</v>
      </c>
      <c r="M1136" s="157">
        <f t="shared" si="407"/>
        <v>1.002432</v>
      </c>
      <c r="N1136" s="2">
        <f t="shared" si="393"/>
        <v>1023.0641312400001</v>
      </c>
      <c r="O1136" s="161">
        <f t="shared" si="403"/>
        <v>0</v>
      </c>
      <c r="P1136" s="162">
        <f t="shared" si="394"/>
        <v>0</v>
      </c>
      <c r="Q1136" s="157">
        <f t="shared" si="395"/>
        <v>0</v>
      </c>
      <c r="R1136" s="163">
        <f t="shared" si="404"/>
        <v>0.12</v>
      </c>
      <c r="S1136" s="161">
        <f t="shared" si="396"/>
        <v>29</v>
      </c>
      <c r="T1136" s="161">
        <v>360</v>
      </c>
      <c r="U1136" s="164">
        <f t="shared" si="397"/>
        <v>1.008873905</v>
      </c>
      <c r="V1136" s="157">
        <f t="shared" si="398"/>
        <v>9.0785739000000003</v>
      </c>
      <c r="W1136" s="2">
        <f t="shared" si="405"/>
        <v>0</v>
      </c>
      <c r="X1136" s="2"/>
      <c r="Y1136" s="8"/>
      <c r="Z1136" s="5"/>
      <c r="AE1136" s="39"/>
    </row>
    <row r="1137" spans="1:31" ht="15" customHeight="1" x14ac:dyDescent="0.2">
      <c r="A1137" s="75">
        <f t="shared" si="399"/>
        <v>44072</v>
      </c>
      <c r="B1137" s="2">
        <f t="shared" si="390"/>
        <v>1032.5436770900001</v>
      </c>
      <c r="C1137" s="157">
        <f t="shared" ref="C1137:C1200" si="410">IF(I1137&gt;I1136,N1136+V1136-X1136-Y1136,C1136)</f>
        <v>1020.5820756400001</v>
      </c>
      <c r="D1137" s="158">
        <f t="shared" si="400"/>
        <v>5311.65</v>
      </c>
      <c r="E1137" s="150">
        <f>IF(AND(K1137=1,K1136&gt;1),VLOOKUP(A1136,[1]Plan1!$GA$137:$GD$300,4),E1136)</f>
        <v>5325.46</v>
      </c>
      <c r="F1137" s="152">
        <f t="shared" si="391"/>
        <v>43981</v>
      </c>
      <c r="G1137" s="152">
        <f t="shared" si="408"/>
        <v>44012</v>
      </c>
      <c r="H1137" s="159">
        <f t="shared" si="392"/>
        <v>2.5999454030292135E-3</v>
      </c>
      <c r="I1137" s="160">
        <f t="shared" si="401"/>
        <v>44073</v>
      </c>
      <c r="J1137" s="155">
        <f t="shared" si="409"/>
        <v>31</v>
      </c>
      <c r="K1137" s="155">
        <f t="shared" si="406"/>
        <v>30</v>
      </c>
      <c r="L1137" s="2">
        <f t="shared" si="402"/>
        <v>1.0025159699999999</v>
      </c>
      <c r="M1137" s="157">
        <f t="shared" si="407"/>
        <v>1.0025159699999999</v>
      </c>
      <c r="N1137" s="2">
        <f t="shared" si="393"/>
        <v>1023.14982952</v>
      </c>
      <c r="O1137" s="161">
        <f t="shared" si="403"/>
        <v>0</v>
      </c>
      <c r="P1137" s="162">
        <f t="shared" si="394"/>
        <v>0</v>
      </c>
      <c r="Q1137" s="157">
        <f t="shared" si="395"/>
        <v>0</v>
      </c>
      <c r="R1137" s="163">
        <f t="shared" si="404"/>
        <v>0.12</v>
      </c>
      <c r="S1137" s="161">
        <f t="shared" si="396"/>
        <v>30</v>
      </c>
      <c r="T1137" s="161">
        <v>360</v>
      </c>
      <c r="U1137" s="164">
        <f t="shared" si="397"/>
        <v>1.009181302</v>
      </c>
      <c r="V1137" s="157">
        <f t="shared" si="398"/>
        <v>9.3938475700000001</v>
      </c>
      <c r="W1137" s="2">
        <f t="shared" si="405"/>
        <v>0</v>
      </c>
      <c r="X1137" s="2"/>
      <c r="Y1137" s="8"/>
      <c r="Z1137" s="5"/>
      <c r="AE1137" s="39"/>
    </row>
    <row r="1138" spans="1:31" ht="15" customHeight="1" x14ac:dyDescent="0.2">
      <c r="A1138" s="75">
        <f t="shared" si="399"/>
        <v>44073</v>
      </c>
      <c r="B1138" s="2">
        <f t="shared" si="390"/>
        <v>1032.94479791</v>
      </c>
      <c r="C1138" s="157">
        <f t="shared" si="410"/>
        <v>1020.5820756400001</v>
      </c>
      <c r="D1138" s="158">
        <f t="shared" si="400"/>
        <v>5311.65</v>
      </c>
      <c r="E1138" s="150">
        <f>IF(AND(K1138=1,K1137&gt;1),VLOOKUP(A1137,[1]Plan1!$GA$137:$GD$300,4),E1137)</f>
        <v>5325.46</v>
      </c>
      <c r="F1138" s="152">
        <f t="shared" si="391"/>
        <v>43981</v>
      </c>
      <c r="G1138" s="152">
        <f t="shared" si="408"/>
        <v>44012</v>
      </c>
      <c r="H1138" s="159">
        <f t="shared" si="392"/>
        <v>2.5999454030292135E-3</v>
      </c>
      <c r="I1138" s="160">
        <f t="shared" si="401"/>
        <v>44073</v>
      </c>
      <c r="J1138" s="155">
        <f t="shared" si="409"/>
        <v>31</v>
      </c>
      <c r="K1138" s="155">
        <f t="shared" si="406"/>
        <v>31</v>
      </c>
      <c r="L1138" s="2">
        <f t="shared" si="402"/>
        <v>1.0025999400000001</v>
      </c>
      <c r="M1138" s="157">
        <f t="shared" si="407"/>
        <v>1.0025999400000001</v>
      </c>
      <c r="N1138" s="2">
        <f t="shared" si="393"/>
        <v>1023.2355278</v>
      </c>
      <c r="O1138" s="161">
        <f t="shared" si="403"/>
        <v>0</v>
      </c>
      <c r="P1138" s="162">
        <f t="shared" si="394"/>
        <v>0</v>
      </c>
      <c r="Q1138" s="157">
        <f t="shared" si="395"/>
        <v>0</v>
      </c>
      <c r="R1138" s="163">
        <f t="shared" si="404"/>
        <v>0.12</v>
      </c>
      <c r="S1138" s="161">
        <f t="shared" si="396"/>
        <v>31</v>
      </c>
      <c r="T1138" s="161">
        <v>360</v>
      </c>
      <c r="U1138" s="164">
        <f t="shared" si="397"/>
        <v>1.0094887930000001</v>
      </c>
      <c r="V1138" s="157">
        <f t="shared" si="398"/>
        <v>9.7092701100000003</v>
      </c>
      <c r="W1138" s="2">
        <f t="shared" si="405"/>
        <v>0</v>
      </c>
      <c r="X1138" s="2"/>
      <c r="Y1138" s="8"/>
      <c r="Z1138" s="5"/>
      <c r="AE1138" s="39"/>
    </row>
    <row r="1139" spans="1:31" ht="15" customHeight="1" x14ac:dyDescent="0.2">
      <c r="A1139" s="75">
        <f t="shared" si="399"/>
        <v>44074</v>
      </c>
      <c r="B1139" s="2">
        <f t="shared" si="390"/>
        <v>1033.3792940600001</v>
      </c>
      <c r="C1139" s="157">
        <f t="shared" si="410"/>
        <v>1032.94479791</v>
      </c>
      <c r="D1139" s="158">
        <f t="shared" si="400"/>
        <v>5325.46</v>
      </c>
      <c r="E1139" s="150">
        <f>IF(AND(K1139=1,K1138&gt;1),VLOOKUP(A1138,[1]Plan1!$GA$137:$GD$300,4),E1138)</f>
        <v>5344.63</v>
      </c>
      <c r="F1139" s="152">
        <f t="shared" si="391"/>
        <v>44012</v>
      </c>
      <c r="G1139" s="152">
        <f t="shared" si="408"/>
        <v>44042</v>
      </c>
      <c r="H1139" s="159">
        <f t="shared" si="392"/>
        <v>3.599689040946652E-3</v>
      </c>
      <c r="I1139" s="160">
        <f t="shared" si="401"/>
        <v>44104</v>
      </c>
      <c r="J1139" s="155">
        <f t="shared" si="409"/>
        <v>31</v>
      </c>
      <c r="K1139" s="155">
        <f t="shared" si="406"/>
        <v>1</v>
      </c>
      <c r="L1139" s="2">
        <f t="shared" si="402"/>
        <v>1.0001159100000001</v>
      </c>
      <c r="M1139" s="157">
        <f t="shared" si="407"/>
        <v>1.0001159100000001</v>
      </c>
      <c r="N1139" s="2">
        <f t="shared" si="393"/>
        <v>1033.0645265400001</v>
      </c>
      <c r="O1139" s="161">
        <f t="shared" si="403"/>
        <v>0</v>
      </c>
      <c r="P1139" s="162">
        <f t="shared" si="394"/>
        <v>0</v>
      </c>
      <c r="Q1139" s="157">
        <f t="shared" si="395"/>
        <v>0</v>
      </c>
      <c r="R1139" s="163">
        <f t="shared" si="404"/>
        <v>0.12</v>
      </c>
      <c r="S1139" s="161">
        <f t="shared" si="396"/>
        <v>1</v>
      </c>
      <c r="T1139" s="161">
        <v>360</v>
      </c>
      <c r="U1139" s="164">
        <f t="shared" si="397"/>
        <v>1.0003046929999999</v>
      </c>
      <c r="V1139" s="157">
        <f t="shared" si="398"/>
        <v>0.31476752000000002</v>
      </c>
      <c r="W1139" s="2">
        <f t="shared" si="405"/>
        <v>0</v>
      </c>
      <c r="X1139" s="2"/>
      <c r="Y1139" s="8"/>
      <c r="Z1139" s="5"/>
      <c r="AE1139" s="39"/>
    </row>
    <row r="1140" spans="1:31" ht="15" customHeight="1" x14ac:dyDescent="0.2">
      <c r="A1140" s="75">
        <f t="shared" si="399"/>
        <v>44075</v>
      </c>
      <c r="B1140" s="2">
        <f t="shared" si="390"/>
        <v>1033.81398098</v>
      </c>
      <c r="C1140" s="157">
        <f t="shared" si="410"/>
        <v>1032.94479791</v>
      </c>
      <c r="D1140" s="158">
        <f t="shared" si="400"/>
        <v>5325.46</v>
      </c>
      <c r="E1140" s="150">
        <f>IF(AND(K1140=1,K1139&gt;1),VLOOKUP(A1139,[1]Plan1!$GA$137:$GD$300,4),E1139)</f>
        <v>5344.63</v>
      </c>
      <c r="F1140" s="152">
        <f t="shared" si="391"/>
        <v>44012</v>
      </c>
      <c r="G1140" s="152">
        <f t="shared" si="408"/>
        <v>44042</v>
      </c>
      <c r="H1140" s="159">
        <f t="shared" si="392"/>
        <v>3.599689040946652E-3</v>
      </c>
      <c r="I1140" s="160">
        <f t="shared" si="401"/>
        <v>44104</v>
      </c>
      <c r="J1140" s="155">
        <f t="shared" si="409"/>
        <v>31</v>
      </c>
      <c r="K1140" s="155">
        <f t="shared" si="406"/>
        <v>2</v>
      </c>
      <c r="L1140" s="2">
        <f t="shared" si="402"/>
        <v>1.0002318400000001</v>
      </c>
      <c r="M1140" s="157">
        <f t="shared" si="407"/>
        <v>1.0002318400000001</v>
      </c>
      <c r="N1140" s="2">
        <f t="shared" si="393"/>
        <v>1033.1842758299999</v>
      </c>
      <c r="O1140" s="161">
        <f t="shared" si="403"/>
        <v>0</v>
      </c>
      <c r="P1140" s="162">
        <f t="shared" si="394"/>
        <v>0</v>
      </c>
      <c r="Q1140" s="157">
        <f t="shared" si="395"/>
        <v>0</v>
      </c>
      <c r="R1140" s="163">
        <f t="shared" si="404"/>
        <v>0.12</v>
      </c>
      <c r="S1140" s="161">
        <f t="shared" si="396"/>
        <v>2</v>
      </c>
      <c r="T1140" s="161">
        <v>360</v>
      </c>
      <c r="U1140" s="164">
        <f t="shared" si="397"/>
        <v>1.0006094800000001</v>
      </c>
      <c r="V1140" s="157">
        <f t="shared" si="398"/>
        <v>0.62970515000000005</v>
      </c>
      <c r="W1140" s="2">
        <f t="shared" si="405"/>
        <v>0</v>
      </c>
      <c r="X1140" s="2"/>
      <c r="Y1140" s="8"/>
      <c r="Z1140" s="5"/>
      <c r="AE1140" s="39"/>
    </row>
    <row r="1141" spans="1:31" ht="15" customHeight="1" x14ac:dyDescent="0.2">
      <c r="A1141" s="75">
        <f t="shared" si="399"/>
        <v>44076</v>
      </c>
      <c r="B1141" s="2">
        <f t="shared" si="390"/>
        <v>1034.2488566300001</v>
      </c>
      <c r="C1141" s="157">
        <f t="shared" si="410"/>
        <v>1032.94479791</v>
      </c>
      <c r="D1141" s="158">
        <f t="shared" si="400"/>
        <v>5325.46</v>
      </c>
      <c r="E1141" s="150">
        <f>IF(AND(K1141=1,K1140&gt;1),VLOOKUP(A1140,[1]Plan1!$GA$137:$GD$300,4),E1140)</f>
        <v>5344.63</v>
      </c>
      <c r="F1141" s="152">
        <f t="shared" si="391"/>
        <v>44012</v>
      </c>
      <c r="G1141" s="152">
        <f t="shared" si="408"/>
        <v>44042</v>
      </c>
      <c r="H1141" s="159">
        <f t="shared" si="392"/>
        <v>3.599689040946652E-3</v>
      </c>
      <c r="I1141" s="160">
        <f t="shared" si="401"/>
        <v>44104</v>
      </c>
      <c r="J1141" s="155">
        <f t="shared" si="409"/>
        <v>31</v>
      </c>
      <c r="K1141" s="155">
        <f t="shared" si="406"/>
        <v>3</v>
      </c>
      <c r="L1141" s="2">
        <f t="shared" si="402"/>
        <v>1.00034779</v>
      </c>
      <c r="M1141" s="157">
        <f t="shared" si="407"/>
        <v>1.00034779</v>
      </c>
      <c r="N1141" s="2">
        <f t="shared" si="393"/>
        <v>1033.30404578</v>
      </c>
      <c r="O1141" s="161">
        <f t="shared" si="403"/>
        <v>0</v>
      </c>
      <c r="P1141" s="162">
        <f t="shared" si="394"/>
        <v>0</v>
      </c>
      <c r="Q1141" s="157">
        <f t="shared" si="395"/>
        <v>0</v>
      </c>
      <c r="R1141" s="163">
        <f t="shared" si="404"/>
        <v>0.12</v>
      </c>
      <c r="S1141" s="161">
        <f t="shared" si="396"/>
        <v>3</v>
      </c>
      <c r="T1141" s="161">
        <v>360</v>
      </c>
      <c r="U1141" s="164">
        <f t="shared" si="397"/>
        <v>1.000914359</v>
      </c>
      <c r="V1141" s="157">
        <f t="shared" si="398"/>
        <v>0.94481084999999998</v>
      </c>
      <c r="W1141" s="2">
        <f t="shared" si="405"/>
        <v>0</v>
      </c>
      <c r="X1141" s="2"/>
      <c r="Y1141" s="8"/>
      <c r="Z1141" s="5"/>
      <c r="AE1141" s="39"/>
    </row>
    <row r="1142" spans="1:31" ht="15" customHeight="1" x14ac:dyDescent="0.2">
      <c r="A1142" s="75">
        <f t="shared" si="399"/>
        <v>44077</v>
      </c>
      <c r="B1142" s="2">
        <f t="shared" si="390"/>
        <v>1034.68390142</v>
      </c>
      <c r="C1142" s="157">
        <f t="shared" si="410"/>
        <v>1032.94479791</v>
      </c>
      <c r="D1142" s="158">
        <f t="shared" si="400"/>
        <v>5325.46</v>
      </c>
      <c r="E1142" s="150">
        <f>IF(AND(K1142=1,K1141&gt;1),VLOOKUP(A1141,[1]Plan1!$GA$137:$GD$300,4),E1141)</f>
        <v>5344.63</v>
      </c>
      <c r="F1142" s="152">
        <f t="shared" si="391"/>
        <v>44012</v>
      </c>
      <c r="G1142" s="152">
        <f t="shared" si="408"/>
        <v>44042</v>
      </c>
      <c r="H1142" s="159">
        <f t="shared" si="392"/>
        <v>3.599689040946652E-3</v>
      </c>
      <c r="I1142" s="160">
        <f t="shared" si="401"/>
        <v>44104</v>
      </c>
      <c r="J1142" s="155">
        <f t="shared" si="409"/>
        <v>31</v>
      </c>
      <c r="K1142" s="155">
        <f t="shared" si="406"/>
        <v>4</v>
      </c>
      <c r="L1142" s="2">
        <f t="shared" si="402"/>
        <v>1.00046374</v>
      </c>
      <c r="M1142" s="157">
        <f t="shared" si="407"/>
        <v>1.00046374</v>
      </c>
      <c r="N1142" s="2">
        <f t="shared" si="393"/>
        <v>1033.4238157299999</v>
      </c>
      <c r="O1142" s="161">
        <f t="shared" si="403"/>
        <v>0</v>
      </c>
      <c r="P1142" s="162">
        <f t="shared" si="394"/>
        <v>0</v>
      </c>
      <c r="Q1142" s="157">
        <f t="shared" si="395"/>
        <v>0</v>
      </c>
      <c r="R1142" s="163">
        <f t="shared" si="404"/>
        <v>0.12</v>
      </c>
      <c r="S1142" s="161">
        <f t="shared" si="396"/>
        <v>4</v>
      </c>
      <c r="T1142" s="161">
        <v>360</v>
      </c>
      <c r="U1142" s="164">
        <f t="shared" si="397"/>
        <v>1.0012193309999999</v>
      </c>
      <c r="V1142" s="157">
        <f t="shared" si="398"/>
        <v>1.2600856899999999</v>
      </c>
      <c r="W1142" s="2">
        <f t="shared" si="405"/>
        <v>0</v>
      </c>
      <c r="X1142" s="2"/>
      <c r="Y1142" s="8"/>
      <c r="Z1142" s="5"/>
      <c r="AE1142" s="39"/>
    </row>
    <row r="1143" spans="1:31" ht="15" customHeight="1" x14ac:dyDescent="0.2">
      <c r="A1143" s="75">
        <f t="shared" si="399"/>
        <v>44078</v>
      </c>
      <c r="B1143" s="2">
        <f t="shared" si="390"/>
        <v>1035.11914641</v>
      </c>
      <c r="C1143" s="157">
        <f t="shared" si="410"/>
        <v>1032.94479791</v>
      </c>
      <c r="D1143" s="158">
        <f t="shared" si="400"/>
        <v>5325.46</v>
      </c>
      <c r="E1143" s="150">
        <f>IF(AND(K1143=1,K1142&gt;1),VLOOKUP(A1142,[1]Plan1!$GA$137:$GD$300,4),E1142)</f>
        <v>5344.63</v>
      </c>
      <c r="F1143" s="152">
        <f t="shared" si="391"/>
        <v>44012</v>
      </c>
      <c r="G1143" s="152">
        <f t="shared" si="408"/>
        <v>44042</v>
      </c>
      <c r="H1143" s="159">
        <f t="shared" si="392"/>
        <v>3.599689040946652E-3</v>
      </c>
      <c r="I1143" s="160">
        <f t="shared" si="401"/>
        <v>44104</v>
      </c>
      <c r="J1143" s="155">
        <f t="shared" si="409"/>
        <v>31</v>
      </c>
      <c r="K1143" s="155">
        <f t="shared" si="406"/>
        <v>5</v>
      </c>
      <c r="L1143" s="2">
        <f t="shared" si="402"/>
        <v>1.00057972</v>
      </c>
      <c r="M1143" s="157">
        <f t="shared" si="407"/>
        <v>1.00057972</v>
      </c>
      <c r="N1143" s="2">
        <f t="shared" si="393"/>
        <v>1033.54361666</v>
      </c>
      <c r="O1143" s="161">
        <f t="shared" si="403"/>
        <v>0</v>
      </c>
      <c r="P1143" s="162">
        <f t="shared" si="394"/>
        <v>0</v>
      </c>
      <c r="Q1143" s="157">
        <f t="shared" si="395"/>
        <v>0</v>
      </c>
      <c r="R1143" s="163">
        <f t="shared" si="404"/>
        <v>0.12</v>
      </c>
      <c r="S1143" s="161">
        <f t="shared" si="396"/>
        <v>5</v>
      </c>
      <c r="T1143" s="161">
        <v>360</v>
      </c>
      <c r="U1143" s="164">
        <f t="shared" si="397"/>
        <v>1.001524396</v>
      </c>
      <c r="V1143" s="157">
        <f t="shared" si="398"/>
        <v>1.5755297500000001</v>
      </c>
      <c r="W1143" s="2">
        <f t="shared" si="405"/>
        <v>0</v>
      </c>
      <c r="X1143" s="2"/>
      <c r="Y1143" s="8"/>
      <c r="Z1143" s="5"/>
      <c r="AE1143" s="39"/>
    </row>
    <row r="1144" spans="1:31" ht="15" customHeight="1" x14ac:dyDescent="0.2">
      <c r="A1144" s="75">
        <f t="shared" si="399"/>
        <v>44079</v>
      </c>
      <c r="B1144" s="2">
        <f t="shared" si="390"/>
        <v>1035.5545606400001</v>
      </c>
      <c r="C1144" s="157">
        <f t="shared" si="410"/>
        <v>1032.94479791</v>
      </c>
      <c r="D1144" s="158">
        <f t="shared" si="400"/>
        <v>5325.46</v>
      </c>
      <c r="E1144" s="150">
        <f>IF(AND(K1144=1,K1143&gt;1),VLOOKUP(A1143,[1]Plan1!$GA$137:$GD$300,4),E1143)</f>
        <v>5344.63</v>
      </c>
      <c r="F1144" s="152">
        <f t="shared" si="391"/>
        <v>44012</v>
      </c>
      <c r="G1144" s="152">
        <f t="shared" si="408"/>
        <v>44042</v>
      </c>
      <c r="H1144" s="159">
        <f t="shared" si="392"/>
        <v>3.599689040946652E-3</v>
      </c>
      <c r="I1144" s="160">
        <f t="shared" si="401"/>
        <v>44104</v>
      </c>
      <c r="J1144" s="155">
        <f t="shared" si="409"/>
        <v>31</v>
      </c>
      <c r="K1144" s="155">
        <f t="shared" si="406"/>
        <v>6</v>
      </c>
      <c r="L1144" s="2">
        <f t="shared" si="402"/>
        <v>1.0006957000000001</v>
      </c>
      <c r="M1144" s="157">
        <f t="shared" si="407"/>
        <v>1.0006957000000001</v>
      </c>
      <c r="N1144" s="2">
        <f t="shared" si="393"/>
        <v>1033.6634176</v>
      </c>
      <c r="O1144" s="161">
        <f t="shared" si="403"/>
        <v>0</v>
      </c>
      <c r="P1144" s="162">
        <f t="shared" si="394"/>
        <v>0</v>
      </c>
      <c r="Q1144" s="157">
        <f t="shared" si="395"/>
        <v>0</v>
      </c>
      <c r="R1144" s="163">
        <f t="shared" si="404"/>
        <v>0.12</v>
      </c>
      <c r="S1144" s="161">
        <f t="shared" si="396"/>
        <v>6</v>
      </c>
      <c r="T1144" s="161">
        <v>360</v>
      </c>
      <c r="U1144" s="164">
        <f t="shared" si="397"/>
        <v>1.001829554</v>
      </c>
      <c r="V1144" s="157">
        <f t="shared" si="398"/>
        <v>1.89114304</v>
      </c>
      <c r="W1144" s="2">
        <f t="shared" si="405"/>
        <v>0</v>
      </c>
      <c r="X1144" s="2"/>
      <c r="Y1144" s="8"/>
      <c r="Z1144" s="5"/>
      <c r="AE1144" s="39"/>
    </row>
    <row r="1145" spans="1:31" ht="15" customHeight="1" x14ac:dyDescent="0.2">
      <c r="A1145" s="75">
        <f t="shared" si="399"/>
        <v>44080</v>
      </c>
      <c r="B1145" s="2">
        <f t="shared" si="390"/>
        <v>1035.99016379</v>
      </c>
      <c r="C1145" s="157">
        <f t="shared" si="410"/>
        <v>1032.94479791</v>
      </c>
      <c r="D1145" s="158">
        <f t="shared" si="400"/>
        <v>5325.46</v>
      </c>
      <c r="E1145" s="150">
        <f>IF(AND(K1145=1,K1144&gt;1),VLOOKUP(A1144,[1]Plan1!$GA$137:$GD$300,4),E1144)</f>
        <v>5344.63</v>
      </c>
      <c r="F1145" s="152">
        <f t="shared" si="391"/>
        <v>44012</v>
      </c>
      <c r="G1145" s="152">
        <f t="shared" si="408"/>
        <v>44042</v>
      </c>
      <c r="H1145" s="159">
        <f t="shared" si="392"/>
        <v>3.599689040946652E-3</v>
      </c>
      <c r="I1145" s="160">
        <f t="shared" si="401"/>
        <v>44104</v>
      </c>
      <c r="J1145" s="155">
        <f t="shared" si="409"/>
        <v>31</v>
      </c>
      <c r="K1145" s="155">
        <f t="shared" si="406"/>
        <v>7</v>
      </c>
      <c r="L1145" s="2">
        <f t="shared" si="402"/>
        <v>1.0008117000000001</v>
      </c>
      <c r="M1145" s="157">
        <f t="shared" si="407"/>
        <v>1.0008117000000001</v>
      </c>
      <c r="N1145" s="2">
        <f t="shared" si="393"/>
        <v>1033.7832392</v>
      </c>
      <c r="O1145" s="161">
        <f t="shared" si="403"/>
        <v>0</v>
      </c>
      <c r="P1145" s="162">
        <f t="shared" si="394"/>
        <v>0</v>
      </c>
      <c r="Q1145" s="157">
        <f t="shared" si="395"/>
        <v>0</v>
      </c>
      <c r="R1145" s="163">
        <f t="shared" si="404"/>
        <v>0.12</v>
      </c>
      <c r="S1145" s="161">
        <f t="shared" si="396"/>
        <v>7</v>
      </c>
      <c r="T1145" s="161">
        <v>360</v>
      </c>
      <c r="U1145" s="164">
        <f t="shared" si="397"/>
        <v>1.002134804</v>
      </c>
      <c r="V1145" s="157">
        <f t="shared" si="398"/>
        <v>2.2069245899999999</v>
      </c>
      <c r="W1145" s="2">
        <f t="shared" si="405"/>
        <v>0</v>
      </c>
      <c r="X1145" s="2"/>
      <c r="Y1145" s="8"/>
      <c r="Z1145" s="5"/>
      <c r="AE1145" s="39"/>
    </row>
    <row r="1146" spans="1:31" ht="15" customHeight="1" x14ac:dyDescent="0.2">
      <c r="A1146" s="75">
        <f t="shared" si="399"/>
        <v>44081</v>
      </c>
      <c r="B1146" s="2">
        <f t="shared" si="390"/>
        <v>1036.4259476300001</v>
      </c>
      <c r="C1146" s="157">
        <f t="shared" si="410"/>
        <v>1032.94479791</v>
      </c>
      <c r="D1146" s="158">
        <f t="shared" si="400"/>
        <v>5325.46</v>
      </c>
      <c r="E1146" s="150">
        <f>IF(AND(K1146=1,K1145&gt;1),VLOOKUP(A1145,[1]Plan1!$GA$137:$GD$300,4),E1145)</f>
        <v>5344.63</v>
      </c>
      <c r="F1146" s="152">
        <f t="shared" si="391"/>
        <v>44012</v>
      </c>
      <c r="G1146" s="152">
        <f t="shared" si="408"/>
        <v>44042</v>
      </c>
      <c r="H1146" s="159">
        <f t="shared" si="392"/>
        <v>3.599689040946652E-3</v>
      </c>
      <c r="I1146" s="160">
        <f t="shared" si="401"/>
        <v>44104</v>
      </c>
      <c r="J1146" s="155">
        <f t="shared" si="409"/>
        <v>31</v>
      </c>
      <c r="K1146" s="155">
        <f t="shared" si="406"/>
        <v>8</v>
      </c>
      <c r="L1146" s="2">
        <f t="shared" si="402"/>
        <v>1.00092771</v>
      </c>
      <c r="M1146" s="157">
        <f t="shared" si="407"/>
        <v>1.00092771</v>
      </c>
      <c r="N1146" s="2">
        <f t="shared" si="393"/>
        <v>1033.90307112</v>
      </c>
      <c r="O1146" s="161">
        <f t="shared" si="403"/>
        <v>0</v>
      </c>
      <c r="P1146" s="162">
        <f t="shared" si="394"/>
        <v>0</v>
      </c>
      <c r="Q1146" s="157">
        <f t="shared" si="395"/>
        <v>0</v>
      </c>
      <c r="R1146" s="163">
        <f t="shared" si="404"/>
        <v>0.12</v>
      </c>
      <c r="S1146" s="161">
        <f t="shared" si="396"/>
        <v>8</v>
      </c>
      <c r="T1146" s="161">
        <v>360</v>
      </c>
      <c r="U1146" s="164">
        <f t="shared" si="397"/>
        <v>1.002440148</v>
      </c>
      <c r="V1146" s="157">
        <f t="shared" si="398"/>
        <v>2.5228765100000001</v>
      </c>
      <c r="W1146" s="2">
        <f t="shared" si="405"/>
        <v>0</v>
      </c>
      <c r="X1146" s="2"/>
      <c r="Y1146" s="8"/>
      <c r="Z1146" s="5"/>
      <c r="AE1146" s="39"/>
    </row>
    <row r="1147" spans="1:31" ht="15" customHeight="1" x14ac:dyDescent="0.2">
      <c r="A1147" s="75">
        <f t="shared" si="399"/>
        <v>44082</v>
      </c>
      <c r="B1147" s="2">
        <f t="shared" si="390"/>
        <v>1036.8619111800001</v>
      </c>
      <c r="C1147" s="157">
        <f t="shared" si="410"/>
        <v>1032.94479791</v>
      </c>
      <c r="D1147" s="158">
        <f t="shared" si="400"/>
        <v>5325.46</v>
      </c>
      <c r="E1147" s="150">
        <f>IF(AND(K1147=1,K1146&gt;1),VLOOKUP(A1146,[1]Plan1!$GA$137:$GD$300,4),E1146)</f>
        <v>5344.63</v>
      </c>
      <c r="F1147" s="152">
        <f t="shared" si="391"/>
        <v>44012</v>
      </c>
      <c r="G1147" s="152">
        <f t="shared" si="408"/>
        <v>44042</v>
      </c>
      <c r="H1147" s="159">
        <f t="shared" si="392"/>
        <v>3.599689040946652E-3</v>
      </c>
      <c r="I1147" s="160">
        <f t="shared" si="401"/>
        <v>44104</v>
      </c>
      <c r="J1147" s="155">
        <f t="shared" si="409"/>
        <v>31</v>
      </c>
      <c r="K1147" s="155">
        <f t="shared" si="406"/>
        <v>9</v>
      </c>
      <c r="L1147" s="2">
        <f t="shared" si="402"/>
        <v>1.0010437299999999</v>
      </c>
      <c r="M1147" s="157">
        <f t="shared" si="407"/>
        <v>1.0010437299999999</v>
      </c>
      <c r="N1147" s="2">
        <f t="shared" si="393"/>
        <v>1034.0229133800001</v>
      </c>
      <c r="O1147" s="161">
        <f t="shared" si="403"/>
        <v>0</v>
      </c>
      <c r="P1147" s="162">
        <f t="shared" si="394"/>
        <v>0</v>
      </c>
      <c r="Q1147" s="157">
        <f t="shared" si="395"/>
        <v>0</v>
      </c>
      <c r="R1147" s="163">
        <f t="shared" si="404"/>
        <v>0.12</v>
      </c>
      <c r="S1147" s="161">
        <f t="shared" si="396"/>
        <v>9</v>
      </c>
      <c r="T1147" s="161">
        <v>360</v>
      </c>
      <c r="U1147" s="164">
        <f t="shared" si="397"/>
        <v>1.002745585</v>
      </c>
      <c r="V1147" s="157">
        <f t="shared" si="398"/>
        <v>2.8389978</v>
      </c>
      <c r="W1147" s="2">
        <f t="shared" si="405"/>
        <v>0</v>
      </c>
      <c r="X1147" s="2"/>
      <c r="Y1147" s="8"/>
      <c r="Z1147" s="5"/>
      <c r="AE1147" s="39"/>
    </row>
    <row r="1148" spans="1:31" ht="15" customHeight="1" x14ac:dyDescent="0.2">
      <c r="A1148" s="75">
        <f t="shared" si="399"/>
        <v>44083</v>
      </c>
      <c r="B1148" s="2">
        <f t="shared" si="390"/>
        <v>1037.29806482</v>
      </c>
      <c r="C1148" s="157">
        <f t="shared" si="410"/>
        <v>1032.94479791</v>
      </c>
      <c r="D1148" s="158">
        <f t="shared" si="400"/>
        <v>5325.46</v>
      </c>
      <c r="E1148" s="150">
        <f>IF(AND(K1148=1,K1147&gt;1),VLOOKUP(A1147,[1]Plan1!$GA$137:$GD$300,4),E1147)</f>
        <v>5344.63</v>
      </c>
      <c r="F1148" s="152">
        <f t="shared" si="391"/>
        <v>44012</v>
      </c>
      <c r="G1148" s="152">
        <f t="shared" si="408"/>
        <v>44042</v>
      </c>
      <c r="H1148" s="159">
        <f t="shared" si="392"/>
        <v>3.599689040946652E-3</v>
      </c>
      <c r="I1148" s="160">
        <f t="shared" si="401"/>
        <v>44104</v>
      </c>
      <c r="J1148" s="155">
        <f t="shared" si="409"/>
        <v>31</v>
      </c>
      <c r="K1148" s="155">
        <f t="shared" si="406"/>
        <v>10</v>
      </c>
      <c r="L1148" s="2">
        <f t="shared" si="402"/>
        <v>1.0011597699999999</v>
      </c>
      <c r="M1148" s="157">
        <f t="shared" si="407"/>
        <v>1.0011597699999999</v>
      </c>
      <c r="N1148" s="2">
        <f t="shared" si="393"/>
        <v>1034.14277629</v>
      </c>
      <c r="O1148" s="161">
        <f t="shared" si="403"/>
        <v>0</v>
      </c>
      <c r="P1148" s="162">
        <f t="shared" si="394"/>
        <v>0</v>
      </c>
      <c r="Q1148" s="157">
        <f t="shared" si="395"/>
        <v>0</v>
      </c>
      <c r="R1148" s="163">
        <f t="shared" si="404"/>
        <v>0.12</v>
      </c>
      <c r="S1148" s="161">
        <f t="shared" si="396"/>
        <v>10</v>
      </c>
      <c r="T1148" s="161">
        <v>360</v>
      </c>
      <c r="U1148" s="164">
        <f t="shared" si="397"/>
        <v>1.0030511150000001</v>
      </c>
      <c r="V1148" s="157">
        <f t="shared" si="398"/>
        <v>3.15528853</v>
      </c>
      <c r="W1148" s="2">
        <f t="shared" si="405"/>
        <v>0</v>
      </c>
      <c r="X1148" s="2"/>
      <c r="Y1148" s="8"/>
      <c r="Z1148" s="5"/>
      <c r="AE1148" s="39"/>
    </row>
    <row r="1149" spans="1:31" ht="15" customHeight="1" x14ac:dyDescent="0.2">
      <c r="A1149" s="75">
        <f t="shared" si="399"/>
        <v>44084</v>
      </c>
      <c r="B1149" s="2">
        <f t="shared" si="390"/>
        <v>1037.7343982699999</v>
      </c>
      <c r="C1149" s="157">
        <f t="shared" si="410"/>
        <v>1032.94479791</v>
      </c>
      <c r="D1149" s="158">
        <f t="shared" si="400"/>
        <v>5325.46</v>
      </c>
      <c r="E1149" s="150">
        <f>IF(AND(K1149=1,K1148&gt;1),VLOOKUP(A1148,[1]Plan1!$GA$137:$GD$300,4),E1148)</f>
        <v>5344.63</v>
      </c>
      <c r="F1149" s="152">
        <f t="shared" si="391"/>
        <v>44012</v>
      </c>
      <c r="G1149" s="152">
        <f t="shared" si="408"/>
        <v>44042</v>
      </c>
      <c r="H1149" s="159">
        <f t="shared" si="392"/>
        <v>3.599689040946652E-3</v>
      </c>
      <c r="I1149" s="160">
        <f t="shared" si="401"/>
        <v>44104</v>
      </c>
      <c r="J1149" s="155">
        <f t="shared" si="409"/>
        <v>31</v>
      </c>
      <c r="K1149" s="155">
        <f t="shared" si="406"/>
        <v>11</v>
      </c>
      <c r="L1149" s="2">
        <f t="shared" si="402"/>
        <v>1.00127582</v>
      </c>
      <c r="M1149" s="157">
        <f t="shared" si="407"/>
        <v>1.00127582</v>
      </c>
      <c r="N1149" s="2">
        <f t="shared" si="393"/>
        <v>1034.26264954</v>
      </c>
      <c r="O1149" s="161">
        <f t="shared" si="403"/>
        <v>0</v>
      </c>
      <c r="P1149" s="162">
        <f t="shared" si="394"/>
        <v>0</v>
      </c>
      <c r="Q1149" s="157">
        <f t="shared" si="395"/>
        <v>0</v>
      </c>
      <c r="R1149" s="163">
        <f t="shared" si="404"/>
        <v>0.12</v>
      </c>
      <c r="S1149" s="161">
        <f t="shared" si="396"/>
        <v>11</v>
      </c>
      <c r="T1149" s="161">
        <v>360</v>
      </c>
      <c r="U1149" s="164">
        <f t="shared" si="397"/>
        <v>1.0033567379999999</v>
      </c>
      <c r="V1149" s="157">
        <f t="shared" si="398"/>
        <v>3.4717487299999998</v>
      </c>
      <c r="W1149" s="2">
        <f t="shared" si="405"/>
        <v>0</v>
      </c>
      <c r="X1149" s="2"/>
      <c r="Y1149" s="8"/>
      <c r="Z1149" s="5"/>
      <c r="AE1149" s="39"/>
    </row>
    <row r="1150" spans="1:31" ht="15" customHeight="1" x14ac:dyDescent="0.2">
      <c r="A1150" s="75">
        <f t="shared" si="399"/>
        <v>44085</v>
      </c>
      <c r="B1150" s="2">
        <f t="shared" si="390"/>
        <v>1038.17092192</v>
      </c>
      <c r="C1150" s="157">
        <f t="shared" si="410"/>
        <v>1032.94479791</v>
      </c>
      <c r="D1150" s="158">
        <f t="shared" si="400"/>
        <v>5325.46</v>
      </c>
      <c r="E1150" s="150">
        <f>IF(AND(K1150=1,K1149&gt;1),VLOOKUP(A1149,[1]Plan1!$GA$137:$GD$300,4),E1149)</f>
        <v>5344.63</v>
      </c>
      <c r="F1150" s="152">
        <f t="shared" si="391"/>
        <v>44012</v>
      </c>
      <c r="G1150" s="152">
        <f t="shared" si="408"/>
        <v>44042</v>
      </c>
      <c r="H1150" s="159">
        <f t="shared" si="392"/>
        <v>3.599689040946652E-3</v>
      </c>
      <c r="I1150" s="160">
        <f t="shared" si="401"/>
        <v>44104</v>
      </c>
      <c r="J1150" s="155">
        <f t="shared" si="409"/>
        <v>31</v>
      </c>
      <c r="K1150" s="155">
        <f t="shared" si="406"/>
        <v>12</v>
      </c>
      <c r="L1150" s="2">
        <f t="shared" si="402"/>
        <v>1.0013918900000001</v>
      </c>
      <c r="M1150" s="157">
        <f t="shared" si="407"/>
        <v>1.0013918900000001</v>
      </c>
      <c r="N1150" s="2">
        <f t="shared" si="393"/>
        <v>1034.3825434400001</v>
      </c>
      <c r="O1150" s="161">
        <f t="shared" si="403"/>
        <v>0</v>
      </c>
      <c r="P1150" s="162">
        <f t="shared" si="394"/>
        <v>0</v>
      </c>
      <c r="Q1150" s="157">
        <f t="shared" si="395"/>
        <v>0</v>
      </c>
      <c r="R1150" s="163">
        <f t="shared" si="404"/>
        <v>0.12</v>
      </c>
      <c r="S1150" s="161">
        <f t="shared" si="396"/>
        <v>12</v>
      </c>
      <c r="T1150" s="161">
        <v>360</v>
      </c>
      <c r="U1150" s="164">
        <f t="shared" si="397"/>
        <v>1.0036624540000001</v>
      </c>
      <c r="V1150" s="157">
        <f t="shared" si="398"/>
        <v>3.78837848</v>
      </c>
      <c r="W1150" s="2">
        <f t="shared" si="405"/>
        <v>0</v>
      </c>
      <c r="X1150" s="2"/>
      <c r="Y1150" s="8"/>
      <c r="Z1150" s="5"/>
      <c r="AE1150" s="39"/>
    </row>
    <row r="1151" spans="1:31" ht="15" customHeight="1" x14ac:dyDescent="0.2">
      <c r="A1151" s="75">
        <f t="shared" si="399"/>
        <v>44086</v>
      </c>
      <c r="B1151" s="2">
        <f t="shared" si="390"/>
        <v>1038.60762649</v>
      </c>
      <c r="C1151" s="157">
        <f t="shared" si="410"/>
        <v>1032.94479791</v>
      </c>
      <c r="D1151" s="158">
        <f t="shared" si="400"/>
        <v>5325.46</v>
      </c>
      <c r="E1151" s="150">
        <f>IF(AND(K1151=1,K1150&gt;1),VLOOKUP(A1150,[1]Plan1!$GA$137:$GD$300,4),E1150)</f>
        <v>5344.63</v>
      </c>
      <c r="F1151" s="152">
        <f t="shared" si="391"/>
        <v>44012</v>
      </c>
      <c r="G1151" s="152">
        <f t="shared" si="408"/>
        <v>44042</v>
      </c>
      <c r="H1151" s="159">
        <f t="shared" si="392"/>
        <v>3.599689040946652E-3</v>
      </c>
      <c r="I1151" s="160">
        <f t="shared" si="401"/>
        <v>44104</v>
      </c>
      <c r="J1151" s="155">
        <f t="shared" si="409"/>
        <v>31</v>
      </c>
      <c r="K1151" s="155">
        <f t="shared" si="406"/>
        <v>13</v>
      </c>
      <c r="L1151" s="2">
        <f t="shared" si="402"/>
        <v>1.00150797</v>
      </c>
      <c r="M1151" s="157">
        <f t="shared" si="407"/>
        <v>1.00150797</v>
      </c>
      <c r="N1151" s="2">
        <f t="shared" si="393"/>
        <v>1034.50244767</v>
      </c>
      <c r="O1151" s="161">
        <f t="shared" si="403"/>
        <v>0</v>
      </c>
      <c r="P1151" s="162">
        <f t="shared" si="394"/>
        <v>0</v>
      </c>
      <c r="Q1151" s="157">
        <f t="shared" si="395"/>
        <v>0</v>
      </c>
      <c r="R1151" s="163">
        <f t="shared" si="404"/>
        <v>0.12</v>
      </c>
      <c r="S1151" s="161">
        <f t="shared" si="396"/>
        <v>13</v>
      </c>
      <c r="T1151" s="161">
        <v>360</v>
      </c>
      <c r="U1151" s="164">
        <f t="shared" si="397"/>
        <v>1.0039682640000001</v>
      </c>
      <c r="V1151" s="157">
        <f t="shared" si="398"/>
        <v>4.1051788199999999</v>
      </c>
      <c r="W1151" s="2">
        <f t="shared" si="405"/>
        <v>0</v>
      </c>
      <c r="X1151" s="2"/>
      <c r="Y1151" s="8"/>
      <c r="Z1151" s="5"/>
      <c r="AE1151" s="39"/>
    </row>
    <row r="1152" spans="1:31" ht="15" customHeight="1" x14ac:dyDescent="0.2">
      <c r="A1152" s="75">
        <f t="shared" si="399"/>
        <v>44087</v>
      </c>
      <c r="B1152" s="2">
        <f t="shared" si="390"/>
        <v>1039.04450995</v>
      </c>
      <c r="C1152" s="157">
        <f t="shared" si="410"/>
        <v>1032.94479791</v>
      </c>
      <c r="D1152" s="158">
        <f t="shared" si="400"/>
        <v>5325.46</v>
      </c>
      <c r="E1152" s="150">
        <f>IF(AND(K1152=1,K1151&gt;1),VLOOKUP(A1151,[1]Plan1!$GA$137:$GD$300,4),E1151)</f>
        <v>5344.63</v>
      </c>
      <c r="F1152" s="152">
        <f t="shared" si="391"/>
        <v>44012</v>
      </c>
      <c r="G1152" s="152">
        <f t="shared" si="408"/>
        <v>44042</v>
      </c>
      <c r="H1152" s="159">
        <f t="shared" si="392"/>
        <v>3.599689040946652E-3</v>
      </c>
      <c r="I1152" s="160">
        <f t="shared" si="401"/>
        <v>44104</v>
      </c>
      <c r="J1152" s="155">
        <f t="shared" si="409"/>
        <v>31</v>
      </c>
      <c r="K1152" s="155">
        <f t="shared" si="406"/>
        <v>14</v>
      </c>
      <c r="L1152" s="2">
        <f t="shared" si="402"/>
        <v>1.0016240599999999</v>
      </c>
      <c r="M1152" s="157">
        <f t="shared" si="407"/>
        <v>1.0016240599999999</v>
      </c>
      <c r="N1152" s="2">
        <f t="shared" si="393"/>
        <v>1034.6223622299999</v>
      </c>
      <c r="O1152" s="161">
        <f t="shared" si="403"/>
        <v>0</v>
      </c>
      <c r="P1152" s="162">
        <f t="shared" si="394"/>
        <v>0</v>
      </c>
      <c r="Q1152" s="157">
        <f t="shared" si="395"/>
        <v>0</v>
      </c>
      <c r="R1152" s="163">
        <f t="shared" si="404"/>
        <v>0.12</v>
      </c>
      <c r="S1152" s="161">
        <f t="shared" si="396"/>
        <v>14</v>
      </c>
      <c r="T1152" s="161">
        <v>360</v>
      </c>
      <c r="U1152" s="164">
        <f t="shared" si="397"/>
        <v>1.0042741660000001</v>
      </c>
      <c r="V1152" s="157">
        <f t="shared" si="398"/>
        <v>4.4221477199999999</v>
      </c>
      <c r="W1152" s="2">
        <f t="shared" si="405"/>
        <v>0</v>
      </c>
      <c r="X1152" s="2"/>
      <c r="Y1152" s="8"/>
      <c r="Z1152" s="5"/>
      <c r="AE1152" s="39"/>
    </row>
    <row r="1153" spans="1:177" ht="15" customHeight="1" x14ac:dyDescent="0.2">
      <c r="A1153" s="75">
        <f t="shared" si="399"/>
        <v>44088</v>
      </c>
      <c r="B1153" s="2">
        <f t="shared" si="390"/>
        <v>1039.4815744199998</v>
      </c>
      <c r="C1153" s="157">
        <f t="shared" si="410"/>
        <v>1032.94479791</v>
      </c>
      <c r="D1153" s="158">
        <f t="shared" si="400"/>
        <v>5325.46</v>
      </c>
      <c r="E1153" s="150">
        <f>IF(AND(K1153=1,K1152&gt;1),VLOOKUP(A1152,[1]Plan1!$GA$137:$GD$300,4),E1152)</f>
        <v>5344.63</v>
      </c>
      <c r="F1153" s="152">
        <f t="shared" si="391"/>
        <v>44012</v>
      </c>
      <c r="G1153" s="152">
        <f t="shared" si="408"/>
        <v>44042</v>
      </c>
      <c r="H1153" s="159">
        <f t="shared" si="392"/>
        <v>3.599689040946652E-3</v>
      </c>
      <c r="I1153" s="160">
        <f t="shared" si="401"/>
        <v>44104</v>
      </c>
      <c r="J1153" s="155">
        <f t="shared" si="409"/>
        <v>31</v>
      </c>
      <c r="K1153" s="155">
        <f t="shared" si="406"/>
        <v>15</v>
      </c>
      <c r="L1153" s="2">
        <f t="shared" si="402"/>
        <v>1.00174016</v>
      </c>
      <c r="M1153" s="157">
        <f t="shared" si="407"/>
        <v>1.00174016</v>
      </c>
      <c r="N1153" s="2">
        <f t="shared" si="393"/>
        <v>1034.7422871199999</v>
      </c>
      <c r="O1153" s="161">
        <f t="shared" si="403"/>
        <v>0</v>
      </c>
      <c r="P1153" s="162">
        <f t="shared" si="394"/>
        <v>0</v>
      </c>
      <c r="Q1153" s="157">
        <f t="shared" si="395"/>
        <v>0</v>
      </c>
      <c r="R1153" s="163">
        <f t="shared" si="404"/>
        <v>0.12</v>
      </c>
      <c r="S1153" s="161">
        <f t="shared" si="396"/>
        <v>15</v>
      </c>
      <c r="T1153" s="161">
        <v>360</v>
      </c>
      <c r="U1153" s="164">
        <f t="shared" si="397"/>
        <v>1.0045801620000001</v>
      </c>
      <c r="V1153" s="157">
        <f t="shared" si="398"/>
        <v>4.7392873</v>
      </c>
      <c r="W1153" s="2">
        <f t="shared" si="405"/>
        <v>0</v>
      </c>
      <c r="X1153" s="2"/>
      <c r="Y1153" s="8"/>
      <c r="Z1153" s="5"/>
      <c r="AE1153" s="39"/>
    </row>
    <row r="1154" spans="1:177" ht="15" customHeight="1" x14ac:dyDescent="0.2">
      <c r="A1154" s="75">
        <f t="shared" si="399"/>
        <v>44089</v>
      </c>
      <c r="B1154" s="2">
        <f t="shared" si="390"/>
        <v>1039.91882928</v>
      </c>
      <c r="C1154" s="157">
        <f t="shared" si="410"/>
        <v>1032.94479791</v>
      </c>
      <c r="D1154" s="158">
        <f t="shared" si="400"/>
        <v>5325.46</v>
      </c>
      <c r="E1154" s="150">
        <f>IF(AND(K1154=1,K1153&gt;1),VLOOKUP(A1153,[1]Plan1!$GA$137:$GD$300,4),E1153)</f>
        <v>5344.63</v>
      </c>
      <c r="F1154" s="152">
        <f t="shared" si="391"/>
        <v>44012</v>
      </c>
      <c r="G1154" s="152">
        <f t="shared" si="408"/>
        <v>44042</v>
      </c>
      <c r="H1154" s="159">
        <f t="shared" si="392"/>
        <v>3.599689040946652E-3</v>
      </c>
      <c r="I1154" s="160">
        <f t="shared" si="401"/>
        <v>44104</v>
      </c>
      <c r="J1154" s="155">
        <f t="shared" si="409"/>
        <v>31</v>
      </c>
      <c r="K1154" s="155">
        <f t="shared" si="406"/>
        <v>16</v>
      </c>
      <c r="L1154" s="2">
        <f t="shared" si="402"/>
        <v>1.0018562799999999</v>
      </c>
      <c r="M1154" s="157">
        <f t="shared" si="407"/>
        <v>1.0018562799999999</v>
      </c>
      <c r="N1154" s="2">
        <f t="shared" si="393"/>
        <v>1034.8622326699999</v>
      </c>
      <c r="O1154" s="161">
        <f t="shared" si="403"/>
        <v>0</v>
      </c>
      <c r="P1154" s="162">
        <f t="shared" si="394"/>
        <v>0</v>
      </c>
      <c r="Q1154" s="157">
        <f t="shared" si="395"/>
        <v>0</v>
      </c>
      <c r="R1154" s="163">
        <f t="shared" si="404"/>
        <v>0.12</v>
      </c>
      <c r="S1154" s="161">
        <f t="shared" si="396"/>
        <v>16</v>
      </c>
      <c r="T1154" s="161">
        <v>360</v>
      </c>
      <c r="U1154" s="164">
        <f t="shared" si="397"/>
        <v>1.0048862510000001</v>
      </c>
      <c r="V1154" s="157">
        <f t="shared" si="398"/>
        <v>5.0565966099999997</v>
      </c>
      <c r="W1154" s="2">
        <f t="shared" si="405"/>
        <v>0</v>
      </c>
      <c r="X1154" s="2"/>
      <c r="Y1154" s="8"/>
      <c r="Z1154" s="5"/>
      <c r="AE1154" s="39"/>
    </row>
    <row r="1155" spans="1:177" ht="15" customHeight="1" x14ac:dyDescent="0.2">
      <c r="A1155" s="75">
        <f t="shared" si="399"/>
        <v>44090</v>
      </c>
      <c r="B1155" s="2">
        <f t="shared" si="390"/>
        <v>1040.3562746</v>
      </c>
      <c r="C1155" s="157">
        <f t="shared" si="410"/>
        <v>1032.94479791</v>
      </c>
      <c r="D1155" s="158">
        <f t="shared" si="400"/>
        <v>5325.46</v>
      </c>
      <c r="E1155" s="150">
        <f>IF(AND(K1155=1,K1154&gt;1),VLOOKUP(A1154,[1]Plan1!$GA$137:$GD$300,4),E1154)</f>
        <v>5344.63</v>
      </c>
      <c r="F1155" s="152">
        <f t="shared" si="391"/>
        <v>44012</v>
      </c>
      <c r="G1155" s="152">
        <f t="shared" si="408"/>
        <v>44042</v>
      </c>
      <c r="H1155" s="159">
        <f t="shared" si="392"/>
        <v>3.599689040946652E-3</v>
      </c>
      <c r="I1155" s="160">
        <f t="shared" si="401"/>
        <v>44104</v>
      </c>
      <c r="J1155" s="155">
        <f t="shared" si="409"/>
        <v>31</v>
      </c>
      <c r="K1155" s="155">
        <f t="shared" si="406"/>
        <v>17</v>
      </c>
      <c r="L1155" s="2">
        <f t="shared" si="402"/>
        <v>1.00197242</v>
      </c>
      <c r="M1155" s="157">
        <f t="shared" si="407"/>
        <v>1.00197242</v>
      </c>
      <c r="N1155" s="2">
        <f t="shared" si="393"/>
        <v>1034.9821988799999</v>
      </c>
      <c r="O1155" s="161">
        <f t="shared" si="403"/>
        <v>0</v>
      </c>
      <c r="P1155" s="162">
        <f t="shared" si="394"/>
        <v>0</v>
      </c>
      <c r="Q1155" s="157">
        <f t="shared" si="395"/>
        <v>0</v>
      </c>
      <c r="R1155" s="163">
        <f t="shared" si="404"/>
        <v>0.12</v>
      </c>
      <c r="S1155" s="161">
        <f t="shared" si="396"/>
        <v>17</v>
      </c>
      <c r="T1155" s="161">
        <v>360</v>
      </c>
      <c r="U1155" s="164">
        <f t="shared" si="397"/>
        <v>1.0051924329999999</v>
      </c>
      <c r="V1155" s="157">
        <f t="shared" si="398"/>
        <v>5.3740757199999996</v>
      </c>
      <c r="W1155" s="2">
        <f t="shared" si="405"/>
        <v>0</v>
      </c>
      <c r="X1155" s="2"/>
      <c r="Y1155" s="8"/>
      <c r="Z1155" s="5"/>
      <c r="AE1155" s="39"/>
    </row>
    <row r="1156" spans="1:177" ht="15" customHeight="1" x14ac:dyDescent="0.2">
      <c r="A1156" s="75">
        <f t="shared" si="399"/>
        <v>44091</v>
      </c>
      <c r="B1156" s="2">
        <f t="shared" si="390"/>
        <v>1040.79389068</v>
      </c>
      <c r="C1156" s="157">
        <f t="shared" si="410"/>
        <v>1032.94479791</v>
      </c>
      <c r="D1156" s="158">
        <f t="shared" si="400"/>
        <v>5325.46</v>
      </c>
      <c r="E1156" s="150">
        <f>IF(AND(K1156=1,K1155&gt;1),VLOOKUP(A1155,[1]Plan1!$GA$137:$GD$300,4),E1155)</f>
        <v>5344.63</v>
      </c>
      <c r="F1156" s="152">
        <f t="shared" si="391"/>
        <v>44012</v>
      </c>
      <c r="G1156" s="152">
        <f t="shared" si="408"/>
        <v>44042</v>
      </c>
      <c r="H1156" s="159">
        <f t="shared" si="392"/>
        <v>3.599689040946652E-3</v>
      </c>
      <c r="I1156" s="160">
        <f t="shared" si="401"/>
        <v>44104</v>
      </c>
      <c r="J1156" s="155">
        <f t="shared" si="409"/>
        <v>31</v>
      </c>
      <c r="K1156" s="155">
        <f t="shared" si="406"/>
        <v>18</v>
      </c>
      <c r="L1156" s="2">
        <f t="shared" si="402"/>
        <v>1.00208856</v>
      </c>
      <c r="M1156" s="157">
        <f t="shared" si="407"/>
        <v>1.00208856</v>
      </c>
      <c r="N1156" s="2">
        <f t="shared" si="393"/>
        <v>1035.10216509</v>
      </c>
      <c r="O1156" s="161">
        <f t="shared" si="403"/>
        <v>0</v>
      </c>
      <c r="P1156" s="162">
        <f t="shared" si="394"/>
        <v>0</v>
      </c>
      <c r="Q1156" s="157">
        <f t="shared" si="395"/>
        <v>0</v>
      </c>
      <c r="R1156" s="163">
        <f t="shared" si="404"/>
        <v>0.12</v>
      </c>
      <c r="S1156" s="161">
        <f t="shared" si="396"/>
        <v>18</v>
      </c>
      <c r="T1156" s="161">
        <v>360</v>
      </c>
      <c r="U1156" s="164">
        <f t="shared" si="397"/>
        <v>1.005498709</v>
      </c>
      <c r="V1156" s="157">
        <f t="shared" si="398"/>
        <v>5.6917255899999999</v>
      </c>
      <c r="W1156" s="2">
        <f t="shared" si="405"/>
        <v>0</v>
      </c>
      <c r="X1156" s="2"/>
      <c r="Y1156" s="8"/>
      <c r="Z1156" s="5"/>
      <c r="AE1156" s="39"/>
    </row>
    <row r="1157" spans="1:177" ht="15" customHeight="1" x14ac:dyDescent="0.2">
      <c r="A1157" s="75">
        <f t="shared" si="399"/>
        <v>44092</v>
      </c>
      <c r="B1157" s="2">
        <f t="shared" si="390"/>
        <v>1041.2316972900001</v>
      </c>
      <c r="C1157" s="157">
        <f t="shared" si="410"/>
        <v>1032.94479791</v>
      </c>
      <c r="D1157" s="158">
        <f t="shared" si="400"/>
        <v>5325.46</v>
      </c>
      <c r="E1157" s="150">
        <f>IF(AND(K1157=1,K1156&gt;1),VLOOKUP(A1156,[1]Plan1!$GA$137:$GD$300,4),E1156)</f>
        <v>5344.63</v>
      </c>
      <c r="F1157" s="152">
        <f t="shared" si="391"/>
        <v>44012</v>
      </c>
      <c r="G1157" s="152">
        <f t="shared" si="408"/>
        <v>44042</v>
      </c>
      <c r="H1157" s="159">
        <f t="shared" si="392"/>
        <v>3.599689040946652E-3</v>
      </c>
      <c r="I1157" s="160">
        <f t="shared" si="401"/>
        <v>44104</v>
      </c>
      <c r="J1157" s="155">
        <f t="shared" si="409"/>
        <v>31</v>
      </c>
      <c r="K1157" s="155">
        <f t="shared" si="406"/>
        <v>19</v>
      </c>
      <c r="L1157" s="2">
        <f t="shared" si="402"/>
        <v>1.0022047199999999</v>
      </c>
      <c r="M1157" s="157">
        <f t="shared" si="407"/>
        <v>1.0022047199999999</v>
      </c>
      <c r="N1157" s="2">
        <f t="shared" si="393"/>
        <v>1035.22215196</v>
      </c>
      <c r="O1157" s="161">
        <f t="shared" si="403"/>
        <v>0</v>
      </c>
      <c r="P1157" s="162">
        <f t="shared" si="394"/>
        <v>0</v>
      </c>
      <c r="Q1157" s="157">
        <f t="shared" si="395"/>
        <v>0</v>
      </c>
      <c r="R1157" s="163">
        <f t="shared" si="404"/>
        <v>0.12</v>
      </c>
      <c r="S1157" s="161">
        <f t="shared" si="396"/>
        <v>19</v>
      </c>
      <c r="T1157" s="161">
        <v>360</v>
      </c>
      <c r="U1157" s="164">
        <f t="shared" si="397"/>
        <v>1.0058050780000001</v>
      </c>
      <c r="V1157" s="157">
        <f t="shared" si="398"/>
        <v>6.0095453299999999</v>
      </c>
      <c r="W1157" s="2">
        <f t="shared" si="405"/>
        <v>0</v>
      </c>
      <c r="X1157" s="2"/>
      <c r="Y1157" s="8"/>
      <c r="Z1157" s="5"/>
      <c r="AE1157" s="39"/>
    </row>
    <row r="1158" spans="1:177" ht="15" customHeight="1" x14ac:dyDescent="0.2">
      <c r="A1158" s="75">
        <f t="shared" si="399"/>
        <v>44093</v>
      </c>
      <c r="B1158" s="2">
        <f t="shared" si="390"/>
        <v>1041.6696841099999</v>
      </c>
      <c r="C1158" s="157">
        <f t="shared" si="410"/>
        <v>1032.94479791</v>
      </c>
      <c r="D1158" s="158">
        <f t="shared" si="400"/>
        <v>5325.46</v>
      </c>
      <c r="E1158" s="150">
        <f>IF(AND(K1158=1,K1157&gt;1),VLOOKUP(A1157,[1]Plan1!$GA$137:$GD$300,4),E1157)</f>
        <v>5344.63</v>
      </c>
      <c r="F1158" s="152">
        <f t="shared" si="391"/>
        <v>44012</v>
      </c>
      <c r="G1158" s="152">
        <f t="shared" si="408"/>
        <v>44042</v>
      </c>
      <c r="H1158" s="159">
        <f t="shared" si="392"/>
        <v>3.599689040946652E-3</v>
      </c>
      <c r="I1158" s="160">
        <f t="shared" si="401"/>
        <v>44104</v>
      </c>
      <c r="J1158" s="155">
        <f t="shared" si="409"/>
        <v>31</v>
      </c>
      <c r="K1158" s="155">
        <f t="shared" si="406"/>
        <v>20</v>
      </c>
      <c r="L1158" s="2">
        <f t="shared" si="402"/>
        <v>1.00232089</v>
      </c>
      <c r="M1158" s="157">
        <f t="shared" si="407"/>
        <v>1.00232089</v>
      </c>
      <c r="N1158" s="2">
        <f t="shared" si="393"/>
        <v>1035.34214916</v>
      </c>
      <c r="O1158" s="161">
        <f t="shared" si="403"/>
        <v>0</v>
      </c>
      <c r="P1158" s="162">
        <f t="shared" si="394"/>
        <v>0</v>
      </c>
      <c r="Q1158" s="157">
        <f t="shared" si="395"/>
        <v>0</v>
      </c>
      <c r="R1158" s="163">
        <f t="shared" si="404"/>
        <v>0.12</v>
      </c>
      <c r="S1158" s="161">
        <f t="shared" si="396"/>
        <v>20</v>
      </c>
      <c r="T1158" s="161">
        <v>360</v>
      </c>
      <c r="U1158" s="164">
        <f t="shared" si="397"/>
        <v>1.00611154</v>
      </c>
      <c r="V1158" s="157">
        <f t="shared" si="398"/>
        <v>6.3275349500000004</v>
      </c>
      <c r="W1158" s="2">
        <f t="shared" si="405"/>
        <v>0</v>
      </c>
      <c r="X1158" s="2"/>
      <c r="Y1158" s="8"/>
      <c r="Z1158" s="5"/>
      <c r="AE1158" s="39"/>
    </row>
    <row r="1159" spans="1:177" ht="15" customHeight="1" x14ac:dyDescent="0.2">
      <c r="A1159" s="75">
        <f t="shared" si="399"/>
        <v>44094</v>
      </c>
      <c r="B1159" s="2">
        <f t="shared" si="390"/>
        <v>1042.1078615599999</v>
      </c>
      <c r="C1159" s="157">
        <f t="shared" si="410"/>
        <v>1032.94479791</v>
      </c>
      <c r="D1159" s="158">
        <f t="shared" si="400"/>
        <v>5325.46</v>
      </c>
      <c r="E1159" s="150">
        <f>IF(AND(K1159=1,K1158&gt;1),VLOOKUP(A1158,[1]Plan1!$GA$137:$GD$300,4),E1158)</f>
        <v>5344.63</v>
      </c>
      <c r="F1159" s="152">
        <f t="shared" si="391"/>
        <v>44012</v>
      </c>
      <c r="G1159" s="152">
        <f t="shared" si="408"/>
        <v>44042</v>
      </c>
      <c r="H1159" s="159">
        <f t="shared" si="392"/>
        <v>3.599689040946652E-3</v>
      </c>
      <c r="I1159" s="160">
        <f t="shared" si="401"/>
        <v>44104</v>
      </c>
      <c r="J1159" s="155">
        <f t="shared" si="409"/>
        <v>31</v>
      </c>
      <c r="K1159" s="155">
        <f t="shared" si="406"/>
        <v>21</v>
      </c>
      <c r="L1159" s="2">
        <f t="shared" si="402"/>
        <v>1.00243708</v>
      </c>
      <c r="M1159" s="157">
        <f t="shared" si="407"/>
        <v>1.00243708</v>
      </c>
      <c r="N1159" s="2">
        <f t="shared" si="393"/>
        <v>1035.46216701</v>
      </c>
      <c r="O1159" s="161">
        <f t="shared" si="403"/>
        <v>0</v>
      </c>
      <c r="P1159" s="162">
        <f t="shared" si="394"/>
        <v>0</v>
      </c>
      <c r="Q1159" s="157">
        <f t="shared" si="395"/>
        <v>0</v>
      </c>
      <c r="R1159" s="163">
        <f t="shared" si="404"/>
        <v>0.12</v>
      </c>
      <c r="S1159" s="161">
        <f t="shared" si="396"/>
        <v>21</v>
      </c>
      <c r="T1159" s="161">
        <v>360</v>
      </c>
      <c r="U1159" s="164">
        <f t="shared" si="397"/>
        <v>1.0064180949999999</v>
      </c>
      <c r="V1159" s="157">
        <f t="shared" si="398"/>
        <v>6.64569455</v>
      </c>
      <c r="W1159" s="2">
        <f t="shared" si="405"/>
        <v>0</v>
      </c>
      <c r="X1159" s="2"/>
      <c r="Y1159" s="8"/>
      <c r="Z1159" s="5"/>
      <c r="AE1159" s="39"/>
    </row>
    <row r="1160" spans="1:177" ht="15" customHeight="1" x14ac:dyDescent="0.2">
      <c r="A1160" s="75">
        <f t="shared" si="399"/>
        <v>44095</v>
      </c>
      <c r="B1160" s="2">
        <f t="shared" si="390"/>
        <v>1042.5462203499999</v>
      </c>
      <c r="C1160" s="157">
        <f t="shared" si="410"/>
        <v>1032.94479791</v>
      </c>
      <c r="D1160" s="158">
        <f t="shared" si="400"/>
        <v>5325.46</v>
      </c>
      <c r="E1160" s="150">
        <f>IF(AND(K1160=1,K1159&gt;1),VLOOKUP(A1159,[1]Plan1!$GA$137:$GD$300,4),E1159)</f>
        <v>5344.63</v>
      </c>
      <c r="F1160" s="152">
        <f t="shared" si="391"/>
        <v>44012</v>
      </c>
      <c r="G1160" s="152">
        <f t="shared" si="408"/>
        <v>44042</v>
      </c>
      <c r="H1160" s="159">
        <f t="shared" si="392"/>
        <v>3.599689040946652E-3</v>
      </c>
      <c r="I1160" s="160">
        <f t="shared" si="401"/>
        <v>44104</v>
      </c>
      <c r="J1160" s="155">
        <f t="shared" si="409"/>
        <v>31</v>
      </c>
      <c r="K1160" s="155">
        <f t="shared" si="406"/>
        <v>22</v>
      </c>
      <c r="L1160" s="2">
        <f t="shared" si="402"/>
        <v>1.0025532800000001</v>
      </c>
      <c r="M1160" s="157">
        <f t="shared" si="407"/>
        <v>1.0025532800000001</v>
      </c>
      <c r="N1160" s="2">
        <f t="shared" si="393"/>
        <v>1035.5821951999999</v>
      </c>
      <c r="O1160" s="161">
        <f t="shared" si="403"/>
        <v>0</v>
      </c>
      <c r="P1160" s="162">
        <f t="shared" si="394"/>
        <v>0</v>
      </c>
      <c r="Q1160" s="157">
        <f t="shared" si="395"/>
        <v>0</v>
      </c>
      <c r="R1160" s="163">
        <f t="shared" si="404"/>
        <v>0.12</v>
      </c>
      <c r="S1160" s="161">
        <f t="shared" si="396"/>
        <v>22</v>
      </c>
      <c r="T1160" s="161">
        <v>360</v>
      </c>
      <c r="U1160" s="164">
        <f t="shared" si="397"/>
        <v>1.006724744</v>
      </c>
      <c r="V1160" s="157">
        <f t="shared" si="398"/>
        <v>6.9640251500000003</v>
      </c>
      <c r="W1160" s="2">
        <f t="shared" si="405"/>
        <v>0</v>
      </c>
      <c r="X1160" s="2"/>
      <c r="Y1160" s="13"/>
      <c r="Z1160" s="5"/>
      <c r="AA1160" s="21"/>
      <c r="AB1160" s="21"/>
      <c r="AC1160" s="27"/>
      <c r="AD1160" s="21"/>
      <c r="AE1160" s="27"/>
      <c r="AF1160" s="27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  <c r="ET1160" s="21"/>
      <c r="EU1160" s="21"/>
      <c r="EV1160" s="21"/>
      <c r="EW1160" s="21"/>
      <c r="EX1160" s="21"/>
      <c r="EY1160" s="21"/>
      <c r="EZ1160" s="21"/>
      <c r="FA1160" s="21"/>
      <c r="FB1160" s="21"/>
      <c r="FC1160" s="21"/>
      <c r="FD1160" s="21"/>
      <c r="FE1160" s="21"/>
      <c r="FF1160" s="21"/>
      <c r="FG1160" s="21"/>
      <c r="FH1160" s="21"/>
      <c r="FI1160" s="21"/>
      <c r="FJ1160" s="21"/>
      <c r="FK1160" s="21"/>
      <c r="FL1160" s="21"/>
      <c r="FM1160" s="21"/>
      <c r="FN1160" s="21"/>
      <c r="FO1160" s="21"/>
      <c r="FP1160" s="21"/>
      <c r="FQ1160" s="21"/>
      <c r="FR1160" s="21"/>
      <c r="FS1160" s="21"/>
      <c r="FT1160" s="21"/>
      <c r="FU1160" s="21"/>
    </row>
    <row r="1161" spans="1:177" ht="15" customHeight="1" x14ac:dyDescent="0.2">
      <c r="A1161" s="75">
        <f t="shared" si="399"/>
        <v>44096</v>
      </c>
      <c r="B1161" s="2">
        <f t="shared" si="390"/>
        <v>1042.9847605</v>
      </c>
      <c r="C1161" s="157">
        <f t="shared" si="410"/>
        <v>1032.94479791</v>
      </c>
      <c r="D1161" s="158">
        <f t="shared" si="400"/>
        <v>5325.46</v>
      </c>
      <c r="E1161" s="150">
        <f>IF(AND(K1161=1,K1160&gt;1),VLOOKUP(A1160,[1]Plan1!$GA$137:$GD$300,4),E1160)</f>
        <v>5344.63</v>
      </c>
      <c r="F1161" s="152">
        <f t="shared" si="391"/>
        <v>44012</v>
      </c>
      <c r="G1161" s="152">
        <f t="shared" si="408"/>
        <v>44042</v>
      </c>
      <c r="H1161" s="159">
        <f t="shared" si="392"/>
        <v>3.599689040946652E-3</v>
      </c>
      <c r="I1161" s="160">
        <f t="shared" si="401"/>
        <v>44104</v>
      </c>
      <c r="J1161" s="155">
        <f t="shared" si="409"/>
        <v>31</v>
      </c>
      <c r="K1161" s="155">
        <f t="shared" si="406"/>
        <v>23</v>
      </c>
      <c r="L1161" s="2">
        <f t="shared" si="402"/>
        <v>1.0026694899999999</v>
      </c>
      <c r="M1161" s="157">
        <f t="shared" si="407"/>
        <v>1.0026694899999999</v>
      </c>
      <c r="N1161" s="2">
        <f t="shared" si="393"/>
        <v>1035.70223371</v>
      </c>
      <c r="O1161" s="161">
        <f t="shared" si="403"/>
        <v>0</v>
      </c>
      <c r="P1161" s="162">
        <f t="shared" si="394"/>
        <v>0</v>
      </c>
      <c r="Q1161" s="157">
        <f t="shared" si="395"/>
        <v>0</v>
      </c>
      <c r="R1161" s="163">
        <f t="shared" si="404"/>
        <v>0.12</v>
      </c>
      <c r="S1161" s="161">
        <f t="shared" si="396"/>
        <v>23</v>
      </c>
      <c r="T1161" s="161">
        <v>360</v>
      </c>
      <c r="U1161" s="164">
        <f t="shared" si="397"/>
        <v>1.0070314869999999</v>
      </c>
      <c r="V1161" s="157">
        <f t="shared" si="398"/>
        <v>7.2825267900000004</v>
      </c>
      <c r="W1161" s="2">
        <f t="shared" si="405"/>
        <v>0</v>
      </c>
      <c r="X1161" s="2"/>
      <c r="Y1161" s="8"/>
      <c r="Z1161" s="5"/>
      <c r="AE1161" s="39"/>
    </row>
    <row r="1162" spans="1:177" ht="15" customHeight="1" x14ac:dyDescent="0.2">
      <c r="A1162" s="75">
        <f t="shared" si="399"/>
        <v>44097</v>
      </c>
      <c r="B1162" s="2">
        <f t="shared" si="390"/>
        <v>1043.4234914399999</v>
      </c>
      <c r="C1162" s="157">
        <f t="shared" si="410"/>
        <v>1032.94479791</v>
      </c>
      <c r="D1162" s="158">
        <f t="shared" si="400"/>
        <v>5325.46</v>
      </c>
      <c r="E1162" s="150">
        <f>IF(AND(K1162=1,K1161&gt;1),VLOOKUP(A1161,[1]Plan1!$GA$137:$GD$300,4),E1161)</f>
        <v>5344.63</v>
      </c>
      <c r="F1162" s="152">
        <f t="shared" si="391"/>
        <v>44012</v>
      </c>
      <c r="G1162" s="152">
        <f t="shared" si="408"/>
        <v>44042</v>
      </c>
      <c r="H1162" s="159">
        <f t="shared" si="392"/>
        <v>3.599689040946652E-3</v>
      </c>
      <c r="I1162" s="160">
        <f t="shared" si="401"/>
        <v>44104</v>
      </c>
      <c r="J1162" s="155">
        <f t="shared" si="409"/>
        <v>31</v>
      </c>
      <c r="K1162" s="155">
        <f t="shared" si="406"/>
        <v>24</v>
      </c>
      <c r="L1162" s="2">
        <f t="shared" si="402"/>
        <v>1.0027857200000001</v>
      </c>
      <c r="M1162" s="157">
        <f t="shared" si="407"/>
        <v>1.0027857200000001</v>
      </c>
      <c r="N1162" s="2">
        <f t="shared" si="393"/>
        <v>1035.82229289</v>
      </c>
      <c r="O1162" s="161">
        <f t="shared" si="403"/>
        <v>0</v>
      </c>
      <c r="P1162" s="162">
        <f t="shared" si="394"/>
        <v>0</v>
      </c>
      <c r="Q1162" s="157">
        <f t="shared" si="395"/>
        <v>0</v>
      </c>
      <c r="R1162" s="163">
        <f t="shared" si="404"/>
        <v>0.12</v>
      </c>
      <c r="S1162" s="161">
        <f t="shared" si="396"/>
        <v>24</v>
      </c>
      <c r="T1162" s="161">
        <v>360</v>
      </c>
      <c r="U1162" s="164">
        <f t="shared" si="397"/>
        <v>1.0073383229999999</v>
      </c>
      <c r="V1162" s="157">
        <f t="shared" si="398"/>
        <v>7.6011985500000003</v>
      </c>
      <c r="W1162" s="2">
        <f t="shared" si="405"/>
        <v>0</v>
      </c>
      <c r="X1162" s="2"/>
      <c r="Y1162" s="8"/>
      <c r="Z1162" s="5"/>
      <c r="AE1162" s="39"/>
    </row>
    <row r="1163" spans="1:177" ht="15" customHeight="1" x14ac:dyDescent="0.2">
      <c r="A1163" s="75">
        <f t="shared" si="399"/>
        <v>44098</v>
      </c>
      <c r="B1163" s="2">
        <f t="shared" ref="B1163:B1226" si="411">N1163+V1163</f>
        <v>1043.8624027999999</v>
      </c>
      <c r="C1163" s="157">
        <f t="shared" si="410"/>
        <v>1032.94479791</v>
      </c>
      <c r="D1163" s="158">
        <f t="shared" si="400"/>
        <v>5325.46</v>
      </c>
      <c r="E1163" s="150">
        <f>IF(AND(K1163=1,K1162&gt;1),VLOOKUP(A1162,[1]Plan1!$GA$137:$GD$300,4),E1162)</f>
        <v>5344.63</v>
      </c>
      <c r="F1163" s="152">
        <f t="shared" ref="F1163:F1226" si="412">EDATE(G1163,-1)</f>
        <v>44012</v>
      </c>
      <c r="G1163" s="152">
        <f t="shared" si="408"/>
        <v>44042</v>
      </c>
      <c r="H1163" s="159">
        <f t="shared" ref="H1163:H1226" si="413">(E1163/D1163)-1</f>
        <v>3.599689040946652E-3</v>
      </c>
      <c r="I1163" s="160">
        <f t="shared" si="401"/>
        <v>44104</v>
      </c>
      <c r="J1163" s="155">
        <f t="shared" si="409"/>
        <v>31</v>
      </c>
      <c r="K1163" s="155">
        <f t="shared" si="406"/>
        <v>25</v>
      </c>
      <c r="L1163" s="2">
        <f t="shared" si="402"/>
        <v>1.00290196</v>
      </c>
      <c r="M1163" s="157">
        <f t="shared" si="407"/>
        <v>1.00290196</v>
      </c>
      <c r="N1163" s="2">
        <f t="shared" ref="N1163:N1226" si="414">TRUNC(C1163*M1163,8)</f>
        <v>1035.94236239</v>
      </c>
      <c r="O1163" s="161">
        <f t="shared" si="403"/>
        <v>0</v>
      </c>
      <c r="P1163" s="162">
        <f t="shared" ref="P1163:P1226" si="415">IF(O1163&gt;0,VLOOKUP($A1163,$AB$11:$AG$122,6),0)</f>
        <v>0</v>
      </c>
      <c r="Q1163" s="157">
        <f t="shared" ref="Q1163:Q1226" si="416">IF(P1163&gt;0,TRUNC(P1163*N1163,8),0)</f>
        <v>0</v>
      </c>
      <c r="R1163" s="163">
        <f t="shared" si="404"/>
        <v>0.12</v>
      </c>
      <c r="S1163" s="161">
        <f t="shared" ref="S1163:S1226" si="417">K1163</f>
        <v>25</v>
      </c>
      <c r="T1163" s="161">
        <v>360</v>
      </c>
      <c r="U1163" s="164">
        <f t="shared" ref="U1163:U1226" si="418">ROUND((1+R1163)^(30/360)^(K1163/J1163),9)</f>
        <v>1.0076452520000001</v>
      </c>
      <c r="V1163" s="157">
        <f t="shared" ref="V1163:V1226" si="419">TRUNC((N1163*(U1163-1)),8)</f>
        <v>7.9200404100000004</v>
      </c>
      <c r="W1163" s="2">
        <f t="shared" si="405"/>
        <v>0</v>
      </c>
      <c r="X1163" s="2"/>
      <c r="Y1163" s="8"/>
      <c r="Z1163" s="5"/>
      <c r="AE1163" s="39"/>
    </row>
    <row r="1164" spans="1:177" ht="15" customHeight="1" x14ac:dyDescent="0.2">
      <c r="A1164" s="75">
        <f t="shared" ref="A1164:A1227" si="420">(A1163+1)</f>
        <v>44099</v>
      </c>
      <c r="B1164" s="2">
        <f t="shared" si="411"/>
        <v>1044.3014956700001</v>
      </c>
      <c r="C1164" s="157">
        <f t="shared" si="410"/>
        <v>1032.94479791</v>
      </c>
      <c r="D1164" s="158">
        <f t="shared" ref="D1164:D1227" si="421">IF(E1164=E1163,D1163,E1163)</f>
        <v>5325.46</v>
      </c>
      <c r="E1164" s="150">
        <f>IF(AND(K1164=1,K1163&gt;1),VLOOKUP(A1163,[1]Plan1!$GA$137:$GD$300,4),E1163)</f>
        <v>5344.63</v>
      </c>
      <c r="F1164" s="152">
        <f t="shared" si="412"/>
        <v>44012</v>
      </c>
      <c r="G1164" s="152">
        <f t="shared" si="408"/>
        <v>44042</v>
      </c>
      <c r="H1164" s="159">
        <f t="shared" si="413"/>
        <v>3.599689040946652E-3</v>
      </c>
      <c r="I1164" s="160">
        <f t="shared" ref="I1164:I1227" si="422">VLOOKUP(A1163,AF$126:AI$301,4)</f>
        <v>44104</v>
      </c>
      <c r="J1164" s="155">
        <f t="shared" si="409"/>
        <v>31</v>
      </c>
      <c r="K1164" s="155">
        <f t="shared" si="406"/>
        <v>26</v>
      </c>
      <c r="L1164" s="2">
        <f t="shared" ref="L1164:L1227" si="423">TRUNC((E1164/D1164)^TRUNC((K1164/J1164),9),8)</f>
        <v>1.00301821</v>
      </c>
      <c r="M1164" s="157">
        <f t="shared" si="407"/>
        <v>1.00301821</v>
      </c>
      <c r="N1164" s="2">
        <f t="shared" si="414"/>
        <v>1036.0624422200001</v>
      </c>
      <c r="O1164" s="161">
        <f t="shared" ref="O1164:O1227" si="424">IF(VLOOKUP(A1164,AB$11:AK$122,10)=VLOOKUP(A1163,AB$11:AK$122,10),0,VLOOKUP(A1164,AB$11:AK$122,10))</f>
        <v>0</v>
      </c>
      <c r="P1164" s="162">
        <f t="shared" si="415"/>
        <v>0</v>
      </c>
      <c r="Q1164" s="157">
        <f t="shared" si="416"/>
        <v>0</v>
      </c>
      <c r="R1164" s="163">
        <f t="shared" ref="R1164:R1227" si="425">(R1163)</f>
        <v>0.12</v>
      </c>
      <c r="S1164" s="161">
        <f t="shared" si="417"/>
        <v>26</v>
      </c>
      <c r="T1164" s="161">
        <v>360</v>
      </c>
      <c r="U1164" s="164">
        <f t="shared" si="418"/>
        <v>1.0079522750000001</v>
      </c>
      <c r="V1164" s="157">
        <f t="shared" si="419"/>
        <v>8.2390534500000001</v>
      </c>
      <c r="W1164" s="2">
        <f t="shared" ref="W1164:W1227" si="426">IF(O1164&gt;0,Q1164+V1164,0)</f>
        <v>0</v>
      </c>
      <c r="X1164" s="2"/>
      <c r="Y1164" s="8"/>
      <c r="Z1164" s="5"/>
      <c r="AE1164" s="39"/>
    </row>
    <row r="1165" spans="1:177" ht="15" customHeight="1" x14ac:dyDescent="0.2">
      <c r="A1165" s="75">
        <f t="shared" si="420"/>
        <v>44100</v>
      </c>
      <c r="B1165" s="2">
        <f t="shared" si="411"/>
        <v>1044.7407794799999</v>
      </c>
      <c r="C1165" s="157">
        <f t="shared" si="410"/>
        <v>1032.94479791</v>
      </c>
      <c r="D1165" s="158">
        <f t="shared" si="421"/>
        <v>5325.46</v>
      </c>
      <c r="E1165" s="150">
        <f>IF(AND(K1165=1,K1164&gt;1),VLOOKUP(A1164,[1]Plan1!$GA$137:$GD$300,4),E1164)</f>
        <v>5344.63</v>
      </c>
      <c r="F1165" s="152">
        <f t="shared" si="412"/>
        <v>44012</v>
      </c>
      <c r="G1165" s="152">
        <f t="shared" si="408"/>
        <v>44042</v>
      </c>
      <c r="H1165" s="159">
        <f t="shared" si="413"/>
        <v>3.599689040946652E-3</v>
      </c>
      <c r="I1165" s="160">
        <f t="shared" si="422"/>
        <v>44104</v>
      </c>
      <c r="J1165" s="155">
        <f t="shared" si="409"/>
        <v>31</v>
      </c>
      <c r="K1165" s="155">
        <f t="shared" si="406"/>
        <v>27</v>
      </c>
      <c r="L1165" s="2">
        <f t="shared" si="423"/>
        <v>1.0031344799999999</v>
      </c>
      <c r="M1165" s="157">
        <f t="shared" si="407"/>
        <v>1.0031344799999999</v>
      </c>
      <c r="N1165" s="2">
        <f t="shared" si="414"/>
        <v>1036.1825427199999</v>
      </c>
      <c r="O1165" s="161">
        <f t="shared" si="424"/>
        <v>0</v>
      </c>
      <c r="P1165" s="162">
        <f t="shared" si="415"/>
        <v>0</v>
      </c>
      <c r="Q1165" s="157">
        <f t="shared" si="416"/>
        <v>0</v>
      </c>
      <c r="R1165" s="163">
        <f t="shared" si="425"/>
        <v>0.12</v>
      </c>
      <c r="S1165" s="161">
        <f t="shared" si="417"/>
        <v>27</v>
      </c>
      <c r="T1165" s="161">
        <v>360</v>
      </c>
      <c r="U1165" s="164">
        <f t="shared" si="418"/>
        <v>1.0082593909999999</v>
      </c>
      <c r="V1165" s="157">
        <f t="shared" si="419"/>
        <v>8.5582367599999998</v>
      </c>
      <c r="W1165" s="2">
        <f t="shared" si="426"/>
        <v>0</v>
      </c>
      <c r="X1165" s="2"/>
      <c r="Y1165" s="8"/>
      <c r="Z1165" s="5"/>
      <c r="AE1165" s="39"/>
    </row>
    <row r="1166" spans="1:177" ht="15" customHeight="1" x14ac:dyDescent="0.2">
      <c r="A1166" s="75">
        <f t="shared" si="420"/>
        <v>44101</v>
      </c>
      <c r="B1166" s="2">
        <f t="shared" si="411"/>
        <v>1045.1802448799999</v>
      </c>
      <c r="C1166" s="157">
        <f t="shared" si="410"/>
        <v>1032.94479791</v>
      </c>
      <c r="D1166" s="158">
        <f t="shared" si="421"/>
        <v>5325.46</v>
      </c>
      <c r="E1166" s="150">
        <f>IF(AND(K1166=1,K1165&gt;1),VLOOKUP(A1165,[1]Plan1!$GA$137:$GD$300,4),E1165)</f>
        <v>5344.63</v>
      </c>
      <c r="F1166" s="152">
        <f t="shared" si="412"/>
        <v>44012</v>
      </c>
      <c r="G1166" s="152">
        <f t="shared" si="408"/>
        <v>44042</v>
      </c>
      <c r="H1166" s="159">
        <f t="shared" si="413"/>
        <v>3.599689040946652E-3</v>
      </c>
      <c r="I1166" s="160">
        <f t="shared" si="422"/>
        <v>44104</v>
      </c>
      <c r="J1166" s="155">
        <f t="shared" si="409"/>
        <v>31</v>
      </c>
      <c r="K1166" s="155">
        <f t="shared" si="406"/>
        <v>28</v>
      </c>
      <c r="L1166" s="2">
        <f t="shared" si="423"/>
        <v>1.00325076</v>
      </c>
      <c r="M1166" s="157">
        <f t="shared" si="407"/>
        <v>1.00325076</v>
      </c>
      <c r="N1166" s="2">
        <f t="shared" si="414"/>
        <v>1036.3026535399999</v>
      </c>
      <c r="O1166" s="161">
        <f t="shared" si="424"/>
        <v>0</v>
      </c>
      <c r="P1166" s="162">
        <f t="shared" si="415"/>
        <v>0</v>
      </c>
      <c r="Q1166" s="157">
        <f t="shared" si="416"/>
        <v>0</v>
      </c>
      <c r="R1166" s="163">
        <f t="shared" si="425"/>
        <v>0.12</v>
      </c>
      <c r="S1166" s="161">
        <f t="shared" si="417"/>
        <v>28</v>
      </c>
      <c r="T1166" s="161">
        <v>360</v>
      </c>
      <c r="U1166" s="164">
        <f t="shared" si="418"/>
        <v>1.0085666010000001</v>
      </c>
      <c r="V1166" s="157">
        <f t="shared" si="419"/>
        <v>8.8775913400000004</v>
      </c>
      <c r="W1166" s="2">
        <f t="shared" si="426"/>
        <v>0</v>
      </c>
      <c r="X1166" s="2"/>
      <c r="Y1166" s="8"/>
      <c r="Z1166" s="5"/>
      <c r="AE1166" s="39"/>
    </row>
    <row r="1167" spans="1:177" ht="15" customHeight="1" x14ac:dyDescent="0.2">
      <c r="A1167" s="75">
        <f t="shared" si="420"/>
        <v>44102</v>
      </c>
      <c r="B1167" s="2">
        <f t="shared" si="411"/>
        <v>1045.6199023500001</v>
      </c>
      <c r="C1167" s="157">
        <f t="shared" si="410"/>
        <v>1032.94479791</v>
      </c>
      <c r="D1167" s="158">
        <f t="shared" si="421"/>
        <v>5325.46</v>
      </c>
      <c r="E1167" s="150">
        <f>IF(AND(K1167=1,K1166&gt;1),VLOOKUP(A1166,[1]Plan1!$GA$137:$GD$300,4),E1166)</f>
        <v>5344.63</v>
      </c>
      <c r="F1167" s="152">
        <f t="shared" si="412"/>
        <v>44012</v>
      </c>
      <c r="G1167" s="152">
        <f t="shared" si="408"/>
        <v>44042</v>
      </c>
      <c r="H1167" s="159">
        <f t="shared" si="413"/>
        <v>3.599689040946652E-3</v>
      </c>
      <c r="I1167" s="160">
        <f t="shared" si="422"/>
        <v>44104</v>
      </c>
      <c r="J1167" s="155">
        <f t="shared" si="409"/>
        <v>31</v>
      </c>
      <c r="K1167" s="155">
        <f t="shared" si="406"/>
        <v>29</v>
      </c>
      <c r="L1167" s="2">
        <f t="shared" si="423"/>
        <v>1.00336706</v>
      </c>
      <c r="M1167" s="157">
        <f t="shared" si="407"/>
        <v>1.00336706</v>
      </c>
      <c r="N1167" s="2">
        <f t="shared" si="414"/>
        <v>1036.42278502</v>
      </c>
      <c r="O1167" s="161">
        <f t="shared" si="424"/>
        <v>0</v>
      </c>
      <c r="P1167" s="162">
        <f t="shared" si="415"/>
        <v>0</v>
      </c>
      <c r="Q1167" s="157">
        <f t="shared" si="416"/>
        <v>0</v>
      </c>
      <c r="R1167" s="163">
        <f t="shared" si="425"/>
        <v>0.12</v>
      </c>
      <c r="S1167" s="161">
        <f t="shared" si="417"/>
        <v>29</v>
      </c>
      <c r="T1167" s="161">
        <v>360</v>
      </c>
      <c r="U1167" s="164">
        <f t="shared" si="418"/>
        <v>1.008873905</v>
      </c>
      <c r="V1167" s="157">
        <f t="shared" si="419"/>
        <v>9.1971173299999993</v>
      </c>
      <c r="W1167" s="2">
        <f t="shared" si="426"/>
        <v>0</v>
      </c>
      <c r="X1167" s="2"/>
      <c r="Y1167" s="8"/>
      <c r="Z1167" s="5"/>
      <c r="AE1167" s="39"/>
    </row>
    <row r="1168" spans="1:177" ht="15" customHeight="1" x14ac:dyDescent="0.2">
      <c r="A1168" s="75">
        <f t="shared" si="420"/>
        <v>44103</v>
      </c>
      <c r="B1168" s="2">
        <f t="shared" si="411"/>
        <v>1046.0597300500001</v>
      </c>
      <c r="C1168" s="157">
        <f t="shared" si="410"/>
        <v>1032.94479791</v>
      </c>
      <c r="D1168" s="158">
        <f t="shared" si="421"/>
        <v>5325.46</v>
      </c>
      <c r="E1168" s="150">
        <f>IF(AND(K1168=1,K1167&gt;1),VLOOKUP(A1167,[1]Plan1!$GA$137:$GD$300,4),E1167)</f>
        <v>5344.63</v>
      </c>
      <c r="F1168" s="152">
        <f t="shared" si="412"/>
        <v>44012</v>
      </c>
      <c r="G1168" s="152">
        <f t="shared" si="408"/>
        <v>44042</v>
      </c>
      <c r="H1168" s="159">
        <f t="shared" si="413"/>
        <v>3.599689040946652E-3</v>
      </c>
      <c r="I1168" s="160">
        <f t="shared" si="422"/>
        <v>44104</v>
      </c>
      <c r="J1168" s="155">
        <f t="shared" si="409"/>
        <v>31</v>
      </c>
      <c r="K1168" s="155">
        <f t="shared" si="406"/>
        <v>30</v>
      </c>
      <c r="L1168" s="2">
        <f t="shared" si="423"/>
        <v>1.0034833599999999</v>
      </c>
      <c r="M1168" s="157">
        <f t="shared" si="407"/>
        <v>1.0034833599999999</v>
      </c>
      <c r="N1168" s="2">
        <f t="shared" si="414"/>
        <v>1036.5429165</v>
      </c>
      <c r="O1168" s="161">
        <f t="shared" si="424"/>
        <v>0</v>
      </c>
      <c r="P1168" s="162">
        <f t="shared" si="415"/>
        <v>0</v>
      </c>
      <c r="Q1168" s="157">
        <f t="shared" si="416"/>
        <v>0</v>
      </c>
      <c r="R1168" s="163">
        <f t="shared" si="425"/>
        <v>0.12</v>
      </c>
      <c r="S1168" s="161">
        <f t="shared" si="417"/>
        <v>30</v>
      </c>
      <c r="T1168" s="161">
        <v>360</v>
      </c>
      <c r="U1168" s="164">
        <f t="shared" si="418"/>
        <v>1.009181302</v>
      </c>
      <c r="V1168" s="157">
        <f t="shared" si="419"/>
        <v>9.5168135500000002</v>
      </c>
      <c r="W1168" s="2">
        <f t="shared" si="426"/>
        <v>0</v>
      </c>
      <c r="X1168" s="2"/>
      <c r="Y1168" s="8"/>
      <c r="Z1168" s="5"/>
      <c r="AE1168" s="39"/>
    </row>
    <row r="1169" spans="1:31" ht="15" customHeight="1" x14ac:dyDescent="0.2">
      <c r="A1169" s="75">
        <f t="shared" si="420"/>
        <v>44104</v>
      </c>
      <c r="B1169" s="2">
        <f t="shared" si="411"/>
        <v>1046.4997498999999</v>
      </c>
      <c r="C1169" s="157">
        <f t="shared" si="410"/>
        <v>1032.94479791</v>
      </c>
      <c r="D1169" s="158">
        <f t="shared" si="421"/>
        <v>5325.46</v>
      </c>
      <c r="E1169" s="150">
        <f>IF(AND(K1169=1,K1168&gt;1),VLOOKUP(A1168,[1]Plan1!$GA$137:$GD$300,4),E1168)</f>
        <v>5344.63</v>
      </c>
      <c r="F1169" s="152">
        <f t="shared" si="412"/>
        <v>44012</v>
      </c>
      <c r="G1169" s="152">
        <f t="shared" si="408"/>
        <v>44042</v>
      </c>
      <c r="H1169" s="159">
        <f t="shared" si="413"/>
        <v>3.599689040946652E-3</v>
      </c>
      <c r="I1169" s="160">
        <f t="shared" si="422"/>
        <v>44104</v>
      </c>
      <c r="J1169" s="155">
        <f t="shared" si="409"/>
        <v>31</v>
      </c>
      <c r="K1169" s="155">
        <f t="shared" si="406"/>
        <v>31</v>
      </c>
      <c r="L1169" s="2">
        <f t="shared" si="423"/>
        <v>1.00359968</v>
      </c>
      <c r="M1169" s="157">
        <f t="shared" si="407"/>
        <v>1.00359968</v>
      </c>
      <c r="N1169" s="2">
        <f t="shared" si="414"/>
        <v>1036.6630686399999</v>
      </c>
      <c r="O1169" s="161">
        <f t="shared" si="424"/>
        <v>0</v>
      </c>
      <c r="P1169" s="162">
        <f t="shared" si="415"/>
        <v>0</v>
      </c>
      <c r="Q1169" s="157">
        <f t="shared" si="416"/>
        <v>0</v>
      </c>
      <c r="R1169" s="163">
        <f t="shared" si="425"/>
        <v>0.12</v>
      </c>
      <c r="S1169" s="161">
        <f t="shared" si="417"/>
        <v>31</v>
      </c>
      <c r="T1169" s="161">
        <v>360</v>
      </c>
      <c r="U1169" s="164">
        <f t="shared" si="418"/>
        <v>1.0094887930000001</v>
      </c>
      <c r="V1169" s="157">
        <f t="shared" si="419"/>
        <v>9.8366812600000006</v>
      </c>
      <c r="W1169" s="2">
        <f t="shared" si="426"/>
        <v>0</v>
      </c>
      <c r="X1169" s="2"/>
      <c r="Y1169" s="8"/>
      <c r="Z1169" s="5"/>
      <c r="AE1169" s="39"/>
    </row>
    <row r="1170" spans="1:31" ht="15" customHeight="1" x14ac:dyDescent="0.2">
      <c r="A1170" s="75">
        <f t="shared" si="420"/>
        <v>44105</v>
      </c>
      <c r="B1170" s="2">
        <f t="shared" si="411"/>
        <v>1046.91290398</v>
      </c>
      <c r="C1170" s="157">
        <f t="shared" si="410"/>
        <v>1046.4997498999999</v>
      </c>
      <c r="D1170" s="158">
        <f t="shared" si="421"/>
        <v>5344.63</v>
      </c>
      <c r="E1170" s="150">
        <f>IF(AND(K1170=1,K1169&gt;1),VLOOKUP(A1169,[1]Plan1!$GA$137:$GD$300,4),E1169)</f>
        <v>5357.46</v>
      </c>
      <c r="F1170" s="152">
        <f t="shared" si="412"/>
        <v>44042</v>
      </c>
      <c r="G1170" s="152">
        <f t="shared" si="408"/>
        <v>44073</v>
      </c>
      <c r="H1170" s="159">
        <f t="shared" si="413"/>
        <v>2.4005403554596683E-3</v>
      </c>
      <c r="I1170" s="160">
        <f t="shared" si="422"/>
        <v>44134</v>
      </c>
      <c r="J1170" s="155">
        <f t="shared" si="409"/>
        <v>30</v>
      </c>
      <c r="K1170" s="155">
        <f t="shared" si="406"/>
        <v>1</v>
      </c>
      <c r="L1170" s="2">
        <f t="shared" si="423"/>
        <v>1.0000799199999999</v>
      </c>
      <c r="M1170" s="157">
        <f t="shared" si="407"/>
        <v>1.0000799199999999</v>
      </c>
      <c r="N1170" s="2">
        <f t="shared" si="414"/>
        <v>1046.5833861599999</v>
      </c>
      <c r="O1170" s="161">
        <f t="shared" si="424"/>
        <v>0</v>
      </c>
      <c r="P1170" s="162">
        <f t="shared" si="415"/>
        <v>0</v>
      </c>
      <c r="Q1170" s="157">
        <f t="shared" si="416"/>
        <v>0</v>
      </c>
      <c r="R1170" s="163">
        <f t="shared" si="425"/>
        <v>0.12</v>
      </c>
      <c r="S1170" s="161">
        <f t="shared" si="417"/>
        <v>1</v>
      </c>
      <c r="T1170" s="161">
        <v>360</v>
      </c>
      <c r="U1170" s="164">
        <f t="shared" si="418"/>
        <v>1.0003148509999999</v>
      </c>
      <c r="V1170" s="157">
        <f t="shared" si="419"/>
        <v>0.32951782000000002</v>
      </c>
      <c r="W1170" s="2">
        <f t="shared" si="426"/>
        <v>0</v>
      </c>
      <c r="X1170" s="2"/>
      <c r="Y1170" s="8"/>
      <c r="Z1170" s="5"/>
      <c r="AE1170" s="39"/>
    </row>
    <row r="1171" spans="1:31" ht="15" customHeight="1" x14ac:dyDescent="0.2">
      <c r="A1171" s="75">
        <f t="shared" si="420"/>
        <v>44106</v>
      </c>
      <c r="B1171" s="2">
        <f t="shared" si="411"/>
        <v>1047.3262258700001</v>
      </c>
      <c r="C1171" s="157">
        <f t="shared" si="410"/>
        <v>1046.4997498999999</v>
      </c>
      <c r="D1171" s="158">
        <f t="shared" si="421"/>
        <v>5344.63</v>
      </c>
      <c r="E1171" s="150">
        <f>IF(AND(K1171=1,K1170&gt;1),VLOOKUP(A1170,[1]Plan1!$GA$137:$GD$300,4),E1170)</f>
        <v>5357.46</v>
      </c>
      <c r="F1171" s="152">
        <f t="shared" si="412"/>
        <v>44042</v>
      </c>
      <c r="G1171" s="152">
        <f t="shared" si="408"/>
        <v>44073</v>
      </c>
      <c r="H1171" s="159">
        <f t="shared" si="413"/>
        <v>2.4005403554596683E-3</v>
      </c>
      <c r="I1171" s="160">
        <f t="shared" si="422"/>
        <v>44134</v>
      </c>
      <c r="J1171" s="155">
        <f t="shared" si="409"/>
        <v>30</v>
      </c>
      <c r="K1171" s="155">
        <f t="shared" si="406"/>
        <v>2</v>
      </c>
      <c r="L1171" s="2">
        <f t="shared" si="423"/>
        <v>1.00015985</v>
      </c>
      <c r="M1171" s="157">
        <f t="shared" si="407"/>
        <v>1.00015985</v>
      </c>
      <c r="N1171" s="2">
        <f t="shared" si="414"/>
        <v>1046.6670328800001</v>
      </c>
      <c r="O1171" s="161">
        <f t="shared" si="424"/>
        <v>0</v>
      </c>
      <c r="P1171" s="162">
        <f t="shared" si="415"/>
        <v>0</v>
      </c>
      <c r="Q1171" s="157">
        <f t="shared" si="416"/>
        <v>0</v>
      </c>
      <c r="R1171" s="163">
        <f t="shared" si="425"/>
        <v>0.12</v>
      </c>
      <c r="S1171" s="161">
        <f t="shared" si="417"/>
        <v>2</v>
      </c>
      <c r="T1171" s="161">
        <v>360</v>
      </c>
      <c r="U1171" s="164">
        <f t="shared" si="418"/>
        <v>1.000629802</v>
      </c>
      <c r="V1171" s="157">
        <f t="shared" si="419"/>
        <v>0.65919298999999998</v>
      </c>
      <c r="W1171" s="2">
        <f t="shared" si="426"/>
        <v>0</v>
      </c>
      <c r="X1171" s="2"/>
      <c r="Y1171" s="8"/>
      <c r="Z1171" s="5"/>
      <c r="AE1171" s="39"/>
    </row>
    <row r="1172" spans="1:31" ht="15" customHeight="1" x14ac:dyDescent="0.2">
      <c r="A1172" s="75">
        <f t="shared" si="420"/>
        <v>44107</v>
      </c>
      <c r="B1172" s="2">
        <f t="shared" si="411"/>
        <v>1047.7397145499999</v>
      </c>
      <c r="C1172" s="157">
        <f t="shared" si="410"/>
        <v>1046.4997498999999</v>
      </c>
      <c r="D1172" s="158">
        <f t="shared" si="421"/>
        <v>5344.63</v>
      </c>
      <c r="E1172" s="150">
        <f>IF(AND(K1172=1,K1171&gt;1),VLOOKUP(A1171,[1]Plan1!$GA$137:$GD$300,4),E1171)</f>
        <v>5357.46</v>
      </c>
      <c r="F1172" s="152">
        <f t="shared" si="412"/>
        <v>44042</v>
      </c>
      <c r="G1172" s="152">
        <f t="shared" si="408"/>
        <v>44073</v>
      </c>
      <c r="H1172" s="159">
        <f t="shared" si="413"/>
        <v>2.4005403554596683E-3</v>
      </c>
      <c r="I1172" s="160">
        <f t="shared" si="422"/>
        <v>44134</v>
      </c>
      <c r="J1172" s="155">
        <f t="shared" si="409"/>
        <v>30</v>
      </c>
      <c r="K1172" s="155">
        <f t="shared" si="406"/>
        <v>3</v>
      </c>
      <c r="L1172" s="2">
        <f t="shared" si="423"/>
        <v>1.00023979</v>
      </c>
      <c r="M1172" s="157">
        <f t="shared" si="407"/>
        <v>1.00023979</v>
      </c>
      <c r="N1172" s="2">
        <f t="shared" si="414"/>
        <v>1046.75069007</v>
      </c>
      <c r="O1172" s="161">
        <f t="shared" si="424"/>
        <v>0</v>
      </c>
      <c r="P1172" s="162">
        <f t="shared" si="415"/>
        <v>0</v>
      </c>
      <c r="Q1172" s="157">
        <f t="shared" si="416"/>
        <v>0</v>
      </c>
      <c r="R1172" s="163">
        <f t="shared" si="425"/>
        <v>0.12</v>
      </c>
      <c r="S1172" s="161">
        <f t="shared" si="417"/>
        <v>3</v>
      </c>
      <c r="T1172" s="161">
        <v>360</v>
      </c>
      <c r="U1172" s="164">
        <f t="shared" si="418"/>
        <v>1.0009448519999999</v>
      </c>
      <c r="V1172" s="157">
        <f t="shared" si="419"/>
        <v>0.98902447999999998</v>
      </c>
      <c r="W1172" s="2">
        <f t="shared" si="426"/>
        <v>0</v>
      </c>
      <c r="X1172" s="2"/>
      <c r="Y1172" s="8"/>
      <c r="Z1172" s="5"/>
      <c r="AE1172" s="39"/>
    </row>
    <row r="1173" spans="1:31" ht="15" customHeight="1" x14ac:dyDescent="0.2">
      <c r="A1173" s="75">
        <f t="shared" si="420"/>
        <v>44108</v>
      </c>
      <c r="B1173" s="2">
        <f t="shared" si="411"/>
        <v>1048.1533595799999</v>
      </c>
      <c r="C1173" s="157">
        <f t="shared" si="410"/>
        <v>1046.4997498999999</v>
      </c>
      <c r="D1173" s="158">
        <f t="shared" si="421"/>
        <v>5344.63</v>
      </c>
      <c r="E1173" s="150">
        <f>IF(AND(K1173=1,K1172&gt;1),VLOOKUP(A1172,[1]Plan1!$GA$137:$GD$300,4),E1172)</f>
        <v>5357.46</v>
      </c>
      <c r="F1173" s="152">
        <f t="shared" si="412"/>
        <v>44042</v>
      </c>
      <c r="G1173" s="152">
        <f t="shared" si="408"/>
        <v>44073</v>
      </c>
      <c r="H1173" s="159">
        <f t="shared" si="413"/>
        <v>2.4005403554596683E-3</v>
      </c>
      <c r="I1173" s="160">
        <f t="shared" si="422"/>
        <v>44134</v>
      </c>
      <c r="J1173" s="155">
        <f t="shared" si="409"/>
        <v>30</v>
      </c>
      <c r="K1173" s="155">
        <f t="shared" si="406"/>
        <v>4</v>
      </c>
      <c r="L1173" s="2">
        <f t="shared" si="423"/>
        <v>1.00031973</v>
      </c>
      <c r="M1173" s="157">
        <f t="shared" si="407"/>
        <v>1.00031973</v>
      </c>
      <c r="N1173" s="2">
        <f t="shared" si="414"/>
        <v>1046.83434726</v>
      </c>
      <c r="O1173" s="161">
        <f t="shared" si="424"/>
        <v>0</v>
      </c>
      <c r="P1173" s="162">
        <f t="shared" si="415"/>
        <v>0</v>
      </c>
      <c r="Q1173" s="157">
        <f t="shared" si="416"/>
        <v>0</v>
      </c>
      <c r="R1173" s="163">
        <f t="shared" si="425"/>
        <v>0.12</v>
      </c>
      <c r="S1173" s="161">
        <f t="shared" si="417"/>
        <v>4</v>
      </c>
      <c r="T1173" s="161">
        <v>360</v>
      </c>
      <c r="U1173" s="164">
        <f t="shared" si="418"/>
        <v>1.0012600009999999</v>
      </c>
      <c r="V1173" s="157">
        <f t="shared" si="419"/>
        <v>1.3190123199999999</v>
      </c>
      <c r="W1173" s="2">
        <f t="shared" si="426"/>
        <v>0</v>
      </c>
      <c r="X1173" s="2"/>
      <c r="Y1173" s="8"/>
      <c r="Z1173" s="5"/>
      <c r="AE1173" s="39"/>
    </row>
    <row r="1174" spans="1:31" ht="15" customHeight="1" x14ac:dyDescent="0.2">
      <c r="A1174" s="75">
        <f t="shared" si="420"/>
        <v>44109</v>
      </c>
      <c r="B1174" s="2">
        <f t="shared" si="411"/>
        <v>1048.5671819500001</v>
      </c>
      <c r="C1174" s="157">
        <f t="shared" si="410"/>
        <v>1046.4997498999999</v>
      </c>
      <c r="D1174" s="158">
        <f t="shared" si="421"/>
        <v>5344.63</v>
      </c>
      <c r="E1174" s="150">
        <f>IF(AND(K1174=1,K1173&gt;1),VLOOKUP(A1173,[1]Plan1!$GA$137:$GD$300,4),E1173)</f>
        <v>5357.46</v>
      </c>
      <c r="F1174" s="152">
        <f t="shared" si="412"/>
        <v>44042</v>
      </c>
      <c r="G1174" s="152">
        <f t="shared" si="408"/>
        <v>44073</v>
      </c>
      <c r="H1174" s="159">
        <f t="shared" si="413"/>
        <v>2.4005403554596683E-3</v>
      </c>
      <c r="I1174" s="160">
        <f t="shared" si="422"/>
        <v>44134</v>
      </c>
      <c r="J1174" s="155">
        <f t="shared" si="409"/>
        <v>30</v>
      </c>
      <c r="K1174" s="155">
        <f t="shared" si="406"/>
        <v>5</v>
      </c>
      <c r="L1174" s="2">
        <f t="shared" si="423"/>
        <v>1.0003996900000001</v>
      </c>
      <c r="M1174" s="157">
        <f t="shared" si="407"/>
        <v>1.0003996900000001</v>
      </c>
      <c r="N1174" s="2">
        <f t="shared" si="414"/>
        <v>1046.91802538</v>
      </c>
      <c r="O1174" s="161">
        <f t="shared" si="424"/>
        <v>0</v>
      </c>
      <c r="P1174" s="162">
        <f t="shared" si="415"/>
        <v>0</v>
      </c>
      <c r="Q1174" s="157">
        <f t="shared" si="416"/>
        <v>0</v>
      </c>
      <c r="R1174" s="163">
        <f t="shared" si="425"/>
        <v>0.12</v>
      </c>
      <c r="S1174" s="161">
        <f t="shared" si="417"/>
        <v>5</v>
      </c>
      <c r="T1174" s="161">
        <v>360</v>
      </c>
      <c r="U1174" s="164">
        <f t="shared" si="418"/>
        <v>1.0015752490000001</v>
      </c>
      <c r="V1174" s="157">
        <f t="shared" si="419"/>
        <v>1.6491565699999999</v>
      </c>
      <c r="W1174" s="2">
        <f t="shared" si="426"/>
        <v>0</v>
      </c>
      <c r="X1174" s="2"/>
      <c r="Y1174" s="8"/>
      <c r="Z1174" s="5"/>
      <c r="AE1174" s="39"/>
    </row>
    <row r="1175" spans="1:31" ht="15" customHeight="1" x14ac:dyDescent="0.2">
      <c r="A1175" s="75">
        <f t="shared" si="420"/>
        <v>44110</v>
      </c>
      <c r="B1175" s="2">
        <f t="shared" si="411"/>
        <v>1048.9811502499999</v>
      </c>
      <c r="C1175" s="157">
        <f t="shared" si="410"/>
        <v>1046.4997498999999</v>
      </c>
      <c r="D1175" s="158">
        <f t="shared" si="421"/>
        <v>5344.63</v>
      </c>
      <c r="E1175" s="150">
        <f>IF(AND(K1175=1,K1174&gt;1),VLOOKUP(A1174,[1]Plan1!$GA$137:$GD$300,4),E1174)</f>
        <v>5357.46</v>
      </c>
      <c r="F1175" s="152">
        <f t="shared" si="412"/>
        <v>44042</v>
      </c>
      <c r="G1175" s="152">
        <f t="shared" si="408"/>
        <v>44073</v>
      </c>
      <c r="H1175" s="159">
        <f t="shared" si="413"/>
        <v>2.4005403554596683E-3</v>
      </c>
      <c r="I1175" s="160">
        <f t="shared" si="422"/>
        <v>44134</v>
      </c>
      <c r="J1175" s="155">
        <f t="shared" si="409"/>
        <v>30</v>
      </c>
      <c r="K1175" s="155">
        <f t="shared" si="406"/>
        <v>6</v>
      </c>
      <c r="L1175" s="2">
        <f t="shared" si="423"/>
        <v>1.00047964</v>
      </c>
      <c r="M1175" s="157">
        <f t="shared" si="407"/>
        <v>1.00047964</v>
      </c>
      <c r="N1175" s="2">
        <f t="shared" si="414"/>
        <v>1047.00169304</v>
      </c>
      <c r="O1175" s="161">
        <f t="shared" si="424"/>
        <v>0</v>
      </c>
      <c r="P1175" s="162">
        <f t="shared" si="415"/>
        <v>0</v>
      </c>
      <c r="Q1175" s="157">
        <f t="shared" si="416"/>
        <v>0</v>
      </c>
      <c r="R1175" s="163">
        <f t="shared" si="425"/>
        <v>0.12</v>
      </c>
      <c r="S1175" s="161">
        <f t="shared" si="417"/>
        <v>6</v>
      </c>
      <c r="T1175" s="161">
        <v>360</v>
      </c>
      <c r="U1175" s="164">
        <f t="shared" si="418"/>
        <v>1.001890596</v>
      </c>
      <c r="V1175" s="157">
        <f t="shared" si="419"/>
        <v>1.9794572100000001</v>
      </c>
      <c r="W1175" s="2">
        <f t="shared" si="426"/>
        <v>0</v>
      </c>
      <c r="X1175" s="2"/>
      <c r="Y1175" s="8"/>
      <c r="Z1175" s="5"/>
      <c r="AE1175" s="39"/>
    </row>
    <row r="1176" spans="1:31" ht="15" customHeight="1" x14ac:dyDescent="0.2">
      <c r="A1176" s="75">
        <f t="shared" si="420"/>
        <v>44111</v>
      </c>
      <c r="B1176" s="2">
        <f t="shared" si="411"/>
        <v>1049.3952969899999</v>
      </c>
      <c r="C1176" s="157">
        <f t="shared" si="410"/>
        <v>1046.4997498999999</v>
      </c>
      <c r="D1176" s="158">
        <f t="shared" si="421"/>
        <v>5344.63</v>
      </c>
      <c r="E1176" s="150">
        <f>IF(AND(K1176=1,K1175&gt;1),VLOOKUP(A1175,[1]Plan1!$GA$137:$GD$300,4),E1175)</f>
        <v>5357.46</v>
      </c>
      <c r="F1176" s="152">
        <f t="shared" si="412"/>
        <v>44042</v>
      </c>
      <c r="G1176" s="152">
        <f t="shared" si="408"/>
        <v>44073</v>
      </c>
      <c r="H1176" s="159">
        <f t="shared" si="413"/>
        <v>2.4005403554596683E-3</v>
      </c>
      <c r="I1176" s="160">
        <f t="shared" si="422"/>
        <v>44134</v>
      </c>
      <c r="J1176" s="155">
        <f t="shared" si="409"/>
        <v>30</v>
      </c>
      <c r="K1176" s="155">
        <f t="shared" si="406"/>
        <v>7</v>
      </c>
      <c r="L1176" s="2">
        <f t="shared" si="423"/>
        <v>1.00055961</v>
      </c>
      <c r="M1176" s="157">
        <f t="shared" si="407"/>
        <v>1.00055961</v>
      </c>
      <c r="N1176" s="2">
        <f t="shared" si="414"/>
        <v>1047.0853816199999</v>
      </c>
      <c r="O1176" s="161">
        <f t="shared" si="424"/>
        <v>0</v>
      </c>
      <c r="P1176" s="162">
        <f t="shared" si="415"/>
        <v>0</v>
      </c>
      <c r="Q1176" s="157">
        <f t="shared" si="416"/>
        <v>0</v>
      </c>
      <c r="R1176" s="163">
        <f t="shared" si="425"/>
        <v>0.12</v>
      </c>
      <c r="S1176" s="161">
        <f t="shared" si="417"/>
        <v>7</v>
      </c>
      <c r="T1176" s="161">
        <v>360</v>
      </c>
      <c r="U1176" s="164">
        <f t="shared" si="418"/>
        <v>1.0022060429999999</v>
      </c>
      <c r="V1176" s="157">
        <f t="shared" si="419"/>
        <v>2.3099153700000001</v>
      </c>
      <c r="W1176" s="2">
        <f t="shared" si="426"/>
        <v>0</v>
      </c>
      <c r="X1176" s="2"/>
      <c r="Y1176" s="8"/>
      <c r="Z1176" s="5"/>
      <c r="AE1176" s="39"/>
    </row>
    <row r="1177" spans="1:31" ht="15" customHeight="1" x14ac:dyDescent="0.2">
      <c r="A1177" s="75">
        <f t="shared" si="420"/>
        <v>44112</v>
      </c>
      <c r="B1177" s="2">
        <f t="shared" si="411"/>
        <v>1049.8096002099999</v>
      </c>
      <c r="C1177" s="157">
        <f t="shared" si="410"/>
        <v>1046.4997498999999</v>
      </c>
      <c r="D1177" s="158">
        <f t="shared" si="421"/>
        <v>5344.63</v>
      </c>
      <c r="E1177" s="150">
        <f>IF(AND(K1177=1,K1176&gt;1),VLOOKUP(A1176,[1]Plan1!$GA$137:$GD$300,4),E1176)</f>
        <v>5357.46</v>
      </c>
      <c r="F1177" s="152">
        <f t="shared" si="412"/>
        <v>44042</v>
      </c>
      <c r="G1177" s="152">
        <f t="shared" si="408"/>
        <v>44073</v>
      </c>
      <c r="H1177" s="159">
        <f t="shared" si="413"/>
        <v>2.4005403554596683E-3</v>
      </c>
      <c r="I1177" s="160">
        <f t="shared" si="422"/>
        <v>44134</v>
      </c>
      <c r="J1177" s="155">
        <f t="shared" si="409"/>
        <v>30</v>
      </c>
      <c r="K1177" s="155">
        <f t="shared" si="406"/>
        <v>8</v>
      </c>
      <c r="L1177" s="2">
        <f t="shared" si="423"/>
        <v>1.0006395800000001</v>
      </c>
      <c r="M1177" s="157">
        <f t="shared" si="407"/>
        <v>1.0006395800000001</v>
      </c>
      <c r="N1177" s="2">
        <f t="shared" si="414"/>
        <v>1047.16907021</v>
      </c>
      <c r="O1177" s="161">
        <f t="shared" si="424"/>
        <v>0</v>
      </c>
      <c r="P1177" s="162">
        <f t="shared" si="415"/>
        <v>0</v>
      </c>
      <c r="Q1177" s="157">
        <f t="shared" si="416"/>
        <v>0</v>
      </c>
      <c r="R1177" s="163">
        <f t="shared" si="425"/>
        <v>0.12</v>
      </c>
      <c r="S1177" s="161">
        <f t="shared" si="417"/>
        <v>8</v>
      </c>
      <c r="T1177" s="161">
        <v>360</v>
      </c>
      <c r="U1177" s="164">
        <f t="shared" si="418"/>
        <v>1.0025215890000001</v>
      </c>
      <c r="V1177" s="157">
        <f t="shared" si="419"/>
        <v>2.64053</v>
      </c>
      <c r="W1177" s="2">
        <f t="shared" si="426"/>
        <v>0</v>
      </c>
      <c r="X1177" s="2"/>
      <c r="Y1177" s="8"/>
      <c r="Z1177" s="5"/>
      <c r="AE1177" s="39"/>
    </row>
    <row r="1178" spans="1:31" ht="15" customHeight="1" x14ac:dyDescent="0.2">
      <c r="A1178" s="75">
        <f t="shared" si="420"/>
        <v>44113</v>
      </c>
      <c r="B1178" s="2">
        <f t="shared" si="411"/>
        <v>1050.2240599199999</v>
      </c>
      <c r="C1178" s="157">
        <f t="shared" si="410"/>
        <v>1046.4997498999999</v>
      </c>
      <c r="D1178" s="158">
        <f t="shared" si="421"/>
        <v>5344.63</v>
      </c>
      <c r="E1178" s="150">
        <f>IF(AND(K1178=1,K1177&gt;1),VLOOKUP(A1177,[1]Plan1!$GA$137:$GD$300,4),E1177)</f>
        <v>5357.46</v>
      </c>
      <c r="F1178" s="152">
        <f t="shared" si="412"/>
        <v>44042</v>
      </c>
      <c r="G1178" s="152">
        <f t="shared" si="408"/>
        <v>44073</v>
      </c>
      <c r="H1178" s="159">
        <f t="shared" si="413"/>
        <v>2.4005403554596683E-3</v>
      </c>
      <c r="I1178" s="160">
        <f t="shared" si="422"/>
        <v>44134</v>
      </c>
      <c r="J1178" s="155">
        <f t="shared" si="409"/>
        <v>30</v>
      </c>
      <c r="K1178" s="155">
        <f t="shared" si="406"/>
        <v>9</v>
      </c>
      <c r="L1178" s="2">
        <f t="shared" si="423"/>
        <v>1.0007195499999999</v>
      </c>
      <c r="M1178" s="157">
        <f t="shared" si="407"/>
        <v>1.0007195499999999</v>
      </c>
      <c r="N1178" s="2">
        <f t="shared" si="414"/>
        <v>1047.2527587899999</v>
      </c>
      <c r="O1178" s="161">
        <f t="shared" si="424"/>
        <v>0</v>
      </c>
      <c r="P1178" s="162">
        <f t="shared" si="415"/>
        <v>0</v>
      </c>
      <c r="Q1178" s="157">
        <f t="shared" si="416"/>
        <v>0</v>
      </c>
      <c r="R1178" s="163">
        <f t="shared" si="425"/>
        <v>0.12</v>
      </c>
      <c r="S1178" s="161">
        <f t="shared" si="417"/>
        <v>9</v>
      </c>
      <c r="T1178" s="161">
        <v>360</v>
      </c>
      <c r="U1178" s="164">
        <f t="shared" si="418"/>
        <v>1.002837234</v>
      </c>
      <c r="V1178" s="157">
        <f t="shared" si="419"/>
        <v>2.9713011300000001</v>
      </c>
      <c r="W1178" s="2">
        <f t="shared" si="426"/>
        <v>0</v>
      </c>
      <c r="X1178" s="2"/>
      <c r="Y1178" s="8"/>
      <c r="Z1178" s="5"/>
      <c r="AE1178" s="39"/>
    </row>
    <row r="1179" spans="1:31" ht="15" customHeight="1" x14ac:dyDescent="0.2">
      <c r="A1179" s="75">
        <f t="shared" si="420"/>
        <v>44114</v>
      </c>
      <c r="B1179" s="2">
        <f t="shared" si="411"/>
        <v>1050.6386982000001</v>
      </c>
      <c r="C1179" s="157">
        <f t="shared" si="410"/>
        <v>1046.4997498999999</v>
      </c>
      <c r="D1179" s="158">
        <f t="shared" si="421"/>
        <v>5344.63</v>
      </c>
      <c r="E1179" s="150">
        <f>IF(AND(K1179=1,K1178&gt;1),VLOOKUP(A1178,[1]Plan1!$GA$137:$GD$300,4),E1178)</f>
        <v>5357.46</v>
      </c>
      <c r="F1179" s="152">
        <f t="shared" si="412"/>
        <v>44042</v>
      </c>
      <c r="G1179" s="152">
        <f t="shared" si="408"/>
        <v>44073</v>
      </c>
      <c r="H1179" s="159">
        <f t="shared" si="413"/>
        <v>2.4005403554596683E-3</v>
      </c>
      <c r="I1179" s="160">
        <f t="shared" si="422"/>
        <v>44134</v>
      </c>
      <c r="J1179" s="155">
        <f t="shared" si="409"/>
        <v>30</v>
      </c>
      <c r="K1179" s="155">
        <f t="shared" ref="K1179:K1242" si="427">(J1179-(I1179-A1179))</f>
        <v>10</v>
      </c>
      <c r="L1179" s="2">
        <f t="shared" si="423"/>
        <v>1.00079954</v>
      </c>
      <c r="M1179" s="157">
        <f t="shared" ref="M1179:M1242" si="428">L1179</f>
        <v>1.00079954</v>
      </c>
      <c r="N1179" s="2">
        <f t="shared" si="414"/>
        <v>1047.3364683100001</v>
      </c>
      <c r="O1179" s="161">
        <f t="shared" si="424"/>
        <v>0</v>
      </c>
      <c r="P1179" s="162">
        <f t="shared" si="415"/>
        <v>0</v>
      </c>
      <c r="Q1179" s="157">
        <f t="shared" si="416"/>
        <v>0</v>
      </c>
      <c r="R1179" s="163">
        <f t="shared" si="425"/>
        <v>0.12</v>
      </c>
      <c r="S1179" s="161">
        <f t="shared" si="417"/>
        <v>10</v>
      </c>
      <c r="T1179" s="161">
        <v>360</v>
      </c>
      <c r="U1179" s="164">
        <f t="shared" si="418"/>
        <v>1.003152979</v>
      </c>
      <c r="V1179" s="157">
        <f t="shared" si="419"/>
        <v>3.30222989</v>
      </c>
      <c r="W1179" s="2">
        <f t="shared" si="426"/>
        <v>0</v>
      </c>
      <c r="X1179" s="2"/>
      <c r="Y1179" s="8"/>
      <c r="Z1179" s="5"/>
      <c r="AE1179" s="39"/>
    </row>
    <row r="1180" spans="1:31" ht="15" customHeight="1" x14ac:dyDescent="0.2">
      <c r="A1180" s="75">
        <f t="shared" si="420"/>
        <v>44115</v>
      </c>
      <c r="B1180" s="2">
        <f t="shared" si="411"/>
        <v>1051.05348252</v>
      </c>
      <c r="C1180" s="157">
        <f t="shared" si="410"/>
        <v>1046.4997498999999</v>
      </c>
      <c r="D1180" s="158">
        <f t="shared" si="421"/>
        <v>5344.63</v>
      </c>
      <c r="E1180" s="150">
        <f>IF(AND(K1180=1,K1179&gt;1),VLOOKUP(A1179,[1]Plan1!$GA$137:$GD$300,4),E1179)</f>
        <v>5357.46</v>
      </c>
      <c r="F1180" s="152">
        <f t="shared" si="412"/>
        <v>44042</v>
      </c>
      <c r="G1180" s="152">
        <f t="shared" si="408"/>
        <v>44073</v>
      </c>
      <c r="H1180" s="159">
        <f t="shared" si="413"/>
        <v>2.4005403554596683E-3</v>
      </c>
      <c r="I1180" s="160">
        <f t="shared" si="422"/>
        <v>44134</v>
      </c>
      <c r="J1180" s="155">
        <f t="shared" si="409"/>
        <v>30</v>
      </c>
      <c r="K1180" s="155">
        <f t="shared" si="427"/>
        <v>11</v>
      </c>
      <c r="L1180" s="2">
        <f t="shared" si="423"/>
        <v>1.00087952</v>
      </c>
      <c r="M1180" s="157">
        <f t="shared" si="428"/>
        <v>1.00087952</v>
      </c>
      <c r="N1180" s="2">
        <f t="shared" si="414"/>
        <v>1047.4201673600001</v>
      </c>
      <c r="O1180" s="161">
        <f t="shared" si="424"/>
        <v>0</v>
      </c>
      <c r="P1180" s="162">
        <f t="shared" si="415"/>
        <v>0</v>
      </c>
      <c r="Q1180" s="157">
        <f t="shared" si="416"/>
        <v>0</v>
      </c>
      <c r="R1180" s="163">
        <f t="shared" si="425"/>
        <v>0.12</v>
      </c>
      <c r="S1180" s="161">
        <f t="shared" si="417"/>
        <v>11</v>
      </c>
      <c r="T1180" s="161">
        <v>360</v>
      </c>
      <c r="U1180" s="164">
        <f t="shared" si="418"/>
        <v>1.003468823</v>
      </c>
      <c r="V1180" s="157">
        <f t="shared" si="419"/>
        <v>3.63331516</v>
      </c>
      <c r="W1180" s="2">
        <f t="shared" si="426"/>
        <v>0</v>
      </c>
      <c r="X1180" s="2"/>
      <c r="Y1180" s="8"/>
      <c r="Z1180" s="5"/>
      <c r="AE1180" s="39"/>
    </row>
    <row r="1181" spans="1:31" ht="15" customHeight="1" x14ac:dyDescent="0.2">
      <c r="A1181" s="75">
        <f t="shared" si="420"/>
        <v>44116</v>
      </c>
      <c r="B1181" s="2">
        <f t="shared" si="411"/>
        <v>1051.4684454799999</v>
      </c>
      <c r="C1181" s="157">
        <f t="shared" si="410"/>
        <v>1046.4997498999999</v>
      </c>
      <c r="D1181" s="158">
        <f t="shared" si="421"/>
        <v>5344.63</v>
      </c>
      <c r="E1181" s="150">
        <f>IF(AND(K1181=1,K1180&gt;1),VLOOKUP(A1180,[1]Plan1!$GA$137:$GD$300,4),E1180)</f>
        <v>5357.46</v>
      </c>
      <c r="F1181" s="152">
        <f t="shared" si="412"/>
        <v>44042</v>
      </c>
      <c r="G1181" s="152">
        <f t="shared" si="408"/>
        <v>44073</v>
      </c>
      <c r="H1181" s="159">
        <f t="shared" si="413"/>
        <v>2.4005403554596683E-3</v>
      </c>
      <c r="I1181" s="160">
        <f t="shared" si="422"/>
        <v>44134</v>
      </c>
      <c r="J1181" s="155">
        <f t="shared" si="409"/>
        <v>30</v>
      </c>
      <c r="K1181" s="155">
        <f t="shared" si="427"/>
        <v>12</v>
      </c>
      <c r="L1181" s="2">
        <f t="shared" si="423"/>
        <v>1.0009595200000001</v>
      </c>
      <c r="M1181" s="157">
        <f t="shared" si="428"/>
        <v>1.0009595200000001</v>
      </c>
      <c r="N1181" s="2">
        <f t="shared" si="414"/>
        <v>1047.5038873399999</v>
      </c>
      <c r="O1181" s="161">
        <f t="shared" si="424"/>
        <v>0</v>
      </c>
      <c r="P1181" s="162">
        <f t="shared" si="415"/>
        <v>0</v>
      </c>
      <c r="Q1181" s="157">
        <f t="shared" si="416"/>
        <v>0</v>
      </c>
      <c r="R1181" s="163">
        <f t="shared" si="425"/>
        <v>0.12</v>
      </c>
      <c r="S1181" s="161">
        <f t="shared" si="417"/>
        <v>12</v>
      </c>
      <c r="T1181" s="161">
        <v>360</v>
      </c>
      <c r="U1181" s="164">
        <f t="shared" si="418"/>
        <v>1.003784767</v>
      </c>
      <c r="V1181" s="157">
        <f t="shared" si="419"/>
        <v>3.9645581399999998</v>
      </c>
      <c r="W1181" s="2">
        <f t="shared" si="426"/>
        <v>0</v>
      </c>
      <c r="X1181" s="2"/>
      <c r="Y1181" s="8"/>
      <c r="Z1181" s="5"/>
      <c r="AE1181" s="39"/>
    </row>
    <row r="1182" spans="1:31" ht="15" customHeight="1" x14ac:dyDescent="0.2">
      <c r="A1182" s="75">
        <f t="shared" si="420"/>
        <v>44117</v>
      </c>
      <c r="B1182" s="2">
        <f t="shared" si="411"/>
        <v>1051.88356505</v>
      </c>
      <c r="C1182" s="157">
        <f t="shared" si="410"/>
        <v>1046.4997498999999</v>
      </c>
      <c r="D1182" s="158">
        <f t="shared" si="421"/>
        <v>5344.63</v>
      </c>
      <c r="E1182" s="150">
        <f>IF(AND(K1182=1,K1181&gt;1),VLOOKUP(A1181,[1]Plan1!$GA$137:$GD$300,4),E1181)</f>
        <v>5357.46</v>
      </c>
      <c r="F1182" s="152">
        <f t="shared" si="412"/>
        <v>44042</v>
      </c>
      <c r="G1182" s="152">
        <f t="shared" si="408"/>
        <v>44073</v>
      </c>
      <c r="H1182" s="159">
        <f t="shared" si="413"/>
        <v>2.4005403554596683E-3</v>
      </c>
      <c r="I1182" s="160">
        <f t="shared" si="422"/>
        <v>44134</v>
      </c>
      <c r="J1182" s="155">
        <f t="shared" si="409"/>
        <v>30</v>
      </c>
      <c r="K1182" s="155">
        <f t="shared" si="427"/>
        <v>13</v>
      </c>
      <c r="L1182" s="2">
        <f t="shared" si="423"/>
        <v>1.00103952</v>
      </c>
      <c r="M1182" s="157">
        <f t="shared" si="428"/>
        <v>1.00103952</v>
      </c>
      <c r="N1182" s="2">
        <f t="shared" si="414"/>
        <v>1047.58760732</v>
      </c>
      <c r="O1182" s="161">
        <f t="shared" si="424"/>
        <v>0</v>
      </c>
      <c r="P1182" s="162">
        <f t="shared" si="415"/>
        <v>0</v>
      </c>
      <c r="Q1182" s="157">
        <f t="shared" si="416"/>
        <v>0</v>
      </c>
      <c r="R1182" s="163">
        <f t="shared" si="425"/>
        <v>0.12</v>
      </c>
      <c r="S1182" s="161">
        <f t="shared" si="417"/>
        <v>13</v>
      </c>
      <c r="T1182" s="161">
        <v>360</v>
      </c>
      <c r="U1182" s="164">
        <f t="shared" si="418"/>
        <v>1.00410081</v>
      </c>
      <c r="V1182" s="157">
        <f t="shared" si="419"/>
        <v>4.2959577299999996</v>
      </c>
      <c r="W1182" s="2">
        <f t="shared" si="426"/>
        <v>0</v>
      </c>
      <c r="X1182" s="2"/>
      <c r="Y1182" s="8"/>
      <c r="Z1182" s="5"/>
      <c r="AE1182" s="39"/>
    </row>
    <row r="1183" spans="1:31" ht="15" customHeight="1" x14ac:dyDescent="0.2">
      <c r="A1183" s="75">
        <f t="shared" si="420"/>
        <v>44118</v>
      </c>
      <c r="B1183" s="2">
        <f t="shared" si="411"/>
        <v>1052.29885281</v>
      </c>
      <c r="C1183" s="157">
        <f t="shared" si="410"/>
        <v>1046.4997498999999</v>
      </c>
      <c r="D1183" s="158">
        <f t="shared" si="421"/>
        <v>5344.63</v>
      </c>
      <c r="E1183" s="150">
        <f>IF(AND(K1183=1,K1182&gt;1),VLOOKUP(A1182,[1]Plan1!$GA$137:$GD$300,4),E1182)</f>
        <v>5357.46</v>
      </c>
      <c r="F1183" s="152">
        <f t="shared" si="412"/>
        <v>44042</v>
      </c>
      <c r="G1183" s="152">
        <f t="shared" si="408"/>
        <v>44073</v>
      </c>
      <c r="H1183" s="159">
        <f t="shared" si="413"/>
        <v>2.4005403554596683E-3</v>
      </c>
      <c r="I1183" s="160">
        <f t="shared" si="422"/>
        <v>44134</v>
      </c>
      <c r="J1183" s="155">
        <f t="shared" si="409"/>
        <v>30</v>
      </c>
      <c r="K1183" s="155">
        <f t="shared" si="427"/>
        <v>14</v>
      </c>
      <c r="L1183" s="2">
        <f t="shared" si="423"/>
        <v>1.00111953</v>
      </c>
      <c r="M1183" s="157">
        <f t="shared" si="428"/>
        <v>1.00111953</v>
      </c>
      <c r="N1183" s="2">
        <f t="shared" si="414"/>
        <v>1047.6713377599999</v>
      </c>
      <c r="O1183" s="161">
        <f t="shared" si="424"/>
        <v>0</v>
      </c>
      <c r="P1183" s="162">
        <f t="shared" si="415"/>
        <v>0</v>
      </c>
      <c r="Q1183" s="157">
        <f t="shared" si="416"/>
        <v>0</v>
      </c>
      <c r="R1183" s="163">
        <f t="shared" si="425"/>
        <v>0.12</v>
      </c>
      <c r="S1183" s="161">
        <f t="shared" si="417"/>
        <v>14</v>
      </c>
      <c r="T1183" s="161">
        <v>360</v>
      </c>
      <c r="U1183" s="164">
        <f t="shared" si="418"/>
        <v>1.004416953</v>
      </c>
      <c r="V1183" s="157">
        <f t="shared" si="419"/>
        <v>4.6275150500000004</v>
      </c>
      <c r="W1183" s="2">
        <f t="shared" si="426"/>
        <v>0</v>
      </c>
      <c r="X1183" s="2"/>
      <c r="Y1183" s="8"/>
      <c r="Z1183" s="5"/>
      <c r="AE1183" s="39"/>
    </row>
    <row r="1184" spans="1:31" ht="15" customHeight="1" x14ac:dyDescent="0.2">
      <c r="A1184" s="75">
        <f t="shared" si="420"/>
        <v>44119</v>
      </c>
      <c r="B1184" s="2">
        <f t="shared" si="411"/>
        <v>1052.7143077600001</v>
      </c>
      <c r="C1184" s="157">
        <f t="shared" si="410"/>
        <v>1046.4997498999999</v>
      </c>
      <c r="D1184" s="158">
        <f t="shared" si="421"/>
        <v>5344.63</v>
      </c>
      <c r="E1184" s="150">
        <f>IF(AND(K1184=1,K1183&gt;1),VLOOKUP(A1183,[1]Plan1!$GA$137:$GD$300,4),E1183)</f>
        <v>5357.46</v>
      </c>
      <c r="F1184" s="152">
        <f t="shared" si="412"/>
        <v>44042</v>
      </c>
      <c r="G1184" s="152">
        <f t="shared" si="408"/>
        <v>44073</v>
      </c>
      <c r="H1184" s="159">
        <f t="shared" si="413"/>
        <v>2.4005403554596683E-3</v>
      </c>
      <c r="I1184" s="160">
        <f t="shared" si="422"/>
        <v>44134</v>
      </c>
      <c r="J1184" s="155">
        <f t="shared" si="409"/>
        <v>30</v>
      </c>
      <c r="K1184" s="155">
        <f t="shared" si="427"/>
        <v>15</v>
      </c>
      <c r="L1184" s="2">
        <f t="shared" si="423"/>
        <v>1.0011995499999999</v>
      </c>
      <c r="M1184" s="157">
        <f t="shared" si="428"/>
        <v>1.0011995499999999</v>
      </c>
      <c r="N1184" s="2">
        <f t="shared" si="414"/>
        <v>1047.7550786700001</v>
      </c>
      <c r="O1184" s="161">
        <f t="shared" si="424"/>
        <v>0</v>
      </c>
      <c r="P1184" s="162">
        <f t="shared" si="415"/>
        <v>0</v>
      </c>
      <c r="Q1184" s="157">
        <f t="shared" si="416"/>
        <v>0</v>
      </c>
      <c r="R1184" s="163">
        <f t="shared" si="425"/>
        <v>0.12</v>
      </c>
      <c r="S1184" s="161">
        <f t="shared" si="417"/>
        <v>15</v>
      </c>
      <c r="T1184" s="161">
        <v>360</v>
      </c>
      <c r="U1184" s="164">
        <f t="shared" si="418"/>
        <v>1.004733195</v>
      </c>
      <c r="V1184" s="157">
        <f t="shared" si="419"/>
        <v>4.95922909</v>
      </c>
      <c r="W1184" s="2">
        <f t="shared" si="426"/>
        <v>0</v>
      </c>
      <c r="X1184" s="2"/>
      <c r="Y1184" s="8"/>
      <c r="Z1184" s="5"/>
      <c r="AE1184" s="39"/>
    </row>
    <row r="1185" spans="1:31" ht="15" customHeight="1" x14ac:dyDescent="0.2">
      <c r="A1185" s="75">
        <f t="shared" si="420"/>
        <v>44120</v>
      </c>
      <c r="B1185" s="2">
        <f t="shared" si="411"/>
        <v>1053.12992046</v>
      </c>
      <c r="C1185" s="157">
        <f t="shared" si="410"/>
        <v>1046.4997498999999</v>
      </c>
      <c r="D1185" s="158">
        <f t="shared" si="421"/>
        <v>5344.63</v>
      </c>
      <c r="E1185" s="150">
        <f>IF(AND(K1185=1,K1184&gt;1),VLOOKUP(A1184,[1]Plan1!$GA$137:$GD$300,4),E1184)</f>
        <v>5357.46</v>
      </c>
      <c r="F1185" s="152">
        <f t="shared" si="412"/>
        <v>44042</v>
      </c>
      <c r="G1185" s="152">
        <f t="shared" si="408"/>
        <v>44073</v>
      </c>
      <c r="H1185" s="159">
        <f t="shared" si="413"/>
        <v>2.4005403554596683E-3</v>
      </c>
      <c r="I1185" s="160">
        <f t="shared" si="422"/>
        <v>44134</v>
      </c>
      <c r="J1185" s="155">
        <f t="shared" si="409"/>
        <v>30</v>
      </c>
      <c r="K1185" s="155">
        <f t="shared" si="427"/>
        <v>16</v>
      </c>
      <c r="L1185" s="2">
        <f t="shared" si="423"/>
        <v>1.0012795699999999</v>
      </c>
      <c r="M1185" s="157">
        <f t="shared" si="428"/>
        <v>1.0012795699999999</v>
      </c>
      <c r="N1185" s="2">
        <f t="shared" si="414"/>
        <v>1047.8388195800001</v>
      </c>
      <c r="O1185" s="161">
        <f t="shared" si="424"/>
        <v>0</v>
      </c>
      <c r="P1185" s="162">
        <f t="shared" si="415"/>
        <v>0</v>
      </c>
      <c r="Q1185" s="157">
        <f t="shared" si="416"/>
        <v>0</v>
      </c>
      <c r="R1185" s="163">
        <f t="shared" si="425"/>
        <v>0.12</v>
      </c>
      <c r="S1185" s="161">
        <f t="shared" si="417"/>
        <v>16</v>
      </c>
      <c r="T1185" s="161">
        <v>360</v>
      </c>
      <c r="U1185" s="164">
        <f t="shared" si="418"/>
        <v>1.0050495370000001</v>
      </c>
      <c r="V1185" s="157">
        <f t="shared" si="419"/>
        <v>5.2911008800000001</v>
      </c>
      <c r="W1185" s="2">
        <f t="shared" si="426"/>
        <v>0</v>
      </c>
      <c r="X1185" s="2"/>
      <c r="Y1185" s="8"/>
      <c r="Z1185" s="5"/>
      <c r="AE1185" s="39"/>
    </row>
    <row r="1186" spans="1:31" ht="15" customHeight="1" x14ac:dyDescent="0.2">
      <c r="A1186" s="75">
        <f t="shared" si="420"/>
        <v>44121</v>
      </c>
      <c r="B1186" s="2">
        <f t="shared" si="411"/>
        <v>1053.5456898899999</v>
      </c>
      <c r="C1186" s="157">
        <f t="shared" si="410"/>
        <v>1046.4997498999999</v>
      </c>
      <c r="D1186" s="158">
        <f t="shared" si="421"/>
        <v>5344.63</v>
      </c>
      <c r="E1186" s="150">
        <f>IF(AND(K1186=1,K1185&gt;1),VLOOKUP(A1185,[1]Plan1!$GA$137:$GD$300,4),E1185)</f>
        <v>5357.46</v>
      </c>
      <c r="F1186" s="152">
        <f t="shared" si="412"/>
        <v>44042</v>
      </c>
      <c r="G1186" s="152">
        <f t="shared" si="408"/>
        <v>44073</v>
      </c>
      <c r="H1186" s="159">
        <f t="shared" si="413"/>
        <v>2.4005403554596683E-3</v>
      </c>
      <c r="I1186" s="160">
        <f t="shared" si="422"/>
        <v>44134</v>
      </c>
      <c r="J1186" s="155">
        <f t="shared" si="409"/>
        <v>30</v>
      </c>
      <c r="K1186" s="155">
        <f t="shared" si="427"/>
        <v>17</v>
      </c>
      <c r="L1186" s="2">
        <f t="shared" si="423"/>
        <v>1.0013595900000001</v>
      </c>
      <c r="M1186" s="157">
        <f t="shared" si="428"/>
        <v>1.0013595900000001</v>
      </c>
      <c r="N1186" s="2">
        <f t="shared" si="414"/>
        <v>1047.92256049</v>
      </c>
      <c r="O1186" s="161">
        <f t="shared" si="424"/>
        <v>0</v>
      </c>
      <c r="P1186" s="162">
        <f t="shared" si="415"/>
        <v>0</v>
      </c>
      <c r="Q1186" s="157">
        <f t="shared" si="416"/>
        <v>0</v>
      </c>
      <c r="R1186" s="163">
        <f t="shared" si="425"/>
        <v>0.12</v>
      </c>
      <c r="S1186" s="161">
        <f t="shared" si="417"/>
        <v>17</v>
      </c>
      <c r="T1186" s="161">
        <v>360</v>
      </c>
      <c r="U1186" s="164">
        <f t="shared" si="418"/>
        <v>1.0053659779999999</v>
      </c>
      <c r="V1186" s="157">
        <f t="shared" si="419"/>
        <v>5.6231293999999998</v>
      </c>
      <c r="W1186" s="2">
        <f t="shared" si="426"/>
        <v>0</v>
      </c>
      <c r="X1186" s="2"/>
      <c r="Y1186" s="8"/>
      <c r="Z1186" s="5"/>
      <c r="AE1186" s="39"/>
    </row>
    <row r="1187" spans="1:31" ht="15" customHeight="1" x14ac:dyDescent="0.2">
      <c r="A1187" s="75">
        <f t="shared" si="420"/>
        <v>44122</v>
      </c>
      <c r="B1187" s="2">
        <f t="shared" si="411"/>
        <v>1053.9616381600001</v>
      </c>
      <c r="C1187" s="157">
        <f t="shared" si="410"/>
        <v>1046.4997498999999</v>
      </c>
      <c r="D1187" s="158">
        <f t="shared" si="421"/>
        <v>5344.63</v>
      </c>
      <c r="E1187" s="150">
        <f>IF(AND(K1187=1,K1186&gt;1),VLOOKUP(A1186,[1]Plan1!$GA$137:$GD$300,4),E1186)</f>
        <v>5357.46</v>
      </c>
      <c r="F1187" s="152">
        <f t="shared" si="412"/>
        <v>44042</v>
      </c>
      <c r="G1187" s="152">
        <f t="shared" si="408"/>
        <v>44073</v>
      </c>
      <c r="H1187" s="159">
        <f t="shared" si="413"/>
        <v>2.4005403554596683E-3</v>
      </c>
      <c r="I1187" s="160">
        <f t="shared" si="422"/>
        <v>44134</v>
      </c>
      <c r="J1187" s="155">
        <f t="shared" si="409"/>
        <v>30</v>
      </c>
      <c r="K1187" s="155">
        <f t="shared" si="427"/>
        <v>18</v>
      </c>
      <c r="L1187" s="2">
        <f t="shared" si="423"/>
        <v>1.0014396299999999</v>
      </c>
      <c r="M1187" s="157">
        <f t="shared" si="428"/>
        <v>1.0014396299999999</v>
      </c>
      <c r="N1187" s="2">
        <f t="shared" si="414"/>
        <v>1048.0063223300001</v>
      </c>
      <c r="O1187" s="161">
        <f t="shared" si="424"/>
        <v>0</v>
      </c>
      <c r="P1187" s="162">
        <f t="shared" si="415"/>
        <v>0</v>
      </c>
      <c r="Q1187" s="157">
        <f t="shared" si="416"/>
        <v>0</v>
      </c>
      <c r="R1187" s="163">
        <f t="shared" si="425"/>
        <v>0.12</v>
      </c>
      <c r="S1187" s="161">
        <f t="shared" si="417"/>
        <v>18</v>
      </c>
      <c r="T1187" s="161">
        <v>360</v>
      </c>
      <c r="U1187" s="164">
        <f t="shared" si="418"/>
        <v>1.0056825190000001</v>
      </c>
      <c r="V1187" s="157">
        <f t="shared" si="419"/>
        <v>5.95531583</v>
      </c>
      <c r="W1187" s="2">
        <f t="shared" si="426"/>
        <v>0</v>
      </c>
      <c r="X1187" s="2"/>
      <c r="Y1187" s="8"/>
      <c r="Z1187" s="5"/>
      <c r="AE1187" s="39"/>
    </row>
    <row r="1188" spans="1:31" ht="15" customHeight="1" x14ac:dyDescent="0.2">
      <c r="A1188" s="75">
        <f t="shared" si="420"/>
        <v>44123</v>
      </c>
      <c r="B1188" s="2">
        <f t="shared" si="411"/>
        <v>1054.3777432299999</v>
      </c>
      <c r="C1188" s="157">
        <f t="shared" si="410"/>
        <v>1046.4997498999999</v>
      </c>
      <c r="D1188" s="158">
        <f t="shared" si="421"/>
        <v>5344.63</v>
      </c>
      <c r="E1188" s="150">
        <f>IF(AND(K1188=1,K1187&gt;1),VLOOKUP(A1187,[1]Plan1!$GA$137:$GD$300,4),E1187)</f>
        <v>5357.46</v>
      </c>
      <c r="F1188" s="152">
        <f t="shared" si="412"/>
        <v>44042</v>
      </c>
      <c r="G1188" s="152">
        <f t="shared" si="408"/>
        <v>44073</v>
      </c>
      <c r="H1188" s="159">
        <f t="shared" si="413"/>
        <v>2.4005403554596683E-3</v>
      </c>
      <c r="I1188" s="160">
        <f t="shared" si="422"/>
        <v>44134</v>
      </c>
      <c r="J1188" s="155">
        <f t="shared" si="409"/>
        <v>30</v>
      </c>
      <c r="K1188" s="155">
        <f t="shared" si="427"/>
        <v>19</v>
      </c>
      <c r="L1188" s="2">
        <f t="shared" si="423"/>
        <v>1.00151967</v>
      </c>
      <c r="M1188" s="157">
        <f t="shared" si="428"/>
        <v>1.00151967</v>
      </c>
      <c r="N1188" s="2">
        <f t="shared" si="414"/>
        <v>1048.09008417</v>
      </c>
      <c r="O1188" s="161">
        <f t="shared" si="424"/>
        <v>0</v>
      </c>
      <c r="P1188" s="162">
        <f t="shared" si="415"/>
        <v>0</v>
      </c>
      <c r="Q1188" s="157">
        <f t="shared" si="416"/>
        <v>0</v>
      </c>
      <c r="R1188" s="163">
        <f t="shared" si="425"/>
        <v>0.12</v>
      </c>
      <c r="S1188" s="161">
        <f t="shared" si="417"/>
        <v>19</v>
      </c>
      <c r="T1188" s="161">
        <v>360</v>
      </c>
      <c r="U1188" s="164">
        <f t="shared" si="418"/>
        <v>1.0059991589999999</v>
      </c>
      <c r="V1188" s="157">
        <f t="shared" si="419"/>
        <v>6.2876590600000002</v>
      </c>
      <c r="W1188" s="2">
        <f t="shared" si="426"/>
        <v>0</v>
      </c>
      <c r="X1188" s="2"/>
      <c r="Y1188" s="8"/>
      <c r="Z1188" s="5"/>
      <c r="AE1188" s="39"/>
    </row>
    <row r="1189" spans="1:31" ht="15" customHeight="1" x14ac:dyDescent="0.2">
      <c r="A1189" s="75">
        <f t="shared" si="420"/>
        <v>44124</v>
      </c>
      <c r="B1189" s="2">
        <f t="shared" si="411"/>
        <v>1054.79401773</v>
      </c>
      <c r="C1189" s="157">
        <f t="shared" si="410"/>
        <v>1046.4997498999999</v>
      </c>
      <c r="D1189" s="158">
        <f t="shared" si="421"/>
        <v>5344.63</v>
      </c>
      <c r="E1189" s="150">
        <f>IF(AND(K1189=1,K1188&gt;1),VLOOKUP(A1188,[1]Plan1!$GA$137:$GD$300,4),E1188)</f>
        <v>5357.46</v>
      </c>
      <c r="F1189" s="152">
        <f t="shared" si="412"/>
        <v>44042</v>
      </c>
      <c r="G1189" s="152">
        <f t="shared" si="408"/>
        <v>44073</v>
      </c>
      <c r="H1189" s="159">
        <f t="shared" si="413"/>
        <v>2.4005403554596683E-3</v>
      </c>
      <c r="I1189" s="160">
        <f t="shared" si="422"/>
        <v>44134</v>
      </c>
      <c r="J1189" s="155">
        <f t="shared" si="409"/>
        <v>30</v>
      </c>
      <c r="K1189" s="155">
        <f t="shared" si="427"/>
        <v>20</v>
      </c>
      <c r="L1189" s="2">
        <f t="shared" si="423"/>
        <v>1.00159972</v>
      </c>
      <c r="M1189" s="157">
        <f t="shared" si="428"/>
        <v>1.00159972</v>
      </c>
      <c r="N1189" s="2">
        <f t="shared" si="414"/>
        <v>1048.1738564699999</v>
      </c>
      <c r="O1189" s="161">
        <f t="shared" si="424"/>
        <v>0</v>
      </c>
      <c r="P1189" s="162">
        <f t="shared" si="415"/>
        <v>0</v>
      </c>
      <c r="Q1189" s="157">
        <f t="shared" si="416"/>
        <v>0</v>
      </c>
      <c r="R1189" s="163">
        <f t="shared" si="425"/>
        <v>0.12</v>
      </c>
      <c r="S1189" s="161">
        <f t="shared" si="417"/>
        <v>20</v>
      </c>
      <c r="T1189" s="161">
        <v>360</v>
      </c>
      <c r="U1189" s="164">
        <f t="shared" si="418"/>
        <v>1.0063158999999999</v>
      </c>
      <c r="V1189" s="157">
        <f t="shared" si="419"/>
        <v>6.6201612599999997</v>
      </c>
      <c r="W1189" s="2">
        <f t="shared" si="426"/>
        <v>0</v>
      </c>
      <c r="X1189" s="2"/>
      <c r="Y1189" s="8"/>
      <c r="Z1189" s="5"/>
      <c r="AE1189" s="39"/>
    </row>
    <row r="1190" spans="1:31" ht="15" customHeight="1" x14ac:dyDescent="0.2">
      <c r="A1190" s="75">
        <f t="shared" si="420"/>
        <v>44125</v>
      </c>
      <c r="B1190" s="2">
        <f t="shared" si="411"/>
        <v>1055.21044908</v>
      </c>
      <c r="C1190" s="157">
        <f t="shared" si="410"/>
        <v>1046.4997498999999</v>
      </c>
      <c r="D1190" s="158">
        <f t="shared" si="421"/>
        <v>5344.63</v>
      </c>
      <c r="E1190" s="150">
        <f>IF(AND(K1190=1,K1189&gt;1),VLOOKUP(A1189,[1]Plan1!$GA$137:$GD$300,4),E1189)</f>
        <v>5357.46</v>
      </c>
      <c r="F1190" s="152">
        <f t="shared" si="412"/>
        <v>44042</v>
      </c>
      <c r="G1190" s="152">
        <f t="shared" si="408"/>
        <v>44073</v>
      </c>
      <c r="H1190" s="159">
        <f t="shared" si="413"/>
        <v>2.4005403554596683E-3</v>
      </c>
      <c r="I1190" s="160">
        <f t="shared" si="422"/>
        <v>44134</v>
      </c>
      <c r="J1190" s="155">
        <f t="shared" si="409"/>
        <v>30</v>
      </c>
      <c r="K1190" s="155">
        <f t="shared" si="427"/>
        <v>21</v>
      </c>
      <c r="L1190" s="2">
        <f t="shared" si="423"/>
        <v>1.00167977</v>
      </c>
      <c r="M1190" s="157">
        <f t="shared" si="428"/>
        <v>1.00167977</v>
      </c>
      <c r="N1190" s="2">
        <f t="shared" si="414"/>
        <v>1048.25762878</v>
      </c>
      <c r="O1190" s="161">
        <f t="shared" si="424"/>
        <v>0</v>
      </c>
      <c r="P1190" s="162">
        <f t="shared" si="415"/>
        <v>0</v>
      </c>
      <c r="Q1190" s="157">
        <f t="shared" si="416"/>
        <v>0</v>
      </c>
      <c r="R1190" s="163">
        <f t="shared" si="425"/>
        <v>0.12</v>
      </c>
      <c r="S1190" s="161">
        <f t="shared" si="417"/>
        <v>21</v>
      </c>
      <c r="T1190" s="161">
        <v>360</v>
      </c>
      <c r="U1190" s="164">
        <f t="shared" si="418"/>
        <v>1.0066327399999999</v>
      </c>
      <c r="V1190" s="157">
        <f t="shared" si="419"/>
        <v>6.9528203</v>
      </c>
      <c r="W1190" s="2">
        <f t="shared" si="426"/>
        <v>0</v>
      </c>
      <c r="X1190" s="2"/>
      <c r="Y1190" s="8"/>
      <c r="Z1190" s="5"/>
      <c r="AE1190" s="39"/>
    </row>
    <row r="1191" spans="1:31" ht="15" customHeight="1" x14ac:dyDescent="0.2">
      <c r="A1191" s="75">
        <f t="shared" si="420"/>
        <v>44126</v>
      </c>
      <c r="B1191" s="2">
        <f t="shared" si="411"/>
        <v>1055.62704889</v>
      </c>
      <c r="C1191" s="157">
        <f t="shared" si="410"/>
        <v>1046.4997498999999</v>
      </c>
      <c r="D1191" s="158">
        <f t="shared" si="421"/>
        <v>5344.63</v>
      </c>
      <c r="E1191" s="150">
        <f>IF(AND(K1191=1,K1190&gt;1),VLOOKUP(A1190,[1]Plan1!$GA$137:$GD$300,4),E1190)</f>
        <v>5357.46</v>
      </c>
      <c r="F1191" s="152">
        <f t="shared" si="412"/>
        <v>44042</v>
      </c>
      <c r="G1191" s="152">
        <f t="shared" si="408"/>
        <v>44073</v>
      </c>
      <c r="H1191" s="159">
        <f t="shared" si="413"/>
        <v>2.4005403554596683E-3</v>
      </c>
      <c r="I1191" s="160">
        <f t="shared" si="422"/>
        <v>44134</v>
      </c>
      <c r="J1191" s="155">
        <f t="shared" si="409"/>
        <v>30</v>
      </c>
      <c r="K1191" s="155">
        <f t="shared" si="427"/>
        <v>22</v>
      </c>
      <c r="L1191" s="2">
        <f t="shared" si="423"/>
        <v>1.0017598299999999</v>
      </c>
      <c r="M1191" s="157">
        <f t="shared" si="428"/>
        <v>1.0017598299999999</v>
      </c>
      <c r="N1191" s="2">
        <f t="shared" si="414"/>
        <v>1048.34141155</v>
      </c>
      <c r="O1191" s="161">
        <f t="shared" si="424"/>
        <v>0</v>
      </c>
      <c r="P1191" s="162">
        <f t="shared" si="415"/>
        <v>0</v>
      </c>
      <c r="Q1191" s="157">
        <f t="shared" si="416"/>
        <v>0</v>
      </c>
      <c r="R1191" s="163">
        <f t="shared" si="425"/>
        <v>0.12</v>
      </c>
      <c r="S1191" s="161">
        <f t="shared" si="417"/>
        <v>22</v>
      </c>
      <c r="T1191" s="161">
        <v>360</v>
      </c>
      <c r="U1191" s="164">
        <f t="shared" si="418"/>
        <v>1.00694968</v>
      </c>
      <c r="V1191" s="157">
        <f t="shared" si="419"/>
        <v>7.2856373400000001</v>
      </c>
      <c r="W1191" s="2">
        <f t="shared" si="426"/>
        <v>0</v>
      </c>
      <c r="X1191" s="2"/>
      <c r="Y1191" s="8"/>
      <c r="Z1191" s="5"/>
      <c r="AE1191" s="39"/>
    </row>
    <row r="1192" spans="1:31" ht="15" customHeight="1" x14ac:dyDescent="0.2">
      <c r="A1192" s="75">
        <f t="shared" si="420"/>
        <v>44127</v>
      </c>
      <c r="B1192" s="2">
        <f t="shared" si="411"/>
        <v>1056.0438055899999</v>
      </c>
      <c r="C1192" s="157">
        <f t="shared" si="410"/>
        <v>1046.4997498999999</v>
      </c>
      <c r="D1192" s="158">
        <f t="shared" si="421"/>
        <v>5344.63</v>
      </c>
      <c r="E1192" s="150">
        <f>IF(AND(K1192=1,K1191&gt;1),VLOOKUP(A1191,[1]Plan1!$GA$137:$GD$300,4),E1191)</f>
        <v>5357.46</v>
      </c>
      <c r="F1192" s="152">
        <f t="shared" si="412"/>
        <v>44042</v>
      </c>
      <c r="G1192" s="152">
        <f t="shared" si="408"/>
        <v>44073</v>
      </c>
      <c r="H1192" s="159">
        <f t="shared" si="413"/>
        <v>2.4005403554596683E-3</v>
      </c>
      <c r="I1192" s="160">
        <f t="shared" si="422"/>
        <v>44134</v>
      </c>
      <c r="J1192" s="155">
        <f t="shared" si="409"/>
        <v>30</v>
      </c>
      <c r="K1192" s="155">
        <f t="shared" si="427"/>
        <v>23</v>
      </c>
      <c r="L1192" s="2">
        <f t="shared" si="423"/>
        <v>1.0018398900000001</v>
      </c>
      <c r="M1192" s="157">
        <f t="shared" si="428"/>
        <v>1.0018398900000001</v>
      </c>
      <c r="N1192" s="2">
        <f t="shared" si="414"/>
        <v>1048.4251943199999</v>
      </c>
      <c r="O1192" s="161">
        <f t="shared" si="424"/>
        <v>0</v>
      </c>
      <c r="P1192" s="162">
        <f t="shared" si="415"/>
        <v>0</v>
      </c>
      <c r="Q1192" s="157">
        <f t="shared" si="416"/>
        <v>0</v>
      </c>
      <c r="R1192" s="163">
        <f t="shared" si="425"/>
        <v>0.12</v>
      </c>
      <c r="S1192" s="161">
        <f t="shared" si="417"/>
        <v>23</v>
      </c>
      <c r="T1192" s="161">
        <v>360</v>
      </c>
      <c r="U1192" s="164">
        <f t="shared" si="418"/>
        <v>1.007266719</v>
      </c>
      <c r="V1192" s="157">
        <f t="shared" si="419"/>
        <v>7.6186112699999997</v>
      </c>
      <c r="W1192" s="2">
        <f t="shared" si="426"/>
        <v>0</v>
      </c>
      <c r="X1192" s="2"/>
      <c r="Y1192" s="8"/>
      <c r="Z1192" s="5"/>
      <c r="AE1192" s="39"/>
    </row>
    <row r="1193" spans="1:31" ht="15" customHeight="1" x14ac:dyDescent="0.2">
      <c r="A1193" s="75">
        <f t="shared" si="420"/>
        <v>44128</v>
      </c>
      <c r="B1193" s="2">
        <f t="shared" si="411"/>
        <v>1056.4607424200001</v>
      </c>
      <c r="C1193" s="157">
        <f t="shared" si="410"/>
        <v>1046.4997498999999</v>
      </c>
      <c r="D1193" s="158">
        <f t="shared" si="421"/>
        <v>5344.63</v>
      </c>
      <c r="E1193" s="150">
        <f>IF(AND(K1193=1,K1192&gt;1),VLOOKUP(A1192,[1]Plan1!$GA$137:$GD$300,4),E1192)</f>
        <v>5357.46</v>
      </c>
      <c r="F1193" s="152">
        <f t="shared" si="412"/>
        <v>44042</v>
      </c>
      <c r="G1193" s="152">
        <f t="shared" si="408"/>
        <v>44073</v>
      </c>
      <c r="H1193" s="159">
        <f t="shared" si="413"/>
        <v>2.4005403554596683E-3</v>
      </c>
      <c r="I1193" s="160">
        <f t="shared" si="422"/>
        <v>44134</v>
      </c>
      <c r="J1193" s="155">
        <f t="shared" si="409"/>
        <v>30</v>
      </c>
      <c r="K1193" s="155">
        <f t="shared" si="427"/>
        <v>24</v>
      </c>
      <c r="L1193" s="2">
        <f t="shared" si="423"/>
        <v>1.0019199700000001</v>
      </c>
      <c r="M1193" s="157">
        <f t="shared" si="428"/>
        <v>1.0019199700000001</v>
      </c>
      <c r="N1193" s="2">
        <f t="shared" si="414"/>
        <v>1048.50899802</v>
      </c>
      <c r="O1193" s="161">
        <f t="shared" si="424"/>
        <v>0</v>
      </c>
      <c r="P1193" s="162">
        <f t="shared" si="415"/>
        <v>0</v>
      </c>
      <c r="Q1193" s="157">
        <f t="shared" si="416"/>
        <v>0</v>
      </c>
      <c r="R1193" s="163">
        <f t="shared" si="425"/>
        <v>0.12</v>
      </c>
      <c r="S1193" s="161">
        <f t="shared" si="417"/>
        <v>24</v>
      </c>
      <c r="T1193" s="161">
        <v>360</v>
      </c>
      <c r="U1193" s="164">
        <f t="shared" si="418"/>
        <v>1.0075838589999999</v>
      </c>
      <c r="V1193" s="157">
        <f t="shared" si="419"/>
        <v>7.9517443999999999</v>
      </c>
      <c r="W1193" s="2">
        <f t="shared" si="426"/>
        <v>0</v>
      </c>
      <c r="X1193" s="2"/>
      <c r="Y1193" s="8"/>
      <c r="Z1193" s="5"/>
      <c r="AE1193" s="39"/>
    </row>
    <row r="1194" spans="1:31" ht="15" customHeight="1" x14ac:dyDescent="0.2">
      <c r="A1194" s="75">
        <f t="shared" si="420"/>
        <v>44129</v>
      </c>
      <c r="B1194" s="2">
        <f t="shared" si="411"/>
        <v>1056.8778361999998</v>
      </c>
      <c r="C1194" s="157">
        <f t="shared" si="410"/>
        <v>1046.4997498999999</v>
      </c>
      <c r="D1194" s="158">
        <f t="shared" si="421"/>
        <v>5344.63</v>
      </c>
      <c r="E1194" s="150">
        <f>IF(AND(K1194=1,K1193&gt;1),VLOOKUP(A1193,[1]Plan1!$GA$137:$GD$300,4),E1193)</f>
        <v>5357.46</v>
      </c>
      <c r="F1194" s="152">
        <f t="shared" si="412"/>
        <v>44042</v>
      </c>
      <c r="G1194" s="152">
        <f t="shared" si="408"/>
        <v>44073</v>
      </c>
      <c r="H1194" s="159">
        <f t="shared" si="413"/>
        <v>2.4005403554596683E-3</v>
      </c>
      <c r="I1194" s="160">
        <f t="shared" si="422"/>
        <v>44134</v>
      </c>
      <c r="J1194" s="155">
        <f t="shared" si="409"/>
        <v>30</v>
      </c>
      <c r="K1194" s="155">
        <f t="shared" si="427"/>
        <v>25</v>
      </c>
      <c r="L1194" s="2">
        <f t="shared" si="423"/>
        <v>1.0020000499999999</v>
      </c>
      <c r="M1194" s="157">
        <f t="shared" si="428"/>
        <v>1.0020000499999999</v>
      </c>
      <c r="N1194" s="2">
        <f t="shared" si="414"/>
        <v>1048.5928017199999</v>
      </c>
      <c r="O1194" s="161">
        <f t="shared" si="424"/>
        <v>0</v>
      </c>
      <c r="P1194" s="162">
        <f t="shared" si="415"/>
        <v>0</v>
      </c>
      <c r="Q1194" s="157">
        <f t="shared" si="416"/>
        <v>0</v>
      </c>
      <c r="R1194" s="163">
        <f t="shared" si="425"/>
        <v>0.12</v>
      </c>
      <c r="S1194" s="161">
        <f t="shared" si="417"/>
        <v>25</v>
      </c>
      <c r="T1194" s="161">
        <v>360</v>
      </c>
      <c r="U1194" s="164">
        <f t="shared" si="418"/>
        <v>1.0079010980000001</v>
      </c>
      <c r="V1194" s="157">
        <f t="shared" si="419"/>
        <v>8.2850344800000002</v>
      </c>
      <c r="W1194" s="2">
        <f t="shared" si="426"/>
        <v>0</v>
      </c>
      <c r="X1194" s="2"/>
      <c r="Y1194" s="8"/>
      <c r="Z1194" s="5"/>
      <c r="AE1194" s="39"/>
    </row>
    <row r="1195" spans="1:31" ht="15" customHeight="1" x14ac:dyDescent="0.2">
      <c r="A1195" s="75">
        <f t="shared" si="420"/>
        <v>44130</v>
      </c>
      <c r="B1195" s="2">
        <f t="shared" si="411"/>
        <v>1057.29508803</v>
      </c>
      <c r="C1195" s="157">
        <f t="shared" si="410"/>
        <v>1046.4997498999999</v>
      </c>
      <c r="D1195" s="158">
        <f t="shared" si="421"/>
        <v>5344.63</v>
      </c>
      <c r="E1195" s="150">
        <f>IF(AND(K1195=1,K1194&gt;1),VLOOKUP(A1194,[1]Plan1!$GA$137:$GD$300,4),E1194)</f>
        <v>5357.46</v>
      </c>
      <c r="F1195" s="152">
        <f t="shared" si="412"/>
        <v>44042</v>
      </c>
      <c r="G1195" s="152">
        <f t="shared" si="408"/>
        <v>44073</v>
      </c>
      <c r="H1195" s="159">
        <f t="shared" si="413"/>
        <v>2.4005403554596683E-3</v>
      </c>
      <c r="I1195" s="160">
        <f t="shared" si="422"/>
        <v>44134</v>
      </c>
      <c r="J1195" s="155">
        <f t="shared" si="409"/>
        <v>30</v>
      </c>
      <c r="K1195" s="155">
        <f t="shared" si="427"/>
        <v>26</v>
      </c>
      <c r="L1195" s="2">
        <f t="shared" si="423"/>
        <v>1.00208013</v>
      </c>
      <c r="M1195" s="157">
        <f t="shared" si="428"/>
        <v>1.00208013</v>
      </c>
      <c r="N1195" s="2">
        <f t="shared" si="414"/>
        <v>1048.67660542</v>
      </c>
      <c r="O1195" s="161">
        <f t="shared" si="424"/>
        <v>0</v>
      </c>
      <c r="P1195" s="162">
        <f t="shared" si="415"/>
        <v>0</v>
      </c>
      <c r="Q1195" s="157">
        <f t="shared" si="416"/>
        <v>0</v>
      </c>
      <c r="R1195" s="163">
        <f t="shared" si="425"/>
        <v>0.12</v>
      </c>
      <c r="S1195" s="161">
        <f t="shared" si="417"/>
        <v>26</v>
      </c>
      <c r="T1195" s="161">
        <v>360</v>
      </c>
      <c r="U1195" s="164">
        <f t="shared" si="418"/>
        <v>1.008218437</v>
      </c>
      <c r="V1195" s="157">
        <f t="shared" si="419"/>
        <v>8.6184826099999992</v>
      </c>
      <c r="W1195" s="2">
        <f t="shared" si="426"/>
        <v>0</v>
      </c>
      <c r="X1195" s="2"/>
      <c r="Y1195" s="8"/>
      <c r="Z1195" s="5"/>
      <c r="AE1195" s="39"/>
    </row>
    <row r="1196" spans="1:31" ht="15" customHeight="1" x14ac:dyDescent="0.2">
      <c r="A1196" s="75">
        <f t="shared" si="420"/>
        <v>44131</v>
      </c>
      <c r="B1196" s="2">
        <f t="shared" si="411"/>
        <v>1057.7125084699999</v>
      </c>
      <c r="C1196" s="157">
        <f t="shared" si="410"/>
        <v>1046.4997498999999</v>
      </c>
      <c r="D1196" s="158">
        <f t="shared" si="421"/>
        <v>5344.63</v>
      </c>
      <c r="E1196" s="150">
        <f>IF(AND(K1196=1,K1195&gt;1),VLOOKUP(A1195,[1]Plan1!$GA$137:$GD$300,4),E1195)</f>
        <v>5357.46</v>
      </c>
      <c r="F1196" s="152">
        <f t="shared" si="412"/>
        <v>44042</v>
      </c>
      <c r="G1196" s="152">
        <f t="shared" ref="G1196:G1259" si="429">IF(I1196&gt;I1195,EDATE(A1195,-1),+G1195)</f>
        <v>44073</v>
      </c>
      <c r="H1196" s="159">
        <f t="shared" si="413"/>
        <v>2.4005403554596683E-3</v>
      </c>
      <c r="I1196" s="160">
        <f t="shared" si="422"/>
        <v>44134</v>
      </c>
      <c r="J1196" s="155">
        <f t="shared" ref="J1196:J1259" si="430">IF(I1196&gt;I1195,I1196-I1195,J1195)</f>
        <v>30</v>
      </c>
      <c r="K1196" s="155">
        <f t="shared" si="427"/>
        <v>27</v>
      </c>
      <c r="L1196" s="2">
        <f t="shared" si="423"/>
        <v>1.0021602199999999</v>
      </c>
      <c r="M1196" s="157">
        <f t="shared" si="428"/>
        <v>1.0021602199999999</v>
      </c>
      <c r="N1196" s="2">
        <f t="shared" si="414"/>
        <v>1048.76041958</v>
      </c>
      <c r="O1196" s="161">
        <f t="shared" si="424"/>
        <v>0</v>
      </c>
      <c r="P1196" s="162">
        <f t="shared" si="415"/>
        <v>0</v>
      </c>
      <c r="Q1196" s="157">
        <f t="shared" si="416"/>
        <v>0</v>
      </c>
      <c r="R1196" s="163">
        <f t="shared" si="425"/>
        <v>0.12</v>
      </c>
      <c r="S1196" s="161">
        <f t="shared" si="417"/>
        <v>27</v>
      </c>
      <c r="T1196" s="161">
        <v>360</v>
      </c>
      <c r="U1196" s="164">
        <f t="shared" si="418"/>
        <v>1.0085358760000001</v>
      </c>
      <c r="V1196" s="157">
        <f t="shared" si="419"/>
        <v>8.9520888900000006</v>
      </c>
      <c r="W1196" s="2">
        <f t="shared" si="426"/>
        <v>0</v>
      </c>
      <c r="X1196" s="2"/>
      <c r="Y1196" s="8"/>
      <c r="Z1196" s="5"/>
      <c r="AE1196" s="39"/>
    </row>
    <row r="1197" spans="1:31" ht="15" customHeight="1" x14ac:dyDescent="0.2">
      <c r="A1197" s="75">
        <f t="shared" si="420"/>
        <v>44132</v>
      </c>
      <c r="B1197" s="2">
        <f t="shared" si="411"/>
        <v>1058.1300975699999</v>
      </c>
      <c r="C1197" s="157">
        <f t="shared" si="410"/>
        <v>1046.4997498999999</v>
      </c>
      <c r="D1197" s="158">
        <f t="shared" si="421"/>
        <v>5344.63</v>
      </c>
      <c r="E1197" s="150">
        <f>IF(AND(K1197=1,K1196&gt;1),VLOOKUP(A1196,[1]Plan1!$GA$137:$GD$300,4),E1196)</f>
        <v>5357.46</v>
      </c>
      <c r="F1197" s="152">
        <f t="shared" si="412"/>
        <v>44042</v>
      </c>
      <c r="G1197" s="152">
        <f t="shared" si="429"/>
        <v>44073</v>
      </c>
      <c r="H1197" s="159">
        <f t="shared" si="413"/>
        <v>2.4005403554596683E-3</v>
      </c>
      <c r="I1197" s="160">
        <f t="shared" si="422"/>
        <v>44134</v>
      </c>
      <c r="J1197" s="155">
        <f t="shared" si="430"/>
        <v>30</v>
      </c>
      <c r="K1197" s="155">
        <f t="shared" si="427"/>
        <v>28</v>
      </c>
      <c r="L1197" s="2">
        <f t="shared" si="423"/>
        <v>1.0022403200000001</v>
      </c>
      <c r="M1197" s="157">
        <f t="shared" si="428"/>
        <v>1.0022403200000001</v>
      </c>
      <c r="N1197" s="2">
        <f t="shared" si="414"/>
        <v>1048.8442442099999</v>
      </c>
      <c r="O1197" s="161">
        <f t="shared" si="424"/>
        <v>0</v>
      </c>
      <c r="P1197" s="162">
        <f t="shared" si="415"/>
        <v>0</v>
      </c>
      <c r="Q1197" s="157">
        <f t="shared" si="416"/>
        <v>0</v>
      </c>
      <c r="R1197" s="163">
        <f t="shared" si="425"/>
        <v>0.12</v>
      </c>
      <c r="S1197" s="161">
        <f t="shared" si="417"/>
        <v>28</v>
      </c>
      <c r="T1197" s="161">
        <v>360</v>
      </c>
      <c r="U1197" s="164">
        <f t="shared" si="418"/>
        <v>1.0088534149999999</v>
      </c>
      <c r="V1197" s="157">
        <f t="shared" si="419"/>
        <v>9.2858533600000008</v>
      </c>
      <c r="W1197" s="2">
        <f t="shared" si="426"/>
        <v>0</v>
      </c>
      <c r="X1197" s="2"/>
      <c r="Y1197" s="8"/>
      <c r="Z1197" s="5"/>
      <c r="AE1197" s="39"/>
    </row>
    <row r="1198" spans="1:31" ht="15" customHeight="1" x14ac:dyDescent="0.2">
      <c r="A1198" s="75">
        <f t="shared" si="420"/>
        <v>44133</v>
      </c>
      <c r="B1198" s="2">
        <f t="shared" si="411"/>
        <v>1058.5478447999999</v>
      </c>
      <c r="C1198" s="157">
        <f t="shared" si="410"/>
        <v>1046.4997498999999</v>
      </c>
      <c r="D1198" s="158">
        <f t="shared" si="421"/>
        <v>5344.63</v>
      </c>
      <c r="E1198" s="150">
        <f>IF(AND(K1198=1,K1197&gt;1),VLOOKUP(A1197,[1]Plan1!$GA$137:$GD$300,4),E1197)</f>
        <v>5357.46</v>
      </c>
      <c r="F1198" s="152">
        <f t="shared" si="412"/>
        <v>44042</v>
      </c>
      <c r="G1198" s="152">
        <f t="shared" si="429"/>
        <v>44073</v>
      </c>
      <c r="H1198" s="159">
        <f t="shared" si="413"/>
        <v>2.4005403554596683E-3</v>
      </c>
      <c r="I1198" s="160">
        <f t="shared" si="422"/>
        <v>44134</v>
      </c>
      <c r="J1198" s="155">
        <f t="shared" si="430"/>
        <v>30</v>
      </c>
      <c r="K1198" s="155">
        <f t="shared" si="427"/>
        <v>29</v>
      </c>
      <c r="L1198" s="2">
        <f t="shared" si="423"/>
        <v>1.00232042</v>
      </c>
      <c r="M1198" s="157">
        <f t="shared" si="428"/>
        <v>1.00232042</v>
      </c>
      <c r="N1198" s="2">
        <f t="shared" si="414"/>
        <v>1048.9280688399999</v>
      </c>
      <c r="O1198" s="161">
        <f t="shared" si="424"/>
        <v>0</v>
      </c>
      <c r="P1198" s="162">
        <f t="shared" si="415"/>
        <v>0</v>
      </c>
      <c r="Q1198" s="157">
        <f t="shared" si="416"/>
        <v>0</v>
      </c>
      <c r="R1198" s="163">
        <f t="shared" si="425"/>
        <v>0.12</v>
      </c>
      <c r="S1198" s="161">
        <f t="shared" si="417"/>
        <v>29</v>
      </c>
      <c r="T1198" s="161">
        <v>360</v>
      </c>
      <c r="U1198" s="164">
        <f t="shared" si="418"/>
        <v>1.0091710540000001</v>
      </c>
      <c r="V1198" s="157">
        <f t="shared" si="419"/>
        <v>9.6197759600000001</v>
      </c>
      <c r="W1198" s="2">
        <f t="shared" si="426"/>
        <v>0</v>
      </c>
      <c r="X1198" s="2"/>
      <c r="Y1198" s="8"/>
      <c r="Z1198" s="5"/>
      <c r="AE1198" s="39"/>
    </row>
    <row r="1199" spans="1:31" ht="15" customHeight="1" x14ac:dyDescent="0.2">
      <c r="A1199" s="75">
        <f t="shared" si="420"/>
        <v>44134</v>
      </c>
      <c r="B1199" s="2">
        <f t="shared" si="411"/>
        <v>1058.96577131</v>
      </c>
      <c r="C1199" s="157">
        <f t="shared" si="410"/>
        <v>1046.4997498999999</v>
      </c>
      <c r="D1199" s="158">
        <f t="shared" si="421"/>
        <v>5344.63</v>
      </c>
      <c r="E1199" s="150">
        <f>IF(AND(K1199=1,K1198&gt;1),VLOOKUP(A1198,[1]Plan1!$GA$137:$GD$300,4),E1198)</f>
        <v>5357.46</v>
      </c>
      <c r="F1199" s="152">
        <f t="shared" si="412"/>
        <v>44042</v>
      </c>
      <c r="G1199" s="152">
        <f t="shared" si="429"/>
        <v>44073</v>
      </c>
      <c r="H1199" s="159">
        <f t="shared" si="413"/>
        <v>2.4005403554596683E-3</v>
      </c>
      <c r="I1199" s="160">
        <f t="shared" si="422"/>
        <v>44134</v>
      </c>
      <c r="J1199" s="155">
        <f t="shared" si="430"/>
        <v>30</v>
      </c>
      <c r="K1199" s="155">
        <f t="shared" si="427"/>
        <v>30</v>
      </c>
      <c r="L1199" s="2">
        <f t="shared" si="423"/>
        <v>1.00240054</v>
      </c>
      <c r="M1199" s="157">
        <f t="shared" si="428"/>
        <v>1.00240054</v>
      </c>
      <c r="N1199" s="2">
        <f t="shared" si="414"/>
        <v>1049.0119144</v>
      </c>
      <c r="O1199" s="161">
        <f t="shared" si="424"/>
        <v>0</v>
      </c>
      <c r="P1199" s="162">
        <f t="shared" si="415"/>
        <v>0</v>
      </c>
      <c r="Q1199" s="157">
        <f t="shared" si="416"/>
        <v>0</v>
      </c>
      <c r="R1199" s="163">
        <f t="shared" si="425"/>
        <v>0.12</v>
      </c>
      <c r="S1199" s="161">
        <f t="shared" si="417"/>
        <v>30</v>
      </c>
      <c r="T1199" s="161">
        <v>360</v>
      </c>
      <c r="U1199" s="164">
        <f t="shared" si="418"/>
        <v>1.0094887930000001</v>
      </c>
      <c r="V1199" s="157">
        <f t="shared" si="419"/>
        <v>9.9538569100000007</v>
      </c>
      <c r="W1199" s="2">
        <f t="shared" si="426"/>
        <v>0</v>
      </c>
      <c r="X1199" s="2"/>
      <c r="Y1199" s="8"/>
      <c r="Z1199" s="5"/>
      <c r="AE1199" s="39"/>
    </row>
    <row r="1200" spans="1:31" ht="15" customHeight="1" x14ac:dyDescent="0.2">
      <c r="A1200" s="75">
        <f t="shared" si="420"/>
        <v>44135</v>
      </c>
      <c r="B1200" s="2">
        <f t="shared" si="411"/>
        <v>1059.5064534999999</v>
      </c>
      <c r="C1200" s="157">
        <f t="shared" si="410"/>
        <v>1058.96577131</v>
      </c>
      <c r="D1200" s="158">
        <f t="shared" si="421"/>
        <v>5357.46</v>
      </c>
      <c r="E1200" s="150">
        <f>IF(AND(K1200=1,K1199&gt;1),VLOOKUP(A1199,[1]Plan1!$GA$137:$GD$300,4),E1199)</f>
        <v>5391.75</v>
      </c>
      <c r="F1200" s="152">
        <f t="shared" si="412"/>
        <v>44073</v>
      </c>
      <c r="G1200" s="152">
        <f t="shared" si="429"/>
        <v>44104</v>
      </c>
      <c r="H1200" s="159">
        <f t="shared" si="413"/>
        <v>6.4004210950712181E-3</v>
      </c>
      <c r="I1200" s="160">
        <f t="shared" si="422"/>
        <v>44165</v>
      </c>
      <c r="J1200" s="155">
        <f t="shared" si="430"/>
        <v>31</v>
      </c>
      <c r="K1200" s="155">
        <f t="shared" si="427"/>
        <v>1</v>
      </c>
      <c r="L1200" s="2">
        <f t="shared" si="423"/>
        <v>1.0002058199999999</v>
      </c>
      <c r="M1200" s="157">
        <f t="shared" si="428"/>
        <v>1.0002058199999999</v>
      </c>
      <c r="N1200" s="2">
        <f t="shared" si="414"/>
        <v>1059.1837276399999</v>
      </c>
      <c r="O1200" s="161">
        <f t="shared" si="424"/>
        <v>0</v>
      </c>
      <c r="P1200" s="162">
        <f t="shared" si="415"/>
        <v>0</v>
      </c>
      <c r="Q1200" s="157">
        <f t="shared" si="416"/>
        <v>0</v>
      </c>
      <c r="R1200" s="163">
        <f t="shared" si="425"/>
        <v>0.12</v>
      </c>
      <c r="S1200" s="161">
        <f t="shared" si="417"/>
        <v>1</v>
      </c>
      <c r="T1200" s="161">
        <v>360</v>
      </c>
      <c r="U1200" s="164">
        <f t="shared" si="418"/>
        <v>1.0003046929999999</v>
      </c>
      <c r="V1200" s="157">
        <f t="shared" si="419"/>
        <v>0.32272585999999998</v>
      </c>
      <c r="W1200" s="2">
        <f t="shared" si="426"/>
        <v>0</v>
      </c>
      <c r="X1200" s="2"/>
      <c r="Y1200" s="8"/>
      <c r="Z1200" s="5"/>
      <c r="AE1200" s="39"/>
    </row>
    <row r="1201" spans="1:31" ht="15" customHeight="1" x14ac:dyDescent="0.2">
      <c r="A1201" s="75">
        <f t="shared" si="420"/>
        <v>44136</v>
      </c>
      <c r="B1201" s="2">
        <f t="shared" si="411"/>
        <v>1060.0474210900002</v>
      </c>
      <c r="C1201" s="157">
        <f t="shared" ref="C1201:C1230" si="431">IF(I1201&gt;I1200,N1200+V1200-X1200-Y1200,C1200)</f>
        <v>1058.96577131</v>
      </c>
      <c r="D1201" s="158">
        <f t="shared" si="421"/>
        <v>5357.46</v>
      </c>
      <c r="E1201" s="150">
        <f>IF(AND(K1201=1,K1200&gt;1),VLOOKUP(A1200,[1]Plan1!$GA$137:$GD$300,4),E1200)</f>
        <v>5391.75</v>
      </c>
      <c r="F1201" s="152">
        <f t="shared" si="412"/>
        <v>44073</v>
      </c>
      <c r="G1201" s="152">
        <f t="shared" si="429"/>
        <v>44104</v>
      </c>
      <c r="H1201" s="159">
        <f t="shared" si="413"/>
        <v>6.4004210950712181E-3</v>
      </c>
      <c r="I1201" s="160">
        <f t="shared" si="422"/>
        <v>44165</v>
      </c>
      <c r="J1201" s="155">
        <f t="shared" si="430"/>
        <v>31</v>
      </c>
      <c r="K1201" s="155">
        <f t="shared" si="427"/>
        <v>2</v>
      </c>
      <c r="L1201" s="2">
        <f t="shared" si="423"/>
        <v>1.00041169</v>
      </c>
      <c r="M1201" s="157">
        <f t="shared" si="428"/>
        <v>1.00041169</v>
      </c>
      <c r="N1201" s="2">
        <f t="shared" si="414"/>
        <v>1059.4017369200001</v>
      </c>
      <c r="O1201" s="161">
        <f t="shared" si="424"/>
        <v>0</v>
      </c>
      <c r="P1201" s="162">
        <f t="shared" si="415"/>
        <v>0</v>
      </c>
      <c r="Q1201" s="157">
        <f t="shared" si="416"/>
        <v>0</v>
      </c>
      <c r="R1201" s="163">
        <f t="shared" si="425"/>
        <v>0.12</v>
      </c>
      <c r="S1201" s="161">
        <f t="shared" si="417"/>
        <v>2</v>
      </c>
      <c r="T1201" s="161">
        <v>360</v>
      </c>
      <c r="U1201" s="164">
        <f t="shared" si="418"/>
        <v>1.0006094800000001</v>
      </c>
      <c r="V1201" s="157">
        <f t="shared" si="419"/>
        <v>0.64568417</v>
      </c>
      <c r="W1201" s="2">
        <f t="shared" si="426"/>
        <v>0</v>
      </c>
      <c r="X1201" s="2"/>
      <c r="Y1201" s="8"/>
      <c r="Z1201" s="5"/>
      <c r="AE1201" s="39"/>
    </row>
    <row r="1202" spans="1:31" ht="15" customHeight="1" x14ac:dyDescent="0.2">
      <c r="A1202" s="75">
        <f t="shared" si="420"/>
        <v>44137</v>
      </c>
      <c r="B1202" s="2">
        <f t="shared" si="411"/>
        <v>1060.58867205</v>
      </c>
      <c r="C1202" s="157">
        <f t="shared" si="431"/>
        <v>1058.96577131</v>
      </c>
      <c r="D1202" s="158">
        <f t="shared" si="421"/>
        <v>5357.46</v>
      </c>
      <c r="E1202" s="150">
        <f>IF(AND(K1202=1,K1201&gt;1),VLOOKUP(A1201,[1]Plan1!$GA$137:$GD$300,4),E1201)</f>
        <v>5391.75</v>
      </c>
      <c r="F1202" s="152">
        <f t="shared" si="412"/>
        <v>44073</v>
      </c>
      <c r="G1202" s="152">
        <f t="shared" si="429"/>
        <v>44104</v>
      </c>
      <c r="H1202" s="159">
        <f t="shared" si="413"/>
        <v>6.4004210950712181E-3</v>
      </c>
      <c r="I1202" s="160">
        <f t="shared" si="422"/>
        <v>44165</v>
      </c>
      <c r="J1202" s="155">
        <f t="shared" si="430"/>
        <v>31</v>
      </c>
      <c r="K1202" s="155">
        <f t="shared" si="427"/>
        <v>3</v>
      </c>
      <c r="L1202" s="2">
        <f t="shared" si="423"/>
        <v>1.0006176099999999</v>
      </c>
      <c r="M1202" s="157">
        <f t="shared" si="428"/>
        <v>1.0006176099999999</v>
      </c>
      <c r="N1202" s="2">
        <f t="shared" si="414"/>
        <v>1059.61979916</v>
      </c>
      <c r="O1202" s="161">
        <f t="shared" si="424"/>
        <v>0</v>
      </c>
      <c r="P1202" s="162">
        <f t="shared" si="415"/>
        <v>0</v>
      </c>
      <c r="Q1202" s="157">
        <f t="shared" si="416"/>
        <v>0</v>
      </c>
      <c r="R1202" s="163">
        <f t="shared" si="425"/>
        <v>0.12</v>
      </c>
      <c r="S1202" s="161">
        <f t="shared" si="417"/>
        <v>3</v>
      </c>
      <c r="T1202" s="161">
        <v>360</v>
      </c>
      <c r="U1202" s="164">
        <f t="shared" si="418"/>
        <v>1.000914359</v>
      </c>
      <c r="V1202" s="157">
        <f t="shared" si="419"/>
        <v>0.96887288999999999</v>
      </c>
      <c r="W1202" s="2">
        <f t="shared" si="426"/>
        <v>0</v>
      </c>
      <c r="X1202" s="2"/>
      <c r="Y1202" s="8"/>
      <c r="Z1202" s="5"/>
      <c r="AE1202" s="39"/>
    </row>
    <row r="1203" spans="1:31" ht="15" customHeight="1" x14ac:dyDescent="0.2">
      <c r="A1203" s="75">
        <f t="shared" si="420"/>
        <v>44138</v>
      </c>
      <c r="B1203" s="2">
        <f t="shared" si="411"/>
        <v>1061.13018635</v>
      </c>
      <c r="C1203" s="157">
        <f t="shared" si="431"/>
        <v>1058.96577131</v>
      </c>
      <c r="D1203" s="158">
        <f t="shared" si="421"/>
        <v>5357.46</v>
      </c>
      <c r="E1203" s="150">
        <f>IF(AND(K1203=1,K1202&gt;1),VLOOKUP(A1202,[1]Plan1!$GA$137:$GD$300,4),E1202)</f>
        <v>5391.75</v>
      </c>
      <c r="F1203" s="152">
        <f t="shared" si="412"/>
        <v>44073</v>
      </c>
      <c r="G1203" s="152">
        <f t="shared" si="429"/>
        <v>44104</v>
      </c>
      <c r="H1203" s="159">
        <f t="shared" si="413"/>
        <v>6.4004210950712181E-3</v>
      </c>
      <c r="I1203" s="160">
        <f t="shared" si="422"/>
        <v>44165</v>
      </c>
      <c r="J1203" s="155">
        <f t="shared" si="430"/>
        <v>31</v>
      </c>
      <c r="K1203" s="155">
        <f t="shared" si="427"/>
        <v>4</v>
      </c>
      <c r="L1203" s="2">
        <f t="shared" si="423"/>
        <v>1.0008235599999999</v>
      </c>
      <c r="M1203" s="157">
        <f t="shared" si="428"/>
        <v>1.0008235599999999</v>
      </c>
      <c r="N1203" s="2">
        <f t="shared" si="414"/>
        <v>1059.83789316</v>
      </c>
      <c r="O1203" s="161">
        <f t="shared" si="424"/>
        <v>0</v>
      </c>
      <c r="P1203" s="162">
        <f t="shared" si="415"/>
        <v>0</v>
      </c>
      <c r="Q1203" s="157">
        <f t="shared" si="416"/>
        <v>0</v>
      </c>
      <c r="R1203" s="163">
        <f t="shared" si="425"/>
        <v>0.12</v>
      </c>
      <c r="S1203" s="161">
        <f t="shared" si="417"/>
        <v>4</v>
      </c>
      <c r="T1203" s="161">
        <v>360</v>
      </c>
      <c r="U1203" s="164">
        <f t="shared" si="418"/>
        <v>1.0012193309999999</v>
      </c>
      <c r="V1203" s="157">
        <f t="shared" si="419"/>
        <v>1.2922931900000001</v>
      </c>
      <c r="W1203" s="2">
        <f t="shared" si="426"/>
        <v>0</v>
      </c>
      <c r="X1203" s="2"/>
      <c r="Y1203" s="8"/>
      <c r="Z1203" s="5"/>
      <c r="AE1203" s="39"/>
    </row>
    <row r="1204" spans="1:31" ht="15" customHeight="1" x14ac:dyDescent="0.2">
      <c r="A1204" s="75">
        <f t="shared" si="420"/>
        <v>44139</v>
      </c>
      <c r="B1204" s="2">
        <f t="shared" si="411"/>
        <v>1061.6719852799999</v>
      </c>
      <c r="C1204" s="157">
        <f t="shared" si="431"/>
        <v>1058.96577131</v>
      </c>
      <c r="D1204" s="158">
        <f t="shared" si="421"/>
        <v>5357.46</v>
      </c>
      <c r="E1204" s="150">
        <f>IF(AND(K1204=1,K1203&gt;1),VLOOKUP(A1203,[1]Plan1!$GA$137:$GD$300,4),E1203)</f>
        <v>5391.75</v>
      </c>
      <c r="F1204" s="152">
        <f t="shared" si="412"/>
        <v>44073</v>
      </c>
      <c r="G1204" s="152">
        <f t="shared" si="429"/>
        <v>44104</v>
      </c>
      <c r="H1204" s="159">
        <f t="shared" si="413"/>
        <v>6.4004210950712181E-3</v>
      </c>
      <c r="I1204" s="160">
        <f t="shared" si="422"/>
        <v>44165</v>
      </c>
      <c r="J1204" s="155">
        <f t="shared" si="430"/>
        <v>31</v>
      </c>
      <c r="K1204" s="155">
        <f t="shared" si="427"/>
        <v>5</v>
      </c>
      <c r="L1204" s="2">
        <f t="shared" si="423"/>
        <v>1.0010295600000001</v>
      </c>
      <c r="M1204" s="157">
        <f t="shared" si="428"/>
        <v>1.0010295600000001</v>
      </c>
      <c r="N1204" s="2">
        <f t="shared" si="414"/>
        <v>1060.0560401</v>
      </c>
      <c r="O1204" s="161">
        <f t="shared" si="424"/>
        <v>0</v>
      </c>
      <c r="P1204" s="162">
        <f t="shared" si="415"/>
        <v>0</v>
      </c>
      <c r="Q1204" s="157">
        <f t="shared" si="416"/>
        <v>0</v>
      </c>
      <c r="R1204" s="163">
        <f t="shared" si="425"/>
        <v>0.12</v>
      </c>
      <c r="S1204" s="161">
        <f t="shared" si="417"/>
        <v>5</v>
      </c>
      <c r="T1204" s="161">
        <v>360</v>
      </c>
      <c r="U1204" s="164">
        <f t="shared" si="418"/>
        <v>1.001524396</v>
      </c>
      <c r="V1204" s="157">
        <f t="shared" si="419"/>
        <v>1.61594518</v>
      </c>
      <c r="W1204" s="2">
        <f t="shared" si="426"/>
        <v>0</v>
      </c>
      <c r="X1204" s="2"/>
      <c r="Y1204" s="8"/>
      <c r="Z1204" s="5"/>
      <c r="AE1204" s="39"/>
    </row>
    <row r="1205" spans="1:31" ht="15" customHeight="1" x14ac:dyDescent="0.2">
      <c r="A1205" s="75">
        <f t="shared" si="420"/>
        <v>44140</v>
      </c>
      <c r="B1205" s="2">
        <f t="shared" si="411"/>
        <v>1062.2140583600001</v>
      </c>
      <c r="C1205" s="157">
        <f t="shared" si="431"/>
        <v>1058.96577131</v>
      </c>
      <c r="D1205" s="158">
        <f t="shared" si="421"/>
        <v>5357.46</v>
      </c>
      <c r="E1205" s="150">
        <f>IF(AND(K1205=1,K1204&gt;1),VLOOKUP(A1204,[1]Plan1!$GA$137:$GD$300,4),E1204)</f>
        <v>5391.75</v>
      </c>
      <c r="F1205" s="152">
        <f t="shared" si="412"/>
        <v>44073</v>
      </c>
      <c r="G1205" s="152">
        <f t="shared" si="429"/>
        <v>44104</v>
      </c>
      <c r="H1205" s="159">
        <f t="shared" si="413"/>
        <v>6.4004210950712181E-3</v>
      </c>
      <c r="I1205" s="160">
        <f t="shared" si="422"/>
        <v>44165</v>
      </c>
      <c r="J1205" s="155">
        <f t="shared" si="430"/>
        <v>31</v>
      </c>
      <c r="K1205" s="155">
        <f t="shared" si="427"/>
        <v>6</v>
      </c>
      <c r="L1205" s="2">
        <f t="shared" si="423"/>
        <v>1.0012356</v>
      </c>
      <c r="M1205" s="157">
        <f t="shared" si="428"/>
        <v>1.0012356</v>
      </c>
      <c r="N1205" s="2">
        <f t="shared" si="414"/>
        <v>1060.2742294100001</v>
      </c>
      <c r="O1205" s="161">
        <f t="shared" si="424"/>
        <v>0</v>
      </c>
      <c r="P1205" s="162">
        <f t="shared" si="415"/>
        <v>0</v>
      </c>
      <c r="Q1205" s="157">
        <f t="shared" si="416"/>
        <v>0</v>
      </c>
      <c r="R1205" s="163">
        <f t="shared" si="425"/>
        <v>0.12</v>
      </c>
      <c r="S1205" s="161">
        <f t="shared" si="417"/>
        <v>6</v>
      </c>
      <c r="T1205" s="161">
        <v>360</v>
      </c>
      <c r="U1205" s="164">
        <f t="shared" si="418"/>
        <v>1.001829554</v>
      </c>
      <c r="V1205" s="157">
        <f t="shared" si="419"/>
        <v>1.9398289500000001</v>
      </c>
      <c r="W1205" s="2">
        <f t="shared" si="426"/>
        <v>0</v>
      </c>
      <c r="X1205" s="2"/>
      <c r="Y1205" s="8"/>
      <c r="Z1205" s="5"/>
      <c r="AE1205" s="39"/>
    </row>
    <row r="1206" spans="1:31" ht="15" customHeight="1" x14ac:dyDescent="0.2">
      <c r="A1206" s="75">
        <f t="shared" si="420"/>
        <v>44141</v>
      </c>
      <c r="B1206" s="2">
        <f t="shared" si="411"/>
        <v>1062.75640462</v>
      </c>
      <c r="C1206" s="157">
        <f t="shared" si="431"/>
        <v>1058.96577131</v>
      </c>
      <c r="D1206" s="158">
        <f t="shared" si="421"/>
        <v>5357.46</v>
      </c>
      <c r="E1206" s="150">
        <f>IF(AND(K1206=1,K1205&gt;1),VLOOKUP(A1205,[1]Plan1!$GA$137:$GD$300,4),E1205)</f>
        <v>5391.75</v>
      </c>
      <c r="F1206" s="152">
        <f t="shared" si="412"/>
        <v>44073</v>
      </c>
      <c r="G1206" s="152">
        <f t="shared" si="429"/>
        <v>44104</v>
      </c>
      <c r="H1206" s="159">
        <f t="shared" si="413"/>
        <v>6.4004210950712181E-3</v>
      </c>
      <c r="I1206" s="160">
        <f t="shared" si="422"/>
        <v>44165</v>
      </c>
      <c r="J1206" s="155">
        <f t="shared" si="430"/>
        <v>31</v>
      </c>
      <c r="K1206" s="155">
        <f t="shared" si="427"/>
        <v>7</v>
      </c>
      <c r="L1206" s="2">
        <f t="shared" si="423"/>
        <v>1.0014416799999999</v>
      </c>
      <c r="M1206" s="157">
        <f t="shared" si="428"/>
        <v>1.0014416799999999</v>
      </c>
      <c r="N1206" s="2">
        <f t="shared" si="414"/>
        <v>1060.4924610800001</v>
      </c>
      <c r="O1206" s="161">
        <f t="shared" si="424"/>
        <v>0</v>
      </c>
      <c r="P1206" s="162">
        <f t="shared" si="415"/>
        <v>0</v>
      </c>
      <c r="Q1206" s="157">
        <f t="shared" si="416"/>
        <v>0</v>
      </c>
      <c r="R1206" s="163">
        <f t="shared" si="425"/>
        <v>0.12</v>
      </c>
      <c r="S1206" s="161">
        <f t="shared" si="417"/>
        <v>7</v>
      </c>
      <c r="T1206" s="161">
        <v>360</v>
      </c>
      <c r="U1206" s="164">
        <f t="shared" si="418"/>
        <v>1.002134804</v>
      </c>
      <c r="V1206" s="157">
        <f t="shared" si="419"/>
        <v>2.2639435400000001</v>
      </c>
      <c r="W1206" s="2">
        <f t="shared" si="426"/>
        <v>0</v>
      </c>
      <c r="X1206" s="2"/>
      <c r="Y1206" s="8"/>
      <c r="Z1206" s="5"/>
      <c r="AE1206" s="39"/>
    </row>
    <row r="1207" spans="1:31" ht="15" customHeight="1" x14ac:dyDescent="0.2">
      <c r="A1207" s="75">
        <f t="shared" si="420"/>
        <v>44142</v>
      </c>
      <c r="B1207" s="2">
        <f t="shared" si="411"/>
        <v>1063.29903689</v>
      </c>
      <c r="C1207" s="157">
        <f t="shared" si="431"/>
        <v>1058.96577131</v>
      </c>
      <c r="D1207" s="158">
        <f t="shared" si="421"/>
        <v>5357.46</v>
      </c>
      <c r="E1207" s="150">
        <f>IF(AND(K1207=1,K1206&gt;1),VLOOKUP(A1206,[1]Plan1!$GA$137:$GD$300,4),E1206)</f>
        <v>5391.75</v>
      </c>
      <c r="F1207" s="152">
        <f t="shared" si="412"/>
        <v>44073</v>
      </c>
      <c r="G1207" s="152">
        <f t="shared" si="429"/>
        <v>44104</v>
      </c>
      <c r="H1207" s="159">
        <f t="shared" si="413"/>
        <v>6.4004210950712181E-3</v>
      </c>
      <c r="I1207" s="160">
        <f t="shared" si="422"/>
        <v>44165</v>
      </c>
      <c r="J1207" s="155">
        <f t="shared" si="430"/>
        <v>31</v>
      </c>
      <c r="K1207" s="155">
        <f t="shared" si="427"/>
        <v>8</v>
      </c>
      <c r="L1207" s="2">
        <f t="shared" si="423"/>
        <v>1.0016478099999999</v>
      </c>
      <c r="M1207" s="157">
        <f t="shared" si="428"/>
        <v>1.0016478099999999</v>
      </c>
      <c r="N1207" s="2">
        <f t="shared" si="414"/>
        <v>1060.7107456900001</v>
      </c>
      <c r="O1207" s="161">
        <f t="shared" si="424"/>
        <v>0</v>
      </c>
      <c r="P1207" s="162">
        <f t="shared" si="415"/>
        <v>0</v>
      </c>
      <c r="Q1207" s="157">
        <f t="shared" si="416"/>
        <v>0</v>
      </c>
      <c r="R1207" s="163">
        <f t="shared" si="425"/>
        <v>0.12</v>
      </c>
      <c r="S1207" s="161">
        <f t="shared" si="417"/>
        <v>8</v>
      </c>
      <c r="T1207" s="161">
        <v>360</v>
      </c>
      <c r="U1207" s="164">
        <f t="shared" si="418"/>
        <v>1.002440148</v>
      </c>
      <c r="V1207" s="157">
        <f t="shared" si="419"/>
        <v>2.5882912</v>
      </c>
      <c r="W1207" s="2">
        <f t="shared" si="426"/>
        <v>0</v>
      </c>
      <c r="X1207" s="2"/>
      <c r="Y1207" s="8"/>
      <c r="Z1207" s="5"/>
      <c r="AE1207" s="39"/>
    </row>
    <row r="1208" spans="1:31" ht="15" customHeight="1" x14ac:dyDescent="0.2">
      <c r="A1208" s="75">
        <f t="shared" si="420"/>
        <v>44143</v>
      </c>
      <c r="B1208" s="2">
        <f t="shared" si="411"/>
        <v>1063.84194361</v>
      </c>
      <c r="C1208" s="157">
        <f t="shared" si="431"/>
        <v>1058.96577131</v>
      </c>
      <c r="D1208" s="158">
        <f t="shared" si="421"/>
        <v>5357.46</v>
      </c>
      <c r="E1208" s="150">
        <f>IF(AND(K1208=1,K1207&gt;1),VLOOKUP(A1207,[1]Plan1!$GA$137:$GD$300,4),E1207)</f>
        <v>5391.75</v>
      </c>
      <c r="F1208" s="152">
        <f t="shared" si="412"/>
        <v>44073</v>
      </c>
      <c r="G1208" s="152">
        <f t="shared" si="429"/>
        <v>44104</v>
      </c>
      <c r="H1208" s="159">
        <f t="shared" si="413"/>
        <v>6.4004210950712181E-3</v>
      </c>
      <c r="I1208" s="160">
        <f t="shared" si="422"/>
        <v>44165</v>
      </c>
      <c r="J1208" s="155">
        <f t="shared" si="430"/>
        <v>31</v>
      </c>
      <c r="K1208" s="155">
        <f t="shared" si="427"/>
        <v>9</v>
      </c>
      <c r="L1208" s="2">
        <f t="shared" si="423"/>
        <v>1.0018539799999999</v>
      </c>
      <c r="M1208" s="157">
        <f t="shared" si="428"/>
        <v>1.0018539799999999</v>
      </c>
      <c r="N1208" s="2">
        <f t="shared" si="414"/>
        <v>1060.9290726700001</v>
      </c>
      <c r="O1208" s="161">
        <f t="shared" si="424"/>
        <v>0</v>
      </c>
      <c r="P1208" s="162">
        <f t="shared" si="415"/>
        <v>0</v>
      </c>
      <c r="Q1208" s="157">
        <f t="shared" si="416"/>
        <v>0</v>
      </c>
      <c r="R1208" s="163">
        <f t="shared" si="425"/>
        <v>0.12</v>
      </c>
      <c r="S1208" s="161">
        <f t="shared" si="417"/>
        <v>9</v>
      </c>
      <c r="T1208" s="161">
        <v>360</v>
      </c>
      <c r="U1208" s="164">
        <f t="shared" si="418"/>
        <v>1.002745585</v>
      </c>
      <c r="V1208" s="157">
        <f t="shared" si="419"/>
        <v>2.9128709399999999</v>
      </c>
      <c r="W1208" s="2">
        <f t="shared" si="426"/>
        <v>0</v>
      </c>
      <c r="X1208" s="2"/>
      <c r="Y1208" s="8"/>
      <c r="Z1208" s="5"/>
      <c r="AE1208" s="39"/>
    </row>
    <row r="1209" spans="1:31" ht="15" customHeight="1" x14ac:dyDescent="0.2">
      <c r="A1209" s="75">
        <f t="shared" si="420"/>
        <v>44144</v>
      </c>
      <c r="B1209" s="2">
        <f t="shared" si="411"/>
        <v>1064.38512487</v>
      </c>
      <c r="C1209" s="157">
        <f t="shared" si="431"/>
        <v>1058.96577131</v>
      </c>
      <c r="D1209" s="158">
        <f t="shared" si="421"/>
        <v>5357.46</v>
      </c>
      <c r="E1209" s="150">
        <f>IF(AND(K1209=1,K1208&gt;1),VLOOKUP(A1208,[1]Plan1!$GA$137:$GD$300,4),E1208)</f>
        <v>5391.75</v>
      </c>
      <c r="F1209" s="152">
        <f t="shared" si="412"/>
        <v>44073</v>
      </c>
      <c r="G1209" s="152">
        <f t="shared" si="429"/>
        <v>44104</v>
      </c>
      <c r="H1209" s="159">
        <f t="shared" si="413"/>
        <v>6.4004210950712181E-3</v>
      </c>
      <c r="I1209" s="160">
        <f t="shared" si="422"/>
        <v>44165</v>
      </c>
      <c r="J1209" s="155">
        <f t="shared" si="430"/>
        <v>31</v>
      </c>
      <c r="K1209" s="155">
        <f t="shared" si="427"/>
        <v>10</v>
      </c>
      <c r="L1209" s="2">
        <f t="shared" si="423"/>
        <v>1.0020601899999999</v>
      </c>
      <c r="M1209" s="157">
        <f t="shared" si="428"/>
        <v>1.0020601899999999</v>
      </c>
      <c r="N1209" s="2">
        <f t="shared" si="414"/>
        <v>1061.147442</v>
      </c>
      <c r="O1209" s="161">
        <f t="shared" si="424"/>
        <v>0</v>
      </c>
      <c r="P1209" s="162">
        <f t="shared" si="415"/>
        <v>0</v>
      </c>
      <c r="Q1209" s="157">
        <f t="shared" si="416"/>
        <v>0</v>
      </c>
      <c r="R1209" s="163">
        <f t="shared" si="425"/>
        <v>0.12</v>
      </c>
      <c r="S1209" s="161">
        <f t="shared" si="417"/>
        <v>10</v>
      </c>
      <c r="T1209" s="161">
        <v>360</v>
      </c>
      <c r="U1209" s="164">
        <f t="shared" si="418"/>
        <v>1.0030511150000001</v>
      </c>
      <c r="V1209" s="157">
        <f t="shared" si="419"/>
        <v>3.23768287</v>
      </c>
      <c r="W1209" s="2">
        <f t="shared" si="426"/>
        <v>0</v>
      </c>
      <c r="X1209" s="2"/>
      <c r="Y1209" s="8"/>
      <c r="Z1209" s="5"/>
      <c r="AE1209" s="39"/>
    </row>
    <row r="1210" spans="1:31" ht="15" customHeight="1" x14ac:dyDescent="0.2">
      <c r="A1210" s="75">
        <f t="shared" si="420"/>
        <v>44145</v>
      </c>
      <c r="B1210" s="2">
        <f t="shared" si="411"/>
        <v>1064.9285807799999</v>
      </c>
      <c r="C1210" s="157">
        <f t="shared" si="431"/>
        <v>1058.96577131</v>
      </c>
      <c r="D1210" s="158">
        <f t="shared" si="421"/>
        <v>5357.46</v>
      </c>
      <c r="E1210" s="150">
        <f>IF(AND(K1210=1,K1209&gt;1),VLOOKUP(A1209,[1]Plan1!$GA$137:$GD$300,4),E1209)</f>
        <v>5391.75</v>
      </c>
      <c r="F1210" s="152">
        <f t="shared" si="412"/>
        <v>44073</v>
      </c>
      <c r="G1210" s="152">
        <f t="shared" si="429"/>
        <v>44104</v>
      </c>
      <c r="H1210" s="159">
        <f t="shared" si="413"/>
        <v>6.4004210950712181E-3</v>
      </c>
      <c r="I1210" s="160">
        <f t="shared" si="422"/>
        <v>44165</v>
      </c>
      <c r="J1210" s="155">
        <f t="shared" si="430"/>
        <v>31</v>
      </c>
      <c r="K1210" s="155">
        <f t="shared" si="427"/>
        <v>11</v>
      </c>
      <c r="L1210" s="2">
        <f t="shared" si="423"/>
        <v>1.0022664400000001</v>
      </c>
      <c r="M1210" s="157">
        <f t="shared" si="428"/>
        <v>1.0022664400000001</v>
      </c>
      <c r="N1210" s="2">
        <f t="shared" si="414"/>
        <v>1061.36585369</v>
      </c>
      <c r="O1210" s="161">
        <f t="shared" si="424"/>
        <v>0</v>
      </c>
      <c r="P1210" s="162">
        <f t="shared" si="415"/>
        <v>0</v>
      </c>
      <c r="Q1210" s="157">
        <f t="shared" si="416"/>
        <v>0</v>
      </c>
      <c r="R1210" s="163">
        <f t="shared" si="425"/>
        <v>0.12</v>
      </c>
      <c r="S1210" s="161">
        <f t="shared" si="417"/>
        <v>11</v>
      </c>
      <c r="T1210" s="161">
        <v>360</v>
      </c>
      <c r="U1210" s="164">
        <f t="shared" si="418"/>
        <v>1.0033567379999999</v>
      </c>
      <c r="V1210" s="157">
        <f t="shared" si="419"/>
        <v>3.5627270900000001</v>
      </c>
      <c r="W1210" s="2">
        <f t="shared" si="426"/>
        <v>0</v>
      </c>
      <c r="X1210" s="2"/>
      <c r="Y1210" s="8"/>
      <c r="Z1210" s="5"/>
      <c r="AE1210" s="39"/>
    </row>
    <row r="1211" spans="1:31" ht="15" customHeight="1" x14ac:dyDescent="0.2">
      <c r="A1211" s="75">
        <f t="shared" si="420"/>
        <v>44146</v>
      </c>
      <c r="B1211" s="2">
        <f t="shared" si="411"/>
        <v>1065.47231143</v>
      </c>
      <c r="C1211" s="157">
        <f t="shared" si="431"/>
        <v>1058.96577131</v>
      </c>
      <c r="D1211" s="158">
        <f t="shared" si="421"/>
        <v>5357.46</v>
      </c>
      <c r="E1211" s="150">
        <f>IF(AND(K1211=1,K1210&gt;1),VLOOKUP(A1210,[1]Plan1!$GA$137:$GD$300,4),E1210)</f>
        <v>5391.75</v>
      </c>
      <c r="F1211" s="152">
        <f t="shared" si="412"/>
        <v>44073</v>
      </c>
      <c r="G1211" s="152">
        <f t="shared" si="429"/>
        <v>44104</v>
      </c>
      <c r="H1211" s="159">
        <f t="shared" si="413"/>
        <v>6.4004210950712181E-3</v>
      </c>
      <c r="I1211" s="160">
        <f t="shared" si="422"/>
        <v>44165</v>
      </c>
      <c r="J1211" s="155">
        <f t="shared" si="430"/>
        <v>31</v>
      </c>
      <c r="K1211" s="155">
        <f t="shared" si="427"/>
        <v>12</v>
      </c>
      <c r="L1211" s="2">
        <f t="shared" si="423"/>
        <v>1.00247273</v>
      </c>
      <c r="M1211" s="157">
        <f t="shared" si="428"/>
        <v>1.00247273</v>
      </c>
      <c r="N1211" s="2">
        <f t="shared" si="414"/>
        <v>1061.58430774</v>
      </c>
      <c r="O1211" s="161">
        <f t="shared" si="424"/>
        <v>0</v>
      </c>
      <c r="P1211" s="162">
        <f t="shared" si="415"/>
        <v>0</v>
      </c>
      <c r="Q1211" s="157">
        <f t="shared" si="416"/>
        <v>0</v>
      </c>
      <c r="R1211" s="163">
        <f t="shared" si="425"/>
        <v>0.12</v>
      </c>
      <c r="S1211" s="161">
        <f t="shared" si="417"/>
        <v>12</v>
      </c>
      <c r="T1211" s="161">
        <v>360</v>
      </c>
      <c r="U1211" s="164">
        <f t="shared" si="418"/>
        <v>1.0036624540000001</v>
      </c>
      <c r="V1211" s="157">
        <f t="shared" si="419"/>
        <v>3.8880036900000001</v>
      </c>
      <c r="W1211" s="2">
        <f t="shared" si="426"/>
        <v>0</v>
      </c>
      <c r="X1211" s="2"/>
      <c r="Y1211" s="8"/>
      <c r="Z1211" s="5"/>
      <c r="AE1211" s="39"/>
    </row>
    <row r="1212" spans="1:31" ht="15" customHeight="1" x14ac:dyDescent="0.2">
      <c r="A1212" s="75">
        <f t="shared" si="420"/>
        <v>44147</v>
      </c>
      <c r="B1212" s="2">
        <f t="shared" si="411"/>
        <v>1066.0163286099998</v>
      </c>
      <c r="C1212" s="157">
        <f t="shared" si="431"/>
        <v>1058.96577131</v>
      </c>
      <c r="D1212" s="158">
        <f t="shared" si="421"/>
        <v>5357.46</v>
      </c>
      <c r="E1212" s="150">
        <f>IF(AND(K1212=1,K1211&gt;1),VLOOKUP(A1211,[1]Plan1!$GA$137:$GD$300,4),E1211)</f>
        <v>5391.75</v>
      </c>
      <c r="F1212" s="152">
        <f t="shared" si="412"/>
        <v>44073</v>
      </c>
      <c r="G1212" s="152">
        <f t="shared" si="429"/>
        <v>44104</v>
      </c>
      <c r="H1212" s="159">
        <f t="shared" si="413"/>
        <v>6.4004210950712181E-3</v>
      </c>
      <c r="I1212" s="160">
        <f t="shared" si="422"/>
        <v>44165</v>
      </c>
      <c r="J1212" s="155">
        <f t="shared" si="430"/>
        <v>31</v>
      </c>
      <c r="K1212" s="155">
        <f t="shared" si="427"/>
        <v>13</v>
      </c>
      <c r="L1212" s="2">
        <f t="shared" si="423"/>
        <v>1.0026790699999999</v>
      </c>
      <c r="M1212" s="157">
        <f t="shared" si="428"/>
        <v>1.0026790699999999</v>
      </c>
      <c r="N1212" s="2">
        <f t="shared" si="414"/>
        <v>1061.8028147299999</v>
      </c>
      <c r="O1212" s="161">
        <f t="shared" si="424"/>
        <v>0</v>
      </c>
      <c r="P1212" s="162">
        <f t="shared" si="415"/>
        <v>0</v>
      </c>
      <c r="Q1212" s="157">
        <f t="shared" si="416"/>
        <v>0</v>
      </c>
      <c r="R1212" s="163">
        <f t="shared" si="425"/>
        <v>0.12</v>
      </c>
      <c r="S1212" s="161">
        <f t="shared" si="417"/>
        <v>13</v>
      </c>
      <c r="T1212" s="161">
        <v>360</v>
      </c>
      <c r="U1212" s="164">
        <f t="shared" si="418"/>
        <v>1.0039682640000001</v>
      </c>
      <c r="V1212" s="157">
        <f t="shared" si="419"/>
        <v>4.2135138799999998</v>
      </c>
      <c r="W1212" s="2">
        <f t="shared" si="426"/>
        <v>0</v>
      </c>
      <c r="X1212" s="2"/>
      <c r="Y1212" s="8"/>
      <c r="Z1212" s="5"/>
      <c r="AE1212" s="39"/>
    </row>
    <row r="1213" spans="1:31" ht="15" customHeight="1" x14ac:dyDescent="0.2">
      <c r="A1213" s="75">
        <f t="shared" si="420"/>
        <v>44148</v>
      </c>
      <c r="B1213" s="2">
        <f t="shared" si="411"/>
        <v>1066.5606196899998</v>
      </c>
      <c r="C1213" s="157">
        <f t="shared" si="431"/>
        <v>1058.96577131</v>
      </c>
      <c r="D1213" s="158">
        <f t="shared" si="421"/>
        <v>5357.46</v>
      </c>
      <c r="E1213" s="150">
        <f>IF(AND(K1213=1,K1212&gt;1),VLOOKUP(A1212,[1]Plan1!$GA$137:$GD$300,4),E1212)</f>
        <v>5391.75</v>
      </c>
      <c r="F1213" s="152">
        <f t="shared" si="412"/>
        <v>44073</v>
      </c>
      <c r="G1213" s="152">
        <f t="shared" si="429"/>
        <v>44104</v>
      </c>
      <c r="H1213" s="159">
        <f t="shared" si="413"/>
        <v>6.4004210950712181E-3</v>
      </c>
      <c r="I1213" s="160">
        <f t="shared" si="422"/>
        <v>44165</v>
      </c>
      <c r="J1213" s="155">
        <f t="shared" si="430"/>
        <v>31</v>
      </c>
      <c r="K1213" s="155">
        <f t="shared" si="427"/>
        <v>14</v>
      </c>
      <c r="L1213" s="2">
        <f t="shared" si="423"/>
        <v>1.00288545</v>
      </c>
      <c r="M1213" s="157">
        <f t="shared" si="428"/>
        <v>1.00288545</v>
      </c>
      <c r="N1213" s="2">
        <f t="shared" si="414"/>
        <v>1062.0213640899999</v>
      </c>
      <c r="O1213" s="161">
        <f t="shared" si="424"/>
        <v>0</v>
      </c>
      <c r="P1213" s="162">
        <f t="shared" si="415"/>
        <v>0</v>
      </c>
      <c r="Q1213" s="157">
        <f t="shared" si="416"/>
        <v>0</v>
      </c>
      <c r="R1213" s="163">
        <f t="shared" si="425"/>
        <v>0.12</v>
      </c>
      <c r="S1213" s="161">
        <f t="shared" si="417"/>
        <v>14</v>
      </c>
      <c r="T1213" s="161">
        <v>360</v>
      </c>
      <c r="U1213" s="164">
        <f t="shared" si="418"/>
        <v>1.0042741660000001</v>
      </c>
      <c r="V1213" s="157">
        <f t="shared" si="419"/>
        <v>4.5392555999999997</v>
      </c>
      <c r="W1213" s="2">
        <f t="shared" si="426"/>
        <v>0</v>
      </c>
      <c r="X1213" s="2"/>
      <c r="Y1213" s="8"/>
      <c r="Z1213" s="5"/>
      <c r="AE1213" s="39"/>
    </row>
    <row r="1214" spans="1:31" ht="15" customHeight="1" x14ac:dyDescent="0.2">
      <c r="A1214" s="75">
        <f t="shared" si="420"/>
        <v>44149</v>
      </c>
      <c r="B1214" s="2">
        <f t="shared" si="411"/>
        <v>1067.10518688</v>
      </c>
      <c r="C1214" s="157">
        <f t="shared" si="431"/>
        <v>1058.96577131</v>
      </c>
      <c r="D1214" s="158">
        <f t="shared" si="421"/>
        <v>5357.46</v>
      </c>
      <c r="E1214" s="150">
        <f>IF(AND(K1214=1,K1213&gt;1),VLOOKUP(A1213,[1]Plan1!$GA$137:$GD$300,4),E1213)</f>
        <v>5391.75</v>
      </c>
      <c r="F1214" s="152">
        <f t="shared" si="412"/>
        <v>44073</v>
      </c>
      <c r="G1214" s="152">
        <f t="shared" si="429"/>
        <v>44104</v>
      </c>
      <c r="H1214" s="159">
        <f t="shared" si="413"/>
        <v>6.4004210950712181E-3</v>
      </c>
      <c r="I1214" s="160">
        <f t="shared" si="422"/>
        <v>44165</v>
      </c>
      <c r="J1214" s="155">
        <f t="shared" si="430"/>
        <v>31</v>
      </c>
      <c r="K1214" s="155">
        <f t="shared" si="427"/>
        <v>15</v>
      </c>
      <c r="L1214" s="2">
        <f t="shared" si="423"/>
        <v>1.00309187</v>
      </c>
      <c r="M1214" s="157">
        <f t="shared" si="428"/>
        <v>1.00309187</v>
      </c>
      <c r="N1214" s="2">
        <f t="shared" si="414"/>
        <v>1062.2399558</v>
      </c>
      <c r="O1214" s="161">
        <f t="shared" si="424"/>
        <v>0</v>
      </c>
      <c r="P1214" s="162">
        <f t="shared" si="415"/>
        <v>0</v>
      </c>
      <c r="Q1214" s="157">
        <f t="shared" si="416"/>
        <v>0</v>
      </c>
      <c r="R1214" s="163">
        <f t="shared" si="425"/>
        <v>0.12</v>
      </c>
      <c r="S1214" s="161">
        <f t="shared" si="417"/>
        <v>15</v>
      </c>
      <c r="T1214" s="161">
        <v>360</v>
      </c>
      <c r="U1214" s="164">
        <f t="shared" si="418"/>
        <v>1.0045801620000001</v>
      </c>
      <c r="V1214" s="157">
        <f t="shared" si="419"/>
        <v>4.86523108</v>
      </c>
      <c r="W1214" s="2">
        <f t="shared" si="426"/>
        <v>0</v>
      </c>
      <c r="X1214" s="2"/>
      <c r="Y1214" s="8"/>
      <c r="Z1214" s="5"/>
      <c r="AE1214" s="39"/>
    </row>
    <row r="1215" spans="1:31" ht="15" customHeight="1" x14ac:dyDescent="0.2">
      <c r="A1215" s="75">
        <f t="shared" si="420"/>
        <v>44150</v>
      </c>
      <c r="B1215" s="2">
        <f t="shared" si="411"/>
        <v>1067.6500398599999</v>
      </c>
      <c r="C1215" s="157">
        <f t="shared" si="431"/>
        <v>1058.96577131</v>
      </c>
      <c r="D1215" s="158">
        <f t="shared" si="421"/>
        <v>5357.46</v>
      </c>
      <c r="E1215" s="150">
        <f>IF(AND(K1215=1,K1214&gt;1),VLOOKUP(A1214,[1]Plan1!$GA$137:$GD$300,4),E1214)</f>
        <v>5391.75</v>
      </c>
      <c r="F1215" s="152">
        <f t="shared" si="412"/>
        <v>44073</v>
      </c>
      <c r="G1215" s="152">
        <f t="shared" si="429"/>
        <v>44104</v>
      </c>
      <c r="H1215" s="159">
        <f t="shared" si="413"/>
        <v>6.4004210950712181E-3</v>
      </c>
      <c r="I1215" s="160">
        <f t="shared" si="422"/>
        <v>44165</v>
      </c>
      <c r="J1215" s="155">
        <f t="shared" si="430"/>
        <v>31</v>
      </c>
      <c r="K1215" s="155">
        <f t="shared" si="427"/>
        <v>16</v>
      </c>
      <c r="L1215" s="2">
        <f t="shared" si="423"/>
        <v>1.00329834</v>
      </c>
      <c r="M1215" s="157">
        <f t="shared" si="428"/>
        <v>1.00329834</v>
      </c>
      <c r="N1215" s="2">
        <f t="shared" si="414"/>
        <v>1062.45860047</v>
      </c>
      <c r="O1215" s="161">
        <f t="shared" si="424"/>
        <v>0</v>
      </c>
      <c r="P1215" s="162">
        <f t="shared" si="415"/>
        <v>0</v>
      </c>
      <c r="Q1215" s="157">
        <f t="shared" si="416"/>
        <v>0</v>
      </c>
      <c r="R1215" s="163">
        <f t="shared" si="425"/>
        <v>0.12</v>
      </c>
      <c r="S1215" s="161">
        <f t="shared" si="417"/>
        <v>16</v>
      </c>
      <c r="T1215" s="161">
        <v>360</v>
      </c>
      <c r="U1215" s="164">
        <f t="shared" si="418"/>
        <v>1.0048862510000001</v>
      </c>
      <c r="V1215" s="157">
        <f t="shared" si="419"/>
        <v>5.1914393900000002</v>
      </c>
      <c r="W1215" s="2">
        <f t="shared" si="426"/>
        <v>0</v>
      </c>
      <c r="X1215" s="2"/>
      <c r="Y1215" s="8"/>
      <c r="Z1215" s="5"/>
      <c r="AE1215" s="39"/>
    </row>
    <row r="1216" spans="1:31" ht="15" customHeight="1" x14ac:dyDescent="0.2">
      <c r="A1216" s="75">
        <f t="shared" si="420"/>
        <v>44151</v>
      </c>
      <c r="B1216" s="2">
        <f t="shared" si="411"/>
        <v>1068.1951681</v>
      </c>
      <c r="C1216" s="157">
        <f t="shared" si="431"/>
        <v>1058.96577131</v>
      </c>
      <c r="D1216" s="158">
        <f t="shared" si="421"/>
        <v>5357.46</v>
      </c>
      <c r="E1216" s="150">
        <f>IF(AND(K1216=1,K1215&gt;1),VLOOKUP(A1215,[1]Plan1!$GA$137:$GD$300,4),E1215)</f>
        <v>5391.75</v>
      </c>
      <c r="F1216" s="152">
        <f t="shared" si="412"/>
        <v>44073</v>
      </c>
      <c r="G1216" s="152">
        <f t="shared" si="429"/>
        <v>44104</v>
      </c>
      <c r="H1216" s="159">
        <f t="shared" si="413"/>
        <v>6.4004210950712181E-3</v>
      </c>
      <c r="I1216" s="160">
        <f t="shared" si="422"/>
        <v>44165</v>
      </c>
      <c r="J1216" s="155">
        <f t="shared" si="430"/>
        <v>31</v>
      </c>
      <c r="K1216" s="155">
        <f t="shared" si="427"/>
        <v>17</v>
      </c>
      <c r="L1216" s="2">
        <f t="shared" si="423"/>
        <v>1.0035048499999999</v>
      </c>
      <c r="M1216" s="157">
        <f t="shared" si="428"/>
        <v>1.0035048499999999</v>
      </c>
      <c r="N1216" s="2">
        <f t="shared" si="414"/>
        <v>1062.67728749</v>
      </c>
      <c r="O1216" s="161">
        <f t="shared" si="424"/>
        <v>0</v>
      </c>
      <c r="P1216" s="162">
        <f t="shared" si="415"/>
        <v>0</v>
      </c>
      <c r="Q1216" s="157">
        <f t="shared" si="416"/>
        <v>0</v>
      </c>
      <c r="R1216" s="163">
        <f t="shared" si="425"/>
        <v>0.12</v>
      </c>
      <c r="S1216" s="161">
        <f t="shared" si="417"/>
        <v>17</v>
      </c>
      <c r="T1216" s="161">
        <v>360</v>
      </c>
      <c r="U1216" s="164">
        <f t="shared" si="418"/>
        <v>1.0051924329999999</v>
      </c>
      <c r="V1216" s="157">
        <f t="shared" si="419"/>
        <v>5.5178806099999997</v>
      </c>
      <c r="W1216" s="2">
        <f t="shared" si="426"/>
        <v>0</v>
      </c>
      <c r="X1216" s="2"/>
      <c r="Y1216" s="8"/>
      <c r="Z1216" s="5"/>
      <c r="AE1216" s="39"/>
    </row>
    <row r="1217" spans="1:31" ht="15" customHeight="1" x14ac:dyDescent="0.2">
      <c r="A1217" s="75">
        <f t="shared" si="420"/>
        <v>44152</v>
      </c>
      <c r="B1217" s="2">
        <f t="shared" si="411"/>
        <v>1068.7405727600001</v>
      </c>
      <c r="C1217" s="157">
        <f t="shared" si="431"/>
        <v>1058.96577131</v>
      </c>
      <c r="D1217" s="158">
        <f t="shared" si="421"/>
        <v>5357.46</v>
      </c>
      <c r="E1217" s="150">
        <f>IF(AND(K1217=1,K1216&gt;1),VLOOKUP(A1216,[1]Plan1!$GA$137:$GD$300,4),E1216)</f>
        <v>5391.75</v>
      </c>
      <c r="F1217" s="152">
        <f t="shared" si="412"/>
        <v>44073</v>
      </c>
      <c r="G1217" s="152">
        <f t="shared" si="429"/>
        <v>44104</v>
      </c>
      <c r="H1217" s="159">
        <f t="shared" si="413"/>
        <v>6.4004210950712181E-3</v>
      </c>
      <c r="I1217" s="160">
        <f t="shared" si="422"/>
        <v>44165</v>
      </c>
      <c r="J1217" s="155">
        <f t="shared" si="430"/>
        <v>31</v>
      </c>
      <c r="K1217" s="155">
        <f t="shared" si="427"/>
        <v>18</v>
      </c>
      <c r="L1217" s="2">
        <f t="shared" si="423"/>
        <v>1.0037114</v>
      </c>
      <c r="M1217" s="157">
        <f t="shared" si="428"/>
        <v>1.0037114</v>
      </c>
      <c r="N1217" s="2">
        <f t="shared" si="414"/>
        <v>1062.89601687</v>
      </c>
      <c r="O1217" s="161">
        <f t="shared" si="424"/>
        <v>0</v>
      </c>
      <c r="P1217" s="162">
        <f t="shared" si="415"/>
        <v>0</v>
      </c>
      <c r="Q1217" s="157">
        <f t="shared" si="416"/>
        <v>0</v>
      </c>
      <c r="R1217" s="163">
        <f t="shared" si="425"/>
        <v>0.12</v>
      </c>
      <c r="S1217" s="161">
        <f t="shared" si="417"/>
        <v>18</v>
      </c>
      <c r="T1217" s="161">
        <v>360</v>
      </c>
      <c r="U1217" s="164">
        <f t="shared" si="418"/>
        <v>1.005498709</v>
      </c>
      <c r="V1217" s="157">
        <f t="shared" si="419"/>
        <v>5.8445558899999996</v>
      </c>
      <c r="W1217" s="2">
        <f t="shared" si="426"/>
        <v>0</v>
      </c>
      <c r="X1217" s="2"/>
      <c r="Y1217" s="8"/>
      <c r="Z1217" s="5"/>
      <c r="AE1217" s="39"/>
    </row>
    <row r="1218" spans="1:31" ht="15" customHeight="1" x14ac:dyDescent="0.2">
      <c r="A1218" s="75">
        <f t="shared" si="420"/>
        <v>44153</v>
      </c>
      <c r="B1218" s="2">
        <f t="shared" si="411"/>
        <v>1069.2862528799999</v>
      </c>
      <c r="C1218" s="157">
        <f t="shared" si="431"/>
        <v>1058.96577131</v>
      </c>
      <c r="D1218" s="158">
        <f t="shared" si="421"/>
        <v>5357.46</v>
      </c>
      <c r="E1218" s="150">
        <f>IF(AND(K1218=1,K1217&gt;1),VLOOKUP(A1217,[1]Plan1!$GA$137:$GD$300,4),E1217)</f>
        <v>5391.75</v>
      </c>
      <c r="F1218" s="152">
        <f t="shared" si="412"/>
        <v>44073</v>
      </c>
      <c r="G1218" s="152">
        <f t="shared" si="429"/>
        <v>44104</v>
      </c>
      <c r="H1218" s="159">
        <f t="shared" si="413"/>
        <v>6.4004210950712181E-3</v>
      </c>
      <c r="I1218" s="160">
        <f t="shared" si="422"/>
        <v>44165</v>
      </c>
      <c r="J1218" s="155">
        <f t="shared" si="430"/>
        <v>31</v>
      </c>
      <c r="K1218" s="155">
        <f t="shared" si="427"/>
        <v>19</v>
      </c>
      <c r="L1218" s="2">
        <f t="shared" si="423"/>
        <v>1.0039179899999999</v>
      </c>
      <c r="M1218" s="157">
        <f t="shared" si="428"/>
        <v>1.0039179899999999</v>
      </c>
      <c r="N1218" s="2">
        <f t="shared" si="414"/>
        <v>1063.11478861</v>
      </c>
      <c r="O1218" s="161">
        <f t="shared" si="424"/>
        <v>0</v>
      </c>
      <c r="P1218" s="162">
        <f t="shared" si="415"/>
        <v>0</v>
      </c>
      <c r="Q1218" s="157">
        <f t="shared" si="416"/>
        <v>0</v>
      </c>
      <c r="R1218" s="163">
        <f t="shared" si="425"/>
        <v>0.12</v>
      </c>
      <c r="S1218" s="161">
        <f t="shared" si="417"/>
        <v>19</v>
      </c>
      <c r="T1218" s="161">
        <v>360</v>
      </c>
      <c r="U1218" s="164">
        <f t="shared" si="418"/>
        <v>1.0058050780000001</v>
      </c>
      <c r="V1218" s="157">
        <f t="shared" si="419"/>
        <v>6.1714642700000004</v>
      </c>
      <c r="W1218" s="2">
        <f t="shared" si="426"/>
        <v>0</v>
      </c>
      <c r="X1218" s="2"/>
      <c r="Y1218" s="8"/>
      <c r="Z1218" s="5"/>
      <c r="AE1218" s="39"/>
    </row>
    <row r="1219" spans="1:31" ht="15" customHeight="1" x14ac:dyDescent="0.2">
      <c r="A1219" s="75">
        <f t="shared" si="420"/>
        <v>44154</v>
      </c>
      <c r="B1219" s="2">
        <f t="shared" si="411"/>
        <v>1069.83220854</v>
      </c>
      <c r="C1219" s="157">
        <f t="shared" si="431"/>
        <v>1058.96577131</v>
      </c>
      <c r="D1219" s="158">
        <f t="shared" si="421"/>
        <v>5357.46</v>
      </c>
      <c r="E1219" s="150">
        <f>IF(AND(K1219=1,K1218&gt;1),VLOOKUP(A1218,[1]Plan1!$GA$137:$GD$300,4),E1218)</f>
        <v>5391.75</v>
      </c>
      <c r="F1219" s="152">
        <f t="shared" si="412"/>
        <v>44073</v>
      </c>
      <c r="G1219" s="152">
        <f t="shared" si="429"/>
        <v>44104</v>
      </c>
      <c r="H1219" s="159">
        <f t="shared" si="413"/>
        <v>6.4004210950712181E-3</v>
      </c>
      <c r="I1219" s="160">
        <f t="shared" si="422"/>
        <v>44165</v>
      </c>
      <c r="J1219" s="155">
        <f t="shared" si="430"/>
        <v>31</v>
      </c>
      <c r="K1219" s="155">
        <f t="shared" si="427"/>
        <v>20</v>
      </c>
      <c r="L1219" s="2">
        <f t="shared" si="423"/>
        <v>1.00412462</v>
      </c>
      <c r="M1219" s="157">
        <f t="shared" si="428"/>
        <v>1.00412462</v>
      </c>
      <c r="N1219" s="2">
        <f t="shared" si="414"/>
        <v>1063.3336027</v>
      </c>
      <c r="O1219" s="161">
        <f t="shared" si="424"/>
        <v>0</v>
      </c>
      <c r="P1219" s="162">
        <f t="shared" si="415"/>
        <v>0</v>
      </c>
      <c r="Q1219" s="157">
        <f t="shared" si="416"/>
        <v>0</v>
      </c>
      <c r="R1219" s="163">
        <f t="shared" si="425"/>
        <v>0.12</v>
      </c>
      <c r="S1219" s="161">
        <f t="shared" si="417"/>
        <v>20</v>
      </c>
      <c r="T1219" s="161">
        <v>360</v>
      </c>
      <c r="U1219" s="164">
        <f t="shared" si="418"/>
        <v>1.00611154</v>
      </c>
      <c r="V1219" s="157">
        <f t="shared" si="419"/>
        <v>6.4986058399999997</v>
      </c>
      <c r="W1219" s="2">
        <f t="shared" si="426"/>
        <v>0</v>
      </c>
      <c r="X1219" s="2"/>
      <c r="Y1219" s="8"/>
      <c r="Z1219" s="5"/>
      <c r="AE1219" s="39"/>
    </row>
    <row r="1220" spans="1:31" ht="15" customHeight="1" x14ac:dyDescent="0.2">
      <c r="A1220" s="75">
        <f t="shared" si="420"/>
        <v>44155</v>
      </c>
      <c r="B1220" s="2">
        <f t="shared" si="411"/>
        <v>1070.37845053</v>
      </c>
      <c r="C1220" s="157">
        <f t="shared" si="431"/>
        <v>1058.96577131</v>
      </c>
      <c r="D1220" s="158">
        <f t="shared" si="421"/>
        <v>5357.46</v>
      </c>
      <c r="E1220" s="150">
        <f>IF(AND(K1220=1,K1219&gt;1),VLOOKUP(A1219,[1]Plan1!$GA$137:$GD$300,4),E1219)</f>
        <v>5391.75</v>
      </c>
      <c r="F1220" s="152">
        <f t="shared" si="412"/>
        <v>44073</v>
      </c>
      <c r="G1220" s="152">
        <f t="shared" si="429"/>
        <v>44104</v>
      </c>
      <c r="H1220" s="159">
        <f t="shared" si="413"/>
        <v>6.4004210950712181E-3</v>
      </c>
      <c r="I1220" s="160">
        <f t="shared" si="422"/>
        <v>44165</v>
      </c>
      <c r="J1220" s="155">
        <f t="shared" si="430"/>
        <v>31</v>
      </c>
      <c r="K1220" s="155">
        <f t="shared" si="427"/>
        <v>21</v>
      </c>
      <c r="L1220" s="2">
        <f t="shared" si="423"/>
        <v>1.0043313</v>
      </c>
      <c r="M1220" s="157">
        <f t="shared" si="428"/>
        <v>1.0043313</v>
      </c>
      <c r="N1220" s="2">
        <f t="shared" si="414"/>
        <v>1063.55246975</v>
      </c>
      <c r="O1220" s="161">
        <f t="shared" si="424"/>
        <v>0</v>
      </c>
      <c r="P1220" s="162">
        <f t="shared" si="415"/>
        <v>0</v>
      </c>
      <c r="Q1220" s="157">
        <f t="shared" si="416"/>
        <v>0</v>
      </c>
      <c r="R1220" s="163">
        <f t="shared" si="425"/>
        <v>0.12</v>
      </c>
      <c r="S1220" s="161">
        <f t="shared" si="417"/>
        <v>21</v>
      </c>
      <c r="T1220" s="161">
        <v>360</v>
      </c>
      <c r="U1220" s="164">
        <f t="shared" si="418"/>
        <v>1.0064180949999999</v>
      </c>
      <c r="V1220" s="157">
        <f t="shared" si="419"/>
        <v>6.8259807800000001</v>
      </c>
      <c r="W1220" s="2">
        <f t="shared" si="426"/>
        <v>0</v>
      </c>
      <c r="X1220" s="2"/>
      <c r="Y1220" s="8"/>
      <c r="Z1220" s="5"/>
      <c r="AE1220" s="39"/>
    </row>
    <row r="1221" spans="1:31" ht="15" customHeight="1" x14ac:dyDescent="0.2">
      <c r="A1221" s="75">
        <f t="shared" si="420"/>
        <v>44156</v>
      </c>
      <c r="B1221" s="2">
        <f t="shared" si="411"/>
        <v>1070.92496934</v>
      </c>
      <c r="C1221" s="157">
        <f t="shared" si="431"/>
        <v>1058.96577131</v>
      </c>
      <c r="D1221" s="158">
        <f t="shared" si="421"/>
        <v>5357.46</v>
      </c>
      <c r="E1221" s="150">
        <f>IF(AND(K1221=1,K1220&gt;1),VLOOKUP(A1220,[1]Plan1!$GA$137:$GD$300,4),E1220)</f>
        <v>5391.75</v>
      </c>
      <c r="F1221" s="152">
        <f t="shared" si="412"/>
        <v>44073</v>
      </c>
      <c r="G1221" s="152">
        <f t="shared" si="429"/>
        <v>44104</v>
      </c>
      <c r="H1221" s="159">
        <f t="shared" si="413"/>
        <v>6.4004210950712181E-3</v>
      </c>
      <c r="I1221" s="160">
        <f t="shared" si="422"/>
        <v>44165</v>
      </c>
      <c r="J1221" s="155">
        <f t="shared" si="430"/>
        <v>31</v>
      </c>
      <c r="K1221" s="155">
        <f t="shared" si="427"/>
        <v>22</v>
      </c>
      <c r="L1221" s="2">
        <f t="shared" si="423"/>
        <v>1.00453802</v>
      </c>
      <c r="M1221" s="157">
        <f t="shared" si="428"/>
        <v>1.00453802</v>
      </c>
      <c r="N1221" s="2">
        <f t="shared" si="414"/>
        <v>1063.77137915</v>
      </c>
      <c r="O1221" s="161">
        <f t="shared" si="424"/>
        <v>0</v>
      </c>
      <c r="P1221" s="162">
        <f t="shared" si="415"/>
        <v>0</v>
      </c>
      <c r="Q1221" s="157">
        <f t="shared" si="416"/>
        <v>0</v>
      </c>
      <c r="R1221" s="163">
        <f t="shared" si="425"/>
        <v>0.12</v>
      </c>
      <c r="S1221" s="161">
        <f t="shared" si="417"/>
        <v>22</v>
      </c>
      <c r="T1221" s="161">
        <v>360</v>
      </c>
      <c r="U1221" s="164">
        <f t="shared" si="418"/>
        <v>1.006724744</v>
      </c>
      <c r="V1221" s="157">
        <f t="shared" si="419"/>
        <v>7.1535901900000001</v>
      </c>
      <c r="W1221" s="2">
        <f t="shared" si="426"/>
        <v>0</v>
      </c>
      <c r="X1221" s="2"/>
      <c r="Y1221" s="8"/>
      <c r="Z1221" s="5"/>
      <c r="AE1221" s="39"/>
    </row>
    <row r="1222" spans="1:31" ht="15" customHeight="1" x14ac:dyDescent="0.2">
      <c r="A1222" s="75">
        <f t="shared" si="420"/>
        <v>44157</v>
      </c>
      <c r="B1222" s="2">
        <f t="shared" si="411"/>
        <v>1071.47176509</v>
      </c>
      <c r="C1222" s="157">
        <f t="shared" si="431"/>
        <v>1058.96577131</v>
      </c>
      <c r="D1222" s="158">
        <f t="shared" si="421"/>
        <v>5357.46</v>
      </c>
      <c r="E1222" s="150">
        <f>IF(AND(K1222=1,K1221&gt;1),VLOOKUP(A1221,[1]Plan1!$GA$137:$GD$300,4),E1221)</f>
        <v>5391.75</v>
      </c>
      <c r="F1222" s="152">
        <f t="shared" si="412"/>
        <v>44073</v>
      </c>
      <c r="G1222" s="152">
        <f t="shared" si="429"/>
        <v>44104</v>
      </c>
      <c r="H1222" s="159">
        <f t="shared" si="413"/>
        <v>6.4004210950712181E-3</v>
      </c>
      <c r="I1222" s="160">
        <f t="shared" si="422"/>
        <v>44165</v>
      </c>
      <c r="J1222" s="155">
        <f t="shared" si="430"/>
        <v>31</v>
      </c>
      <c r="K1222" s="155">
        <f t="shared" si="427"/>
        <v>23</v>
      </c>
      <c r="L1222" s="2">
        <f t="shared" si="423"/>
        <v>1.00474478</v>
      </c>
      <c r="M1222" s="157">
        <f t="shared" si="428"/>
        <v>1.00474478</v>
      </c>
      <c r="N1222" s="2">
        <f t="shared" si="414"/>
        <v>1063.9903309199999</v>
      </c>
      <c r="O1222" s="161">
        <f t="shared" si="424"/>
        <v>0</v>
      </c>
      <c r="P1222" s="162">
        <f t="shared" si="415"/>
        <v>0</v>
      </c>
      <c r="Q1222" s="157">
        <f t="shared" si="416"/>
        <v>0</v>
      </c>
      <c r="R1222" s="163">
        <f t="shared" si="425"/>
        <v>0.12</v>
      </c>
      <c r="S1222" s="161">
        <f t="shared" si="417"/>
        <v>23</v>
      </c>
      <c r="T1222" s="161">
        <v>360</v>
      </c>
      <c r="U1222" s="164">
        <f t="shared" si="418"/>
        <v>1.0070314869999999</v>
      </c>
      <c r="V1222" s="157">
        <f t="shared" si="419"/>
        <v>7.48143417</v>
      </c>
      <c r="W1222" s="2">
        <f t="shared" si="426"/>
        <v>0</v>
      </c>
      <c r="X1222" s="2"/>
      <c r="Y1222" s="8"/>
      <c r="Z1222" s="5"/>
      <c r="AE1222" s="39"/>
    </row>
    <row r="1223" spans="1:31" ht="15" customHeight="1" x14ac:dyDescent="0.2">
      <c r="A1223" s="75">
        <f t="shared" si="420"/>
        <v>44158</v>
      </c>
      <c r="B1223" s="2">
        <f t="shared" si="411"/>
        <v>1072.0188474699999</v>
      </c>
      <c r="C1223" s="157">
        <f t="shared" si="431"/>
        <v>1058.96577131</v>
      </c>
      <c r="D1223" s="158">
        <f t="shared" si="421"/>
        <v>5357.46</v>
      </c>
      <c r="E1223" s="150">
        <f>IF(AND(K1223=1,K1222&gt;1),VLOOKUP(A1222,[1]Plan1!$GA$137:$GD$300,4),E1222)</f>
        <v>5391.75</v>
      </c>
      <c r="F1223" s="152">
        <f t="shared" si="412"/>
        <v>44073</v>
      </c>
      <c r="G1223" s="152">
        <f t="shared" si="429"/>
        <v>44104</v>
      </c>
      <c r="H1223" s="159">
        <f t="shared" si="413"/>
        <v>6.4004210950712181E-3</v>
      </c>
      <c r="I1223" s="160">
        <f t="shared" si="422"/>
        <v>44165</v>
      </c>
      <c r="J1223" s="155">
        <f t="shared" si="430"/>
        <v>31</v>
      </c>
      <c r="K1223" s="155">
        <f t="shared" si="427"/>
        <v>24</v>
      </c>
      <c r="L1223" s="2">
        <f t="shared" si="423"/>
        <v>1.0049515899999999</v>
      </c>
      <c r="M1223" s="157">
        <f t="shared" si="428"/>
        <v>1.0049515899999999</v>
      </c>
      <c r="N1223" s="2">
        <f t="shared" si="414"/>
        <v>1064.2093356299999</v>
      </c>
      <c r="O1223" s="161">
        <f t="shared" si="424"/>
        <v>0</v>
      </c>
      <c r="P1223" s="162">
        <f t="shared" si="415"/>
        <v>0</v>
      </c>
      <c r="Q1223" s="157">
        <f t="shared" si="416"/>
        <v>0</v>
      </c>
      <c r="R1223" s="163">
        <f t="shared" si="425"/>
        <v>0.12</v>
      </c>
      <c r="S1223" s="161">
        <f t="shared" si="417"/>
        <v>24</v>
      </c>
      <c r="T1223" s="161">
        <v>360</v>
      </c>
      <c r="U1223" s="164">
        <f t="shared" si="418"/>
        <v>1.0073383229999999</v>
      </c>
      <c r="V1223" s="157">
        <f t="shared" si="419"/>
        <v>7.8095118399999999</v>
      </c>
      <c r="W1223" s="2">
        <f t="shared" si="426"/>
        <v>0</v>
      </c>
      <c r="X1223" s="2"/>
      <c r="Y1223" s="8"/>
      <c r="Z1223" s="5"/>
      <c r="AE1223" s="39"/>
    </row>
    <row r="1224" spans="1:31" ht="15" customHeight="1" x14ac:dyDescent="0.2">
      <c r="A1224" s="75">
        <f t="shared" si="420"/>
        <v>44159</v>
      </c>
      <c r="B1224" s="2">
        <f t="shared" si="411"/>
        <v>1072.5662059199999</v>
      </c>
      <c r="C1224" s="157">
        <f t="shared" si="431"/>
        <v>1058.96577131</v>
      </c>
      <c r="D1224" s="158">
        <f t="shared" si="421"/>
        <v>5357.46</v>
      </c>
      <c r="E1224" s="150">
        <f>IF(AND(K1224=1,K1223&gt;1),VLOOKUP(A1223,[1]Plan1!$GA$137:$GD$300,4),E1223)</f>
        <v>5391.75</v>
      </c>
      <c r="F1224" s="152">
        <f t="shared" si="412"/>
        <v>44073</v>
      </c>
      <c r="G1224" s="152">
        <f t="shared" si="429"/>
        <v>44104</v>
      </c>
      <c r="H1224" s="159">
        <f t="shared" si="413"/>
        <v>6.4004210950712181E-3</v>
      </c>
      <c r="I1224" s="160">
        <f t="shared" si="422"/>
        <v>44165</v>
      </c>
      <c r="J1224" s="155">
        <f t="shared" si="430"/>
        <v>31</v>
      </c>
      <c r="K1224" s="155">
        <f t="shared" si="427"/>
        <v>25</v>
      </c>
      <c r="L1224" s="2">
        <f t="shared" si="423"/>
        <v>1.00515844</v>
      </c>
      <c r="M1224" s="157">
        <f t="shared" si="428"/>
        <v>1.00515844</v>
      </c>
      <c r="N1224" s="2">
        <f t="shared" si="414"/>
        <v>1064.4283826999999</v>
      </c>
      <c r="O1224" s="161">
        <f t="shared" si="424"/>
        <v>0</v>
      </c>
      <c r="P1224" s="162">
        <f t="shared" si="415"/>
        <v>0</v>
      </c>
      <c r="Q1224" s="157">
        <f t="shared" si="416"/>
        <v>0</v>
      </c>
      <c r="R1224" s="163">
        <f t="shared" si="425"/>
        <v>0.12</v>
      </c>
      <c r="S1224" s="161">
        <f t="shared" si="417"/>
        <v>25</v>
      </c>
      <c r="T1224" s="161">
        <v>360</v>
      </c>
      <c r="U1224" s="164">
        <f t="shared" si="418"/>
        <v>1.0076452520000001</v>
      </c>
      <c r="V1224" s="157">
        <f t="shared" si="419"/>
        <v>8.1378232199999996</v>
      </c>
      <c r="W1224" s="2">
        <f t="shared" si="426"/>
        <v>0</v>
      </c>
      <c r="X1224" s="2"/>
      <c r="Y1224" s="8"/>
      <c r="Z1224" s="5"/>
      <c r="AE1224" s="39"/>
    </row>
    <row r="1225" spans="1:31" ht="15" customHeight="1" x14ac:dyDescent="0.2">
      <c r="A1225" s="75">
        <f t="shared" si="420"/>
        <v>44160</v>
      </c>
      <c r="B1225" s="2">
        <f t="shared" si="411"/>
        <v>1073.1138416000001</v>
      </c>
      <c r="C1225" s="157">
        <f t="shared" si="431"/>
        <v>1058.96577131</v>
      </c>
      <c r="D1225" s="158">
        <f t="shared" si="421"/>
        <v>5357.46</v>
      </c>
      <c r="E1225" s="150">
        <f>IF(AND(K1225=1,K1224&gt;1),VLOOKUP(A1224,[1]Plan1!$GA$137:$GD$300,4),E1224)</f>
        <v>5391.75</v>
      </c>
      <c r="F1225" s="152">
        <f t="shared" si="412"/>
        <v>44073</v>
      </c>
      <c r="G1225" s="152">
        <f t="shared" si="429"/>
        <v>44104</v>
      </c>
      <c r="H1225" s="159">
        <f t="shared" si="413"/>
        <v>6.4004210950712181E-3</v>
      </c>
      <c r="I1225" s="160">
        <f t="shared" si="422"/>
        <v>44165</v>
      </c>
      <c r="J1225" s="155">
        <f t="shared" si="430"/>
        <v>31</v>
      </c>
      <c r="K1225" s="155">
        <f t="shared" si="427"/>
        <v>26</v>
      </c>
      <c r="L1225" s="2">
        <f t="shared" si="423"/>
        <v>1.0053653300000001</v>
      </c>
      <c r="M1225" s="157">
        <f t="shared" si="428"/>
        <v>1.0053653300000001</v>
      </c>
      <c r="N1225" s="2">
        <f t="shared" si="414"/>
        <v>1064.6474721300001</v>
      </c>
      <c r="O1225" s="161">
        <f t="shared" si="424"/>
        <v>0</v>
      </c>
      <c r="P1225" s="162">
        <f t="shared" si="415"/>
        <v>0</v>
      </c>
      <c r="Q1225" s="157">
        <f t="shared" si="416"/>
        <v>0</v>
      </c>
      <c r="R1225" s="163">
        <f t="shared" si="425"/>
        <v>0.12</v>
      </c>
      <c r="S1225" s="161">
        <f t="shared" si="417"/>
        <v>26</v>
      </c>
      <c r="T1225" s="161">
        <v>360</v>
      </c>
      <c r="U1225" s="164">
        <f t="shared" si="418"/>
        <v>1.0079522750000001</v>
      </c>
      <c r="V1225" s="157">
        <f t="shared" si="419"/>
        <v>8.4663694700000001</v>
      </c>
      <c r="W1225" s="2">
        <f t="shared" si="426"/>
        <v>0</v>
      </c>
      <c r="X1225" s="2"/>
      <c r="Y1225" s="8"/>
      <c r="Z1225" s="5"/>
      <c r="AE1225" s="39"/>
    </row>
    <row r="1226" spans="1:31" ht="15" customHeight="1" x14ac:dyDescent="0.2">
      <c r="A1226" s="75">
        <f t="shared" si="420"/>
        <v>44161</v>
      </c>
      <c r="B1226" s="2">
        <f t="shared" si="411"/>
        <v>1073.6617535500002</v>
      </c>
      <c r="C1226" s="157">
        <f t="shared" si="431"/>
        <v>1058.96577131</v>
      </c>
      <c r="D1226" s="158">
        <f t="shared" si="421"/>
        <v>5357.46</v>
      </c>
      <c r="E1226" s="150">
        <f>IF(AND(K1226=1,K1225&gt;1),VLOOKUP(A1225,[1]Plan1!$GA$137:$GD$300,4),E1225)</f>
        <v>5391.75</v>
      </c>
      <c r="F1226" s="152">
        <f t="shared" si="412"/>
        <v>44073</v>
      </c>
      <c r="G1226" s="152">
        <f t="shared" si="429"/>
        <v>44104</v>
      </c>
      <c r="H1226" s="159">
        <f t="shared" si="413"/>
        <v>6.4004210950712181E-3</v>
      </c>
      <c r="I1226" s="160">
        <f t="shared" si="422"/>
        <v>44165</v>
      </c>
      <c r="J1226" s="155">
        <f t="shared" si="430"/>
        <v>31</v>
      </c>
      <c r="K1226" s="155">
        <f t="shared" si="427"/>
        <v>27</v>
      </c>
      <c r="L1226" s="2">
        <f t="shared" si="423"/>
        <v>1.0055722600000001</v>
      </c>
      <c r="M1226" s="157">
        <f t="shared" si="428"/>
        <v>1.0055722600000001</v>
      </c>
      <c r="N1226" s="2">
        <f t="shared" si="414"/>
        <v>1064.8666039100001</v>
      </c>
      <c r="O1226" s="161">
        <f t="shared" si="424"/>
        <v>0</v>
      </c>
      <c r="P1226" s="162">
        <f t="shared" si="415"/>
        <v>0</v>
      </c>
      <c r="Q1226" s="157">
        <f t="shared" si="416"/>
        <v>0</v>
      </c>
      <c r="R1226" s="163">
        <f t="shared" si="425"/>
        <v>0.12</v>
      </c>
      <c r="S1226" s="161">
        <f t="shared" si="417"/>
        <v>27</v>
      </c>
      <c r="T1226" s="161">
        <v>360</v>
      </c>
      <c r="U1226" s="164">
        <f t="shared" si="418"/>
        <v>1.0082593909999999</v>
      </c>
      <c r="V1226" s="157">
        <f t="shared" si="419"/>
        <v>8.79514964</v>
      </c>
      <c r="W1226" s="2">
        <f t="shared" si="426"/>
        <v>0</v>
      </c>
      <c r="X1226" s="2"/>
      <c r="Y1226" s="8"/>
      <c r="Z1226" s="5"/>
      <c r="AE1226" s="39"/>
    </row>
    <row r="1227" spans="1:31" ht="15" customHeight="1" x14ac:dyDescent="0.2">
      <c r="A1227" s="75">
        <f t="shared" si="420"/>
        <v>44162</v>
      </c>
      <c r="B1227" s="2">
        <f t="shared" ref="B1227:B1290" si="432">N1227+V1227</f>
        <v>1074.2099429499999</v>
      </c>
      <c r="C1227" s="157">
        <f t="shared" si="431"/>
        <v>1058.96577131</v>
      </c>
      <c r="D1227" s="158">
        <f t="shared" si="421"/>
        <v>5357.46</v>
      </c>
      <c r="E1227" s="150">
        <f>IF(AND(K1227=1,K1226&gt;1),VLOOKUP(A1226,[1]Plan1!$GA$137:$GD$300,4),E1226)</f>
        <v>5391.75</v>
      </c>
      <c r="F1227" s="152">
        <f t="shared" ref="F1227:F1290" si="433">EDATE(G1227,-1)</f>
        <v>44073</v>
      </c>
      <c r="G1227" s="152">
        <f t="shared" si="429"/>
        <v>44104</v>
      </c>
      <c r="H1227" s="159">
        <f t="shared" ref="H1227:H1290" si="434">(E1227/D1227)-1</f>
        <v>6.4004210950712181E-3</v>
      </c>
      <c r="I1227" s="160">
        <f t="shared" si="422"/>
        <v>44165</v>
      </c>
      <c r="J1227" s="155">
        <f t="shared" si="430"/>
        <v>31</v>
      </c>
      <c r="K1227" s="155">
        <f t="shared" si="427"/>
        <v>28</v>
      </c>
      <c r="L1227" s="2">
        <f t="shared" si="423"/>
        <v>1.0057792299999999</v>
      </c>
      <c r="M1227" s="157">
        <f t="shared" si="428"/>
        <v>1.0057792299999999</v>
      </c>
      <c r="N1227" s="2">
        <f t="shared" ref="N1227:N1290" si="435">TRUNC(C1227*M1227,8)</f>
        <v>1065.0857780599999</v>
      </c>
      <c r="O1227" s="161">
        <f t="shared" si="424"/>
        <v>0</v>
      </c>
      <c r="P1227" s="162">
        <f t="shared" ref="P1227:P1290" si="436">IF(O1227&gt;0,VLOOKUP($A1227,$AB$11:$AG$122,6),0)</f>
        <v>0</v>
      </c>
      <c r="Q1227" s="157">
        <f t="shared" ref="Q1227:Q1290" si="437">IF(P1227&gt;0,TRUNC(P1227*N1227,8),0)</f>
        <v>0</v>
      </c>
      <c r="R1227" s="163">
        <f t="shared" si="425"/>
        <v>0.12</v>
      </c>
      <c r="S1227" s="161">
        <f t="shared" ref="S1227:S1290" si="438">K1227</f>
        <v>28</v>
      </c>
      <c r="T1227" s="161">
        <v>360</v>
      </c>
      <c r="U1227" s="164">
        <f t="shared" ref="U1227:U1290" si="439">ROUND((1+R1227)^(30/360)^(K1227/J1227),9)</f>
        <v>1.0085666010000001</v>
      </c>
      <c r="V1227" s="157">
        <f t="shared" ref="V1227:V1290" si="440">TRUNC((N1227*(U1227-1)),8)</f>
        <v>9.1241648899999994</v>
      </c>
      <c r="W1227" s="2">
        <f t="shared" si="426"/>
        <v>0</v>
      </c>
      <c r="X1227" s="2"/>
      <c r="Y1227" s="8"/>
      <c r="Z1227" s="5"/>
      <c r="AE1227" s="39"/>
    </row>
    <row r="1228" spans="1:31" ht="15" customHeight="1" x14ac:dyDescent="0.2">
      <c r="A1228" s="75">
        <f t="shared" ref="A1228:A1291" si="441">(A1227+1)</f>
        <v>44163</v>
      </c>
      <c r="B1228" s="2">
        <f t="shared" si="432"/>
        <v>1074.7584205599999</v>
      </c>
      <c r="C1228" s="157">
        <f t="shared" si="431"/>
        <v>1058.96577131</v>
      </c>
      <c r="D1228" s="158">
        <f t="shared" ref="D1228:D1291" si="442">IF(E1228=E1227,D1227,E1227)</f>
        <v>5357.46</v>
      </c>
      <c r="E1228" s="150">
        <f>IF(AND(K1228=1,K1227&gt;1),VLOOKUP(A1227,[1]Plan1!$GA$137:$GD$300,4),E1227)</f>
        <v>5391.75</v>
      </c>
      <c r="F1228" s="152">
        <f t="shared" si="433"/>
        <v>44073</v>
      </c>
      <c r="G1228" s="152">
        <f t="shared" si="429"/>
        <v>44104</v>
      </c>
      <c r="H1228" s="159">
        <f t="shared" si="434"/>
        <v>6.4004210950712181E-3</v>
      </c>
      <c r="I1228" s="160">
        <f t="shared" ref="I1228:I1291" si="443">VLOOKUP(A1227,AF$126:AI$301,4)</f>
        <v>44165</v>
      </c>
      <c r="J1228" s="155">
        <f t="shared" si="430"/>
        <v>31</v>
      </c>
      <c r="K1228" s="155">
        <f t="shared" si="427"/>
        <v>29</v>
      </c>
      <c r="L1228" s="2">
        <f t="shared" ref="L1228:L1291" si="444">TRUNC((E1228/D1228)^TRUNC((K1228/J1228),9),8)</f>
        <v>1.0059862500000001</v>
      </c>
      <c r="M1228" s="157">
        <f t="shared" si="428"/>
        <v>1.0059862500000001</v>
      </c>
      <c r="N1228" s="2">
        <f t="shared" si="435"/>
        <v>1065.3050051499999</v>
      </c>
      <c r="O1228" s="161">
        <f t="shared" ref="O1228:O1291" si="445">IF(VLOOKUP(A1228,AB$11:AK$122,10)=VLOOKUP(A1227,AB$11:AK$122,10),0,VLOOKUP(A1228,AB$11:AK$122,10))</f>
        <v>0</v>
      </c>
      <c r="P1228" s="162">
        <f t="shared" si="436"/>
        <v>0</v>
      </c>
      <c r="Q1228" s="157">
        <f t="shared" si="437"/>
        <v>0</v>
      </c>
      <c r="R1228" s="163">
        <f t="shared" ref="R1228:R1291" si="446">(R1227)</f>
        <v>0.12</v>
      </c>
      <c r="S1228" s="161">
        <f t="shared" si="438"/>
        <v>29</v>
      </c>
      <c r="T1228" s="161">
        <v>360</v>
      </c>
      <c r="U1228" s="164">
        <f t="shared" si="439"/>
        <v>1.008873905</v>
      </c>
      <c r="V1228" s="157">
        <f t="shared" si="440"/>
        <v>9.4534154099999999</v>
      </c>
      <c r="W1228" s="2">
        <f t="shared" ref="W1228:W1291" si="447">IF(O1228&gt;0,Q1228+V1228,0)</f>
        <v>0</v>
      </c>
      <c r="X1228" s="2"/>
      <c r="Y1228" s="8"/>
      <c r="Z1228" s="5"/>
      <c r="AE1228" s="39"/>
    </row>
    <row r="1229" spans="1:31" ht="15" customHeight="1" x14ac:dyDescent="0.2">
      <c r="A1229" s="75">
        <f t="shared" si="441"/>
        <v>44164</v>
      </c>
      <c r="B1229" s="2">
        <f t="shared" si="432"/>
        <v>1075.30717476</v>
      </c>
      <c r="C1229" s="157">
        <f t="shared" si="431"/>
        <v>1058.96577131</v>
      </c>
      <c r="D1229" s="158">
        <f t="shared" si="442"/>
        <v>5357.46</v>
      </c>
      <c r="E1229" s="150">
        <f>IF(AND(K1229=1,K1228&gt;1),VLOOKUP(A1228,[1]Plan1!$GA$137:$GD$300,4),E1228)</f>
        <v>5391.75</v>
      </c>
      <c r="F1229" s="152">
        <f t="shared" si="433"/>
        <v>44073</v>
      </c>
      <c r="G1229" s="152">
        <f t="shared" si="429"/>
        <v>44104</v>
      </c>
      <c r="H1229" s="159">
        <f t="shared" si="434"/>
        <v>6.4004210950712181E-3</v>
      </c>
      <c r="I1229" s="160">
        <f t="shared" si="443"/>
        <v>44165</v>
      </c>
      <c r="J1229" s="155">
        <f t="shared" si="430"/>
        <v>31</v>
      </c>
      <c r="K1229" s="155">
        <f t="shared" si="427"/>
        <v>30</v>
      </c>
      <c r="L1229" s="2">
        <f t="shared" si="444"/>
        <v>1.00619331</v>
      </c>
      <c r="M1229" s="157">
        <f t="shared" si="428"/>
        <v>1.00619331</v>
      </c>
      <c r="N1229" s="2">
        <f t="shared" si="435"/>
        <v>1065.52427461</v>
      </c>
      <c r="O1229" s="161">
        <f t="shared" si="445"/>
        <v>0</v>
      </c>
      <c r="P1229" s="162">
        <f t="shared" si="436"/>
        <v>0</v>
      </c>
      <c r="Q1229" s="157">
        <f t="shared" si="437"/>
        <v>0</v>
      </c>
      <c r="R1229" s="163">
        <f t="shared" si="446"/>
        <v>0.12</v>
      </c>
      <c r="S1229" s="161">
        <f t="shared" si="438"/>
        <v>30</v>
      </c>
      <c r="T1229" s="161">
        <v>360</v>
      </c>
      <c r="U1229" s="164">
        <f t="shared" si="439"/>
        <v>1.009181302</v>
      </c>
      <c r="V1229" s="157">
        <f t="shared" si="440"/>
        <v>9.7829001499999997</v>
      </c>
      <c r="W1229" s="2">
        <f t="shared" si="447"/>
        <v>0</v>
      </c>
      <c r="X1229" s="2"/>
      <c r="Y1229" s="8"/>
      <c r="Z1229" s="5"/>
      <c r="AE1229" s="39"/>
    </row>
    <row r="1230" spans="1:31" ht="15" customHeight="1" x14ac:dyDescent="0.2">
      <c r="A1230" s="75">
        <f t="shared" si="441"/>
        <v>44165</v>
      </c>
      <c r="B1230" s="2">
        <f t="shared" si="432"/>
        <v>1075.85621739</v>
      </c>
      <c r="C1230" s="157">
        <f t="shared" si="431"/>
        <v>1058.96577131</v>
      </c>
      <c r="D1230" s="158">
        <f t="shared" si="442"/>
        <v>5357.46</v>
      </c>
      <c r="E1230" s="150">
        <f>IF(AND(K1230=1,K1229&gt;1),VLOOKUP(A1229,[1]Plan1!$GA$137:$GD$300,4),E1229)</f>
        <v>5391.75</v>
      </c>
      <c r="F1230" s="152">
        <f t="shared" si="433"/>
        <v>44073</v>
      </c>
      <c r="G1230" s="152">
        <f t="shared" si="429"/>
        <v>44104</v>
      </c>
      <c r="H1230" s="159">
        <f t="shared" si="434"/>
        <v>6.4004210950712181E-3</v>
      </c>
      <c r="I1230" s="160">
        <f t="shared" si="443"/>
        <v>44165</v>
      </c>
      <c r="J1230" s="155">
        <f t="shared" si="430"/>
        <v>31</v>
      </c>
      <c r="K1230" s="155">
        <f t="shared" si="427"/>
        <v>31</v>
      </c>
      <c r="L1230" s="2">
        <f t="shared" si="444"/>
        <v>1.0064004200000001</v>
      </c>
      <c r="M1230" s="157">
        <f t="shared" si="428"/>
        <v>1.0064004200000001</v>
      </c>
      <c r="N1230" s="2">
        <f t="shared" si="435"/>
        <v>1065.74359701</v>
      </c>
      <c r="O1230" s="161">
        <f t="shared" si="445"/>
        <v>0</v>
      </c>
      <c r="P1230" s="162">
        <f t="shared" si="436"/>
        <v>0</v>
      </c>
      <c r="Q1230" s="157">
        <f t="shared" si="437"/>
        <v>0</v>
      </c>
      <c r="R1230" s="163">
        <f t="shared" si="446"/>
        <v>0.12</v>
      </c>
      <c r="S1230" s="161">
        <f t="shared" si="438"/>
        <v>31</v>
      </c>
      <c r="T1230" s="161">
        <v>360</v>
      </c>
      <c r="U1230" s="164">
        <f t="shared" si="439"/>
        <v>1.0094887930000001</v>
      </c>
      <c r="V1230" s="157">
        <f t="shared" si="440"/>
        <v>10.112620379999999</v>
      </c>
      <c r="W1230" s="2">
        <f t="shared" si="447"/>
        <v>0</v>
      </c>
      <c r="X1230" s="2"/>
      <c r="Y1230" s="8"/>
      <c r="Z1230" s="5"/>
      <c r="AE1230" s="39"/>
    </row>
    <row r="1231" spans="1:31" ht="15" customHeight="1" x14ac:dyDescent="0.2">
      <c r="A1231" s="75">
        <f t="shared" si="441"/>
        <v>44166</v>
      </c>
      <c r="B1231" s="2">
        <f t="shared" si="432"/>
        <v>1076.5021841800001</v>
      </c>
      <c r="C1231" s="167">
        <v>1075.85621765</v>
      </c>
      <c r="D1231" s="158">
        <f t="shared" si="442"/>
        <v>5391.75</v>
      </c>
      <c r="E1231" s="150">
        <f>IF(AND(K1231=1,K1230&gt;1),VLOOKUP(A1230,[1]Plan1!$GA$137:$GD$300,4),E1230)</f>
        <v>5438.12</v>
      </c>
      <c r="F1231" s="152">
        <f t="shared" si="433"/>
        <v>44104</v>
      </c>
      <c r="G1231" s="152">
        <f t="shared" si="429"/>
        <v>44134</v>
      </c>
      <c r="H1231" s="159">
        <f t="shared" si="434"/>
        <v>8.6001761951128852E-3</v>
      </c>
      <c r="I1231" s="160">
        <f t="shared" si="443"/>
        <v>44195</v>
      </c>
      <c r="J1231" s="155">
        <f t="shared" si="430"/>
        <v>30</v>
      </c>
      <c r="K1231" s="155">
        <f t="shared" si="427"/>
        <v>1</v>
      </c>
      <c r="L1231" s="2">
        <f t="shared" si="444"/>
        <v>1.0002854800000001</v>
      </c>
      <c r="M1231" s="157">
        <f t="shared" si="428"/>
        <v>1.0002854800000001</v>
      </c>
      <c r="N1231" s="2">
        <f t="shared" si="435"/>
        <v>1076.16335308</v>
      </c>
      <c r="O1231" s="161">
        <f t="shared" si="445"/>
        <v>0</v>
      </c>
      <c r="P1231" s="162">
        <f t="shared" si="436"/>
        <v>0</v>
      </c>
      <c r="Q1231" s="157">
        <f t="shared" si="437"/>
        <v>0</v>
      </c>
      <c r="R1231" s="163">
        <f t="shared" si="446"/>
        <v>0.12</v>
      </c>
      <c r="S1231" s="161">
        <f t="shared" si="438"/>
        <v>1</v>
      </c>
      <c r="T1231" s="161">
        <v>360</v>
      </c>
      <c r="U1231" s="164">
        <f t="shared" si="439"/>
        <v>1.0003148509999999</v>
      </c>
      <c r="V1231" s="157">
        <f t="shared" si="440"/>
        <v>0.3388311</v>
      </c>
      <c r="W1231" s="2">
        <f t="shared" si="447"/>
        <v>0</v>
      </c>
      <c r="X1231" s="2"/>
      <c r="Y1231" s="8"/>
      <c r="Z1231" s="5"/>
      <c r="AE1231" s="39"/>
    </row>
    <row r="1232" spans="1:31" ht="15" customHeight="1" x14ac:dyDescent="0.2">
      <c r="A1232" s="75">
        <f t="shared" si="441"/>
        <v>44167</v>
      </c>
      <c r="B1232" s="2">
        <f t="shared" si="432"/>
        <v>1077.14854866</v>
      </c>
      <c r="C1232" s="157">
        <f t="shared" ref="C1232:C1295" si="448">IF(I1232&gt;I1231,N1231+V1231-X1231-Y1231,C1231)</f>
        <v>1075.85621765</v>
      </c>
      <c r="D1232" s="158">
        <f t="shared" si="442"/>
        <v>5391.75</v>
      </c>
      <c r="E1232" s="150">
        <f>IF(AND(K1232=1,K1231&gt;1),VLOOKUP(A1231,[1]Plan1!$GA$137:$GD$300,4),E1231)</f>
        <v>5438.12</v>
      </c>
      <c r="F1232" s="152">
        <f t="shared" si="433"/>
        <v>44104</v>
      </c>
      <c r="G1232" s="152">
        <f t="shared" si="429"/>
        <v>44134</v>
      </c>
      <c r="H1232" s="159">
        <f t="shared" si="434"/>
        <v>8.6001761951128852E-3</v>
      </c>
      <c r="I1232" s="160">
        <f t="shared" si="443"/>
        <v>44195</v>
      </c>
      <c r="J1232" s="155">
        <f t="shared" si="430"/>
        <v>30</v>
      </c>
      <c r="K1232" s="155">
        <f t="shared" si="427"/>
        <v>2</v>
      </c>
      <c r="L1232" s="2">
        <f t="shared" si="444"/>
        <v>1.00057105</v>
      </c>
      <c r="M1232" s="157">
        <f t="shared" si="428"/>
        <v>1.00057105</v>
      </c>
      <c r="N1232" s="2">
        <f t="shared" si="435"/>
        <v>1076.4705853400001</v>
      </c>
      <c r="O1232" s="161">
        <f t="shared" si="445"/>
        <v>0</v>
      </c>
      <c r="P1232" s="162">
        <f t="shared" si="436"/>
        <v>0</v>
      </c>
      <c r="Q1232" s="157">
        <f t="shared" si="437"/>
        <v>0</v>
      </c>
      <c r="R1232" s="163">
        <f t="shared" si="446"/>
        <v>0.12</v>
      </c>
      <c r="S1232" s="161">
        <f t="shared" si="438"/>
        <v>2</v>
      </c>
      <c r="T1232" s="161">
        <v>360</v>
      </c>
      <c r="U1232" s="164">
        <f t="shared" si="439"/>
        <v>1.000629802</v>
      </c>
      <c r="V1232" s="157">
        <f t="shared" si="440"/>
        <v>0.67796332000000004</v>
      </c>
      <c r="W1232" s="2">
        <f t="shared" si="447"/>
        <v>0</v>
      </c>
      <c r="X1232" s="8"/>
      <c r="Y1232" s="8"/>
      <c r="Z1232" s="5"/>
      <c r="AE1232" s="39"/>
    </row>
    <row r="1233" spans="1:31" ht="15" customHeight="1" x14ac:dyDescent="0.2">
      <c r="A1233" s="75">
        <f t="shared" si="441"/>
        <v>44168</v>
      </c>
      <c r="B1233" s="2">
        <f t="shared" si="432"/>
        <v>1077.79529942</v>
      </c>
      <c r="C1233" s="157">
        <f t="shared" si="448"/>
        <v>1075.85621765</v>
      </c>
      <c r="D1233" s="158">
        <f t="shared" si="442"/>
        <v>5391.75</v>
      </c>
      <c r="E1233" s="150">
        <f>IF(AND(K1233=1,K1232&gt;1),VLOOKUP(A1232,[1]Plan1!$GA$137:$GD$300,4),E1232)</f>
        <v>5438.12</v>
      </c>
      <c r="F1233" s="152">
        <f t="shared" si="433"/>
        <v>44104</v>
      </c>
      <c r="G1233" s="152">
        <f t="shared" si="429"/>
        <v>44134</v>
      </c>
      <c r="H1233" s="159">
        <f t="shared" si="434"/>
        <v>8.6001761951128852E-3</v>
      </c>
      <c r="I1233" s="160">
        <f t="shared" si="443"/>
        <v>44195</v>
      </c>
      <c r="J1233" s="155">
        <f t="shared" si="430"/>
        <v>30</v>
      </c>
      <c r="K1233" s="155">
        <f t="shared" si="427"/>
        <v>3</v>
      </c>
      <c r="L1233" s="2">
        <f t="shared" si="444"/>
        <v>1.0008566999999999</v>
      </c>
      <c r="M1233" s="157">
        <f t="shared" si="428"/>
        <v>1.0008566999999999</v>
      </c>
      <c r="N1233" s="2">
        <f t="shared" si="435"/>
        <v>1076.7779036699999</v>
      </c>
      <c r="O1233" s="161">
        <f t="shared" si="445"/>
        <v>0</v>
      </c>
      <c r="P1233" s="162">
        <f t="shared" si="436"/>
        <v>0</v>
      </c>
      <c r="Q1233" s="157">
        <f t="shared" si="437"/>
        <v>0</v>
      </c>
      <c r="R1233" s="163">
        <f t="shared" si="446"/>
        <v>0.12</v>
      </c>
      <c r="S1233" s="161">
        <f t="shared" si="438"/>
        <v>3</v>
      </c>
      <c r="T1233" s="161">
        <v>360</v>
      </c>
      <c r="U1233" s="164">
        <f t="shared" si="439"/>
        <v>1.0009448519999999</v>
      </c>
      <c r="V1233" s="157">
        <f t="shared" si="440"/>
        <v>1.0173957499999999</v>
      </c>
      <c r="W1233" s="2">
        <f t="shared" si="447"/>
        <v>0</v>
      </c>
      <c r="X1233" s="8"/>
      <c r="Y1233" s="8"/>
      <c r="Z1233" s="5"/>
      <c r="AE1233" s="39"/>
    </row>
    <row r="1234" spans="1:31" ht="15" customHeight="1" x14ac:dyDescent="0.2">
      <c r="A1234" s="75">
        <f t="shared" si="441"/>
        <v>44169</v>
      </c>
      <c r="B1234" s="2">
        <f t="shared" si="432"/>
        <v>1078.4424366200001</v>
      </c>
      <c r="C1234" s="157">
        <f t="shared" si="448"/>
        <v>1075.85621765</v>
      </c>
      <c r="D1234" s="158">
        <f t="shared" si="442"/>
        <v>5391.75</v>
      </c>
      <c r="E1234" s="150">
        <f>IF(AND(K1234=1,K1233&gt;1),VLOOKUP(A1233,[1]Plan1!$GA$137:$GD$300,4),E1233)</f>
        <v>5438.12</v>
      </c>
      <c r="F1234" s="152">
        <f t="shared" si="433"/>
        <v>44104</v>
      </c>
      <c r="G1234" s="152">
        <f t="shared" si="429"/>
        <v>44134</v>
      </c>
      <c r="H1234" s="159">
        <f t="shared" si="434"/>
        <v>8.6001761951128852E-3</v>
      </c>
      <c r="I1234" s="160">
        <f t="shared" si="443"/>
        <v>44195</v>
      </c>
      <c r="J1234" s="155">
        <f t="shared" si="430"/>
        <v>30</v>
      </c>
      <c r="K1234" s="155">
        <f t="shared" si="427"/>
        <v>4</v>
      </c>
      <c r="L1234" s="2">
        <f t="shared" si="444"/>
        <v>1.00114243</v>
      </c>
      <c r="M1234" s="157">
        <f t="shared" si="428"/>
        <v>1.00114243</v>
      </c>
      <c r="N1234" s="2">
        <f t="shared" si="435"/>
        <v>1077.08530806</v>
      </c>
      <c r="O1234" s="161">
        <f t="shared" si="445"/>
        <v>0</v>
      </c>
      <c r="P1234" s="162">
        <f t="shared" si="436"/>
        <v>0</v>
      </c>
      <c r="Q1234" s="157">
        <f t="shared" si="437"/>
        <v>0</v>
      </c>
      <c r="R1234" s="163">
        <f t="shared" si="446"/>
        <v>0.12</v>
      </c>
      <c r="S1234" s="161">
        <f t="shared" si="438"/>
        <v>4</v>
      </c>
      <c r="T1234" s="161">
        <v>360</v>
      </c>
      <c r="U1234" s="164">
        <f t="shared" si="439"/>
        <v>1.0012600009999999</v>
      </c>
      <c r="V1234" s="157">
        <f t="shared" si="440"/>
        <v>1.35712856</v>
      </c>
      <c r="W1234" s="2">
        <f t="shared" si="447"/>
        <v>0</v>
      </c>
      <c r="X1234" s="8"/>
      <c r="Y1234" s="8"/>
      <c r="Z1234" s="5"/>
      <c r="AE1234" s="39"/>
    </row>
    <row r="1235" spans="1:31" ht="15" customHeight="1" x14ac:dyDescent="0.2">
      <c r="A1235" s="75">
        <f t="shared" si="441"/>
        <v>44170</v>
      </c>
      <c r="B1235" s="2">
        <f t="shared" si="432"/>
        <v>1079.0899712299999</v>
      </c>
      <c r="C1235" s="157">
        <f t="shared" si="448"/>
        <v>1075.85621765</v>
      </c>
      <c r="D1235" s="158">
        <f t="shared" si="442"/>
        <v>5391.75</v>
      </c>
      <c r="E1235" s="150">
        <f>IF(AND(K1235=1,K1234&gt;1),VLOOKUP(A1234,[1]Plan1!$GA$137:$GD$300,4),E1234)</f>
        <v>5438.12</v>
      </c>
      <c r="F1235" s="152">
        <f t="shared" si="433"/>
        <v>44104</v>
      </c>
      <c r="G1235" s="152">
        <f t="shared" si="429"/>
        <v>44134</v>
      </c>
      <c r="H1235" s="159">
        <f t="shared" si="434"/>
        <v>8.6001761951128852E-3</v>
      </c>
      <c r="I1235" s="160">
        <f t="shared" si="443"/>
        <v>44195</v>
      </c>
      <c r="J1235" s="155">
        <f t="shared" si="430"/>
        <v>30</v>
      </c>
      <c r="K1235" s="155">
        <f t="shared" si="427"/>
        <v>5</v>
      </c>
      <c r="L1235" s="2">
        <f t="shared" si="444"/>
        <v>1.00142825</v>
      </c>
      <c r="M1235" s="157">
        <f t="shared" si="428"/>
        <v>1.00142825</v>
      </c>
      <c r="N1235" s="2">
        <f t="shared" si="435"/>
        <v>1077.3928092900001</v>
      </c>
      <c r="O1235" s="161">
        <f t="shared" si="445"/>
        <v>0</v>
      </c>
      <c r="P1235" s="162">
        <f t="shared" si="436"/>
        <v>0</v>
      </c>
      <c r="Q1235" s="157">
        <f t="shared" si="437"/>
        <v>0</v>
      </c>
      <c r="R1235" s="163">
        <f t="shared" si="446"/>
        <v>0.12</v>
      </c>
      <c r="S1235" s="161">
        <f t="shared" si="438"/>
        <v>5</v>
      </c>
      <c r="T1235" s="161">
        <v>360</v>
      </c>
      <c r="U1235" s="164">
        <f t="shared" si="439"/>
        <v>1.0015752490000001</v>
      </c>
      <c r="V1235" s="157">
        <f t="shared" si="440"/>
        <v>1.69716194</v>
      </c>
      <c r="W1235" s="2">
        <f t="shared" si="447"/>
        <v>0</v>
      </c>
      <c r="X1235" s="8"/>
      <c r="Y1235" s="8"/>
      <c r="Z1235" s="5"/>
      <c r="AE1235" s="39"/>
    </row>
    <row r="1236" spans="1:31" ht="15" customHeight="1" x14ac:dyDescent="0.2">
      <c r="A1236" s="75">
        <f t="shared" si="441"/>
        <v>44171</v>
      </c>
      <c r="B1236" s="2">
        <f t="shared" si="432"/>
        <v>1079.7378818500001</v>
      </c>
      <c r="C1236" s="157">
        <f t="shared" si="448"/>
        <v>1075.85621765</v>
      </c>
      <c r="D1236" s="158">
        <f t="shared" si="442"/>
        <v>5391.75</v>
      </c>
      <c r="E1236" s="150">
        <f>IF(AND(K1236=1,K1235&gt;1),VLOOKUP(A1235,[1]Plan1!$GA$137:$GD$300,4),E1235)</f>
        <v>5438.12</v>
      </c>
      <c r="F1236" s="152">
        <f t="shared" si="433"/>
        <v>44104</v>
      </c>
      <c r="G1236" s="152">
        <f t="shared" si="429"/>
        <v>44134</v>
      </c>
      <c r="H1236" s="159">
        <f t="shared" si="434"/>
        <v>8.6001761951128852E-3</v>
      </c>
      <c r="I1236" s="160">
        <f t="shared" si="443"/>
        <v>44195</v>
      </c>
      <c r="J1236" s="155">
        <f t="shared" si="430"/>
        <v>30</v>
      </c>
      <c r="K1236" s="155">
        <f t="shared" si="427"/>
        <v>6</v>
      </c>
      <c r="L1236" s="2">
        <f t="shared" si="444"/>
        <v>1.00171414</v>
      </c>
      <c r="M1236" s="157">
        <f t="shared" si="428"/>
        <v>1.00171414</v>
      </c>
      <c r="N1236" s="2">
        <f t="shared" si="435"/>
        <v>1077.7003858200001</v>
      </c>
      <c r="O1236" s="161">
        <f t="shared" si="445"/>
        <v>0</v>
      </c>
      <c r="P1236" s="162">
        <f t="shared" si="436"/>
        <v>0</v>
      </c>
      <c r="Q1236" s="157">
        <f t="shared" si="437"/>
        <v>0</v>
      </c>
      <c r="R1236" s="163">
        <f t="shared" si="446"/>
        <v>0.12</v>
      </c>
      <c r="S1236" s="161">
        <f t="shared" si="438"/>
        <v>6</v>
      </c>
      <c r="T1236" s="161">
        <v>360</v>
      </c>
      <c r="U1236" s="164">
        <f t="shared" si="439"/>
        <v>1.001890596</v>
      </c>
      <c r="V1236" s="157">
        <f t="shared" si="440"/>
        <v>2.0374960299999998</v>
      </c>
      <c r="W1236" s="2">
        <f t="shared" si="447"/>
        <v>0</v>
      </c>
      <c r="X1236" s="8"/>
      <c r="Y1236" s="8"/>
      <c r="Z1236" s="5"/>
      <c r="AE1236" s="39"/>
    </row>
    <row r="1237" spans="1:31" ht="15" customHeight="1" x14ac:dyDescent="0.2">
      <c r="A1237" s="75">
        <f t="shared" si="441"/>
        <v>44172</v>
      </c>
      <c r="B1237" s="2">
        <f t="shared" si="432"/>
        <v>1080.38619131</v>
      </c>
      <c r="C1237" s="157">
        <f t="shared" si="448"/>
        <v>1075.85621765</v>
      </c>
      <c r="D1237" s="158">
        <f t="shared" si="442"/>
        <v>5391.75</v>
      </c>
      <c r="E1237" s="150">
        <f>IF(AND(K1237=1,K1236&gt;1),VLOOKUP(A1236,[1]Plan1!$GA$137:$GD$300,4),E1236)</f>
        <v>5438.12</v>
      </c>
      <c r="F1237" s="152">
        <f t="shared" si="433"/>
        <v>44104</v>
      </c>
      <c r="G1237" s="152">
        <f t="shared" si="429"/>
        <v>44134</v>
      </c>
      <c r="H1237" s="159">
        <f t="shared" si="434"/>
        <v>8.6001761951128852E-3</v>
      </c>
      <c r="I1237" s="160">
        <f t="shared" si="443"/>
        <v>44195</v>
      </c>
      <c r="J1237" s="155">
        <f t="shared" si="430"/>
        <v>30</v>
      </c>
      <c r="K1237" s="155">
        <f t="shared" si="427"/>
        <v>7</v>
      </c>
      <c r="L1237" s="2">
        <f t="shared" si="444"/>
        <v>1.0020001199999999</v>
      </c>
      <c r="M1237" s="157">
        <f t="shared" si="428"/>
        <v>1.0020001199999999</v>
      </c>
      <c r="N1237" s="2">
        <f t="shared" si="435"/>
        <v>1078.0080591799999</v>
      </c>
      <c r="O1237" s="161">
        <f t="shared" si="445"/>
        <v>0</v>
      </c>
      <c r="P1237" s="162">
        <f t="shared" si="436"/>
        <v>0</v>
      </c>
      <c r="Q1237" s="157">
        <f t="shared" si="437"/>
        <v>0</v>
      </c>
      <c r="R1237" s="163">
        <f t="shared" si="446"/>
        <v>0.12</v>
      </c>
      <c r="S1237" s="161">
        <f t="shared" si="438"/>
        <v>7</v>
      </c>
      <c r="T1237" s="161">
        <v>360</v>
      </c>
      <c r="U1237" s="164">
        <f t="shared" si="439"/>
        <v>1.0022060429999999</v>
      </c>
      <c r="V1237" s="157">
        <f t="shared" si="440"/>
        <v>2.37813213</v>
      </c>
      <c r="W1237" s="2">
        <f t="shared" si="447"/>
        <v>0</v>
      </c>
      <c r="X1237" s="8"/>
      <c r="Y1237" s="8"/>
      <c r="Z1237" s="5"/>
      <c r="AE1237" s="39"/>
    </row>
    <row r="1238" spans="1:31" ht="15" customHeight="1" x14ac:dyDescent="0.2">
      <c r="A1238" s="75">
        <f t="shared" si="441"/>
        <v>44173</v>
      </c>
      <c r="B1238" s="2">
        <f t="shared" si="432"/>
        <v>1081.03488791</v>
      </c>
      <c r="C1238" s="157">
        <f t="shared" si="448"/>
        <v>1075.85621765</v>
      </c>
      <c r="D1238" s="158">
        <f t="shared" si="442"/>
        <v>5391.75</v>
      </c>
      <c r="E1238" s="150">
        <f>IF(AND(K1238=1,K1237&gt;1),VLOOKUP(A1237,[1]Plan1!$GA$137:$GD$300,4),E1237)</f>
        <v>5438.12</v>
      </c>
      <c r="F1238" s="152">
        <f t="shared" si="433"/>
        <v>44104</v>
      </c>
      <c r="G1238" s="152">
        <f t="shared" si="429"/>
        <v>44134</v>
      </c>
      <c r="H1238" s="159">
        <f t="shared" si="434"/>
        <v>8.6001761951128852E-3</v>
      </c>
      <c r="I1238" s="160">
        <f t="shared" si="443"/>
        <v>44195</v>
      </c>
      <c r="J1238" s="155">
        <f t="shared" si="430"/>
        <v>30</v>
      </c>
      <c r="K1238" s="155">
        <f t="shared" si="427"/>
        <v>8</v>
      </c>
      <c r="L1238" s="2">
        <f t="shared" si="444"/>
        <v>1.00228618</v>
      </c>
      <c r="M1238" s="157">
        <f t="shared" si="428"/>
        <v>1.00228618</v>
      </c>
      <c r="N1238" s="2">
        <f t="shared" si="435"/>
        <v>1078.31581861</v>
      </c>
      <c r="O1238" s="161">
        <f t="shared" si="445"/>
        <v>0</v>
      </c>
      <c r="P1238" s="162">
        <f t="shared" si="436"/>
        <v>0</v>
      </c>
      <c r="Q1238" s="157">
        <f t="shared" si="437"/>
        <v>0</v>
      </c>
      <c r="R1238" s="163">
        <f t="shared" si="446"/>
        <v>0.12</v>
      </c>
      <c r="S1238" s="161">
        <f t="shared" si="438"/>
        <v>8</v>
      </c>
      <c r="T1238" s="161">
        <v>360</v>
      </c>
      <c r="U1238" s="164">
        <f t="shared" si="439"/>
        <v>1.0025215890000001</v>
      </c>
      <c r="V1238" s="157">
        <f t="shared" si="440"/>
        <v>2.7190693000000001</v>
      </c>
      <c r="W1238" s="2">
        <f t="shared" si="447"/>
        <v>0</v>
      </c>
      <c r="X1238" s="8"/>
      <c r="Y1238" s="8"/>
      <c r="Z1238" s="5"/>
      <c r="AE1238" s="39"/>
    </row>
    <row r="1239" spans="1:31" ht="15" customHeight="1" x14ac:dyDescent="0.2">
      <c r="A1239" s="75">
        <f t="shared" si="441"/>
        <v>44174</v>
      </c>
      <c r="B1239" s="2">
        <f t="shared" si="432"/>
        <v>1081.6839718399999</v>
      </c>
      <c r="C1239" s="157">
        <f t="shared" si="448"/>
        <v>1075.85621765</v>
      </c>
      <c r="D1239" s="158">
        <f t="shared" si="442"/>
        <v>5391.75</v>
      </c>
      <c r="E1239" s="150">
        <f>IF(AND(K1239=1,K1238&gt;1),VLOOKUP(A1238,[1]Plan1!$GA$137:$GD$300,4),E1238)</f>
        <v>5438.12</v>
      </c>
      <c r="F1239" s="152">
        <f t="shared" si="433"/>
        <v>44104</v>
      </c>
      <c r="G1239" s="152">
        <f t="shared" si="429"/>
        <v>44134</v>
      </c>
      <c r="H1239" s="159">
        <f t="shared" si="434"/>
        <v>8.6001761951128852E-3</v>
      </c>
      <c r="I1239" s="160">
        <f t="shared" si="443"/>
        <v>44195</v>
      </c>
      <c r="J1239" s="155">
        <f t="shared" si="430"/>
        <v>30</v>
      </c>
      <c r="K1239" s="155">
        <f t="shared" si="427"/>
        <v>9</v>
      </c>
      <c r="L1239" s="2">
        <f t="shared" si="444"/>
        <v>1.0025723200000001</v>
      </c>
      <c r="M1239" s="157">
        <f t="shared" si="428"/>
        <v>1.0025723200000001</v>
      </c>
      <c r="N1239" s="2">
        <f t="shared" si="435"/>
        <v>1078.6236641099999</v>
      </c>
      <c r="O1239" s="161">
        <f t="shared" si="445"/>
        <v>0</v>
      </c>
      <c r="P1239" s="162">
        <f t="shared" si="436"/>
        <v>0</v>
      </c>
      <c r="Q1239" s="157">
        <f t="shared" si="437"/>
        <v>0</v>
      </c>
      <c r="R1239" s="163">
        <f t="shared" si="446"/>
        <v>0.12</v>
      </c>
      <c r="S1239" s="161">
        <f t="shared" si="438"/>
        <v>9</v>
      </c>
      <c r="T1239" s="161">
        <v>360</v>
      </c>
      <c r="U1239" s="164">
        <f t="shared" si="439"/>
        <v>1.002837234</v>
      </c>
      <c r="V1239" s="157">
        <f t="shared" si="440"/>
        <v>3.0603077299999999</v>
      </c>
      <c r="W1239" s="2">
        <f t="shared" si="447"/>
        <v>0</v>
      </c>
      <c r="X1239" s="8"/>
      <c r="Y1239" s="8"/>
      <c r="Z1239" s="5"/>
      <c r="AE1239" s="39"/>
    </row>
    <row r="1240" spans="1:31" ht="15" customHeight="1" x14ac:dyDescent="0.2">
      <c r="A1240" s="75">
        <f t="shared" si="441"/>
        <v>44175</v>
      </c>
      <c r="B1240" s="2">
        <f t="shared" si="432"/>
        <v>1082.3334443400001</v>
      </c>
      <c r="C1240" s="157">
        <f t="shared" si="448"/>
        <v>1075.85621765</v>
      </c>
      <c r="D1240" s="158">
        <f t="shared" si="442"/>
        <v>5391.75</v>
      </c>
      <c r="E1240" s="150">
        <f>IF(AND(K1240=1,K1239&gt;1),VLOOKUP(A1239,[1]Plan1!$GA$137:$GD$300,4),E1239)</f>
        <v>5438.12</v>
      </c>
      <c r="F1240" s="152">
        <f t="shared" si="433"/>
        <v>44104</v>
      </c>
      <c r="G1240" s="152">
        <f t="shared" si="429"/>
        <v>44134</v>
      </c>
      <c r="H1240" s="159">
        <f t="shared" si="434"/>
        <v>8.6001761951128852E-3</v>
      </c>
      <c r="I1240" s="160">
        <f t="shared" si="443"/>
        <v>44195</v>
      </c>
      <c r="J1240" s="155">
        <f t="shared" si="430"/>
        <v>30</v>
      </c>
      <c r="K1240" s="155">
        <f t="shared" si="427"/>
        <v>10</v>
      </c>
      <c r="L1240" s="2">
        <f t="shared" si="444"/>
        <v>1.0028585400000001</v>
      </c>
      <c r="M1240" s="157">
        <f t="shared" si="428"/>
        <v>1.0028585400000001</v>
      </c>
      <c r="N1240" s="2">
        <f t="shared" si="435"/>
        <v>1078.9315956800001</v>
      </c>
      <c r="O1240" s="161">
        <f t="shared" si="445"/>
        <v>0</v>
      </c>
      <c r="P1240" s="162">
        <f t="shared" si="436"/>
        <v>0</v>
      </c>
      <c r="Q1240" s="157">
        <f t="shared" si="437"/>
        <v>0</v>
      </c>
      <c r="R1240" s="163">
        <f t="shared" si="446"/>
        <v>0.12</v>
      </c>
      <c r="S1240" s="161">
        <f t="shared" si="438"/>
        <v>10</v>
      </c>
      <c r="T1240" s="161">
        <v>360</v>
      </c>
      <c r="U1240" s="164">
        <f t="shared" si="439"/>
        <v>1.003152979</v>
      </c>
      <c r="V1240" s="157">
        <f t="shared" si="440"/>
        <v>3.4018486600000002</v>
      </c>
      <c r="W1240" s="2">
        <f t="shared" si="447"/>
        <v>0</v>
      </c>
      <c r="X1240" s="8"/>
      <c r="Y1240" s="8"/>
      <c r="Z1240" s="5"/>
      <c r="AE1240" s="39"/>
    </row>
    <row r="1241" spans="1:31" ht="15" customHeight="1" x14ac:dyDescent="0.2">
      <c r="A1241" s="75">
        <f t="shared" si="441"/>
        <v>44176</v>
      </c>
      <c r="B1241" s="2">
        <f t="shared" si="432"/>
        <v>1082.9833045</v>
      </c>
      <c r="C1241" s="157">
        <f t="shared" si="448"/>
        <v>1075.85621765</v>
      </c>
      <c r="D1241" s="158">
        <f t="shared" si="442"/>
        <v>5391.75</v>
      </c>
      <c r="E1241" s="150">
        <f>IF(AND(K1241=1,K1240&gt;1),VLOOKUP(A1240,[1]Plan1!$GA$137:$GD$300,4),E1240)</f>
        <v>5438.12</v>
      </c>
      <c r="F1241" s="152">
        <f t="shared" si="433"/>
        <v>44104</v>
      </c>
      <c r="G1241" s="152">
        <f t="shared" si="429"/>
        <v>44134</v>
      </c>
      <c r="H1241" s="159">
        <f t="shared" si="434"/>
        <v>8.6001761951128852E-3</v>
      </c>
      <c r="I1241" s="160">
        <f t="shared" si="443"/>
        <v>44195</v>
      </c>
      <c r="J1241" s="155">
        <f t="shared" si="430"/>
        <v>30</v>
      </c>
      <c r="K1241" s="155">
        <f t="shared" si="427"/>
        <v>11</v>
      </c>
      <c r="L1241" s="2">
        <f t="shared" si="444"/>
        <v>1.00314484</v>
      </c>
      <c r="M1241" s="157">
        <f t="shared" si="428"/>
        <v>1.00314484</v>
      </c>
      <c r="N1241" s="2">
        <f t="shared" si="435"/>
        <v>1079.2396133100001</v>
      </c>
      <c r="O1241" s="161">
        <f t="shared" si="445"/>
        <v>0</v>
      </c>
      <c r="P1241" s="162">
        <f t="shared" si="436"/>
        <v>0</v>
      </c>
      <c r="Q1241" s="157">
        <f t="shared" si="437"/>
        <v>0</v>
      </c>
      <c r="R1241" s="163">
        <f t="shared" si="446"/>
        <v>0.12</v>
      </c>
      <c r="S1241" s="161">
        <f t="shared" si="438"/>
        <v>11</v>
      </c>
      <c r="T1241" s="161">
        <v>360</v>
      </c>
      <c r="U1241" s="164">
        <f t="shared" si="439"/>
        <v>1.003468823</v>
      </c>
      <c r="V1241" s="157">
        <f t="shared" si="440"/>
        <v>3.7436911899999998</v>
      </c>
      <c r="W1241" s="2">
        <f t="shared" si="447"/>
        <v>0</v>
      </c>
      <c r="X1241" s="8"/>
      <c r="Y1241" s="8"/>
      <c r="Z1241" s="5"/>
      <c r="AE1241" s="39"/>
    </row>
    <row r="1242" spans="1:31" ht="15" customHeight="1" x14ac:dyDescent="0.2">
      <c r="A1242" s="75">
        <f t="shared" si="441"/>
        <v>44177</v>
      </c>
      <c r="B1242" s="2">
        <f t="shared" si="432"/>
        <v>1083.6335643799998</v>
      </c>
      <c r="C1242" s="157">
        <f t="shared" si="448"/>
        <v>1075.85621765</v>
      </c>
      <c r="D1242" s="158">
        <f t="shared" si="442"/>
        <v>5391.75</v>
      </c>
      <c r="E1242" s="150">
        <f>IF(AND(K1242=1,K1241&gt;1),VLOOKUP(A1241,[1]Plan1!$GA$137:$GD$300,4),E1241)</f>
        <v>5438.12</v>
      </c>
      <c r="F1242" s="152">
        <f t="shared" si="433"/>
        <v>44104</v>
      </c>
      <c r="G1242" s="152">
        <f t="shared" si="429"/>
        <v>44134</v>
      </c>
      <c r="H1242" s="159">
        <f t="shared" si="434"/>
        <v>8.6001761951128852E-3</v>
      </c>
      <c r="I1242" s="160">
        <f t="shared" si="443"/>
        <v>44195</v>
      </c>
      <c r="J1242" s="155">
        <f t="shared" si="430"/>
        <v>30</v>
      </c>
      <c r="K1242" s="155">
        <f t="shared" si="427"/>
        <v>12</v>
      </c>
      <c r="L1242" s="2">
        <f t="shared" si="444"/>
        <v>1.0034312299999999</v>
      </c>
      <c r="M1242" s="157">
        <f t="shared" si="428"/>
        <v>1.0034312299999999</v>
      </c>
      <c r="N1242" s="2">
        <f t="shared" si="435"/>
        <v>1079.5477277699999</v>
      </c>
      <c r="O1242" s="161">
        <f t="shared" si="445"/>
        <v>0</v>
      </c>
      <c r="P1242" s="162">
        <f t="shared" si="436"/>
        <v>0</v>
      </c>
      <c r="Q1242" s="157">
        <f t="shared" si="437"/>
        <v>0</v>
      </c>
      <c r="R1242" s="163">
        <f t="shared" si="446"/>
        <v>0.12</v>
      </c>
      <c r="S1242" s="161">
        <f t="shared" si="438"/>
        <v>12</v>
      </c>
      <c r="T1242" s="161">
        <v>360</v>
      </c>
      <c r="U1242" s="164">
        <f t="shared" si="439"/>
        <v>1.003784767</v>
      </c>
      <c r="V1242" s="157">
        <f t="shared" si="440"/>
        <v>4.0858366100000003</v>
      </c>
      <c r="W1242" s="2">
        <f t="shared" si="447"/>
        <v>0</v>
      </c>
      <c r="X1242" s="8"/>
      <c r="Y1242" s="8"/>
      <c r="Z1242" s="5"/>
      <c r="AE1242" s="39"/>
    </row>
    <row r="1243" spans="1:31" ht="15" customHeight="1" x14ac:dyDescent="0.2">
      <c r="A1243" s="75">
        <f t="shared" si="441"/>
        <v>44178</v>
      </c>
      <c r="B1243" s="2">
        <f t="shared" si="432"/>
        <v>1084.2842122900001</v>
      </c>
      <c r="C1243" s="157">
        <f t="shared" si="448"/>
        <v>1075.85621765</v>
      </c>
      <c r="D1243" s="158">
        <f t="shared" si="442"/>
        <v>5391.75</v>
      </c>
      <c r="E1243" s="150">
        <f>IF(AND(K1243=1,K1242&gt;1),VLOOKUP(A1242,[1]Plan1!$GA$137:$GD$300,4),E1242)</f>
        <v>5438.12</v>
      </c>
      <c r="F1243" s="152">
        <f t="shared" si="433"/>
        <v>44104</v>
      </c>
      <c r="G1243" s="152">
        <f t="shared" si="429"/>
        <v>44134</v>
      </c>
      <c r="H1243" s="159">
        <f t="shared" si="434"/>
        <v>8.6001761951128852E-3</v>
      </c>
      <c r="I1243" s="160">
        <f t="shared" si="443"/>
        <v>44195</v>
      </c>
      <c r="J1243" s="155">
        <f t="shared" si="430"/>
        <v>30</v>
      </c>
      <c r="K1243" s="155">
        <f t="shared" ref="K1243:K1306" si="449">(J1243-(I1243-A1243))</f>
        <v>13</v>
      </c>
      <c r="L1243" s="2">
        <f t="shared" si="444"/>
        <v>1.0037176999999999</v>
      </c>
      <c r="M1243" s="157">
        <f t="shared" ref="M1243:M1306" si="450">L1243</f>
        <v>1.0037176999999999</v>
      </c>
      <c r="N1243" s="2">
        <f t="shared" si="435"/>
        <v>1079.8559283100001</v>
      </c>
      <c r="O1243" s="161">
        <f t="shared" si="445"/>
        <v>0</v>
      </c>
      <c r="P1243" s="162">
        <f t="shared" si="436"/>
        <v>0</v>
      </c>
      <c r="Q1243" s="157">
        <f t="shared" si="437"/>
        <v>0</v>
      </c>
      <c r="R1243" s="163">
        <f t="shared" si="446"/>
        <v>0.12</v>
      </c>
      <c r="S1243" s="161">
        <f t="shared" si="438"/>
        <v>13</v>
      </c>
      <c r="T1243" s="161">
        <v>360</v>
      </c>
      <c r="U1243" s="164">
        <f t="shared" si="439"/>
        <v>1.00410081</v>
      </c>
      <c r="V1243" s="157">
        <f t="shared" si="440"/>
        <v>4.4282839799999998</v>
      </c>
      <c r="W1243" s="2">
        <f t="shared" si="447"/>
        <v>0</v>
      </c>
      <c r="X1243" s="8"/>
      <c r="Y1243" s="8"/>
      <c r="Z1243" s="5"/>
      <c r="AE1243" s="39"/>
    </row>
    <row r="1244" spans="1:31" ht="15" customHeight="1" x14ac:dyDescent="0.2">
      <c r="A1244" s="75">
        <f t="shared" si="441"/>
        <v>44179</v>
      </c>
      <c r="B1244" s="2">
        <f t="shared" si="432"/>
        <v>1084.93524946</v>
      </c>
      <c r="C1244" s="157">
        <f t="shared" si="448"/>
        <v>1075.85621765</v>
      </c>
      <c r="D1244" s="158">
        <f t="shared" si="442"/>
        <v>5391.75</v>
      </c>
      <c r="E1244" s="150">
        <f>IF(AND(K1244=1,K1243&gt;1),VLOOKUP(A1243,[1]Plan1!$GA$137:$GD$300,4),E1243)</f>
        <v>5438.12</v>
      </c>
      <c r="F1244" s="152">
        <f t="shared" si="433"/>
        <v>44104</v>
      </c>
      <c r="G1244" s="152">
        <f t="shared" si="429"/>
        <v>44134</v>
      </c>
      <c r="H1244" s="159">
        <f t="shared" si="434"/>
        <v>8.6001761951128852E-3</v>
      </c>
      <c r="I1244" s="160">
        <f t="shared" si="443"/>
        <v>44195</v>
      </c>
      <c r="J1244" s="155">
        <f t="shared" si="430"/>
        <v>30</v>
      </c>
      <c r="K1244" s="155">
        <f t="shared" si="449"/>
        <v>14</v>
      </c>
      <c r="L1244" s="2">
        <f t="shared" si="444"/>
        <v>1.0040042499999999</v>
      </c>
      <c r="M1244" s="157">
        <f t="shared" si="450"/>
        <v>1.0040042499999999</v>
      </c>
      <c r="N1244" s="2">
        <f t="shared" si="435"/>
        <v>1080.1642148999999</v>
      </c>
      <c r="O1244" s="161">
        <f t="shared" si="445"/>
        <v>0</v>
      </c>
      <c r="P1244" s="162">
        <f t="shared" si="436"/>
        <v>0</v>
      </c>
      <c r="Q1244" s="157">
        <f t="shared" si="437"/>
        <v>0</v>
      </c>
      <c r="R1244" s="163">
        <f t="shared" si="446"/>
        <v>0.12</v>
      </c>
      <c r="S1244" s="161">
        <f t="shared" si="438"/>
        <v>14</v>
      </c>
      <c r="T1244" s="161">
        <v>360</v>
      </c>
      <c r="U1244" s="164">
        <f t="shared" si="439"/>
        <v>1.004416953</v>
      </c>
      <c r="V1244" s="157">
        <f t="shared" si="440"/>
        <v>4.7710345600000004</v>
      </c>
      <c r="W1244" s="2">
        <f t="shared" si="447"/>
        <v>0</v>
      </c>
      <c r="X1244" s="8"/>
      <c r="Y1244" s="8"/>
      <c r="Z1244" s="5"/>
      <c r="AE1244" s="39"/>
    </row>
    <row r="1245" spans="1:31" ht="15" customHeight="1" x14ac:dyDescent="0.2">
      <c r="A1245" s="75">
        <f t="shared" si="441"/>
        <v>44180</v>
      </c>
      <c r="B1245" s="2">
        <f t="shared" si="432"/>
        <v>1085.5866750100001</v>
      </c>
      <c r="C1245" s="157">
        <f t="shared" si="448"/>
        <v>1075.85621765</v>
      </c>
      <c r="D1245" s="158">
        <f t="shared" si="442"/>
        <v>5391.75</v>
      </c>
      <c r="E1245" s="150">
        <f>IF(AND(K1245=1,K1244&gt;1),VLOOKUP(A1244,[1]Plan1!$GA$137:$GD$300,4),E1244)</f>
        <v>5438.12</v>
      </c>
      <c r="F1245" s="152">
        <f t="shared" si="433"/>
        <v>44104</v>
      </c>
      <c r="G1245" s="152">
        <f t="shared" si="429"/>
        <v>44134</v>
      </c>
      <c r="H1245" s="159">
        <f t="shared" si="434"/>
        <v>8.6001761951128852E-3</v>
      </c>
      <c r="I1245" s="160">
        <f t="shared" si="443"/>
        <v>44195</v>
      </c>
      <c r="J1245" s="155">
        <f t="shared" si="430"/>
        <v>30</v>
      </c>
      <c r="K1245" s="155">
        <f t="shared" si="449"/>
        <v>15</v>
      </c>
      <c r="L1245" s="2">
        <f t="shared" si="444"/>
        <v>1.0042908800000001</v>
      </c>
      <c r="M1245" s="157">
        <f t="shared" si="450"/>
        <v>1.0042908800000001</v>
      </c>
      <c r="N1245" s="2">
        <f t="shared" si="435"/>
        <v>1080.4725875700001</v>
      </c>
      <c r="O1245" s="161">
        <f t="shared" si="445"/>
        <v>0</v>
      </c>
      <c r="P1245" s="162">
        <f t="shared" si="436"/>
        <v>0</v>
      </c>
      <c r="Q1245" s="157">
        <f t="shared" si="437"/>
        <v>0</v>
      </c>
      <c r="R1245" s="163">
        <f t="shared" si="446"/>
        <v>0.12</v>
      </c>
      <c r="S1245" s="161">
        <f t="shared" si="438"/>
        <v>15</v>
      </c>
      <c r="T1245" s="161">
        <v>360</v>
      </c>
      <c r="U1245" s="164">
        <f t="shared" si="439"/>
        <v>1.004733195</v>
      </c>
      <c r="V1245" s="157">
        <f t="shared" si="440"/>
        <v>5.1140874399999996</v>
      </c>
      <c r="W1245" s="2">
        <f t="shared" si="447"/>
        <v>0</v>
      </c>
      <c r="X1245" s="8"/>
      <c r="Y1245" s="8"/>
      <c r="Z1245" s="5"/>
      <c r="AE1245" s="39"/>
    </row>
    <row r="1246" spans="1:31" ht="15" customHeight="1" x14ac:dyDescent="0.2">
      <c r="A1246" s="75">
        <f t="shared" si="441"/>
        <v>44181</v>
      </c>
      <c r="B1246" s="2">
        <f t="shared" si="432"/>
        <v>1086.23849019</v>
      </c>
      <c r="C1246" s="157">
        <f t="shared" si="448"/>
        <v>1075.85621765</v>
      </c>
      <c r="D1246" s="158">
        <f t="shared" si="442"/>
        <v>5391.75</v>
      </c>
      <c r="E1246" s="150">
        <f>IF(AND(K1246=1,K1245&gt;1),VLOOKUP(A1245,[1]Plan1!$GA$137:$GD$300,4),E1245)</f>
        <v>5438.12</v>
      </c>
      <c r="F1246" s="152">
        <f t="shared" si="433"/>
        <v>44104</v>
      </c>
      <c r="G1246" s="152">
        <f t="shared" si="429"/>
        <v>44134</v>
      </c>
      <c r="H1246" s="159">
        <f t="shared" si="434"/>
        <v>8.6001761951128852E-3</v>
      </c>
      <c r="I1246" s="160">
        <f t="shared" si="443"/>
        <v>44195</v>
      </c>
      <c r="J1246" s="155">
        <f t="shared" si="430"/>
        <v>30</v>
      </c>
      <c r="K1246" s="155">
        <f t="shared" si="449"/>
        <v>16</v>
      </c>
      <c r="L1246" s="2">
        <f t="shared" si="444"/>
        <v>1.00457759</v>
      </c>
      <c r="M1246" s="157">
        <f t="shared" si="450"/>
        <v>1.00457759</v>
      </c>
      <c r="N1246" s="2">
        <f t="shared" si="435"/>
        <v>1080.78104631</v>
      </c>
      <c r="O1246" s="161">
        <f t="shared" si="445"/>
        <v>0</v>
      </c>
      <c r="P1246" s="162">
        <f t="shared" si="436"/>
        <v>0</v>
      </c>
      <c r="Q1246" s="157">
        <f t="shared" si="437"/>
        <v>0</v>
      </c>
      <c r="R1246" s="163">
        <f t="shared" si="446"/>
        <v>0.12</v>
      </c>
      <c r="S1246" s="161">
        <f t="shared" si="438"/>
        <v>16</v>
      </c>
      <c r="T1246" s="161">
        <v>360</v>
      </c>
      <c r="U1246" s="164">
        <f t="shared" si="439"/>
        <v>1.0050495370000001</v>
      </c>
      <c r="V1246" s="157">
        <f t="shared" si="440"/>
        <v>5.4574438799999996</v>
      </c>
      <c r="W1246" s="2">
        <f t="shared" si="447"/>
        <v>0</v>
      </c>
      <c r="X1246" s="8"/>
      <c r="Y1246" s="8"/>
      <c r="Z1246" s="5"/>
      <c r="AE1246" s="39"/>
    </row>
    <row r="1247" spans="1:31" ht="15" customHeight="1" x14ac:dyDescent="0.2">
      <c r="A1247" s="75">
        <f t="shared" si="441"/>
        <v>44182</v>
      </c>
      <c r="B1247" s="2">
        <f t="shared" si="432"/>
        <v>1086.8906940699999</v>
      </c>
      <c r="C1247" s="157">
        <f t="shared" si="448"/>
        <v>1075.85621765</v>
      </c>
      <c r="D1247" s="158">
        <f t="shared" si="442"/>
        <v>5391.75</v>
      </c>
      <c r="E1247" s="150">
        <f>IF(AND(K1247=1,K1246&gt;1),VLOOKUP(A1246,[1]Plan1!$GA$137:$GD$300,4),E1246)</f>
        <v>5438.12</v>
      </c>
      <c r="F1247" s="152">
        <f t="shared" si="433"/>
        <v>44104</v>
      </c>
      <c r="G1247" s="152">
        <f t="shared" si="429"/>
        <v>44134</v>
      </c>
      <c r="H1247" s="159">
        <f t="shared" si="434"/>
        <v>8.6001761951128852E-3</v>
      </c>
      <c r="I1247" s="160">
        <f t="shared" si="443"/>
        <v>44195</v>
      </c>
      <c r="J1247" s="155">
        <f t="shared" si="430"/>
        <v>30</v>
      </c>
      <c r="K1247" s="155">
        <f t="shared" si="449"/>
        <v>17</v>
      </c>
      <c r="L1247" s="2">
        <f t="shared" si="444"/>
        <v>1.0048643799999999</v>
      </c>
      <c r="M1247" s="157">
        <f t="shared" si="450"/>
        <v>1.0048643799999999</v>
      </c>
      <c r="N1247" s="2">
        <f t="shared" si="435"/>
        <v>1081.0895911099999</v>
      </c>
      <c r="O1247" s="161">
        <f t="shared" si="445"/>
        <v>0</v>
      </c>
      <c r="P1247" s="162">
        <f t="shared" si="436"/>
        <v>0</v>
      </c>
      <c r="Q1247" s="157">
        <f t="shared" si="437"/>
        <v>0</v>
      </c>
      <c r="R1247" s="163">
        <f t="shared" si="446"/>
        <v>0.12</v>
      </c>
      <c r="S1247" s="161">
        <f t="shared" si="438"/>
        <v>17</v>
      </c>
      <c r="T1247" s="161">
        <v>360</v>
      </c>
      <c r="U1247" s="164">
        <f t="shared" si="439"/>
        <v>1.0053659779999999</v>
      </c>
      <c r="V1247" s="157">
        <f t="shared" si="440"/>
        <v>5.8011029599999997</v>
      </c>
      <c r="W1247" s="2">
        <f t="shared" si="447"/>
        <v>0</v>
      </c>
      <c r="X1247" s="8"/>
      <c r="Y1247" s="8"/>
      <c r="Z1247" s="5"/>
      <c r="AE1247" s="39"/>
    </row>
    <row r="1248" spans="1:31" ht="15" customHeight="1" x14ac:dyDescent="0.2">
      <c r="A1248" s="75">
        <f t="shared" si="441"/>
        <v>44183</v>
      </c>
      <c r="B1248" s="2">
        <f t="shared" si="432"/>
        <v>1087.54329874</v>
      </c>
      <c r="C1248" s="157">
        <f t="shared" si="448"/>
        <v>1075.85621765</v>
      </c>
      <c r="D1248" s="158">
        <f t="shared" si="442"/>
        <v>5391.75</v>
      </c>
      <c r="E1248" s="150">
        <f>IF(AND(K1248=1,K1247&gt;1),VLOOKUP(A1247,[1]Plan1!$GA$137:$GD$300,4),E1247)</f>
        <v>5438.12</v>
      </c>
      <c r="F1248" s="152">
        <f t="shared" si="433"/>
        <v>44104</v>
      </c>
      <c r="G1248" s="152">
        <f t="shared" si="429"/>
        <v>44134</v>
      </c>
      <c r="H1248" s="159">
        <f t="shared" si="434"/>
        <v>8.6001761951128852E-3</v>
      </c>
      <c r="I1248" s="160">
        <f t="shared" si="443"/>
        <v>44195</v>
      </c>
      <c r="J1248" s="155">
        <f t="shared" si="430"/>
        <v>30</v>
      </c>
      <c r="K1248" s="155">
        <f t="shared" si="449"/>
        <v>18</v>
      </c>
      <c r="L1248" s="2">
        <f t="shared" si="444"/>
        <v>1.0051512600000001</v>
      </c>
      <c r="M1248" s="157">
        <f t="shared" si="450"/>
        <v>1.0051512600000001</v>
      </c>
      <c r="N1248" s="2">
        <f t="shared" si="435"/>
        <v>1081.3982327399999</v>
      </c>
      <c r="O1248" s="161">
        <f t="shared" si="445"/>
        <v>0</v>
      </c>
      <c r="P1248" s="162">
        <f t="shared" si="436"/>
        <v>0</v>
      </c>
      <c r="Q1248" s="157">
        <f t="shared" si="437"/>
        <v>0</v>
      </c>
      <c r="R1248" s="163">
        <f t="shared" si="446"/>
        <v>0.12</v>
      </c>
      <c r="S1248" s="161">
        <f t="shared" si="438"/>
        <v>18</v>
      </c>
      <c r="T1248" s="161">
        <v>360</v>
      </c>
      <c r="U1248" s="164">
        <f t="shared" si="439"/>
        <v>1.0056825190000001</v>
      </c>
      <c r="V1248" s="157">
        <f t="shared" si="440"/>
        <v>6.1450659999999999</v>
      </c>
      <c r="W1248" s="2">
        <f t="shared" si="447"/>
        <v>0</v>
      </c>
      <c r="X1248" s="8"/>
      <c r="Y1248" s="8"/>
      <c r="Z1248" s="5"/>
      <c r="AE1248" s="39"/>
    </row>
    <row r="1249" spans="1:31" ht="15" customHeight="1" x14ac:dyDescent="0.2">
      <c r="A1249" s="75">
        <f t="shared" si="441"/>
        <v>44184</v>
      </c>
      <c r="B1249" s="2">
        <f t="shared" si="432"/>
        <v>1088.19629248</v>
      </c>
      <c r="C1249" s="157">
        <f t="shared" si="448"/>
        <v>1075.85621765</v>
      </c>
      <c r="D1249" s="158">
        <f t="shared" si="442"/>
        <v>5391.75</v>
      </c>
      <c r="E1249" s="150">
        <f>IF(AND(K1249=1,K1248&gt;1),VLOOKUP(A1248,[1]Plan1!$GA$137:$GD$300,4),E1248)</f>
        <v>5438.12</v>
      </c>
      <c r="F1249" s="152">
        <f t="shared" si="433"/>
        <v>44104</v>
      </c>
      <c r="G1249" s="152">
        <f t="shared" si="429"/>
        <v>44134</v>
      </c>
      <c r="H1249" s="159">
        <f t="shared" si="434"/>
        <v>8.6001761951128852E-3</v>
      </c>
      <c r="I1249" s="160">
        <f t="shared" si="443"/>
        <v>44195</v>
      </c>
      <c r="J1249" s="155">
        <f t="shared" si="430"/>
        <v>30</v>
      </c>
      <c r="K1249" s="155">
        <f t="shared" si="449"/>
        <v>19</v>
      </c>
      <c r="L1249" s="2">
        <f t="shared" si="444"/>
        <v>1.00543822</v>
      </c>
      <c r="M1249" s="157">
        <f t="shared" si="450"/>
        <v>1.00543822</v>
      </c>
      <c r="N1249" s="2">
        <f t="shared" si="435"/>
        <v>1081.7069604400001</v>
      </c>
      <c r="O1249" s="161">
        <f t="shared" si="445"/>
        <v>0</v>
      </c>
      <c r="P1249" s="162">
        <f t="shared" si="436"/>
        <v>0</v>
      </c>
      <c r="Q1249" s="157">
        <f t="shared" si="437"/>
        <v>0</v>
      </c>
      <c r="R1249" s="163">
        <f t="shared" si="446"/>
        <v>0.12</v>
      </c>
      <c r="S1249" s="161">
        <f t="shared" si="438"/>
        <v>19</v>
      </c>
      <c r="T1249" s="161">
        <v>360</v>
      </c>
      <c r="U1249" s="164">
        <f t="shared" si="439"/>
        <v>1.0059991589999999</v>
      </c>
      <c r="V1249" s="157">
        <f t="shared" si="440"/>
        <v>6.4893320399999999</v>
      </c>
      <c r="W1249" s="2">
        <f t="shared" si="447"/>
        <v>0</v>
      </c>
      <c r="X1249" s="8"/>
      <c r="Y1249" s="8"/>
      <c r="Z1249" s="5"/>
      <c r="AE1249" s="39"/>
    </row>
    <row r="1250" spans="1:31" ht="15" customHeight="1" x14ac:dyDescent="0.2">
      <c r="A1250" s="75">
        <f t="shared" si="441"/>
        <v>44185</v>
      </c>
      <c r="B1250" s="2">
        <f t="shared" si="432"/>
        <v>1088.8496776300001</v>
      </c>
      <c r="C1250" s="157">
        <f t="shared" si="448"/>
        <v>1075.85621765</v>
      </c>
      <c r="D1250" s="158">
        <f t="shared" si="442"/>
        <v>5391.75</v>
      </c>
      <c r="E1250" s="150">
        <f>IF(AND(K1250=1,K1249&gt;1),VLOOKUP(A1249,[1]Plan1!$GA$137:$GD$300,4),E1249)</f>
        <v>5438.12</v>
      </c>
      <c r="F1250" s="152">
        <f t="shared" si="433"/>
        <v>44104</v>
      </c>
      <c r="G1250" s="152">
        <f t="shared" si="429"/>
        <v>44134</v>
      </c>
      <c r="H1250" s="159">
        <f t="shared" si="434"/>
        <v>8.6001761951128852E-3</v>
      </c>
      <c r="I1250" s="160">
        <f t="shared" si="443"/>
        <v>44195</v>
      </c>
      <c r="J1250" s="155">
        <f t="shared" si="430"/>
        <v>30</v>
      </c>
      <c r="K1250" s="155">
        <f t="shared" si="449"/>
        <v>20</v>
      </c>
      <c r="L1250" s="2">
        <f t="shared" si="444"/>
        <v>1.00572526</v>
      </c>
      <c r="M1250" s="157">
        <f t="shared" si="450"/>
        <v>1.00572526</v>
      </c>
      <c r="N1250" s="2">
        <f t="shared" si="435"/>
        <v>1082.01577421</v>
      </c>
      <c r="O1250" s="161">
        <f t="shared" si="445"/>
        <v>0</v>
      </c>
      <c r="P1250" s="162">
        <f t="shared" si="436"/>
        <v>0</v>
      </c>
      <c r="Q1250" s="157">
        <f t="shared" si="437"/>
        <v>0</v>
      </c>
      <c r="R1250" s="163">
        <f t="shared" si="446"/>
        <v>0.12</v>
      </c>
      <c r="S1250" s="161">
        <f t="shared" si="438"/>
        <v>20</v>
      </c>
      <c r="T1250" s="161">
        <v>360</v>
      </c>
      <c r="U1250" s="164">
        <f t="shared" si="439"/>
        <v>1.0063158999999999</v>
      </c>
      <c r="V1250" s="157">
        <f t="shared" si="440"/>
        <v>6.8339034200000004</v>
      </c>
      <c r="W1250" s="2">
        <f t="shared" si="447"/>
        <v>0</v>
      </c>
      <c r="X1250" s="8"/>
      <c r="Y1250" s="8"/>
      <c r="Z1250" s="5"/>
      <c r="AE1250" s="39"/>
    </row>
    <row r="1251" spans="1:31" ht="15" customHeight="1" x14ac:dyDescent="0.2">
      <c r="A1251" s="75">
        <f t="shared" si="441"/>
        <v>44186</v>
      </c>
      <c r="B1251" s="2">
        <f t="shared" si="432"/>
        <v>1089.5034522000001</v>
      </c>
      <c r="C1251" s="157">
        <f t="shared" si="448"/>
        <v>1075.85621765</v>
      </c>
      <c r="D1251" s="158">
        <f t="shared" si="442"/>
        <v>5391.75</v>
      </c>
      <c r="E1251" s="150">
        <f>IF(AND(K1251=1,K1250&gt;1),VLOOKUP(A1250,[1]Plan1!$GA$137:$GD$300,4),E1250)</f>
        <v>5438.12</v>
      </c>
      <c r="F1251" s="152">
        <f t="shared" si="433"/>
        <v>44104</v>
      </c>
      <c r="G1251" s="152">
        <f t="shared" si="429"/>
        <v>44134</v>
      </c>
      <c r="H1251" s="159">
        <f t="shared" si="434"/>
        <v>8.6001761951128852E-3</v>
      </c>
      <c r="I1251" s="160">
        <f t="shared" si="443"/>
        <v>44195</v>
      </c>
      <c r="J1251" s="155">
        <f t="shared" si="430"/>
        <v>30</v>
      </c>
      <c r="K1251" s="155">
        <f t="shared" si="449"/>
        <v>21</v>
      </c>
      <c r="L1251" s="2">
        <f t="shared" si="444"/>
        <v>1.00601238</v>
      </c>
      <c r="M1251" s="157">
        <f t="shared" si="450"/>
        <v>1.00601238</v>
      </c>
      <c r="N1251" s="2">
        <f t="shared" si="435"/>
        <v>1082.3246740500001</v>
      </c>
      <c r="O1251" s="161">
        <f t="shared" si="445"/>
        <v>0</v>
      </c>
      <c r="P1251" s="162">
        <f t="shared" si="436"/>
        <v>0</v>
      </c>
      <c r="Q1251" s="157">
        <f t="shared" si="437"/>
        <v>0</v>
      </c>
      <c r="R1251" s="163">
        <f t="shared" si="446"/>
        <v>0.12</v>
      </c>
      <c r="S1251" s="161">
        <f t="shared" si="438"/>
        <v>21</v>
      </c>
      <c r="T1251" s="161">
        <v>360</v>
      </c>
      <c r="U1251" s="164">
        <f t="shared" si="439"/>
        <v>1.0066327399999999</v>
      </c>
      <c r="V1251" s="157">
        <f t="shared" si="440"/>
        <v>7.1787781500000003</v>
      </c>
      <c r="W1251" s="2">
        <f t="shared" si="447"/>
        <v>0</v>
      </c>
      <c r="X1251" s="8"/>
      <c r="Y1251" s="8"/>
      <c r="Z1251" s="5"/>
      <c r="AE1251" s="39"/>
    </row>
    <row r="1252" spans="1:31" ht="15" customHeight="1" x14ac:dyDescent="0.2">
      <c r="A1252" s="75">
        <f t="shared" si="441"/>
        <v>44187</v>
      </c>
      <c r="B1252" s="2">
        <f t="shared" si="432"/>
        <v>1090.1576282800002</v>
      </c>
      <c r="C1252" s="157">
        <f t="shared" si="448"/>
        <v>1075.85621765</v>
      </c>
      <c r="D1252" s="158">
        <f t="shared" si="442"/>
        <v>5391.75</v>
      </c>
      <c r="E1252" s="150">
        <f>IF(AND(K1252=1,K1251&gt;1),VLOOKUP(A1251,[1]Plan1!$GA$137:$GD$300,4),E1251)</f>
        <v>5438.12</v>
      </c>
      <c r="F1252" s="152">
        <f t="shared" si="433"/>
        <v>44104</v>
      </c>
      <c r="G1252" s="152">
        <f t="shared" si="429"/>
        <v>44134</v>
      </c>
      <c r="H1252" s="159">
        <f t="shared" si="434"/>
        <v>8.6001761951128852E-3</v>
      </c>
      <c r="I1252" s="160">
        <f t="shared" si="443"/>
        <v>44195</v>
      </c>
      <c r="J1252" s="155">
        <f t="shared" si="430"/>
        <v>30</v>
      </c>
      <c r="K1252" s="155">
        <f t="shared" si="449"/>
        <v>22</v>
      </c>
      <c r="L1252" s="2">
        <f t="shared" si="444"/>
        <v>1.00629959</v>
      </c>
      <c r="M1252" s="157">
        <f t="shared" si="450"/>
        <v>1.00629959</v>
      </c>
      <c r="N1252" s="2">
        <f t="shared" si="435"/>
        <v>1082.6336707200001</v>
      </c>
      <c r="O1252" s="161">
        <f t="shared" si="445"/>
        <v>0</v>
      </c>
      <c r="P1252" s="162">
        <f t="shared" si="436"/>
        <v>0</v>
      </c>
      <c r="Q1252" s="157">
        <f t="shared" si="437"/>
        <v>0</v>
      </c>
      <c r="R1252" s="163">
        <f t="shared" si="446"/>
        <v>0.12</v>
      </c>
      <c r="S1252" s="161">
        <f t="shared" si="438"/>
        <v>22</v>
      </c>
      <c r="T1252" s="161">
        <v>360</v>
      </c>
      <c r="U1252" s="164">
        <f t="shared" si="439"/>
        <v>1.00694968</v>
      </c>
      <c r="V1252" s="157">
        <f t="shared" si="440"/>
        <v>7.5239575600000004</v>
      </c>
      <c r="W1252" s="2">
        <f t="shared" si="447"/>
        <v>0</v>
      </c>
      <c r="X1252" s="8"/>
      <c r="Y1252" s="8"/>
      <c r="Z1252" s="5"/>
      <c r="AE1252" s="39"/>
    </row>
    <row r="1253" spans="1:31" ht="15" customHeight="1" x14ac:dyDescent="0.2">
      <c r="A1253" s="75">
        <f t="shared" si="441"/>
        <v>44188</v>
      </c>
      <c r="B1253" s="2">
        <f t="shared" si="432"/>
        <v>1090.8121832899999</v>
      </c>
      <c r="C1253" s="157">
        <f t="shared" si="448"/>
        <v>1075.85621765</v>
      </c>
      <c r="D1253" s="158">
        <f t="shared" si="442"/>
        <v>5391.75</v>
      </c>
      <c r="E1253" s="150">
        <f>IF(AND(K1253=1,K1252&gt;1),VLOOKUP(A1252,[1]Plan1!$GA$137:$GD$300,4),E1252)</f>
        <v>5438.12</v>
      </c>
      <c r="F1253" s="152">
        <f t="shared" si="433"/>
        <v>44104</v>
      </c>
      <c r="G1253" s="152">
        <f t="shared" si="429"/>
        <v>44134</v>
      </c>
      <c r="H1253" s="159">
        <f t="shared" si="434"/>
        <v>8.6001761951128852E-3</v>
      </c>
      <c r="I1253" s="160">
        <f t="shared" si="443"/>
        <v>44195</v>
      </c>
      <c r="J1253" s="155">
        <f t="shared" si="430"/>
        <v>30</v>
      </c>
      <c r="K1253" s="155">
        <f t="shared" si="449"/>
        <v>23</v>
      </c>
      <c r="L1253" s="2">
        <f t="shared" si="444"/>
        <v>1.00658687</v>
      </c>
      <c r="M1253" s="157">
        <f t="shared" si="450"/>
        <v>1.00658687</v>
      </c>
      <c r="N1253" s="2">
        <f t="shared" si="435"/>
        <v>1082.9427426899999</v>
      </c>
      <c r="O1253" s="161">
        <f t="shared" si="445"/>
        <v>0</v>
      </c>
      <c r="P1253" s="162">
        <f t="shared" si="436"/>
        <v>0</v>
      </c>
      <c r="Q1253" s="157">
        <f t="shared" si="437"/>
        <v>0</v>
      </c>
      <c r="R1253" s="163">
        <f t="shared" si="446"/>
        <v>0.12</v>
      </c>
      <c r="S1253" s="161">
        <f t="shared" si="438"/>
        <v>23</v>
      </c>
      <c r="T1253" s="161">
        <v>360</v>
      </c>
      <c r="U1253" s="164">
        <f t="shared" si="439"/>
        <v>1.007266719</v>
      </c>
      <c r="V1253" s="157">
        <f t="shared" si="440"/>
        <v>7.8694405999999999</v>
      </c>
      <c r="W1253" s="2">
        <f t="shared" si="447"/>
        <v>0</v>
      </c>
      <c r="X1253" s="8"/>
      <c r="Y1253" s="8"/>
      <c r="Z1253" s="5"/>
      <c r="AE1253" s="39"/>
    </row>
    <row r="1254" spans="1:31" ht="15" customHeight="1" x14ac:dyDescent="0.2">
      <c r="A1254" s="75">
        <f t="shared" si="441"/>
        <v>44189</v>
      </c>
      <c r="B1254" s="2">
        <f t="shared" si="432"/>
        <v>1091.46714124</v>
      </c>
      <c r="C1254" s="157">
        <f t="shared" si="448"/>
        <v>1075.85621765</v>
      </c>
      <c r="D1254" s="158">
        <f t="shared" si="442"/>
        <v>5391.75</v>
      </c>
      <c r="E1254" s="150">
        <f>IF(AND(K1254=1,K1253&gt;1),VLOOKUP(A1253,[1]Plan1!$GA$137:$GD$300,4),E1253)</f>
        <v>5438.12</v>
      </c>
      <c r="F1254" s="152">
        <f t="shared" si="433"/>
        <v>44104</v>
      </c>
      <c r="G1254" s="152">
        <f t="shared" si="429"/>
        <v>44134</v>
      </c>
      <c r="H1254" s="159">
        <f t="shared" si="434"/>
        <v>8.6001761951128852E-3</v>
      </c>
      <c r="I1254" s="160">
        <f t="shared" si="443"/>
        <v>44195</v>
      </c>
      <c r="J1254" s="155">
        <f t="shared" si="430"/>
        <v>30</v>
      </c>
      <c r="K1254" s="155">
        <f t="shared" si="449"/>
        <v>24</v>
      </c>
      <c r="L1254" s="2">
        <f t="shared" si="444"/>
        <v>1.0068742399999999</v>
      </c>
      <c r="M1254" s="157">
        <f t="shared" si="450"/>
        <v>1.0068742399999999</v>
      </c>
      <c r="N1254" s="2">
        <f t="shared" si="435"/>
        <v>1083.2519114900001</v>
      </c>
      <c r="O1254" s="161">
        <f t="shared" si="445"/>
        <v>0</v>
      </c>
      <c r="P1254" s="162">
        <f t="shared" si="436"/>
        <v>0</v>
      </c>
      <c r="Q1254" s="157">
        <f t="shared" si="437"/>
        <v>0</v>
      </c>
      <c r="R1254" s="163">
        <f t="shared" si="446"/>
        <v>0.12</v>
      </c>
      <c r="S1254" s="161">
        <f t="shared" si="438"/>
        <v>24</v>
      </c>
      <c r="T1254" s="161">
        <v>360</v>
      </c>
      <c r="U1254" s="164">
        <f t="shared" si="439"/>
        <v>1.0075838589999999</v>
      </c>
      <c r="V1254" s="157">
        <f t="shared" si="440"/>
        <v>8.2152297500000007</v>
      </c>
      <c r="W1254" s="2">
        <f t="shared" si="447"/>
        <v>0</v>
      </c>
      <c r="X1254" s="8"/>
      <c r="Y1254" s="8"/>
      <c r="Z1254" s="5"/>
      <c r="AE1254" s="39"/>
    </row>
    <row r="1255" spans="1:31" ht="15" customHeight="1" x14ac:dyDescent="0.2">
      <c r="A1255" s="75">
        <f t="shared" si="441"/>
        <v>44190</v>
      </c>
      <c r="B1255" s="2">
        <f t="shared" si="432"/>
        <v>1092.1224893200001</v>
      </c>
      <c r="C1255" s="157">
        <f t="shared" si="448"/>
        <v>1075.85621765</v>
      </c>
      <c r="D1255" s="158">
        <f t="shared" si="442"/>
        <v>5391.75</v>
      </c>
      <c r="E1255" s="150">
        <f>IF(AND(K1255=1,K1254&gt;1),VLOOKUP(A1254,[1]Plan1!$GA$137:$GD$300,4),E1254)</f>
        <v>5438.12</v>
      </c>
      <c r="F1255" s="152">
        <f t="shared" si="433"/>
        <v>44104</v>
      </c>
      <c r="G1255" s="152">
        <f t="shared" si="429"/>
        <v>44134</v>
      </c>
      <c r="H1255" s="159">
        <f t="shared" si="434"/>
        <v>8.6001761951128852E-3</v>
      </c>
      <c r="I1255" s="160">
        <f t="shared" si="443"/>
        <v>44195</v>
      </c>
      <c r="J1255" s="155">
        <f t="shared" si="430"/>
        <v>30</v>
      </c>
      <c r="K1255" s="155">
        <f t="shared" si="449"/>
        <v>25</v>
      </c>
      <c r="L1255" s="2">
        <f t="shared" si="444"/>
        <v>1.00716169</v>
      </c>
      <c r="M1255" s="157">
        <f t="shared" si="450"/>
        <v>1.00716169</v>
      </c>
      <c r="N1255" s="2">
        <f t="shared" si="435"/>
        <v>1083.56116636</v>
      </c>
      <c r="O1255" s="161">
        <f t="shared" si="445"/>
        <v>0</v>
      </c>
      <c r="P1255" s="162">
        <f t="shared" si="436"/>
        <v>0</v>
      </c>
      <c r="Q1255" s="157">
        <f t="shared" si="437"/>
        <v>0</v>
      </c>
      <c r="R1255" s="163">
        <f t="shared" si="446"/>
        <v>0.12</v>
      </c>
      <c r="S1255" s="161">
        <f t="shared" si="438"/>
        <v>25</v>
      </c>
      <c r="T1255" s="161">
        <v>360</v>
      </c>
      <c r="U1255" s="164">
        <f t="shared" si="439"/>
        <v>1.0079010980000001</v>
      </c>
      <c r="V1255" s="157">
        <f t="shared" si="440"/>
        <v>8.56132296</v>
      </c>
      <c r="W1255" s="2">
        <f t="shared" si="447"/>
        <v>0</v>
      </c>
      <c r="X1255" s="8"/>
      <c r="Y1255" s="8"/>
      <c r="Z1255" s="5"/>
      <c r="AE1255" s="39"/>
    </row>
    <row r="1256" spans="1:31" ht="15" customHeight="1" x14ac:dyDescent="0.2">
      <c r="A1256" s="75">
        <f t="shared" si="441"/>
        <v>44191</v>
      </c>
      <c r="B1256" s="2">
        <f t="shared" si="432"/>
        <v>1092.7782287800001</v>
      </c>
      <c r="C1256" s="157">
        <f t="shared" si="448"/>
        <v>1075.85621765</v>
      </c>
      <c r="D1256" s="158">
        <f t="shared" si="442"/>
        <v>5391.75</v>
      </c>
      <c r="E1256" s="150">
        <f>IF(AND(K1256=1,K1255&gt;1),VLOOKUP(A1255,[1]Plan1!$GA$137:$GD$300,4),E1255)</f>
        <v>5438.12</v>
      </c>
      <c r="F1256" s="152">
        <f t="shared" si="433"/>
        <v>44104</v>
      </c>
      <c r="G1256" s="152">
        <f t="shared" si="429"/>
        <v>44134</v>
      </c>
      <c r="H1256" s="159">
        <f t="shared" si="434"/>
        <v>8.6001761951128852E-3</v>
      </c>
      <c r="I1256" s="160">
        <f t="shared" si="443"/>
        <v>44195</v>
      </c>
      <c r="J1256" s="155">
        <f t="shared" si="430"/>
        <v>30</v>
      </c>
      <c r="K1256" s="155">
        <f t="shared" si="449"/>
        <v>26</v>
      </c>
      <c r="L1256" s="2">
        <f t="shared" si="444"/>
        <v>1.00744922</v>
      </c>
      <c r="M1256" s="157">
        <f t="shared" si="450"/>
        <v>1.00744922</v>
      </c>
      <c r="N1256" s="2">
        <f t="shared" si="435"/>
        <v>1083.8705073000001</v>
      </c>
      <c r="O1256" s="161">
        <f t="shared" si="445"/>
        <v>0</v>
      </c>
      <c r="P1256" s="162">
        <f t="shared" si="436"/>
        <v>0</v>
      </c>
      <c r="Q1256" s="157">
        <f t="shared" si="437"/>
        <v>0</v>
      </c>
      <c r="R1256" s="163">
        <f t="shared" si="446"/>
        <v>0.12</v>
      </c>
      <c r="S1256" s="161">
        <f t="shared" si="438"/>
        <v>26</v>
      </c>
      <c r="T1256" s="161">
        <v>360</v>
      </c>
      <c r="U1256" s="164">
        <f t="shared" si="439"/>
        <v>1.008218437</v>
      </c>
      <c r="V1256" s="157">
        <f t="shared" si="440"/>
        <v>8.9077214799999993</v>
      </c>
      <c r="W1256" s="2">
        <f t="shared" si="447"/>
        <v>0</v>
      </c>
      <c r="X1256" s="8"/>
      <c r="Y1256" s="8"/>
      <c r="Z1256" s="5"/>
      <c r="AE1256" s="39"/>
    </row>
    <row r="1257" spans="1:31" ht="15" customHeight="1" x14ac:dyDescent="0.2">
      <c r="A1257" s="75">
        <f t="shared" si="441"/>
        <v>44192</v>
      </c>
      <c r="B1257" s="2">
        <f t="shared" si="432"/>
        <v>1093.4343706299999</v>
      </c>
      <c r="C1257" s="157">
        <f t="shared" si="448"/>
        <v>1075.85621765</v>
      </c>
      <c r="D1257" s="158">
        <f t="shared" si="442"/>
        <v>5391.75</v>
      </c>
      <c r="E1257" s="150">
        <f>IF(AND(K1257=1,K1256&gt;1),VLOOKUP(A1256,[1]Plan1!$GA$137:$GD$300,4),E1256)</f>
        <v>5438.12</v>
      </c>
      <c r="F1257" s="152">
        <f t="shared" si="433"/>
        <v>44104</v>
      </c>
      <c r="G1257" s="152">
        <f t="shared" si="429"/>
        <v>44134</v>
      </c>
      <c r="H1257" s="159">
        <f t="shared" si="434"/>
        <v>8.6001761951128852E-3</v>
      </c>
      <c r="I1257" s="160">
        <f t="shared" si="443"/>
        <v>44195</v>
      </c>
      <c r="J1257" s="155">
        <f t="shared" si="430"/>
        <v>30</v>
      </c>
      <c r="K1257" s="155">
        <f t="shared" si="449"/>
        <v>27</v>
      </c>
      <c r="L1257" s="2">
        <f t="shared" si="444"/>
        <v>1.00773684</v>
      </c>
      <c r="M1257" s="157">
        <f t="shared" si="450"/>
        <v>1.00773684</v>
      </c>
      <c r="N1257" s="2">
        <f t="shared" si="435"/>
        <v>1084.1799450599999</v>
      </c>
      <c r="O1257" s="161">
        <f t="shared" si="445"/>
        <v>0</v>
      </c>
      <c r="P1257" s="162">
        <f t="shared" si="436"/>
        <v>0</v>
      </c>
      <c r="Q1257" s="157">
        <f t="shared" si="437"/>
        <v>0</v>
      </c>
      <c r="R1257" s="163">
        <f t="shared" si="446"/>
        <v>0.12</v>
      </c>
      <c r="S1257" s="161">
        <f t="shared" si="438"/>
        <v>27</v>
      </c>
      <c r="T1257" s="161">
        <v>360</v>
      </c>
      <c r="U1257" s="164">
        <f t="shared" si="439"/>
        <v>1.0085358760000001</v>
      </c>
      <c r="V1257" s="157">
        <f t="shared" si="440"/>
        <v>9.2544255700000004</v>
      </c>
      <c r="W1257" s="2">
        <f t="shared" si="447"/>
        <v>0</v>
      </c>
      <c r="X1257" s="8"/>
      <c r="Y1257" s="8"/>
      <c r="Z1257" s="5"/>
      <c r="AE1257" s="39"/>
    </row>
    <row r="1258" spans="1:31" ht="15" customHeight="1" x14ac:dyDescent="0.2">
      <c r="A1258" s="75">
        <f t="shared" si="441"/>
        <v>44193</v>
      </c>
      <c r="B1258" s="2">
        <f t="shared" si="432"/>
        <v>1094.09089337</v>
      </c>
      <c r="C1258" s="157">
        <f t="shared" si="448"/>
        <v>1075.85621765</v>
      </c>
      <c r="D1258" s="158">
        <f t="shared" si="442"/>
        <v>5391.75</v>
      </c>
      <c r="E1258" s="150">
        <f>IF(AND(K1258=1,K1257&gt;1),VLOOKUP(A1257,[1]Plan1!$GA$137:$GD$300,4),E1257)</f>
        <v>5438.12</v>
      </c>
      <c r="F1258" s="152">
        <f t="shared" si="433"/>
        <v>44104</v>
      </c>
      <c r="G1258" s="152">
        <f t="shared" si="429"/>
        <v>44134</v>
      </c>
      <c r="H1258" s="159">
        <f t="shared" si="434"/>
        <v>8.6001761951128852E-3</v>
      </c>
      <c r="I1258" s="160">
        <f t="shared" si="443"/>
        <v>44195</v>
      </c>
      <c r="J1258" s="155">
        <f t="shared" si="430"/>
        <v>30</v>
      </c>
      <c r="K1258" s="155">
        <f t="shared" si="449"/>
        <v>28</v>
      </c>
      <c r="L1258" s="2">
        <f t="shared" si="444"/>
        <v>1.0080245299999999</v>
      </c>
      <c r="M1258" s="157">
        <f t="shared" si="450"/>
        <v>1.0080245299999999</v>
      </c>
      <c r="N1258" s="2">
        <f t="shared" si="435"/>
        <v>1084.4894581399999</v>
      </c>
      <c r="O1258" s="161">
        <f t="shared" si="445"/>
        <v>0</v>
      </c>
      <c r="P1258" s="162">
        <f t="shared" si="436"/>
        <v>0</v>
      </c>
      <c r="Q1258" s="157">
        <f t="shared" si="437"/>
        <v>0</v>
      </c>
      <c r="R1258" s="163">
        <f t="shared" si="446"/>
        <v>0.12</v>
      </c>
      <c r="S1258" s="161">
        <f t="shared" si="438"/>
        <v>28</v>
      </c>
      <c r="T1258" s="161">
        <v>360</v>
      </c>
      <c r="U1258" s="164">
        <f t="shared" si="439"/>
        <v>1.0088534149999999</v>
      </c>
      <c r="V1258" s="157">
        <f t="shared" si="440"/>
        <v>9.6014352299999999</v>
      </c>
      <c r="W1258" s="2">
        <f t="shared" si="447"/>
        <v>0</v>
      </c>
      <c r="X1258" s="8"/>
      <c r="Y1258" s="8"/>
      <c r="Z1258" s="5"/>
      <c r="AE1258" s="39"/>
    </row>
    <row r="1259" spans="1:31" ht="15" customHeight="1" x14ac:dyDescent="0.2">
      <c r="A1259" s="75">
        <f t="shared" si="441"/>
        <v>44194</v>
      </c>
      <c r="B1259" s="2">
        <f t="shared" si="432"/>
        <v>1094.7478188700002</v>
      </c>
      <c r="C1259" s="157">
        <f t="shared" si="448"/>
        <v>1075.85621765</v>
      </c>
      <c r="D1259" s="158">
        <f t="shared" si="442"/>
        <v>5391.75</v>
      </c>
      <c r="E1259" s="150">
        <f>IF(AND(K1259=1,K1258&gt;1),VLOOKUP(A1258,[1]Plan1!$GA$137:$GD$300,4),E1258)</f>
        <v>5438.12</v>
      </c>
      <c r="F1259" s="152">
        <f t="shared" si="433"/>
        <v>44104</v>
      </c>
      <c r="G1259" s="152">
        <f t="shared" si="429"/>
        <v>44134</v>
      </c>
      <c r="H1259" s="159">
        <f t="shared" si="434"/>
        <v>8.6001761951128852E-3</v>
      </c>
      <c r="I1259" s="160">
        <f t="shared" si="443"/>
        <v>44195</v>
      </c>
      <c r="J1259" s="155">
        <f t="shared" si="430"/>
        <v>30</v>
      </c>
      <c r="K1259" s="155">
        <f t="shared" si="449"/>
        <v>29</v>
      </c>
      <c r="L1259" s="2">
        <f t="shared" si="444"/>
        <v>1.00831231</v>
      </c>
      <c r="M1259" s="157">
        <f t="shared" si="450"/>
        <v>1.00831231</v>
      </c>
      <c r="N1259" s="2">
        <f t="shared" si="435"/>
        <v>1084.7990680400001</v>
      </c>
      <c r="O1259" s="161">
        <f t="shared" si="445"/>
        <v>0</v>
      </c>
      <c r="P1259" s="162">
        <f t="shared" si="436"/>
        <v>0</v>
      </c>
      <c r="Q1259" s="157">
        <f t="shared" si="437"/>
        <v>0</v>
      </c>
      <c r="R1259" s="163">
        <f t="shared" si="446"/>
        <v>0.12</v>
      </c>
      <c r="S1259" s="161">
        <f t="shared" si="438"/>
        <v>29</v>
      </c>
      <c r="T1259" s="161">
        <v>360</v>
      </c>
      <c r="U1259" s="164">
        <f t="shared" si="439"/>
        <v>1.0091710540000001</v>
      </c>
      <c r="V1259" s="157">
        <f t="shared" si="440"/>
        <v>9.9487508299999998</v>
      </c>
      <c r="W1259" s="2">
        <f t="shared" si="447"/>
        <v>0</v>
      </c>
      <c r="X1259" s="8"/>
      <c r="Y1259" s="8"/>
      <c r="Z1259" s="5"/>
      <c r="AE1259" s="39"/>
    </row>
    <row r="1260" spans="1:31" ht="15" customHeight="1" x14ac:dyDescent="0.2">
      <c r="A1260" s="75">
        <f t="shared" si="441"/>
        <v>44195</v>
      </c>
      <c r="B1260" s="2">
        <f t="shared" si="432"/>
        <v>1095.4051364499999</v>
      </c>
      <c r="C1260" s="157">
        <f t="shared" si="448"/>
        <v>1075.85621765</v>
      </c>
      <c r="D1260" s="158">
        <f t="shared" si="442"/>
        <v>5391.75</v>
      </c>
      <c r="E1260" s="150">
        <f>IF(AND(K1260=1,K1259&gt;1),VLOOKUP(A1259,[1]Plan1!$GA$137:$GD$300,4),E1259)</f>
        <v>5438.12</v>
      </c>
      <c r="F1260" s="152">
        <f t="shared" si="433"/>
        <v>44104</v>
      </c>
      <c r="G1260" s="152">
        <f t="shared" ref="G1260:G1323" si="451">IF(I1260&gt;I1259,EDATE(A1259,-1),+G1259)</f>
        <v>44134</v>
      </c>
      <c r="H1260" s="159">
        <f t="shared" si="434"/>
        <v>8.6001761951128852E-3</v>
      </c>
      <c r="I1260" s="160">
        <f t="shared" si="443"/>
        <v>44195</v>
      </c>
      <c r="J1260" s="155">
        <f t="shared" ref="J1260:J1323" si="452">IF(I1260&gt;I1259,I1260-I1259,J1259)</f>
        <v>30</v>
      </c>
      <c r="K1260" s="155">
        <f t="shared" si="449"/>
        <v>30</v>
      </c>
      <c r="L1260" s="2">
        <f t="shared" si="444"/>
        <v>1.00860017</v>
      </c>
      <c r="M1260" s="157">
        <f t="shared" si="450"/>
        <v>1.00860017</v>
      </c>
      <c r="N1260" s="2">
        <f t="shared" si="435"/>
        <v>1085.10876401</v>
      </c>
      <c r="O1260" s="161">
        <f t="shared" si="445"/>
        <v>0</v>
      </c>
      <c r="P1260" s="162">
        <f t="shared" si="436"/>
        <v>0</v>
      </c>
      <c r="Q1260" s="157">
        <f t="shared" si="437"/>
        <v>0</v>
      </c>
      <c r="R1260" s="163">
        <f t="shared" si="446"/>
        <v>0.12</v>
      </c>
      <c r="S1260" s="161">
        <f t="shared" si="438"/>
        <v>30</v>
      </c>
      <c r="T1260" s="161">
        <v>360</v>
      </c>
      <c r="U1260" s="164">
        <f t="shared" si="439"/>
        <v>1.0094887930000001</v>
      </c>
      <c r="V1260" s="157">
        <f t="shared" si="440"/>
        <v>10.296372440000001</v>
      </c>
      <c r="W1260" s="2">
        <f t="shared" si="447"/>
        <v>0</v>
      </c>
      <c r="X1260" s="8"/>
      <c r="Y1260" s="8"/>
      <c r="Z1260" s="5"/>
      <c r="AE1260" s="39"/>
    </row>
    <row r="1261" spans="1:31" ht="15" customHeight="1" x14ac:dyDescent="0.2">
      <c r="A1261" s="75">
        <f t="shared" si="441"/>
        <v>44196</v>
      </c>
      <c r="B1261" s="2">
        <f t="shared" si="432"/>
        <v>1096.05213759</v>
      </c>
      <c r="C1261" s="157">
        <f t="shared" si="448"/>
        <v>1095.4051364499999</v>
      </c>
      <c r="D1261" s="158">
        <f t="shared" si="442"/>
        <v>5438.12</v>
      </c>
      <c r="E1261" s="150">
        <f>IF(AND(K1261=1,K1260&gt;1),VLOOKUP(A1260,[1]Plan1!$GA$137:$GD$300,4),E1260)</f>
        <v>5486.52</v>
      </c>
      <c r="F1261" s="152">
        <f t="shared" si="433"/>
        <v>44134</v>
      </c>
      <c r="G1261" s="152">
        <f t="shared" si="451"/>
        <v>44165</v>
      </c>
      <c r="H1261" s="159">
        <f t="shared" si="434"/>
        <v>8.9001346053416697E-3</v>
      </c>
      <c r="I1261" s="160">
        <f t="shared" si="443"/>
        <v>44226</v>
      </c>
      <c r="J1261" s="155">
        <f t="shared" si="452"/>
        <v>31</v>
      </c>
      <c r="K1261" s="155">
        <f t="shared" si="449"/>
        <v>1</v>
      </c>
      <c r="L1261" s="2">
        <f t="shared" si="444"/>
        <v>1.0002858699999999</v>
      </c>
      <c r="M1261" s="157">
        <f t="shared" si="450"/>
        <v>1.0002858699999999</v>
      </c>
      <c r="N1261" s="2">
        <f t="shared" si="435"/>
        <v>1095.7182799100001</v>
      </c>
      <c r="O1261" s="161">
        <f t="shared" si="445"/>
        <v>0</v>
      </c>
      <c r="P1261" s="162">
        <f t="shared" si="436"/>
        <v>0</v>
      </c>
      <c r="Q1261" s="157">
        <f t="shared" si="437"/>
        <v>0</v>
      </c>
      <c r="R1261" s="163">
        <f t="shared" si="446"/>
        <v>0.12</v>
      </c>
      <c r="S1261" s="161">
        <f t="shared" si="438"/>
        <v>1</v>
      </c>
      <c r="T1261" s="161">
        <v>360</v>
      </c>
      <c r="U1261" s="164">
        <f t="shared" si="439"/>
        <v>1.0003046929999999</v>
      </c>
      <c r="V1261" s="157">
        <f t="shared" si="440"/>
        <v>0.33385767999999999</v>
      </c>
      <c r="W1261" s="2">
        <f t="shared" si="447"/>
        <v>0</v>
      </c>
      <c r="X1261" s="8"/>
      <c r="Y1261" s="8"/>
      <c r="Z1261" s="5"/>
      <c r="AE1261" s="39"/>
    </row>
    <row r="1262" spans="1:31" ht="15" customHeight="1" x14ac:dyDescent="0.2">
      <c r="A1262" s="75">
        <f t="shared" si="441"/>
        <v>44197</v>
      </c>
      <c r="B1262" s="2">
        <f t="shared" si="432"/>
        <v>1096.69952029</v>
      </c>
      <c r="C1262" s="157">
        <f t="shared" si="448"/>
        <v>1095.4051364499999</v>
      </c>
      <c r="D1262" s="158">
        <f t="shared" si="442"/>
        <v>5438.12</v>
      </c>
      <c r="E1262" s="150">
        <f>IF(AND(K1262=1,K1261&gt;1),VLOOKUP(A1261,[1]Plan1!$GA$137:$GD$300,4),E1261)</f>
        <v>5486.52</v>
      </c>
      <c r="F1262" s="152">
        <f t="shared" si="433"/>
        <v>44134</v>
      </c>
      <c r="G1262" s="152">
        <f t="shared" si="451"/>
        <v>44165</v>
      </c>
      <c r="H1262" s="159">
        <f t="shared" si="434"/>
        <v>8.9001346053416697E-3</v>
      </c>
      <c r="I1262" s="160">
        <f t="shared" si="443"/>
        <v>44226</v>
      </c>
      <c r="J1262" s="155">
        <f t="shared" si="452"/>
        <v>31</v>
      </c>
      <c r="K1262" s="155">
        <f t="shared" si="449"/>
        <v>2</v>
      </c>
      <c r="L1262" s="2">
        <f t="shared" si="444"/>
        <v>1.00057182</v>
      </c>
      <c r="M1262" s="157">
        <f t="shared" si="450"/>
        <v>1.00057182</v>
      </c>
      <c r="N1262" s="2">
        <f t="shared" si="435"/>
        <v>1096.03151101</v>
      </c>
      <c r="O1262" s="161">
        <f t="shared" si="445"/>
        <v>0</v>
      </c>
      <c r="P1262" s="162">
        <f t="shared" si="436"/>
        <v>0</v>
      </c>
      <c r="Q1262" s="157">
        <f t="shared" si="437"/>
        <v>0</v>
      </c>
      <c r="R1262" s="163">
        <f t="shared" si="446"/>
        <v>0.12</v>
      </c>
      <c r="S1262" s="161">
        <f t="shared" si="438"/>
        <v>2</v>
      </c>
      <c r="T1262" s="161">
        <v>360</v>
      </c>
      <c r="U1262" s="164">
        <f t="shared" si="439"/>
        <v>1.0006094800000001</v>
      </c>
      <c r="V1262" s="157">
        <f t="shared" si="440"/>
        <v>0.66800928000000004</v>
      </c>
      <c r="W1262" s="2">
        <f t="shared" si="447"/>
        <v>0</v>
      </c>
      <c r="X1262" s="8"/>
      <c r="Y1262" s="8"/>
      <c r="Z1262" s="5"/>
      <c r="AE1262" s="39"/>
    </row>
    <row r="1263" spans="1:31" ht="15" customHeight="1" x14ac:dyDescent="0.2">
      <c r="A1263" s="75">
        <f t="shared" si="441"/>
        <v>44198</v>
      </c>
      <c r="B1263" s="2">
        <f t="shared" si="432"/>
        <v>1097.3472934700001</v>
      </c>
      <c r="C1263" s="157">
        <f t="shared" si="448"/>
        <v>1095.4051364499999</v>
      </c>
      <c r="D1263" s="158">
        <f t="shared" si="442"/>
        <v>5438.12</v>
      </c>
      <c r="E1263" s="150">
        <f>IF(AND(K1263=1,K1262&gt;1),VLOOKUP(A1262,[1]Plan1!$GA$137:$GD$300,4),E1262)</f>
        <v>5486.52</v>
      </c>
      <c r="F1263" s="152">
        <f t="shared" si="433"/>
        <v>44134</v>
      </c>
      <c r="G1263" s="152">
        <f t="shared" si="451"/>
        <v>44165</v>
      </c>
      <c r="H1263" s="159">
        <f t="shared" si="434"/>
        <v>8.9001346053416697E-3</v>
      </c>
      <c r="I1263" s="160">
        <f t="shared" si="443"/>
        <v>44226</v>
      </c>
      <c r="J1263" s="155">
        <f t="shared" si="452"/>
        <v>31</v>
      </c>
      <c r="K1263" s="155">
        <f t="shared" si="449"/>
        <v>3</v>
      </c>
      <c r="L1263" s="2">
        <f t="shared" si="444"/>
        <v>1.00085786</v>
      </c>
      <c r="M1263" s="157">
        <f t="shared" si="450"/>
        <v>1.00085786</v>
      </c>
      <c r="N1263" s="2">
        <f t="shared" si="435"/>
        <v>1096.3448407000001</v>
      </c>
      <c r="O1263" s="161">
        <f t="shared" si="445"/>
        <v>0</v>
      </c>
      <c r="P1263" s="162">
        <f t="shared" si="436"/>
        <v>0</v>
      </c>
      <c r="Q1263" s="157">
        <f t="shared" si="437"/>
        <v>0</v>
      </c>
      <c r="R1263" s="163">
        <f t="shared" si="446"/>
        <v>0.12</v>
      </c>
      <c r="S1263" s="161">
        <f t="shared" si="438"/>
        <v>3</v>
      </c>
      <c r="T1263" s="161">
        <v>360</v>
      </c>
      <c r="U1263" s="164">
        <f t="shared" si="439"/>
        <v>1.000914359</v>
      </c>
      <c r="V1263" s="157">
        <f t="shared" si="440"/>
        <v>1.0024527700000001</v>
      </c>
      <c r="W1263" s="2">
        <f t="shared" si="447"/>
        <v>0</v>
      </c>
      <c r="X1263" s="8"/>
      <c r="Y1263" s="8"/>
      <c r="Z1263" s="5"/>
      <c r="AE1263" s="39"/>
    </row>
    <row r="1264" spans="1:31" ht="15" customHeight="1" x14ac:dyDescent="0.2">
      <c r="A1264" s="75">
        <f t="shared" si="441"/>
        <v>44199</v>
      </c>
      <c r="B1264" s="2">
        <f t="shared" si="432"/>
        <v>1097.9954364499999</v>
      </c>
      <c r="C1264" s="157">
        <f t="shared" si="448"/>
        <v>1095.4051364499999</v>
      </c>
      <c r="D1264" s="158">
        <f t="shared" si="442"/>
        <v>5438.12</v>
      </c>
      <c r="E1264" s="150">
        <f>IF(AND(K1264=1,K1263&gt;1),VLOOKUP(A1263,[1]Plan1!$GA$137:$GD$300,4),E1263)</f>
        <v>5486.52</v>
      </c>
      <c r="F1264" s="152">
        <f t="shared" si="433"/>
        <v>44134</v>
      </c>
      <c r="G1264" s="152">
        <f t="shared" si="451"/>
        <v>44165</v>
      </c>
      <c r="H1264" s="159">
        <f t="shared" si="434"/>
        <v>8.9001346053416697E-3</v>
      </c>
      <c r="I1264" s="160">
        <f t="shared" si="443"/>
        <v>44226</v>
      </c>
      <c r="J1264" s="155">
        <f t="shared" si="452"/>
        <v>31</v>
      </c>
      <c r="K1264" s="155">
        <f t="shared" si="449"/>
        <v>4</v>
      </c>
      <c r="L1264" s="2">
        <f t="shared" si="444"/>
        <v>1.00114397</v>
      </c>
      <c r="M1264" s="157">
        <f t="shared" si="450"/>
        <v>1.00114397</v>
      </c>
      <c r="N1264" s="2">
        <f t="shared" si="435"/>
        <v>1096.6582470599999</v>
      </c>
      <c r="O1264" s="161">
        <f t="shared" si="445"/>
        <v>0</v>
      </c>
      <c r="P1264" s="162">
        <f t="shared" si="436"/>
        <v>0</v>
      </c>
      <c r="Q1264" s="157">
        <f t="shared" si="437"/>
        <v>0</v>
      </c>
      <c r="R1264" s="163">
        <f t="shared" si="446"/>
        <v>0.12</v>
      </c>
      <c r="S1264" s="161">
        <f t="shared" si="438"/>
        <v>4</v>
      </c>
      <c r="T1264" s="161">
        <v>360</v>
      </c>
      <c r="U1264" s="164">
        <f t="shared" si="439"/>
        <v>1.0012193309999999</v>
      </c>
      <c r="V1264" s="157">
        <f t="shared" si="440"/>
        <v>1.33718939</v>
      </c>
      <c r="W1264" s="2">
        <f t="shared" si="447"/>
        <v>0</v>
      </c>
      <c r="X1264" s="8"/>
      <c r="Y1264" s="8"/>
      <c r="Z1264" s="5"/>
      <c r="AE1264" s="39"/>
    </row>
    <row r="1265" spans="1:31" ht="15" customHeight="1" x14ac:dyDescent="0.2">
      <c r="A1265" s="75">
        <f t="shared" si="441"/>
        <v>44200</v>
      </c>
      <c r="B1265" s="2">
        <f t="shared" si="432"/>
        <v>1098.64397136</v>
      </c>
      <c r="C1265" s="157">
        <f t="shared" si="448"/>
        <v>1095.4051364499999</v>
      </c>
      <c r="D1265" s="158">
        <f t="shared" si="442"/>
        <v>5438.12</v>
      </c>
      <c r="E1265" s="150">
        <f>IF(AND(K1265=1,K1264&gt;1),VLOOKUP(A1264,[1]Plan1!$GA$137:$GD$300,4),E1264)</f>
        <v>5486.52</v>
      </c>
      <c r="F1265" s="152">
        <f t="shared" si="433"/>
        <v>44134</v>
      </c>
      <c r="G1265" s="152">
        <f t="shared" si="451"/>
        <v>44165</v>
      </c>
      <c r="H1265" s="159">
        <f t="shared" si="434"/>
        <v>8.9001346053416697E-3</v>
      </c>
      <c r="I1265" s="160">
        <f t="shared" si="443"/>
        <v>44226</v>
      </c>
      <c r="J1265" s="155">
        <f t="shared" si="452"/>
        <v>31</v>
      </c>
      <c r="K1265" s="155">
        <f t="shared" si="449"/>
        <v>5</v>
      </c>
      <c r="L1265" s="2">
        <f t="shared" si="444"/>
        <v>1.0014301699999999</v>
      </c>
      <c r="M1265" s="157">
        <f t="shared" si="450"/>
        <v>1.0014301699999999</v>
      </c>
      <c r="N1265" s="2">
        <f t="shared" si="435"/>
        <v>1096.97175201</v>
      </c>
      <c r="O1265" s="161">
        <f t="shared" si="445"/>
        <v>0</v>
      </c>
      <c r="P1265" s="162">
        <f t="shared" si="436"/>
        <v>0</v>
      </c>
      <c r="Q1265" s="157">
        <f t="shared" si="437"/>
        <v>0</v>
      </c>
      <c r="R1265" s="163">
        <f t="shared" si="446"/>
        <v>0.12</v>
      </c>
      <c r="S1265" s="161">
        <f t="shared" si="438"/>
        <v>5</v>
      </c>
      <c r="T1265" s="161">
        <v>360</v>
      </c>
      <c r="U1265" s="164">
        <f t="shared" si="439"/>
        <v>1.001524396</v>
      </c>
      <c r="V1265" s="157">
        <f t="shared" si="440"/>
        <v>1.67221935</v>
      </c>
      <c r="W1265" s="2">
        <f t="shared" si="447"/>
        <v>0</v>
      </c>
      <c r="X1265" s="8"/>
      <c r="Y1265" s="8"/>
      <c r="Z1265" s="5"/>
      <c r="AE1265" s="39"/>
    </row>
    <row r="1266" spans="1:31" ht="15" customHeight="1" x14ac:dyDescent="0.2">
      <c r="A1266" s="75">
        <f t="shared" si="441"/>
        <v>44201</v>
      </c>
      <c r="B1266" s="2">
        <f t="shared" si="432"/>
        <v>1099.2928873799999</v>
      </c>
      <c r="C1266" s="157">
        <f t="shared" si="448"/>
        <v>1095.4051364499999</v>
      </c>
      <c r="D1266" s="158">
        <f t="shared" si="442"/>
        <v>5438.12</v>
      </c>
      <c r="E1266" s="150">
        <f>IF(AND(K1266=1,K1265&gt;1),VLOOKUP(A1265,[1]Plan1!$GA$137:$GD$300,4),E1265)</f>
        <v>5486.52</v>
      </c>
      <c r="F1266" s="152">
        <f t="shared" si="433"/>
        <v>44134</v>
      </c>
      <c r="G1266" s="152">
        <f t="shared" si="451"/>
        <v>44165</v>
      </c>
      <c r="H1266" s="159">
        <f t="shared" si="434"/>
        <v>8.9001346053416697E-3</v>
      </c>
      <c r="I1266" s="160">
        <f t="shared" si="443"/>
        <v>44226</v>
      </c>
      <c r="J1266" s="155">
        <f t="shared" si="452"/>
        <v>31</v>
      </c>
      <c r="K1266" s="155">
        <f t="shared" si="449"/>
        <v>6</v>
      </c>
      <c r="L1266" s="2">
        <f t="shared" si="444"/>
        <v>1.00171645</v>
      </c>
      <c r="M1266" s="157">
        <f t="shared" si="450"/>
        <v>1.00171645</v>
      </c>
      <c r="N1266" s="2">
        <f t="shared" si="435"/>
        <v>1097.28534459</v>
      </c>
      <c r="O1266" s="161">
        <f t="shared" si="445"/>
        <v>0</v>
      </c>
      <c r="P1266" s="162">
        <f t="shared" si="436"/>
        <v>0</v>
      </c>
      <c r="Q1266" s="157">
        <f t="shared" si="437"/>
        <v>0</v>
      </c>
      <c r="R1266" s="163">
        <f t="shared" si="446"/>
        <v>0.12</v>
      </c>
      <c r="S1266" s="161">
        <f t="shared" si="438"/>
        <v>6</v>
      </c>
      <c r="T1266" s="161">
        <v>360</v>
      </c>
      <c r="U1266" s="164">
        <f t="shared" si="439"/>
        <v>1.001829554</v>
      </c>
      <c r="V1266" s="157">
        <f t="shared" si="440"/>
        <v>2.00754279</v>
      </c>
      <c r="W1266" s="2">
        <f t="shared" si="447"/>
        <v>0</v>
      </c>
      <c r="X1266" s="8"/>
      <c r="Y1266" s="8"/>
      <c r="Z1266" s="5"/>
      <c r="AE1266" s="39"/>
    </row>
    <row r="1267" spans="1:31" ht="15" customHeight="1" x14ac:dyDescent="0.2">
      <c r="A1267" s="75">
        <f t="shared" si="441"/>
        <v>44202</v>
      </c>
      <c r="B1267" s="2">
        <f t="shared" si="432"/>
        <v>1099.9421945700001</v>
      </c>
      <c r="C1267" s="157">
        <f t="shared" si="448"/>
        <v>1095.4051364499999</v>
      </c>
      <c r="D1267" s="158">
        <f t="shared" si="442"/>
        <v>5438.12</v>
      </c>
      <c r="E1267" s="150">
        <f>IF(AND(K1267=1,K1266&gt;1),VLOOKUP(A1266,[1]Plan1!$GA$137:$GD$300,4),E1266)</f>
        <v>5486.52</v>
      </c>
      <c r="F1267" s="152">
        <f t="shared" si="433"/>
        <v>44134</v>
      </c>
      <c r="G1267" s="152">
        <f t="shared" si="451"/>
        <v>44165</v>
      </c>
      <c r="H1267" s="159">
        <f t="shared" si="434"/>
        <v>8.9001346053416697E-3</v>
      </c>
      <c r="I1267" s="160">
        <f t="shared" si="443"/>
        <v>44226</v>
      </c>
      <c r="J1267" s="155">
        <f t="shared" si="452"/>
        <v>31</v>
      </c>
      <c r="K1267" s="155">
        <f t="shared" si="449"/>
        <v>7</v>
      </c>
      <c r="L1267" s="2">
        <f t="shared" si="444"/>
        <v>1.00200282</v>
      </c>
      <c r="M1267" s="157">
        <f t="shared" si="450"/>
        <v>1.00200282</v>
      </c>
      <c r="N1267" s="2">
        <f t="shared" si="435"/>
        <v>1097.5990357600001</v>
      </c>
      <c r="O1267" s="161">
        <f t="shared" si="445"/>
        <v>0</v>
      </c>
      <c r="P1267" s="162">
        <f t="shared" si="436"/>
        <v>0</v>
      </c>
      <c r="Q1267" s="157">
        <f t="shared" si="437"/>
        <v>0</v>
      </c>
      <c r="R1267" s="163">
        <f t="shared" si="446"/>
        <v>0.12</v>
      </c>
      <c r="S1267" s="161">
        <f t="shared" si="438"/>
        <v>7</v>
      </c>
      <c r="T1267" s="161">
        <v>360</v>
      </c>
      <c r="U1267" s="164">
        <f t="shared" si="439"/>
        <v>1.002134804</v>
      </c>
      <c r="V1267" s="157">
        <f t="shared" si="440"/>
        <v>2.3431588099999998</v>
      </c>
      <c r="W1267" s="2">
        <f t="shared" si="447"/>
        <v>0</v>
      </c>
      <c r="X1267" s="8"/>
      <c r="Y1267" s="8"/>
      <c r="Z1267" s="5"/>
      <c r="AE1267" s="39"/>
    </row>
    <row r="1268" spans="1:31" ht="15" customHeight="1" x14ac:dyDescent="0.2">
      <c r="A1268" s="75">
        <f t="shared" si="441"/>
        <v>44203</v>
      </c>
      <c r="B1268" s="2">
        <f t="shared" si="432"/>
        <v>1100.5918733400001</v>
      </c>
      <c r="C1268" s="157">
        <f t="shared" si="448"/>
        <v>1095.4051364499999</v>
      </c>
      <c r="D1268" s="158">
        <f t="shared" si="442"/>
        <v>5438.12</v>
      </c>
      <c r="E1268" s="150">
        <f>IF(AND(K1268=1,K1267&gt;1),VLOOKUP(A1267,[1]Plan1!$GA$137:$GD$300,4),E1267)</f>
        <v>5486.52</v>
      </c>
      <c r="F1268" s="152">
        <f t="shared" si="433"/>
        <v>44134</v>
      </c>
      <c r="G1268" s="152">
        <f t="shared" si="451"/>
        <v>44165</v>
      </c>
      <c r="H1268" s="159">
        <f t="shared" si="434"/>
        <v>8.9001346053416697E-3</v>
      </c>
      <c r="I1268" s="160">
        <f t="shared" si="443"/>
        <v>44226</v>
      </c>
      <c r="J1268" s="155">
        <f t="shared" si="452"/>
        <v>31</v>
      </c>
      <c r="K1268" s="155">
        <f t="shared" si="449"/>
        <v>8</v>
      </c>
      <c r="L1268" s="2">
        <f t="shared" si="444"/>
        <v>1.00228926</v>
      </c>
      <c r="M1268" s="157">
        <f t="shared" si="450"/>
        <v>1.00228926</v>
      </c>
      <c r="N1268" s="2">
        <f t="shared" si="435"/>
        <v>1097.9128036100001</v>
      </c>
      <c r="O1268" s="161">
        <f t="shared" si="445"/>
        <v>0</v>
      </c>
      <c r="P1268" s="162">
        <f t="shared" si="436"/>
        <v>0</v>
      </c>
      <c r="Q1268" s="157">
        <f t="shared" si="437"/>
        <v>0</v>
      </c>
      <c r="R1268" s="163">
        <f t="shared" si="446"/>
        <v>0.12</v>
      </c>
      <c r="S1268" s="161">
        <f t="shared" si="438"/>
        <v>8</v>
      </c>
      <c r="T1268" s="161">
        <v>360</v>
      </c>
      <c r="U1268" s="164">
        <f t="shared" si="439"/>
        <v>1.002440148</v>
      </c>
      <c r="V1268" s="157">
        <f t="shared" si="440"/>
        <v>2.6790697300000001</v>
      </c>
      <c r="W1268" s="2">
        <f t="shared" si="447"/>
        <v>0</v>
      </c>
      <c r="X1268" s="8"/>
      <c r="Y1268" s="8"/>
      <c r="Z1268" s="5"/>
      <c r="AE1268" s="39"/>
    </row>
    <row r="1269" spans="1:31" ht="15" customHeight="1" x14ac:dyDescent="0.2">
      <c r="A1269" s="75">
        <f t="shared" si="441"/>
        <v>44204</v>
      </c>
      <c r="B1269" s="2">
        <f t="shared" si="432"/>
        <v>1101.2419447100001</v>
      </c>
      <c r="C1269" s="157">
        <f t="shared" si="448"/>
        <v>1095.4051364499999</v>
      </c>
      <c r="D1269" s="158">
        <f t="shared" si="442"/>
        <v>5438.12</v>
      </c>
      <c r="E1269" s="150">
        <f>IF(AND(K1269=1,K1268&gt;1),VLOOKUP(A1268,[1]Plan1!$GA$137:$GD$300,4),E1268)</f>
        <v>5486.52</v>
      </c>
      <c r="F1269" s="152">
        <f t="shared" si="433"/>
        <v>44134</v>
      </c>
      <c r="G1269" s="152">
        <f t="shared" si="451"/>
        <v>44165</v>
      </c>
      <c r="H1269" s="159">
        <f t="shared" si="434"/>
        <v>8.9001346053416697E-3</v>
      </c>
      <c r="I1269" s="160">
        <f t="shared" si="443"/>
        <v>44226</v>
      </c>
      <c r="J1269" s="155">
        <f t="shared" si="452"/>
        <v>31</v>
      </c>
      <c r="K1269" s="155">
        <f t="shared" si="449"/>
        <v>9</v>
      </c>
      <c r="L1269" s="2">
        <f t="shared" si="444"/>
        <v>1.0025757900000001</v>
      </c>
      <c r="M1269" s="157">
        <f t="shared" si="450"/>
        <v>1.0025757900000001</v>
      </c>
      <c r="N1269" s="2">
        <f t="shared" si="435"/>
        <v>1098.22667004</v>
      </c>
      <c r="O1269" s="161">
        <f t="shared" si="445"/>
        <v>0</v>
      </c>
      <c r="P1269" s="162">
        <f t="shared" si="436"/>
        <v>0</v>
      </c>
      <c r="Q1269" s="157">
        <f t="shared" si="437"/>
        <v>0</v>
      </c>
      <c r="R1269" s="163">
        <f t="shared" si="446"/>
        <v>0.12</v>
      </c>
      <c r="S1269" s="161">
        <f t="shared" si="438"/>
        <v>9</v>
      </c>
      <c r="T1269" s="161">
        <v>360</v>
      </c>
      <c r="U1269" s="164">
        <f t="shared" si="439"/>
        <v>1.002745585</v>
      </c>
      <c r="V1269" s="157">
        <f t="shared" si="440"/>
        <v>3.0152746700000002</v>
      </c>
      <c r="W1269" s="2">
        <f t="shared" si="447"/>
        <v>0</v>
      </c>
      <c r="X1269" s="8"/>
      <c r="Y1269" s="8"/>
      <c r="Z1269" s="5"/>
      <c r="AE1269" s="39"/>
    </row>
    <row r="1270" spans="1:31" ht="15" customHeight="1" x14ac:dyDescent="0.2">
      <c r="A1270" s="75">
        <f t="shared" si="441"/>
        <v>44205</v>
      </c>
      <c r="B1270" s="2">
        <f t="shared" si="432"/>
        <v>1101.8923868899999</v>
      </c>
      <c r="C1270" s="157">
        <f t="shared" si="448"/>
        <v>1095.4051364499999</v>
      </c>
      <c r="D1270" s="158">
        <f t="shared" si="442"/>
        <v>5438.12</v>
      </c>
      <c r="E1270" s="150">
        <f>IF(AND(K1270=1,K1269&gt;1),VLOOKUP(A1269,[1]Plan1!$GA$137:$GD$300,4),E1269)</f>
        <v>5486.52</v>
      </c>
      <c r="F1270" s="152">
        <f t="shared" si="433"/>
        <v>44134</v>
      </c>
      <c r="G1270" s="152">
        <f t="shared" si="451"/>
        <v>44165</v>
      </c>
      <c r="H1270" s="159">
        <f t="shared" si="434"/>
        <v>8.9001346053416697E-3</v>
      </c>
      <c r="I1270" s="160">
        <f t="shared" si="443"/>
        <v>44226</v>
      </c>
      <c r="J1270" s="155">
        <f t="shared" si="452"/>
        <v>31</v>
      </c>
      <c r="K1270" s="155">
        <f t="shared" si="449"/>
        <v>10</v>
      </c>
      <c r="L1270" s="2">
        <f t="shared" si="444"/>
        <v>1.00286239</v>
      </c>
      <c r="M1270" s="157">
        <f t="shared" si="450"/>
        <v>1.00286239</v>
      </c>
      <c r="N1270" s="2">
        <f t="shared" si="435"/>
        <v>1098.5406131499999</v>
      </c>
      <c r="O1270" s="161">
        <f t="shared" si="445"/>
        <v>0</v>
      </c>
      <c r="P1270" s="162">
        <f t="shared" si="436"/>
        <v>0</v>
      </c>
      <c r="Q1270" s="157">
        <f t="shared" si="437"/>
        <v>0</v>
      </c>
      <c r="R1270" s="163">
        <f t="shared" si="446"/>
        <v>0.12</v>
      </c>
      <c r="S1270" s="161">
        <f t="shared" si="438"/>
        <v>10</v>
      </c>
      <c r="T1270" s="161">
        <v>360</v>
      </c>
      <c r="U1270" s="164">
        <f t="shared" si="439"/>
        <v>1.0030511150000001</v>
      </c>
      <c r="V1270" s="157">
        <f t="shared" si="440"/>
        <v>3.3517737400000001</v>
      </c>
      <c r="W1270" s="2">
        <f t="shared" si="447"/>
        <v>0</v>
      </c>
      <c r="X1270" s="8"/>
      <c r="Y1270" s="8"/>
      <c r="Z1270" s="5"/>
      <c r="AE1270" s="39"/>
    </row>
    <row r="1271" spans="1:31" ht="15" customHeight="1" x14ac:dyDescent="0.2">
      <c r="A1271" s="75">
        <f t="shared" si="441"/>
        <v>44206</v>
      </c>
      <c r="B1271" s="2">
        <f t="shared" si="432"/>
        <v>1102.54322202</v>
      </c>
      <c r="C1271" s="157">
        <f t="shared" si="448"/>
        <v>1095.4051364499999</v>
      </c>
      <c r="D1271" s="158">
        <f t="shared" si="442"/>
        <v>5438.12</v>
      </c>
      <c r="E1271" s="150">
        <f>IF(AND(K1271=1,K1270&gt;1),VLOOKUP(A1270,[1]Plan1!$GA$137:$GD$300,4),E1270)</f>
        <v>5486.52</v>
      </c>
      <c r="F1271" s="152">
        <f t="shared" si="433"/>
        <v>44134</v>
      </c>
      <c r="G1271" s="152">
        <f t="shared" si="451"/>
        <v>44165</v>
      </c>
      <c r="H1271" s="159">
        <f t="shared" si="434"/>
        <v>8.9001346053416697E-3</v>
      </c>
      <c r="I1271" s="160">
        <f t="shared" si="443"/>
        <v>44226</v>
      </c>
      <c r="J1271" s="155">
        <f t="shared" si="452"/>
        <v>31</v>
      </c>
      <c r="K1271" s="155">
        <f t="shared" si="449"/>
        <v>11</v>
      </c>
      <c r="L1271" s="2">
        <f t="shared" si="444"/>
        <v>1.00314908</v>
      </c>
      <c r="M1271" s="157">
        <f t="shared" si="450"/>
        <v>1.00314908</v>
      </c>
      <c r="N1271" s="2">
        <f t="shared" si="435"/>
        <v>1098.8546548500001</v>
      </c>
      <c r="O1271" s="161">
        <f t="shared" si="445"/>
        <v>0</v>
      </c>
      <c r="P1271" s="162">
        <f t="shared" si="436"/>
        <v>0</v>
      </c>
      <c r="Q1271" s="157">
        <f t="shared" si="437"/>
        <v>0</v>
      </c>
      <c r="R1271" s="163">
        <f t="shared" si="446"/>
        <v>0.12</v>
      </c>
      <c r="S1271" s="161">
        <f t="shared" si="438"/>
        <v>11</v>
      </c>
      <c r="T1271" s="161">
        <v>360</v>
      </c>
      <c r="U1271" s="164">
        <f t="shared" si="439"/>
        <v>1.0033567379999999</v>
      </c>
      <c r="V1271" s="157">
        <f t="shared" si="440"/>
        <v>3.6885671699999998</v>
      </c>
      <c r="W1271" s="2">
        <f t="shared" si="447"/>
        <v>0</v>
      </c>
      <c r="X1271" s="8"/>
      <c r="Y1271" s="8"/>
      <c r="Z1271" s="5"/>
      <c r="AE1271" s="39"/>
    </row>
    <row r="1272" spans="1:31" ht="15" customHeight="1" x14ac:dyDescent="0.2">
      <c r="A1272" s="75">
        <f t="shared" si="441"/>
        <v>44207</v>
      </c>
      <c r="B1272" s="2">
        <f t="shared" si="432"/>
        <v>1103.1944502899998</v>
      </c>
      <c r="C1272" s="157">
        <f t="shared" si="448"/>
        <v>1095.4051364499999</v>
      </c>
      <c r="D1272" s="158">
        <f t="shared" si="442"/>
        <v>5438.12</v>
      </c>
      <c r="E1272" s="150">
        <f>IF(AND(K1272=1,K1271&gt;1),VLOOKUP(A1271,[1]Plan1!$GA$137:$GD$300,4),E1271)</f>
        <v>5486.52</v>
      </c>
      <c r="F1272" s="152">
        <f t="shared" si="433"/>
        <v>44134</v>
      </c>
      <c r="G1272" s="152">
        <f t="shared" si="451"/>
        <v>44165</v>
      </c>
      <c r="H1272" s="159">
        <f t="shared" si="434"/>
        <v>8.9001346053416697E-3</v>
      </c>
      <c r="I1272" s="160">
        <f t="shared" si="443"/>
        <v>44226</v>
      </c>
      <c r="J1272" s="155">
        <f t="shared" si="452"/>
        <v>31</v>
      </c>
      <c r="K1272" s="155">
        <f t="shared" si="449"/>
        <v>12</v>
      </c>
      <c r="L1272" s="2">
        <f t="shared" si="444"/>
        <v>1.00343586</v>
      </c>
      <c r="M1272" s="157">
        <f t="shared" si="450"/>
        <v>1.00343586</v>
      </c>
      <c r="N1272" s="2">
        <f t="shared" si="435"/>
        <v>1099.1687951399999</v>
      </c>
      <c r="O1272" s="161">
        <f t="shared" si="445"/>
        <v>0</v>
      </c>
      <c r="P1272" s="162">
        <f t="shared" si="436"/>
        <v>0</v>
      </c>
      <c r="Q1272" s="157">
        <f t="shared" si="437"/>
        <v>0</v>
      </c>
      <c r="R1272" s="163">
        <f t="shared" si="446"/>
        <v>0.12</v>
      </c>
      <c r="S1272" s="161">
        <f t="shared" si="438"/>
        <v>12</v>
      </c>
      <c r="T1272" s="161">
        <v>360</v>
      </c>
      <c r="U1272" s="164">
        <f t="shared" si="439"/>
        <v>1.0036624540000001</v>
      </c>
      <c r="V1272" s="157">
        <f t="shared" si="440"/>
        <v>4.0256551500000004</v>
      </c>
      <c r="W1272" s="2">
        <f t="shared" si="447"/>
        <v>0</v>
      </c>
      <c r="X1272" s="8"/>
      <c r="Y1272" s="8"/>
      <c r="Z1272" s="5"/>
      <c r="AE1272" s="39"/>
    </row>
    <row r="1273" spans="1:31" ht="15" customHeight="1" x14ac:dyDescent="0.2">
      <c r="A1273" s="75">
        <f t="shared" si="441"/>
        <v>44208</v>
      </c>
      <c r="B1273" s="2">
        <f t="shared" si="432"/>
        <v>1103.8460509500001</v>
      </c>
      <c r="C1273" s="157">
        <f t="shared" si="448"/>
        <v>1095.4051364499999</v>
      </c>
      <c r="D1273" s="158">
        <f t="shared" si="442"/>
        <v>5438.12</v>
      </c>
      <c r="E1273" s="150">
        <f>IF(AND(K1273=1,K1272&gt;1),VLOOKUP(A1272,[1]Plan1!$GA$137:$GD$300,4),E1272)</f>
        <v>5486.52</v>
      </c>
      <c r="F1273" s="152">
        <f t="shared" si="433"/>
        <v>44134</v>
      </c>
      <c r="G1273" s="152">
        <f t="shared" si="451"/>
        <v>44165</v>
      </c>
      <c r="H1273" s="159">
        <f t="shared" si="434"/>
        <v>8.9001346053416697E-3</v>
      </c>
      <c r="I1273" s="160">
        <f t="shared" si="443"/>
        <v>44226</v>
      </c>
      <c r="J1273" s="155">
        <f t="shared" si="452"/>
        <v>31</v>
      </c>
      <c r="K1273" s="155">
        <f t="shared" si="449"/>
        <v>13</v>
      </c>
      <c r="L1273" s="2">
        <f t="shared" si="444"/>
        <v>1.0037227099999999</v>
      </c>
      <c r="M1273" s="157">
        <f t="shared" si="450"/>
        <v>1.0037227099999999</v>
      </c>
      <c r="N1273" s="2">
        <f t="shared" si="435"/>
        <v>1099.4830121</v>
      </c>
      <c r="O1273" s="161">
        <f t="shared" si="445"/>
        <v>0</v>
      </c>
      <c r="P1273" s="162">
        <f t="shared" si="436"/>
        <v>0</v>
      </c>
      <c r="Q1273" s="157">
        <f t="shared" si="437"/>
        <v>0</v>
      </c>
      <c r="R1273" s="163">
        <f t="shared" si="446"/>
        <v>0.12</v>
      </c>
      <c r="S1273" s="161">
        <f t="shared" si="438"/>
        <v>13</v>
      </c>
      <c r="T1273" s="161">
        <v>360</v>
      </c>
      <c r="U1273" s="164">
        <f t="shared" si="439"/>
        <v>1.0039682640000001</v>
      </c>
      <c r="V1273" s="157">
        <f t="shared" si="440"/>
        <v>4.3630388499999997</v>
      </c>
      <c r="W1273" s="2">
        <f t="shared" si="447"/>
        <v>0</v>
      </c>
      <c r="X1273" s="8"/>
      <c r="Y1273" s="8"/>
      <c r="Z1273" s="5"/>
      <c r="AE1273" s="39"/>
    </row>
    <row r="1274" spans="1:31" ht="15" customHeight="1" x14ac:dyDescent="0.2">
      <c r="A1274" s="75">
        <f t="shared" si="441"/>
        <v>44209</v>
      </c>
      <c r="B1274" s="2">
        <f t="shared" si="432"/>
        <v>1104.49804399</v>
      </c>
      <c r="C1274" s="157">
        <f t="shared" si="448"/>
        <v>1095.4051364499999</v>
      </c>
      <c r="D1274" s="158">
        <f t="shared" si="442"/>
        <v>5438.12</v>
      </c>
      <c r="E1274" s="150">
        <f>IF(AND(K1274=1,K1273&gt;1),VLOOKUP(A1273,[1]Plan1!$GA$137:$GD$300,4),E1273)</f>
        <v>5486.52</v>
      </c>
      <c r="F1274" s="152">
        <f t="shared" si="433"/>
        <v>44134</v>
      </c>
      <c r="G1274" s="152">
        <f t="shared" si="451"/>
        <v>44165</v>
      </c>
      <c r="H1274" s="159">
        <f t="shared" si="434"/>
        <v>8.9001346053416697E-3</v>
      </c>
      <c r="I1274" s="160">
        <f t="shared" si="443"/>
        <v>44226</v>
      </c>
      <c r="J1274" s="155">
        <f t="shared" si="452"/>
        <v>31</v>
      </c>
      <c r="K1274" s="155">
        <f t="shared" si="449"/>
        <v>14</v>
      </c>
      <c r="L1274" s="2">
        <f t="shared" si="444"/>
        <v>1.00400965</v>
      </c>
      <c r="M1274" s="157">
        <f t="shared" si="450"/>
        <v>1.00400965</v>
      </c>
      <c r="N1274" s="2">
        <f t="shared" si="435"/>
        <v>1099.7973276499999</v>
      </c>
      <c r="O1274" s="161">
        <f t="shared" si="445"/>
        <v>0</v>
      </c>
      <c r="P1274" s="162">
        <f t="shared" si="436"/>
        <v>0</v>
      </c>
      <c r="Q1274" s="157">
        <f t="shared" si="437"/>
        <v>0</v>
      </c>
      <c r="R1274" s="163">
        <f t="shared" si="446"/>
        <v>0.12</v>
      </c>
      <c r="S1274" s="161">
        <f t="shared" si="438"/>
        <v>14</v>
      </c>
      <c r="T1274" s="161">
        <v>360</v>
      </c>
      <c r="U1274" s="164">
        <f t="shared" si="439"/>
        <v>1.0042741660000001</v>
      </c>
      <c r="V1274" s="157">
        <f t="shared" si="440"/>
        <v>4.7007163399999996</v>
      </c>
      <c r="W1274" s="2">
        <f t="shared" si="447"/>
        <v>0</v>
      </c>
      <c r="X1274" s="8"/>
      <c r="Y1274" s="8"/>
      <c r="Z1274" s="5"/>
      <c r="AE1274" s="39"/>
    </row>
    <row r="1275" spans="1:31" ht="15" customHeight="1" x14ac:dyDescent="0.2">
      <c r="A1275" s="75">
        <f t="shared" si="441"/>
        <v>44210</v>
      </c>
      <c r="B1275" s="2">
        <f t="shared" si="432"/>
        <v>1105.1504097699999</v>
      </c>
      <c r="C1275" s="157">
        <f t="shared" si="448"/>
        <v>1095.4051364499999</v>
      </c>
      <c r="D1275" s="158">
        <f t="shared" si="442"/>
        <v>5438.12</v>
      </c>
      <c r="E1275" s="150">
        <f>IF(AND(K1275=1,K1274&gt;1),VLOOKUP(A1274,[1]Plan1!$GA$137:$GD$300,4),E1274)</f>
        <v>5486.52</v>
      </c>
      <c r="F1275" s="152">
        <f t="shared" si="433"/>
        <v>44134</v>
      </c>
      <c r="G1275" s="152">
        <f t="shared" si="451"/>
        <v>44165</v>
      </c>
      <c r="H1275" s="159">
        <f t="shared" si="434"/>
        <v>8.9001346053416697E-3</v>
      </c>
      <c r="I1275" s="160">
        <f t="shared" si="443"/>
        <v>44226</v>
      </c>
      <c r="J1275" s="155">
        <f t="shared" si="452"/>
        <v>31</v>
      </c>
      <c r="K1275" s="155">
        <f t="shared" si="449"/>
        <v>15</v>
      </c>
      <c r="L1275" s="2">
        <f t="shared" si="444"/>
        <v>1.0042966600000001</v>
      </c>
      <c r="M1275" s="157">
        <f t="shared" si="450"/>
        <v>1.0042966600000001</v>
      </c>
      <c r="N1275" s="2">
        <f t="shared" si="435"/>
        <v>1100.11171988</v>
      </c>
      <c r="O1275" s="161">
        <f t="shared" si="445"/>
        <v>0</v>
      </c>
      <c r="P1275" s="162">
        <f t="shared" si="436"/>
        <v>0</v>
      </c>
      <c r="Q1275" s="157">
        <f t="shared" si="437"/>
        <v>0</v>
      </c>
      <c r="R1275" s="163">
        <f t="shared" si="446"/>
        <v>0.12</v>
      </c>
      <c r="S1275" s="161">
        <f t="shared" si="438"/>
        <v>15</v>
      </c>
      <c r="T1275" s="161">
        <v>360</v>
      </c>
      <c r="U1275" s="164">
        <f t="shared" si="439"/>
        <v>1.0045801620000001</v>
      </c>
      <c r="V1275" s="157">
        <f t="shared" si="440"/>
        <v>5.0386898899999997</v>
      </c>
      <c r="W1275" s="2">
        <f t="shared" si="447"/>
        <v>0</v>
      </c>
      <c r="X1275" s="8"/>
      <c r="Y1275" s="8"/>
      <c r="Z1275" s="5"/>
      <c r="AE1275" s="39"/>
    </row>
    <row r="1276" spans="1:31" ht="15" customHeight="1" x14ac:dyDescent="0.2">
      <c r="A1276" s="75">
        <f t="shared" si="441"/>
        <v>44211</v>
      </c>
      <c r="B1276" s="2">
        <f t="shared" si="432"/>
        <v>1105.8031693600001</v>
      </c>
      <c r="C1276" s="157">
        <f t="shared" si="448"/>
        <v>1095.4051364499999</v>
      </c>
      <c r="D1276" s="158">
        <f t="shared" si="442"/>
        <v>5438.12</v>
      </c>
      <c r="E1276" s="150">
        <f>IF(AND(K1276=1,K1275&gt;1),VLOOKUP(A1275,[1]Plan1!$GA$137:$GD$300,4),E1275)</f>
        <v>5486.52</v>
      </c>
      <c r="F1276" s="152">
        <f t="shared" si="433"/>
        <v>44134</v>
      </c>
      <c r="G1276" s="152">
        <f t="shared" si="451"/>
        <v>44165</v>
      </c>
      <c r="H1276" s="159">
        <f t="shared" si="434"/>
        <v>8.9001346053416697E-3</v>
      </c>
      <c r="I1276" s="160">
        <f t="shared" si="443"/>
        <v>44226</v>
      </c>
      <c r="J1276" s="155">
        <f t="shared" si="452"/>
        <v>31</v>
      </c>
      <c r="K1276" s="155">
        <f t="shared" si="449"/>
        <v>16</v>
      </c>
      <c r="L1276" s="2">
        <f t="shared" si="444"/>
        <v>1.00458376</v>
      </c>
      <c r="M1276" s="157">
        <f t="shared" si="450"/>
        <v>1.00458376</v>
      </c>
      <c r="N1276" s="2">
        <f t="shared" si="435"/>
        <v>1100.4262106900001</v>
      </c>
      <c r="O1276" s="161">
        <f t="shared" si="445"/>
        <v>0</v>
      </c>
      <c r="P1276" s="162">
        <f t="shared" si="436"/>
        <v>0</v>
      </c>
      <c r="Q1276" s="157">
        <f t="shared" si="437"/>
        <v>0</v>
      </c>
      <c r="R1276" s="163">
        <f t="shared" si="446"/>
        <v>0.12</v>
      </c>
      <c r="S1276" s="161">
        <f t="shared" si="438"/>
        <v>16</v>
      </c>
      <c r="T1276" s="161">
        <v>360</v>
      </c>
      <c r="U1276" s="164">
        <f t="shared" si="439"/>
        <v>1.0048862510000001</v>
      </c>
      <c r="V1276" s="157">
        <f t="shared" si="440"/>
        <v>5.3769586699999996</v>
      </c>
      <c r="W1276" s="2">
        <f t="shared" si="447"/>
        <v>0</v>
      </c>
      <c r="X1276" s="8"/>
      <c r="Y1276" s="8"/>
      <c r="Z1276" s="5"/>
      <c r="AE1276" s="39"/>
    </row>
    <row r="1277" spans="1:31" ht="15" customHeight="1" x14ac:dyDescent="0.2">
      <c r="A1277" s="75">
        <f t="shared" si="441"/>
        <v>44212</v>
      </c>
      <c r="B1277" s="2">
        <f t="shared" si="432"/>
        <v>1106.4563229400001</v>
      </c>
      <c r="C1277" s="157">
        <f t="shared" si="448"/>
        <v>1095.4051364499999</v>
      </c>
      <c r="D1277" s="158">
        <f t="shared" si="442"/>
        <v>5438.12</v>
      </c>
      <c r="E1277" s="150">
        <f>IF(AND(K1277=1,K1276&gt;1),VLOOKUP(A1276,[1]Plan1!$GA$137:$GD$300,4),E1276)</f>
        <v>5486.52</v>
      </c>
      <c r="F1277" s="152">
        <f t="shared" si="433"/>
        <v>44134</v>
      </c>
      <c r="G1277" s="152">
        <f t="shared" si="451"/>
        <v>44165</v>
      </c>
      <c r="H1277" s="159">
        <f t="shared" si="434"/>
        <v>8.9001346053416697E-3</v>
      </c>
      <c r="I1277" s="160">
        <f t="shared" si="443"/>
        <v>44226</v>
      </c>
      <c r="J1277" s="155">
        <f t="shared" si="452"/>
        <v>31</v>
      </c>
      <c r="K1277" s="155">
        <f t="shared" si="449"/>
        <v>17</v>
      </c>
      <c r="L1277" s="2">
        <f t="shared" si="444"/>
        <v>1.0048709499999999</v>
      </c>
      <c r="M1277" s="157">
        <f t="shared" si="450"/>
        <v>1.0048709499999999</v>
      </c>
      <c r="N1277" s="2">
        <f t="shared" si="435"/>
        <v>1100.74080009</v>
      </c>
      <c r="O1277" s="161">
        <f t="shared" si="445"/>
        <v>0</v>
      </c>
      <c r="P1277" s="162">
        <f t="shared" si="436"/>
        <v>0</v>
      </c>
      <c r="Q1277" s="157">
        <f t="shared" si="437"/>
        <v>0</v>
      </c>
      <c r="R1277" s="163">
        <f t="shared" si="446"/>
        <v>0.12</v>
      </c>
      <c r="S1277" s="161">
        <f t="shared" si="438"/>
        <v>17</v>
      </c>
      <c r="T1277" s="161">
        <v>360</v>
      </c>
      <c r="U1277" s="164">
        <f t="shared" si="439"/>
        <v>1.0051924329999999</v>
      </c>
      <c r="V1277" s="157">
        <f t="shared" si="440"/>
        <v>5.7155228500000002</v>
      </c>
      <c r="W1277" s="2">
        <f t="shared" si="447"/>
        <v>0</v>
      </c>
      <c r="X1277" s="8"/>
      <c r="Y1277" s="8"/>
      <c r="Z1277" s="5"/>
      <c r="AE1277" s="39"/>
    </row>
    <row r="1278" spans="1:31" ht="15" customHeight="1" x14ac:dyDescent="0.2">
      <c r="A1278" s="75">
        <f t="shared" si="441"/>
        <v>44213</v>
      </c>
      <c r="B1278" s="2">
        <f t="shared" si="432"/>
        <v>1107.10984977</v>
      </c>
      <c r="C1278" s="157">
        <f t="shared" si="448"/>
        <v>1095.4051364499999</v>
      </c>
      <c r="D1278" s="158">
        <f t="shared" si="442"/>
        <v>5438.12</v>
      </c>
      <c r="E1278" s="150">
        <f>IF(AND(K1278=1,K1277&gt;1),VLOOKUP(A1277,[1]Plan1!$GA$137:$GD$300,4),E1277)</f>
        <v>5486.52</v>
      </c>
      <c r="F1278" s="152">
        <f t="shared" si="433"/>
        <v>44134</v>
      </c>
      <c r="G1278" s="152">
        <f t="shared" si="451"/>
        <v>44165</v>
      </c>
      <c r="H1278" s="159">
        <f t="shared" si="434"/>
        <v>8.9001346053416697E-3</v>
      </c>
      <c r="I1278" s="160">
        <f t="shared" si="443"/>
        <v>44226</v>
      </c>
      <c r="J1278" s="155">
        <f t="shared" si="452"/>
        <v>31</v>
      </c>
      <c r="K1278" s="155">
        <f t="shared" si="449"/>
        <v>18</v>
      </c>
      <c r="L1278" s="2">
        <f t="shared" si="444"/>
        <v>1.0051582100000001</v>
      </c>
      <c r="M1278" s="157">
        <f t="shared" si="450"/>
        <v>1.0051582100000001</v>
      </c>
      <c r="N1278" s="2">
        <f t="shared" si="435"/>
        <v>1101.05546617</v>
      </c>
      <c r="O1278" s="161">
        <f t="shared" si="445"/>
        <v>0</v>
      </c>
      <c r="P1278" s="162">
        <f t="shared" si="436"/>
        <v>0</v>
      </c>
      <c r="Q1278" s="157">
        <f t="shared" si="437"/>
        <v>0</v>
      </c>
      <c r="R1278" s="163">
        <f t="shared" si="446"/>
        <v>0.12</v>
      </c>
      <c r="S1278" s="161">
        <f t="shared" si="438"/>
        <v>18</v>
      </c>
      <c r="T1278" s="161">
        <v>360</v>
      </c>
      <c r="U1278" s="164">
        <f t="shared" si="439"/>
        <v>1.005498709</v>
      </c>
      <c r="V1278" s="157">
        <f t="shared" si="440"/>
        <v>6.0543836000000004</v>
      </c>
      <c r="W1278" s="2">
        <f t="shared" si="447"/>
        <v>0</v>
      </c>
      <c r="X1278" s="8"/>
      <c r="Y1278" s="8"/>
      <c r="Z1278" s="5"/>
      <c r="AE1278" s="39"/>
    </row>
    <row r="1279" spans="1:31" ht="15" customHeight="1" x14ac:dyDescent="0.2">
      <c r="A1279" s="75">
        <f t="shared" si="441"/>
        <v>44214</v>
      </c>
      <c r="B1279" s="2">
        <f t="shared" si="432"/>
        <v>1107.76377093</v>
      </c>
      <c r="C1279" s="157">
        <f t="shared" si="448"/>
        <v>1095.4051364499999</v>
      </c>
      <c r="D1279" s="158">
        <f t="shared" si="442"/>
        <v>5438.12</v>
      </c>
      <c r="E1279" s="150">
        <f>IF(AND(K1279=1,K1278&gt;1),VLOOKUP(A1278,[1]Plan1!$GA$137:$GD$300,4),E1278)</f>
        <v>5486.52</v>
      </c>
      <c r="F1279" s="152">
        <f t="shared" si="433"/>
        <v>44134</v>
      </c>
      <c r="G1279" s="152">
        <f t="shared" si="451"/>
        <v>44165</v>
      </c>
      <c r="H1279" s="159">
        <f t="shared" si="434"/>
        <v>8.9001346053416697E-3</v>
      </c>
      <c r="I1279" s="160">
        <f t="shared" si="443"/>
        <v>44226</v>
      </c>
      <c r="J1279" s="155">
        <f t="shared" si="452"/>
        <v>31</v>
      </c>
      <c r="K1279" s="155">
        <f t="shared" si="449"/>
        <v>19</v>
      </c>
      <c r="L1279" s="2">
        <f t="shared" si="444"/>
        <v>1.0054455600000001</v>
      </c>
      <c r="M1279" s="157">
        <f t="shared" si="450"/>
        <v>1.0054455600000001</v>
      </c>
      <c r="N1279" s="2">
        <f t="shared" si="435"/>
        <v>1101.37023084</v>
      </c>
      <c r="O1279" s="161">
        <f t="shared" si="445"/>
        <v>0</v>
      </c>
      <c r="P1279" s="162">
        <f t="shared" si="436"/>
        <v>0</v>
      </c>
      <c r="Q1279" s="157">
        <f t="shared" si="437"/>
        <v>0</v>
      </c>
      <c r="R1279" s="163">
        <f t="shared" si="446"/>
        <v>0.12</v>
      </c>
      <c r="S1279" s="161">
        <f t="shared" si="438"/>
        <v>19</v>
      </c>
      <c r="T1279" s="161">
        <v>360</v>
      </c>
      <c r="U1279" s="164">
        <f t="shared" si="439"/>
        <v>1.0058050780000001</v>
      </c>
      <c r="V1279" s="157">
        <f t="shared" si="440"/>
        <v>6.3935400900000001</v>
      </c>
      <c r="W1279" s="2">
        <f t="shared" si="447"/>
        <v>0</v>
      </c>
      <c r="X1279" s="8"/>
      <c r="Y1279" s="8"/>
      <c r="Z1279" s="5"/>
      <c r="AE1279" s="39"/>
    </row>
    <row r="1280" spans="1:31" ht="15" customHeight="1" x14ac:dyDescent="0.2">
      <c r="A1280" s="75">
        <f t="shared" si="441"/>
        <v>44215</v>
      </c>
      <c r="B1280" s="2">
        <f t="shared" si="432"/>
        <v>1108.4180755899999</v>
      </c>
      <c r="C1280" s="157">
        <f t="shared" si="448"/>
        <v>1095.4051364499999</v>
      </c>
      <c r="D1280" s="158">
        <f t="shared" si="442"/>
        <v>5438.12</v>
      </c>
      <c r="E1280" s="150">
        <f>IF(AND(K1280=1,K1279&gt;1),VLOOKUP(A1279,[1]Plan1!$GA$137:$GD$300,4),E1279)</f>
        <v>5486.52</v>
      </c>
      <c r="F1280" s="152">
        <f t="shared" si="433"/>
        <v>44134</v>
      </c>
      <c r="G1280" s="152">
        <f t="shared" si="451"/>
        <v>44165</v>
      </c>
      <c r="H1280" s="159">
        <f t="shared" si="434"/>
        <v>8.9001346053416697E-3</v>
      </c>
      <c r="I1280" s="160">
        <f t="shared" si="443"/>
        <v>44226</v>
      </c>
      <c r="J1280" s="155">
        <f t="shared" si="452"/>
        <v>31</v>
      </c>
      <c r="K1280" s="155">
        <f t="shared" si="449"/>
        <v>20</v>
      </c>
      <c r="L1280" s="2">
        <f t="shared" si="444"/>
        <v>1.00573299</v>
      </c>
      <c r="M1280" s="157">
        <f t="shared" si="450"/>
        <v>1.00573299</v>
      </c>
      <c r="N1280" s="2">
        <f t="shared" si="435"/>
        <v>1101.68508314</v>
      </c>
      <c r="O1280" s="161">
        <f t="shared" si="445"/>
        <v>0</v>
      </c>
      <c r="P1280" s="162">
        <f t="shared" si="436"/>
        <v>0</v>
      </c>
      <c r="Q1280" s="157">
        <f t="shared" si="437"/>
        <v>0</v>
      </c>
      <c r="R1280" s="163">
        <f t="shared" si="446"/>
        <v>0.12</v>
      </c>
      <c r="S1280" s="161">
        <f t="shared" si="438"/>
        <v>20</v>
      </c>
      <c r="T1280" s="161">
        <v>360</v>
      </c>
      <c r="U1280" s="164">
        <f t="shared" si="439"/>
        <v>1.00611154</v>
      </c>
      <c r="V1280" s="157">
        <f t="shared" si="440"/>
        <v>6.7329924500000002</v>
      </c>
      <c r="W1280" s="2">
        <f t="shared" si="447"/>
        <v>0</v>
      </c>
      <c r="X1280" s="8"/>
      <c r="Y1280" s="8"/>
      <c r="Z1280" s="5"/>
      <c r="AE1280" s="39"/>
    </row>
    <row r="1281" spans="1:31" ht="15" customHeight="1" x14ac:dyDescent="0.2">
      <c r="A1281" s="75">
        <f t="shared" si="441"/>
        <v>44216</v>
      </c>
      <c r="B1281" s="2">
        <f t="shared" si="432"/>
        <v>1109.0727638999999</v>
      </c>
      <c r="C1281" s="157">
        <f t="shared" si="448"/>
        <v>1095.4051364499999</v>
      </c>
      <c r="D1281" s="158">
        <f t="shared" si="442"/>
        <v>5438.12</v>
      </c>
      <c r="E1281" s="150">
        <f>IF(AND(K1281=1,K1280&gt;1),VLOOKUP(A1280,[1]Plan1!$GA$137:$GD$300,4),E1280)</f>
        <v>5486.52</v>
      </c>
      <c r="F1281" s="152">
        <f t="shared" si="433"/>
        <v>44134</v>
      </c>
      <c r="G1281" s="152">
        <f t="shared" si="451"/>
        <v>44165</v>
      </c>
      <c r="H1281" s="159">
        <f t="shared" si="434"/>
        <v>8.9001346053416697E-3</v>
      </c>
      <c r="I1281" s="160">
        <f t="shared" si="443"/>
        <v>44226</v>
      </c>
      <c r="J1281" s="155">
        <f t="shared" si="452"/>
        <v>31</v>
      </c>
      <c r="K1281" s="155">
        <f t="shared" si="449"/>
        <v>21</v>
      </c>
      <c r="L1281" s="2">
        <f t="shared" si="444"/>
        <v>1.0060205</v>
      </c>
      <c r="M1281" s="157">
        <f t="shared" si="450"/>
        <v>1.0060205</v>
      </c>
      <c r="N1281" s="2">
        <f t="shared" si="435"/>
        <v>1102.00002307</v>
      </c>
      <c r="O1281" s="161">
        <f t="shared" si="445"/>
        <v>0</v>
      </c>
      <c r="P1281" s="162">
        <f t="shared" si="436"/>
        <v>0</v>
      </c>
      <c r="Q1281" s="157">
        <f t="shared" si="437"/>
        <v>0</v>
      </c>
      <c r="R1281" s="163">
        <f t="shared" si="446"/>
        <v>0.12</v>
      </c>
      <c r="S1281" s="161">
        <f t="shared" si="438"/>
        <v>21</v>
      </c>
      <c r="T1281" s="161">
        <v>360</v>
      </c>
      <c r="U1281" s="164">
        <f t="shared" si="439"/>
        <v>1.0064180949999999</v>
      </c>
      <c r="V1281" s="157">
        <f t="shared" si="440"/>
        <v>7.0727408299999999</v>
      </c>
      <c r="W1281" s="2">
        <f t="shared" si="447"/>
        <v>0</v>
      </c>
      <c r="X1281" s="8"/>
      <c r="Y1281" s="8"/>
      <c r="Z1281" s="5"/>
      <c r="AE1281" s="39"/>
    </row>
    <row r="1282" spans="1:31" ht="15" customHeight="1" x14ac:dyDescent="0.2">
      <c r="A1282" s="75">
        <f t="shared" si="441"/>
        <v>44217</v>
      </c>
      <c r="B1282" s="2">
        <f t="shared" si="432"/>
        <v>1109.7278371500001</v>
      </c>
      <c r="C1282" s="157">
        <f t="shared" si="448"/>
        <v>1095.4051364499999</v>
      </c>
      <c r="D1282" s="158">
        <f t="shared" si="442"/>
        <v>5438.12</v>
      </c>
      <c r="E1282" s="150">
        <f>IF(AND(K1282=1,K1281&gt;1),VLOOKUP(A1281,[1]Plan1!$GA$137:$GD$300,4),E1281)</f>
        <v>5486.52</v>
      </c>
      <c r="F1282" s="152">
        <f t="shared" si="433"/>
        <v>44134</v>
      </c>
      <c r="G1282" s="152">
        <f t="shared" si="451"/>
        <v>44165</v>
      </c>
      <c r="H1282" s="159">
        <f t="shared" si="434"/>
        <v>8.9001346053416697E-3</v>
      </c>
      <c r="I1282" s="160">
        <f t="shared" si="443"/>
        <v>44226</v>
      </c>
      <c r="J1282" s="155">
        <f t="shared" si="452"/>
        <v>31</v>
      </c>
      <c r="K1282" s="155">
        <f t="shared" si="449"/>
        <v>22</v>
      </c>
      <c r="L1282" s="2">
        <f t="shared" si="444"/>
        <v>1.0063080900000001</v>
      </c>
      <c r="M1282" s="157">
        <f t="shared" si="450"/>
        <v>1.0063080900000001</v>
      </c>
      <c r="N1282" s="2">
        <f t="shared" si="435"/>
        <v>1102.3150506300001</v>
      </c>
      <c r="O1282" s="161">
        <f t="shared" si="445"/>
        <v>0</v>
      </c>
      <c r="P1282" s="162">
        <f t="shared" si="436"/>
        <v>0</v>
      </c>
      <c r="Q1282" s="157">
        <f t="shared" si="437"/>
        <v>0</v>
      </c>
      <c r="R1282" s="163">
        <f t="shared" si="446"/>
        <v>0.12</v>
      </c>
      <c r="S1282" s="161">
        <f t="shared" si="438"/>
        <v>22</v>
      </c>
      <c r="T1282" s="161">
        <v>360</v>
      </c>
      <c r="U1282" s="164">
        <f t="shared" si="439"/>
        <v>1.006724744</v>
      </c>
      <c r="V1282" s="157">
        <f t="shared" si="440"/>
        <v>7.41278652</v>
      </c>
      <c r="W1282" s="2">
        <f t="shared" si="447"/>
        <v>0</v>
      </c>
      <c r="X1282" s="8"/>
      <c r="Y1282" s="8"/>
      <c r="Z1282" s="5"/>
      <c r="AE1282" s="39"/>
    </row>
    <row r="1283" spans="1:31" ht="15" customHeight="1" x14ac:dyDescent="0.2">
      <c r="A1283" s="75">
        <f t="shared" si="441"/>
        <v>44218</v>
      </c>
      <c r="B1283" s="2">
        <f t="shared" si="432"/>
        <v>1110.38330653</v>
      </c>
      <c r="C1283" s="157">
        <f t="shared" si="448"/>
        <v>1095.4051364499999</v>
      </c>
      <c r="D1283" s="158">
        <f t="shared" si="442"/>
        <v>5438.12</v>
      </c>
      <c r="E1283" s="150">
        <f>IF(AND(K1283=1,K1282&gt;1),VLOOKUP(A1282,[1]Plan1!$GA$137:$GD$300,4),E1282)</f>
        <v>5486.52</v>
      </c>
      <c r="F1283" s="152">
        <f t="shared" si="433"/>
        <v>44134</v>
      </c>
      <c r="G1283" s="152">
        <f t="shared" si="451"/>
        <v>44165</v>
      </c>
      <c r="H1283" s="159">
        <f t="shared" si="434"/>
        <v>8.9001346053416697E-3</v>
      </c>
      <c r="I1283" s="160">
        <f t="shared" si="443"/>
        <v>44226</v>
      </c>
      <c r="J1283" s="155">
        <f t="shared" si="452"/>
        <v>31</v>
      </c>
      <c r="K1283" s="155">
        <f t="shared" si="449"/>
        <v>23</v>
      </c>
      <c r="L1283" s="2">
        <f t="shared" si="444"/>
        <v>1.0065957699999999</v>
      </c>
      <c r="M1283" s="157">
        <f t="shared" si="450"/>
        <v>1.0065957699999999</v>
      </c>
      <c r="N1283" s="2">
        <f t="shared" si="435"/>
        <v>1102.6301767800001</v>
      </c>
      <c r="O1283" s="161">
        <f t="shared" si="445"/>
        <v>0</v>
      </c>
      <c r="P1283" s="162">
        <f t="shared" si="436"/>
        <v>0</v>
      </c>
      <c r="Q1283" s="157">
        <f t="shared" si="437"/>
        <v>0</v>
      </c>
      <c r="R1283" s="163">
        <f t="shared" si="446"/>
        <v>0.12</v>
      </c>
      <c r="S1283" s="161">
        <f t="shared" si="438"/>
        <v>23</v>
      </c>
      <c r="T1283" s="161">
        <v>360</v>
      </c>
      <c r="U1283" s="164">
        <f t="shared" si="439"/>
        <v>1.0070314869999999</v>
      </c>
      <c r="V1283" s="157">
        <f t="shared" si="440"/>
        <v>7.7531297500000003</v>
      </c>
      <c r="W1283" s="2">
        <f t="shared" si="447"/>
        <v>0</v>
      </c>
      <c r="X1283" s="8"/>
      <c r="Y1283" s="8"/>
      <c r="Z1283" s="5"/>
      <c r="AE1283" s="39"/>
    </row>
    <row r="1284" spans="1:31" ht="15" customHeight="1" x14ac:dyDescent="0.2">
      <c r="A1284" s="75">
        <f t="shared" si="441"/>
        <v>44219</v>
      </c>
      <c r="B1284" s="2">
        <f t="shared" si="432"/>
        <v>1111.0391490499999</v>
      </c>
      <c r="C1284" s="157">
        <f t="shared" si="448"/>
        <v>1095.4051364499999</v>
      </c>
      <c r="D1284" s="158">
        <f t="shared" si="442"/>
        <v>5438.12</v>
      </c>
      <c r="E1284" s="150">
        <f>IF(AND(K1284=1,K1283&gt;1),VLOOKUP(A1283,[1]Plan1!$GA$137:$GD$300,4),E1283)</f>
        <v>5486.52</v>
      </c>
      <c r="F1284" s="152">
        <f t="shared" si="433"/>
        <v>44134</v>
      </c>
      <c r="G1284" s="152">
        <f t="shared" si="451"/>
        <v>44165</v>
      </c>
      <c r="H1284" s="159">
        <f t="shared" si="434"/>
        <v>8.9001346053416697E-3</v>
      </c>
      <c r="I1284" s="160">
        <f t="shared" si="443"/>
        <v>44226</v>
      </c>
      <c r="J1284" s="155">
        <f t="shared" si="452"/>
        <v>31</v>
      </c>
      <c r="K1284" s="155">
        <f t="shared" si="449"/>
        <v>24</v>
      </c>
      <c r="L1284" s="2">
        <f t="shared" si="444"/>
        <v>1.0068835199999999</v>
      </c>
      <c r="M1284" s="157">
        <f t="shared" si="450"/>
        <v>1.0068835199999999</v>
      </c>
      <c r="N1284" s="2">
        <f t="shared" si="435"/>
        <v>1102.9453796099999</v>
      </c>
      <c r="O1284" s="161">
        <f t="shared" si="445"/>
        <v>0</v>
      </c>
      <c r="P1284" s="162">
        <f t="shared" si="436"/>
        <v>0</v>
      </c>
      <c r="Q1284" s="157">
        <f t="shared" si="437"/>
        <v>0</v>
      </c>
      <c r="R1284" s="163">
        <f t="shared" si="446"/>
        <v>0.12</v>
      </c>
      <c r="S1284" s="161">
        <f t="shared" si="438"/>
        <v>24</v>
      </c>
      <c r="T1284" s="161">
        <v>360</v>
      </c>
      <c r="U1284" s="164">
        <f t="shared" si="439"/>
        <v>1.0073383229999999</v>
      </c>
      <c r="V1284" s="157">
        <f t="shared" si="440"/>
        <v>8.0937694400000009</v>
      </c>
      <c r="W1284" s="2">
        <f t="shared" si="447"/>
        <v>0</v>
      </c>
      <c r="X1284" s="8"/>
      <c r="Y1284" s="8"/>
      <c r="Z1284" s="5"/>
      <c r="AE1284" s="39"/>
    </row>
    <row r="1285" spans="1:31" ht="15" customHeight="1" x14ac:dyDescent="0.2">
      <c r="A1285" s="75">
        <f t="shared" si="441"/>
        <v>44220</v>
      </c>
      <c r="B1285" s="2">
        <f t="shared" si="432"/>
        <v>1111.6953869399999</v>
      </c>
      <c r="C1285" s="157">
        <f t="shared" si="448"/>
        <v>1095.4051364499999</v>
      </c>
      <c r="D1285" s="158">
        <f t="shared" si="442"/>
        <v>5438.12</v>
      </c>
      <c r="E1285" s="150">
        <f>IF(AND(K1285=1,K1284&gt;1),VLOOKUP(A1284,[1]Plan1!$GA$137:$GD$300,4),E1284)</f>
        <v>5486.52</v>
      </c>
      <c r="F1285" s="152">
        <f t="shared" si="433"/>
        <v>44134</v>
      </c>
      <c r="G1285" s="152">
        <f t="shared" si="451"/>
        <v>44165</v>
      </c>
      <c r="H1285" s="159">
        <f t="shared" si="434"/>
        <v>8.9001346053416697E-3</v>
      </c>
      <c r="I1285" s="160">
        <f t="shared" si="443"/>
        <v>44226</v>
      </c>
      <c r="J1285" s="155">
        <f t="shared" si="452"/>
        <v>31</v>
      </c>
      <c r="K1285" s="155">
        <f t="shared" si="449"/>
        <v>25</v>
      </c>
      <c r="L1285" s="2">
        <f t="shared" si="444"/>
        <v>1.0071713600000001</v>
      </c>
      <c r="M1285" s="157">
        <f t="shared" si="450"/>
        <v>1.0071713600000001</v>
      </c>
      <c r="N1285" s="2">
        <f t="shared" si="435"/>
        <v>1103.26068102</v>
      </c>
      <c r="O1285" s="161">
        <f t="shared" si="445"/>
        <v>0</v>
      </c>
      <c r="P1285" s="162">
        <f t="shared" si="436"/>
        <v>0</v>
      </c>
      <c r="Q1285" s="157">
        <f t="shared" si="437"/>
        <v>0</v>
      </c>
      <c r="R1285" s="163">
        <f t="shared" si="446"/>
        <v>0.12</v>
      </c>
      <c r="S1285" s="161">
        <f t="shared" si="438"/>
        <v>25</v>
      </c>
      <c r="T1285" s="161">
        <v>360</v>
      </c>
      <c r="U1285" s="164">
        <f t="shared" si="439"/>
        <v>1.0076452520000001</v>
      </c>
      <c r="V1285" s="157">
        <f t="shared" si="440"/>
        <v>8.4347059200000007</v>
      </c>
      <c r="W1285" s="2">
        <f t="shared" si="447"/>
        <v>0</v>
      </c>
      <c r="X1285" s="8"/>
      <c r="Y1285" s="8"/>
      <c r="Z1285" s="5"/>
      <c r="AE1285" s="39"/>
    </row>
    <row r="1286" spans="1:31" ht="15" customHeight="1" x14ac:dyDescent="0.2">
      <c r="A1286" s="75">
        <f t="shared" si="441"/>
        <v>44221</v>
      </c>
      <c r="B1286" s="2">
        <f t="shared" si="432"/>
        <v>1112.35201046</v>
      </c>
      <c r="C1286" s="157">
        <f t="shared" si="448"/>
        <v>1095.4051364499999</v>
      </c>
      <c r="D1286" s="158">
        <f t="shared" si="442"/>
        <v>5438.12</v>
      </c>
      <c r="E1286" s="150">
        <f>IF(AND(K1286=1,K1285&gt;1),VLOOKUP(A1285,[1]Plan1!$GA$137:$GD$300,4),E1285)</f>
        <v>5486.52</v>
      </c>
      <c r="F1286" s="152">
        <f t="shared" si="433"/>
        <v>44134</v>
      </c>
      <c r="G1286" s="152">
        <f t="shared" si="451"/>
        <v>44165</v>
      </c>
      <c r="H1286" s="159">
        <f t="shared" si="434"/>
        <v>8.9001346053416697E-3</v>
      </c>
      <c r="I1286" s="160">
        <f t="shared" si="443"/>
        <v>44226</v>
      </c>
      <c r="J1286" s="155">
        <f t="shared" si="452"/>
        <v>31</v>
      </c>
      <c r="K1286" s="155">
        <f t="shared" si="449"/>
        <v>26</v>
      </c>
      <c r="L1286" s="2">
        <f t="shared" si="444"/>
        <v>1.00745928</v>
      </c>
      <c r="M1286" s="157">
        <f t="shared" si="450"/>
        <v>1.00745928</v>
      </c>
      <c r="N1286" s="2">
        <f t="shared" si="435"/>
        <v>1103.57607007</v>
      </c>
      <c r="O1286" s="161">
        <f t="shared" si="445"/>
        <v>0</v>
      </c>
      <c r="P1286" s="162">
        <f t="shared" si="436"/>
        <v>0</v>
      </c>
      <c r="Q1286" s="157">
        <f t="shared" si="437"/>
        <v>0</v>
      </c>
      <c r="R1286" s="163">
        <f t="shared" si="446"/>
        <v>0.12</v>
      </c>
      <c r="S1286" s="161">
        <f t="shared" si="438"/>
        <v>26</v>
      </c>
      <c r="T1286" s="161">
        <v>360</v>
      </c>
      <c r="U1286" s="164">
        <f t="shared" si="439"/>
        <v>1.0079522750000001</v>
      </c>
      <c r="V1286" s="157">
        <f t="shared" si="440"/>
        <v>8.7759403900000006</v>
      </c>
      <c r="W1286" s="2">
        <f t="shared" si="447"/>
        <v>0</v>
      </c>
      <c r="X1286" s="8"/>
      <c r="Y1286" s="8"/>
      <c r="Z1286" s="5"/>
      <c r="AE1286" s="39"/>
    </row>
    <row r="1287" spans="1:31" ht="15" customHeight="1" x14ac:dyDescent="0.2">
      <c r="A1287" s="75">
        <f t="shared" si="441"/>
        <v>44222</v>
      </c>
      <c r="B1287" s="2">
        <f t="shared" si="432"/>
        <v>1113.00902969</v>
      </c>
      <c r="C1287" s="157">
        <f t="shared" si="448"/>
        <v>1095.4051364499999</v>
      </c>
      <c r="D1287" s="158">
        <f t="shared" si="442"/>
        <v>5438.12</v>
      </c>
      <c r="E1287" s="150">
        <f>IF(AND(K1287=1,K1286&gt;1),VLOOKUP(A1286,[1]Plan1!$GA$137:$GD$300,4),E1286)</f>
        <v>5486.52</v>
      </c>
      <c r="F1287" s="152">
        <f t="shared" si="433"/>
        <v>44134</v>
      </c>
      <c r="G1287" s="152">
        <f t="shared" si="451"/>
        <v>44165</v>
      </c>
      <c r="H1287" s="159">
        <f t="shared" si="434"/>
        <v>8.9001346053416697E-3</v>
      </c>
      <c r="I1287" s="160">
        <f t="shared" si="443"/>
        <v>44226</v>
      </c>
      <c r="J1287" s="155">
        <f t="shared" si="452"/>
        <v>31</v>
      </c>
      <c r="K1287" s="155">
        <f t="shared" si="449"/>
        <v>27</v>
      </c>
      <c r="L1287" s="2">
        <f t="shared" si="444"/>
        <v>1.00774729</v>
      </c>
      <c r="M1287" s="157">
        <f t="shared" si="450"/>
        <v>1.00774729</v>
      </c>
      <c r="N1287" s="2">
        <f t="shared" si="435"/>
        <v>1103.8915577</v>
      </c>
      <c r="O1287" s="161">
        <f t="shared" si="445"/>
        <v>0</v>
      </c>
      <c r="P1287" s="162">
        <f t="shared" si="436"/>
        <v>0</v>
      </c>
      <c r="Q1287" s="157">
        <f t="shared" si="437"/>
        <v>0</v>
      </c>
      <c r="R1287" s="163">
        <f t="shared" si="446"/>
        <v>0.12</v>
      </c>
      <c r="S1287" s="161">
        <f t="shared" si="438"/>
        <v>27</v>
      </c>
      <c r="T1287" s="161">
        <v>360</v>
      </c>
      <c r="U1287" s="164">
        <f t="shared" si="439"/>
        <v>1.0082593909999999</v>
      </c>
      <c r="V1287" s="157">
        <f t="shared" si="440"/>
        <v>9.1174719900000003</v>
      </c>
      <c r="W1287" s="2">
        <f t="shared" si="447"/>
        <v>0</v>
      </c>
      <c r="X1287" s="8"/>
      <c r="Y1287" s="8"/>
      <c r="Z1287" s="5"/>
      <c r="AE1287" s="39"/>
    </row>
    <row r="1288" spans="1:31" ht="15" customHeight="1" x14ac:dyDescent="0.2">
      <c r="A1288" s="75">
        <f t="shared" si="441"/>
        <v>44223</v>
      </c>
      <c r="B1288" s="2">
        <f t="shared" si="432"/>
        <v>1113.6664348899999</v>
      </c>
      <c r="C1288" s="157">
        <f t="shared" si="448"/>
        <v>1095.4051364499999</v>
      </c>
      <c r="D1288" s="158">
        <f t="shared" si="442"/>
        <v>5438.12</v>
      </c>
      <c r="E1288" s="150">
        <f>IF(AND(K1288=1,K1287&gt;1),VLOOKUP(A1287,[1]Plan1!$GA$137:$GD$300,4),E1287)</f>
        <v>5486.52</v>
      </c>
      <c r="F1288" s="152">
        <f t="shared" si="433"/>
        <v>44134</v>
      </c>
      <c r="G1288" s="152">
        <f t="shared" si="451"/>
        <v>44165</v>
      </c>
      <c r="H1288" s="159">
        <f t="shared" si="434"/>
        <v>8.9001346053416697E-3</v>
      </c>
      <c r="I1288" s="160">
        <f t="shared" si="443"/>
        <v>44226</v>
      </c>
      <c r="J1288" s="155">
        <f t="shared" si="452"/>
        <v>31</v>
      </c>
      <c r="K1288" s="155">
        <f t="shared" si="449"/>
        <v>28</v>
      </c>
      <c r="L1288" s="2">
        <f t="shared" si="444"/>
        <v>1.0080353799999999</v>
      </c>
      <c r="M1288" s="157">
        <f t="shared" si="450"/>
        <v>1.0080353799999999</v>
      </c>
      <c r="N1288" s="2">
        <f t="shared" si="435"/>
        <v>1104.20713297</v>
      </c>
      <c r="O1288" s="161">
        <f t="shared" si="445"/>
        <v>0</v>
      </c>
      <c r="P1288" s="162">
        <f t="shared" si="436"/>
        <v>0</v>
      </c>
      <c r="Q1288" s="157">
        <f t="shared" si="437"/>
        <v>0</v>
      </c>
      <c r="R1288" s="163">
        <f t="shared" si="446"/>
        <v>0.12</v>
      </c>
      <c r="S1288" s="161">
        <f t="shared" si="438"/>
        <v>28</v>
      </c>
      <c r="T1288" s="161">
        <v>360</v>
      </c>
      <c r="U1288" s="164">
        <f t="shared" si="439"/>
        <v>1.0085666010000001</v>
      </c>
      <c r="V1288" s="157">
        <f t="shared" si="440"/>
        <v>9.4593019199999997</v>
      </c>
      <c r="W1288" s="2">
        <f t="shared" si="447"/>
        <v>0</v>
      </c>
      <c r="X1288" s="8"/>
      <c r="Y1288" s="8"/>
      <c r="Z1288" s="5"/>
      <c r="AE1288" s="39"/>
    </row>
    <row r="1289" spans="1:31" ht="15" customHeight="1" x14ac:dyDescent="0.2">
      <c r="A1289" s="75">
        <f t="shared" si="441"/>
        <v>44224</v>
      </c>
      <c r="B1289" s="2">
        <f t="shared" si="432"/>
        <v>1114.3242151699999</v>
      </c>
      <c r="C1289" s="157">
        <f t="shared" si="448"/>
        <v>1095.4051364499999</v>
      </c>
      <c r="D1289" s="158">
        <f t="shared" si="442"/>
        <v>5438.12</v>
      </c>
      <c r="E1289" s="150">
        <f>IF(AND(K1289=1,K1288&gt;1),VLOOKUP(A1288,[1]Plan1!$GA$137:$GD$300,4),E1288)</f>
        <v>5486.52</v>
      </c>
      <c r="F1289" s="152">
        <f t="shared" si="433"/>
        <v>44134</v>
      </c>
      <c r="G1289" s="152">
        <f t="shared" si="451"/>
        <v>44165</v>
      </c>
      <c r="H1289" s="159">
        <f t="shared" si="434"/>
        <v>8.9001346053416697E-3</v>
      </c>
      <c r="I1289" s="160">
        <f t="shared" si="443"/>
        <v>44226</v>
      </c>
      <c r="J1289" s="155">
        <f t="shared" si="452"/>
        <v>31</v>
      </c>
      <c r="K1289" s="155">
        <f t="shared" si="449"/>
        <v>29</v>
      </c>
      <c r="L1289" s="2">
        <f t="shared" si="444"/>
        <v>1.0083235399999999</v>
      </c>
      <c r="M1289" s="157">
        <f t="shared" si="450"/>
        <v>1.0083235399999999</v>
      </c>
      <c r="N1289" s="2">
        <f t="shared" si="435"/>
        <v>1104.5227849099999</v>
      </c>
      <c r="O1289" s="161">
        <f t="shared" si="445"/>
        <v>0</v>
      </c>
      <c r="P1289" s="162">
        <f t="shared" si="436"/>
        <v>0</v>
      </c>
      <c r="Q1289" s="157">
        <f t="shared" si="437"/>
        <v>0</v>
      </c>
      <c r="R1289" s="163">
        <f t="shared" si="446"/>
        <v>0.12</v>
      </c>
      <c r="S1289" s="161">
        <f t="shared" si="438"/>
        <v>29</v>
      </c>
      <c r="T1289" s="161">
        <v>360</v>
      </c>
      <c r="U1289" s="164">
        <f t="shared" si="439"/>
        <v>1.008873905</v>
      </c>
      <c r="V1289" s="157">
        <f t="shared" si="440"/>
        <v>9.8014302600000001</v>
      </c>
      <c r="W1289" s="2">
        <f t="shared" si="447"/>
        <v>0</v>
      </c>
      <c r="X1289" s="8"/>
      <c r="Y1289" s="8"/>
      <c r="Z1289" s="5"/>
      <c r="AE1289" s="39"/>
    </row>
    <row r="1290" spans="1:31" ht="15" customHeight="1" x14ac:dyDescent="0.2">
      <c r="A1290" s="75">
        <f t="shared" si="441"/>
        <v>44225</v>
      </c>
      <c r="B1290" s="2">
        <f t="shared" si="432"/>
        <v>1114.9824027500001</v>
      </c>
      <c r="C1290" s="157">
        <f t="shared" si="448"/>
        <v>1095.4051364499999</v>
      </c>
      <c r="D1290" s="158">
        <f t="shared" si="442"/>
        <v>5438.12</v>
      </c>
      <c r="E1290" s="150">
        <f>IF(AND(K1290=1,K1289&gt;1),VLOOKUP(A1289,[1]Plan1!$GA$137:$GD$300,4),E1289)</f>
        <v>5486.52</v>
      </c>
      <c r="F1290" s="152">
        <f t="shared" si="433"/>
        <v>44134</v>
      </c>
      <c r="G1290" s="152">
        <f t="shared" si="451"/>
        <v>44165</v>
      </c>
      <c r="H1290" s="159">
        <f t="shared" si="434"/>
        <v>8.9001346053416697E-3</v>
      </c>
      <c r="I1290" s="160">
        <f t="shared" si="443"/>
        <v>44226</v>
      </c>
      <c r="J1290" s="155">
        <f t="shared" si="452"/>
        <v>31</v>
      </c>
      <c r="K1290" s="155">
        <f t="shared" si="449"/>
        <v>30</v>
      </c>
      <c r="L1290" s="2">
        <f t="shared" si="444"/>
        <v>1.0086117999999999</v>
      </c>
      <c r="M1290" s="157">
        <f t="shared" si="450"/>
        <v>1.0086117999999999</v>
      </c>
      <c r="N1290" s="2">
        <f t="shared" si="435"/>
        <v>1104.8385464</v>
      </c>
      <c r="O1290" s="161">
        <f t="shared" si="445"/>
        <v>0</v>
      </c>
      <c r="P1290" s="162">
        <f t="shared" si="436"/>
        <v>0</v>
      </c>
      <c r="Q1290" s="157">
        <f t="shared" si="437"/>
        <v>0</v>
      </c>
      <c r="R1290" s="163">
        <f t="shared" si="446"/>
        <v>0.12</v>
      </c>
      <c r="S1290" s="161">
        <f t="shared" si="438"/>
        <v>30</v>
      </c>
      <c r="T1290" s="161">
        <v>360</v>
      </c>
      <c r="U1290" s="164">
        <f t="shared" si="439"/>
        <v>1.009181302</v>
      </c>
      <c r="V1290" s="157">
        <f t="shared" si="440"/>
        <v>10.14385635</v>
      </c>
      <c r="W1290" s="2">
        <f t="shared" si="447"/>
        <v>0</v>
      </c>
      <c r="X1290" s="8"/>
      <c r="Y1290" s="8"/>
      <c r="Z1290" s="5"/>
      <c r="AE1290" s="39"/>
    </row>
    <row r="1291" spans="1:31" ht="15" customHeight="1" x14ac:dyDescent="0.2">
      <c r="A1291" s="168">
        <f t="shared" si="441"/>
        <v>44226</v>
      </c>
      <c r="B1291" s="169">
        <f t="shared" ref="B1291:B1354" si="453">N1291+V1291</f>
        <v>1115.64096574</v>
      </c>
      <c r="C1291" s="169">
        <f t="shared" si="448"/>
        <v>1095.4051364499999</v>
      </c>
      <c r="D1291" s="170">
        <f t="shared" si="442"/>
        <v>5438.12</v>
      </c>
      <c r="E1291" s="171">
        <f>IF(AND(K1291=1,K1290&gt;1),VLOOKUP(A1290,[1]Plan1!$GA$137:$GD$300,4),E1290)</f>
        <v>5486.52</v>
      </c>
      <c r="F1291" s="172">
        <f t="shared" ref="F1291:F1354" si="454">EDATE(G1291,-1)</f>
        <v>44134</v>
      </c>
      <c r="G1291" s="172">
        <f t="shared" si="451"/>
        <v>44165</v>
      </c>
      <c r="H1291" s="173">
        <f t="shared" ref="H1291:H1354" si="455">(E1291/D1291)-1</f>
        <v>8.9001346053416697E-3</v>
      </c>
      <c r="I1291" s="174">
        <f t="shared" si="443"/>
        <v>44226</v>
      </c>
      <c r="J1291" s="175">
        <f t="shared" si="452"/>
        <v>31</v>
      </c>
      <c r="K1291" s="175">
        <f t="shared" si="449"/>
        <v>31</v>
      </c>
      <c r="L1291" s="169">
        <f t="shared" si="444"/>
        <v>1.00890013</v>
      </c>
      <c r="M1291" s="169">
        <f t="shared" si="450"/>
        <v>1.00890013</v>
      </c>
      <c r="N1291" s="169">
        <f t="shared" ref="N1291:N1354" si="456">TRUNC(C1291*M1291,8)</f>
        <v>1105.1543845599999</v>
      </c>
      <c r="O1291" s="176">
        <f t="shared" si="445"/>
        <v>0</v>
      </c>
      <c r="P1291" s="177">
        <f t="shared" ref="P1291:P1354" si="457">IF(O1291&gt;0,VLOOKUP($A1291,$AB$11:$AG$122,6),0)</f>
        <v>0</v>
      </c>
      <c r="Q1291" s="169">
        <f t="shared" ref="Q1291:Q1354" si="458">IF(P1291&gt;0,TRUNC(P1291*N1291,8),0)</f>
        <v>0</v>
      </c>
      <c r="R1291" s="178">
        <f t="shared" si="446"/>
        <v>0.12</v>
      </c>
      <c r="S1291" s="176">
        <f t="shared" ref="S1291:S1354" si="459">K1291</f>
        <v>31</v>
      </c>
      <c r="T1291" s="176">
        <v>360</v>
      </c>
      <c r="U1291" s="179">
        <f t="shared" ref="U1291:U1354" si="460">ROUND((1+R1291)^(30/360)^(K1291/J1291),9)</f>
        <v>1.0094887930000001</v>
      </c>
      <c r="V1291" s="169">
        <f t="shared" ref="V1291:V1354" si="461">TRUNC((N1291*(U1291-1)),8)</f>
        <v>10.48658118</v>
      </c>
      <c r="W1291" s="169">
        <f t="shared" si="447"/>
        <v>0</v>
      </c>
      <c r="X1291" s="77"/>
      <c r="Y1291" s="77"/>
      <c r="Z1291" s="5"/>
      <c r="AE1291" s="39"/>
    </row>
    <row r="1292" spans="1:31" ht="15" customHeight="1" x14ac:dyDescent="0.2">
      <c r="A1292" s="75">
        <f t="shared" ref="A1292:A1355" si="462">(A1291+1)</f>
        <v>44227</v>
      </c>
      <c r="B1292" s="2">
        <f t="shared" si="453"/>
        <v>1116.5205154700002</v>
      </c>
      <c r="C1292" s="180">
        <f t="shared" si="448"/>
        <v>1115.64096574</v>
      </c>
      <c r="D1292" s="158">
        <f t="shared" ref="D1292:D1355" si="463">IF(E1292=E1291,D1291,E1291)</f>
        <v>5486.52</v>
      </c>
      <c r="E1292" s="150">
        <f>IF(AND(K1292=1,K1291&gt;1),VLOOKUP(A1291,[1]Plan1!$GA$137:$GD$300,4),E1291)</f>
        <v>5560.59</v>
      </c>
      <c r="F1292" s="152">
        <f t="shared" si="454"/>
        <v>44165</v>
      </c>
      <c r="G1292" s="152">
        <f t="shared" si="451"/>
        <v>44195</v>
      </c>
      <c r="H1292" s="159">
        <f t="shared" si="455"/>
        <v>1.3500360884495022E-2</v>
      </c>
      <c r="I1292" s="160">
        <f t="shared" ref="I1292:I1355" si="464">VLOOKUP(A1291,AF$126:AI$301,4)</f>
        <v>44255</v>
      </c>
      <c r="J1292" s="155">
        <f t="shared" si="452"/>
        <v>29</v>
      </c>
      <c r="K1292" s="155">
        <f t="shared" si="449"/>
        <v>1</v>
      </c>
      <c r="L1292" s="2">
        <f t="shared" ref="L1292:L1355" si="465">TRUNC((E1292/D1292)^TRUNC((K1292/J1292),9),8)</f>
        <v>1.0004625199999999</v>
      </c>
      <c r="M1292" s="157">
        <f t="shared" si="450"/>
        <v>1.0004625199999999</v>
      </c>
      <c r="N1292" s="2">
        <f t="shared" si="456"/>
        <v>1116.1569719900001</v>
      </c>
      <c r="O1292" s="161">
        <f t="shared" ref="O1292:O1355" si="466">IF(VLOOKUP(A1292,AB$11:AK$122,10)=VLOOKUP(A1291,AB$11:AK$122,10),0,VLOOKUP(A1292,AB$11:AK$122,10))</f>
        <v>0</v>
      </c>
      <c r="P1292" s="162">
        <f t="shared" si="457"/>
        <v>0</v>
      </c>
      <c r="Q1292" s="157">
        <f t="shared" si="458"/>
        <v>0</v>
      </c>
      <c r="R1292" s="163">
        <f t="shared" ref="R1292:R1355" si="467">(R1291)</f>
        <v>0.12</v>
      </c>
      <c r="S1292" s="161">
        <f t="shared" si="459"/>
        <v>1</v>
      </c>
      <c r="T1292" s="161">
        <v>360</v>
      </c>
      <c r="U1292" s="164">
        <f t="shared" si="460"/>
        <v>1.00032571</v>
      </c>
      <c r="V1292" s="157">
        <f t="shared" si="461"/>
        <v>0.36354347999999997</v>
      </c>
      <c r="W1292" s="2">
        <f t="shared" ref="W1292:W1355" si="468">IF(O1292&gt;0,Q1292+V1292,0)</f>
        <v>0</v>
      </c>
      <c r="X1292" s="8"/>
      <c r="Y1292" s="8"/>
      <c r="Z1292" s="5"/>
      <c r="AE1292" s="39"/>
    </row>
    <row r="1293" spans="1:31" ht="15" customHeight="1" x14ac:dyDescent="0.2">
      <c r="A1293" s="75">
        <f t="shared" si="462"/>
        <v>44228</v>
      </c>
      <c r="B1293" s="2">
        <f t="shared" si="453"/>
        <v>1117.4007541699998</v>
      </c>
      <c r="C1293" s="157">
        <f t="shared" si="448"/>
        <v>1115.64096574</v>
      </c>
      <c r="D1293" s="158">
        <f t="shared" si="463"/>
        <v>5486.52</v>
      </c>
      <c r="E1293" s="150">
        <f>IF(AND(K1293=1,K1292&gt;1),VLOOKUP(A1292,[1]Plan1!$GA$137:$GD$300,4),E1292)</f>
        <v>5560.59</v>
      </c>
      <c r="F1293" s="152">
        <f t="shared" si="454"/>
        <v>44165</v>
      </c>
      <c r="G1293" s="152">
        <f t="shared" si="451"/>
        <v>44195</v>
      </c>
      <c r="H1293" s="159">
        <f t="shared" si="455"/>
        <v>1.3500360884495022E-2</v>
      </c>
      <c r="I1293" s="160">
        <f t="shared" si="464"/>
        <v>44255</v>
      </c>
      <c r="J1293" s="155">
        <f t="shared" si="452"/>
        <v>29</v>
      </c>
      <c r="K1293" s="155">
        <f t="shared" si="449"/>
        <v>2</v>
      </c>
      <c r="L1293" s="2">
        <f t="shared" si="465"/>
        <v>1.0009252500000001</v>
      </c>
      <c r="M1293" s="157">
        <f t="shared" si="450"/>
        <v>1.0009252500000001</v>
      </c>
      <c r="N1293" s="2">
        <f t="shared" si="456"/>
        <v>1116.6732125399999</v>
      </c>
      <c r="O1293" s="161">
        <f t="shared" si="466"/>
        <v>0</v>
      </c>
      <c r="P1293" s="162">
        <f t="shared" si="457"/>
        <v>0</v>
      </c>
      <c r="Q1293" s="157">
        <f t="shared" si="458"/>
        <v>0</v>
      </c>
      <c r="R1293" s="163">
        <f t="shared" si="467"/>
        <v>0.12</v>
      </c>
      <c r="S1293" s="161">
        <f t="shared" si="459"/>
        <v>2</v>
      </c>
      <c r="T1293" s="161">
        <v>360</v>
      </c>
      <c r="U1293" s="164">
        <f t="shared" si="460"/>
        <v>1.000651526</v>
      </c>
      <c r="V1293" s="157">
        <f t="shared" si="461"/>
        <v>0.72754163000000005</v>
      </c>
      <c r="W1293" s="2">
        <f t="shared" si="468"/>
        <v>0</v>
      </c>
      <c r="X1293" s="8"/>
      <c r="Y1293" s="8"/>
      <c r="Z1293" s="5"/>
      <c r="AE1293" s="39"/>
    </row>
    <row r="1294" spans="1:31" ht="15" customHeight="1" x14ac:dyDescent="0.2">
      <c r="A1294" s="75">
        <f t="shared" si="462"/>
        <v>44229</v>
      </c>
      <c r="B1294" s="2">
        <f t="shared" si="453"/>
        <v>1118.28169447</v>
      </c>
      <c r="C1294" s="157">
        <f t="shared" si="448"/>
        <v>1115.64096574</v>
      </c>
      <c r="D1294" s="158">
        <f t="shared" si="463"/>
        <v>5486.52</v>
      </c>
      <c r="E1294" s="150">
        <f>IF(AND(K1294=1,K1293&gt;1),VLOOKUP(A1293,[1]Plan1!$GA$137:$GD$300,4),E1293)</f>
        <v>5560.59</v>
      </c>
      <c r="F1294" s="152">
        <f t="shared" si="454"/>
        <v>44165</v>
      </c>
      <c r="G1294" s="152">
        <f t="shared" si="451"/>
        <v>44195</v>
      </c>
      <c r="H1294" s="159">
        <f t="shared" si="455"/>
        <v>1.3500360884495022E-2</v>
      </c>
      <c r="I1294" s="160">
        <f t="shared" si="464"/>
        <v>44255</v>
      </c>
      <c r="J1294" s="155">
        <f t="shared" si="452"/>
        <v>29</v>
      </c>
      <c r="K1294" s="155">
        <f t="shared" si="449"/>
        <v>3</v>
      </c>
      <c r="L1294" s="2">
        <f t="shared" si="465"/>
        <v>1.0013882000000001</v>
      </c>
      <c r="M1294" s="157">
        <f t="shared" si="450"/>
        <v>1.0013882000000001</v>
      </c>
      <c r="N1294" s="2">
        <f t="shared" si="456"/>
        <v>1117.1896985200001</v>
      </c>
      <c r="O1294" s="161">
        <f t="shared" si="466"/>
        <v>0</v>
      </c>
      <c r="P1294" s="162">
        <f t="shared" si="457"/>
        <v>0</v>
      </c>
      <c r="Q1294" s="157">
        <f t="shared" si="458"/>
        <v>0</v>
      </c>
      <c r="R1294" s="163">
        <f t="shared" si="467"/>
        <v>0.12</v>
      </c>
      <c r="S1294" s="161">
        <f t="shared" si="459"/>
        <v>3</v>
      </c>
      <c r="T1294" s="161">
        <v>360</v>
      </c>
      <c r="U1294" s="164">
        <f t="shared" si="460"/>
        <v>1.0009774490000001</v>
      </c>
      <c r="V1294" s="157">
        <f t="shared" si="461"/>
        <v>1.09199595</v>
      </c>
      <c r="W1294" s="2">
        <f t="shared" si="468"/>
        <v>0</v>
      </c>
      <c r="X1294" s="8"/>
      <c r="Y1294" s="8"/>
      <c r="Z1294" s="5"/>
      <c r="AE1294" s="39"/>
    </row>
    <row r="1295" spans="1:31" ht="15" customHeight="1" x14ac:dyDescent="0.2">
      <c r="A1295" s="75">
        <f t="shared" si="462"/>
        <v>44230</v>
      </c>
      <c r="B1295" s="2">
        <f t="shared" si="453"/>
        <v>1119.16333457</v>
      </c>
      <c r="C1295" s="157">
        <f t="shared" si="448"/>
        <v>1115.64096574</v>
      </c>
      <c r="D1295" s="158">
        <f t="shared" si="463"/>
        <v>5486.52</v>
      </c>
      <c r="E1295" s="150">
        <f>IF(AND(K1295=1,K1294&gt;1),VLOOKUP(A1294,[1]Plan1!$GA$137:$GD$300,4),E1294)</f>
        <v>5560.59</v>
      </c>
      <c r="F1295" s="152">
        <f t="shared" si="454"/>
        <v>44165</v>
      </c>
      <c r="G1295" s="152">
        <f t="shared" si="451"/>
        <v>44195</v>
      </c>
      <c r="H1295" s="159">
        <f t="shared" si="455"/>
        <v>1.3500360884495022E-2</v>
      </c>
      <c r="I1295" s="160">
        <f t="shared" si="464"/>
        <v>44255</v>
      </c>
      <c r="J1295" s="155">
        <f t="shared" si="452"/>
        <v>29</v>
      </c>
      <c r="K1295" s="155">
        <f t="shared" si="449"/>
        <v>4</v>
      </c>
      <c r="L1295" s="2">
        <f t="shared" si="465"/>
        <v>1.00185137</v>
      </c>
      <c r="M1295" s="157">
        <f t="shared" si="450"/>
        <v>1.00185137</v>
      </c>
      <c r="N1295" s="2">
        <f t="shared" si="456"/>
        <v>1117.70642995</v>
      </c>
      <c r="O1295" s="161">
        <f t="shared" si="466"/>
        <v>0</v>
      </c>
      <c r="P1295" s="162">
        <f t="shared" si="457"/>
        <v>0</v>
      </c>
      <c r="Q1295" s="157">
        <f t="shared" si="458"/>
        <v>0</v>
      </c>
      <c r="R1295" s="163">
        <f t="shared" si="467"/>
        <v>0.12</v>
      </c>
      <c r="S1295" s="161">
        <f t="shared" si="459"/>
        <v>4</v>
      </c>
      <c r="T1295" s="161">
        <v>360</v>
      </c>
      <c r="U1295" s="164">
        <f t="shared" si="460"/>
        <v>1.001303477</v>
      </c>
      <c r="V1295" s="157">
        <f t="shared" si="461"/>
        <v>1.45690462</v>
      </c>
      <c r="W1295" s="2">
        <f t="shared" si="468"/>
        <v>0</v>
      </c>
      <c r="X1295" s="13"/>
      <c r="Y1295" s="13"/>
      <c r="Z1295" s="5"/>
      <c r="AE1295" s="39"/>
    </row>
    <row r="1296" spans="1:31" ht="15" customHeight="1" x14ac:dyDescent="0.2">
      <c r="A1296" s="75">
        <f t="shared" si="462"/>
        <v>44231</v>
      </c>
      <c r="B1296" s="2">
        <f t="shared" si="453"/>
        <v>1120.0456659200001</v>
      </c>
      <c r="C1296" s="157">
        <f t="shared" ref="C1296:C1320" si="469">IF(I1296&gt;I1295,N1295+V1295-X1295-Y1295,C1295)</f>
        <v>1115.64096574</v>
      </c>
      <c r="D1296" s="158">
        <f t="shared" si="463"/>
        <v>5486.52</v>
      </c>
      <c r="E1296" s="150">
        <f>IF(AND(K1296=1,K1295&gt;1),VLOOKUP(A1295,[1]Plan1!$GA$137:$GD$300,4),E1295)</f>
        <v>5560.59</v>
      </c>
      <c r="F1296" s="152">
        <f t="shared" si="454"/>
        <v>44165</v>
      </c>
      <c r="G1296" s="152">
        <f t="shared" si="451"/>
        <v>44195</v>
      </c>
      <c r="H1296" s="159">
        <f t="shared" si="455"/>
        <v>1.3500360884495022E-2</v>
      </c>
      <c r="I1296" s="160">
        <f t="shared" si="464"/>
        <v>44255</v>
      </c>
      <c r="J1296" s="155">
        <f t="shared" si="452"/>
        <v>29</v>
      </c>
      <c r="K1296" s="155">
        <f t="shared" si="449"/>
        <v>5</v>
      </c>
      <c r="L1296" s="2">
        <f t="shared" si="465"/>
        <v>1.00231475</v>
      </c>
      <c r="M1296" s="157">
        <f t="shared" si="450"/>
        <v>1.00231475</v>
      </c>
      <c r="N1296" s="2">
        <f t="shared" si="456"/>
        <v>1118.2233956600001</v>
      </c>
      <c r="O1296" s="161">
        <f t="shared" si="466"/>
        <v>0</v>
      </c>
      <c r="P1296" s="162">
        <f t="shared" si="457"/>
        <v>0</v>
      </c>
      <c r="Q1296" s="157">
        <f t="shared" si="458"/>
        <v>0</v>
      </c>
      <c r="R1296" s="163">
        <f t="shared" si="467"/>
        <v>0.12</v>
      </c>
      <c r="S1296" s="161">
        <f t="shared" si="459"/>
        <v>5</v>
      </c>
      <c r="T1296" s="161">
        <v>360</v>
      </c>
      <c r="U1296" s="164">
        <f t="shared" si="460"/>
        <v>1.0016296119999999</v>
      </c>
      <c r="V1296" s="157">
        <f t="shared" si="461"/>
        <v>1.82227026</v>
      </c>
      <c r="W1296" s="2">
        <f t="shared" si="468"/>
        <v>0</v>
      </c>
      <c r="X1296" s="8"/>
      <c r="Y1296" s="8"/>
      <c r="Z1296" s="5"/>
      <c r="AE1296" s="39"/>
    </row>
    <row r="1297" spans="1:39" ht="15" customHeight="1" x14ac:dyDescent="0.2">
      <c r="A1297" s="75">
        <f t="shared" si="462"/>
        <v>44232</v>
      </c>
      <c r="B1297" s="2">
        <f t="shared" si="453"/>
        <v>1120.9286878100002</v>
      </c>
      <c r="C1297" s="157">
        <f t="shared" si="469"/>
        <v>1115.64096574</v>
      </c>
      <c r="D1297" s="158">
        <f t="shared" si="463"/>
        <v>5486.52</v>
      </c>
      <c r="E1297" s="150">
        <f>IF(AND(K1297=1,K1296&gt;1),VLOOKUP(A1296,[1]Plan1!$GA$137:$GD$300,4),E1296)</f>
        <v>5560.59</v>
      </c>
      <c r="F1297" s="152">
        <f t="shared" si="454"/>
        <v>44165</v>
      </c>
      <c r="G1297" s="152">
        <f t="shared" si="451"/>
        <v>44195</v>
      </c>
      <c r="H1297" s="159">
        <f t="shared" si="455"/>
        <v>1.3500360884495022E-2</v>
      </c>
      <c r="I1297" s="160">
        <f t="shared" si="464"/>
        <v>44255</v>
      </c>
      <c r="J1297" s="155">
        <f t="shared" si="452"/>
        <v>29</v>
      </c>
      <c r="K1297" s="155">
        <f t="shared" si="449"/>
        <v>6</v>
      </c>
      <c r="L1297" s="2">
        <f t="shared" si="465"/>
        <v>1.0027783400000001</v>
      </c>
      <c r="M1297" s="157">
        <f t="shared" si="450"/>
        <v>1.0027783400000001</v>
      </c>
      <c r="N1297" s="2">
        <f t="shared" si="456"/>
        <v>1118.7405956600001</v>
      </c>
      <c r="O1297" s="161">
        <f t="shared" si="466"/>
        <v>0</v>
      </c>
      <c r="P1297" s="162">
        <f t="shared" si="457"/>
        <v>0</v>
      </c>
      <c r="Q1297" s="157">
        <f t="shared" si="458"/>
        <v>0</v>
      </c>
      <c r="R1297" s="163">
        <f t="shared" si="467"/>
        <v>0.12</v>
      </c>
      <c r="S1297" s="161">
        <f t="shared" si="459"/>
        <v>6</v>
      </c>
      <c r="T1297" s="161">
        <v>360</v>
      </c>
      <c r="U1297" s="164">
        <f t="shared" si="460"/>
        <v>1.0019558529999999</v>
      </c>
      <c r="V1297" s="157">
        <f t="shared" si="461"/>
        <v>2.1880921500000001</v>
      </c>
      <c r="W1297" s="2">
        <f t="shared" si="468"/>
        <v>0</v>
      </c>
      <c r="X1297" s="8"/>
      <c r="Y1297" s="8"/>
      <c r="Z1297" s="5"/>
      <c r="AE1297" s="39"/>
    </row>
    <row r="1298" spans="1:39" ht="15" customHeight="1" x14ac:dyDescent="0.2">
      <c r="A1298" s="75">
        <f t="shared" si="462"/>
        <v>44233</v>
      </c>
      <c r="B1298" s="2">
        <f t="shared" si="453"/>
        <v>1121.8124117899999</v>
      </c>
      <c r="C1298" s="157">
        <f t="shared" si="469"/>
        <v>1115.64096574</v>
      </c>
      <c r="D1298" s="158">
        <f t="shared" si="463"/>
        <v>5486.52</v>
      </c>
      <c r="E1298" s="150">
        <f>IF(AND(K1298=1,K1297&gt;1),VLOOKUP(A1297,[1]Plan1!$GA$137:$GD$300,4),E1297)</f>
        <v>5560.59</v>
      </c>
      <c r="F1298" s="152">
        <f t="shared" si="454"/>
        <v>44165</v>
      </c>
      <c r="G1298" s="152">
        <f t="shared" si="451"/>
        <v>44195</v>
      </c>
      <c r="H1298" s="159">
        <f t="shared" si="455"/>
        <v>1.3500360884495022E-2</v>
      </c>
      <c r="I1298" s="160">
        <f t="shared" si="464"/>
        <v>44255</v>
      </c>
      <c r="J1298" s="155">
        <f t="shared" si="452"/>
        <v>29</v>
      </c>
      <c r="K1298" s="155">
        <f t="shared" si="449"/>
        <v>7</v>
      </c>
      <c r="L1298" s="2">
        <f t="shared" si="465"/>
        <v>1.0032421499999999</v>
      </c>
      <c r="M1298" s="157">
        <f t="shared" si="450"/>
        <v>1.0032421499999999</v>
      </c>
      <c r="N1298" s="2">
        <f t="shared" si="456"/>
        <v>1119.25804109</v>
      </c>
      <c r="O1298" s="161">
        <f t="shared" si="466"/>
        <v>0</v>
      </c>
      <c r="P1298" s="162">
        <f t="shared" si="457"/>
        <v>0</v>
      </c>
      <c r="Q1298" s="157">
        <f t="shared" si="458"/>
        <v>0</v>
      </c>
      <c r="R1298" s="163">
        <f t="shared" si="467"/>
        <v>0.12</v>
      </c>
      <c r="S1298" s="161">
        <f t="shared" si="459"/>
        <v>7</v>
      </c>
      <c r="T1298" s="161">
        <v>360</v>
      </c>
      <c r="U1298" s="164">
        <f t="shared" si="460"/>
        <v>1.0022822</v>
      </c>
      <c r="V1298" s="157">
        <f t="shared" si="461"/>
        <v>2.5543707000000002</v>
      </c>
      <c r="W1298" s="2">
        <f t="shared" si="468"/>
        <v>0</v>
      </c>
      <c r="X1298" s="8"/>
      <c r="Y1298" s="8"/>
      <c r="Z1298" s="5"/>
      <c r="AE1298" s="39"/>
    </row>
    <row r="1299" spans="1:39" ht="15" customHeight="1" x14ac:dyDescent="0.2">
      <c r="A1299" s="75">
        <f t="shared" si="462"/>
        <v>44234</v>
      </c>
      <c r="B1299" s="2">
        <f t="shared" si="453"/>
        <v>1122.69682822</v>
      </c>
      <c r="C1299" s="157">
        <f t="shared" si="469"/>
        <v>1115.64096574</v>
      </c>
      <c r="D1299" s="158">
        <f t="shared" si="463"/>
        <v>5486.52</v>
      </c>
      <c r="E1299" s="150">
        <f>IF(AND(K1299=1,K1298&gt;1),VLOOKUP(A1298,[1]Plan1!$GA$137:$GD$300,4),E1298)</f>
        <v>5560.59</v>
      </c>
      <c r="F1299" s="152">
        <f t="shared" si="454"/>
        <v>44165</v>
      </c>
      <c r="G1299" s="152">
        <f t="shared" si="451"/>
        <v>44195</v>
      </c>
      <c r="H1299" s="159">
        <f t="shared" si="455"/>
        <v>1.3500360884495022E-2</v>
      </c>
      <c r="I1299" s="160">
        <f t="shared" si="464"/>
        <v>44255</v>
      </c>
      <c r="J1299" s="155">
        <f t="shared" si="452"/>
        <v>29</v>
      </c>
      <c r="K1299" s="155">
        <f t="shared" si="449"/>
        <v>8</v>
      </c>
      <c r="L1299" s="2">
        <f t="shared" si="465"/>
        <v>1.0037061700000001</v>
      </c>
      <c r="M1299" s="157">
        <f t="shared" si="450"/>
        <v>1.0037061700000001</v>
      </c>
      <c r="N1299" s="2">
        <f t="shared" si="456"/>
        <v>1119.7757208099999</v>
      </c>
      <c r="O1299" s="161">
        <f t="shared" si="466"/>
        <v>0</v>
      </c>
      <c r="P1299" s="162">
        <f t="shared" si="457"/>
        <v>0</v>
      </c>
      <c r="Q1299" s="157">
        <f t="shared" si="458"/>
        <v>0</v>
      </c>
      <c r="R1299" s="163">
        <f t="shared" si="467"/>
        <v>0.12</v>
      </c>
      <c r="S1299" s="161">
        <f t="shared" si="459"/>
        <v>8</v>
      </c>
      <c r="T1299" s="161">
        <v>360</v>
      </c>
      <c r="U1299" s="164">
        <f t="shared" si="460"/>
        <v>1.0026086540000001</v>
      </c>
      <c r="V1299" s="157">
        <f t="shared" si="461"/>
        <v>2.9211074099999998</v>
      </c>
      <c r="W1299" s="2">
        <f t="shared" si="468"/>
        <v>0</v>
      </c>
      <c r="X1299" s="8"/>
      <c r="Y1299" s="8"/>
      <c r="Z1299" s="5"/>
      <c r="AE1299" s="39"/>
    </row>
    <row r="1300" spans="1:39" ht="15" customHeight="1" x14ac:dyDescent="0.2">
      <c r="A1300" s="75">
        <f t="shared" si="462"/>
        <v>44235</v>
      </c>
      <c r="B1300" s="2">
        <f t="shared" si="453"/>
        <v>1123.5819363800001</v>
      </c>
      <c r="C1300" s="157">
        <f t="shared" si="469"/>
        <v>1115.64096574</v>
      </c>
      <c r="D1300" s="158">
        <f t="shared" si="463"/>
        <v>5486.52</v>
      </c>
      <c r="E1300" s="150">
        <f>IF(AND(K1300=1,K1299&gt;1),VLOOKUP(A1299,[1]Plan1!$GA$137:$GD$300,4),E1299)</f>
        <v>5560.59</v>
      </c>
      <c r="F1300" s="152">
        <f t="shared" si="454"/>
        <v>44165</v>
      </c>
      <c r="G1300" s="152">
        <f t="shared" si="451"/>
        <v>44195</v>
      </c>
      <c r="H1300" s="159">
        <f t="shared" si="455"/>
        <v>1.3500360884495022E-2</v>
      </c>
      <c r="I1300" s="160">
        <f t="shared" si="464"/>
        <v>44255</v>
      </c>
      <c r="J1300" s="155">
        <f t="shared" si="452"/>
        <v>29</v>
      </c>
      <c r="K1300" s="155">
        <f t="shared" si="449"/>
        <v>9</v>
      </c>
      <c r="L1300" s="2">
        <f t="shared" si="465"/>
        <v>1.0041704</v>
      </c>
      <c r="M1300" s="157">
        <f t="shared" si="450"/>
        <v>1.0041704</v>
      </c>
      <c r="N1300" s="2">
        <f t="shared" si="456"/>
        <v>1120.2936348200001</v>
      </c>
      <c r="O1300" s="161">
        <f t="shared" si="466"/>
        <v>0</v>
      </c>
      <c r="P1300" s="162">
        <f t="shared" si="457"/>
        <v>0</v>
      </c>
      <c r="Q1300" s="157">
        <f t="shared" si="458"/>
        <v>0</v>
      </c>
      <c r="R1300" s="163">
        <f t="shared" si="467"/>
        <v>0.12</v>
      </c>
      <c r="S1300" s="161">
        <f t="shared" si="459"/>
        <v>9</v>
      </c>
      <c r="T1300" s="161">
        <v>360</v>
      </c>
      <c r="U1300" s="164">
        <f t="shared" si="460"/>
        <v>1.0029352140000001</v>
      </c>
      <c r="V1300" s="157">
        <f t="shared" si="461"/>
        <v>3.2883015599999998</v>
      </c>
      <c r="W1300" s="2">
        <f t="shared" si="468"/>
        <v>0</v>
      </c>
      <c r="X1300" s="8"/>
      <c r="Y1300" s="8"/>
      <c r="Z1300" s="5"/>
      <c r="AE1300" s="39"/>
    </row>
    <row r="1301" spans="1:39" ht="15" customHeight="1" x14ac:dyDescent="0.2">
      <c r="A1301" s="75">
        <f t="shared" si="462"/>
        <v>44236</v>
      </c>
      <c r="B1301" s="2">
        <f t="shared" si="453"/>
        <v>1124.46775903</v>
      </c>
      <c r="C1301" s="157">
        <f t="shared" si="469"/>
        <v>1115.64096574</v>
      </c>
      <c r="D1301" s="158">
        <f t="shared" si="463"/>
        <v>5486.52</v>
      </c>
      <c r="E1301" s="150">
        <f>IF(AND(K1301=1,K1300&gt;1),VLOOKUP(A1300,[1]Plan1!$GA$137:$GD$300,4),E1300)</f>
        <v>5560.59</v>
      </c>
      <c r="F1301" s="152">
        <f t="shared" si="454"/>
        <v>44165</v>
      </c>
      <c r="G1301" s="152">
        <f t="shared" si="451"/>
        <v>44195</v>
      </c>
      <c r="H1301" s="159">
        <f t="shared" si="455"/>
        <v>1.3500360884495022E-2</v>
      </c>
      <c r="I1301" s="160">
        <f t="shared" si="464"/>
        <v>44255</v>
      </c>
      <c r="J1301" s="155">
        <f t="shared" si="452"/>
        <v>29</v>
      </c>
      <c r="K1301" s="155">
        <f t="shared" si="449"/>
        <v>10</v>
      </c>
      <c r="L1301" s="2">
        <f t="shared" si="465"/>
        <v>1.0046348599999999</v>
      </c>
      <c r="M1301" s="157">
        <f t="shared" si="450"/>
        <v>1.0046348599999999</v>
      </c>
      <c r="N1301" s="2">
        <f t="shared" si="456"/>
        <v>1120.8118054199999</v>
      </c>
      <c r="O1301" s="161">
        <f t="shared" si="466"/>
        <v>0</v>
      </c>
      <c r="P1301" s="162">
        <f t="shared" si="457"/>
        <v>0</v>
      </c>
      <c r="Q1301" s="157">
        <f t="shared" si="458"/>
        <v>0</v>
      </c>
      <c r="R1301" s="163">
        <f t="shared" si="467"/>
        <v>0.12</v>
      </c>
      <c r="S1301" s="161">
        <f t="shared" si="459"/>
        <v>10</v>
      </c>
      <c r="T1301" s="161">
        <v>360</v>
      </c>
      <c r="U1301" s="164">
        <f t="shared" si="460"/>
        <v>1.0032618799999999</v>
      </c>
      <c r="V1301" s="157">
        <f t="shared" si="461"/>
        <v>3.6559536100000001</v>
      </c>
      <c r="W1301" s="2">
        <f t="shared" si="468"/>
        <v>0</v>
      </c>
      <c r="X1301" s="8"/>
      <c r="Y1301" s="8"/>
      <c r="Z1301" s="5"/>
      <c r="AA1301" s="1"/>
      <c r="AB1301" s="8"/>
      <c r="AC1301" s="3"/>
      <c r="AD1301" s="1"/>
      <c r="AE1301" s="3"/>
      <c r="AF1301" s="3"/>
      <c r="AG1301" s="4"/>
      <c r="AH1301" s="4"/>
      <c r="AI1301" s="4"/>
      <c r="AJ1301" s="1"/>
      <c r="AK1301" s="1"/>
      <c r="AL1301" s="1"/>
      <c r="AM1301" s="1"/>
    </row>
    <row r="1302" spans="1:39" ht="15" customHeight="1" x14ac:dyDescent="0.2">
      <c r="A1302" s="75">
        <f t="shared" si="462"/>
        <v>44237</v>
      </c>
      <c r="B1302" s="2">
        <f t="shared" si="453"/>
        <v>1125.3542630100001</v>
      </c>
      <c r="C1302" s="157">
        <f t="shared" si="469"/>
        <v>1115.64096574</v>
      </c>
      <c r="D1302" s="158">
        <f t="shared" si="463"/>
        <v>5486.52</v>
      </c>
      <c r="E1302" s="150">
        <f>IF(AND(K1302=1,K1301&gt;1),VLOOKUP(A1301,[1]Plan1!$GA$137:$GD$300,4),E1301)</f>
        <v>5560.59</v>
      </c>
      <c r="F1302" s="152">
        <f t="shared" si="454"/>
        <v>44165</v>
      </c>
      <c r="G1302" s="152">
        <f t="shared" si="451"/>
        <v>44195</v>
      </c>
      <c r="H1302" s="159">
        <f t="shared" si="455"/>
        <v>1.3500360884495022E-2</v>
      </c>
      <c r="I1302" s="160">
        <f t="shared" si="464"/>
        <v>44255</v>
      </c>
      <c r="J1302" s="155">
        <f t="shared" si="452"/>
        <v>29</v>
      </c>
      <c r="K1302" s="155">
        <f t="shared" si="449"/>
        <v>11</v>
      </c>
      <c r="L1302" s="2">
        <f t="shared" si="465"/>
        <v>1.0050995199999999</v>
      </c>
      <c r="M1302" s="157">
        <f t="shared" si="450"/>
        <v>1.0050995199999999</v>
      </c>
      <c r="N1302" s="2">
        <f t="shared" si="456"/>
        <v>1121.33019915</v>
      </c>
      <c r="O1302" s="161">
        <f t="shared" si="466"/>
        <v>0</v>
      </c>
      <c r="P1302" s="162">
        <f t="shared" si="457"/>
        <v>0</v>
      </c>
      <c r="Q1302" s="157">
        <f t="shared" si="458"/>
        <v>0</v>
      </c>
      <c r="R1302" s="163">
        <f t="shared" si="467"/>
        <v>0.12</v>
      </c>
      <c r="S1302" s="161">
        <f t="shared" si="459"/>
        <v>11</v>
      </c>
      <c r="T1302" s="161">
        <v>360</v>
      </c>
      <c r="U1302" s="164">
        <f t="shared" si="460"/>
        <v>1.0035886519999999</v>
      </c>
      <c r="V1302" s="157">
        <f t="shared" si="461"/>
        <v>4.02406386</v>
      </c>
      <c r="W1302" s="2">
        <f t="shared" si="468"/>
        <v>0</v>
      </c>
      <c r="X1302" s="8"/>
      <c r="Y1302" s="8"/>
      <c r="Z1302" s="5"/>
      <c r="AA1302" s="1"/>
      <c r="AB1302" s="8"/>
      <c r="AC1302" s="3"/>
      <c r="AD1302" s="1"/>
      <c r="AE1302" s="3"/>
      <c r="AF1302" s="3"/>
      <c r="AG1302" s="4"/>
      <c r="AH1302" s="4"/>
      <c r="AI1302" s="4"/>
      <c r="AJ1302" s="1"/>
      <c r="AK1302" s="1"/>
      <c r="AL1302" s="1"/>
      <c r="AM1302" s="1"/>
    </row>
    <row r="1303" spans="1:39" ht="15" customHeight="1" x14ac:dyDescent="0.2">
      <c r="A1303" s="75">
        <f t="shared" si="462"/>
        <v>44238</v>
      </c>
      <c r="B1303" s="2">
        <f t="shared" si="453"/>
        <v>1126.2414722199999</v>
      </c>
      <c r="C1303" s="157">
        <f t="shared" si="469"/>
        <v>1115.64096574</v>
      </c>
      <c r="D1303" s="158">
        <f t="shared" si="463"/>
        <v>5486.52</v>
      </c>
      <c r="E1303" s="150">
        <f>IF(AND(K1303=1,K1302&gt;1),VLOOKUP(A1302,[1]Plan1!$GA$137:$GD$300,4),E1302)</f>
        <v>5560.59</v>
      </c>
      <c r="F1303" s="152">
        <f t="shared" si="454"/>
        <v>44165</v>
      </c>
      <c r="G1303" s="152">
        <f t="shared" si="451"/>
        <v>44195</v>
      </c>
      <c r="H1303" s="159">
        <f t="shared" si="455"/>
        <v>1.3500360884495022E-2</v>
      </c>
      <c r="I1303" s="160">
        <f t="shared" si="464"/>
        <v>44255</v>
      </c>
      <c r="J1303" s="155">
        <f t="shared" si="452"/>
        <v>29</v>
      </c>
      <c r="K1303" s="155">
        <f t="shared" si="449"/>
        <v>12</v>
      </c>
      <c r="L1303" s="2">
        <f t="shared" si="465"/>
        <v>1.0055643999999999</v>
      </c>
      <c r="M1303" s="157">
        <f t="shared" si="450"/>
        <v>1.0055643999999999</v>
      </c>
      <c r="N1303" s="2">
        <f t="shared" si="456"/>
        <v>1121.8488383199999</v>
      </c>
      <c r="O1303" s="161">
        <f t="shared" si="466"/>
        <v>0</v>
      </c>
      <c r="P1303" s="162">
        <f t="shared" si="457"/>
        <v>0</v>
      </c>
      <c r="Q1303" s="157">
        <f t="shared" si="458"/>
        <v>0</v>
      </c>
      <c r="R1303" s="163">
        <f t="shared" si="467"/>
        <v>0.12</v>
      </c>
      <c r="S1303" s="161">
        <f t="shared" si="459"/>
        <v>12</v>
      </c>
      <c r="T1303" s="161">
        <v>360</v>
      </c>
      <c r="U1303" s="164">
        <f t="shared" si="460"/>
        <v>1.0039155310000001</v>
      </c>
      <c r="V1303" s="157">
        <f t="shared" si="461"/>
        <v>4.3926338999999999</v>
      </c>
      <c r="W1303" s="2">
        <f t="shared" si="468"/>
        <v>0</v>
      </c>
      <c r="X1303" s="8"/>
      <c r="Y1303" s="8"/>
      <c r="Z1303" s="5"/>
      <c r="AA1303" s="1"/>
      <c r="AB1303" s="8"/>
      <c r="AC1303" s="3"/>
      <c r="AD1303" s="1"/>
      <c r="AE1303" s="3"/>
      <c r="AF1303" s="3"/>
      <c r="AG1303" s="4"/>
      <c r="AH1303" s="4"/>
      <c r="AI1303" s="4"/>
      <c r="AJ1303" s="1"/>
      <c r="AK1303" s="1"/>
      <c r="AL1303" s="1"/>
      <c r="AM1303" s="1"/>
    </row>
    <row r="1304" spans="1:39" ht="15" customHeight="1" x14ac:dyDescent="0.2">
      <c r="A1304" s="75">
        <f t="shared" si="462"/>
        <v>44239</v>
      </c>
      <c r="B1304" s="2">
        <f t="shared" si="453"/>
        <v>1127.12938708</v>
      </c>
      <c r="C1304" s="157">
        <f t="shared" si="469"/>
        <v>1115.64096574</v>
      </c>
      <c r="D1304" s="158">
        <f t="shared" si="463"/>
        <v>5486.52</v>
      </c>
      <c r="E1304" s="150">
        <f>IF(AND(K1304=1,K1303&gt;1),VLOOKUP(A1303,[1]Plan1!$GA$137:$GD$300,4),E1303)</f>
        <v>5560.59</v>
      </c>
      <c r="F1304" s="152">
        <f t="shared" si="454"/>
        <v>44165</v>
      </c>
      <c r="G1304" s="152">
        <f t="shared" si="451"/>
        <v>44195</v>
      </c>
      <c r="H1304" s="159">
        <f t="shared" si="455"/>
        <v>1.3500360884495022E-2</v>
      </c>
      <c r="I1304" s="160">
        <f t="shared" si="464"/>
        <v>44255</v>
      </c>
      <c r="J1304" s="155">
        <f t="shared" si="452"/>
        <v>29</v>
      </c>
      <c r="K1304" s="155">
        <f t="shared" si="449"/>
        <v>13</v>
      </c>
      <c r="L1304" s="2">
        <f t="shared" si="465"/>
        <v>1.0060294999999999</v>
      </c>
      <c r="M1304" s="157">
        <f t="shared" si="450"/>
        <v>1.0060294999999999</v>
      </c>
      <c r="N1304" s="2">
        <f t="shared" si="456"/>
        <v>1122.36772294</v>
      </c>
      <c r="O1304" s="161">
        <f t="shared" si="466"/>
        <v>0</v>
      </c>
      <c r="P1304" s="162">
        <f t="shared" si="457"/>
        <v>0</v>
      </c>
      <c r="Q1304" s="157">
        <f t="shared" si="458"/>
        <v>0</v>
      </c>
      <c r="R1304" s="163">
        <f t="shared" si="467"/>
        <v>0.12</v>
      </c>
      <c r="S1304" s="161">
        <f t="shared" si="459"/>
        <v>13</v>
      </c>
      <c r="T1304" s="161">
        <v>360</v>
      </c>
      <c r="U1304" s="164">
        <f t="shared" si="460"/>
        <v>1.004242517</v>
      </c>
      <c r="V1304" s="157">
        <f t="shared" si="461"/>
        <v>4.7616641399999997</v>
      </c>
      <c r="W1304" s="2">
        <f t="shared" si="468"/>
        <v>0</v>
      </c>
      <c r="X1304" s="8"/>
      <c r="Y1304" s="8"/>
      <c r="Z1304" s="5"/>
      <c r="AA1304" s="1"/>
      <c r="AB1304" s="8"/>
      <c r="AC1304" s="3"/>
      <c r="AD1304" s="1"/>
      <c r="AE1304" s="3"/>
      <c r="AF1304" s="3"/>
      <c r="AG1304" s="4"/>
      <c r="AH1304" s="4"/>
      <c r="AI1304" s="4"/>
      <c r="AJ1304" s="1"/>
      <c r="AK1304" s="1"/>
      <c r="AL1304" s="1"/>
      <c r="AM1304" s="1"/>
    </row>
    <row r="1305" spans="1:39" ht="15" customHeight="1" x14ac:dyDescent="0.2">
      <c r="A1305" s="75">
        <f t="shared" si="462"/>
        <v>44240</v>
      </c>
      <c r="B1305" s="2">
        <f t="shared" si="453"/>
        <v>1128.0179956499999</v>
      </c>
      <c r="C1305" s="157">
        <f t="shared" si="469"/>
        <v>1115.64096574</v>
      </c>
      <c r="D1305" s="158">
        <f t="shared" si="463"/>
        <v>5486.52</v>
      </c>
      <c r="E1305" s="150">
        <f>IF(AND(K1305=1,K1304&gt;1),VLOOKUP(A1304,[1]Plan1!$GA$137:$GD$300,4),E1304)</f>
        <v>5560.59</v>
      </c>
      <c r="F1305" s="152">
        <f t="shared" si="454"/>
        <v>44165</v>
      </c>
      <c r="G1305" s="152">
        <f t="shared" si="451"/>
        <v>44195</v>
      </c>
      <c r="H1305" s="159">
        <f t="shared" si="455"/>
        <v>1.3500360884495022E-2</v>
      </c>
      <c r="I1305" s="160">
        <f t="shared" si="464"/>
        <v>44255</v>
      </c>
      <c r="J1305" s="155">
        <f t="shared" si="452"/>
        <v>29</v>
      </c>
      <c r="K1305" s="155">
        <f t="shared" si="449"/>
        <v>14</v>
      </c>
      <c r="L1305" s="2">
        <f t="shared" si="465"/>
        <v>1.00649481</v>
      </c>
      <c r="M1305" s="157">
        <f t="shared" si="450"/>
        <v>1.00649481</v>
      </c>
      <c r="N1305" s="2">
        <f t="shared" si="456"/>
        <v>1122.88684184</v>
      </c>
      <c r="O1305" s="161">
        <f t="shared" si="466"/>
        <v>0</v>
      </c>
      <c r="P1305" s="162">
        <f t="shared" si="457"/>
        <v>0</v>
      </c>
      <c r="Q1305" s="157">
        <f t="shared" si="458"/>
        <v>0</v>
      </c>
      <c r="R1305" s="163">
        <f t="shared" si="467"/>
        <v>0.12</v>
      </c>
      <c r="S1305" s="161">
        <f t="shared" si="459"/>
        <v>14</v>
      </c>
      <c r="T1305" s="161">
        <v>360</v>
      </c>
      <c r="U1305" s="164">
        <f t="shared" si="460"/>
        <v>1.004569609</v>
      </c>
      <c r="V1305" s="157">
        <f t="shared" si="461"/>
        <v>5.1311538099999998</v>
      </c>
      <c r="W1305" s="2">
        <f t="shared" si="468"/>
        <v>0</v>
      </c>
      <c r="X1305" s="8"/>
      <c r="Y1305" s="8"/>
      <c r="Z1305" s="5"/>
      <c r="AA1305" s="1"/>
      <c r="AB1305" s="8"/>
      <c r="AC1305" s="3"/>
      <c r="AD1305" s="1"/>
      <c r="AE1305" s="3"/>
      <c r="AF1305" s="3"/>
      <c r="AG1305" s="4"/>
      <c r="AH1305" s="4"/>
      <c r="AI1305" s="4"/>
      <c r="AJ1305" s="1"/>
      <c r="AK1305" s="1"/>
      <c r="AL1305" s="1"/>
      <c r="AM1305" s="1"/>
    </row>
    <row r="1306" spans="1:39" ht="15" customHeight="1" x14ac:dyDescent="0.2">
      <c r="A1306" s="75">
        <f t="shared" si="462"/>
        <v>44241</v>
      </c>
      <c r="B1306" s="2">
        <f t="shared" si="453"/>
        <v>1128.9073095399999</v>
      </c>
      <c r="C1306" s="157">
        <f t="shared" si="469"/>
        <v>1115.64096574</v>
      </c>
      <c r="D1306" s="158">
        <f t="shared" si="463"/>
        <v>5486.52</v>
      </c>
      <c r="E1306" s="150">
        <f>IF(AND(K1306=1,K1305&gt;1),VLOOKUP(A1305,[1]Plan1!$GA$137:$GD$300,4),E1305)</f>
        <v>5560.59</v>
      </c>
      <c r="F1306" s="152">
        <f t="shared" si="454"/>
        <v>44165</v>
      </c>
      <c r="G1306" s="152">
        <f t="shared" si="451"/>
        <v>44195</v>
      </c>
      <c r="H1306" s="159">
        <f t="shared" si="455"/>
        <v>1.3500360884495022E-2</v>
      </c>
      <c r="I1306" s="160">
        <f t="shared" si="464"/>
        <v>44255</v>
      </c>
      <c r="J1306" s="155">
        <f t="shared" si="452"/>
        <v>29</v>
      </c>
      <c r="K1306" s="155">
        <f t="shared" si="449"/>
        <v>15</v>
      </c>
      <c r="L1306" s="2">
        <f t="shared" si="465"/>
        <v>1.00696034</v>
      </c>
      <c r="M1306" s="157">
        <f t="shared" si="450"/>
        <v>1.00696034</v>
      </c>
      <c r="N1306" s="2">
        <f t="shared" si="456"/>
        <v>1123.4062061699999</v>
      </c>
      <c r="O1306" s="161">
        <f t="shared" si="466"/>
        <v>0</v>
      </c>
      <c r="P1306" s="162">
        <f t="shared" si="457"/>
        <v>0</v>
      </c>
      <c r="Q1306" s="157">
        <f t="shared" si="458"/>
        <v>0</v>
      </c>
      <c r="R1306" s="163">
        <f t="shared" si="467"/>
        <v>0.12</v>
      </c>
      <c r="S1306" s="161">
        <f t="shared" si="459"/>
        <v>15</v>
      </c>
      <c r="T1306" s="161">
        <v>360</v>
      </c>
      <c r="U1306" s="164">
        <f t="shared" si="460"/>
        <v>1.0048968069999999</v>
      </c>
      <c r="V1306" s="157">
        <f t="shared" si="461"/>
        <v>5.50110337</v>
      </c>
      <c r="W1306" s="2">
        <f t="shared" si="468"/>
        <v>0</v>
      </c>
      <c r="X1306" s="8"/>
      <c r="Y1306" s="8"/>
      <c r="Z1306" s="5"/>
      <c r="AA1306" s="1"/>
      <c r="AB1306" s="8"/>
      <c r="AC1306" s="3"/>
      <c r="AD1306" s="1"/>
      <c r="AE1306" s="3"/>
      <c r="AF1306" s="3"/>
      <c r="AG1306" s="4"/>
      <c r="AH1306" s="4"/>
      <c r="AI1306" s="4"/>
      <c r="AJ1306" s="1"/>
      <c r="AK1306" s="1"/>
      <c r="AL1306" s="1"/>
      <c r="AM1306" s="1"/>
    </row>
    <row r="1307" spans="1:39" ht="15" customHeight="1" x14ac:dyDescent="0.2">
      <c r="A1307" s="75">
        <f t="shared" si="462"/>
        <v>44242</v>
      </c>
      <c r="B1307" s="2">
        <f t="shared" si="453"/>
        <v>1129.7973201999998</v>
      </c>
      <c r="C1307" s="157">
        <f t="shared" si="469"/>
        <v>1115.64096574</v>
      </c>
      <c r="D1307" s="158">
        <f t="shared" si="463"/>
        <v>5486.52</v>
      </c>
      <c r="E1307" s="150">
        <f>IF(AND(K1307=1,K1306&gt;1),VLOOKUP(A1306,[1]Plan1!$GA$137:$GD$300,4),E1306)</f>
        <v>5560.59</v>
      </c>
      <c r="F1307" s="152">
        <f t="shared" si="454"/>
        <v>44165</v>
      </c>
      <c r="G1307" s="152">
        <f t="shared" si="451"/>
        <v>44195</v>
      </c>
      <c r="H1307" s="159">
        <f t="shared" si="455"/>
        <v>1.3500360884495022E-2</v>
      </c>
      <c r="I1307" s="160">
        <f t="shared" si="464"/>
        <v>44255</v>
      </c>
      <c r="J1307" s="155">
        <f t="shared" si="452"/>
        <v>29</v>
      </c>
      <c r="K1307" s="155">
        <f t="shared" ref="K1307:K1370" si="470">(J1307-(I1307-A1307))</f>
        <v>16</v>
      </c>
      <c r="L1307" s="2">
        <f t="shared" si="465"/>
        <v>1.0074260799999999</v>
      </c>
      <c r="M1307" s="157">
        <f t="shared" ref="M1307:M1370" si="471">L1307</f>
        <v>1.0074260799999999</v>
      </c>
      <c r="N1307" s="2">
        <f t="shared" si="456"/>
        <v>1123.9258047999999</v>
      </c>
      <c r="O1307" s="161">
        <f t="shared" si="466"/>
        <v>0</v>
      </c>
      <c r="P1307" s="162">
        <f t="shared" si="457"/>
        <v>0</v>
      </c>
      <c r="Q1307" s="157">
        <f t="shared" si="458"/>
        <v>0</v>
      </c>
      <c r="R1307" s="163">
        <f t="shared" si="467"/>
        <v>0.12</v>
      </c>
      <c r="S1307" s="161">
        <f t="shared" si="459"/>
        <v>16</v>
      </c>
      <c r="T1307" s="161">
        <v>360</v>
      </c>
      <c r="U1307" s="164">
        <f t="shared" si="460"/>
        <v>1.0052241129999999</v>
      </c>
      <c r="V1307" s="157">
        <f t="shared" si="461"/>
        <v>5.8715153999999998</v>
      </c>
      <c r="W1307" s="2">
        <f t="shared" si="468"/>
        <v>0</v>
      </c>
      <c r="X1307" s="8"/>
      <c r="Y1307" s="8"/>
      <c r="Z1307" s="5"/>
      <c r="AA1307" s="1"/>
      <c r="AB1307" s="8"/>
      <c r="AC1307" s="3"/>
      <c r="AD1307" s="1"/>
      <c r="AE1307" s="3"/>
      <c r="AF1307" s="3"/>
      <c r="AG1307" s="4"/>
      <c r="AH1307" s="4"/>
      <c r="AI1307" s="4"/>
      <c r="AJ1307" s="1"/>
      <c r="AK1307" s="1"/>
      <c r="AL1307" s="1"/>
      <c r="AM1307" s="1"/>
    </row>
    <row r="1308" spans="1:39" ht="15" customHeight="1" x14ac:dyDescent="0.2">
      <c r="A1308" s="75">
        <f t="shared" si="462"/>
        <v>44243</v>
      </c>
      <c r="B1308" s="2">
        <f t="shared" si="453"/>
        <v>1130.68802465</v>
      </c>
      <c r="C1308" s="157">
        <f t="shared" si="469"/>
        <v>1115.64096574</v>
      </c>
      <c r="D1308" s="158">
        <f t="shared" si="463"/>
        <v>5486.52</v>
      </c>
      <c r="E1308" s="150">
        <f>IF(AND(K1308=1,K1307&gt;1),VLOOKUP(A1307,[1]Plan1!$GA$137:$GD$300,4),E1307)</f>
        <v>5560.59</v>
      </c>
      <c r="F1308" s="152">
        <f t="shared" si="454"/>
        <v>44165</v>
      </c>
      <c r="G1308" s="152">
        <f t="shared" si="451"/>
        <v>44195</v>
      </c>
      <c r="H1308" s="159">
        <f t="shared" si="455"/>
        <v>1.3500360884495022E-2</v>
      </c>
      <c r="I1308" s="160">
        <f t="shared" si="464"/>
        <v>44255</v>
      </c>
      <c r="J1308" s="155">
        <f t="shared" si="452"/>
        <v>29</v>
      </c>
      <c r="K1308" s="155">
        <f t="shared" si="470"/>
        <v>17</v>
      </c>
      <c r="L1308" s="2">
        <f t="shared" si="465"/>
        <v>1.00789203</v>
      </c>
      <c r="M1308" s="157">
        <f t="shared" si="471"/>
        <v>1.00789203</v>
      </c>
      <c r="N1308" s="2">
        <f t="shared" si="456"/>
        <v>1124.44563771</v>
      </c>
      <c r="O1308" s="161">
        <f t="shared" si="466"/>
        <v>0</v>
      </c>
      <c r="P1308" s="162">
        <f t="shared" si="457"/>
        <v>0</v>
      </c>
      <c r="Q1308" s="157">
        <f t="shared" si="458"/>
        <v>0</v>
      </c>
      <c r="R1308" s="163">
        <f t="shared" si="467"/>
        <v>0.12</v>
      </c>
      <c r="S1308" s="161">
        <f t="shared" si="459"/>
        <v>17</v>
      </c>
      <c r="T1308" s="161">
        <v>360</v>
      </c>
      <c r="U1308" s="164">
        <f t="shared" si="460"/>
        <v>1.0055515239999999</v>
      </c>
      <c r="V1308" s="157">
        <f t="shared" si="461"/>
        <v>6.2423869400000003</v>
      </c>
      <c r="W1308" s="2">
        <f t="shared" si="468"/>
        <v>0</v>
      </c>
      <c r="X1308" s="8"/>
      <c r="Y1308" s="8"/>
      <c r="Z1308" s="5"/>
      <c r="AA1308" s="1"/>
      <c r="AB1308" s="8"/>
      <c r="AC1308" s="3"/>
      <c r="AD1308" s="1"/>
      <c r="AE1308" s="3"/>
      <c r="AF1308" s="3"/>
      <c r="AG1308" s="4"/>
      <c r="AH1308" s="4"/>
      <c r="AI1308" s="4"/>
      <c r="AJ1308" s="1"/>
      <c r="AK1308" s="1"/>
      <c r="AL1308" s="1"/>
      <c r="AM1308" s="1"/>
    </row>
    <row r="1309" spans="1:39" ht="15" customHeight="1" x14ac:dyDescent="0.2">
      <c r="A1309" s="75">
        <f t="shared" si="462"/>
        <v>44244</v>
      </c>
      <c r="B1309" s="2">
        <f t="shared" si="453"/>
        <v>1131.57944909</v>
      </c>
      <c r="C1309" s="157">
        <f t="shared" si="469"/>
        <v>1115.64096574</v>
      </c>
      <c r="D1309" s="158">
        <f t="shared" si="463"/>
        <v>5486.52</v>
      </c>
      <c r="E1309" s="150">
        <f>IF(AND(K1309=1,K1308&gt;1),VLOOKUP(A1308,[1]Plan1!$GA$137:$GD$300,4),E1308)</f>
        <v>5560.59</v>
      </c>
      <c r="F1309" s="152">
        <f t="shared" si="454"/>
        <v>44165</v>
      </c>
      <c r="G1309" s="152">
        <f t="shared" si="451"/>
        <v>44195</v>
      </c>
      <c r="H1309" s="159">
        <f t="shared" si="455"/>
        <v>1.3500360884495022E-2</v>
      </c>
      <c r="I1309" s="160">
        <f t="shared" si="464"/>
        <v>44255</v>
      </c>
      <c r="J1309" s="155">
        <f t="shared" si="452"/>
        <v>29</v>
      </c>
      <c r="K1309" s="155">
        <f t="shared" si="470"/>
        <v>18</v>
      </c>
      <c r="L1309" s="2">
        <f t="shared" si="465"/>
        <v>1.0083582099999999</v>
      </c>
      <c r="M1309" s="157">
        <f t="shared" si="471"/>
        <v>1.0083582099999999</v>
      </c>
      <c r="N1309" s="2">
        <f t="shared" si="456"/>
        <v>1124.9657272100001</v>
      </c>
      <c r="O1309" s="161">
        <f t="shared" si="466"/>
        <v>0</v>
      </c>
      <c r="P1309" s="162">
        <f t="shared" si="457"/>
        <v>0</v>
      </c>
      <c r="Q1309" s="157">
        <f t="shared" si="458"/>
        <v>0</v>
      </c>
      <c r="R1309" s="163">
        <f t="shared" si="467"/>
        <v>0.12</v>
      </c>
      <c r="S1309" s="161">
        <f t="shared" si="459"/>
        <v>18</v>
      </c>
      <c r="T1309" s="161">
        <v>360</v>
      </c>
      <c r="U1309" s="164">
        <f t="shared" si="460"/>
        <v>1.005879043</v>
      </c>
      <c r="V1309" s="157">
        <f t="shared" si="461"/>
        <v>6.6137218799999999</v>
      </c>
      <c r="W1309" s="2">
        <f t="shared" si="468"/>
        <v>0</v>
      </c>
      <c r="X1309" s="8"/>
      <c r="Y1309" s="8"/>
      <c r="Z1309" s="5"/>
      <c r="AA1309" s="1"/>
      <c r="AB1309" s="8"/>
      <c r="AC1309" s="3"/>
      <c r="AD1309" s="1"/>
      <c r="AE1309" s="3"/>
      <c r="AF1309" s="3"/>
      <c r="AG1309" s="4"/>
      <c r="AH1309" s="4"/>
      <c r="AI1309" s="4"/>
      <c r="AJ1309" s="1"/>
      <c r="AK1309" s="1"/>
      <c r="AL1309" s="1"/>
      <c r="AM1309" s="1"/>
    </row>
    <row r="1310" spans="1:39" ht="15" customHeight="1" x14ac:dyDescent="0.2">
      <c r="A1310" s="75">
        <f t="shared" si="462"/>
        <v>44245</v>
      </c>
      <c r="B1310" s="2">
        <f t="shared" si="453"/>
        <v>1132.4715580200002</v>
      </c>
      <c r="C1310" s="157">
        <f t="shared" si="469"/>
        <v>1115.64096574</v>
      </c>
      <c r="D1310" s="158">
        <f t="shared" si="463"/>
        <v>5486.52</v>
      </c>
      <c r="E1310" s="150">
        <f>IF(AND(K1310=1,K1309&gt;1),VLOOKUP(A1309,[1]Plan1!$GA$137:$GD$300,4),E1309)</f>
        <v>5560.59</v>
      </c>
      <c r="F1310" s="152">
        <f t="shared" si="454"/>
        <v>44165</v>
      </c>
      <c r="G1310" s="152">
        <f t="shared" si="451"/>
        <v>44195</v>
      </c>
      <c r="H1310" s="159">
        <f t="shared" si="455"/>
        <v>1.3500360884495022E-2</v>
      </c>
      <c r="I1310" s="160">
        <f t="shared" si="464"/>
        <v>44255</v>
      </c>
      <c r="J1310" s="155">
        <f t="shared" si="452"/>
        <v>29</v>
      </c>
      <c r="K1310" s="155">
        <f t="shared" si="470"/>
        <v>19</v>
      </c>
      <c r="L1310" s="2">
        <f t="shared" si="465"/>
        <v>1.0088245899999999</v>
      </c>
      <c r="M1310" s="157">
        <f t="shared" si="471"/>
        <v>1.0088245899999999</v>
      </c>
      <c r="N1310" s="2">
        <f t="shared" si="456"/>
        <v>1125.4860398400001</v>
      </c>
      <c r="O1310" s="161">
        <f t="shared" si="466"/>
        <v>0</v>
      </c>
      <c r="P1310" s="162">
        <f t="shared" si="457"/>
        <v>0</v>
      </c>
      <c r="Q1310" s="157">
        <f t="shared" si="458"/>
        <v>0</v>
      </c>
      <c r="R1310" s="163">
        <f t="shared" si="467"/>
        <v>0.12</v>
      </c>
      <c r="S1310" s="161">
        <f t="shared" si="459"/>
        <v>19</v>
      </c>
      <c r="T1310" s="161">
        <v>360</v>
      </c>
      <c r="U1310" s="164">
        <f t="shared" si="460"/>
        <v>1.0062066679999999</v>
      </c>
      <c r="V1310" s="157">
        <f t="shared" si="461"/>
        <v>6.9855181799999997</v>
      </c>
      <c r="W1310" s="2">
        <f t="shared" si="468"/>
        <v>0</v>
      </c>
      <c r="X1310" s="8"/>
      <c r="Y1310" s="8"/>
      <c r="Z1310" s="5"/>
      <c r="AA1310" s="1"/>
      <c r="AB1310" s="8"/>
      <c r="AC1310" s="3"/>
      <c r="AD1310" s="1"/>
      <c r="AE1310" s="3"/>
      <c r="AF1310" s="3"/>
      <c r="AG1310" s="4"/>
      <c r="AH1310" s="4"/>
      <c r="AI1310" s="4"/>
      <c r="AJ1310" s="1"/>
      <c r="AK1310" s="1"/>
      <c r="AL1310" s="1"/>
      <c r="AM1310" s="1"/>
    </row>
    <row r="1311" spans="1:39" ht="15" customHeight="1" x14ac:dyDescent="0.2">
      <c r="A1311" s="75">
        <f t="shared" si="462"/>
        <v>44246</v>
      </c>
      <c r="B1311" s="2">
        <f t="shared" si="453"/>
        <v>1133.3643855400001</v>
      </c>
      <c r="C1311" s="157">
        <f t="shared" si="469"/>
        <v>1115.64096574</v>
      </c>
      <c r="D1311" s="158">
        <f t="shared" si="463"/>
        <v>5486.52</v>
      </c>
      <c r="E1311" s="150">
        <f>IF(AND(K1311=1,K1310&gt;1),VLOOKUP(A1310,[1]Plan1!$GA$137:$GD$300,4),E1310)</f>
        <v>5560.59</v>
      </c>
      <c r="F1311" s="152">
        <f t="shared" si="454"/>
        <v>44165</v>
      </c>
      <c r="G1311" s="152">
        <f t="shared" si="451"/>
        <v>44195</v>
      </c>
      <c r="H1311" s="159">
        <f t="shared" si="455"/>
        <v>1.3500360884495022E-2</v>
      </c>
      <c r="I1311" s="160">
        <f t="shared" si="464"/>
        <v>44255</v>
      </c>
      <c r="J1311" s="155">
        <f t="shared" si="452"/>
        <v>29</v>
      </c>
      <c r="K1311" s="155">
        <f t="shared" si="470"/>
        <v>20</v>
      </c>
      <c r="L1311" s="2">
        <f t="shared" si="465"/>
        <v>1.0092912000000001</v>
      </c>
      <c r="M1311" s="157">
        <f t="shared" si="471"/>
        <v>1.0092912000000001</v>
      </c>
      <c r="N1311" s="2">
        <f t="shared" si="456"/>
        <v>1126.0066090800001</v>
      </c>
      <c r="O1311" s="161">
        <f t="shared" si="466"/>
        <v>0</v>
      </c>
      <c r="P1311" s="162">
        <f t="shared" si="457"/>
        <v>0</v>
      </c>
      <c r="Q1311" s="157">
        <f t="shared" si="458"/>
        <v>0</v>
      </c>
      <c r="R1311" s="163">
        <f t="shared" si="467"/>
        <v>0.12</v>
      </c>
      <c r="S1311" s="161">
        <f t="shared" si="459"/>
        <v>20</v>
      </c>
      <c r="T1311" s="161">
        <v>360</v>
      </c>
      <c r="U1311" s="164">
        <f t="shared" si="460"/>
        <v>1.006534399</v>
      </c>
      <c r="V1311" s="157">
        <f t="shared" si="461"/>
        <v>7.3577764600000002</v>
      </c>
      <c r="W1311" s="2">
        <f t="shared" si="468"/>
        <v>0</v>
      </c>
      <c r="X1311" s="8"/>
      <c r="Y1311" s="8"/>
      <c r="Z1311" s="5"/>
      <c r="AA1311" s="1"/>
      <c r="AB1311" s="8"/>
      <c r="AC1311" s="3"/>
      <c r="AD1311" s="1"/>
      <c r="AE1311" s="3"/>
      <c r="AF1311" s="3"/>
      <c r="AG1311" s="4"/>
      <c r="AH1311" s="4"/>
      <c r="AI1311" s="4"/>
      <c r="AJ1311" s="1"/>
      <c r="AK1311" s="1"/>
      <c r="AL1311" s="1"/>
      <c r="AM1311" s="1"/>
    </row>
    <row r="1312" spans="1:39" ht="15" customHeight="1" x14ac:dyDescent="0.2">
      <c r="A1312" s="75">
        <f t="shared" si="462"/>
        <v>44247</v>
      </c>
      <c r="B1312" s="2">
        <f t="shared" si="453"/>
        <v>1134.2579118000001</v>
      </c>
      <c r="C1312" s="157">
        <f t="shared" si="469"/>
        <v>1115.64096574</v>
      </c>
      <c r="D1312" s="158">
        <f t="shared" si="463"/>
        <v>5486.52</v>
      </c>
      <c r="E1312" s="150">
        <f>IF(AND(K1312=1,K1311&gt;1),VLOOKUP(A1311,[1]Plan1!$GA$137:$GD$300,4),E1311)</f>
        <v>5560.59</v>
      </c>
      <c r="F1312" s="152">
        <f t="shared" si="454"/>
        <v>44165</v>
      </c>
      <c r="G1312" s="152">
        <f t="shared" si="451"/>
        <v>44195</v>
      </c>
      <c r="H1312" s="159">
        <f t="shared" si="455"/>
        <v>1.3500360884495022E-2</v>
      </c>
      <c r="I1312" s="160">
        <f t="shared" si="464"/>
        <v>44255</v>
      </c>
      <c r="J1312" s="155">
        <f t="shared" si="452"/>
        <v>29</v>
      </c>
      <c r="K1312" s="155">
        <f t="shared" si="470"/>
        <v>21</v>
      </c>
      <c r="L1312" s="2">
        <f t="shared" si="465"/>
        <v>1.00975802</v>
      </c>
      <c r="M1312" s="157">
        <f t="shared" si="471"/>
        <v>1.00975802</v>
      </c>
      <c r="N1312" s="2">
        <f t="shared" si="456"/>
        <v>1126.52741259</v>
      </c>
      <c r="O1312" s="161">
        <f t="shared" si="466"/>
        <v>0</v>
      </c>
      <c r="P1312" s="162">
        <f t="shared" si="457"/>
        <v>0</v>
      </c>
      <c r="Q1312" s="157">
        <f t="shared" si="458"/>
        <v>0</v>
      </c>
      <c r="R1312" s="163">
        <f t="shared" si="467"/>
        <v>0.12</v>
      </c>
      <c r="S1312" s="161">
        <f t="shared" si="459"/>
        <v>21</v>
      </c>
      <c r="T1312" s="161">
        <v>360</v>
      </c>
      <c r="U1312" s="164">
        <f t="shared" si="460"/>
        <v>1.0068622380000001</v>
      </c>
      <c r="V1312" s="157">
        <f t="shared" si="461"/>
        <v>7.7304992099999996</v>
      </c>
      <c r="W1312" s="2">
        <f t="shared" si="468"/>
        <v>0</v>
      </c>
      <c r="X1312" s="8"/>
      <c r="Y1312" s="8"/>
      <c r="Z1312" s="5"/>
      <c r="AA1312" s="1"/>
      <c r="AB1312" s="8"/>
      <c r="AC1312" s="3"/>
      <c r="AD1312" s="1"/>
      <c r="AE1312" s="3"/>
      <c r="AF1312" s="3"/>
      <c r="AG1312" s="4"/>
      <c r="AH1312" s="4"/>
      <c r="AI1312" s="4"/>
      <c r="AJ1312" s="1"/>
      <c r="AK1312" s="1"/>
      <c r="AL1312" s="1"/>
      <c r="AM1312" s="1"/>
    </row>
    <row r="1313" spans="1:39" ht="15" customHeight="1" x14ac:dyDescent="0.2">
      <c r="A1313" s="75">
        <f t="shared" si="462"/>
        <v>44248</v>
      </c>
      <c r="B1313" s="2">
        <f t="shared" si="453"/>
        <v>1135.1521349899999</v>
      </c>
      <c r="C1313" s="157">
        <f t="shared" si="469"/>
        <v>1115.64096574</v>
      </c>
      <c r="D1313" s="158">
        <f t="shared" si="463"/>
        <v>5486.52</v>
      </c>
      <c r="E1313" s="150">
        <f>IF(AND(K1313=1,K1312&gt;1),VLOOKUP(A1312,[1]Plan1!$GA$137:$GD$300,4),E1312)</f>
        <v>5560.59</v>
      </c>
      <c r="F1313" s="152">
        <f t="shared" si="454"/>
        <v>44165</v>
      </c>
      <c r="G1313" s="152">
        <f t="shared" si="451"/>
        <v>44195</v>
      </c>
      <c r="H1313" s="159">
        <f t="shared" si="455"/>
        <v>1.3500360884495022E-2</v>
      </c>
      <c r="I1313" s="160">
        <f t="shared" si="464"/>
        <v>44255</v>
      </c>
      <c r="J1313" s="155">
        <f t="shared" si="452"/>
        <v>29</v>
      </c>
      <c r="K1313" s="155">
        <f t="shared" si="470"/>
        <v>22</v>
      </c>
      <c r="L1313" s="2">
        <f t="shared" si="465"/>
        <v>1.0102250500000001</v>
      </c>
      <c r="M1313" s="157">
        <f t="shared" si="471"/>
        <v>1.0102250500000001</v>
      </c>
      <c r="N1313" s="2">
        <f t="shared" si="456"/>
        <v>1127.04845039</v>
      </c>
      <c r="O1313" s="161">
        <f t="shared" si="466"/>
        <v>0</v>
      </c>
      <c r="P1313" s="162">
        <f t="shared" si="457"/>
        <v>0</v>
      </c>
      <c r="Q1313" s="157">
        <f t="shared" si="458"/>
        <v>0</v>
      </c>
      <c r="R1313" s="163">
        <f t="shared" si="467"/>
        <v>0.12</v>
      </c>
      <c r="S1313" s="161">
        <f t="shared" si="459"/>
        <v>22</v>
      </c>
      <c r="T1313" s="161">
        <v>360</v>
      </c>
      <c r="U1313" s="164">
        <f t="shared" si="460"/>
        <v>1.0071901830000001</v>
      </c>
      <c r="V1313" s="157">
        <f t="shared" si="461"/>
        <v>8.1036845999999993</v>
      </c>
      <c r="W1313" s="2">
        <f t="shared" si="468"/>
        <v>0</v>
      </c>
      <c r="X1313" s="8"/>
      <c r="Y1313" s="8"/>
      <c r="Z1313" s="5"/>
      <c r="AA1313" s="1"/>
      <c r="AB1313" s="8"/>
      <c r="AC1313" s="3"/>
      <c r="AD1313" s="1"/>
      <c r="AE1313" s="3"/>
      <c r="AF1313" s="3"/>
      <c r="AG1313" s="4"/>
      <c r="AH1313" s="4"/>
      <c r="AI1313" s="4"/>
      <c r="AJ1313" s="1"/>
      <c r="AK1313" s="1"/>
      <c r="AL1313" s="1"/>
      <c r="AM1313" s="1"/>
    </row>
    <row r="1314" spans="1:39" ht="15" customHeight="1" x14ac:dyDescent="0.2">
      <c r="A1314" s="75">
        <f t="shared" si="462"/>
        <v>44249</v>
      </c>
      <c r="B1314" s="2">
        <f t="shared" si="453"/>
        <v>1136.04706786</v>
      </c>
      <c r="C1314" s="157">
        <f t="shared" si="469"/>
        <v>1115.64096574</v>
      </c>
      <c r="D1314" s="158">
        <f t="shared" si="463"/>
        <v>5486.52</v>
      </c>
      <c r="E1314" s="150">
        <f>IF(AND(K1314=1,K1313&gt;1),VLOOKUP(A1313,[1]Plan1!$GA$137:$GD$300,4),E1313)</f>
        <v>5560.59</v>
      </c>
      <c r="F1314" s="152">
        <f t="shared" si="454"/>
        <v>44165</v>
      </c>
      <c r="G1314" s="152">
        <f t="shared" si="451"/>
        <v>44195</v>
      </c>
      <c r="H1314" s="159">
        <f t="shared" si="455"/>
        <v>1.3500360884495022E-2</v>
      </c>
      <c r="I1314" s="160">
        <f t="shared" si="464"/>
        <v>44255</v>
      </c>
      <c r="J1314" s="155">
        <f t="shared" si="452"/>
        <v>29</v>
      </c>
      <c r="K1314" s="155">
        <f t="shared" si="470"/>
        <v>23</v>
      </c>
      <c r="L1314" s="2">
        <f t="shared" si="465"/>
        <v>1.0106923000000001</v>
      </c>
      <c r="M1314" s="157">
        <f t="shared" si="471"/>
        <v>1.0106923000000001</v>
      </c>
      <c r="N1314" s="2">
        <f t="shared" si="456"/>
        <v>1127.56973363</v>
      </c>
      <c r="O1314" s="161">
        <f t="shared" si="466"/>
        <v>0</v>
      </c>
      <c r="P1314" s="162">
        <f t="shared" si="457"/>
        <v>0</v>
      </c>
      <c r="Q1314" s="157">
        <f t="shared" si="458"/>
        <v>0</v>
      </c>
      <c r="R1314" s="163">
        <f t="shared" si="467"/>
        <v>0.12</v>
      </c>
      <c r="S1314" s="161">
        <f t="shared" si="459"/>
        <v>23</v>
      </c>
      <c r="T1314" s="161">
        <v>360</v>
      </c>
      <c r="U1314" s="164">
        <f t="shared" si="460"/>
        <v>1.007518235</v>
      </c>
      <c r="V1314" s="157">
        <f t="shared" si="461"/>
        <v>8.4773342300000003</v>
      </c>
      <c r="W1314" s="2">
        <f t="shared" si="468"/>
        <v>0</v>
      </c>
      <c r="X1314" s="8"/>
      <c r="Y1314" s="8"/>
      <c r="Z1314" s="5"/>
      <c r="AA1314" s="1"/>
      <c r="AB1314" s="8"/>
      <c r="AC1314" s="3"/>
      <c r="AD1314" s="1"/>
      <c r="AE1314" s="3"/>
      <c r="AF1314" s="3"/>
      <c r="AG1314" s="4"/>
      <c r="AH1314" s="4"/>
      <c r="AI1314" s="4"/>
      <c r="AJ1314" s="1"/>
      <c r="AK1314" s="1"/>
      <c r="AL1314" s="1"/>
      <c r="AM1314" s="1"/>
    </row>
    <row r="1315" spans="1:39" ht="15" customHeight="1" x14ac:dyDescent="0.2">
      <c r="A1315" s="75">
        <f t="shared" si="462"/>
        <v>44250</v>
      </c>
      <c r="B1315" s="2">
        <f t="shared" si="453"/>
        <v>1136.9427108299999</v>
      </c>
      <c r="C1315" s="157">
        <f t="shared" si="469"/>
        <v>1115.64096574</v>
      </c>
      <c r="D1315" s="158">
        <f t="shared" si="463"/>
        <v>5486.52</v>
      </c>
      <c r="E1315" s="150">
        <f>IF(AND(K1315=1,K1314&gt;1),VLOOKUP(A1314,[1]Plan1!$GA$137:$GD$300,4),E1314)</f>
        <v>5560.59</v>
      </c>
      <c r="F1315" s="152">
        <f t="shared" si="454"/>
        <v>44165</v>
      </c>
      <c r="G1315" s="152">
        <f t="shared" si="451"/>
        <v>44195</v>
      </c>
      <c r="H1315" s="159">
        <f t="shared" si="455"/>
        <v>1.3500360884495022E-2</v>
      </c>
      <c r="I1315" s="160">
        <f t="shared" si="464"/>
        <v>44255</v>
      </c>
      <c r="J1315" s="155">
        <f t="shared" si="452"/>
        <v>29</v>
      </c>
      <c r="K1315" s="155">
        <f t="shared" si="470"/>
        <v>24</v>
      </c>
      <c r="L1315" s="2">
        <f t="shared" si="465"/>
        <v>1.0111597699999999</v>
      </c>
      <c r="M1315" s="157">
        <f t="shared" si="471"/>
        <v>1.0111597699999999</v>
      </c>
      <c r="N1315" s="2">
        <f t="shared" si="456"/>
        <v>1128.0912623199999</v>
      </c>
      <c r="O1315" s="161">
        <f t="shared" si="466"/>
        <v>0</v>
      </c>
      <c r="P1315" s="162">
        <f t="shared" si="457"/>
        <v>0</v>
      </c>
      <c r="Q1315" s="157">
        <f t="shared" si="458"/>
        <v>0</v>
      </c>
      <c r="R1315" s="163">
        <f t="shared" si="467"/>
        <v>0.12</v>
      </c>
      <c r="S1315" s="161">
        <f t="shared" si="459"/>
        <v>24</v>
      </c>
      <c r="T1315" s="161">
        <v>360</v>
      </c>
      <c r="U1315" s="164">
        <f t="shared" si="460"/>
        <v>1.007846394</v>
      </c>
      <c r="V1315" s="157">
        <f t="shared" si="461"/>
        <v>8.8514485100000009</v>
      </c>
      <c r="W1315" s="2">
        <f t="shared" si="468"/>
        <v>0</v>
      </c>
      <c r="X1315" s="8"/>
      <c r="Y1315" s="8"/>
      <c r="Z1315" s="5"/>
      <c r="AA1315" s="1"/>
      <c r="AB1315" s="8"/>
      <c r="AC1315" s="3"/>
      <c r="AD1315" s="1"/>
      <c r="AE1315" s="3"/>
      <c r="AF1315" s="3"/>
      <c r="AG1315" s="4"/>
      <c r="AH1315" s="4"/>
      <c r="AI1315" s="4"/>
      <c r="AJ1315" s="1"/>
      <c r="AK1315" s="1"/>
      <c r="AL1315" s="1"/>
      <c r="AM1315" s="1"/>
    </row>
    <row r="1316" spans="1:39" ht="15" customHeight="1" x14ac:dyDescent="0.2">
      <c r="A1316" s="75">
        <f t="shared" si="462"/>
        <v>44251</v>
      </c>
      <c r="B1316" s="2">
        <f t="shared" si="453"/>
        <v>1137.83906428</v>
      </c>
      <c r="C1316" s="157">
        <f t="shared" si="469"/>
        <v>1115.64096574</v>
      </c>
      <c r="D1316" s="158">
        <f t="shared" si="463"/>
        <v>5486.52</v>
      </c>
      <c r="E1316" s="150">
        <f>IF(AND(K1316=1,K1315&gt;1),VLOOKUP(A1315,[1]Plan1!$GA$137:$GD$300,4),E1315)</f>
        <v>5560.59</v>
      </c>
      <c r="F1316" s="152">
        <f t="shared" si="454"/>
        <v>44165</v>
      </c>
      <c r="G1316" s="152">
        <f t="shared" si="451"/>
        <v>44195</v>
      </c>
      <c r="H1316" s="159">
        <f t="shared" si="455"/>
        <v>1.3500360884495022E-2</v>
      </c>
      <c r="I1316" s="160">
        <f t="shared" si="464"/>
        <v>44255</v>
      </c>
      <c r="J1316" s="155">
        <f t="shared" si="452"/>
        <v>29</v>
      </c>
      <c r="K1316" s="155">
        <f t="shared" si="470"/>
        <v>25</v>
      </c>
      <c r="L1316" s="2">
        <f t="shared" si="465"/>
        <v>1.0116274599999999</v>
      </c>
      <c r="M1316" s="157">
        <f t="shared" si="471"/>
        <v>1.0116274599999999</v>
      </c>
      <c r="N1316" s="2">
        <f t="shared" si="456"/>
        <v>1128.6130364400001</v>
      </c>
      <c r="O1316" s="161">
        <f t="shared" si="466"/>
        <v>0</v>
      </c>
      <c r="P1316" s="162">
        <f t="shared" si="457"/>
        <v>0</v>
      </c>
      <c r="Q1316" s="157">
        <f t="shared" si="458"/>
        <v>0</v>
      </c>
      <c r="R1316" s="163">
        <f t="shared" si="467"/>
        <v>0.12</v>
      </c>
      <c r="S1316" s="161">
        <f t="shared" si="459"/>
        <v>25</v>
      </c>
      <c r="T1316" s="161">
        <v>360</v>
      </c>
      <c r="U1316" s="164">
        <f t="shared" si="460"/>
        <v>1.0081746599999999</v>
      </c>
      <c r="V1316" s="157">
        <f t="shared" si="461"/>
        <v>9.2260278400000004</v>
      </c>
      <c r="W1316" s="2">
        <f t="shared" si="468"/>
        <v>0</v>
      </c>
      <c r="X1316" s="8"/>
      <c r="Y1316" s="8"/>
      <c r="Z1316" s="5"/>
      <c r="AA1316" s="1"/>
      <c r="AB1316" s="8"/>
      <c r="AC1316" s="3"/>
      <c r="AD1316" s="1"/>
      <c r="AE1316" s="3"/>
      <c r="AF1316" s="3"/>
      <c r="AG1316" s="4"/>
      <c r="AH1316" s="4"/>
      <c r="AI1316" s="4"/>
      <c r="AJ1316" s="1"/>
      <c r="AK1316" s="1"/>
      <c r="AL1316" s="1"/>
      <c r="AM1316" s="1"/>
    </row>
    <row r="1317" spans="1:39" ht="15" customHeight="1" x14ac:dyDescent="0.2">
      <c r="A1317" s="75">
        <f t="shared" si="462"/>
        <v>44252</v>
      </c>
      <c r="B1317" s="2">
        <f t="shared" si="453"/>
        <v>1138.7361173899999</v>
      </c>
      <c r="C1317" s="157">
        <f t="shared" si="469"/>
        <v>1115.64096574</v>
      </c>
      <c r="D1317" s="158">
        <f t="shared" si="463"/>
        <v>5486.52</v>
      </c>
      <c r="E1317" s="150">
        <f>IF(AND(K1317=1,K1316&gt;1),VLOOKUP(A1316,[1]Plan1!$GA$137:$GD$300,4),E1316)</f>
        <v>5560.59</v>
      </c>
      <c r="F1317" s="152">
        <f t="shared" si="454"/>
        <v>44165</v>
      </c>
      <c r="G1317" s="152">
        <f t="shared" si="451"/>
        <v>44195</v>
      </c>
      <c r="H1317" s="159">
        <f t="shared" si="455"/>
        <v>1.3500360884495022E-2</v>
      </c>
      <c r="I1317" s="160">
        <f t="shared" si="464"/>
        <v>44255</v>
      </c>
      <c r="J1317" s="155">
        <f t="shared" si="452"/>
        <v>29</v>
      </c>
      <c r="K1317" s="155">
        <f t="shared" si="470"/>
        <v>26</v>
      </c>
      <c r="L1317" s="2">
        <f t="shared" si="465"/>
        <v>1.01209536</v>
      </c>
      <c r="M1317" s="157">
        <f t="shared" si="471"/>
        <v>1.01209536</v>
      </c>
      <c r="N1317" s="2">
        <f t="shared" si="456"/>
        <v>1129.13504485</v>
      </c>
      <c r="O1317" s="161">
        <f t="shared" si="466"/>
        <v>0</v>
      </c>
      <c r="P1317" s="162">
        <f t="shared" si="457"/>
        <v>0</v>
      </c>
      <c r="Q1317" s="157">
        <f t="shared" si="458"/>
        <v>0</v>
      </c>
      <c r="R1317" s="163">
        <f t="shared" si="467"/>
        <v>0.12</v>
      </c>
      <c r="S1317" s="161">
        <f t="shared" si="459"/>
        <v>26</v>
      </c>
      <c r="T1317" s="161">
        <v>360</v>
      </c>
      <c r="U1317" s="164">
        <f t="shared" si="460"/>
        <v>1.008503033</v>
      </c>
      <c r="V1317" s="157">
        <f t="shared" si="461"/>
        <v>9.6010725400000005</v>
      </c>
      <c r="W1317" s="2">
        <f t="shared" si="468"/>
        <v>0</v>
      </c>
      <c r="X1317" s="8"/>
      <c r="Y1317" s="8"/>
      <c r="Z1317" s="5"/>
      <c r="AA1317" s="1"/>
      <c r="AB1317" s="8"/>
      <c r="AC1317" s="3"/>
      <c r="AD1317" s="1"/>
      <c r="AE1317" s="3"/>
      <c r="AF1317" s="3"/>
      <c r="AG1317" s="4"/>
      <c r="AH1317" s="4"/>
      <c r="AI1317" s="4"/>
      <c r="AJ1317" s="1"/>
      <c r="AK1317" s="1"/>
      <c r="AL1317" s="1"/>
      <c r="AM1317" s="1"/>
    </row>
    <row r="1318" spans="1:39" ht="15" customHeight="1" x14ac:dyDescent="0.2">
      <c r="A1318" s="75">
        <f t="shared" si="462"/>
        <v>44253</v>
      </c>
      <c r="B1318" s="2">
        <f t="shared" si="453"/>
        <v>1139.6338705599999</v>
      </c>
      <c r="C1318" s="157">
        <f t="shared" si="469"/>
        <v>1115.64096574</v>
      </c>
      <c r="D1318" s="158">
        <f t="shared" si="463"/>
        <v>5486.52</v>
      </c>
      <c r="E1318" s="150">
        <f>IF(AND(K1318=1,K1317&gt;1),VLOOKUP(A1317,[1]Plan1!$GA$137:$GD$300,4),E1317)</f>
        <v>5560.59</v>
      </c>
      <c r="F1318" s="152">
        <f t="shared" si="454"/>
        <v>44165</v>
      </c>
      <c r="G1318" s="152">
        <f t="shared" si="451"/>
        <v>44195</v>
      </c>
      <c r="H1318" s="159">
        <f t="shared" si="455"/>
        <v>1.3500360884495022E-2</v>
      </c>
      <c r="I1318" s="160">
        <f t="shared" si="464"/>
        <v>44255</v>
      </c>
      <c r="J1318" s="155">
        <f t="shared" si="452"/>
        <v>29</v>
      </c>
      <c r="K1318" s="155">
        <f t="shared" si="470"/>
        <v>27</v>
      </c>
      <c r="L1318" s="2">
        <f t="shared" si="465"/>
        <v>1.0125634699999999</v>
      </c>
      <c r="M1318" s="157">
        <f t="shared" si="471"/>
        <v>1.0125634699999999</v>
      </c>
      <c r="N1318" s="2">
        <f t="shared" si="456"/>
        <v>1129.65728754</v>
      </c>
      <c r="O1318" s="161">
        <f t="shared" si="466"/>
        <v>0</v>
      </c>
      <c r="P1318" s="162">
        <f t="shared" si="457"/>
        <v>0</v>
      </c>
      <c r="Q1318" s="157">
        <f t="shared" si="458"/>
        <v>0</v>
      </c>
      <c r="R1318" s="163">
        <f t="shared" si="467"/>
        <v>0.12</v>
      </c>
      <c r="S1318" s="161">
        <f t="shared" si="459"/>
        <v>27</v>
      </c>
      <c r="T1318" s="161">
        <v>360</v>
      </c>
      <c r="U1318" s="164">
        <f t="shared" si="460"/>
        <v>1.0088315130000001</v>
      </c>
      <c r="V1318" s="157">
        <f t="shared" si="461"/>
        <v>9.9765830199999996</v>
      </c>
      <c r="W1318" s="2">
        <f t="shared" si="468"/>
        <v>0</v>
      </c>
      <c r="X1318" s="8"/>
      <c r="Y1318" s="8"/>
      <c r="Z1318" s="5"/>
      <c r="AA1318" s="1"/>
      <c r="AB1318" s="8"/>
      <c r="AC1318" s="3"/>
      <c r="AD1318" s="1"/>
      <c r="AE1318" s="3"/>
      <c r="AF1318" s="3"/>
      <c r="AG1318" s="4"/>
      <c r="AH1318" s="4"/>
      <c r="AI1318" s="4"/>
      <c r="AJ1318" s="1"/>
      <c r="AK1318" s="1"/>
      <c r="AL1318" s="1"/>
      <c r="AM1318" s="1"/>
    </row>
    <row r="1319" spans="1:39" ht="15" customHeight="1" x14ac:dyDescent="0.2">
      <c r="A1319" s="75">
        <f t="shared" si="462"/>
        <v>44254</v>
      </c>
      <c r="B1319" s="2">
        <f t="shared" si="453"/>
        <v>1140.5323455600001</v>
      </c>
      <c r="C1319" s="157">
        <f t="shared" si="469"/>
        <v>1115.64096574</v>
      </c>
      <c r="D1319" s="158">
        <f t="shared" si="463"/>
        <v>5486.52</v>
      </c>
      <c r="E1319" s="150">
        <f>IF(AND(K1319=1,K1318&gt;1),VLOOKUP(A1318,[1]Plan1!$GA$137:$GD$300,4),E1318)</f>
        <v>5560.59</v>
      </c>
      <c r="F1319" s="152">
        <f t="shared" si="454"/>
        <v>44165</v>
      </c>
      <c r="G1319" s="152">
        <f t="shared" si="451"/>
        <v>44195</v>
      </c>
      <c r="H1319" s="159">
        <f t="shared" si="455"/>
        <v>1.3500360884495022E-2</v>
      </c>
      <c r="I1319" s="160">
        <f t="shared" si="464"/>
        <v>44255</v>
      </c>
      <c r="J1319" s="155">
        <f t="shared" si="452"/>
        <v>29</v>
      </c>
      <c r="K1319" s="155">
        <f t="shared" si="470"/>
        <v>28</v>
      </c>
      <c r="L1319" s="2">
        <f t="shared" si="465"/>
        <v>1.01303181</v>
      </c>
      <c r="M1319" s="157">
        <f t="shared" si="471"/>
        <v>1.01303181</v>
      </c>
      <c r="N1319" s="2">
        <f t="shared" si="456"/>
        <v>1130.17978683</v>
      </c>
      <c r="O1319" s="161">
        <f t="shared" si="466"/>
        <v>0</v>
      </c>
      <c r="P1319" s="162">
        <f t="shared" si="457"/>
        <v>0</v>
      </c>
      <c r="Q1319" s="157">
        <f t="shared" si="458"/>
        <v>0</v>
      </c>
      <c r="R1319" s="163">
        <f t="shared" si="467"/>
        <v>0.12</v>
      </c>
      <c r="S1319" s="161">
        <f t="shared" si="459"/>
        <v>28</v>
      </c>
      <c r="T1319" s="161">
        <v>360</v>
      </c>
      <c r="U1319" s="164">
        <f t="shared" si="460"/>
        <v>1.009160099</v>
      </c>
      <c r="V1319" s="157">
        <f t="shared" si="461"/>
        <v>10.35255873</v>
      </c>
      <c r="W1319" s="2">
        <f t="shared" si="468"/>
        <v>0</v>
      </c>
      <c r="X1319" s="8"/>
      <c r="Y1319" s="8"/>
      <c r="Z1319" s="5"/>
      <c r="AA1319" s="1"/>
      <c r="AB1319" s="8"/>
      <c r="AC1319" s="3"/>
      <c r="AD1319" s="1"/>
      <c r="AE1319" s="3"/>
      <c r="AF1319" s="3"/>
      <c r="AG1319" s="4"/>
      <c r="AH1319" s="4"/>
      <c r="AI1319" s="4"/>
      <c r="AJ1319" s="1"/>
      <c r="AK1319" s="1"/>
      <c r="AL1319" s="1"/>
      <c r="AM1319" s="1"/>
    </row>
    <row r="1320" spans="1:39" ht="15" customHeight="1" x14ac:dyDescent="0.2">
      <c r="A1320" s="75">
        <f t="shared" si="462"/>
        <v>44255</v>
      </c>
      <c r="B1320" s="2">
        <f t="shared" si="453"/>
        <v>1141.4315225599998</v>
      </c>
      <c r="C1320" s="157">
        <f t="shared" si="469"/>
        <v>1115.64096574</v>
      </c>
      <c r="D1320" s="158">
        <f t="shared" si="463"/>
        <v>5486.52</v>
      </c>
      <c r="E1320" s="150">
        <f>IF(AND(K1320=1,K1319&gt;1),VLOOKUP(A1319,[1]Plan1!$GA$137:$GD$300,4),E1319)</f>
        <v>5560.59</v>
      </c>
      <c r="F1320" s="152">
        <f t="shared" si="454"/>
        <v>44165</v>
      </c>
      <c r="G1320" s="152">
        <f t="shared" si="451"/>
        <v>44195</v>
      </c>
      <c r="H1320" s="159">
        <f t="shared" si="455"/>
        <v>1.3500360884495022E-2</v>
      </c>
      <c r="I1320" s="160">
        <f t="shared" si="464"/>
        <v>44255</v>
      </c>
      <c r="J1320" s="155">
        <f t="shared" si="452"/>
        <v>29</v>
      </c>
      <c r="K1320" s="155">
        <f t="shared" si="470"/>
        <v>29</v>
      </c>
      <c r="L1320" s="2">
        <f t="shared" si="465"/>
        <v>1.0135003600000001</v>
      </c>
      <c r="M1320" s="157">
        <f t="shared" si="471"/>
        <v>1.0135003600000001</v>
      </c>
      <c r="N1320" s="2">
        <f t="shared" si="456"/>
        <v>1130.7025203999999</v>
      </c>
      <c r="O1320" s="161">
        <f t="shared" si="466"/>
        <v>7</v>
      </c>
      <c r="P1320" s="162">
        <f t="shared" si="457"/>
        <v>1.6544852521669977E-2</v>
      </c>
      <c r="Q1320" s="157">
        <f t="shared" si="458"/>
        <v>18.70730644</v>
      </c>
      <c r="R1320" s="163">
        <f t="shared" si="467"/>
        <v>0.12</v>
      </c>
      <c r="S1320" s="161">
        <f t="shared" si="459"/>
        <v>29</v>
      </c>
      <c r="T1320" s="161">
        <v>360</v>
      </c>
      <c r="U1320" s="164">
        <f t="shared" si="460"/>
        <v>1.0094887930000001</v>
      </c>
      <c r="V1320" s="157">
        <f t="shared" si="461"/>
        <v>10.72900216</v>
      </c>
      <c r="W1320" s="2">
        <f t="shared" si="468"/>
        <v>29.4363086</v>
      </c>
      <c r="X1320" s="8"/>
      <c r="Y1320" s="8"/>
      <c r="Z1320" s="5"/>
      <c r="AA1320" s="1"/>
      <c r="AB1320" s="8"/>
      <c r="AC1320" s="3"/>
      <c r="AD1320" s="1"/>
      <c r="AE1320" s="3"/>
      <c r="AF1320" s="3"/>
      <c r="AG1320" s="4"/>
      <c r="AH1320" s="4"/>
      <c r="AI1320" s="4"/>
      <c r="AJ1320" s="1"/>
      <c r="AK1320" s="1"/>
      <c r="AL1320" s="1"/>
      <c r="AM1320" s="1"/>
    </row>
    <row r="1321" spans="1:39" ht="15" customHeight="1" x14ac:dyDescent="0.2">
      <c r="A1321" s="75">
        <f t="shared" si="462"/>
        <v>44256</v>
      </c>
      <c r="B1321" s="2">
        <f t="shared" si="453"/>
        <v>1112.43789614</v>
      </c>
      <c r="C1321" s="180">
        <f>IF(I1321&gt;I1320,N1320-Q1320,C1320)</f>
        <v>1111.99521396</v>
      </c>
      <c r="D1321" s="158">
        <f t="shared" si="463"/>
        <v>5560.59</v>
      </c>
      <c r="E1321" s="150">
        <f>IF(AND(K1321=1,K1320&gt;1),VLOOKUP(A1320,[1]Plan1!$GA$137:$GD$300,4),E1320)</f>
        <v>5574.49</v>
      </c>
      <c r="F1321" s="152">
        <f t="shared" si="454"/>
        <v>44193</v>
      </c>
      <c r="G1321" s="152">
        <f t="shared" si="451"/>
        <v>44224</v>
      </c>
      <c r="H1321" s="159">
        <f t="shared" si="455"/>
        <v>2.4997347403781234E-3</v>
      </c>
      <c r="I1321" s="160">
        <f t="shared" si="464"/>
        <v>44285</v>
      </c>
      <c r="J1321" s="155">
        <f t="shared" si="452"/>
        <v>30</v>
      </c>
      <c r="K1321" s="155">
        <f t="shared" si="470"/>
        <v>1</v>
      </c>
      <c r="L1321" s="2">
        <f t="shared" si="465"/>
        <v>1.0000832200000001</v>
      </c>
      <c r="M1321" s="157">
        <f t="shared" si="471"/>
        <v>1.0000832200000001</v>
      </c>
      <c r="N1321" s="2">
        <f t="shared" si="456"/>
        <v>1112.0877542000001</v>
      </c>
      <c r="O1321" s="161">
        <f t="shared" si="466"/>
        <v>0</v>
      </c>
      <c r="P1321" s="162">
        <f t="shared" si="457"/>
        <v>0</v>
      </c>
      <c r="Q1321" s="157">
        <f t="shared" si="458"/>
        <v>0</v>
      </c>
      <c r="R1321" s="163">
        <f t="shared" si="467"/>
        <v>0.12</v>
      </c>
      <c r="S1321" s="161">
        <f t="shared" si="459"/>
        <v>1</v>
      </c>
      <c r="T1321" s="161">
        <v>360</v>
      </c>
      <c r="U1321" s="164">
        <f t="shared" si="460"/>
        <v>1.0003148509999999</v>
      </c>
      <c r="V1321" s="157">
        <f t="shared" si="461"/>
        <v>0.35014193999999998</v>
      </c>
      <c r="W1321" s="2">
        <f t="shared" si="468"/>
        <v>0</v>
      </c>
      <c r="X1321" s="8"/>
      <c r="Y1321" s="8"/>
      <c r="Z1321" s="5"/>
      <c r="AA1321" s="1"/>
      <c r="AB1321" s="8"/>
      <c r="AC1321" s="3"/>
      <c r="AD1321" s="1"/>
      <c r="AE1321" s="3"/>
      <c r="AF1321" s="3"/>
      <c r="AG1321" s="4"/>
      <c r="AH1321" s="4"/>
      <c r="AI1321" s="4"/>
      <c r="AJ1321" s="1"/>
      <c r="AK1321" s="1"/>
      <c r="AL1321" s="1"/>
      <c r="AM1321" s="1"/>
    </row>
    <row r="1322" spans="1:39" ht="15" customHeight="1" x14ac:dyDescent="0.2">
      <c r="A1322" s="75">
        <f t="shared" si="462"/>
        <v>44257</v>
      </c>
      <c r="B1322" s="2">
        <f t="shared" si="453"/>
        <v>1112.8807589400001</v>
      </c>
      <c r="C1322" s="157">
        <f t="shared" ref="C1322:C1385" si="472">IF(I1322&gt;I1321,N1321-Q1321,C1321)</f>
        <v>1111.99521396</v>
      </c>
      <c r="D1322" s="158">
        <f t="shared" si="463"/>
        <v>5560.59</v>
      </c>
      <c r="E1322" s="150">
        <f>IF(AND(K1322=1,K1321&gt;1),VLOOKUP(A1321,[1]Plan1!$GA$137:$GD$300,4),E1321)</f>
        <v>5574.49</v>
      </c>
      <c r="F1322" s="152">
        <f t="shared" si="454"/>
        <v>44193</v>
      </c>
      <c r="G1322" s="152">
        <f t="shared" si="451"/>
        <v>44224</v>
      </c>
      <c r="H1322" s="159">
        <f t="shared" si="455"/>
        <v>2.4997347403781234E-3</v>
      </c>
      <c r="I1322" s="160">
        <f t="shared" si="464"/>
        <v>44285</v>
      </c>
      <c r="J1322" s="155">
        <f t="shared" si="452"/>
        <v>30</v>
      </c>
      <c r="K1322" s="155">
        <f t="shared" si="470"/>
        <v>2</v>
      </c>
      <c r="L1322" s="2">
        <f t="shared" si="465"/>
        <v>1.00016645</v>
      </c>
      <c r="M1322" s="157">
        <f t="shared" si="471"/>
        <v>1.00016645</v>
      </c>
      <c r="N1322" s="2">
        <f t="shared" si="456"/>
        <v>1112.1803055600001</v>
      </c>
      <c r="O1322" s="161">
        <f t="shared" si="466"/>
        <v>0</v>
      </c>
      <c r="P1322" s="162">
        <f t="shared" si="457"/>
        <v>0</v>
      </c>
      <c r="Q1322" s="157">
        <f t="shared" si="458"/>
        <v>0</v>
      </c>
      <c r="R1322" s="163">
        <f t="shared" si="467"/>
        <v>0.12</v>
      </c>
      <c r="S1322" s="161">
        <f t="shared" si="459"/>
        <v>2</v>
      </c>
      <c r="T1322" s="161">
        <v>360</v>
      </c>
      <c r="U1322" s="164">
        <f t="shared" si="460"/>
        <v>1.000629802</v>
      </c>
      <c r="V1322" s="157">
        <f t="shared" si="461"/>
        <v>0.70045338000000001</v>
      </c>
      <c r="W1322" s="2">
        <f t="shared" si="468"/>
        <v>0</v>
      </c>
      <c r="X1322" s="8"/>
      <c r="Y1322" s="8"/>
      <c r="Z1322" s="5"/>
      <c r="AA1322" s="1"/>
      <c r="AB1322" s="8"/>
      <c r="AC1322" s="3"/>
      <c r="AD1322" s="1"/>
      <c r="AE1322" s="3"/>
      <c r="AF1322" s="3"/>
      <c r="AG1322" s="4"/>
      <c r="AH1322" s="4"/>
      <c r="AI1322" s="4"/>
      <c r="AJ1322" s="1"/>
      <c r="AK1322" s="1"/>
      <c r="AL1322" s="1"/>
      <c r="AM1322" s="1"/>
    </row>
    <row r="1323" spans="1:39" ht="15" customHeight="1" x14ac:dyDescent="0.2">
      <c r="A1323" s="75">
        <f t="shared" si="462"/>
        <v>44258</v>
      </c>
      <c r="B1323" s="2">
        <f t="shared" si="453"/>
        <v>1113.32380128</v>
      </c>
      <c r="C1323" s="157">
        <f t="shared" si="472"/>
        <v>1111.99521396</v>
      </c>
      <c r="D1323" s="158">
        <f t="shared" si="463"/>
        <v>5560.59</v>
      </c>
      <c r="E1323" s="150">
        <f>IF(AND(K1323=1,K1322&gt;1),VLOOKUP(A1322,[1]Plan1!$GA$137:$GD$300,4),E1322)</f>
        <v>5574.49</v>
      </c>
      <c r="F1323" s="152">
        <f t="shared" si="454"/>
        <v>44193</v>
      </c>
      <c r="G1323" s="152">
        <f t="shared" si="451"/>
        <v>44224</v>
      </c>
      <c r="H1323" s="159">
        <f t="shared" si="455"/>
        <v>2.4997347403781234E-3</v>
      </c>
      <c r="I1323" s="160">
        <f t="shared" si="464"/>
        <v>44285</v>
      </c>
      <c r="J1323" s="155">
        <f t="shared" si="452"/>
        <v>30</v>
      </c>
      <c r="K1323" s="155">
        <f t="shared" si="470"/>
        <v>3</v>
      </c>
      <c r="L1323" s="2">
        <f t="shared" si="465"/>
        <v>1.00024969</v>
      </c>
      <c r="M1323" s="157">
        <f t="shared" si="471"/>
        <v>1.00024969</v>
      </c>
      <c r="N1323" s="2">
        <f t="shared" si="456"/>
        <v>1112.27286804</v>
      </c>
      <c r="O1323" s="161">
        <f t="shared" si="466"/>
        <v>0</v>
      </c>
      <c r="P1323" s="162">
        <f t="shared" si="457"/>
        <v>0</v>
      </c>
      <c r="Q1323" s="157">
        <f t="shared" si="458"/>
        <v>0</v>
      </c>
      <c r="R1323" s="163">
        <f t="shared" si="467"/>
        <v>0.12</v>
      </c>
      <c r="S1323" s="161">
        <f t="shared" si="459"/>
        <v>3</v>
      </c>
      <c r="T1323" s="161">
        <v>360</v>
      </c>
      <c r="U1323" s="164">
        <f t="shared" si="460"/>
        <v>1.0009448519999999</v>
      </c>
      <c r="V1323" s="157">
        <f t="shared" si="461"/>
        <v>1.05093324</v>
      </c>
      <c r="W1323" s="2">
        <f t="shared" si="468"/>
        <v>0</v>
      </c>
      <c r="X1323" s="8"/>
      <c r="Y1323" s="8"/>
      <c r="Z1323" s="5"/>
      <c r="AA1323" s="1"/>
      <c r="AB1323" s="8"/>
      <c r="AC1323" s="3"/>
      <c r="AD1323" s="1"/>
      <c r="AE1323" s="3"/>
      <c r="AF1323" s="3"/>
      <c r="AG1323" s="4"/>
      <c r="AH1323" s="4"/>
      <c r="AI1323" s="4"/>
      <c r="AJ1323" s="1"/>
      <c r="AK1323" s="1"/>
      <c r="AL1323" s="1"/>
      <c r="AM1323" s="1"/>
    </row>
    <row r="1324" spans="1:39" ht="15" customHeight="1" x14ac:dyDescent="0.2">
      <c r="A1324" s="75">
        <f t="shared" si="462"/>
        <v>44259</v>
      </c>
      <c r="B1324" s="2">
        <f t="shared" si="453"/>
        <v>1113.76701207</v>
      </c>
      <c r="C1324" s="157">
        <f t="shared" si="472"/>
        <v>1111.99521396</v>
      </c>
      <c r="D1324" s="158">
        <f t="shared" si="463"/>
        <v>5560.59</v>
      </c>
      <c r="E1324" s="150">
        <f>IF(AND(K1324=1,K1323&gt;1),VLOOKUP(A1323,[1]Plan1!$GA$137:$GD$300,4),E1323)</f>
        <v>5574.49</v>
      </c>
      <c r="F1324" s="152">
        <f t="shared" si="454"/>
        <v>44193</v>
      </c>
      <c r="G1324" s="152">
        <f t="shared" ref="G1324:G1387" si="473">IF(I1324&gt;I1323,EDATE(A1323,-1),+G1323)</f>
        <v>44224</v>
      </c>
      <c r="H1324" s="159">
        <f t="shared" si="455"/>
        <v>2.4997347403781234E-3</v>
      </c>
      <c r="I1324" s="160">
        <f t="shared" si="464"/>
        <v>44285</v>
      </c>
      <c r="J1324" s="155">
        <f t="shared" ref="J1324:J1387" si="474">IF(I1324&gt;I1323,I1324-I1323,J1323)</f>
        <v>30</v>
      </c>
      <c r="K1324" s="155">
        <f t="shared" si="470"/>
        <v>4</v>
      </c>
      <c r="L1324" s="2">
        <f t="shared" si="465"/>
        <v>1.0003329299999999</v>
      </c>
      <c r="M1324" s="157">
        <f t="shared" si="471"/>
        <v>1.0003329299999999</v>
      </c>
      <c r="N1324" s="2">
        <f t="shared" si="456"/>
        <v>1112.36543052</v>
      </c>
      <c r="O1324" s="161">
        <f t="shared" si="466"/>
        <v>0</v>
      </c>
      <c r="P1324" s="162">
        <f t="shared" si="457"/>
        <v>0</v>
      </c>
      <c r="Q1324" s="157">
        <f t="shared" si="458"/>
        <v>0</v>
      </c>
      <c r="R1324" s="163">
        <f t="shared" si="467"/>
        <v>0.12</v>
      </c>
      <c r="S1324" s="161">
        <f t="shared" si="459"/>
        <v>4</v>
      </c>
      <c r="T1324" s="161">
        <v>360</v>
      </c>
      <c r="U1324" s="164">
        <f t="shared" si="460"/>
        <v>1.0012600009999999</v>
      </c>
      <c r="V1324" s="157">
        <f t="shared" si="461"/>
        <v>1.40158155</v>
      </c>
      <c r="W1324" s="2">
        <f t="shared" si="468"/>
        <v>0</v>
      </c>
      <c r="X1324" s="8"/>
      <c r="Y1324" s="8"/>
      <c r="Z1324" s="5"/>
      <c r="AA1324" s="1"/>
      <c r="AB1324" s="8"/>
      <c r="AC1324" s="3"/>
      <c r="AD1324" s="1"/>
      <c r="AE1324" s="3"/>
      <c r="AF1324" s="3"/>
      <c r="AG1324" s="4"/>
      <c r="AH1324" s="4"/>
      <c r="AI1324" s="4"/>
      <c r="AJ1324" s="1"/>
      <c r="AK1324" s="1"/>
      <c r="AL1324" s="1"/>
      <c r="AM1324" s="1"/>
    </row>
    <row r="1325" spans="1:39" ht="15" customHeight="1" x14ac:dyDescent="0.2">
      <c r="A1325" s="75">
        <f t="shared" si="462"/>
        <v>44260</v>
      </c>
      <c r="B1325" s="2">
        <f t="shared" si="453"/>
        <v>1114.21040247</v>
      </c>
      <c r="C1325" s="157">
        <f t="shared" si="472"/>
        <v>1111.99521396</v>
      </c>
      <c r="D1325" s="158">
        <f t="shared" si="463"/>
        <v>5560.59</v>
      </c>
      <c r="E1325" s="150">
        <f>IF(AND(K1325=1,K1324&gt;1),VLOOKUP(A1324,[1]Plan1!$GA$137:$GD$300,4),E1324)</f>
        <v>5574.49</v>
      </c>
      <c r="F1325" s="152">
        <f t="shared" si="454"/>
        <v>44193</v>
      </c>
      <c r="G1325" s="152">
        <f t="shared" si="473"/>
        <v>44224</v>
      </c>
      <c r="H1325" s="159">
        <f t="shared" si="455"/>
        <v>2.4997347403781234E-3</v>
      </c>
      <c r="I1325" s="160">
        <f t="shared" si="464"/>
        <v>44285</v>
      </c>
      <c r="J1325" s="155">
        <f t="shared" si="474"/>
        <v>30</v>
      </c>
      <c r="K1325" s="155">
        <f t="shared" si="470"/>
        <v>5</v>
      </c>
      <c r="L1325" s="2">
        <f t="shared" si="465"/>
        <v>1.00041618</v>
      </c>
      <c r="M1325" s="157">
        <f t="shared" si="471"/>
        <v>1.00041618</v>
      </c>
      <c r="N1325" s="2">
        <f t="shared" si="456"/>
        <v>1112.4580041199999</v>
      </c>
      <c r="O1325" s="161">
        <f t="shared" si="466"/>
        <v>0</v>
      </c>
      <c r="P1325" s="162">
        <f t="shared" si="457"/>
        <v>0</v>
      </c>
      <c r="Q1325" s="157">
        <f t="shared" si="458"/>
        <v>0</v>
      </c>
      <c r="R1325" s="163">
        <f t="shared" si="467"/>
        <v>0.12</v>
      </c>
      <c r="S1325" s="161">
        <f t="shared" si="459"/>
        <v>5</v>
      </c>
      <c r="T1325" s="161">
        <v>360</v>
      </c>
      <c r="U1325" s="164">
        <f t="shared" si="460"/>
        <v>1.0015752490000001</v>
      </c>
      <c r="V1325" s="157">
        <f t="shared" si="461"/>
        <v>1.75239835</v>
      </c>
      <c r="W1325" s="2">
        <f t="shared" si="468"/>
        <v>0</v>
      </c>
      <c r="X1325" s="8"/>
      <c r="Y1325" s="8"/>
      <c r="Z1325" s="5"/>
      <c r="AA1325" s="1"/>
      <c r="AB1325" s="8"/>
      <c r="AC1325" s="3"/>
      <c r="AD1325" s="1"/>
      <c r="AE1325" s="3"/>
      <c r="AF1325" s="3"/>
      <c r="AG1325" s="4"/>
      <c r="AH1325" s="4"/>
      <c r="AI1325" s="4"/>
      <c r="AJ1325" s="1"/>
      <c r="AK1325" s="1"/>
      <c r="AL1325" s="1"/>
      <c r="AM1325" s="1"/>
    </row>
    <row r="1326" spans="1:39" ht="15" customHeight="1" x14ac:dyDescent="0.2">
      <c r="A1326" s="75">
        <f t="shared" si="462"/>
        <v>44261</v>
      </c>
      <c r="B1326" s="2">
        <f t="shared" si="453"/>
        <v>1114.6539725300001</v>
      </c>
      <c r="C1326" s="157">
        <f t="shared" si="472"/>
        <v>1111.99521396</v>
      </c>
      <c r="D1326" s="158">
        <f t="shared" si="463"/>
        <v>5560.59</v>
      </c>
      <c r="E1326" s="150">
        <f>IF(AND(K1326=1,K1325&gt;1),VLOOKUP(A1325,[1]Plan1!$GA$137:$GD$300,4),E1325)</f>
        <v>5574.49</v>
      </c>
      <c r="F1326" s="152">
        <f t="shared" si="454"/>
        <v>44193</v>
      </c>
      <c r="G1326" s="152">
        <f t="shared" si="473"/>
        <v>44224</v>
      </c>
      <c r="H1326" s="159">
        <f t="shared" si="455"/>
        <v>2.4997347403781234E-3</v>
      </c>
      <c r="I1326" s="160">
        <f t="shared" si="464"/>
        <v>44285</v>
      </c>
      <c r="J1326" s="155">
        <f t="shared" si="474"/>
        <v>30</v>
      </c>
      <c r="K1326" s="155">
        <f t="shared" si="470"/>
        <v>6</v>
      </c>
      <c r="L1326" s="2">
        <f t="shared" si="465"/>
        <v>1.00049944</v>
      </c>
      <c r="M1326" s="157">
        <f t="shared" si="471"/>
        <v>1.00049944</v>
      </c>
      <c r="N1326" s="2">
        <f t="shared" si="456"/>
        <v>1112.55058884</v>
      </c>
      <c r="O1326" s="161">
        <f t="shared" si="466"/>
        <v>0</v>
      </c>
      <c r="P1326" s="162">
        <f t="shared" si="457"/>
        <v>0</v>
      </c>
      <c r="Q1326" s="157">
        <f t="shared" si="458"/>
        <v>0</v>
      </c>
      <c r="R1326" s="163">
        <f t="shared" si="467"/>
        <v>0.12</v>
      </c>
      <c r="S1326" s="161">
        <f t="shared" si="459"/>
        <v>6</v>
      </c>
      <c r="T1326" s="161">
        <v>360</v>
      </c>
      <c r="U1326" s="164">
        <f t="shared" si="460"/>
        <v>1.001890596</v>
      </c>
      <c r="V1326" s="157">
        <f t="shared" si="461"/>
        <v>2.1033836899999998</v>
      </c>
      <c r="W1326" s="2">
        <f t="shared" si="468"/>
        <v>0</v>
      </c>
      <c r="X1326" s="8"/>
      <c r="Y1326" s="8"/>
      <c r="Z1326" s="5"/>
      <c r="AA1326" s="1"/>
      <c r="AB1326" s="8"/>
      <c r="AC1326" s="3"/>
      <c r="AD1326" s="1"/>
      <c r="AE1326" s="3"/>
      <c r="AF1326" s="3"/>
      <c r="AG1326" s="4"/>
      <c r="AH1326" s="4"/>
      <c r="AI1326" s="4"/>
      <c r="AJ1326" s="1"/>
      <c r="AK1326" s="1"/>
      <c r="AL1326" s="1"/>
      <c r="AM1326" s="1"/>
    </row>
    <row r="1327" spans="1:39" ht="15" customHeight="1" x14ac:dyDescent="0.2">
      <c r="A1327" s="75">
        <f t="shared" si="462"/>
        <v>44262</v>
      </c>
      <c r="B1327" s="2">
        <f t="shared" si="453"/>
        <v>1115.0977233900001</v>
      </c>
      <c r="C1327" s="157">
        <f t="shared" si="472"/>
        <v>1111.99521396</v>
      </c>
      <c r="D1327" s="158">
        <f t="shared" si="463"/>
        <v>5560.59</v>
      </c>
      <c r="E1327" s="150">
        <f>IF(AND(K1327=1,K1326&gt;1),VLOOKUP(A1326,[1]Plan1!$GA$137:$GD$300,4),E1326)</f>
        <v>5574.49</v>
      </c>
      <c r="F1327" s="152">
        <f t="shared" si="454"/>
        <v>44193</v>
      </c>
      <c r="G1327" s="152">
        <f t="shared" si="473"/>
        <v>44224</v>
      </c>
      <c r="H1327" s="159">
        <f t="shared" si="455"/>
        <v>2.4997347403781234E-3</v>
      </c>
      <c r="I1327" s="160">
        <f t="shared" si="464"/>
        <v>44285</v>
      </c>
      <c r="J1327" s="155">
        <f t="shared" si="474"/>
        <v>30</v>
      </c>
      <c r="K1327" s="155">
        <f t="shared" si="470"/>
        <v>7</v>
      </c>
      <c r="L1327" s="2">
        <f t="shared" si="465"/>
        <v>1.00058271</v>
      </c>
      <c r="M1327" s="157">
        <f t="shared" si="471"/>
        <v>1.00058271</v>
      </c>
      <c r="N1327" s="2">
        <f t="shared" si="456"/>
        <v>1112.64318469</v>
      </c>
      <c r="O1327" s="161">
        <f t="shared" si="466"/>
        <v>0</v>
      </c>
      <c r="P1327" s="162">
        <f t="shared" si="457"/>
        <v>0</v>
      </c>
      <c r="Q1327" s="157">
        <f t="shared" si="458"/>
        <v>0</v>
      </c>
      <c r="R1327" s="163">
        <f t="shared" si="467"/>
        <v>0.12</v>
      </c>
      <c r="S1327" s="161">
        <f t="shared" si="459"/>
        <v>7</v>
      </c>
      <c r="T1327" s="161">
        <v>360</v>
      </c>
      <c r="U1327" s="164">
        <f t="shared" si="460"/>
        <v>1.0022060429999999</v>
      </c>
      <c r="V1327" s="157">
        <f t="shared" si="461"/>
        <v>2.4545387000000001</v>
      </c>
      <c r="W1327" s="2">
        <f t="shared" si="468"/>
        <v>0</v>
      </c>
      <c r="X1327" s="8"/>
      <c r="Y1327" s="8"/>
      <c r="Z1327" s="5"/>
      <c r="AA1327" s="1"/>
      <c r="AB1327" s="8"/>
      <c r="AC1327" s="3"/>
      <c r="AD1327" s="1"/>
      <c r="AE1327" s="3"/>
      <c r="AF1327" s="3"/>
      <c r="AG1327" s="4"/>
      <c r="AH1327" s="4"/>
      <c r="AI1327" s="4"/>
      <c r="AJ1327" s="1"/>
      <c r="AK1327" s="1"/>
      <c r="AL1327" s="1"/>
      <c r="AM1327" s="1"/>
    </row>
    <row r="1328" spans="1:39" ht="15" customHeight="1" x14ac:dyDescent="0.2">
      <c r="A1328" s="75">
        <f t="shared" si="462"/>
        <v>44263</v>
      </c>
      <c r="B1328" s="2">
        <f t="shared" si="453"/>
        <v>1115.54164283</v>
      </c>
      <c r="C1328" s="157">
        <f t="shared" si="472"/>
        <v>1111.99521396</v>
      </c>
      <c r="D1328" s="158">
        <f t="shared" si="463"/>
        <v>5560.59</v>
      </c>
      <c r="E1328" s="150">
        <f>IF(AND(K1328=1,K1327&gt;1),VLOOKUP(A1327,[1]Plan1!$GA$137:$GD$300,4),E1327)</f>
        <v>5574.49</v>
      </c>
      <c r="F1328" s="152">
        <f t="shared" si="454"/>
        <v>44193</v>
      </c>
      <c r="G1328" s="152">
        <f t="shared" si="473"/>
        <v>44224</v>
      </c>
      <c r="H1328" s="159">
        <f t="shared" si="455"/>
        <v>2.4997347403781234E-3</v>
      </c>
      <c r="I1328" s="160">
        <f t="shared" si="464"/>
        <v>44285</v>
      </c>
      <c r="J1328" s="155">
        <f t="shared" si="474"/>
        <v>30</v>
      </c>
      <c r="K1328" s="155">
        <f t="shared" si="470"/>
        <v>8</v>
      </c>
      <c r="L1328" s="2">
        <f t="shared" si="465"/>
        <v>1.00066598</v>
      </c>
      <c r="M1328" s="157">
        <f t="shared" si="471"/>
        <v>1.00066598</v>
      </c>
      <c r="N1328" s="2">
        <f t="shared" si="456"/>
        <v>1112.7357805300001</v>
      </c>
      <c r="O1328" s="161">
        <f t="shared" si="466"/>
        <v>0</v>
      </c>
      <c r="P1328" s="162">
        <f t="shared" si="457"/>
        <v>0</v>
      </c>
      <c r="Q1328" s="157">
        <f t="shared" si="458"/>
        <v>0</v>
      </c>
      <c r="R1328" s="163">
        <f t="shared" si="467"/>
        <v>0.12</v>
      </c>
      <c r="S1328" s="161">
        <f t="shared" si="459"/>
        <v>8</v>
      </c>
      <c r="T1328" s="161">
        <v>360</v>
      </c>
      <c r="U1328" s="164">
        <f t="shared" si="460"/>
        <v>1.0025215890000001</v>
      </c>
      <c r="V1328" s="157">
        <f t="shared" si="461"/>
        <v>2.8058622999999998</v>
      </c>
      <c r="W1328" s="2">
        <f t="shared" si="468"/>
        <v>0</v>
      </c>
      <c r="X1328" s="8"/>
      <c r="Y1328" s="8"/>
      <c r="Z1328" s="5"/>
      <c r="AA1328" s="1"/>
      <c r="AB1328" s="8"/>
      <c r="AC1328" s="3"/>
      <c r="AD1328" s="1"/>
      <c r="AE1328" s="3"/>
      <c r="AF1328" s="3"/>
      <c r="AG1328" s="4"/>
      <c r="AH1328" s="4"/>
      <c r="AI1328" s="4"/>
      <c r="AJ1328" s="1"/>
      <c r="AK1328" s="1"/>
      <c r="AL1328" s="1"/>
      <c r="AM1328" s="1"/>
    </row>
    <row r="1329" spans="1:39" ht="15" customHeight="1" x14ac:dyDescent="0.2">
      <c r="A1329" s="75">
        <f t="shared" si="462"/>
        <v>44264</v>
      </c>
      <c r="B1329" s="2">
        <f t="shared" si="453"/>
        <v>1115.9857420200001</v>
      </c>
      <c r="C1329" s="157">
        <f t="shared" si="472"/>
        <v>1111.99521396</v>
      </c>
      <c r="D1329" s="158">
        <f t="shared" si="463"/>
        <v>5560.59</v>
      </c>
      <c r="E1329" s="150">
        <f>IF(AND(K1329=1,K1328&gt;1),VLOOKUP(A1328,[1]Plan1!$GA$137:$GD$300,4),E1328)</f>
        <v>5574.49</v>
      </c>
      <c r="F1329" s="152">
        <f t="shared" si="454"/>
        <v>44193</v>
      </c>
      <c r="G1329" s="152">
        <f t="shared" si="473"/>
        <v>44224</v>
      </c>
      <c r="H1329" s="159">
        <f t="shared" si="455"/>
        <v>2.4997347403781234E-3</v>
      </c>
      <c r="I1329" s="160">
        <f t="shared" si="464"/>
        <v>44285</v>
      </c>
      <c r="J1329" s="155">
        <f t="shared" si="474"/>
        <v>30</v>
      </c>
      <c r="K1329" s="155">
        <f t="shared" si="470"/>
        <v>9</v>
      </c>
      <c r="L1329" s="2">
        <f t="shared" si="465"/>
        <v>1.0007492600000001</v>
      </c>
      <c r="M1329" s="157">
        <f t="shared" si="471"/>
        <v>1.0007492600000001</v>
      </c>
      <c r="N1329" s="2">
        <f t="shared" si="456"/>
        <v>1112.8283874900001</v>
      </c>
      <c r="O1329" s="161">
        <f t="shared" si="466"/>
        <v>0</v>
      </c>
      <c r="P1329" s="162">
        <f t="shared" si="457"/>
        <v>0</v>
      </c>
      <c r="Q1329" s="157">
        <f t="shared" si="458"/>
        <v>0</v>
      </c>
      <c r="R1329" s="163">
        <f t="shared" si="467"/>
        <v>0.12</v>
      </c>
      <c r="S1329" s="161">
        <f t="shared" si="459"/>
        <v>9</v>
      </c>
      <c r="T1329" s="161">
        <v>360</v>
      </c>
      <c r="U1329" s="164">
        <f t="shared" si="460"/>
        <v>1.002837234</v>
      </c>
      <c r="V1329" s="157">
        <f t="shared" si="461"/>
        <v>3.1573545300000001</v>
      </c>
      <c r="W1329" s="2">
        <f t="shared" si="468"/>
        <v>0</v>
      </c>
      <c r="X1329" s="8"/>
      <c r="Y1329" s="8"/>
      <c r="Z1329" s="5"/>
      <c r="AA1329" s="1"/>
      <c r="AB1329" s="8"/>
      <c r="AC1329" s="3"/>
      <c r="AD1329" s="1"/>
      <c r="AE1329" s="3"/>
      <c r="AF1329" s="3"/>
      <c r="AG1329" s="4"/>
      <c r="AH1329" s="4"/>
      <c r="AI1329" s="4"/>
      <c r="AJ1329" s="1"/>
      <c r="AK1329" s="1"/>
      <c r="AL1329" s="1"/>
      <c r="AM1329" s="1"/>
    </row>
    <row r="1330" spans="1:39" ht="15" customHeight="1" x14ac:dyDescent="0.2">
      <c r="A1330" s="75">
        <f t="shared" si="462"/>
        <v>44265</v>
      </c>
      <c r="B1330" s="2">
        <f t="shared" si="453"/>
        <v>1116.4300221200001</v>
      </c>
      <c r="C1330" s="157">
        <f t="shared" si="472"/>
        <v>1111.99521396</v>
      </c>
      <c r="D1330" s="158">
        <f t="shared" si="463"/>
        <v>5560.59</v>
      </c>
      <c r="E1330" s="150">
        <f>IF(AND(K1330=1,K1329&gt;1),VLOOKUP(A1329,[1]Plan1!$GA$137:$GD$300,4),E1329)</f>
        <v>5574.49</v>
      </c>
      <c r="F1330" s="152">
        <f t="shared" si="454"/>
        <v>44193</v>
      </c>
      <c r="G1330" s="152">
        <f t="shared" si="473"/>
        <v>44224</v>
      </c>
      <c r="H1330" s="159">
        <f t="shared" si="455"/>
        <v>2.4997347403781234E-3</v>
      </c>
      <c r="I1330" s="160">
        <f t="shared" si="464"/>
        <v>44285</v>
      </c>
      <c r="J1330" s="155">
        <f t="shared" si="474"/>
        <v>30</v>
      </c>
      <c r="K1330" s="155">
        <f t="shared" si="470"/>
        <v>10</v>
      </c>
      <c r="L1330" s="2">
        <f t="shared" si="465"/>
        <v>1.0008325499999999</v>
      </c>
      <c r="M1330" s="157">
        <f t="shared" si="471"/>
        <v>1.0008325499999999</v>
      </c>
      <c r="N1330" s="2">
        <f t="shared" si="456"/>
        <v>1112.92100557</v>
      </c>
      <c r="O1330" s="161">
        <f t="shared" si="466"/>
        <v>0</v>
      </c>
      <c r="P1330" s="162">
        <f t="shared" si="457"/>
        <v>0</v>
      </c>
      <c r="Q1330" s="157">
        <f t="shared" si="458"/>
        <v>0</v>
      </c>
      <c r="R1330" s="163">
        <f t="shared" si="467"/>
        <v>0.12</v>
      </c>
      <c r="S1330" s="161">
        <f t="shared" si="459"/>
        <v>10</v>
      </c>
      <c r="T1330" s="161">
        <v>360</v>
      </c>
      <c r="U1330" s="164">
        <f t="shared" si="460"/>
        <v>1.003152979</v>
      </c>
      <c r="V1330" s="157">
        <f t="shared" si="461"/>
        <v>3.5090165500000001</v>
      </c>
      <c r="W1330" s="2">
        <f t="shared" si="468"/>
        <v>0</v>
      </c>
      <c r="X1330" s="8"/>
      <c r="Y1330" s="8"/>
      <c r="Z1330" s="5"/>
      <c r="AA1330" s="1"/>
      <c r="AB1330" s="8"/>
      <c r="AC1330" s="3"/>
      <c r="AD1330" s="1"/>
      <c r="AE1330" s="3"/>
      <c r="AF1330" s="3"/>
      <c r="AG1330" s="4"/>
      <c r="AH1330" s="4"/>
      <c r="AI1330" s="4"/>
      <c r="AJ1330" s="1"/>
      <c r="AK1330" s="1"/>
      <c r="AL1330" s="1"/>
      <c r="AM1330" s="1"/>
    </row>
    <row r="1331" spans="1:39" ht="15" customHeight="1" x14ac:dyDescent="0.2">
      <c r="A1331" s="75">
        <f t="shared" si="462"/>
        <v>44266</v>
      </c>
      <c r="B1331" s="2">
        <f t="shared" si="453"/>
        <v>1116.8744709</v>
      </c>
      <c r="C1331" s="157">
        <f t="shared" si="472"/>
        <v>1111.99521396</v>
      </c>
      <c r="D1331" s="158">
        <f t="shared" si="463"/>
        <v>5560.59</v>
      </c>
      <c r="E1331" s="150">
        <f>IF(AND(K1331=1,K1330&gt;1),VLOOKUP(A1330,[1]Plan1!$GA$137:$GD$300,4),E1330)</f>
        <v>5574.49</v>
      </c>
      <c r="F1331" s="152">
        <f t="shared" si="454"/>
        <v>44193</v>
      </c>
      <c r="G1331" s="152">
        <f t="shared" si="473"/>
        <v>44224</v>
      </c>
      <c r="H1331" s="159">
        <f t="shared" si="455"/>
        <v>2.4997347403781234E-3</v>
      </c>
      <c r="I1331" s="160">
        <f t="shared" si="464"/>
        <v>44285</v>
      </c>
      <c r="J1331" s="155">
        <f t="shared" si="474"/>
        <v>30</v>
      </c>
      <c r="K1331" s="155">
        <f t="shared" si="470"/>
        <v>11</v>
      </c>
      <c r="L1331" s="2">
        <f t="shared" si="465"/>
        <v>1.00091584</v>
      </c>
      <c r="M1331" s="157">
        <f t="shared" si="471"/>
        <v>1.00091584</v>
      </c>
      <c r="N1331" s="2">
        <f t="shared" si="456"/>
        <v>1113.01362365</v>
      </c>
      <c r="O1331" s="161">
        <f t="shared" si="466"/>
        <v>0</v>
      </c>
      <c r="P1331" s="162">
        <f t="shared" si="457"/>
        <v>0</v>
      </c>
      <c r="Q1331" s="157">
        <f t="shared" si="458"/>
        <v>0</v>
      </c>
      <c r="R1331" s="163">
        <f t="shared" si="467"/>
        <v>0.12</v>
      </c>
      <c r="S1331" s="161">
        <f t="shared" si="459"/>
        <v>11</v>
      </c>
      <c r="T1331" s="161">
        <v>360</v>
      </c>
      <c r="U1331" s="164">
        <f t="shared" si="460"/>
        <v>1.003468823</v>
      </c>
      <c r="V1331" s="157">
        <f t="shared" si="461"/>
        <v>3.86084725</v>
      </c>
      <c r="W1331" s="2">
        <f t="shared" si="468"/>
        <v>0</v>
      </c>
      <c r="X1331" s="8"/>
      <c r="Y1331" s="8"/>
      <c r="Z1331" s="5"/>
      <c r="AA1331" s="1"/>
      <c r="AB1331" s="8"/>
      <c r="AC1331" s="3"/>
      <c r="AD1331" s="1"/>
      <c r="AE1331" s="3"/>
      <c r="AF1331" s="3"/>
      <c r="AG1331" s="4"/>
      <c r="AH1331" s="4"/>
      <c r="AI1331" s="4"/>
      <c r="AJ1331" s="1"/>
      <c r="AK1331" s="1"/>
      <c r="AL1331" s="1"/>
      <c r="AM1331" s="1"/>
    </row>
    <row r="1332" spans="1:39" ht="15" customHeight="1" x14ac:dyDescent="0.2">
      <c r="A1332" s="75">
        <f t="shared" si="462"/>
        <v>44267</v>
      </c>
      <c r="B1332" s="2">
        <f t="shared" si="453"/>
        <v>1117.31910066</v>
      </c>
      <c r="C1332" s="157">
        <f t="shared" si="472"/>
        <v>1111.99521396</v>
      </c>
      <c r="D1332" s="158">
        <f t="shared" si="463"/>
        <v>5560.59</v>
      </c>
      <c r="E1332" s="150">
        <f>IF(AND(K1332=1,K1331&gt;1),VLOOKUP(A1331,[1]Plan1!$GA$137:$GD$300,4),E1331)</f>
        <v>5574.49</v>
      </c>
      <c r="F1332" s="152">
        <f t="shared" si="454"/>
        <v>44193</v>
      </c>
      <c r="G1332" s="152">
        <f t="shared" si="473"/>
        <v>44224</v>
      </c>
      <c r="H1332" s="159">
        <f t="shared" si="455"/>
        <v>2.4997347403781234E-3</v>
      </c>
      <c r="I1332" s="160">
        <f t="shared" si="464"/>
        <v>44285</v>
      </c>
      <c r="J1332" s="155">
        <f t="shared" si="474"/>
        <v>30</v>
      </c>
      <c r="K1332" s="155">
        <f t="shared" si="470"/>
        <v>12</v>
      </c>
      <c r="L1332" s="2">
        <f t="shared" si="465"/>
        <v>1.00099914</v>
      </c>
      <c r="M1332" s="157">
        <f t="shared" si="471"/>
        <v>1.00099914</v>
      </c>
      <c r="N1332" s="2">
        <f t="shared" si="456"/>
        <v>1113.1062528499999</v>
      </c>
      <c r="O1332" s="161">
        <f t="shared" si="466"/>
        <v>0</v>
      </c>
      <c r="P1332" s="162">
        <f t="shared" si="457"/>
        <v>0</v>
      </c>
      <c r="Q1332" s="157">
        <f t="shared" si="458"/>
        <v>0</v>
      </c>
      <c r="R1332" s="163">
        <f t="shared" si="467"/>
        <v>0.12</v>
      </c>
      <c r="S1332" s="161">
        <f t="shared" si="459"/>
        <v>12</v>
      </c>
      <c r="T1332" s="161">
        <v>360</v>
      </c>
      <c r="U1332" s="164">
        <f t="shared" si="460"/>
        <v>1.003784767</v>
      </c>
      <c r="V1332" s="157">
        <f t="shared" si="461"/>
        <v>4.2128478100000004</v>
      </c>
      <c r="W1332" s="2">
        <f t="shared" si="468"/>
        <v>0</v>
      </c>
      <c r="X1332" s="8"/>
      <c r="Y1332" s="8"/>
      <c r="Z1332" s="5"/>
      <c r="AA1332" s="1"/>
      <c r="AB1332" s="8"/>
      <c r="AC1332" s="3"/>
      <c r="AD1332" s="1"/>
      <c r="AE1332" s="3"/>
      <c r="AF1332" s="3"/>
      <c r="AG1332" s="4"/>
      <c r="AH1332" s="4"/>
      <c r="AI1332" s="4"/>
      <c r="AJ1332" s="1"/>
      <c r="AK1332" s="1"/>
      <c r="AL1332" s="1"/>
      <c r="AM1332" s="1"/>
    </row>
    <row r="1333" spans="1:39" ht="15" customHeight="1" x14ac:dyDescent="0.2">
      <c r="A1333" s="75">
        <f t="shared" si="462"/>
        <v>44268</v>
      </c>
      <c r="B1333" s="2">
        <f t="shared" si="453"/>
        <v>1117.7639103199999</v>
      </c>
      <c r="C1333" s="157">
        <f t="shared" si="472"/>
        <v>1111.99521396</v>
      </c>
      <c r="D1333" s="158">
        <f t="shared" si="463"/>
        <v>5560.59</v>
      </c>
      <c r="E1333" s="150">
        <f>IF(AND(K1333=1,K1332&gt;1),VLOOKUP(A1332,[1]Plan1!$GA$137:$GD$300,4),E1332)</f>
        <v>5574.49</v>
      </c>
      <c r="F1333" s="152">
        <f t="shared" si="454"/>
        <v>44193</v>
      </c>
      <c r="G1333" s="152">
        <f t="shared" si="473"/>
        <v>44224</v>
      </c>
      <c r="H1333" s="159">
        <f t="shared" si="455"/>
        <v>2.4997347403781234E-3</v>
      </c>
      <c r="I1333" s="160">
        <f t="shared" si="464"/>
        <v>44285</v>
      </c>
      <c r="J1333" s="155">
        <f t="shared" si="474"/>
        <v>30</v>
      </c>
      <c r="K1333" s="155">
        <f t="shared" si="470"/>
        <v>13</v>
      </c>
      <c r="L1333" s="2">
        <f t="shared" si="465"/>
        <v>1.00108245</v>
      </c>
      <c r="M1333" s="157">
        <f t="shared" si="471"/>
        <v>1.00108245</v>
      </c>
      <c r="N1333" s="2">
        <f t="shared" si="456"/>
        <v>1113.19889317</v>
      </c>
      <c r="O1333" s="161">
        <f t="shared" si="466"/>
        <v>0</v>
      </c>
      <c r="P1333" s="162">
        <f t="shared" si="457"/>
        <v>0</v>
      </c>
      <c r="Q1333" s="157">
        <f t="shared" si="458"/>
        <v>0</v>
      </c>
      <c r="R1333" s="163">
        <f t="shared" si="467"/>
        <v>0.12</v>
      </c>
      <c r="S1333" s="161">
        <f t="shared" si="459"/>
        <v>13</v>
      </c>
      <c r="T1333" s="161">
        <v>360</v>
      </c>
      <c r="U1333" s="164">
        <f t="shared" si="460"/>
        <v>1.00410081</v>
      </c>
      <c r="V1333" s="157">
        <f t="shared" si="461"/>
        <v>4.5650171500000001</v>
      </c>
      <c r="W1333" s="2">
        <f t="shared" si="468"/>
        <v>0</v>
      </c>
      <c r="X1333" s="8"/>
      <c r="Y1333" s="8"/>
      <c r="Z1333" s="5"/>
      <c r="AA1333" s="1"/>
      <c r="AB1333" s="8"/>
      <c r="AC1333" s="3"/>
      <c r="AD1333" s="1"/>
      <c r="AE1333" s="3"/>
      <c r="AF1333" s="3"/>
      <c r="AG1333" s="4"/>
      <c r="AH1333" s="4"/>
      <c r="AI1333" s="4"/>
      <c r="AJ1333" s="1"/>
      <c r="AK1333" s="1"/>
      <c r="AL1333" s="1"/>
      <c r="AM1333" s="1"/>
    </row>
    <row r="1334" spans="1:39" ht="15" customHeight="1" x14ac:dyDescent="0.2">
      <c r="A1334" s="75">
        <f t="shared" si="462"/>
        <v>44269</v>
      </c>
      <c r="B1334" s="2">
        <f t="shared" si="453"/>
        <v>1118.2088898700001</v>
      </c>
      <c r="C1334" s="157">
        <f t="shared" si="472"/>
        <v>1111.99521396</v>
      </c>
      <c r="D1334" s="158">
        <f t="shared" si="463"/>
        <v>5560.59</v>
      </c>
      <c r="E1334" s="150">
        <f>IF(AND(K1334=1,K1333&gt;1),VLOOKUP(A1333,[1]Plan1!$GA$137:$GD$300,4),E1333)</f>
        <v>5574.49</v>
      </c>
      <c r="F1334" s="152">
        <f t="shared" si="454"/>
        <v>44193</v>
      </c>
      <c r="G1334" s="152">
        <f t="shared" si="473"/>
        <v>44224</v>
      </c>
      <c r="H1334" s="159">
        <f t="shared" si="455"/>
        <v>2.4997347403781234E-3</v>
      </c>
      <c r="I1334" s="160">
        <f t="shared" si="464"/>
        <v>44285</v>
      </c>
      <c r="J1334" s="155">
        <f t="shared" si="474"/>
        <v>30</v>
      </c>
      <c r="K1334" s="155">
        <f t="shared" si="470"/>
        <v>14</v>
      </c>
      <c r="L1334" s="2">
        <f t="shared" si="465"/>
        <v>1.0011657599999999</v>
      </c>
      <c r="M1334" s="157">
        <f t="shared" si="471"/>
        <v>1.0011657599999999</v>
      </c>
      <c r="N1334" s="2">
        <f t="shared" si="456"/>
        <v>1113.2915335</v>
      </c>
      <c r="O1334" s="161">
        <f t="shared" si="466"/>
        <v>0</v>
      </c>
      <c r="P1334" s="162">
        <f t="shared" si="457"/>
        <v>0</v>
      </c>
      <c r="Q1334" s="157">
        <f t="shared" si="458"/>
        <v>0</v>
      </c>
      <c r="R1334" s="163">
        <f t="shared" si="467"/>
        <v>0.12</v>
      </c>
      <c r="S1334" s="161">
        <f t="shared" si="459"/>
        <v>14</v>
      </c>
      <c r="T1334" s="161">
        <v>360</v>
      </c>
      <c r="U1334" s="164">
        <f t="shared" si="460"/>
        <v>1.004416953</v>
      </c>
      <c r="V1334" s="157">
        <f t="shared" si="461"/>
        <v>4.9173563700000003</v>
      </c>
      <c r="W1334" s="2">
        <f t="shared" si="468"/>
        <v>0</v>
      </c>
      <c r="X1334" s="8"/>
      <c r="Y1334" s="8"/>
      <c r="Z1334" s="5"/>
      <c r="AA1334" s="1"/>
      <c r="AB1334" s="8"/>
      <c r="AC1334" s="3"/>
      <c r="AD1334" s="1"/>
      <c r="AE1334" s="3"/>
      <c r="AF1334" s="3"/>
      <c r="AG1334" s="4"/>
      <c r="AH1334" s="4"/>
      <c r="AI1334" s="4"/>
      <c r="AJ1334" s="1"/>
      <c r="AK1334" s="1"/>
      <c r="AL1334" s="1"/>
      <c r="AM1334" s="1"/>
    </row>
    <row r="1335" spans="1:39" ht="15" customHeight="1" x14ac:dyDescent="0.2">
      <c r="A1335" s="75">
        <f t="shared" si="462"/>
        <v>44270</v>
      </c>
      <c r="B1335" s="2">
        <f t="shared" si="453"/>
        <v>1118.6540493900002</v>
      </c>
      <c r="C1335" s="157">
        <f t="shared" si="472"/>
        <v>1111.99521396</v>
      </c>
      <c r="D1335" s="158">
        <f t="shared" si="463"/>
        <v>5560.59</v>
      </c>
      <c r="E1335" s="150">
        <f>IF(AND(K1335=1,K1334&gt;1),VLOOKUP(A1334,[1]Plan1!$GA$137:$GD$300,4),E1334)</f>
        <v>5574.49</v>
      </c>
      <c r="F1335" s="152">
        <f t="shared" si="454"/>
        <v>44193</v>
      </c>
      <c r="G1335" s="152">
        <f t="shared" si="473"/>
        <v>44224</v>
      </c>
      <c r="H1335" s="159">
        <f t="shared" si="455"/>
        <v>2.4997347403781234E-3</v>
      </c>
      <c r="I1335" s="160">
        <f t="shared" si="464"/>
        <v>44285</v>
      </c>
      <c r="J1335" s="155">
        <f t="shared" si="474"/>
        <v>30</v>
      </c>
      <c r="K1335" s="155">
        <f t="shared" si="470"/>
        <v>15</v>
      </c>
      <c r="L1335" s="2">
        <f t="shared" si="465"/>
        <v>1.00124908</v>
      </c>
      <c r="M1335" s="157">
        <f t="shared" si="471"/>
        <v>1.00124908</v>
      </c>
      <c r="N1335" s="2">
        <f t="shared" si="456"/>
        <v>1113.3841849400001</v>
      </c>
      <c r="O1335" s="161">
        <f t="shared" si="466"/>
        <v>0</v>
      </c>
      <c r="P1335" s="162">
        <f t="shared" si="457"/>
        <v>0</v>
      </c>
      <c r="Q1335" s="157">
        <f t="shared" si="458"/>
        <v>0</v>
      </c>
      <c r="R1335" s="163">
        <f t="shared" si="467"/>
        <v>0.12</v>
      </c>
      <c r="S1335" s="161">
        <f t="shared" si="459"/>
        <v>15</v>
      </c>
      <c r="T1335" s="161">
        <v>360</v>
      </c>
      <c r="U1335" s="164">
        <f t="shared" si="460"/>
        <v>1.004733195</v>
      </c>
      <c r="V1335" s="157">
        <f t="shared" si="461"/>
        <v>5.26986445</v>
      </c>
      <c r="W1335" s="2">
        <f t="shared" si="468"/>
        <v>0</v>
      </c>
      <c r="X1335" s="8"/>
      <c r="Y1335" s="8"/>
      <c r="Z1335" s="5"/>
      <c r="AA1335" s="1"/>
      <c r="AB1335" s="8"/>
      <c r="AC1335" s="3"/>
      <c r="AD1335" s="1"/>
      <c r="AE1335" s="3"/>
      <c r="AF1335" s="3"/>
      <c r="AG1335" s="4"/>
      <c r="AH1335" s="4"/>
      <c r="AI1335" s="4"/>
      <c r="AJ1335" s="1"/>
      <c r="AK1335" s="1"/>
      <c r="AL1335" s="1"/>
      <c r="AM1335" s="1"/>
    </row>
    <row r="1336" spans="1:39" ht="15" customHeight="1" x14ac:dyDescent="0.2">
      <c r="A1336" s="75">
        <f t="shared" si="462"/>
        <v>44271</v>
      </c>
      <c r="B1336" s="2">
        <f t="shared" si="453"/>
        <v>1119.0993900400001</v>
      </c>
      <c r="C1336" s="157">
        <f t="shared" si="472"/>
        <v>1111.99521396</v>
      </c>
      <c r="D1336" s="158">
        <f t="shared" si="463"/>
        <v>5560.59</v>
      </c>
      <c r="E1336" s="150">
        <f>IF(AND(K1336=1,K1335&gt;1),VLOOKUP(A1335,[1]Plan1!$GA$137:$GD$300,4),E1335)</f>
        <v>5574.49</v>
      </c>
      <c r="F1336" s="152">
        <f t="shared" si="454"/>
        <v>44193</v>
      </c>
      <c r="G1336" s="152">
        <f t="shared" si="473"/>
        <v>44224</v>
      </c>
      <c r="H1336" s="159">
        <f t="shared" si="455"/>
        <v>2.4997347403781234E-3</v>
      </c>
      <c r="I1336" s="160">
        <f t="shared" si="464"/>
        <v>44285</v>
      </c>
      <c r="J1336" s="155">
        <f t="shared" si="474"/>
        <v>30</v>
      </c>
      <c r="K1336" s="155">
        <f t="shared" si="470"/>
        <v>16</v>
      </c>
      <c r="L1336" s="2">
        <f t="shared" si="465"/>
        <v>1.0013324100000001</v>
      </c>
      <c r="M1336" s="157">
        <f t="shared" si="471"/>
        <v>1.0013324100000001</v>
      </c>
      <c r="N1336" s="2">
        <f t="shared" si="456"/>
        <v>1113.4768475000001</v>
      </c>
      <c r="O1336" s="161">
        <f t="shared" si="466"/>
        <v>0</v>
      </c>
      <c r="P1336" s="162">
        <f t="shared" si="457"/>
        <v>0</v>
      </c>
      <c r="Q1336" s="157">
        <f t="shared" si="458"/>
        <v>0</v>
      </c>
      <c r="R1336" s="163">
        <f t="shared" si="467"/>
        <v>0.12</v>
      </c>
      <c r="S1336" s="161">
        <f t="shared" si="459"/>
        <v>16</v>
      </c>
      <c r="T1336" s="161">
        <v>360</v>
      </c>
      <c r="U1336" s="164">
        <f t="shared" si="460"/>
        <v>1.0050495370000001</v>
      </c>
      <c r="V1336" s="157">
        <f t="shared" si="461"/>
        <v>5.6225425400000004</v>
      </c>
      <c r="W1336" s="2">
        <f t="shared" si="468"/>
        <v>0</v>
      </c>
      <c r="X1336" s="8"/>
      <c r="Y1336" s="8"/>
      <c r="Z1336" s="5"/>
      <c r="AA1336" s="1"/>
      <c r="AB1336" s="8"/>
      <c r="AC1336" s="3"/>
      <c r="AD1336" s="1"/>
      <c r="AE1336" s="3"/>
      <c r="AF1336" s="3"/>
      <c r="AG1336" s="4"/>
      <c r="AH1336" s="4"/>
      <c r="AI1336" s="4"/>
      <c r="AJ1336" s="1"/>
      <c r="AK1336" s="1"/>
      <c r="AL1336" s="1"/>
      <c r="AM1336" s="1"/>
    </row>
    <row r="1337" spans="1:39" ht="15" customHeight="1" x14ac:dyDescent="0.2">
      <c r="A1337" s="75">
        <f t="shared" si="462"/>
        <v>44272</v>
      </c>
      <c r="B1337" s="2">
        <f t="shared" si="453"/>
        <v>1119.5449107300001</v>
      </c>
      <c r="C1337" s="157">
        <f t="shared" si="472"/>
        <v>1111.99521396</v>
      </c>
      <c r="D1337" s="158">
        <f t="shared" si="463"/>
        <v>5560.59</v>
      </c>
      <c r="E1337" s="150">
        <f>IF(AND(K1337=1,K1336&gt;1),VLOOKUP(A1336,[1]Plan1!$GA$137:$GD$300,4),E1336)</f>
        <v>5574.49</v>
      </c>
      <c r="F1337" s="152">
        <f t="shared" si="454"/>
        <v>44193</v>
      </c>
      <c r="G1337" s="152">
        <f t="shared" si="473"/>
        <v>44224</v>
      </c>
      <c r="H1337" s="159">
        <f t="shared" si="455"/>
        <v>2.4997347403781234E-3</v>
      </c>
      <c r="I1337" s="160">
        <f t="shared" si="464"/>
        <v>44285</v>
      </c>
      <c r="J1337" s="155">
        <f t="shared" si="474"/>
        <v>30</v>
      </c>
      <c r="K1337" s="155">
        <f t="shared" si="470"/>
        <v>17</v>
      </c>
      <c r="L1337" s="2">
        <f t="shared" si="465"/>
        <v>1.00141575</v>
      </c>
      <c r="M1337" s="157">
        <f t="shared" si="471"/>
        <v>1.00141575</v>
      </c>
      <c r="N1337" s="2">
        <f t="shared" si="456"/>
        <v>1113.56952118</v>
      </c>
      <c r="O1337" s="161">
        <f t="shared" si="466"/>
        <v>0</v>
      </c>
      <c r="P1337" s="162">
        <f t="shared" si="457"/>
        <v>0</v>
      </c>
      <c r="Q1337" s="157">
        <f t="shared" si="458"/>
        <v>0</v>
      </c>
      <c r="R1337" s="163">
        <f t="shared" si="467"/>
        <v>0.12</v>
      </c>
      <c r="S1337" s="161">
        <f t="shared" si="459"/>
        <v>17</v>
      </c>
      <c r="T1337" s="161">
        <v>360</v>
      </c>
      <c r="U1337" s="164">
        <f t="shared" si="460"/>
        <v>1.0053659779999999</v>
      </c>
      <c r="V1337" s="157">
        <f t="shared" si="461"/>
        <v>5.97538955</v>
      </c>
      <c r="W1337" s="2">
        <f t="shared" si="468"/>
        <v>0</v>
      </c>
      <c r="X1337" s="8"/>
      <c r="Y1337" s="8"/>
      <c r="Z1337" s="5"/>
      <c r="AA1337" s="1"/>
      <c r="AB1337" s="8"/>
      <c r="AC1337" s="3"/>
      <c r="AD1337" s="1"/>
      <c r="AE1337" s="3"/>
      <c r="AF1337" s="3"/>
      <c r="AG1337" s="4"/>
      <c r="AH1337" s="4"/>
      <c r="AI1337" s="4"/>
      <c r="AJ1337" s="1"/>
      <c r="AK1337" s="1"/>
      <c r="AL1337" s="1"/>
      <c r="AM1337" s="1"/>
    </row>
    <row r="1338" spans="1:39" ht="15" customHeight="1" x14ac:dyDescent="0.2">
      <c r="A1338" s="75">
        <f t="shared" si="462"/>
        <v>44273</v>
      </c>
      <c r="B1338" s="2">
        <f t="shared" si="453"/>
        <v>1119.9906014400001</v>
      </c>
      <c r="C1338" s="157">
        <f t="shared" si="472"/>
        <v>1111.99521396</v>
      </c>
      <c r="D1338" s="158">
        <f t="shared" si="463"/>
        <v>5560.59</v>
      </c>
      <c r="E1338" s="150">
        <f>IF(AND(K1338=1,K1337&gt;1),VLOOKUP(A1337,[1]Plan1!$GA$137:$GD$300,4),E1337)</f>
        <v>5574.49</v>
      </c>
      <c r="F1338" s="152">
        <f t="shared" si="454"/>
        <v>44193</v>
      </c>
      <c r="G1338" s="152">
        <f t="shared" si="473"/>
        <v>44224</v>
      </c>
      <c r="H1338" s="159">
        <f t="shared" si="455"/>
        <v>2.4997347403781234E-3</v>
      </c>
      <c r="I1338" s="160">
        <f t="shared" si="464"/>
        <v>44285</v>
      </c>
      <c r="J1338" s="155">
        <f t="shared" si="474"/>
        <v>30</v>
      </c>
      <c r="K1338" s="155">
        <f t="shared" si="470"/>
        <v>18</v>
      </c>
      <c r="L1338" s="2">
        <f t="shared" si="465"/>
        <v>1.00149909</v>
      </c>
      <c r="M1338" s="157">
        <f t="shared" si="471"/>
        <v>1.00149909</v>
      </c>
      <c r="N1338" s="2">
        <f t="shared" si="456"/>
        <v>1113.66219486</v>
      </c>
      <c r="O1338" s="161">
        <f t="shared" si="466"/>
        <v>0</v>
      </c>
      <c r="P1338" s="162">
        <f t="shared" si="457"/>
        <v>0</v>
      </c>
      <c r="Q1338" s="157">
        <f t="shared" si="458"/>
        <v>0</v>
      </c>
      <c r="R1338" s="163">
        <f t="shared" si="467"/>
        <v>0.12</v>
      </c>
      <c r="S1338" s="161">
        <f t="shared" si="459"/>
        <v>18</v>
      </c>
      <c r="T1338" s="161">
        <v>360</v>
      </c>
      <c r="U1338" s="164">
        <f t="shared" si="460"/>
        <v>1.0056825190000001</v>
      </c>
      <c r="V1338" s="157">
        <f t="shared" si="461"/>
        <v>6.3284065800000002</v>
      </c>
      <c r="W1338" s="2">
        <f t="shared" si="468"/>
        <v>0</v>
      </c>
      <c r="X1338" s="8"/>
      <c r="Y1338" s="8"/>
      <c r="Z1338" s="5"/>
      <c r="AA1338" s="1"/>
      <c r="AB1338" s="8"/>
      <c r="AC1338" s="3"/>
      <c r="AD1338" s="1"/>
      <c r="AE1338" s="3"/>
      <c r="AF1338" s="3"/>
      <c r="AG1338" s="4"/>
      <c r="AH1338" s="4"/>
      <c r="AI1338" s="4"/>
      <c r="AJ1338" s="1"/>
      <c r="AK1338" s="1"/>
      <c r="AL1338" s="1"/>
      <c r="AM1338" s="1"/>
    </row>
    <row r="1339" spans="1:39" ht="15" customHeight="1" x14ac:dyDescent="0.2">
      <c r="A1339" s="75">
        <f t="shared" si="462"/>
        <v>44274</v>
      </c>
      <c r="B1339" s="2">
        <f t="shared" si="453"/>
        <v>1120.43647227</v>
      </c>
      <c r="C1339" s="157">
        <f t="shared" si="472"/>
        <v>1111.99521396</v>
      </c>
      <c r="D1339" s="158">
        <f t="shared" si="463"/>
        <v>5560.59</v>
      </c>
      <c r="E1339" s="150">
        <f>IF(AND(K1339=1,K1338&gt;1),VLOOKUP(A1338,[1]Plan1!$GA$137:$GD$300,4),E1338)</f>
        <v>5574.49</v>
      </c>
      <c r="F1339" s="152">
        <f t="shared" si="454"/>
        <v>44193</v>
      </c>
      <c r="G1339" s="152">
        <f t="shared" si="473"/>
        <v>44224</v>
      </c>
      <c r="H1339" s="159">
        <f t="shared" si="455"/>
        <v>2.4997347403781234E-3</v>
      </c>
      <c r="I1339" s="160">
        <f t="shared" si="464"/>
        <v>44285</v>
      </c>
      <c r="J1339" s="155">
        <f t="shared" si="474"/>
        <v>30</v>
      </c>
      <c r="K1339" s="155">
        <f t="shared" si="470"/>
        <v>19</v>
      </c>
      <c r="L1339" s="2">
        <f t="shared" si="465"/>
        <v>1.00158244</v>
      </c>
      <c r="M1339" s="157">
        <f t="shared" si="471"/>
        <v>1.00158244</v>
      </c>
      <c r="N1339" s="2">
        <f t="shared" si="456"/>
        <v>1113.7548796599999</v>
      </c>
      <c r="O1339" s="161">
        <f t="shared" si="466"/>
        <v>0</v>
      </c>
      <c r="P1339" s="162">
        <f t="shared" si="457"/>
        <v>0</v>
      </c>
      <c r="Q1339" s="157">
        <f t="shared" si="458"/>
        <v>0</v>
      </c>
      <c r="R1339" s="163">
        <f t="shared" si="467"/>
        <v>0.12</v>
      </c>
      <c r="S1339" s="161">
        <f t="shared" si="459"/>
        <v>19</v>
      </c>
      <c r="T1339" s="161">
        <v>360</v>
      </c>
      <c r="U1339" s="164">
        <f t="shared" si="460"/>
        <v>1.0059991589999999</v>
      </c>
      <c r="V1339" s="157">
        <f t="shared" si="461"/>
        <v>6.68159261</v>
      </c>
      <c r="W1339" s="2">
        <f t="shared" si="468"/>
        <v>0</v>
      </c>
      <c r="X1339" s="8"/>
      <c r="Y1339" s="8"/>
      <c r="Z1339" s="5"/>
      <c r="AA1339" s="1"/>
      <c r="AB1339" s="8"/>
      <c r="AC1339" s="3"/>
      <c r="AD1339" s="1"/>
      <c r="AE1339" s="3"/>
      <c r="AF1339" s="3"/>
      <c r="AG1339" s="4"/>
      <c r="AH1339" s="4"/>
      <c r="AI1339" s="4"/>
      <c r="AJ1339" s="1"/>
      <c r="AK1339" s="1"/>
      <c r="AL1339" s="1"/>
      <c r="AM1339" s="1"/>
    </row>
    <row r="1340" spans="1:39" ht="15" customHeight="1" x14ac:dyDescent="0.2">
      <c r="A1340" s="75">
        <f t="shared" si="462"/>
        <v>44275</v>
      </c>
      <c r="B1340" s="2">
        <f t="shared" si="453"/>
        <v>1120.88251429</v>
      </c>
      <c r="C1340" s="157">
        <f t="shared" si="472"/>
        <v>1111.99521396</v>
      </c>
      <c r="D1340" s="158">
        <f t="shared" si="463"/>
        <v>5560.59</v>
      </c>
      <c r="E1340" s="150">
        <f>IF(AND(K1340=1,K1339&gt;1),VLOOKUP(A1339,[1]Plan1!$GA$137:$GD$300,4),E1339)</f>
        <v>5574.49</v>
      </c>
      <c r="F1340" s="152">
        <f t="shared" si="454"/>
        <v>44193</v>
      </c>
      <c r="G1340" s="152">
        <f t="shared" si="473"/>
        <v>44224</v>
      </c>
      <c r="H1340" s="159">
        <f t="shared" si="455"/>
        <v>2.4997347403781234E-3</v>
      </c>
      <c r="I1340" s="160">
        <f t="shared" si="464"/>
        <v>44285</v>
      </c>
      <c r="J1340" s="155">
        <f t="shared" si="474"/>
        <v>30</v>
      </c>
      <c r="K1340" s="155">
        <f t="shared" si="470"/>
        <v>20</v>
      </c>
      <c r="L1340" s="2">
        <f t="shared" si="465"/>
        <v>1.0016657899999999</v>
      </c>
      <c r="M1340" s="157">
        <f t="shared" si="471"/>
        <v>1.0016657899999999</v>
      </c>
      <c r="N1340" s="2">
        <f t="shared" si="456"/>
        <v>1113.8475644600001</v>
      </c>
      <c r="O1340" s="161">
        <f t="shared" si="466"/>
        <v>0</v>
      </c>
      <c r="P1340" s="162">
        <f t="shared" si="457"/>
        <v>0</v>
      </c>
      <c r="Q1340" s="157">
        <f t="shared" si="458"/>
        <v>0</v>
      </c>
      <c r="R1340" s="163">
        <f t="shared" si="467"/>
        <v>0.12</v>
      </c>
      <c r="S1340" s="161">
        <f t="shared" si="459"/>
        <v>20</v>
      </c>
      <c r="T1340" s="161">
        <v>360</v>
      </c>
      <c r="U1340" s="164">
        <f t="shared" si="460"/>
        <v>1.0063158999999999</v>
      </c>
      <c r="V1340" s="157">
        <f t="shared" si="461"/>
        <v>7.0349498300000004</v>
      </c>
      <c r="W1340" s="2">
        <f t="shared" si="468"/>
        <v>0</v>
      </c>
      <c r="X1340" s="8"/>
      <c r="Y1340" s="8"/>
      <c r="Z1340" s="5"/>
      <c r="AA1340" s="1"/>
      <c r="AB1340" s="8"/>
      <c r="AC1340" s="3"/>
      <c r="AD1340" s="1"/>
      <c r="AE1340" s="3"/>
      <c r="AF1340" s="3"/>
      <c r="AG1340" s="4"/>
      <c r="AH1340" s="4"/>
      <c r="AI1340" s="4"/>
      <c r="AJ1340" s="1"/>
      <c r="AK1340" s="1"/>
      <c r="AL1340" s="1"/>
      <c r="AM1340" s="1"/>
    </row>
    <row r="1341" spans="1:39" ht="15" customHeight="1" x14ac:dyDescent="0.2">
      <c r="A1341" s="75">
        <f t="shared" si="462"/>
        <v>44276</v>
      </c>
      <c r="B1341" s="2">
        <f t="shared" si="453"/>
        <v>1121.3287364999999</v>
      </c>
      <c r="C1341" s="157">
        <f t="shared" si="472"/>
        <v>1111.99521396</v>
      </c>
      <c r="D1341" s="158">
        <f t="shared" si="463"/>
        <v>5560.59</v>
      </c>
      <c r="E1341" s="150">
        <f>IF(AND(K1341=1,K1340&gt;1),VLOOKUP(A1340,[1]Plan1!$GA$137:$GD$300,4),E1340)</f>
        <v>5574.49</v>
      </c>
      <c r="F1341" s="152">
        <f t="shared" si="454"/>
        <v>44193</v>
      </c>
      <c r="G1341" s="152">
        <f t="shared" si="473"/>
        <v>44224</v>
      </c>
      <c r="H1341" s="159">
        <f t="shared" si="455"/>
        <v>2.4997347403781234E-3</v>
      </c>
      <c r="I1341" s="160">
        <f t="shared" si="464"/>
        <v>44285</v>
      </c>
      <c r="J1341" s="155">
        <f t="shared" si="474"/>
        <v>30</v>
      </c>
      <c r="K1341" s="155">
        <f t="shared" si="470"/>
        <v>21</v>
      </c>
      <c r="L1341" s="2">
        <f t="shared" si="465"/>
        <v>1.00174915</v>
      </c>
      <c r="M1341" s="157">
        <f t="shared" si="471"/>
        <v>1.00174915</v>
      </c>
      <c r="N1341" s="2">
        <f t="shared" si="456"/>
        <v>1113.9402603799999</v>
      </c>
      <c r="O1341" s="161">
        <f t="shared" si="466"/>
        <v>0</v>
      </c>
      <c r="P1341" s="162">
        <f t="shared" si="457"/>
        <v>0</v>
      </c>
      <c r="Q1341" s="157">
        <f t="shared" si="458"/>
        <v>0</v>
      </c>
      <c r="R1341" s="163">
        <f t="shared" si="467"/>
        <v>0.12</v>
      </c>
      <c r="S1341" s="161">
        <f t="shared" si="459"/>
        <v>21</v>
      </c>
      <c r="T1341" s="161">
        <v>360</v>
      </c>
      <c r="U1341" s="164">
        <f t="shared" si="460"/>
        <v>1.0066327399999999</v>
      </c>
      <c r="V1341" s="157">
        <f t="shared" si="461"/>
        <v>7.38847612</v>
      </c>
      <c r="W1341" s="2">
        <f t="shared" si="468"/>
        <v>0</v>
      </c>
      <c r="X1341" s="8"/>
      <c r="Y1341" s="8"/>
      <c r="Z1341" s="5"/>
      <c r="AA1341" s="1"/>
      <c r="AB1341" s="8"/>
      <c r="AC1341" s="3"/>
      <c r="AD1341" s="1"/>
      <c r="AE1341" s="3"/>
      <c r="AF1341" s="3"/>
      <c r="AG1341" s="4"/>
      <c r="AH1341" s="4"/>
      <c r="AI1341" s="4"/>
      <c r="AJ1341" s="1"/>
      <c r="AK1341" s="1"/>
      <c r="AL1341" s="1"/>
      <c r="AM1341" s="1"/>
    </row>
    <row r="1342" spans="1:39" ht="15" customHeight="1" x14ac:dyDescent="0.2">
      <c r="A1342" s="75">
        <f t="shared" si="462"/>
        <v>44277</v>
      </c>
      <c r="B1342" s="2">
        <f t="shared" si="453"/>
        <v>1121.7751400499999</v>
      </c>
      <c r="C1342" s="157">
        <f t="shared" si="472"/>
        <v>1111.99521396</v>
      </c>
      <c r="D1342" s="158">
        <f t="shared" si="463"/>
        <v>5560.59</v>
      </c>
      <c r="E1342" s="150">
        <f>IF(AND(K1342=1,K1341&gt;1),VLOOKUP(A1341,[1]Plan1!$GA$137:$GD$300,4),E1341)</f>
        <v>5574.49</v>
      </c>
      <c r="F1342" s="152">
        <f t="shared" si="454"/>
        <v>44193</v>
      </c>
      <c r="G1342" s="152">
        <f t="shared" si="473"/>
        <v>44224</v>
      </c>
      <c r="H1342" s="159">
        <f t="shared" si="455"/>
        <v>2.4997347403781234E-3</v>
      </c>
      <c r="I1342" s="160">
        <f t="shared" si="464"/>
        <v>44285</v>
      </c>
      <c r="J1342" s="155">
        <f t="shared" si="474"/>
        <v>30</v>
      </c>
      <c r="K1342" s="155">
        <f t="shared" si="470"/>
        <v>22</v>
      </c>
      <c r="L1342" s="2">
        <f t="shared" si="465"/>
        <v>1.00183252</v>
      </c>
      <c r="M1342" s="157">
        <f t="shared" si="471"/>
        <v>1.00183252</v>
      </c>
      <c r="N1342" s="2">
        <f t="shared" si="456"/>
        <v>1114.03296742</v>
      </c>
      <c r="O1342" s="161">
        <f t="shared" si="466"/>
        <v>0</v>
      </c>
      <c r="P1342" s="162">
        <f t="shared" si="457"/>
        <v>0</v>
      </c>
      <c r="Q1342" s="157">
        <f t="shared" si="458"/>
        <v>0</v>
      </c>
      <c r="R1342" s="163">
        <f t="shared" si="467"/>
        <v>0.12</v>
      </c>
      <c r="S1342" s="161">
        <f t="shared" si="459"/>
        <v>22</v>
      </c>
      <c r="T1342" s="161">
        <v>360</v>
      </c>
      <c r="U1342" s="164">
        <f t="shared" si="460"/>
        <v>1.00694968</v>
      </c>
      <c r="V1342" s="157">
        <f t="shared" si="461"/>
        <v>7.7421726299999998</v>
      </c>
      <c r="W1342" s="2">
        <f t="shared" si="468"/>
        <v>0</v>
      </c>
      <c r="X1342" s="8"/>
      <c r="Y1342" s="8"/>
      <c r="Z1342" s="5"/>
      <c r="AA1342" s="1"/>
      <c r="AB1342" s="8"/>
      <c r="AC1342" s="3"/>
      <c r="AD1342" s="1"/>
      <c r="AE1342" s="3"/>
      <c r="AF1342" s="3"/>
      <c r="AG1342" s="4"/>
      <c r="AH1342" s="4"/>
      <c r="AI1342" s="4"/>
      <c r="AJ1342" s="1"/>
      <c r="AK1342" s="1"/>
      <c r="AL1342" s="1"/>
      <c r="AM1342" s="1"/>
    </row>
    <row r="1343" spans="1:39" ht="15" customHeight="1" x14ac:dyDescent="0.2">
      <c r="A1343" s="75">
        <f t="shared" si="462"/>
        <v>44278</v>
      </c>
      <c r="B1343" s="2">
        <f t="shared" si="453"/>
        <v>1122.22172387</v>
      </c>
      <c r="C1343" s="157">
        <f t="shared" si="472"/>
        <v>1111.99521396</v>
      </c>
      <c r="D1343" s="158">
        <f t="shared" si="463"/>
        <v>5560.59</v>
      </c>
      <c r="E1343" s="150">
        <f>IF(AND(K1343=1,K1342&gt;1),VLOOKUP(A1342,[1]Plan1!$GA$137:$GD$300,4),E1342)</f>
        <v>5574.49</v>
      </c>
      <c r="F1343" s="152">
        <f t="shared" si="454"/>
        <v>44193</v>
      </c>
      <c r="G1343" s="152">
        <f t="shared" si="473"/>
        <v>44224</v>
      </c>
      <c r="H1343" s="159">
        <f t="shared" si="455"/>
        <v>2.4997347403781234E-3</v>
      </c>
      <c r="I1343" s="160">
        <f t="shared" si="464"/>
        <v>44285</v>
      </c>
      <c r="J1343" s="155">
        <f t="shared" si="474"/>
        <v>30</v>
      </c>
      <c r="K1343" s="155">
        <f t="shared" si="470"/>
        <v>23</v>
      </c>
      <c r="L1343" s="2">
        <f t="shared" si="465"/>
        <v>1.0019159</v>
      </c>
      <c r="M1343" s="157">
        <f t="shared" si="471"/>
        <v>1.0019159</v>
      </c>
      <c r="N1343" s="2">
        <f t="shared" si="456"/>
        <v>1114.1256855900001</v>
      </c>
      <c r="O1343" s="161">
        <f t="shared" si="466"/>
        <v>0</v>
      </c>
      <c r="P1343" s="162">
        <f t="shared" si="457"/>
        <v>0</v>
      </c>
      <c r="Q1343" s="157">
        <f t="shared" si="458"/>
        <v>0</v>
      </c>
      <c r="R1343" s="163">
        <f t="shared" si="467"/>
        <v>0.12</v>
      </c>
      <c r="S1343" s="161">
        <f t="shared" si="459"/>
        <v>23</v>
      </c>
      <c r="T1343" s="161">
        <v>360</v>
      </c>
      <c r="U1343" s="164">
        <f t="shared" si="460"/>
        <v>1.007266719</v>
      </c>
      <c r="V1343" s="157">
        <f t="shared" si="461"/>
        <v>8.0960382800000001</v>
      </c>
      <c r="W1343" s="2">
        <f t="shared" si="468"/>
        <v>0</v>
      </c>
      <c r="X1343" s="8"/>
      <c r="Y1343" s="8"/>
      <c r="Z1343" s="5"/>
      <c r="AA1343" s="1"/>
      <c r="AB1343" s="8"/>
      <c r="AC1343" s="3"/>
      <c r="AD1343" s="1"/>
      <c r="AE1343" s="3"/>
      <c r="AF1343" s="3"/>
      <c r="AG1343" s="4"/>
      <c r="AH1343" s="4"/>
      <c r="AI1343" s="4"/>
      <c r="AJ1343" s="1"/>
      <c r="AK1343" s="1"/>
      <c r="AL1343" s="1"/>
      <c r="AM1343" s="1"/>
    </row>
    <row r="1344" spans="1:39" ht="15" customHeight="1" x14ac:dyDescent="0.2">
      <c r="A1344" s="75">
        <f t="shared" si="462"/>
        <v>44279</v>
      </c>
      <c r="B1344" s="2">
        <f t="shared" si="453"/>
        <v>1122.6684790100001</v>
      </c>
      <c r="C1344" s="157">
        <f t="shared" si="472"/>
        <v>1111.99521396</v>
      </c>
      <c r="D1344" s="158">
        <f t="shared" si="463"/>
        <v>5560.59</v>
      </c>
      <c r="E1344" s="150">
        <f>IF(AND(K1344=1,K1343&gt;1),VLOOKUP(A1343,[1]Plan1!$GA$137:$GD$300,4),E1343)</f>
        <v>5574.49</v>
      </c>
      <c r="F1344" s="152">
        <f t="shared" si="454"/>
        <v>44193</v>
      </c>
      <c r="G1344" s="152">
        <f t="shared" si="473"/>
        <v>44224</v>
      </c>
      <c r="H1344" s="159">
        <f t="shared" si="455"/>
        <v>2.4997347403781234E-3</v>
      </c>
      <c r="I1344" s="160">
        <f t="shared" si="464"/>
        <v>44285</v>
      </c>
      <c r="J1344" s="155">
        <f t="shared" si="474"/>
        <v>30</v>
      </c>
      <c r="K1344" s="155">
        <f t="shared" si="470"/>
        <v>24</v>
      </c>
      <c r="L1344" s="2">
        <f t="shared" si="465"/>
        <v>1.0019992799999999</v>
      </c>
      <c r="M1344" s="157">
        <f t="shared" si="471"/>
        <v>1.0019992799999999</v>
      </c>
      <c r="N1344" s="2">
        <f t="shared" si="456"/>
        <v>1114.2184037500001</v>
      </c>
      <c r="O1344" s="161">
        <f t="shared" si="466"/>
        <v>0</v>
      </c>
      <c r="P1344" s="162">
        <f t="shared" si="457"/>
        <v>0</v>
      </c>
      <c r="Q1344" s="157">
        <f t="shared" si="458"/>
        <v>0</v>
      </c>
      <c r="R1344" s="163">
        <f t="shared" si="467"/>
        <v>0.12</v>
      </c>
      <c r="S1344" s="161">
        <f t="shared" si="459"/>
        <v>24</v>
      </c>
      <c r="T1344" s="161">
        <v>360</v>
      </c>
      <c r="U1344" s="164">
        <f t="shared" si="460"/>
        <v>1.0075838589999999</v>
      </c>
      <c r="V1344" s="157">
        <f t="shared" si="461"/>
        <v>8.4500752600000002</v>
      </c>
      <c r="W1344" s="2">
        <f t="shared" si="468"/>
        <v>0</v>
      </c>
      <c r="X1344" s="8"/>
      <c r="Y1344" s="8"/>
      <c r="Z1344" s="5"/>
      <c r="AA1344" s="1"/>
      <c r="AB1344" s="8"/>
      <c r="AC1344" s="3"/>
      <c r="AD1344" s="1"/>
      <c r="AE1344" s="3"/>
      <c r="AF1344" s="3"/>
      <c r="AG1344" s="4"/>
      <c r="AH1344" s="4"/>
      <c r="AI1344" s="4"/>
      <c r="AJ1344" s="1"/>
      <c r="AK1344" s="1"/>
      <c r="AL1344" s="1"/>
      <c r="AM1344" s="1"/>
    </row>
    <row r="1345" spans="1:39" ht="15" customHeight="1" x14ac:dyDescent="0.2">
      <c r="A1345" s="75">
        <f t="shared" si="462"/>
        <v>44280</v>
      </c>
      <c r="B1345" s="2">
        <f t="shared" si="453"/>
        <v>1123.1154144900001</v>
      </c>
      <c r="C1345" s="157">
        <f t="shared" si="472"/>
        <v>1111.99521396</v>
      </c>
      <c r="D1345" s="158">
        <f t="shared" si="463"/>
        <v>5560.59</v>
      </c>
      <c r="E1345" s="150">
        <f>IF(AND(K1345=1,K1344&gt;1),VLOOKUP(A1344,[1]Plan1!$GA$137:$GD$300,4),E1344)</f>
        <v>5574.49</v>
      </c>
      <c r="F1345" s="152">
        <f t="shared" si="454"/>
        <v>44193</v>
      </c>
      <c r="G1345" s="152">
        <f t="shared" si="473"/>
        <v>44224</v>
      </c>
      <c r="H1345" s="159">
        <f t="shared" si="455"/>
        <v>2.4997347403781234E-3</v>
      </c>
      <c r="I1345" s="160">
        <f t="shared" si="464"/>
        <v>44285</v>
      </c>
      <c r="J1345" s="155">
        <f t="shared" si="474"/>
        <v>30</v>
      </c>
      <c r="K1345" s="155">
        <f t="shared" si="470"/>
        <v>25</v>
      </c>
      <c r="L1345" s="2">
        <f t="shared" si="465"/>
        <v>1.0020826700000001</v>
      </c>
      <c r="M1345" s="157">
        <f t="shared" si="471"/>
        <v>1.0020826700000001</v>
      </c>
      <c r="N1345" s="2">
        <f t="shared" si="456"/>
        <v>1114.3111330300001</v>
      </c>
      <c r="O1345" s="161">
        <f t="shared" si="466"/>
        <v>0</v>
      </c>
      <c r="P1345" s="162">
        <f t="shared" si="457"/>
        <v>0</v>
      </c>
      <c r="Q1345" s="157">
        <f t="shared" si="458"/>
        <v>0</v>
      </c>
      <c r="R1345" s="163">
        <f t="shared" si="467"/>
        <v>0.12</v>
      </c>
      <c r="S1345" s="161">
        <f t="shared" si="459"/>
        <v>25</v>
      </c>
      <c r="T1345" s="161">
        <v>360</v>
      </c>
      <c r="U1345" s="164">
        <f t="shared" si="460"/>
        <v>1.0079010980000001</v>
      </c>
      <c r="V1345" s="157">
        <f t="shared" si="461"/>
        <v>8.8042814600000003</v>
      </c>
      <c r="W1345" s="2">
        <f t="shared" si="468"/>
        <v>0</v>
      </c>
      <c r="X1345" s="8"/>
      <c r="Y1345" s="8"/>
      <c r="Z1345" s="5"/>
      <c r="AA1345" s="1"/>
      <c r="AB1345" s="8"/>
      <c r="AC1345" s="3"/>
      <c r="AD1345" s="1"/>
      <c r="AE1345" s="3"/>
      <c r="AF1345" s="3"/>
      <c r="AG1345" s="4"/>
      <c r="AH1345" s="4"/>
      <c r="AI1345" s="4"/>
      <c r="AJ1345" s="1"/>
      <c r="AK1345" s="1"/>
      <c r="AL1345" s="1"/>
      <c r="AM1345" s="1"/>
    </row>
    <row r="1346" spans="1:39" ht="15" customHeight="1" x14ac:dyDescent="0.2">
      <c r="A1346" s="75">
        <f t="shared" si="462"/>
        <v>44281</v>
      </c>
      <c r="B1346" s="2">
        <f t="shared" si="453"/>
        <v>1123.5625314500001</v>
      </c>
      <c r="C1346" s="157">
        <f t="shared" si="472"/>
        <v>1111.99521396</v>
      </c>
      <c r="D1346" s="158">
        <f t="shared" si="463"/>
        <v>5560.59</v>
      </c>
      <c r="E1346" s="150">
        <f>IF(AND(K1346=1,K1345&gt;1),VLOOKUP(A1345,[1]Plan1!$GA$137:$GD$300,4),E1345)</f>
        <v>5574.49</v>
      </c>
      <c r="F1346" s="152">
        <f t="shared" si="454"/>
        <v>44193</v>
      </c>
      <c r="G1346" s="152">
        <f t="shared" si="473"/>
        <v>44224</v>
      </c>
      <c r="H1346" s="159">
        <f t="shared" si="455"/>
        <v>2.4997347403781234E-3</v>
      </c>
      <c r="I1346" s="160">
        <f t="shared" si="464"/>
        <v>44285</v>
      </c>
      <c r="J1346" s="155">
        <f t="shared" si="474"/>
        <v>30</v>
      </c>
      <c r="K1346" s="155">
        <f t="shared" si="470"/>
        <v>26</v>
      </c>
      <c r="L1346" s="2">
        <f t="shared" si="465"/>
        <v>1.0021660699999999</v>
      </c>
      <c r="M1346" s="157">
        <f t="shared" si="471"/>
        <v>1.0021660699999999</v>
      </c>
      <c r="N1346" s="2">
        <f t="shared" si="456"/>
        <v>1114.40387343</v>
      </c>
      <c r="O1346" s="161">
        <f t="shared" si="466"/>
        <v>0</v>
      </c>
      <c r="P1346" s="162">
        <f t="shared" si="457"/>
        <v>0</v>
      </c>
      <c r="Q1346" s="157">
        <f t="shared" si="458"/>
        <v>0</v>
      </c>
      <c r="R1346" s="163">
        <f t="shared" si="467"/>
        <v>0.12</v>
      </c>
      <c r="S1346" s="161">
        <f t="shared" si="459"/>
        <v>26</v>
      </c>
      <c r="T1346" s="161">
        <v>360</v>
      </c>
      <c r="U1346" s="164">
        <f t="shared" si="460"/>
        <v>1.008218437</v>
      </c>
      <c r="V1346" s="157">
        <f t="shared" si="461"/>
        <v>9.1586580200000007</v>
      </c>
      <c r="W1346" s="2">
        <f t="shared" si="468"/>
        <v>0</v>
      </c>
      <c r="X1346" s="8"/>
      <c r="Y1346" s="8"/>
      <c r="Z1346" s="5"/>
      <c r="AA1346" s="1"/>
      <c r="AB1346" s="8"/>
      <c r="AC1346" s="3"/>
      <c r="AD1346" s="1"/>
      <c r="AE1346" s="3"/>
      <c r="AF1346" s="3"/>
      <c r="AG1346" s="4"/>
      <c r="AH1346" s="4"/>
      <c r="AI1346" s="4"/>
      <c r="AJ1346" s="1"/>
      <c r="AK1346" s="1"/>
      <c r="AL1346" s="1"/>
      <c r="AM1346" s="1"/>
    </row>
    <row r="1347" spans="1:39" ht="15" customHeight="1" x14ac:dyDescent="0.2">
      <c r="A1347" s="75">
        <f t="shared" si="462"/>
        <v>44282</v>
      </c>
      <c r="B1347" s="2">
        <f t="shared" si="453"/>
        <v>1124.0098299400001</v>
      </c>
      <c r="C1347" s="157">
        <f t="shared" si="472"/>
        <v>1111.99521396</v>
      </c>
      <c r="D1347" s="158">
        <f t="shared" si="463"/>
        <v>5560.59</v>
      </c>
      <c r="E1347" s="150">
        <f>IF(AND(K1347=1,K1346&gt;1),VLOOKUP(A1346,[1]Plan1!$GA$137:$GD$300,4),E1346)</f>
        <v>5574.49</v>
      </c>
      <c r="F1347" s="152">
        <f t="shared" si="454"/>
        <v>44193</v>
      </c>
      <c r="G1347" s="152">
        <f t="shared" si="473"/>
        <v>44224</v>
      </c>
      <c r="H1347" s="159">
        <f t="shared" si="455"/>
        <v>2.4997347403781234E-3</v>
      </c>
      <c r="I1347" s="160">
        <f t="shared" si="464"/>
        <v>44285</v>
      </c>
      <c r="J1347" s="155">
        <f t="shared" si="474"/>
        <v>30</v>
      </c>
      <c r="K1347" s="155">
        <f t="shared" si="470"/>
        <v>27</v>
      </c>
      <c r="L1347" s="2">
        <f t="shared" si="465"/>
        <v>1.0022494799999999</v>
      </c>
      <c r="M1347" s="157">
        <f t="shared" si="471"/>
        <v>1.0022494799999999</v>
      </c>
      <c r="N1347" s="2">
        <f t="shared" si="456"/>
        <v>1114.4966249500001</v>
      </c>
      <c r="O1347" s="161">
        <f t="shared" si="466"/>
        <v>0</v>
      </c>
      <c r="P1347" s="162">
        <f t="shared" si="457"/>
        <v>0</v>
      </c>
      <c r="Q1347" s="157">
        <f t="shared" si="458"/>
        <v>0</v>
      </c>
      <c r="R1347" s="163">
        <f t="shared" si="467"/>
        <v>0.12</v>
      </c>
      <c r="S1347" s="161">
        <f t="shared" si="459"/>
        <v>27</v>
      </c>
      <c r="T1347" s="161">
        <v>360</v>
      </c>
      <c r="U1347" s="164">
        <f t="shared" si="460"/>
        <v>1.0085358760000001</v>
      </c>
      <c r="V1347" s="157">
        <f t="shared" si="461"/>
        <v>9.5132049900000002</v>
      </c>
      <c r="W1347" s="2">
        <f t="shared" si="468"/>
        <v>0</v>
      </c>
      <c r="X1347" s="8"/>
      <c r="Y1347" s="8"/>
      <c r="Z1347" s="5"/>
      <c r="AA1347" s="1"/>
      <c r="AB1347" s="8"/>
      <c r="AC1347" s="3"/>
      <c r="AD1347" s="1"/>
      <c r="AE1347" s="3"/>
      <c r="AF1347" s="3"/>
      <c r="AG1347" s="4"/>
      <c r="AH1347" s="4"/>
      <c r="AI1347" s="4"/>
      <c r="AJ1347" s="1"/>
      <c r="AK1347" s="1"/>
      <c r="AL1347" s="1"/>
      <c r="AM1347" s="1"/>
    </row>
    <row r="1348" spans="1:39" ht="15" customHeight="1" x14ac:dyDescent="0.2">
      <c r="A1348" s="75">
        <f t="shared" si="462"/>
        <v>44283</v>
      </c>
      <c r="B1348" s="2">
        <f t="shared" si="453"/>
        <v>1124.4572987699999</v>
      </c>
      <c r="C1348" s="157">
        <f t="shared" si="472"/>
        <v>1111.99521396</v>
      </c>
      <c r="D1348" s="158">
        <f t="shared" si="463"/>
        <v>5560.59</v>
      </c>
      <c r="E1348" s="150">
        <f>IF(AND(K1348=1,K1347&gt;1),VLOOKUP(A1347,[1]Plan1!$GA$137:$GD$300,4),E1347)</f>
        <v>5574.49</v>
      </c>
      <c r="F1348" s="152">
        <f t="shared" si="454"/>
        <v>44193</v>
      </c>
      <c r="G1348" s="152">
        <f t="shared" si="473"/>
        <v>44224</v>
      </c>
      <c r="H1348" s="159">
        <f t="shared" si="455"/>
        <v>2.4997347403781234E-3</v>
      </c>
      <c r="I1348" s="160">
        <f t="shared" si="464"/>
        <v>44285</v>
      </c>
      <c r="J1348" s="155">
        <f t="shared" si="474"/>
        <v>30</v>
      </c>
      <c r="K1348" s="155">
        <f t="shared" si="470"/>
        <v>28</v>
      </c>
      <c r="L1348" s="2">
        <f t="shared" si="465"/>
        <v>1.0023328899999999</v>
      </c>
      <c r="M1348" s="157">
        <f t="shared" si="471"/>
        <v>1.0023328899999999</v>
      </c>
      <c r="N1348" s="2">
        <f t="shared" si="456"/>
        <v>1114.5893764699999</v>
      </c>
      <c r="O1348" s="161">
        <f t="shared" si="466"/>
        <v>0</v>
      </c>
      <c r="P1348" s="162">
        <f t="shared" si="457"/>
        <v>0</v>
      </c>
      <c r="Q1348" s="157">
        <f t="shared" si="458"/>
        <v>0</v>
      </c>
      <c r="R1348" s="163">
        <f t="shared" si="467"/>
        <v>0.12</v>
      </c>
      <c r="S1348" s="161">
        <f t="shared" si="459"/>
        <v>28</v>
      </c>
      <c r="T1348" s="161">
        <v>360</v>
      </c>
      <c r="U1348" s="164">
        <f t="shared" si="460"/>
        <v>1.0088534149999999</v>
      </c>
      <c r="V1348" s="157">
        <f t="shared" si="461"/>
        <v>9.8679223</v>
      </c>
      <c r="W1348" s="2">
        <f t="shared" si="468"/>
        <v>0</v>
      </c>
      <c r="X1348" s="8"/>
      <c r="Y1348" s="8"/>
      <c r="Z1348" s="5"/>
      <c r="AA1348" s="1"/>
      <c r="AB1348" s="8"/>
      <c r="AC1348" s="3"/>
      <c r="AD1348" s="1"/>
      <c r="AE1348" s="3"/>
      <c r="AF1348" s="3"/>
      <c r="AG1348" s="4"/>
      <c r="AH1348" s="4"/>
      <c r="AI1348" s="4"/>
      <c r="AJ1348" s="1"/>
      <c r="AK1348" s="1"/>
      <c r="AL1348" s="1"/>
      <c r="AM1348" s="1"/>
    </row>
    <row r="1349" spans="1:39" ht="15" customHeight="1" x14ac:dyDescent="0.2">
      <c r="A1349" s="75">
        <f t="shared" si="462"/>
        <v>44284</v>
      </c>
      <c r="B1349" s="2">
        <f t="shared" si="453"/>
        <v>1124.90493797</v>
      </c>
      <c r="C1349" s="157">
        <f t="shared" si="472"/>
        <v>1111.99521396</v>
      </c>
      <c r="D1349" s="158">
        <f t="shared" si="463"/>
        <v>5560.59</v>
      </c>
      <c r="E1349" s="150">
        <f>IF(AND(K1349=1,K1348&gt;1),VLOOKUP(A1348,[1]Plan1!$GA$137:$GD$300,4),E1348)</f>
        <v>5574.49</v>
      </c>
      <c r="F1349" s="152">
        <f t="shared" si="454"/>
        <v>44193</v>
      </c>
      <c r="G1349" s="152">
        <f t="shared" si="473"/>
        <v>44224</v>
      </c>
      <c r="H1349" s="159">
        <f t="shared" si="455"/>
        <v>2.4997347403781234E-3</v>
      </c>
      <c r="I1349" s="160">
        <f t="shared" si="464"/>
        <v>44285</v>
      </c>
      <c r="J1349" s="155">
        <f t="shared" si="474"/>
        <v>30</v>
      </c>
      <c r="K1349" s="155">
        <f t="shared" si="470"/>
        <v>29</v>
      </c>
      <c r="L1349" s="2">
        <f t="shared" si="465"/>
        <v>1.0024162999999999</v>
      </c>
      <c r="M1349" s="157">
        <f t="shared" si="471"/>
        <v>1.0024162999999999</v>
      </c>
      <c r="N1349" s="2">
        <f t="shared" si="456"/>
        <v>1114.68212799</v>
      </c>
      <c r="O1349" s="161">
        <f t="shared" si="466"/>
        <v>0</v>
      </c>
      <c r="P1349" s="162">
        <f t="shared" si="457"/>
        <v>0</v>
      </c>
      <c r="Q1349" s="157">
        <f t="shared" si="458"/>
        <v>0</v>
      </c>
      <c r="R1349" s="163">
        <f t="shared" si="467"/>
        <v>0.12</v>
      </c>
      <c r="S1349" s="161">
        <f t="shared" si="459"/>
        <v>29</v>
      </c>
      <c r="T1349" s="161">
        <v>360</v>
      </c>
      <c r="U1349" s="164">
        <f t="shared" si="460"/>
        <v>1.0091710540000001</v>
      </c>
      <c r="V1349" s="157">
        <f t="shared" si="461"/>
        <v>10.222809979999999</v>
      </c>
      <c r="W1349" s="2">
        <f t="shared" si="468"/>
        <v>0</v>
      </c>
      <c r="X1349" s="8"/>
      <c r="Y1349" s="8"/>
      <c r="Z1349" s="5"/>
      <c r="AA1349" s="1"/>
      <c r="AB1349" s="8"/>
      <c r="AC1349" s="3"/>
      <c r="AD1349" s="1"/>
      <c r="AE1349" s="3"/>
      <c r="AF1349" s="3"/>
      <c r="AG1349" s="4"/>
      <c r="AH1349" s="4"/>
      <c r="AI1349" s="4"/>
      <c r="AJ1349" s="1"/>
      <c r="AK1349" s="1"/>
      <c r="AL1349" s="1"/>
      <c r="AM1349" s="1"/>
    </row>
    <row r="1350" spans="1:39" ht="15" customHeight="1" x14ac:dyDescent="0.2">
      <c r="A1350" s="75">
        <f t="shared" si="462"/>
        <v>44285</v>
      </c>
      <c r="B1350" s="2">
        <f t="shared" si="453"/>
        <v>1125.3527700300001</v>
      </c>
      <c r="C1350" s="157">
        <f t="shared" si="472"/>
        <v>1111.99521396</v>
      </c>
      <c r="D1350" s="158">
        <f t="shared" si="463"/>
        <v>5560.59</v>
      </c>
      <c r="E1350" s="150">
        <f>IF(AND(K1350=1,K1349&gt;1),VLOOKUP(A1349,[1]Plan1!$GA$137:$GD$300,4),E1349)</f>
        <v>5574.49</v>
      </c>
      <c r="F1350" s="152">
        <f t="shared" si="454"/>
        <v>44193</v>
      </c>
      <c r="G1350" s="152">
        <f t="shared" si="473"/>
        <v>44224</v>
      </c>
      <c r="H1350" s="159">
        <f t="shared" si="455"/>
        <v>2.4997347403781234E-3</v>
      </c>
      <c r="I1350" s="160">
        <f t="shared" si="464"/>
        <v>44285</v>
      </c>
      <c r="J1350" s="155">
        <f t="shared" si="474"/>
        <v>30</v>
      </c>
      <c r="K1350" s="155">
        <f t="shared" si="470"/>
        <v>30</v>
      </c>
      <c r="L1350" s="2">
        <f t="shared" si="465"/>
        <v>1.00249973</v>
      </c>
      <c r="M1350" s="157">
        <f t="shared" si="471"/>
        <v>1.00249973</v>
      </c>
      <c r="N1350" s="2">
        <f t="shared" si="456"/>
        <v>1114.77490175</v>
      </c>
      <c r="O1350" s="161">
        <f t="shared" si="466"/>
        <v>8</v>
      </c>
      <c r="P1350" s="162">
        <f t="shared" si="457"/>
        <v>1.6982821904738349E-2</v>
      </c>
      <c r="Q1350" s="157">
        <f t="shared" si="458"/>
        <v>18.932023619999999</v>
      </c>
      <c r="R1350" s="163">
        <f t="shared" si="467"/>
        <v>0.12</v>
      </c>
      <c r="S1350" s="161">
        <f t="shared" si="459"/>
        <v>30</v>
      </c>
      <c r="T1350" s="161">
        <v>360</v>
      </c>
      <c r="U1350" s="164">
        <f t="shared" si="460"/>
        <v>1.0094887930000001</v>
      </c>
      <c r="V1350" s="157">
        <f t="shared" si="461"/>
        <v>10.577868280000001</v>
      </c>
      <c r="W1350" s="2">
        <f t="shared" si="468"/>
        <v>29.5098919</v>
      </c>
      <c r="X1350" s="8"/>
      <c r="Y1350" s="8"/>
      <c r="Z1350" s="5"/>
      <c r="AA1350" s="1"/>
      <c r="AB1350" s="8"/>
      <c r="AC1350" s="3"/>
      <c r="AD1350" s="1"/>
      <c r="AE1350" s="3"/>
      <c r="AF1350" s="3"/>
      <c r="AG1350" s="4"/>
      <c r="AH1350" s="4"/>
      <c r="AI1350" s="4"/>
      <c r="AJ1350" s="1"/>
      <c r="AK1350" s="1"/>
      <c r="AL1350" s="1"/>
      <c r="AM1350" s="1"/>
    </row>
    <row r="1351" spans="1:39" ht="15" customHeight="1" x14ac:dyDescent="0.2">
      <c r="A1351" s="75">
        <f t="shared" si="462"/>
        <v>44286</v>
      </c>
      <c r="B1351" s="2">
        <f t="shared" si="453"/>
        <v>1096.4796035699999</v>
      </c>
      <c r="C1351" s="157">
        <f t="shared" si="472"/>
        <v>1095.8428781299999</v>
      </c>
      <c r="D1351" s="158">
        <f t="shared" si="463"/>
        <v>5574.49</v>
      </c>
      <c r="E1351" s="150">
        <f>IF(AND(K1351=1,K1350&gt;1),VLOOKUP(A1350,[1]Plan1!$GA$137:$GD$300,4),E1350)</f>
        <v>5622.43</v>
      </c>
      <c r="F1351" s="152">
        <f t="shared" si="454"/>
        <v>44224</v>
      </c>
      <c r="G1351" s="152">
        <f t="shared" si="473"/>
        <v>44255</v>
      </c>
      <c r="H1351" s="159">
        <f t="shared" si="455"/>
        <v>8.5998898553949488E-3</v>
      </c>
      <c r="I1351" s="160">
        <f t="shared" si="464"/>
        <v>44316</v>
      </c>
      <c r="J1351" s="155">
        <f t="shared" si="474"/>
        <v>31</v>
      </c>
      <c r="K1351" s="155">
        <f t="shared" si="470"/>
        <v>1</v>
      </c>
      <c r="L1351" s="2">
        <f t="shared" si="465"/>
        <v>1.0002762599999999</v>
      </c>
      <c r="M1351" s="157">
        <f t="shared" si="471"/>
        <v>1.0002762599999999</v>
      </c>
      <c r="N1351" s="2">
        <f t="shared" si="456"/>
        <v>1096.14561568</v>
      </c>
      <c r="O1351" s="161">
        <f t="shared" si="466"/>
        <v>0</v>
      </c>
      <c r="P1351" s="162">
        <f t="shared" si="457"/>
        <v>0</v>
      </c>
      <c r="Q1351" s="157">
        <f t="shared" si="458"/>
        <v>0</v>
      </c>
      <c r="R1351" s="163">
        <f t="shared" si="467"/>
        <v>0.12</v>
      </c>
      <c r="S1351" s="161">
        <f t="shared" si="459"/>
        <v>1</v>
      </c>
      <c r="T1351" s="161">
        <v>360</v>
      </c>
      <c r="U1351" s="164">
        <f t="shared" si="460"/>
        <v>1.0003046929999999</v>
      </c>
      <c r="V1351" s="157">
        <f t="shared" si="461"/>
        <v>0.33398789000000001</v>
      </c>
      <c r="W1351" s="2">
        <f t="shared" si="468"/>
        <v>0</v>
      </c>
      <c r="X1351" s="8"/>
      <c r="Y1351" s="8"/>
      <c r="Z1351" s="5"/>
      <c r="AA1351" s="1"/>
      <c r="AB1351" s="8"/>
      <c r="AC1351" s="3"/>
      <c r="AD1351" s="1"/>
      <c r="AE1351" s="3"/>
      <c r="AF1351" s="3"/>
      <c r="AG1351" s="4"/>
      <c r="AH1351" s="4"/>
      <c r="AI1351" s="4"/>
      <c r="AJ1351" s="1"/>
      <c r="AK1351" s="1"/>
      <c r="AL1351" s="1"/>
      <c r="AM1351" s="1"/>
    </row>
    <row r="1352" spans="1:39" ht="15" customHeight="1" x14ac:dyDescent="0.2">
      <c r="A1352" s="75">
        <f t="shared" si="462"/>
        <v>44287</v>
      </c>
      <c r="B1352" s="2">
        <f t="shared" si="453"/>
        <v>1097.1167152599999</v>
      </c>
      <c r="C1352" s="157">
        <f t="shared" si="472"/>
        <v>1095.8428781299999</v>
      </c>
      <c r="D1352" s="158">
        <f t="shared" si="463"/>
        <v>5574.49</v>
      </c>
      <c r="E1352" s="150">
        <f>IF(AND(K1352=1,K1351&gt;1),VLOOKUP(A1351,[1]Plan1!$GA$137:$GD$300,4),E1351)</f>
        <v>5622.43</v>
      </c>
      <c r="F1352" s="152">
        <f t="shared" si="454"/>
        <v>44224</v>
      </c>
      <c r="G1352" s="152">
        <f t="shared" si="473"/>
        <v>44255</v>
      </c>
      <c r="H1352" s="159">
        <f t="shared" si="455"/>
        <v>8.5998898553949488E-3</v>
      </c>
      <c r="I1352" s="160">
        <f t="shared" si="464"/>
        <v>44316</v>
      </c>
      <c r="J1352" s="155">
        <f t="shared" si="474"/>
        <v>31</v>
      </c>
      <c r="K1352" s="155">
        <f t="shared" si="470"/>
        <v>2</v>
      </c>
      <c r="L1352" s="2">
        <f t="shared" si="465"/>
        <v>1.00055261</v>
      </c>
      <c r="M1352" s="157">
        <f t="shared" si="471"/>
        <v>1.00055261</v>
      </c>
      <c r="N1352" s="2">
        <f t="shared" si="456"/>
        <v>1096.44845186</v>
      </c>
      <c r="O1352" s="161">
        <f t="shared" si="466"/>
        <v>0</v>
      </c>
      <c r="P1352" s="162">
        <f t="shared" si="457"/>
        <v>0</v>
      </c>
      <c r="Q1352" s="157">
        <f t="shared" si="458"/>
        <v>0</v>
      </c>
      <c r="R1352" s="163">
        <f t="shared" si="467"/>
        <v>0.12</v>
      </c>
      <c r="S1352" s="161">
        <f t="shared" si="459"/>
        <v>2</v>
      </c>
      <c r="T1352" s="161">
        <v>360</v>
      </c>
      <c r="U1352" s="164">
        <f t="shared" si="460"/>
        <v>1.0006094800000001</v>
      </c>
      <c r="V1352" s="157">
        <f t="shared" si="461"/>
        <v>0.66826339999999995</v>
      </c>
      <c r="W1352" s="2">
        <f t="shared" si="468"/>
        <v>0</v>
      </c>
      <c r="X1352" s="8"/>
      <c r="Y1352" s="8"/>
      <c r="Z1352" s="5"/>
      <c r="AA1352" s="1"/>
      <c r="AB1352" s="8"/>
      <c r="AC1352" s="3"/>
      <c r="AD1352" s="1"/>
      <c r="AE1352" s="3"/>
      <c r="AF1352" s="3"/>
      <c r="AG1352" s="4"/>
      <c r="AH1352" s="4"/>
      <c r="AI1352" s="4"/>
      <c r="AJ1352" s="1"/>
      <c r="AK1352" s="1"/>
      <c r="AL1352" s="1"/>
      <c r="AM1352" s="1"/>
    </row>
    <row r="1353" spans="1:39" ht="15" customHeight="1" x14ac:dyDescent="0.2">
      <c r="A1353" s="75">
        <f t="shared" si="462"/>
        <v>44288</v>
      </c>
      <c r="B1353" s="2">
        <f t="shared" si="453"/>
        <v>1097.7541892300001</v>
      </c>
      <c r="C1353" s="157">
        <f t="shared" si="472"/>
        <v>1095.8428781299999</v>
      </c>
      <c r="D1353" s="158">
        <f t="shared" si="463"/>
        <v>5574.49</v>
      </c>
      <c r="E1353" s="150">
        <f>IF(AND(K1353=1,K1352&gt;1),VLOOKUP(A1352,[1]Plan1!$GA$137:$GD$300,4),E1352)</f>
        <v>5622.43</v>
      </c>
      <c r="F1353" s="152">
        <f t="shared" si="454"/>
        <v>44224</v>
      </c>
      <c r="G1353" s="152">
        <f t="shared" si="473"/>
        <v>44255</v>
      </c>
      <c r="H1353" s="159">
        <f t="shared" si="455"/>
        <v>8.5998898553949488E-3</v>
      </c>
      <c r="I1353" s="160">
        <f t="shared" si="464"/>
        <v>44316</v>
      </c>
      <c r="J1353" s="155">
        <f t="shared" si="474"/>
        <v>31</v>
      </c>
      <c r="K1353" s="155">
        <f t="shared" si="470"/>
        <v>3</v>
      </c>
      <c r="L1353" s="2">
        <f t="shared" si="465"/>
        <v>1.00082903</v>
      </c>
      <c r="M1353" s="157">
        <f t="shared" si="471"/>
        <v>1.00082903</v>
      </c>
      <c r="N1353" s="2">
        <f t="shared" si="456"/>
        <v>1096.75136475</v>
      </c>
      <c r="O1353" s="161">
        <f t="shared" si="466"/>
        <v>0</v>
      </c>
      <c r="P1353" s="162">
        <f t="shared" si="457"/>
        <v>0</v>
      </c>
      <c r="Q1353" s="157">
        <f t="shared" si="458"/>
        <v>0</v>
      </c>
      <c r="R1353" s="163">
        <f t="shared" si="467"/>
        <v>0.12</v>
      </c>
      <c r="S1353" s="161">
        <f t="shared" si="459"/>
        <v>3</v>
      </c>
      <c r="T1353" s="161">
        <v>360</v>
      </c>
      <c r="U1353" s="164">
        <f t="shared" si="460"/>
        <v>1.000914359</v>
      </c>
      <c r="V1353" s="157">
        <f t="shared" si="461"/>
        <v>1.0028244799999999</v>
      </c>
      <c r="W1353" s="2">
        <f t="shared" si="468"/>
        <v>0</v>
      </c>
      <c r="X1353" s="8"/>
      <c r="Y1353" s="8"/>
      <c r="Z1353" s="5"/>
      <c r="AA1353" s="1"/>
      <c r="AB1353" s="8"/>
      <c r="AC1353" s="3"/>
      <c r="AD1353" s="1"/>
      <c r="AE1353" s="3"/>
      <c r="AF1353" s="3"/>
      <c r="AG1353" s="4"/>
      <c r="AH1353" s="4"/>
      <c r="AI1353" s="4"/>
      <c r="AJ1353" s="1"/>
      <c r="AK1353" s="1"/>
      <c r="AL1353" s="1"/>
      <c r="AM1353" s="1"/>
    </row>
    <row r="1354" spans="1:39" ht="15" customHeight="1" x14ac:dyDescent="0.2">
      <c r="A1354" s="75">
        <f t="shared" si="462"/>
        <v>44289</v>
      </c>
      <c r="B1354" s="2">
        <f t="shared" si="453"/>
        <v>1098.3920267199999</v>
      </c>
      <c r="C1354" s="157">
        <f t="shared" si="472"/>
        <v>1095.8428781299999</v>
      </c>
      <c r="D1354" s="158">
        <f t="shared" si="463"/>
        <v>5574.49</v>
      </c>
      <c r="E1354" s="150">
        <f>IF(AND(K1354=1,K1353&gt;1),VLOOKUP(A1353,[1]Plan1!$GA$137:$GD$300,4),E1353)</f>
        <v>5622.43</v>
      </c>
      <c r="F1354" s="152">
        <f t="shared" si="454"/>
        <v>44224</v>
      </c>
      <c r="G1354" s="152">
        <f t="shared" si="473"/>
        <v>44255</v>
      </c>
      <c r="H1354" s="159">
        <f t="shared" si="455"/>
        <v>8.5998898553949488E-3</v>
      </c>
      <c r="I1354" s="160">
        <f t="shared" si="464"/>
        <v>44316</v>
      </c>
      <c r="J1354" s="155">
        <f t="shared" si="474"/>
        <v>31</v>
      </c>
      <c r="K1354" s="155">
        <f t="shared" si="470"/>
        <v>4</v>
      </c>
      <c r="L1354" s="2">
        <f t="shared" si="465"/>
        <v>1.0011055200000001</v>
      </c>
      <c r="M1354" s="157">
        <f t="shared" si="471"/>
        <v>1.0011055200000001</v>
      </c>
      <c r="N1354" s="2">
        <f t="shared" si="456"/>
        <v>1097.0543543399999</v>
      </c>
      <c r="O1354" s="161">
        <f t="shared" si="466"/>
        <v>0</v>
      </c>
      <c r="P1354" s="162">
        <f t="shared" si="457"/>
        <v>0</v>
      </c>
      <c r="Q1354" s="157">
        <f t="shared" si="458"/>
        <v>0</v>
      </c>
      <c r="R1354" s="163">
        <f t="shared" si="467"/>
        <v>0.12</v>
      </c>
      <c r="S1354" s="161">
        <f t="shared" si="459"/>
        <v>4</v>
      </c>
      <c r="T1354" s="161">
        <v>360</v>
      </c>
      <c r="U1354" s="164">
        <f t="shared" si="460"/>
        <v>1.0012193309999999</v>
      </c>
      <c r="V1354" s="157">
        <f t="shared" si="461"/>
        <v>1.3376723800000001</v>
      </c>
      <c r="W1354" s="2">
        <f t="shared" si="468"/>
        <v>0</v>
      </c>
      <c r="X1354" s="8"/>
      <c r="Y1354" s="8"/>
      <c r="Z1354" s="5"/>
      <c r="AA1354" s="1"/>
      <c r="AB1354" s="8"/>
      <c r="AC1354" s="3"/>
      <c r="AD1354" s="1"/>
      <c r="AE1354" s="3"/>
      <c r="AF1354" s="3"/>
      <c r="AG1354" s="4"/>
      <c r="AH1354" s="4"/>
      <c r="AI1354" s="4"/>
      <c r="AJ1354" s="1"/>
      <c r="AK1354" s="1"/>
      <c r="AL1354" s="1"/>
      <c r="AM1354" s="1"/>
    </row>
    <row r="1355" spans="1:39" ht="15" customHeight="1" x14ac:dyDescent="0.2">
      <c r="A1355" s="75">
        <f t="shared" si="462"/>
        <v>44290</v>
      </c>
      <c r="B1355" s="2">
        <f t="shared" ref="B1355:B1418" si="475">N1355+V1355</f>
        <v>1099.0302498600001</v>
      </c>
      <c r="C1355" s="157">
        <f t="shared" si="472"/>
        <v>1095.8428781299999</v>
      </c>
      <c r="D1355" s="158">
        <f t="shared" si="463"/>
        <v>5574.49</v>
      </c>
      <c r="E1355" s="150">
        <f>IF(AND(K1355=1,K1354&gt;1),VLOOKUP(A1354,[1]Plan1!$GA$137:$GD$300,4),E1354)</f>
        <v>5622.43</v>
      </c>
      <c r="F1355" s="152">
        <f t="shared" ref="F1355:F1418" si="476">EDATE(G1355,-1)</f>
        <v>44224</v>
      </c>
      <c r="G1355" s="152">
        <f t="shared" si="473"/>
        <v>44255</v>
      </c>
      <c r="H1355" s="159">
        <f t="shared" ref="H1355:H1418" si="477">(E1355/D1355)-1</f>
        <v>8.5998898553949488E-3</v>
      </c>
      <c r="I1355" s="160">
        <f t="shared" si="464"/>
        <v>44316</v>
      </c>
      <c r="J1355" s="155">
        <f t="shared" si="474"/>
        <v>31</v>
      </c>
      <c r="K1355" s="155">
        <f t="shared" si="470"/>
        <v>5</v>
      </c>
      <c r="L1355" s="2">
        <f t="shared" si="465"/>
        <v>1.0013821000000001</v>
      </c>
      <c r="M1355" s="157">
        <f t="shared" si="471"/>
        <v>1.0013821000000001</v>
      </c>
      <c r="N1355" s="2">
        <f t="shared" ref="N1355:N1418" si="478">TRUNC(C1355*M1355,8)</f>
        <v>1097.3574425700001</v>
      </c>
      <c r="O1355" s="161">
        <f t="shared" si="466"/>
        <v>0</v>
      </c>
      <c r="P1355" s="162">
        <f t="shared" ref="P1355:P1418" si="479">IF(O1355&gt;0,VLOOKUP($A1355,$AB$11:$AG$122,6),0)</f>
        <v>0</v>
      </c>
      <c r="Q1355" s="157">
        <f t="shared" ref="Q1355:Q1418" si="480">IF(P1355&gt;0,TRUNC(P1355*N1355,8),0)</f>
        <v>0</v>
      </c>
      <c r="R1355" s="163">
        <f t="shared" si="467"/>
        <v>0.12</v>
      </c>
      <c r="S1355" s="161">
        <f t="shared" ref="S1355:S1418" si="481">K1355</f>
        <v>5</v>
      </c>
      <c r="T1355" s="161">
        <v>360</v>
      </c>
      <c r="U1355" s="164">
        <f t="shared" ref="U1355:U1418" si="482">ROUND((1+R1355)^(30/360)^(K1355/J1355),9)</f>
        <v>1.001524396</v>
      </c>
      <c r="V1355" s="157">
        <f t="shared" ref="V1355:V1418" si="483">TRUNC((N1355*(U1355-1)),8)</f>
        <v>1.6728072899999999</v>
      </c>
      <c r="W1355" s="2">
        <f t="shared" si="468"/>
        <v>0</v>
      </c>
      <c r="X1355" s="8"/>
      <c r="Y1355" s="8"/>
      <c r="Z1355" s="5"/>
      <c r="AA1355" s="1"/>
      <c r="AB1355" s="8"/>
      <c r="AC1355" s="3"/>
      <c r="AD1355" s="1"/>
      <c r="AE1355" s="3"/>
      <c r="AF1355" s="3"/>
      <c r="AG1355" s="4"/>
      <c r="AH1355" s="4"/>
      <c r="AI1355" s="4"/>
      <c r="AJ1355" s="1"/>
      <c r="AK1355" s="1"/>
      <c r="AL1355" s="1"/>
      <c r="AM1355" s="1"/>
    </row>
    <row r="1356" spans="1:39" ht="15" customHeight="1" x14ac:dyDescent="0.2">
      <c r="A1356" s="75">
        <f t="shared" ref="A1356:A1419" si="484">(A1355+1)</f>
        <v>44291</v>
      </c>
      <c r="B1356" s="2">
        <f t="shared" si="475"/>
        <v>1099.6688368499999</v>
      </c>
      <c r="C1356" s="157">
        <f t="shared" si="472"/>
        <v>1095.8428781299999</v>
      </c>
      <c r="D1356" s="158">
        <f t="shared" ref="D1356:D1419" si="485">IF(E1356=E1355,D1355,E1355)</f>
        <v>5574.49</v>
      </c>
      <c r="E1356" s="150">
        <f>IF(AND(K1356=1,K1355&gt;1),VLOOKUP(A1355,[1]Plan1!$GA$137:$GD$300,4),E1355)</f>
        <v>5622.43</v>
      </c>
      <c r="F1356" s="152">
        <f t="shared" si="476"/>
        <v>44224</v>
      </c>
      <c r="G1356" s="152">
        <f t="shared" si="473"/>
        <v>44255</v>
      </c>
      <c r="H1356" s="159">
        <f t="shared" si="477"/>
        <v>8.5998898553949488E-3</v>
      </c>
      <c r="I1356" s="160">
        <f t="shared" ref="I1356:I1419" si="486">VLOOKUP(A1355,AF$126:AI$301,4)</f>
        <v>44316</v>
      </c>
      <c r="J1356" s="155">
        <f t="shared" si="474"/>
        <v>31</v>
      </c>
      <c r="K1356" s="155">
        <f t="shared" si="470"/>
        <v>6</v>
      </c>
      <c r="L1356" s="2">
        <f t="shared" ref="L1356:L1419" si="487">TRUNC((E1356/D1356)^TRUNC((K1356/J1356),9),8)</f>
        <v>1.00165875</v>
      </c>
      <c r="M1356" s="157">
        <f t="shared" si="471"/>
        <v>1.00165875</v>
      </c>
      <c r="N1356" s="2">
        <f t="shared" si="478"/>
        <v>1097.6606075</v>
      </c>
      <c r="O1356" s="161">
        <f t="shared" ref="O1356:O1419" si="488">IF(VLOOKUP(A1356,AB$11:AK$122,10)=VLOOKUP(A1355,AB$11:AK$122,10),0,VLOOKUP(A1356,AB$11:AK$122,10))</f>
        <v>0</v>
      </c>
      <c r="P1356" s="162">
        <f t="shared" si="479"/>
        <v>0</v>
      </c>
      <c r="Q1356" s="157">
        <f t="shared" si="480"/>
        <v>0</v>
      </c>
      <c r="R1356" s="163">
        <f t="shared" ref="R1356:R1419" si="489">(R1355)</f>
        <v>0.12</v>
      </c>
      <c r="S1356" s="161">
        <f t="shared" si="481"/>
        <v>6</v>
      </c>
      <c r="T1356" s="161">
        <v>360</v>
      </c>
      <c r="U1356" s="164">
        <f t="shared" si="482"/>
        <v>1.001829554</v>
      </c>
      <c r="V1356" s="157">
        <f t="shared" si="483"/>
        <v>2.0082293500000001</v>
      </c>
      <c r="W1356" s="2">
        <f t="shared" ref="W1356:W1419" si="490">IF(O1356&gt;0,Q1356+V1356,0)</f>
        <v>0</v>
      </c>
      <c r="X1356" s="8"/>
      <c r="Y1356" s="8"/>
      <c r="Z1356" s="5"/>
      <c r="AA1356" s="1"/>
      <c r="AB1356" s="8"/>
      <c r="AC1356" s="3"/>
      <c r="AD1356" s="1"/>
      <c r="AE1356" s="3"/>
      <c r="AF1356" s="3"/>
      <c r="AG1356" s="4"/>
      <c r="AH1356" s="4"/>
      <c r="AI1356" s="4"/>
      <c r="AJ1356" s="1"/>
      <c r="AK1356" s="1"/>
      <c r="AL1356" s="1"/>
      <c r="AM1356" s="1"/>
    </row>
    <row r="1357" spans="1:39" ht="15" customHeight="1" x14ac:dyDescent="0.2">
      <c r="A1357" s="75">
        <f t="shared" si="484"/>
        <v>44292</v>
      </c>
      <c r="B1357" s="2">
        <f t="shared" si="475"/>
        <v>1100.3077867500001</v>
      </c>
      <c r="C1357" s="157">
        <f t="shared" si="472"/>
        <v>1095.8428781299999</v>
      </c>
      <c r="D1357" s="158">
        <f t="shared" si="485"/>
        <v>5574.49</v>
      </c>
      <c r="E1357" s="150">
        <f>IF(AND(K1357=1,K1356&gt;1),VLOOKUP(A1356,[1]Plan1!$GA$137:$GD$300,4),E1356)</f>
        <v>5622.43</v>
      </c>
      <c r="F1357" s="152">
        <f t="shared" si="476"/>
        <v>44224</v>
      </c>
      <c r="G1357" s="152">
        <f t="shared" si="473"/>
        <v>44255</v>
      </c>
      <c r="H1357" s="159">
        <f t="shared" si="477"/>
        <v>8.5998898553949488E-3</v>
      </c>
      <c r="I1357" s="160">
        <f t="shared" si="486"/>
        <v>44316</v>
      </c>
      <c r="J1357" s="155">
        <f t="shared" si="474"/>
        <v>31</v>
      </c>
      <c r="K1357" s="155">
        <f t="shared" si="470"/>
        <v>7</v>
      </c>
      <c r="L1357" s="2">
        <f t="shared" si="487"/>
        <v>1.0019354700000001</v>
      </c>
      <c r="M1357" s="157">
        <f t="shared" si="471"/>
        <v>1.0019354700000001</v>
      </c>
      <c r="N1357" s="2">
        <f t="shared" si="478"/>
        <v>1097.9638491400001</v>
      </c>
      <c r="O1357" s="161">
        <f t="shared" si="488"/>
        <v>0</v>
      </c>
      <c r="P1357" s="162">
        <f t="shared" si="479"/>
        <v>0</v>
      </c>
      <c r="Q1357" s="157">
        <f t="shared" si="480"/>
        <v>0</v>
      </c>
      <c r="R1357" s="163">
        <f t="shared" si="489"/>
        <v>0.12</v>
      </c>
      <c r="S1357" s="161">
        <f t="shared" si="481"/>
        <v>7</v>
      </c>
      <c r="T1357" s="161">
        <v>360</v>
      </c>
      <c r="U1357" s="164">
        <f t="shared" si="482"/>
        <v>1.002134804</v>
      </c>
      <c r="V1357" s="157">
        <f t="shared" si="483"/>
        <v>2.3439376099999998</v>
      </c>
      <c r="W1357" s="2">
        <f t="shared" si="490"/>
        <v>0</v>
      </c>
      <c r="X1357" s="8"/>
      <c r="Y1357" s="8"/>
      <c r="Z1357" s="5"/>
      <c r="AA1357" s="1"/>
      <c r="AB1357" s="8"/>
      <c r="AC1357" s="3"/>
      <c r="AD1357" s="1"/>
      <c r="AE1357" s="3"/>
      <c r="AF1357" s="3"/>
      <c r="AG1357" s="4"/>
      <c r="AH1357" s="4"/>
      <c r="AI1357" s="4"/>
      <c r="AJ1357" s="1"/>
      <c r="AK1357" s="1"/>
      <c r="AL1357" s="1"/>
      <c r="AM1357" s="1"/>
    </row>
    <row r="1358" spans="1:39" ht="15" customHeight="1" x14ac:dyDescent="0.2">
      <c r="A1358" s="75">
        <f t="shared" si="484"/>
        <v>44293</v>
      </c>
      <c r="B1358" s="2">
        <f t="shared" si="475"/>
        <v>1100.9471238899998</v>
      </c>
      <c r="C1358" s="157">
        <f t="shared" si="472"/>
        <v>1095.8428781299999</v>
      </c>
      <c r="D1358" s="158">
        <f t="shared" si="485"/>
        <v>5574.49</v>
      </c>
      <c r="E1358" s="150">
        <f>IF(AND(K1358=1,K1357&gt;1),VLOOKUP(A1357,[1]Plan1!$GA$137:$GD$300,4),E1357)</f>
        <v>5622.43</v>
      </c>
      <c r="F1358" s="152">
        <f t="shared" si="476"/>
        <v>44224</v>
      </c>
      <c r="G1358" s="152">
        <f t="shared" si="473"/>
        <v>44255</v>
      </c>
      <c r="H1358" s="159">
        <f t="shared" si="477"/>
        <v>8.5998898553949488E-3</v>
      </c>
      <c r="I1358" s="160">
        <f t="shared" si="486"/>
        <v>44316</v>
      </c>
      <c r="J1358" s="155">
        <f t="shared" si="474"/>
        <v>31</v>
      </c>
      <c r="K1358" s="155">
        <f t="shared" si="470"/>
        <v>8</v>
      </c>
      <c r="L1358" s="2">
        <f t="shared" si="487"/>
        <v>1.00221228</v>
      </c>
      <c r="M1358" s="157">
        <f t="shared" si="471"/>
        <v>1.00221228</v>
      </c>
      <c r="N1358" s="2">
        <f t="shared" si="478"/>
        <v>1098.2671894099999</v>
      </c>
      <c r="O1358" s="161">
        <f t="shared" si="488"/>
        <v>0</v>
      </c>
      <c r="P1358" s="162">
        <f t="shared" si="479"/>
        <v>0</v>
      </c>
      <c r="Q1358" s="157">
        <f t="shared" si="480"/>
        <v>0</v>
      </c>
      <c r="R1358" s="163">
        <f t="shared" si="489"/>
        <v>0.12</v>
      </c>
      <c r="S1358" s="161">
        <f t="shared" si="481"/>
        <v>8</v>
      </c>
      <c r="T1358" s="161">
        <v>360</v>
      </c>
      <c r="U1358" s="164">
        <f t="shared" si="482"/>
        <v>1.002440148</v>
      </c>
      <c r="V1358" s="157">
        <f t="shared" si="483"/>
        <v>2.67993448</v>
      </c>
      <c r="W1358" s="2">
        <f t="shared" si="490"/>
        <v>0</v>
      </c>
      <c r="X1358" s="8"/>
      <c r="Y1358" s="8"/>
      <c r="Z1358" s="5"/>
      <c r="AA1358" s="1"/>
      <c r="AB1358" s="8"/>
      <c r="AC1358" s="3"/>
      <c r="AD1358" s="1"/>
      <c r="AE1358" s="3"/>
      <c r="AF1358" s="3"/>
      <c r="AG1358" s="4"/>
      <c r="AH1358" s="4"/>
      <c r="AI1358" s="4"/>
      <c r="AJ1358" s="1"/>
      <c r="AK1358" s="1"/>
      <c r="AL1358" s="1"/>
      <c r="AM1358" s="1"/>
    </row>
    <row r="1359" spans="1:39" ht="15" customHeight="1" x14ac:dyDescent="0.2">
      <c r="A1359" s="75">
        <f t="shared" si="484"/>
        <v>44294</v>
      </c>
      <c r="B1359" s="2">
        <f t="shared" si="475"/>
        <v>1101.58682535</v>
      </c>
      <c r="C1359" s="157">
        <f t="shared" si="472"/>
        <v>1095.8428781299999</v>
      </c>
      <c r="D1359" s="158">
        <f t="shared" si="485"/>
        <v>5574.49</v>
      </c>
      <c r="E1359" s="150">
        <f>IF(AND(K1359=1,K1358&gt;1),VLOOKUP(A1358,[1]Plan1!$GA$137:$GD$300,4),E1358)</f>
        <v>5622.43</v>
      </c>
      <c r="F1359" s="152">
        <f t="shared" si="476"/>
        <v>44224</v>
      </c>
      <c r="G1359" s="152">
        <f t="shared" si="473"/>
        <v>44255</v>
      </c>
      <c r="H1359" s="159">
        <f t="shared" si="477"/>
        <v>8.5998898553949488E-3</v>
      </c>
      <c r="I1359" s="160">
        <f t="shared" si="486"/>
        <v>44316</v>
      </c>
      <c r="J1359" s="155">
        <f t="shared" si="474"/>
        <v>31</v>
      </c>
      <c r="K1359" s="155">
        <f t="shared" si="470"/>
        <v>9</v>
      </c>
      <c r="L1359" s="2">
        <f t="shared" si="487"/>
        <v>1.0024891600000001</v>
      </c>
      <c r="M1359" s="157">
        <f t="shared" si="471"/>
        <v>1.0024891600000001</v>
      </c>
      <c r="N1359" s="2">
        <f t="shared" si="478"/>
        <v>1098.5706063800001</v>
      </c>
      <c r="O1359" s="161">
        <f t="shared" si="488"/>
        <v>0</v>
      </c>
      <c r="P1359" s="162">
        <f t="shared" si="479"/>
        <v>0</v>
      </c>
      <c r="Q1359" s="157">
        <f t="shared" si="480"/>
        <v>0</v>
      </c>
      <c r="R1359" s="163">
        <f t="shared" si="489"/>
        <v>0.12</v>
      </c>
      <c r="S1359" s="161">
        <f t="shared" si="481"/>
        <v>9</v>
      </c>
      <c r="T1359" s="161">
        <v>360</v>
      </c>
      <c r="U1359" s="164">
        <f t="shared" si="482"/>
        <v>1.002745585</v>
      </c>
      <c r="V1359" s="157">
        <f t="shared" si="483"/>
        <v>3.0162189700000002</v>
      </c>
      <c r="W1359" s="2">
        <f t="shared" si="490"/>
        <v>0</v>
      </c>
      <c r="X1359" s="8"/>
      <c r="Y1359" s="8"/>
      <c r="Z1359" s="5"/>
      <c r="AA1359" s="1"/>
      <c r="AB1359" s="8"/>
      <c r="AC1359" s="3"/>
      <c r="AD1359" s="1"/>
      <c r="AE1359" s="3"/>
      <c r="AF1359" s="3"/>
      <c r="AG1359" s="4"/>
      <c r="AH1359" s="4"/>
      <c r="AI1359" s="4"/>
      <c r="AJ1359" s="1"/>
      <c r="AK1359" s="1"/>
      <c r="AL1359" s="1"/>
      <c r="AM1359" s="1"/>
    </row>
    <row r="1360" spans="1:39" ht="15" customHeight="1" x14ac:dyDescent="0.2">
      <c r="A1360" s="75">
        <f t="shared" si="484"/>
        <v>44295</v>
      </c>
      <c r="B1360" s="2">
        <f t="shared" si="475"/>
        <v>1102.2268913099999</v>
      </c>
      <c r="C1360" s="157">
        <f t="shared" si="472"/>
        <v>1095.8428781299999</v>
      </c>
      <c r="D1360" s="158">
        <f t="shared" si="485"/>
        <v>5574.49</v>
      </c>
      <c r="E1360" s="150">
        <f>IF(AND(K1360=1,K1359&gt;1),VLOOKUP(A1359,[1]Plan1!$GA$137:$GD$300,4),E1359)</f>
        <v>5622.43</v>
      </c>
      <c r="F1360" s="152">
        <f t="shared" si="476"/>
        <v>44224</v>
      </c>
      <c r="G1360" s="152">
        <f t="shared" si="473"/>
        <v>44255</v>
      </c>
      <c r="H1360" s="159">
        <f t="shared" si="477"/>
        <v>8.5998898553949488E-3</v>
      </c>
      <c r="I1360" s="160">
        <f t="shared" si="486"/>
        <v>44316</v>
      </c>
      <c r="J1360" s="155">
        <f t="shared" si="474"/>
        <v>31</v>
      </c>
      <c r="K1360" s="155">
        <f t="shared" si="470"/>
        <v>10</v>
      </c>
      <c r="L1360" s="2">
        <f t="shared" si="487"/>
        <v>1.00276611</v>
      </c>
      <c r="M1360" s="157">
        <f t="shared" si="471"/>
        <v>1.00276611</v>
      </c>
      <c r="N1360" s="2">
        <f t="shared" si="478"/>
        <v>1098.8741000699999</v>
      </c>
      <c r="O1360" s="161">
        <f t="shared" si="488"/>
        <v>0</v>
      </c>
      <c r="P1360" s="162">
        <f t="shared" si="479"/>
        <v>0</v>
      </c>
      <c r="Q1360" s="157">
        <f t="shared" si="480"/>
        <v>0</v>
      </c>
      <c r="R1360" s="163">
        <f t="shared" si="489"/>
        <v>0.12</v>
      </c>
      <c r="S1360" s="161">
        <f t="shared" si="481"/>
        <v>10</v>
      </c>
      <c r="T1360" s="161">
        <v>360</v>
      </c>
      <c r="U1360" s="164">
        <f t="shared" si="482"/>
        <v>1.0030511150000001</v>
      </c>
      <c r="V1360" s="157">
        <f t="shared" si="483"/>
        <v>3.3527912400000002</v>
      </c>
      <c r="W1360" s="2">
        <f t="shared" si="490"/>
        <v>0</v>
      </c>
      <c r="X1360" s="8"/>
      <c r="Y1360" s="8"/>
      <c r="Z1360" s="5"/>
      <c r="AA1360" s="1"/>
      <c r="AB1360" s="8"/>
      <c r="AC1360" s="3"/>
      <c r="AD1360" s="1"/>
      <c r="AE1360" s="3"/>
      <c r="AF1360" s="3"/>
      <c r="AG1360" s="4"/>
      <c r="AH1360" s="4"/>
      <c r="AI1360" s="4"/>
      <c r="AJ1360" s="1"/>
      <c r="AK1360" s="1"/>
      <c r="AL1360" s="1"/>
      <c r="AM1360" s="1"/>
    </row>
    <row r="1361" spans="1:39" ht="15" customHeight="1" x14ac:dyDescent="0.2">
      <c r="A1361" s="75">
        <f t="shared" si="484"/>
        <v>44296</v>
      </c>
      <c r="B1361" s="2">
        <f t="shared" si="475"/>
        <v>1102.86733291</v>
      </c>
      <c r="C1361" s="157">
        <f t="shared" si="472"/>
        <v>1095.8428781299999</v>
      </c>
      <c r="D1361" s="158">
        <f t="shared" si="485"/>
        <v>5574.49</v>
      </c>
      <c r="E1361" s="150">
        <f>IF(AND(K1361=1,K1360&gt;1),VLOOKUP(A1360,[1]Plan1!$GA$137:$GD$300,4),E1360)</f>
        <v>5622.43</v>
      </c>
      <c r="F1361" s="152">
        <f t="shared" si="476"/>
        <v>44224</v>
      </c>
      <c r="G1361" s="152">
        <f t="shared" si="473"/>
        <v>44255</v>
      </c>
      <c r="H1361" s="159">
        <f t="shared" si="477"/>
        <v>8.5998898553949488E-3</v>
      </c>
      <c r="I1361" s="160">
        <f t="shared" si="486"/>
        <v>44316</v>
      </c>
      <c r="J1361" s="155">
        <f t="shared" si="474"/>
        <v>31</v>
      </c>
      <c r="K1361" s="155">
        <f t="shared" si="470"/>
        <v>11</v>
      </c>
      <c r="L1361" s="2">
        <f t="shared" si="487"/>
        <v>1.0030431399999999</v>
      </c>
      <c r="M1361" s="157">
        <f t="shared" si="471"/>
        <v>1.0030431399999999</v>
      </c>
      <c r="N1361" s="2">
        <f t="shared" si="478"/>
        <v>1099.17768142</v>
      </c>
      <c r="O1361" s="161">
        <f t="shared" si="488"/>
        <v>0</v>
      </c>
      <c r="P1361" s="162">
        <f t="shared" si="479"/>
        <v>0</v>
      </c>
      <c r="Q1361" s="157">
        <f t="shared" si="480"/>
        <v>0</v>
      </c>
      <c r="R1361" s="163">
        <f t="shared" si="489"/>
        <v>0.12</v>
      </c>
      <c r="S1361" s="161">
        <f t="shared" si="481"/>
        <v>11</v>
      </c>
      <c r="T1361" s="161">
        <v>360</v>
      </c>
      <c r="U1361" s="164">
        <f t="shared" si="482"/>
        <v>1.0033567379999999</v>
      </c>
      <c r="V1361" s="157">
        <f t="shared" si="483"/>
        <v>3.6896514900000001</v>
      </c>
      <c r="W1361" s="2">
        <f t="shared" si="490"/>
        <v>0</v>
      </c>
      <c r="X1361" s="8"/>
      <c r="Y1361" s="8"/>
      <c r="Z1361" s="5"/>
      <c r="AA1361" s="1"/>
      <c r="AB1361" s="8"/>
      <c r="AC1361" s="3"/>
      <c r="AD1361" s="1"/>
      <c r="AE1361" s="3"/>
      <c r="AF1361" s="3"/>
      <c r="AG1361" s="4"/>
      <c r="AH1361" s="4"/>
      <c r="AI1361" s="4"/>
      <c r="AJ1361" s="1"/>
      <c r="AK1361" s="1"/>
      <c r="AL1361" s="1"/>
      <c r="AM1361" s="1"/>
    </row>
    <row r="1362" spans="1:39" ht="15" customHeight="1" x14ac:dyDescent="0.2">
      <c r="A1362" s="75">
        <f t="shared" si="484"/>
        <v>44297</v>
      </c>
      <c r="B1362" s="2">
        <f t="shared" si="475"/>
        <v>1103.5081502999999</v>
      </c>
      <c r="C1362" s="157">
        <f t="shared" si="472"/>
        <v>1095.8428781299999</v>
      </c>
      <c r="D1362" s="158">
        <f t="shared" si="485"/>
        <v>5574.49</v>
      </c>
      <c r="E1362" s="150">
        <f>IF(AND(K1362=1,K1361&gt;1),VLOOKUP(A1361,[1]Plan1!$GA$137:$GD$300,4),E1361)</f>
        <v>5622.43</v>
      </c>
      <c r="F1362" s="152">
        <f t="shared" si="476"/>
        <v>44224</v>
      </c>
      <c r="G1362" s="152">
        <f t="shared" si="473"/>
        <v>44255</v>
      </c>
      <c r="H1362" s="159">
        <f t="shared" si="477"/>
        <v>8.5998898553949488E-3</v>
      </c>
      <c r="I1362" s="160">
        <f t="shared" si="486"/>
        <v>44316</v>
      </c>
      <c r="J1362" s="155">
        <f t="shared" si="474"/>
        <v>31</v>
      </c>
      <c r="K1362" s="155">
        <f t="shared" si="470"/>
        <v>12</v>
      </c>
      <c r="L1362" s="2">
        <f t="shared" si="487"/>
        <v>1.00332025</v>
      </c>
      <c r="M1362" s="157">
        <f t="shared" si="471"/>
        <v>1.00332025</v>
      </c>
      <c r="N1362" s="2">
        <f t="shared" si="478"/>
        <v>1099.4813504399999</v>
      </c>
      <c r="O1362" s="161">
        <f t="shared" si="488"/>
        <v>0</v>
      </c>
      <c r="P1362" s="162">
        <f t="shared" si="479"/>
        <v>0</v>
      </c>
      <c r="Q1362" s="157">
        <f t="shared" si="480"/>
        <v>0</v>
      </c>
      <c r="R1362" s="163">
        <f t="shared" si="489"/>
        <v>0.12</v>
      </c>
      <c r="S1362" s="161">
        <f t="shared" si="481"/>
        <v>12</v>
      </c>
      <c r="T1362" s="161">
        <v>360</v>
      </c>
      <c r="U1362" s="164">
        <f t="shared" si="482"/>
        <v>1.0036624540000001</v>
      </c>
      <c r="V1362" s="157">
        <f t="shared" si="483"/>
        <v>4.0267998599999997</v>
      </c>
      <c r="W1362" s="2">
        <f t="shared" si="490"/>
        <v>0</v>
      </c>
      <c r="X1362" s="8"/>
      <c r="Y1362" s="8"/>
      <c r="Z1362" s="5"/>
      <c r="AA1362" s="1"/>
      <c r="AB1362" s="8"/>
      <c r="AC1362" s="3"/>
      <c r="AD1362" s="1"/>
      <c r="AE1362" s="3"/>
      <c r="AF1362" s="3"/>
      <c r="AG1362" s="4"/>
      <c r="AH1362" s="4"/>
      <c r="AI1362" s="4"/>
      <c r="AJ1362" s="1"/>
      <c r="AK1362" s="1"/>
      <c r="AL1362" s="1"/>
      <c r="AM1362" s="1"/>
    </row>
    <row r="1363" spans="1:39" ht="15" customHeight="1" x14ac:dyDescent="0.2">
      <c r="A1363" s="75">
        <f t="shared" si="484"/>
        <v>44298</v>
      </c>
      <c r="B1363" s="2">
        <f t="shared" si="475"/>
        <v>1104.14934477</v>
      </c>
      <c r="C1363" s="157">
        <f t="shared" si="472"/>
        <v>1095.8428781299999</v>
      </c>
      <c r="D1363" s="158">
        <f t="shared" si="485"/>
        <v>5574.49</v>
      </c>
      <c r="E1363" s="150">
        <f>IF(AND(K1363=1,K1362&gt;1),VLOOKUP(A1362,[1]Plan1!$GA$137:$GD$300,4),E1362)</f>
        <v>5622.43</v>
      </c>
      <c r="F1363" s="152">
        <f t="shared" si="476"/>
        <v>44224</v>
      </c>
      <c r="G1363" s="152">
        <f t="shared" si="473"/>
        <v>44255</v>
      </c>
      <c r="H1363" s="159">
        <f t="shared" si="477"/>
        <v>8.5998898553949488E-3</v>
      </c>
      <c r="I1363" s="160">
        <f t="shared" si="486"/>
        <v>44316</v>
      </c>
      <c r="J1363" s="155">
        <f t="shared" si="474"/>
        <v>31</v>
      </c>
      <c r="K1363" s="155">
        <f t="shared" si="470"/>
        <v>13</v>
      </c>
      <c r="L1363" s="2">
        <f t="shared" si="487"/>
        <v>1.0035974400000001</v>
      </c>
      <c r="M1363" s="157">
        <f t="shared" si="471"/>
        <v>1.0035974400000001</v>
      </c>
      <c r="N1363" s="2">
        <f t="shared" si="478"/>
        <v>1099.7851071299999</v>
      </c>
      <c r="O1363" s="161">
        <f t="shared" si="488"/>
        <v>0</v>
      </c>
      <c r="P1363" s="162">
        <f t="shared" si="479"/>
        <v>0</v>
      </c>
      <c r="Q1363" s="157">
        <f t="shared" si="480"/>
        <v>0</v>
      </c>
      <c r="R1363" s="163">
        <f t="shared" si="489"/>
        <v>0.12</v>
      </c>
      <c r="S1363" s="161">
        <f t="shared" si="481"/>
        <v>13</v>
      </c>
      <c r="T1363" s="161">
        <v>360</v>
      </c>
      <c r="U1363" s="164">
        <f t="shared" si="482"/>
        <v>1.0039682640000001</v>
      </c>
      <c r="V1363" s="157">
        <f t="shared" si="483"/>
        <v>4.3642376399999998</v>
      </c>
      <c r="W1363" s="2">
        <f t="shared" si="490"/>
        <v>0</v>
      </c>
      <c r="X1363" s="8"/>
      <c r="Y1363" s="8"/>
      <c r="Z1363" s="5"/>
      <c r="AA1363" s="1"/>
      <c r="AB1363" s="8"/>
      <c r="AC1363" s="3"/>
      <c r="AD1363" s="1"/>
      <c r="AE1363" s="3"/>
      <c r="AF1363" s="3"/>
      <c r="AG1363" s="4"/>
      <c r="AH1363" s="4"/>
      <c r="AI1363" s="4"/>
      <c r="AJ1363" s="1"/>
      <c r="AK1363" s="1"/>
      <c r="AL1363" s="1"/>
      <c r="AM1363" s="1"/>
    </row>
    <row r="1364" spans="1:39" ht="15" customHeight="1" x14ac:dyDescent="0.2">
      <c r="A1364" s="75">
        <f t="shared" si="484"/>
        <v>44299</v>
      </c>
      <c r="B1364" s="2">
        <f t="shared" si="475"/>
        <v>1104.7909032600001</v>
      </c>
      <c r="C1364" s="157">
        <f t="shared" si="472"/>
        <v>1095.8428781299999</v>
      </c>
      <c r="D1364" s="158">
        <f t="shared" si="485"/>
        <v>5574.49</v>
      </c>
      <c r="E1364" s="150">
        <f>IF(AND(K1364=1,K1363&gt;1),VLOOKUP(A1363,[1]Plan1!$GA$137:$GD$300,4),E1363)</f>
        <v>5622.43</v>
      </c>
      <c r="F1364" s="152">
        <f t="shared" si="476"/>
        <v>44224</v>
      </c>
      <c r="G1364" s="152">
        <f t="shared" si="473"/>
        <v>44255</v>
      </c>
      <c r="H1364" s="159">
        <f t="shared" si="477"/>
        <v>8.5998898553949488E-3</v>
      </c>
      <c r="I1364" s="160">
        <f t="shared" si="486"/>
        <v>44316</v>
      </c>
      <c r="J1364" s="155">
        <f t="shared" si="474"/>
        <v>31</v>
      </c>
      <c r="K1364" s="155">
        <f t="shared" si="470"/>
        <v>14</v>
      </c>
      <c r="L1364" s="2">
        <f t="shared" si="487"/>
        <v>1.0038746999999999</v>
      </c>
      <c r="M1364" s="157">
        <f t="shared" si="471"/>
        <v>1.0038746999999999</v>
      </c>
      <c r="N1364" s="2">
        <f t="shared" si="478"/>
        <v>1100.0889405200001</v>
      </c>
      <c r="O1364" s="161">
        <f t="shared" si="488"/>
        <v>0</v>
      </c>
      <c r="P1364" s="162">
        <f t="shared" si="479"/>
        <v>0</v>
      </c>
      <c r="Q1364" s="157">
        <f t="shared" si="480"/>
        <v>0</v>
      </c>
      <c r="R1364" s="163">
        <f t="shared" si="489"/>
        <v>0.12</v>
      </c>
      <c r="S1364" s="161">
        <f t="shared" si="481"/>
        <v>14</v>
      </c>
      <c r="T1364" s="161">
        <v>360</v>
      </c>
      <c r="U1364" s="164">
        <f t="shared" si="482"/>
        <v>1.0042741660000001</v>
      </c>
      <c r="V1364" s="157">
        <f t="shared" si="483"/>
        <v>4.7019627399999999</v>
      </c>
      <c r="W1364" s="2">
        <f t="shared" si="490"/>
        <v>0</v>
      </c>
      <c r="X1364" s="8"/>
      <c r="Y1364" s="8"/>
      <c r="Z1364" s="5"/>
      <c r="AA1364" s="1"/>
      <c r="AB1364" s="8"/>
      <c r="AC1364" s="3"/>
      <c r="AD1364" s="1"/>
      <c r="AE1364" s="3"/>
      <c r="AF1364" s="3"/>
      <c r="AG1364" s="4"/>
      <c r="AH1364" s="4"/>
      <c r="AI1364" s="4"/>
      <c r="AJ1364" s="1"/>
      <c r="AK1364" s="1"/>
      <c r="AL1364" s="1"/>
      <c r="AM1364" s="1"/>
    </row>
    <row r="1365" spans="1:39" ht="15" customHeight="1" x14ac:dyDescent="0.2">
      <c r="A1365" s="75">
        <f t="shared" si="484"/>
        <v>44300</v>
      </c>
      <c r="B1365" s="2">
        <f t="shared" si="475"/>
        <v>1105.4328391499998</v>
      </c>
      <c r="C1365" s="157">
        <f t="shared" si="472"/>
        <v>1095.8428781299999</v>
      </c>
      <c r="D1365" s="158">
        <f t="shared" si="485"/>
        <v>5574.49</v>
      </c>
      <c r="E1365" s="150">
        <f>IF(AND(K1365=1,K1364&gt;1),VLOOKUP(A1364,[1]Plan1!$GA$137:$GD$300,4),E1364)</f>
        <v>5622.43</v>
      </c>
      <c r="F1365" s="152">
        <f t="shared" si="476"/>
        <v>44224</v>
      </c>
      <c r="G1365" s="152">
        <f t="shared" si="473"/>
        <v>44255</v>
      </c>
      <c r="H1365" s="159">
        <f t="shared" si="477"/>
        <v>8.5998898553949488E-3</v>
      </c>
      <c r="I1365" s="160">
        <f t="shared" si="486"/>
        <v>44316</v>
      </c>
      <c r="J1365" s="155">
        <f t="shared" si="474"/>
        <v>31</v>
      </c>
      <c r="K1365" s="155">
        <f t="shared" si="470"/>
        <v>15</v>
      </c>
      <c r="L1365" s="2">
        <f t="shared" si="487"/>
        <v>1.0041520399999999</v>
      </c>
      <c r="M1365" s="157">
        <f t="shared" si="471"/>
        <v>1.0041520399999999</v>
      </c>
      <c r="N1365" s="2">
        <f t="shared" si="478"/>
        <v>1100.3928615899999</v>
      </c>
      <c r="O1365" s="161">
        <f t="shared" si="488"/>
        <v>0</v>
      </c>
      <c r="P1365" s="162">
        <f t="shared" si="479"/>
        <v>0</v>
      </c>
      <c r="Q1365" s="157">
        <f t="shared" si="480"/>
        <v>0</v>
      </c>
      <c r="R1365" s="163">
        <f t="shared" si="489"/>
        <v>0.12</v>
      </c>
      <c r="S1365" s="161">
        <f t="shared" si="481"/>
        <v>15</v>
      </c>
      <c r="T1365" s="161">
        <v>360</v>
      </c>
      <c r="U1365" s="164">
        <f t="shared" si="482"/>
        <v>1.0045801620000001</v>
      </c>
      <c r="V1365" s="157">
        <f t="shared" si="483"/>
        <v>5.0399775599999996</v>
      </c>
      <c r="W1365" s="2">
        <f t="shared" si="490"/>
        <v>0</v>
      </c>
      <c r="X1365" s="8"/>
      <c r="Y1365" s="8"/>
      <c r="Z1365" s="5"/>
      <c r="AA1365" s="1"/>
      <c r="AB1365" s="8"/>
      <c r="AC1365" s="3"/>
      <c r="AD1365" s="1"/>
      <c r="AE1365" s="3"/>
      <c r="AF1365" s="3"/>
      <c r="AG1365" s="4"/>
      <c r="AH1365" s="4"/>
      <c r="AI1365" s="4"/>
      <c r="AJ1365" s="1"/>
      <c r="AK1365" s="1"/>
      <c r="AL1365" s="1"/>
      <c r="AM1365" s="1"/>
    </row>
    <row r="1366" spans="1:39" ht="15" customHeight="1" x14ac:dyDescent="0.2">
      <c r="A1366" s="75">
        <f t="shared" si="484"/>
        <v>44301</v>
      </c>
      <c r="B1366" s="2">
        <f t="shared" si="475"/>
        <v>1106.0751404800001</v>
      </c>
      <c r="C1366" s="157">
        <f t="shared" si="472"/>
        <v>1095.8428781299999</v>
      </c>
      <c r="D1366" s="158">
        <f t="shared" si="485"/>
        <v>5574.49</v>
      </c>
      <c r="E1366" s="150">
        <f>IF(AND(K1366=1,K1365&gt;1),VLOOKUP(A1365,[1]Plan1!$GA$137:$GD$300,4),E1365)</f>
        <v>5622.43</v>
      </c>
      <c r="F1366" s="152">
        <f t="shared" si="476"/>
        <v>44224</v>
      </c>
      <c r="G1366" s="152">
        <f t="shared" si="473"/>
        <v>44255</v>
      </c>
      <c r="H1366" s="159">
        <f t="shared" si="477"/>
        <v>8.5998898553949488E-3</v>
      </c>
      <c r="I1366" s="160">
        <f t="shared" si="486"/>
        <v>44316</v>
      </c>
      <c r="J1366" s="155">
        <f t="shared" si="474"/>
        <v>31</v>
      </c>
      <c r="K1366" s="155">
        <f t="shared" si="470"/>
        <v>16</v>
      </c>
      <c r="L1366" s="2">
        <f t="shared" si="487"/>
        <v>1.0044294499999999</v>
      </c>
      <c r="M1366" s="157">
        <f t="shared" si="471"/>
        <v>1.0044294499999999</v>
      </c>
      <c r="N1366" s="2">
        <f t="shared" si="478"/>
        <v>1100.69685936</v>
      </c>
      <c r="O1366" s="161">
        <f t="shared" si="488"/>
        <v>0</v>
      </c>
      <c r="P1366" s="162">
        <f t="shared" si="479"/>
        <v>0</v>
      </c>
      <c r="Q1366" s="157">
        <f t="shared" si="480"/>
        <v>0</v>
      </c>
      <c r="R1366" s="163">
        <f t="shared" si="489"/>
        <v>0.12</v>
      </c>
      <c r="S1366" s="161">
        <f t="shared" si="481"/>
        <v>16</v>
      </c>
      <c r="T1366" s="161">
        <v>360</v>
      </c>
      <c r="U1366" s="164">
        <f t="shared" si="482"/>
        <v>1.0048862510000001</v>
      </c>
      <c r="V1366" s="157">
        <f t="shared" si="483"/>
        <v>5.3782811199999996</v>
      </c>
      <c r="W1366" s="2">
        <f t="shared" si="490"/>
        <v>0</v>
      </c>
      <c r="X1366" s="8"/>
      <c r="Y1366" s="8"/>
      <c r="Z1366" s="5"/>
      <c r="AA1366" s="1"/>
      <c r="AB1366" s="8"/>
      <c r="AC1366" s="3"/>
      <c r="AD1366" s="1"/>
      <c r="AE1366" s="3"/>
      <c r="AF1366" s="3"/>
      <c r="AG1366" s="4"/>
      <c r="AH1366" s="4"/>
      <c r="AI1366" s="4"/>
      <c r="AJ1366" s="1"/>
      <c r="AK1366" s="1"/>
      <c r="AL1366" s="1"/>
      <c r="AM1366" s="1"/>
    </row>
    <row r="1367" spans="1:39" ht="15" customHeight="1" x14ac:dyDescent="0.2">
      <c r="A1367" s="75">
        <f t="shared" si="484"/>
        <v>44302</v>
      </c>
      <c r="B1367" s="2">
        <f t="shared" si="475"/>
        <v>1106.7178184300001</v>
      </c>
      <c r="C1367" s="157">
        <f t="shared" si="472"/>
        <v>1095.8428781299999</v>
      </c>
      <c r="D1367" s="158">
        <f t="shared" si="485"/>
        <v>5574.49</v>
      </c>
      <c r="E1367" s="150">
        <f>IF(AND(K1367=1,K1366&gt;1),VLOOKUP(A1366,[1]Plan1!$GA$137:$GD$300,4),E1366)</f>
        <v>5622.43</v>
      </c>
      <c r="F1367" s="152">
        <f t="shared" si="476"/>
        <v>44224</v>
      </c>
      <c r="G1367" s="152">
        <f t="shared" si="473"/>
        <v>44255</v>
      </c>
      <c r="H1367" s="159">
        <f t="shared" si="477"/>
        <v>8.5998898553949488E-3</v>
      </c>
      <c r="I1367" s="160">
        <f t="shared" si="486"/>
        <v>44316</v>
      </c>
      <c r="J1367" s="155">
        <f t="shared" si="474"/>
        <v>31</v>
      </c>
      <c r="K1367" s="155">
        <f t="shared" si="470"/>
        <v>17</v>
      </c>
      <c r="L1367" s="2">
        <f t="shared" si="487"/>
        <v>1.0047069399999999</v>
      </c>
      <c r="M1367" s="157">
        <f t="shared" si="471"/>
        <v>1.0047069399999999</v>
      </c>
      <c r="N1367" s="2">
        <f t="shared" si="478"/>
        <v>1101.0009448000001</v>
      </c>
      <c r="O1367" s="161">
        <f t="shared" si="488"/>
        <v>0</v>
      </c>
      <c r="P1367" s="162">
        <f t="shared" si="479"/>
        <v>0</v>
      </c>
      <c r="Q1367" s="157">
        <f t="shared" si="480"/>
        <v>0</v>
      </c>
      <c r="R1367" s="163">
        <f t="shared" si="489"/>
        <v>0.12</v>
      </c>
      <c r="S1367" s="161">
        <f t="shared" si="481"/>
        <v>17</v>
      </c>
      <c r="T1367" s="161">
        <v>360</v>
      </c>
      <c r="U1367" s="164">
        <f t="shared" si="482"/>
        <v>1.0051924329999999</v>
      </c>
      <c r="V1367" s="157">
        <f t="shared" si="483"/>
        <v>5.7168736300000003</v>
      </c>
      <c r="W1367" s="2">
        <f t="shared" si="490"/>
        <v>0</v>
      </c>
      <c r="X1367" s="8"/>
      <c r="Y1367" s="8"/>
      <c r="Z1367" s="5"/>
      <c r="AA1367" s="1"/>
      <c r="AB1367" s="8"/>
      <c r="AC1367" s="3"/>
      <c r="AD1367" s="1"/>
      <c r="AE1367" s="3"/>
      <c r="AF1367" s="3"/>
      <c r="AG1367" s="4"/>
      <c r="AH1367" s="4"/>
      <c r="AI1367" s="4"/>
      <c r="AJ1367" s="1"/>
      <c r="AK1367" s="1"/>
      <c r="AL1367" s="1"/>
      <c r="AM1367" s="1"/>
    </row>
    <row r="1368" spans="1:39" ht="15" customHeight="1" x14ac:dyDescent="0.2">
      <c r="A1368" s="75">
        <f t="shared" si="484"/>
        <v>44303</v>
      </c>
      <c r="B1368" s="2">
        <f t="shared" si="475"/>
        <v>1107.3608742700001</v>
      </c>
      <c r="C1368" s="157">
        <f t="shared" si="472"/>
        <v>1095.8428781299999</v>
      </c>
      <c r="D1368" s="158">
        <f t="shared" si="485"/>
        <v>5574.49</v>
      </c>
      <c r="E1368" s="150">
        <f>IF(AND(K1368=1,K1367&gt;1),VLOOKUP(A1367,[1]Plan1!$GA$137:$GD$300,4),E1367)</f>
        <v>5622.43</v>
      </c>
      <c r="F1368" s="152">
        <f t="shared" si="476"/>
        <v>44224</v>
      </c>
      <c r="G1368" s="152">
        <f t="shared" si="473"/>
        <v>44255</v>
      </c>
      <c r="H1368" s="159">
        <f t="shared" si="477"/>
        <v>8.5998898553949488E-3</v>
      </c>
      <c r="I1368" s="160">
        <f t="shared" si="486"/>
        <v>44316</v>
      </c>
      <c r="J1368" s="155">
        <f t="shared" si="474"/>
        <v>31</v>
      </c>
      <c r="K1368" s="155">
        <f t="shared" si="470"/>
        <v>18</v>
      </c>
      <c r="L1368" s="2">
        <f t="shared" si="487"/>
        <v>1.0049845100000001</v>
      </c>
      <c r="M1368" s="157">
        <f t="shared" si="471"/>
        <v>1.0049845100000001</v>
      </c>
      <c r="N1368" s="2">
        <f t="shared" si="478"/>
        <v>1101.30511791</v>
      </c>
      <c r="O1368" s="161">
        <f t="shared" si="488"/>
        <v>0</v>
      </c>
      <c r="P1368" s="162">
        <f t="shared" si="479"/>
        <v>0</v>
      </c>
      <c r="Q1368" s="157">
        <f t="shared" si="480"/>
        <v>0</v>
      </c>
      <c r="R1368" s="163">
        <f t="shared" si="489"/>
        <v>0.12</v>
      </c>
      <c r="S1368" s="161">
        <f t="shared" si="481"/>
        <v>18</v>
      </c>
      <c r="T1368" s="161">
        <v>360</v>
      </c>
      <c r="U1368" s="164">
        <f t="shared" si="482"/>
        <v>1.005498709</v>
      </c>
      <c r="V1368" s="157">
        <f t="shared" si="483"/>
        <v>6.0557563600000002</v>
      </c>
      <c r="W1368" s="2">
        <f t="shared" si="490"/>
        <v>0</v>
      </c>
      <c r="X1368" s="8"/>
      <c r="Y1368" s="8"/>
      <c r="Z1368" s="5"/>
      <c r="AA1368" s="1"/>
      <c r="AB1368" s="8"/>
      <c r="AC1368" s="3"/>
      <c r="AD1368" s="1"/>
      <c r="AE1368" s="3"/>
      <c r="AF1368" s="3"/>
      <c r="AG1368" s="4"/>
      <c r="AH1368" s="4"/>
      <c r="AI1368" s="4"/>
      <c r="AJ1368" s="1"/>
      <c r="AK1368" s="1"/>
      <c r="AL1368" s="1"/>
      <c r="AM1368" s="1"/>
    </row>
    <row r="1369" spans="1:39" ht="15" customHeight="1" x14ac:dyDescent="0.2">
      <c r="A1369" s="75">
        <f t="shared" si="484"/>
        <v>44304</v>
      </c>
      <c r="B1369" s="2">
        <f t="shared" si="475"/>
        <v>1108.00430704</v>
      </c>
      <c r="C1369" s="157">
        <f t="shared" si="472"/>
        <v>1095.8428781299999</v>
      </c>
      <c r="D1369" s="158">
        <f t="shared" si="485"/>
        <v>5574.49</v>
      </c>
      <c r="E1369" s="150">
        <f>IF(AND(K1369=1,K1368&gt;1),VLOOKUP(A1368,[1]Plan1!$GA$137:$GD$300,4),E1368)</f>
        <v>5622.43</v>
      </c>
      <c r="F1369" s="152">
        <f t="shared" si="476"/>
        <v>44224</v>
      </c>
      <c r="G1369" s="152">
        <f t="shared" si="473"/>
        <v>44255</v>
      </c>
      <c r="H1369" s="159">
        <f t="shared" si="477"/>
        <v>8.5998898553949488E-3</v>
      </c>
      <c r="I1369" s="160">
        <f t="shared" si="486"/>
        <v>44316</v>
      </c>
      <c r="J1369" s="155">
        <f t="shared" si="474"/>
        <v>31</v>
      </c>
      <c r="K1369" s="155">
        <f t="shared" si="470"/>
        <v>19</v>
      </c>
      <c r="L1369" s="2">
        <f t="shared" si="487"/>
        <v>1.00526216</v>
      </c>
      <c r="M1369" s="157">
        <f t="shared" si="471"/>
        <v>1.00526216</v>
      </c>
      <c r="N1369" s="2">
        <f t="shared" si="478"/>
        <v>1101.60937868</v>
      </c>
      <c r="O1369" s="161">
        <f t="shared" si="488"/>
        <v>0</v>
      </c>
      <c r="P1369" s="162">
        <f t="shared" si="479"/>
        <v>0</v>
      </c>
      <c r="Q1369" s="157">
        <f t="shared" si="480"/>
        <v>0</v>
      </c>
      <c r="R1369" s="163">
        <f t="shared" si="489"/>
        <v>0.12</v>
      </c>
      <c r="S1369" s="161">
        <f t="shared" si="481"/>
        <v>19</v>
      </c>
      <c r="T1369" s="161">
        <v>360</v>
      </c>
      <c r="U1369" s="164">
        <f t="shared" si="482"/>
        <v>1.0058050780000001</v>
      </c>
      <c r="V1369" s="157">
        <f t="shared" si="483"/>
        <v>6.3949283599999998</v>
      </c>
      <c r="W1369" s="2">
        <f t="shared" si="490"/>
        <v>0</v>
      </c>
      <c r="X1369" s="8"/>
      <c r="Y1369" s="8"/>
      <c r="Z1369" s="5"/>
      <c r="AA1369" s="1"/>
      <c r="AB1369" s="8"/>
      <c r="AC1369" s="3"/>
      <c r="AD1369" s="1"/>
      <c r="AE1369" s="3"/>
      <c r="AF1369" s="3"/>
      <c r="AG1369" s="4"/>
      <c r="AH1369" s="4"/>
      <c r="AI1369" s="4"/>
      <c r="AJ1369" s="1"/>
      <c r="AK1369" s="1"/>
      <c r="AL1369" s="1"/>
      <c r="AM1369" s="1"/>
    </row>
    <row r="1370" spans="1:39" ht="15" customHeight="1" x14ac:dyDescent="0.2">
      <c r="A1370" s="75">
        <f t="shared" si="484"/>
        <v>44305</v>
      </c>
      <c r="B1370" s="2">
        <f t="shared" si="475"/>
        <v>1108.64810592</v>
      </c>
      <c r="C1370" s="157">
        <f t="shared" si="472"/>
        <v>1095.8428781299999</v>
      </c>
      <c r="D1370" s="158">
        <f t="shared" si="485"/>
        <v>5574.49</v>
      </c>
      <c r="E1370" s="150">
        <f>IF(AND(K1370=1,K1369&gt;1),VLOOKUP(A1369,[1]Plan1!$GA$137:$GD$300,4),E1369)</f>
        <v>5622.43</v>
      </c>
      <c r="F1370" s="152">
        <f t="shared" si="476"/>
        <v>44224</v>
      </c>
      <c r="G1370" s="152">
        <f t="shared" si="473"/>
        <v>44255</v>
      </c>
      <c r="H1370" s="159">
        <f t="shared" si="477"/>
        <v>8.5998898553949488E-3</v>
      </c>
      <c r="I1370" s="160">
        <f t="shared" si="486"/>
        <v>44316</v>
      </c>
      <c r="J1370" s="155">
        <f t="shared" si="474"/>
        <v>31</v>
      </c>
      <c r="K1370" s="155">
        <f t="shared" si="470"/>
        <v>20</v>
      </c>
      <c r="L1370" s="2">
        <f t="shared" si="487"/>
        <v>1.0055398799999999</v>
      </c>
      <c r="M1370" s="157">
        <f t="shared" si="471"/>
        <v>1.0055398799999999</v>
      </c>
      <c r="N1370" s="2">
        <f t="shared" si="478"/>
        <v>1101.91371617</v>
      </c>
      <c r="O1370" s="161">
        <f t="shared" si="488"/>
        <v>0</v>
      </c>
      <c r="P1370" s="162">
        <f t="shared" si="479"/>
        <v>0</v>
      </c>
      <c r="Q1370" s="157">
        <f t="shared" si="480"/>
        <v>0</v>
      </c>
      <c r="R1370" s="163">
        <f t="shared" si="489"/>
        <v>0.12</v>
      </c>
      <c r="S1370" s="161">
        <f t="shared" si="481"/>
        <v>20</v>
      </c>
      <c r="T1370" s="161">
        <v>360</v>
      </c>
      <c r="U1370" s="164">
        <f t="shared" si="482"/>
        <v>1.00611154</v>
      </c>
      <c r="V1370" s="157">
        <f t="shared" si="483"/>
        <v>6.7343897500000001</v>
      </c>
      <c r="W1370" s="2">
        <f t="shared" si="490"/>
        <v>0</v>
      </c>
      <c r="X1370" s="8"/>
      <c r="Y1370" s="8"/>
      <c r="Z1370" s="5"/>
      <c r="AA1370" s="1"/>
      <c r="AB1370" s="8"/>
      <c r="AC1370" s="3"/>
      <c r="AD1370" s="1"/>
      <c r="AE1370" s="3"/>
      <c r="AF1370" s="3"/>
      <c r="AG1370" s="4"/>
      <c r="AH1370" s="4"/>
      <c r="AI1370" s="4"/>
      <c r="AJ1370" s="1"/>
      <c r="AK1370" s="1"/>
      <c r="AL1370" s="1"/>
      <c r="AM1370" s="1"/>
    </row>
    <row r="1371" spans="1:39" ht="15" customHeight="1" x14ac:dyDescent="0.2">
      <c r="A1371" s="75">
        <f t="shared" si="484"/>
        <v>44306</v>
      </c>
      <c r="B1371" s="2">
        <f t="shared" si="475"/>
        <v>1109.2922820600002</v>
      </c>
      <c r="C1371" s="157">
        <f t="shared" si="472"/>
        <v>1095.8428781299999</v>
      </c>
      <c r="D1371" s="158">
        <f t="shared" si="485"/>
        <v>5574.49</v>
      </c>
      <c r="E1371" s="150">
        <f>IF(AND(K1371=1,K1370&gt;1),VLOOKUP(A1370,[1]Plan1!$GA$137:$GD$300,4),E1370)</f>
        <v>5622.43</v>
      </c>
      <c r="F1371" s="152">
        <f t="shared" si="476"/>
        <v>44224</v>
      </c>
      <c r="G1371" s="152">
        <f t="shared" si="473"/>
        <v>44255</v>
      </c>
      <c r="H1371" s="159">
        <f t="shared" si="477"/>
        <v>8.5998898553949488E-3</v>
      </c>
      <c r="I1371" s="160">
        <f t="shared" si="486"/>
        <v>44316</v>
      </c>
      <c r="J1371" s="155">
        <f t="shared" si="474"/>
        <v>31</v>
      </c>
      <c r="K1371" s="155">
        <f t="shared" ref="K1371:K1434" si="491">(J1371-(I1371-A1371))</f>
        <v>21</v>
      </c>
      <c r="L1371" s="2">
        <f t="shared" si="487"/>
        <v>1.00581768</v>
      </c>
      <c r="M1371" s="157">
        <f t="shared" ref="M1371:M1434" si="492">L1371</f>
        <v>1.00581768</v>
      </c>
      <c r="N1371" s="2">
        <f t="shared" si="478"/>
        <v>1102.2181413200001</v>
      </c>
      <c r="O1371" s="161">
        <f t="shared" si="488"/>
        <v>0</v>
      </c>
      <c r="P1371" s="162">
        <f t="shared" si="479"/>
        <v>0</v>
      </c>
      <c r="Q1371" s="157">
        <f t="shared" si="480"/>
        <v>0</v>
      </c>
      <c r="R1371" s="163">
        <f t="shared" si="489"/>
        <v>0.12</v>
      </c>
      <c r="S1371" s="161">
        <f t="shared" si="481"/>
        <v>21</v>
      </c>
      <c r="T1371" s="161">
        <v>360</v>
      </c>
      <c r="U1371" s="164">
        <f t="shared" si="482"/>
        <v>1.0064180949999999</v>
      </c>
      <c r="V1371" s="157">
        <f t="shared" si="483"/>
        <v>7.0741407399999998</v>
      </c>
      <c r="W1371" s="2">
        <f t="shared" si="490"/>
        <v>0</v>
      </c>
      <c r="X1371" s="8"/>
      <c r="Y1371" s="8"/>
      <c r="Z1371" s="5"/>
      <c r="AA1371" s="1"/>
      <c r="AB1371" s="8"/>
      <c r="AC1371" s="3"/>
      <c r="AD1371" s="1"/>
      <c r="AE1371" s="3"/>
      <c r="AF1371" s="3"/>
      <c r="AG1371" s="4"/>
      <c r="AH1371" s="4"/>
      <c r="AI1371" s="4"/>
      <c r="AJ1371" s="1"/>
      <c r="AK1371" s="1"/>
      <c r="AL1371" s="1"/>
      <c r="AM1371" s="1"/>
    </row>
    <row r="1372" spans="1:39" ht="15" customHeight="1" x14ac:dyDescent="0.2">
      <c r="A1372" s="75">
        <f t="shared" si="484"/>
        <v>44307</v>
      </c>
      <c r="B1372" s="2">
        <f t="shared" si="475"/>
        <v>1109.9368256999999</v>
      </c>
      <c r="C1372" s="157">
        <f t="shared" si="472"/>
        <v>1095.8428781299999</v>
      </c>
      <c r="D1372" s="158">
        <f t="shared" si="485"/>
        <v>5574.49</v>
      </c>
      <c r="E1372" s="150">
        <f>IF(AND(K1372=1,K1371&gt;1),VLOOKUP(A1371,[1]Plan1!$GA$137:$GD$300,4),E1371)</f>
        <v>5622.43</v>
      </c>
      <c r="F1372" s="152">
        <f t="shared" si="476"/>
        <v>44224</v>
      </c>
      <c r="G1372" s="152">
        <f t="shared" si="473"/>
        <v>44255</v>
      </c>
      <c r="H1372" s="159">
        <f t="shared" si="477"/>
        <v>8.5998898553949488E-3</v>
      </c>
      <c r="I1372" s="160">
        <f t="shared" si="486"/>
        <v>44316</v>
      </c>
      <c r="J1372" s="155">
        <f t="shared" si="474"/>
        <v>31</v>
      </c>
      <c r="K1372" s="155">
        <f t="shared" si="491"/>
        <v>22</v>
      </c>
      <c r="L1372" s="2">
        <f t="shared" si="487"/>
        <v>1.0060955499999999</v>
      </c>
      <c r="M1372" s="157">
        <f t="shared" si="492"/>
        <v>1.0060955499999999</v>
      </c>
      <c r="N1372" s="2">
        <f t="shared" si="478"/>
        <v>1102.5226431799999</v>
      </c>
      <c r="O1372" s="161">
        <f t="shared" si="488"/>
        <v>0</v>
      </c>
      <c r="P1372" s="162">
        <f t="shared" si="479"/>
        <v>0</v>
      </c>
      <c r="Q1372" s="157">
        <f t="shared" si="480"/>
        <v>0</v>
      </c>
      <c r="R1372" s="163">
        <f t="shared" si="489"/>
        <v>0.12</v>
      </c>
      <c r="S1372" s="161">
        <f t="shared" si="481"/>
        <v>22</v>
      </c>
      <c r="T1372" s="161">
        <v>360</v>
      </c>
      <c r="U1372" s="164">
        <f t="shared" si="482"/>
        <v>1.006724744</v>
      </c>
      <c r="V1372" s="157">
        <f t="shared" si="483"/>
        <v>7.4141825199999998</v>
      </c>
      <c r="W1372" s="2">
        <f t="shared" si="490"/>
        <v>0</v>
      </c>
      <c r="X1372" s="8"/>
      <c r="Y1372" s="8"/>
      <c r="Z1372" s="5"/>
      <c r="AA1372" s="1"/>
      <c r="AB1372" s="8"/>
      <c r="AC1372" s="3"/>
      <c r="AD1372" s="1"/>
      <c r="AE1372" s="3"/>
      <c r="AF1372" s="3"/>
      <c r="AG1372" s="4"/>
      <c r="AH1372" s="4"/>
      <c r="AI1372" s="4"/>
      <c r="AJ1372" s="1"/>
      <c r="AK1372" s="1"/>
      <c r="AL1372" s="1"/>
      <c r="AM1372" s="1"/>
    </row>
    <row r="1373" spans="1:39" ht="15" customHeight="1" x14ac:dyDescent="0.2">
      <c r="A1373" s="75">
        <f t="shared" si="484"/>
        <v>44308</v>
      </c>
      <c r="B1373" s="2">
        <f t="shared" si="475"/>
        <v>1110.5817480600001</v>
      </c>
      <c r="C1373" s="157">
        <f t="shared" si="472"/>
        <v>1095.8428781299999</v>
      </c>
      <c r="D1373" s="158">
        <f t="shared" si="485"/>
        <v>5574.49</v>
      </c>
      <c r="E1373" s="150">
        <f>IF(AND(K1373=1,K1372&gt;1),VLOOKUP(A1372,[1]Plan1!$GA$137:$GD$300,4),E1372)</f>
        <v>5622.43</v>
      </c>
      <c r="F1373" s="152">
        <f t="shared" si="476"/>
        <v>44224</v>
      </c>
      <c r="G1373" s="152">
        <f t="shared" si="473"/>
        <v>44255</v>
      </c>
      <c r="H1373" s="159">
        <f t="shared" si="477"/>
        <v>8.5998898553949488E-3</v>
      </c>
      <c r="I1373" s="160">
        <f t="shared" si="486"/>
        <v>44316</v>
      </c>
      <c r="J1373" s="155">
        <f t="shared" si="474"/>
        <v>31</v>
      </c>
      <c r="K1373" s="155">
        <f t="shared" si="491"/>
        <v>23</v>
      </c>
      <c r="L1373" s="2">
        <f t="shared" si="487"/>
        <v>1.0063735</v>
      </c>
      <c r="M1373" s="157">
        <f t="shared" si="492"/>
        <v>1.0063735</v>
      </c>
      <c r="N1373" s="2">
        <f t="shared" si="478"/>
        <v>1102.8272327100001</v>
      </c>
      <c r="O1373" s="161">
        <f t="shared" si="488"/>
        <v>0</v>
      </c>
      <c r="P1373" s="162">
        <f t="shared" si="479"/>
        <v>0</v>
      </c>
      <c r="Q1373" s="157">
        <f t="shared" si="480"/>
        <v>0</v>
      </c>
      <c r="R1373" s="163">
        <f t="shared" si="489"/>
        <v>0.12</v>
      </c>
      <c r="S1373" s="161">
        <f t="shared" si="481"/>
        <v>23</v>
      </c>
      <c r="T1373" s="161">
        <v>360</v>
      </c>
      <c r="U1373" s="164">
        <f t="shared" si="482"/>
        <v>1.0070314869999999</v>
      </c>
      <c r="V1373" s="157">
        <f t="shared" si="483"/>
        <v>7.7545153500000001</v>
      </c>
      <c r="W1373" s="2">
        <f t="shared" si="490"/>
        <v>0</v>
      </c>
      <c r="X1373" s="8"/>
      <c r="Y1373" s="8"/>
      <c r="Z1373" s="5"/>
      <c r="AA1373" s="1"/>
      <c r="AB1373" s="8"/>
      <c r="AC1373" s="3"/>
      <c r="AD1373" s="1"/>
      <c r="AE1373" s="3"/>
      <c r="AF1373" s="3"/>
      <c r="AG1373" s="4"/>
      <c r="AH1373" s="4"/>
      <c r="AI1373" s="4"/>
      <c r="AJ1373" s="1"/>
      <c r="AK1373" s="1"/>
      <c r="AL1373" s="1"/>
      <c r="AM1373" s="1"/>
    </row>
    <row r="1374" spans="1:39" ht="15" customHeight="1" x14ac:dyDescent="0.2">
      <c r="A1374" s="75">
        <f t="shared" si="484"/>
        <v>44309</v>
      </c>
      <c r="B1374" s="2">
        <f t="shared" si="475"/>
        <v>1111.2270481600001</v>
      </c>
      <c r="C1374" s="157">
        <f t="shared" si="472"/>
        <v>1095.8428781299999</v>
      </c>
      <c r="D1374" s="158">
        <f t="shared" si="485"/>
        <v>5574.49</v>
      </c>
      <c r="E1374" s="150">
        <f>IF(AND(K1374=1,K1373&gt;1),VLOOKUP(A1373,[1]Plan1!$GA$137:$GD$300,4),E1373)</f>
        <v>5622.43</v>
      </c>
      <c r="F1374" s="152">
        <f t="shared" si="476"/>
        <v>44224</v>
      </c>
      <c r="G1374" s="152">
        <f t="shared" si="473"/>
        <v>44255</v>
      </c>
      <c r="H1374" s="159">
        <f t="shared" si="477"/>
        <v>8.5998898553949488E-3</v>
      </c>
      <c r="I1374" s="160">
        <f t="shared" si="486"/>
        <v>44316</v>
      </c>
      <c r="J1374" s="155">
        <f t="shared" si="474"/>
        <v>31</v>
      </c>
      <c r="K1374" s="155">
        <f t="shared" si="491"/>
        <v>24</v>
      </c>
      <c r="L1374" s="2">
        <f t="shared" si="487"/>
        <v>1.0066515300000001</v>
      </c>
      <c r="M1374" s="157">
        <f t="shared" si="492"/>
        <v>1.0066515300000001</v>
      </c>
      <c r="N1374" s="2">
        <f t="shared" si="478"/>
        <v>1103.1319099</v>
      </c>
      <c r="O1374" s="161">
        <f t="shared" si="488"/>
        <v>0</v>
      </c>
      <c r="P1374" s="162">
        <f t="shared" si="479"/>
        <v>0</v>
      </c>
      <c r="Q1374" s="157">
        <f t="shared" si="480"/>
        <v>0</v>
      </c>
      <c r="R1374" s="163">
        <f t="shared" si="489"/>
        <v>0.12</v>
      </c>
      <c r="S1374" s="161">
        <f t="shared" si="481"/>
        <v>24</v>
      </c>
      <c r="T1374" s="161">
        <v>360</v>
      </c>
      <c r="U1374" s="164">
        <f t="shared" si="482"/>
        <v>1.0073383229999999</v>
      </c>
      <c r="V1374" s="157">
        <f t="shared" si="483"/>
        <v>8.0951382600000006</v>
      </c>
      <c r="W1374" s="2">
        <f t="shared" si="490"/>
        <v>0</v>
      </c>
      <c r="X1374" s="8"/>
      <c r="Y1374" s="8"/>
      <c r="Z1374" s="5"/>
      <c r="AA1374" s="1"/>
      <c r="AB1374" s="8"/>
      <c r="AC1374" s="3"/>
      <c r="AD1374" s="1"/>
      <c r="AE1374" s="3"/>
      <c r="AF1374" s="3"/>
      <c r="AG1374" s="4"/>
      <c r="AH1374" s="4"/>
      <c r="AI1374" s="4"/>
      <c r="AJ1374" s="1"/>
      <c r="AK1374" s="1"/>
      <c r="AL1374" s="1"/>
      <c r="AM1374" s="1"/>
    </row>
    <row r="1375" spans="1:39" ht="15" customHeight="1" x14ac:dyDescent="0.2">
      <c r="A1375" s="75">
        <f t="shared" si="484"/>
        <v>44310</v>
      </c>
      <c r="B1375" s="2">
        <f t="shared" si="475"/>
        <v>1111.8727262100001</v>
      </c>
      <c r="C1375" s="157">
        <f t="shared" si="472"/>
        <v>1095.8428781299999</v>
      </c>
      <c r="D1375" s="158">
        <f t="shared" si="485"/>
        <v>5574.49</v>
      </c>
      <c r="E1375" s="150">
        <f>IF(AND(K1375=1,K1374&gt;1),VLOOKUP(A1374,[1]Plan1!$GA$137:$GD$300,4),E1374)</f>
        <v>5622.43</v>
      </c>
      <c r="F1375" s="152">
        <f t="shared" si="476"/>
        <v>44224</v>
      </c>
      <c r="G1375" s="152">
        <f t="shared" si="473"/>
        <v>44255</v>
      </c>
      <c r="H1375" s="159">
        <f t="shared" si="477"/>
        <v>8.5998898553949488E-3</v>
      </c>
      <c r="I1375" s="160">
        <f t="shared" si="486"/>
        <v>44316</v>
      </c>
      <c r="J1375" s="155">
        <f t="shared" si="474"/>
        <v>31</v>
      </c>
      <c r="K1375" s="155">
        <f t="shared" si="491"/>
        <v>25</v>
      </c>
      <c r="L1375" s="2">
        <f t="shared" si="487"/>
        <v>1.0069296400000001</v>
      </c>
      <c r="M1375" s="157">
        <f t="shared" si="492"/>
        <v>1.0069296400000001</v>
      </c>
      <c r="N1375" s="2">
        <f t="shared" si="478"/>
        <v>1103.4366747700001</v>
      </c>
      <c r="O1375" s="161">
        <f t="shared" si="488"/>
        <v>0</v>
      </c>
      <c r="P1375" s="162">
        <f t="shared" si="479"/>
        <v>0</v>
      </c>
      <c r="Q1375" s="157">
        <f t="shared" si="480"/>
        <v>0</v>
      </c>
      <c r="R1375" s="163">
        <f t="shared" si="489"/>
        <v>0.12</v>
      </c>
      <c r="S1375" s="161">
        <f t="shared" si="481"/>
        <v>25</v>
      </c>
      <c r="T1375" s="161">
        <v>360</v>
      </c>
      <c r="U1375" s="164">
        <f t="shared" si="482"/>
        <v>1.0076452520000001</v>
      </c>
      <c r="V1375" s="157">
        <f t="shared" si="483"/>
        <v>8.43605144</v>
      </c>
      <c r="W1375" s="2">
        <f t="shared" si="490"/>
        <v>0</v>
      </c>
      <c r="X1375" s="8"/>
      <c r="Y1375" s="8"/>
      <c r="Z1375" s="5"/>
      <c r="AA1375" s="1"/>
      <c r="AB1375" s="8"/>
      <c r="AC1375" s="3"/>
      <c r="AD1375" s="1"/>
      <c r="AE1375" s="3"/>
      <c r="AF1375" s="3"/>
      <c r="AG1375" s="4"/>
      <c r="AH1375" s="4"/>
      <c r="AI1375" s="4"/>
      <c r="AJ1375" s="1"/>
      <c r="AK1375" s="1"/>
      <c r="AL1375" s="1"/>
      <c r="AM1375" s="1"/>
    </row>
    <row r="1376" spans="1:39" ht="15" customHeight="1" x14ac:dyDescent="0.2">
      <c r="A1376" s="75">
        <f t="shared" si="484"/>
        <v>44311</v>
      </c>
      <c r="B1376" s="2">
        <f t="shared" si="475"/>
        <v>1112.5187724</v>
      </c>
      <c r="C1376" s="157">
        <f t="shared" si="472"/>
        <v>1095.8428781299999</v>
      </c>
      <c r="D1376" s="158">
        <f t="shared" si="485"/>
        <v>5574.49</v>
      </c>
      <c r="E1376" s="150">
        <f>IF(AND(K1376=1,K1375&gt;1),VLOOKUP(A1375,[1]Plan1!$GA$137:$GD$300,4),E1375)</f>
        <v>5622.43</v>
      </c>
      <c r="F1376" s="152">
        <f t="shared" si="476"/>
        <v>44224</v>
      </c>
      <c r="G1376" s="152">
        <f t="shared" si="473"/>
        <v>44255</v>
      </c>
      <c r="H1376" s="159">
        <f t="shared" si="477"/>
        <v>8.5998898553949488E-3</v>
      </c>
      <c r="I1376" s="160">
        <f t="shared" si="486"/>
        <v>44316</v>
      </c>
      <c r="J1376" s="155">
        <f t="shared" si="474"/>
        <v>31</v>
      </c>
      <c r="K1376" s="155">
        <f t="shared" si="491"/>
        <v>26</v>
      </c>
      <c r="L1376" s="2">
        <f t="shared" si="487"/>
        <v>1.0072078200000001</v>
      </c>
      <c r="M1376" s="157">
        <f t="shared" si="492"/>
        <v>1.0072078200000001</v>
      </c>
      <c r="N1376" s="2">
        <f t="shared" si="478"/>
        <v>1103.7415163400001</v>
      </c>
      <c r="O1376" s="161">
        <f t="shared" si="488"/>
        <v>0</v>
      </c>
      <c r="P1376" s="162">
        <f t="shared" si="479"/>
        <v>0</v>
      </c>
      <c r="Q1376" s="157">
        <f t="shared" si="480"/>
        <v>0</v>
      </c>
      <c r="R1376" s="163">
        <f t="shared" si="489"/>
        <v>0.12</v>
      </c>
      <c r="S1376" s="161">
        <f t="shared" si="481"/>
        <v>26</v>
      </c>
      <c r="T1376" s="161">
        <v>360</v>
      </c>
      <c r="U1376" s="164">
        <f t="shared" si="482"/>
        <v>1.0079522750000001</v>
      </c>
      <c r="V1376" s="157">
        <f t="shared" si="483"/>
        <v>8.7772560599999991</v>
      </c>
      <c r="W1376" s="2">
        <f t="shared" si="490"/>
        <v>0</v>
      </c>
      <c r="X1376" s="8"/>
      <c r="Y1376" s="8"/>
      <c r="Z1376" s="5"/>
      <c r="AA1376" s="1"/>
      <c r="AB1376" s="8"/>
      <c r="AC1376" s="3"/>
      <c r="AD1376" s="1"/>
      <c r="AE1376" s="3"/>
      <c r="AF1376" s="3"/>
      <c r="AG1376" s="4"/>
      <c r="AH1376" s="4"/>
      <c r="AI1376" s="4"/>
      <c r="AJ1376" s="1"/>
      <c r="AK1376" s="1"/>
      <c r="AL1376" s="1"/>
      <c r="AM1376" s="1"/>
    </row>
    <row r="1377" spans="1:39" ht="15" customHeight="1" x14ac:dyDescent="0.2">
      <c r="A1377" s="75">
        <f t="shared" si="484"/>
        <v>44312</v>
      </c>
      <c r="B1377" s="2">
        <f t="shared" si="475"/>
        <v>1113.16519685</v>
      </c>
      <c r="C1377" s="157">
        <f t="shared" si="472"/>
        <v>1095.8428781299999</v>
      </c>
      <c r="D1377" s="158">
        <f t="shared" si="485"/>
        <v>5574.49</v>
      </c>
      <c r="E1377" s="150">
        <f>IF(AND(K1377=1,K1376&gt;1),VLOOKUP(A1376,[1]Plan1!$GA$137:$GD$300,4),E1376)</f>
        <v>5622.43</v>
      </c>
      <c r="F1377" s="152">
        <f t="shared" si="476"/>
        <v>44224</v>
      </c>
      <c r="G1377" s="152">
        <f t="shared" si="473"/>
        <v>44255</v>
      </c>
      <c r="H1377" s="159">
        <f t="shared" si="477"/>
        <v>8.5998898553949488E-3</v>
      </c>
      <c r="I1377" s="160">
        <f t="shared" si="486"/>
        <v>44316</v>
      </c>
      <c r="J1377" s="155">
        <f t="shared" si="474"/>
        <v>31</v>
      </c>
      <c r="K1377" s="155">
        <f t="shared" si="491"/>
        <v>27</v>
      </c>
      <c r="L1377" s="2">
        <f t="shared" si="487"/>
        <v>1.0074860800000001</v>
      </c>
      <c r="M1377" s="157">
        <f t="shared" si="492"/>
        <v>1.0074860800000001</v>
      </c>
      <c r="N1377" s="2">
        <f t="shared" si="478"/>
        <v>1104.04644558</v>
      </c>
      <c r="O1377" s="161">
        <f t="shared" si="488"/>
        <v>0</v>
      </c>
      <c r="P1377" s="162">
        <f t="shared" si="479"/>
        <v>0</v>
      </c>
      <c r="Q1377" s="157">
        <f t="shared" si="480"/>
        <v>0</v>
      </c>
      <c r="R1377" s="163">
        <f t="shared" si="489"/>
        <v>0.12</v>
      </c>
      <c r="S1377" s="161">
        <f t="shared" si="481"/>
        <v>27</v>
      </c>
      <c r="T1377" s="161">
        <v>360</v>
      </c>
      <c r="U1377" s="164">
        <f t="shared" si="482"/>
        <v>1.0082593909999999</v>
      </c>
      <c r="V1377" s="157">
        <f t="shared" si="483"/>
        <v>9.1187512700000006</v>
      </c>
      <c r="W1377" s="2">
        <f t="shared" si="490"/>
        <v>0</v>
      </c>
      <c r="X1377" s="8"/>
      <c r="Y1377" s="8"/>
      <c r="Z1377" s="5"/>
      <c r="AA1377" s="1"/>
      <c r="AB1377" s="8"/>
      <c r="AC1377" s="3"/>
      <c r="AD1377" s="1"/>
      <c r="AE1377" s="3"/>
      <c r="AF1377" s="3"/>
      <c r="AG1377" s="4"/>
      <c r="AH1377" s="4"/>
      <c r="AI1377" s="4"/>
      <c r="AJ1377" s="1"/>
      <c r="AK1377" s="1"/>
      <c r="AL1377" s="1"/>
      <c r="AM1377" s="1"/>
    </row>
    <row r="1378" spans="1:39" ht="15" customHeight="1" x14ac:dyDescent="0.2">
      <c r="A1378" s="75">
        <f t="shared" si="484"/>
        <v>44313</v>
      </c>
      <c r="B1378" s="2">
        <f t="shared" si="475"/>
        <v>1113.8120008200001</v>
      </c>
      <c r="C1378" s="157">
        <f t="shared" si="472"/>
        <v>1095.8428781299999</v>
      </c>
      <c r="D1378" s="158">
        <f t="shared" si="485"/>
        <v>5574.49</v>
      </c>
      <c r="E1378" s="150">
        <f>IF(AND(K1378=1,K1377&gt;1),VLOOKUP(A1377,[1]Plan1!$GA$137:$GD$300,4),E1377)</f>
        <v>5622.43</v>
      </c>
      <c r="F1378" s="152">
        <f t="shared" si="476"/>
        <v>44224</v>
      </c>
      <c r="G1378" s="152">
        <f t="shared" si="473"/>
        <v>44255</v>
      </c>
      <c r="H1378" s="159">
        <f t="shared" si="477"/>
        <v>8.5998898553949488E-3</v>
      </c>
      <c r="I1378" s="160">
        <f t="shared" si="486"/>
        <v>44316</v>
      </c>
      <c r="J1378" s="155">
        <f t="shared" si="474"/>
        <v>31</v>
      </c>
      <c r="K1378" s="155">
        <f t="shared" si="491"/>
        <v>28</v>
      </c>
      <c r="L1378" s="2">
        <f t="shared" si="487"/>
        <v>1.00776442</v>
      </c>
      <c r="M1378" s="157">
        <f t="shared" si="492"/>
        <v>1.00776442</v>
      </c>
      <c r="N1378" s="2">
        <f t="shared" si="478"/>
        <v>1104.35146248</v>
      </c>
      <c r="O1378" s="161">
        <f t="shared" si="488"/>
        <v>0</v>
      </c>
      <c r="P1378" s="162">
        <f t="shared" si="479"/>
        <v>0</v>
      </c>
      <c r="Q1378" s="157">
        <f t="shared" si="480"/>
        <v>0</v>
      </c>
      <c r="R1378" s="163">
        <f t="shared" si="489"/>
        <v>0.12</v>
      </c>
      <c r="S1378" s="161">
        <f t="shared" si="481"/>
        <v>28</v>
      </c>
      <c r="T1378" s="161">
        <v>360</v>
      </c>
      <c r="U1378" s="164">
        <f t="shared" si="482"/>
        <v>1.0085666010000001</v>
      </c>
      <c r="V1378" s="157">
        <f t="shared" si="483"/>
        <v>9.4605383399999994</v>
      </c>
      <c r="W1378" s="2">
        <f t="shared" si="490"/>
        <v>0</v>
      </c>
      <c r="X1378" s="8"/>
      <c r="Y1378" s="8"/>
      <c r="Z1378" s="5"/>
      <c r="AA1378" s="1"/>
      <c r="AB1378" s="8"/>
      <c r="AC1378" s="3"/>
      <c r="AD1378" s="1"/>
      <c r="AE1378" s="3"/>
      <c r="AF1378" s="3"/>
      <c r="AG1378" s="4"/>
      <c r="AH1378" s="4"/>
      <c r="AI1378" s="4"/>
      <c r="AJ1378" s="1"/>
      <c r="AK1378" s="1"/>
      <c r="AL1378" s="1"/>
      <c r="AM1378" s="1"/>
    </row>
    <row r="1379" spans="1:39" ht="15" customHeight="1" x14ac:dyDescent="0.2">
      <c r="A1379" s="75">
        <f t="shared" si="484"/>
        <v>44314</v>
      </c>
      <c r="B1379" s="2">
        <f t="shared" si="475"/>
        <v>1114.45917343</v>
      </c>
      <c r="C1379" s="157">
        <f t="shared" si="472"/>
        <v>1095.8428781299999</v>
      </c>
      <c r="D1379" s="158">
        <f t="shared" si="485"/>
        <v>5574.49</v>
      </c>
      <c r="E1379" s="150">
        <f>IF(AND(K1379=1,K1378&gt;1),VLOOKUP(A1378,[1]Plan1!$GA$137:$GD$300,4),E1378)</f>
        <v>5622.43</v>
      </c>
      <c r="F1379" s="152">
        <f t="shared" si="476"/>
        <v>44224</v>
      </c>
      <c r="G1379" s="152">
        <f t="shared" si="473"/>
        <v>44255</v>
      </c>
      <c r="H1379" s="159">
        <f t="shared" si="477"/>
        <v>8.5998898553949488E-3</v>
      </c>
      <c r="I1379" s="160">
        <f t="shared" si="486"/>
        <v>44316</v>
      </c>
      <c r="J1379" s="155">
        <f t="shared" si="474"/>
        <v>31</v>
      </c>
      <c r="K1379" s="155">
        <f t="shared" si="491"/>
        <v>29</v>
      </c>
      <c r="L1379" s="2">
        <f t="shared" si="487"/>
        <v>1.0080428299999999</v>
      </c>
      <c r="M1379" s="157">
        <f t="shared" si="492"/>
        <v>1.0080428299999999</v>
      </c>
      <c r="N1379" s="2">
        <f t="shared" si="478"/>
        <v>1104.6565561</v>
      </c>
      <c r="O1379" s="161">
        <f t="shared" si="488"/>
        <v>0</v>
      </c>
      <c r="P1379" s="162">
        <f t="shared" si="479"/>
        <v>0</v>
      </c>
      <c r="Q1379" s="157">
        <f t="shared" si="480"/>
        <v>0</v>
      </c>
      <c r="R1379" s="163">
        <f t="shared" si="489"/>
        <v>0.12</v>
      </c>
      <c r="S1379" s="161">
        <f t="shared" si="481"/>
        <v>29</v>
      </c>
      <c r="T1379" s="161">
        <v>360</v>
      </c>
      <c r="U1379" s="164">
        <f t="shared" si="482"/>
        <v>1.008873905</v>
      </c>
      <c r="V1379" s="157">
        <f t="shared" si="483"/>
        <v>9.8026173300000004</v>
      </c>
      <c r="W1379" s="2">
        <f t="shared" si="490"/>
        <v>0</v>
      </c>
      <c r="X1379" s="8"/>
      <c r="Y1379" s="8"/>
      <c r="Z1379" s="5"/>
      <c r="AA1379" s="1"/>
      <c r="AB1379" s="8"/>
      <c r="AC1379" s="3"/>
      <c r="AD1379" s="1"/>
      <c r="AE1379" s="3"/>
      <c r="AF1379" s="3"/>
      <c r="AG1379" s="4"/>
      <c r="AH1379" s="4"/>
      <c r="AI1379" s="4"/>
      <c r="AJ1379" s="1"/>
      <c r="AK1379" s="1"/>
      <c r="AL1379" s="1"/>
      <c r="AM1379" s="1"/>
    </row>
    <row r="1380" spans="1:39" ht="15" customHeight="1" x14ac:dyDescent="0.2">
      <c r="A1380" s="75">
        <f t="shared" si="484"/>
        <v>44315</v>
      </c>
      <c r="B1380" s="2">
        <f t="shared" si="475"/>
        <v>1115.1067247799999</v>
      </c>
      <c r="C1380" s="157">
        <f t="shared" si="472"/>
        <v>1095.8428781299999</v>
      </c>
      <c r="D1380" s="158">
        <f t="shared" si="485"/>
        <v>5574.49</v>
      </c>
      <c r="E1380" s="150">
        <f>IF(AND(K1380=1,K1379&gt;1),VLOOKUP(A1379,[1]Plan1!$GA$137:$GD$300,4),E1379)</f>
        <v>5622.43</v>
      </c>
      <c r="F1380" s="152">
        <f t="shared" si="476"/>
        <v>44224</v>
      </c>
      <c r="G1380" s="152">
        <f t="shared" si="473"/>
        <v>44255</v>
      </c>
      <c r="H1380" s="159">
        <f t="shared" si="477"/>
        <v>8.5998898553949488E-3</v>
      </c>
      <c r="I1380" s="160">
        <f t="shared" si="486"/>
        <v>44316</v>
      </c>
      <c r="J1380" s="155">
        <f t="shared" si="474"/>
        <v>31</v>
      </c>
      <c r="K1380" s="155">
        <f t="shared" si="491"/>
        <v>30</v>
      </c>
      <c r="L1380" s="2">
        <f t="shared" si="487"/>
        <v>1.0083213200000001</v>
      </c>
      <c r="M1380" s="157">
        <f t="shared" si="492"/>
        <v>1.0083213200000001</v>
      </c>
      <c r="N1380" s="2">
        <f t="shared" si="478"/>
        <v>1104.9617373799999</v>
      </c>
      <c r="O1380" s="161">
        <f t="shared" si="488"/>
        <v>0</v>
      </c>
      <c r="P1380" s="162">
        <f t="shared" si="479"/>
        <v>0</v>
      </c>
      <c r="Q1380" s="157">
        <f t="shared" si="480"/>
        <v>0</v>
      </c>
      <c r="R1380" s="163">
        <f t="shared" si="489"/>
        <v>0.12</v>
      </c>
      <c r="S1380" s="161">
        <f t="shared" si="481"/>
        <v>30</v>
      </c>
      <c r="T1380" s="161">
        <v>360</v>
      </c>
      <c r="U1380" s="164">
        <f t="shared" si="482"/>
        <v>1.009181302</v>
      </c>
      <c r="V1380" s="157">
        <f t="shared" si="483"/>
        <v>10.1449874</v>
      </c>
      <c r="W1380" s="2">
        <f t="shared" si="490"/>
        <v>0</v>
      </c>
      <c r="X1380" s="8"/>
      <c r="Y1380" s="8"/>
      <c r="Z1380" s="5"/>
      <c r="AA1380" s="1"/>
      <c r="AB1380" s="8"/>
      <c r="AC1380" s="3"/>
      <c r="AD1380" s="1"/>
      <c r="AE1380" s="3"/>
      <c r="AF1380" s="3"/>
      <c r="AG1380" s="4"/>
      <c r="AH1380" s="4"/>
      <c r="AI1380" s="4"/>
      <c r="AJ1380" s="1"/>
      <c r="AK1380" s="1"/>
      <c r="AL1380" s="1"/>
      <c r="AM1380" s="1"/>
    </row>
    <row r="1381" spans="1:39" ht="15" customHeight="1" x14ac:dyDescent="0.2">
      <c r="A1381" s="75">
        <f t="shared" si="484"/>
        <v>44316</v>
      </c>
      <c r="B1381" s="2">
        <f t="shared" si="475"/>
        <v>1115.7546451000001</v>
      </c>
      <c r="C1381" s="157">
        <f t="shared" si="472"/>
        <v>1095.8428781299999</v>
      </c>
      <c r="D1381" s="158">
        <f t="shared" si="485"/>
        <v>5574.49</v>
      </c>
      <c r="E1381" s="150">
        <f>IF(AND(K1381=1,K1380&gt;1),VLOOKUP(A1380,[1]Plan1!$GA$137:$GD$300,4),E1380)</f>
        <v>5622.43</v>
      </c>
      <c r="F1381" s="152">
        <f t="shared" si="476"/>
        <v>44224</v>
      </c>
      <c r="G1381" s="152">
        <f t="shared" si="473"/>
        <v>44255</v>
      </c>
      <c r="H1381" s="159">
        <f t="shared" si="477"/>
        <v>8.5998898553949488E-3</v>
      </c>
      <c r="I1381" s="160">
        <f t="shared" si="486"/>
        <v>44316</v>
      </c>
      <c r="J1381" s="155">
        <f t="shared" si="474"/>
        <v>31</v>
      </c>
      <c r="K1381" s="155">
        <f t="shared" si="491"/>
        <v>31</v>
      </c>
      <c r="L1381" s="2">
        <f t="shared" si="487"/>
        <v>1.00859988</v>
      </c>
      <c r="M1381" s="157">
        <f t="shared" si="492"/>
        <v>1.00859988</v>
      </c>
      <c r="N1381" s="2">
        <f t="shared" si="478"/>
        <v>1105.26699538</v>
      </c>
      <c r="O1381" s="161">
        <f t="shared" si="488"/>
        <v>9</v>
      </c>
      <c r="P1381" s="162">
        <f t="shared" si="479"/>
        <v>1.7440151381359764E-2</v>
      </c>
      <c r="Q1381" s="157">
        <f t="shared" si="480"/>
        <v>19.27602371</v>
      </c>
      <c r="R1381" s="163">
        <f t="shared" si="489"/>
        <v>0.12</v>
      </c>
      <c r="S1381" s="161">
        <f t="shared" si="481"/>
        <v>31</v>
      </c>
      <c r="T1381" s="161">
        <v>360</v>
      </c>
      <c r="U1381" s="164">
        <f t="shared" si="482"/>
        <v>1.0094887930000001</v>
      </c>
      <c r="V1381" s="157">
        <f t="shared" si="483"/>
        <v>10.48764972</v>
      </c>
      <c r="W1381" s="2">
        <f t="shared" si="490"/>
        <v>29.763673430000001</v>
      </c>
      <c r="X1381" s="8"/>
      <c r="Y1381" s="8"/>
      <c r="Z1381" s="5"/>
      <c r="AA1381" s="1"/>
      <c r="AB1381" s="8"/>
      <c r="AC1381" s="3"/>
      <c r="AD1381" s="1"/>
      <c r="AE1381" s="3"/>
      <c r="AF1381" s="3"/>
      <c r="AG1381" s="4"/>
      <c r="AH1381" s="4"/>
      <c r="AI1381" s="4"/>
      <c r="AJ1381" s="1"/>
      <c r="AK1381" s="1"/>
      <c r="AL1381" s="1"/>
      <c r="AM1381" s="1"/>
    </row>
    <row r="1382" spans="1:39" ht="15" customHeight="1" x14ac:dyDescent="0.2">
      <c r="A1382" s="75">
        <f t="shared" si="484"/>
        <v>44317</v>
      </c>
      <c r="B1382" s="2">
        <f t="shared" si="475"/>
        <v>1086.6681610600001</v>
      </c>
      <c r="C1382" s="157">
        <f t="shared" si="472"/>
        <v>1085.9909716700001</v>
      </c>
      <c r="D1382" s="158">
        <f t="shared" si="485"/>
        <v>5622.43</v>
      </c>
      <c r="E1382" s="150">
        <f>IF(AND(K1382=1,K1381&gt;1),VLOOKUP(A1381,[1]Plan1!$GA$137:$GD$300,4),E1381)</f>
        <v>5674.72</v>
      </c>
      <c r="F1382" s="152">
        <f t="shared" si="476"/>
        <v>44255</v>
      </c>
      <c r="G1382" s="152">
        <f t="shared" si="473"/>
        <v>44285</v>
      </c>
      <c r="H1382" s="159">
        <f t="shared" si="477"/>
        <v>9.3002491805145304E-3</v>
      </c>
      <c r="I1382" s="160">
        <f t="shared" si="486"/>
        <v>44346</v>
      </c>
      <c r="J1382" s="155">
        <f t="shared" si="474"/>
        <v>30</v>
      </c>
      <c r="K1382" s="155">
        <f t="shared" si="491"/>
        <v>1</v>
      </c>
      <c r="L1382" s="2">
        <f t="shared" si="487"/>
        <v>1.00030862</v>
      </c>
      <c r="M1382" s="157">
        <f t="shared" si="492"/>
        <v>1.00030862</v>
      </c>
      <c r="N1382" s="2">
        <f t="shared" si="478"/>
        <v>1086.3261302000001</v>
      </c>
      <c r="O1382" s="161">
        <f t="shared" si="488"/>
        <v>0</v>
      </c>
      <c r="P1382" s="162">
        <f t="shared" si="479"/>
        <v>0</v>
      </c>
      <c r="Q1382" s="157">
        <f t="shared" si="480"/>
        <v>0</v>
      </c>
      <c r="R1382" s="163">
        <f t="shared" si="489"/>
        <v>0.12</v>
      </c>
      <c r="S1382" s="161">
        <f t="shared" si="481"/>
        <v>1</v>
      </c>
      <c r="T1382" s="161">
        <v>360</v>
      </c>
      <c r="U1382" s="164">
        <f t="shared" si="482"/>
        <v>1.0003148509999999</v>
      </c>
      <c r="V1382" s="157">
        <f t="shared" si="483"/>
        <v>0.34203085999999999</v>
      </c>
      <c r="W1382" s="2">
        <f t="shared" si="490"/>
        <v>0</v>
      </c>
      <c r="X1382" s="8"/>
      <c r="Y1382" s="8"/>
      <c r="Z1382" s="5"/>
      <c r="AA1382" s="1"/>
      <c r="AB1382" s="8"/>
      <c r="AC1382" s="3"/>
      <c r="AD1382" s="1"/>
      <c r="AE1382" s="3"/>
      <c r="AF1382" s="3"/>
      <c r="AG1382" s="4"/>
      <c r="AH1382" s="4"/>
      <c r="AI1382" s="4"/>
      <c r="AJ1382" s="1"/>
      <c r="AK1382" s="1"/>
      <c r="AL1382" s="1"/>
      <c r="AM1382" s="1"/>
    </row>
    <row r="1383" spans="1:39" ht="15" customHeight="1" x14ac:dyDescent="0.2">
      <c r="A1383" s="75">
        <f t="shared" si="484"/>
        <v>44318</v>
      </c>
      <c r="B1383" s="2">
        <f t="shared" si="475"/>
        <v>1087.34577885</v>
      </c>
      <c r="C1383" s="157">
        <f t="shared" si="472"/>
        <v>1085.9909716700001</v>
      </c>
      <c r="D1383" s="158">
        <f t="shared" si="485"/>
        <v>5622.43</v>
      </c>
      <c r="E1383" s="150">
        <f>IF(AND(K1383=1,K1382&gt;1),VLOOKUP(A1382,[1]Plan1!$GA$137:$GD$300,4),E1382)</f>
        <v>5674.72</v>
      </c>
      <c r="F1383" s="152">
        <f t="shared" si="476"/>
        <v>44255</v>
      </c>
      <c r="G1383" s="152">
        <f t="shared" si="473"/>
        <v>44285</v>
      </c>
      <c r="H1383" s="159">
        <f t="shared" si="477"/>
        <v>9.3002491805145304E-3</v>
      </c>
      <c r="I1383" s="160">
        <f t="shared" si="486"/>
        <v>44346</v>
      </c>
      <c r="J1383" s="155">
        <f t="shared" si="474"/>
        <v>30</v>
      </c>
      <c r="K1383" s="155">
        <f t="shared" si="491"/>
        <v>2</v>
      </c>
      <c r="L1383" s="2">
        <f t="shared" si="487"/>
        <v>1.00061734</v>
      </c>
      <c r="M1383" s="157">
        <f t="shared" si="492"/>
        <v>1.00061734</v>
      </c>
      <c r="N1383" s="2">
        <f t="shared" si="478"/>
        <v>1086.66139733</v>
      </c>
      <c r="O1383" s="161">
        <f t="shared" si="488"/>
        <v>0</v>
      </c>
      <c r="P1383" s="162">
        <f t="shared" si="479"/>
        <v>0</v>
      </c>
      <c r="Q1383" s="157">
        <f t="shared" si="480"/>
        <v>0</v>
      </c>
      <c r="R1383" s="163">
        <f t="shared" si="489"/>
        <v>0.12</v>
      </c>
      <c r="S1383" s="161">
        <f t="shared" si="481"/>
        <v>2</v>
      </c>
      <c r="T1383" s="161">
        <v>360</v>
      </c>
      <c r="U1383" s="164">
        <f t="shared" si="482"/>
        <v>1.000629802</v>
      </c>
      <c r="V1383" s="157">
        <f t="shared" si="483"/>
        <v>0.68438151999999997</v>
      </c>
      <c r="W1383" s="2">
        <f t="shared" si="490"/>
        <v>0</v>
      </c>
      <c r="X1383" s="8"/>
      <c r="Y1383" s="8"/>
      <c r="Z1383" s="5"/>
      <c r="AA1383" s="1"/>
      <c r="AB1383" s="8"/>
      <c r="AC1383" s="3"/>
      <c r="AD1383" s="1"/>
      <c r="AE1383" s="3"/>
      <c r="AF1383" s="3"/>
      <c r="AG1383" s="4"/>
      <c r="AH1383" s="4"/>
      <c r="AI1383" s="4"/>
      <c r="AJ1383" s="1"/>
      <c r="AK1383" s="1"/>
      <c r="AL1383" s="1"/>
      <c r="AM1383" s="1"/>
    </row>
    <row r="1384" spans="1:39" ht="15" customHeight="1" x14ac:dyDescent="0.2">
      <c r="A1384" s="75">
        <f t="shared" si="484"/>
        <v>44319</v>
      </c>
      <c r="B1384" s="2">
        <f t="shared" si="475"/>
        <v>1088.02381326</v>
      </c>
      <c r="C1384" s="157">
        <f t="shared" si="472"/>
        <v>1085.9909716700001</v>
      </c>
      <c r="D1384" s="158">
        <f t="shared" si="485"/>
        <v>5622.43</v>
      </c>
      <c r="E1384" s="150">
        <f>IF(AND(K1384=1,K1383&gt;1),VLOOKUP(A1383,[1]Plan1!$GA$137:$GD$300,4),E1383)</f>
        <v>5674.72</v>
      </c>
      <c r="F1384" s="152">
        <f t="shared" si="476"/>
        <v>44255</v>
      </c>
      <c r="G1384" s="152">
        <f t="shared" si="473"/>
        <v>44285</v>
      </c>
      <c r="H1384" s="159">
        <f t="shared" si="477"/>
        <v>9.3002491805145304E-3</v>
      </c>
      <c r="I1384" s="160">
        <f t="shared" si="486"/>
        <v>44346</v>
      </c>
      <c r="J1384" s="155">
        <f t="shared" si="474"/>
        <v>30</v>
      </c>
      <c r="K1384" s="155">
        <f t="shared" si="491"/>
        <v>3</v>
      </c>
      <c r="L1384" s="2">
        <f t="shared" si="487"/>
        <v>1.00092615</v>
      </c>
      <c r="M1384" s="157">
        <f t="shared" si="492"/>
        <v>1.00092615</v>
      </c>
      <c r="N1384" s="2">
        <f t="shared" si="478"/>
        <v>1086.9967621999999</v>
      </c>
      <c r="O1384" s="161">
        <f t="shared" si="488"/>
        <v>0</v>
      </c>
      <c r="P1384" s="162">
        <f t="shared" si="479"/>
        <v>0</v>
      </c>
      <c r="Q1384" s="157">
        <f t="shared" si="480"/>
        <v>0</v>
      </c>
      <c r="R1384" s="163">
        <f t="shared" si="489"/>
        <v>0.12</v>
      </c>
      <c r="S1384" s="161">
        <f t="shared" si="481"/>
        <v>3</v>
      </c>
      <c r="T1384" s="161">
        <v>360</v>
      </c>
      <c r="U1384" s="164">
        <f t="shared" si="482"/>
        <v>1.0009448519999999</v>
      </c>
      <c r="V1384" s="157">
        <f t="shared" si="483"/>
        <v>1.02705106</v>
      </c>
      <c r="W1384" s="2">
        <f t="shared" si="490"/>
        <v>0</v>
      </c>
      <c r="X1384" s="8"/>
      <c r="Y1384" s="8"/>
      <c r="Z1384" s="5"/>
      <c r="AA1384" s="1"/>
      <c r="AB1384" s="8"/>
      <c r="AC1384" s="3"/>
      <c r="AD1384" s="1"/>
      <c r="AE1384" s="3"/>
      <c r="AF1384" s="3"/>
      <c r="AG1384" s="4"/>
      <c r="AH1384" s="4"/>
      <c r="AI1384" s="4"/>
      <c r="AJ1384" s="1"/>
      <c r="AK1384" s="1"/>
      <c r="AL1384" s="1"/>
      <c r="AM1384" s="1"/>
    </row>
    <row r="1385" spans="1:39" ht="15" customHeight="1" x14ac:dyDescent="0.2">
      <c r="A1385" s="75">
        <f t="shared" si="484"/>
        <v>44320</v>
      </c>
      <c r="B1385" s="2">
        <f t="shared" si="475"/>
        <v>1088.7022753700001</v>
      </c>
      <c r="C1385" s="157">
        <f t="shared" si="472"/>
        <v>1085.9909716700001</v>
      </c>
      <c r="D1385" s="158">
        <f t="shared" si="485"/>
        <v>5622.43</v>
      </c>
      <c r="E1385" s="150">
        <f>IF(AND(K1385=1,K1384&gt;1),VLOOKUP(A1384,[1]Plan1!$GA$137:$GD$300,4),E1384)</f>
        <v>5674.72</v>
      </c>
      <c r="F1385" s="152">
        <f t="shared" si="476"/>
        <v>44255</v>
      </c>
      <c r="G1385" s="152">
        <f t="shared" si="473"/>
        <v>44285</v>
      </c>
      <c r="H1385" s="159">
        <f t="shared" si="477"/>
        <v>9.3002491805145304E-3</v>
      </c>
      <c r="I1385" s="160">
        <f t="shared" si="486"/>
        <v>44346</v>
      </c>
      <c r="J1385" s="155">
        <f t="shared" si="474"/>
        <v>30</v>
      </c>
      <c r="K1385" s="155">
        <f t="shared" si="491"/>
        <v>4</v>
      </c>
      <c r="L1385" s="2">
        <f t="shared" si="487"/>
        <v>1.00123506</v>
      </c>
      <c r="M1385" s="157">
        <f t="shared" si="492"/>
        <v>1.00123506</v>
      </c>
      <c r="N1385" s="2">
        <f t="shared" si="478"/>
        <v>1087.33223567</v>
      </c>
      <c r="O1385" s="161">
        <f t="shared" si="488"/>
        <v>0</v>
      </c>
      <c r="P1385" s="162">
        <f t="shared" si="479"/>
        <v>0</v>
      </c>
      <c r="Q1385" s="157">
        <f t="shared" si="480"/>
        <v>0</v>
      </c>
      <c r="R1385" s="163">
        <f t="shared" si="489"/>
        <v>0.12</v>
      </c>
      <c r="S1385" s="161">
        <f t="shared" si="481"/>
        <v>4</v>
      </c>
      <c r="T1385" s="161">
        <v>360</v>
      </c>
      <c r="U1385" s="164">
        <f t="shared" si="482"/>
        <v>1.0012600009999999</v>
      </c>
      <c r="V1385" s="157">
        <f t="shared" si="483"/>
        <v>1.3700397</v>
      </c>
      <c r="W1385" s="2">
        <f t="shared" si="490"/>
        <v>0</v>
      </c>
      <c r="X1385" s="8"/>
      <c r="Y1385" s="8"/>
      <c r="Z1385" s="5"/>
      <c r="AA1385" s="1"/>
      <c r="AB1385" s="8"/>
      <c r="AC1385" s="3"/>
      <c r="AD1385" s="1"/>
      <c r="AE1385" s="3"/>
      <c r="AF1385" s="3"/>
      <c r="AG1385" s="4"/>
      <c r="AH1385" s="4"/>
      <c r="AI1385" s="4"/>
      <c r="AJ1385" s="1"/>
      <c r="AK1385" s="1"/>
      <c r="AL1385" s="1"/>
      <c r="AM1385" s="1"/>
    </row>
    <row r="1386" spans="1:39" ht="15" customHeight="1" x14ac:dyDescent="0.2">
      <c r="A1386" s="75">
        <f t="shared" si="484"/>
        <v>44321</v>
      </c>
      <c r="B1386" s="2">
        <f t="shared" si="475"/>
        <v>1089.3811544999999</v>
      </c>
      <c r="C1386" s="157">
        <f t="shared" ref="C1386:C1449" si="493">IF(I1386&gt;I1385,N1385-Q1385,C1385)</f>
        <v>1085.9909716700001</v>
      </c>
      <c r="D1386" s="158">
        <f t="shared" si="485"/>
        <v>5622.43</v>
      </c>
      <c r="E1386" s="150">
        <f>IF(AND(K1386=1,K1385&gt;1),VLOOKUP(A1385,[1]Plan1!$GA$137:$GD$300,4),E1385)</f>
        <v>5674.72</v>
      </c>
      <c r="F1386" s="152">
        <f t="shared" si="476"/>
        <v>44255</v>
      </c>
      <c r="G1386" s="152">
        <f t="shared" si="473"/>
        <v>44285</v>
      </c>
      <c r="H1386" s="159">
        <f t="shared" si="477"/>
        <v>9.3002491805145304E-3</v>
      </c>
      <c r="I1386" s="160">
        <f t="shared" si="486"/>
        <v>44346</v>
      </c>
      <c r="J1386" s="155">
        <f t="shared" si="474"/>
        <v>30</v>
      </c>
      <c r="K1386" s="155">
        <f t="shared" si="491"/>
        <v>5</v>
      </c>
      <c r="L1386" s="2">
        <f t="shared" si="487"/>
        <v>1.0015440600000001</v>
      </c>
      <c r="M1386" s="157">
        <f t="shared" si="492"/>
        <v>1.0015440600000001</v>
      </c>
      <c r="N1386" s="2">
        <f t="shared" si="478"/>
        <v>1087.6678068799999</v>
      </c>
      <c r="O1386" s="161">
        <f t="shared" si="488"/>
        <v>0</v>
      </c>
      <c r="P1386" s="162">
        <f t="shared" si="479"/>
        <v>0</v>
      </c>
      <c r="Q1386" s="157">
        <f t="shared" si="480"/>
        <v>0</v>
      </c>
      <c r="R1386" s="163">
        <f t="shared" si="489"/>
        <v>0.12</v>
      </c>
      <c r="S1386" s="161">
        <f t="shared" si="481"/>
        <v>5</v>
      </c>
      <c r="T1386" s="161">
        <v>360</v>
      </c>
      <c r="U1386" s="164">
        <f t="shared" si="482"/>
        <v>1.0015752490000001</v>
      </c>
      <c r="V1386" s="157">
        <f t="shared" si="483"/>
        <v>1.71334762</v>
      </c>
      <c r="W1386" s="2">
        <f t="shared" si="490"/>
        <v>0</v>
      </c>
      <c r="X1386" s="8"/>
      <c r="Y1386" s="8"/>
      <c r="Z1386" s="5"/>
      <c r="AA1386" s="1"/>
      <c r="AB1386" s="8"/>
      <c r="AC1386" s="3"/>
      <c r="AD1386" s="1"/>
      <c r="AE1386" s="3"/>
      <c r="AF1386" s="3"/>
      <c r="AG1386" s="4"/>
      <c r="AH1386" s="4"/>
      <c r="AI1386" s="4"/>
      <c r="AJ1386" s="1"/>
      <c r="AK1386" s="1"/>
      <c r="AL1386" s="1"/>
      <c r="AM1386" s="1"/>
    </row>
    <row r="1387" spans="1:39" ht="15" customHeight="1" x14ac:dyDescent="0.2">
      <c r="A1387" s="75">
        <f t="shared" si="484"/>
        <v>44322</v>
      </c>
      <c r="B1387" s="2">
        <f t="shared" si="475"/>
        <v>1090.0604617200001</v>
      </c>
      <c r="C1387" s="157">
        <f t="shared" si="493"/>
        <v>1085.9909716700001</v>
      </c>
      <c r="D1387" s="158">
        <f t="shared" si="485"/>
        <v>5622.43</v>
      </c>
      <c r="E1387" s="150">
        <f>IF(AND(K1387=1,K1386&gt;1),VLOOKUP(A1386,[1]Plan1!$GA$137:$GD$300,4),E1386)</f>
        <v>5674.72</v>
      </c>
      <c r="F1387" s="152">
        <f t="shared" si="476"/>
        <v>44255</v>
      </c>
      <c r="G1387" s="152">
        <f t="shared" si="473"/>
        <v>44285</v>
      </c>
      <c r="H1387" s="159">
        <f t="shared" si="477"/>
        <v>9.3002491805145304E-3</v>
      </c>
      <c r="I1387" s="160">
        <f t="shared" si="486"/>
        <v>44346</v>
      </c>
      <c r="J1387" s="155">
        <f t="shared" si="474"/>
        <v>30</v>
      </c>
      <c r="K1387" s="155">
        <f t="shared" si="491"/>
        <v>6</v>
      </c>
      <c r="L1387" s="2">
        <f t="shared" si="487"/>
        <v>1.00185316</v>
      </c>
      <c r="M1387" s="157">
        <f t="shared" si="492"/>
        <v>1.00185316</v>
      </c>
      <c r="N1387" s="2">
        <f t="shared" si="478"/>
        <v>1088.00348669</v>
      </c>
      <c r="O1387" s="161">
        <f t="shared" si="488"/>
        <v>0</v>
      </c>
      <c r="P1387" s="162">
        <f t="shared" si="479"/>
        <v>0</v>
      </c>
      <c r="Q1387" s="157">
        <f t="shared" si="480"/>
        <v>0</v>
      </c>
      <c r="R1387" s="163">
        <f t="shared" si="489"/>
        <v>0.12</v>
      </c>
      <c r="S1387" s="161">
        <f t="shared" si="481"/>
        <v>6</v>
      </c>
      <c r="T1387" s="161">
        <v>360</v>
      </c>
      <c r="U1387" s="164">
        <f t="shared" si="482"/>
        <v>1.001890596</v>
      </c>
      <c r="V1387" s="157">
        <f t="shared" si="483"/>
        <v>2.0569750299999998</v>
      </c>
      <c r="W1387" s="2">
        <f t="shared" si="490"/>
        <v>0</v>
      </c>
      <c r="X1387" s="8"/>
      <c r="Y1387" s="8"/>
      <c r="Z1387" s="5"/>
      <c r="AA1387" s="1"/>
      <c r="AB1387" s="8"/>
      <c r="AC1387" s="3"/>
      <c r="AD1387" s="1"/>
      <c r="AE1387" s="3"/>
      <c r="AF1387" s="3"/>
      <c r="AG1387" s="4"/>
      <c r="AH1387" s="4"/>
      <c r="AI1387" s="4"/>
      <c r="AJ1387" s="1"/>
      <c r="AK1387" s="1"/>
      <c r="AL1387" s="1"/>
      <c r="AM1387" s="1"/>
    </row>
    <row r="1388" spans="1:39" ht="15" customHeight="1" x14ac:dyDescent="0.2">
      <c r="A1388" s="75">
        <f t="shared" si="484"/>
        <v>44323</v>
      </c>
      <c r="B1388" s="2">
        <f t="shared" si="475"/>
        <v>1090.7401983299999</v>
      </c>
      <c r="C1388" s="157">
        <f t="shared" si="493"/>
        <v>1085.9909716700001</v>
      </c>
      <c r="D1388" s="158">
        <f t="shared" si="485"/>
        <v>5622.43</v>
      </c>
      <c r="E1388" s="150">
        <f>IF(AND(K1388=1,K1387&gt;1),VLOOKUP(A1387,[1]Plan1!$GA$137:$GD$300,4),E1387)</f>
        <v>5674.72</v>
      </c>
      <c r="F1388" s="152">
        <f t="shared" si="476"/>
        <v>44255</v>
      </c>
      <c r="G1388" s="152">
        <f t="shared" ref="G1388:G1451" si="494">IF(I1388&gt;I1387,EDATE(A1387,-1),+G1387)</f>
        <v>44285</v>
      </c>
      <c r="H1388" s="159">
        <f t="shared" si="477"/>
        <v>9.3002491805145304E-3</v>
      </c>
      <c r="I1388" s="160">
        <f t="shared" si="486"/>
        <v>44346</v>
      </c>
      <c r="J1388" s="155">
        <f t="shared" ref="J1388:J1451" si="495">IF(I1388&gt;I1387,I1388-I1387,J1387)</f>
        <v>30</v>
      </c>
      <c r="K1388" s="155">
        <f t="shared" si="491"/>
        <v>7</v>
      </c>
      <c r="L1388" s="2">
        <f t="shared" si="487"/>
        <v>1.00216236</v>
      </c>
      <c r="M1388" s="157">
        <f t="shared" si="492"/>
        <v>1.00216236</v>
      </c>
      <c r="N1388" s="2">
        <f t="shared" si="478"/>
        <v>1088.3392750999999</v>
      </c>
      <c r="O1388" s="161">
        <f t="shared" si="488"/>
        <v>0</v>
      </c>
      <c r="P1388" s="162">
        <f t="shared" si="479"/>
        <v>0</v>
      </c>
      <c r="Q1388" s="157">
        <f t="shared" si="480"/>
        <v>0</v>
      </c>
      <c r="R1388" s="163">
        <f t="shared" si="489"/>
        <v>0.12</v>
      </c>
      <c r="S1388" s="161">
        <f t="shared" si="481"/>
        <v>7</v>
      </c>
      <c r="T1388" s="161">
        <v>360</v>
      </c>
      <c r="U1388" s="164">
        <f t="shared" si="482"/>
        <v>1.0022060429999999</v>
      </c>
      <c r="V1388" s="157">
        <f t="shared" si="483"/>
        <v>2.4009232300000001</v>
      </c>
      <c r="W1388" s="2">
        <f t="shared" si="490"/>
        <v>0</v>
      </c>
      <c r="X1388" s="8"/>
      <c r="Y1388" s="8"/>
      <c r="Z1388" s="5"/>
      <c r="AA1388" s="1"/>
      <c r="AB1388" s="8"/>
      <c r="AC1388" s="3"/>
      <c r="AD1388" s="1"/>
      <c r="AE1388" s="3"/>
      <c r="AF1388" s="3"/>
      <c r="AG1388" s="4"/>
      <c r="AH1388" s="4"/>
      <c r="AI1388" s="4"/>
      <c r="AJ1388" s="1"/>
      <c r="AK1388" s="1"/>
      <c r="AL1388" s="1"/>
      <c r="AM1388" s="1"/>
    </row>
    <row r="1389" spans="1:39" ht="15" customHeight="1" x14ac:dyDescent="0.2">
      <c r="A1389" s="75">
        <f t="shared" si="484"/>
        <v>44324</v>
      </c>
      <c r="B1389" s="2">
        <f t="shared" si="475"/>
        <v>1091.4203525600001</v>
      </c>
      <c r="C1389" s="157">
        <f t="shared" si="493"/>
        <v>1085.9909716700001</v>
      </c>
      <c r="D1389" s="158">
        <f t="shared" si="485"/>
        <v>5622.43</v>
      </c>
      <c r="E1389" s="150">
        <f>IF(AND(K1389=1,K1388&gt;1),VLOOKUP(A1388,[1]Plan1!$GA$137:$GD$300,4),E1388)</f>
        <v>5674.72</v>
      </c>
      <c r="F1389" s="152">
        <f t="shared" si="476"/>
        <v>44255</v>
      </c>
      <c r="G1389" s="152">
        <f t="shared" si="494"/>
        <v>44285</v>
      </c>
      <c r="H1389" s="159">
        <f t="shared" si="477"/>
        <v>9.3002491805145304E-3</v>
      </c>
      <c r="I1389" s="160">
        <f t="shared" si="486"/>
        <v>44346</v>
      </c>
      <c r="J1389" s="155">
        <f t="shared" si="495"/>
        <v>30</v>
      </c>
      <c r="K1389" s="155">
        <f t="shared" si="491"/>
        <v>8</v>
      </c>
      <c r="L1389" s="2">
        <f t="shared" si="487"/>
        <v>1.0024716499999999</v>
      </c>
      <c r="M1389" s="157">
        <f t="shared" si="492"/>
        <v>1.0024716499999999</v>
      </c>
      <c r="N1389" s="2">
        <f t="shared" si="478"/>
        <v>1088.67516125</v>
      </c>
      <c r="O1389" s="161">
        <f t="shared" si="488"/>
        <v>0</v>
      </c>
      <c r="P1389" s="162">
        <f t="shared" si="479"/>
        <v>0</v>
      </c>
      <c r="Q1389" s="157">
        <f t="shared" si="480"/>
        <v>0</v>
      </c>
      <c r="R1389" s="163">
        <f t="shared" si="489"/>
        <v>0.12</v>
      </c>
      <c r="S1389" s="161">
        <f t="shared" si="481"/>
        <v>8</v>
      </c>
      <c r="T1389" s="161">
        <v>360</v>
      </c>
      <c r="U1389" s="164">
        <f t="shared" si="482"/>
        <v>1.0025215890000001</v>
      </c>
      <c r="V1389" s="157">
        <f t="shared" si="483"/>
        <v>2.7451913100000001</v>
      </c>
      <c r="W1389" s="2">
        <f t="shared" si="490"/>
        <v>0</v>
      </c>
      <c r="X1389" s="8"/>
      <c r="Y1389" s="8"/>
      <c r="Z1389" s="5"/>
      <c r="AA1389" s="1"/>
      <c r="AB1389" s="8"/>
      <c r="AC1389" s="3"/>
      <c r="AD1389" s="1"/>
      <c r="AE1389" s="3"/>
      <c r="AF1389" s="3"/>
      <c r="AG1389" s="4"/>
      <c r="AH1389" s="4"/>
      <c r="AI1389" s="4"/>
      <c r="AJ1389" s="1"/>
      <c r="AK1389" s="1"/>
      <c r="AL1389" s="1"/>
      <c r="AM1389" s="1"/>
    </row>
    <row r="1390" spans="1:39" ht="15" customHeight="1" x14ac:dyDescent="0.2">
      <c r="A1390" s="75">
        <f t="shared" si="484"/>
        <v>44325</v>
      </c>
      <c r="B1390" s="2">
        <f t="shared" si="475"/>
        <v>1092.10093547</v>
      </c>
      <c r="C1390" s="157">
        <f t="shared" si="493"/>
        <v>1085.9909716700001</v>
      </c>
      <c r="D1390" s="158">
        <f t="shared" si="485"/>
        <v>5622.43</v>
      </c>
      <c r="E1390" s="150">
        <f>IF(AND(K1390=1,K1389&gt;1),VLOOKUP(A1389,[1]Plan1!$GA$137:$GD$300,4),E1389)</f>
        <v>5674.72</v>
      </c>
      <c r="F1390" s="152">
        <f t="shared" si="476"/>
        <v>44255</v>
      </c>
      <c r="G1390" s="152">
        <f t="shared" si="494"/>
        <v>44285</v>
      </c>
      <c r="H1390" s="159">
        <f t="shared" si="477"/>
        <v>9.3002491805145304E-3</v>
      </c>
      <c r="I1390" s="160">
        <f t="shared" si="486"/>
        <v>44346</v>
      </c>
      <c r="J1390" s="155">
        <f t="shared" si="495"/>
        <v>30</v>
      </c>
      <c r="K1390" s="155">
        <f t="shared" si="491"/>
        <v>9</v>
      </c>
      <c r="L1390" s="2">
        <f t="shared" si="487"/>
        <v>1.0027810399999999</v>
      </c>
      <c r="M1390" s="157">
        <f t="shared" si="492"/>
        <v>1.0027810399999999</v>
      </c>
      <c r="N1390" s="2">
        <f t="shared" si="478"/>
        <v>1089.011156</v>
      </c>
      <c r="O1390" s="161">
        <f t="shared" si="488"/>
        <v>0</v>
      </c>
      <c r="P1390" s="162">
        <f t="shared" si="479"/>
        <v>0</v>
      </c>
      <c r="Q1390" s="157">
        <f t="shared" si="480"/>
        <v>0</v>
      </c>
      <c r="R1390" s="163">
        <f t="shared" si="489"/>
        <v>0.12</v>
      </c>
      <c r="S1390" s="161">
        <f t="shared" si="481"/>
        <v>9</v>
      </c>
      <c r="T1390" s="161">
        <v>360</v>
      </c>
      <c r="U1390" s="164">
        <f t="shared" si="482"/>
        <v>1.002837234</v>
      </c>
      <c r="V1390" s="157">
        <f t="shared" si="483"/>
        <v>3.0897794699999999</v>
      </c>
      <c r="W1390" s="2">
        <f t="shared" si="490"/>
        <v>0</v>
      </c>
      <c r="X1390" s="8"/>
      <c r="Y1390" s="8"/>
      <c r="Z1390" s="5"/>
      <c r="AA1390" s="1"/>
      <c r="AB1390" s="8"/>
      <c r="AC1390" s="3"/>
      <c r="AD1390" s="1"/>
      <c r="AE1390" s="3"/>
      <c r="AF1390" s="3"/>
      <c r="AG1390" s="4"/>
      <c r="AH1390" s="4"/>
      <c r="AI1390" s="4"/>
      <c r="AJ1390" s="1"/>
      <c r="AK1390" s="1"/>
      <c r="AL1390" s="1"/>
      <c r="AM1390" s="1"/>
    </row>
    <row r="1391" spans="1:39" ht="15" customHeight="1" x14ac:dyDescent="0.2">
      <c r="A1391" s="75">
        <f t="shared" si="484"/>
        <v>44326</v>
      </c>
      <c r="B1391" s="2">
        <f t="shared" si="475"/>
        <v>1092.78193747</v>
      </c>
      <c r="C1391" s="157">
        <f t="shared" si="493"/>
        <v>1085.9909716700001</v>
      </c>
      <c r="D1391" s="158">
        <f t="shared" si="485"/>
        <v>5622.43</v>
      </c>
      <c r="E1391" s="150">
        <f>IF(AND(K1391=1,K1390&gt;1),VLOOKUP(A1390,[1]Plan1!$GA$137:$GD$300,4),E1390)</f>
        <v>5674.72</v>
      </c>
      <c r="F1391" s="152">
        <f t="shared" si="476"/>
        <v>44255</v>
      </c>
      <c r="G1391" s="152">
        <f t="shared" si="494"/>
        <v>44285</v>
      </c>
      <c r="H1391" s="159">
        <f t="shared" si="477"/>
        <v>9.3002491805145304E-3</v>
      </c>
      <c r="I1391" s="160">
        <f t="shared" si="486"/>
        <v>44346</v>
      </c>
      <c r="J1391" s="155">
        <f t="shared" si="495"/>
        <v>30</v>
      </c>
      <c r="K1391" s="155">
        <f t="shared" si="491"/>
        <v>10</v>
      </c>
      <c r="L1391" s="2">
        <f t="shared" si="487"/>
        <v>1.00309052</v>
      </c>
      <c r="M1391" s="157">
        <f t="shared" si="492"/>
        <v>1.00309052</v>
      </c>
      <c r="N1391" s="2">
        <f t="shared" si="478"/>
        <v>1089.34724848</v>
      </c>
      <c r="O1391" s="161">
        <f t="shared" si="488"/>
        <v>0</v>
      </c>
      <c r="P1391" s="162">
        <f t="shared" si="479"/>
        <v>0</v>
      </c>
      <c r="Q1391" s="157">
        <f t="shared" si="480"/>
        <v>0</v>
      </c>
      <c r="R1391" s="163">
        <f t="shared" si="489"/>
        <v>0.12</v>
      </c>
      <c r="S1391" s="161">
        <f t="shared" si="481"/>
        <v>10</v>
      </c>
      <c r="T1391" s="161">
        <v>360</v>
      </c>
      <c r="U1391" s="164">
        <f t="shared" si="482"/>
        <v>1.003152979</v>
      </c>
      <c r="V1391" s="157">
        <f t="shared" si="483"/>
        <v>3.4346889900000002</v>
      </c>
      <c r="W1391" s="2">
        <f t="shared" si="490"/>
        <v>0</v>
      </c>
      <c r="X1391" s="8"/>
      <c r="Y1391" s="8"/>
      <c r="Z1391" s="5"/>
      <c r="AA1391" s="1"/>
      <c r="AB1391" s="8"/>
      <c r="AC1391" s="3"/>
      <c r="AD1391" s="1"/>
      <c r="AE1391" s="3"/>
      <c r="AF1391" s="3"/>
      <c r="AG1391" s="4"/>
      <c r="AH1391" s="4"/>
      <c r="AI1391" s="4"/>
      <c r="AJ1391" s="1"/>
      <c r="AK1391" s="1"/>
      <c r="AL1391" s="1"/>
      <c r="AM1391" s="1"/>
    </row>
    <row r="1392" spans="1:39" ht="15" customHeight="1" x14ac:dyDescent="0.2">
      <c r="A1392" s="75">
        <f t="shared" si="484"/>
        <v>44327</v>
      </c>
      <c r="B1392" s="2">
        <f t="shared" si="475"/>
        <v>1093.4633576799999</v>
      </c>
      <c r="C1392" s="157">
        <f t="shared" si="493"/>
        <v>1085.9909716700001</v>
      </c>
      <c r="D1392" s="158">
        <f t="shared" si="485"/>
        <v>5622.43</v>
      </c>
      <c r="E1392" s="150">
        <f>IF(AND(K1392=1,K1391&gt;1),VLOOKUP(A1391,[1]Plan1!$GA$137:$GD$300,4),E1391)</f>
        <v>5674.72</v>
      </c>
      <c r="F1392" s="152">
        <f t="shared" si="476"/>
        <v>44255</v>
      </c>
      <c r="G1392" s="152">
        <f t="shared" si="494"/>
        <v>44285</v>
      </c>
      <c r="H1392" s="159">
        <f t="shared" si="477"/>
        <v>9.3002491805145304E-3</v>
      </c>
      <c r="I1392" s="160">
        <f t="shared" si="486"/>
        <v>44346</v>
      </c>
      <c r="J1392" s="155">
        <f t="shared" si="495"/>
        <v>30</v>
      </c>
      <c r="K1392" s="155">
        <f t="shared" si="491"/>
        <v>11</v>
      </c>
      <c r="L1392" s="2">
        <f t="shared" si="487"/>
        <v>1.00340009</v>
      </c>
      <c r="M1392" s="157">
        <f t="shared" si="492"/>
        <v>1.00340009</v>
      </c>
      <c r="N1392" s="2">
        <f t="shared" si="478"/>
        <v>1089.68343871</v>
      </c>
      <c r="O1392" s="161">
        <f t="shared" si="488"/>
        <v>0</v>
      </c>
      <c r="P1392" s="162">
        <f t="shared" si="479"/>
        <v>0</v>
      </c>
      <c r="Q1392" s="157">
        <f t="shared" si="480"/>
        <v>0</v>
      </c>
      <c r="R1392" s="163">
        <f t="shared" si="489"/>
        <v>0.12</v>
      </c>
      <c r="S1392" s="161">
        <f t="shared" si="481"/>
        <v>11</v>
      </c>
      <c r="T1392" s="161">
        <v>360</v>
      </c>
      <c r="U1392" s="164">
        <f t="shared" si="482"/>
        <v>1.003468823</v>
      </c>
      <c r="V1392" s="157">
        <f t="shared" si="483"/>
        <v>3.7799189700000002</v>
      </c>
      <c r="W1392" s="2">
        <f t="shared" si="490"/>
        <v>0</v>
      </c>
      <c r="X1392" s="8"/>
      <c r="Y1392" s="8"/>
      <c r="Z1392" s="5"/>
      <c r="AA1392" s="1"/>
      <c r="AB1392" s="8"/>
      <c r="AC1392" s="3"/>
      <c r="AD1392" s="1"/>
      <c r="AE1392" s="3"/>
      <c r="AF1392" s="3"/>
      <c r="AG1392" s="4"/>
      <c r="AH1392" s="4"/>
      <c r="AI1392" s="4"/>
      <c r="AJ1392" s="1"/>
      <c r="AK1392" s="1"/>
      <c r="AL1392" s="1"/>
      <c r="AM1392" s="1"/>
    </row>
    <row r="1393" spans="1:39" ht="15" customHeight="1" x14ac:dyDescent="0.2">
      <c r="A1393" s="75">
        <f t="shared" si="484"/>
        <v>44328</v>
      </c>
      <c r="B1393" s="2">
        <f t="shared" si="475"/>
        <v>1094.1452191599999</v>
      </c>
      <c r="C1393" s="157">
        <f t="shared" si="493"/>
        <v>1085.9909716700001</v>
      </c>
      <c r="D1393" s="158">
        <f t="shared" si="485"/>
        <v>5622.43</v>
      </c>
      <c r="E1393" s="150">
        <f>IF(AND(K1393=1,K1392&gt;1),VLOOKUP(A1392,[1]Plan1!$GA$137:$GD$300,4),E1392)</f>
        <v>5674.72</v>
      </c>
      <c r="F1393" s="152">
        <f t="shared" si="476"/>
        <v>44255</v>
      </c>
      <c r="G1393" s="152">
        <f t="shared" si="494"/>
        <v>44285</v>
      </c>
      <c r="H1393" s="159">
        <f t="shared" si="477"/>
        <v>9.3002491805145304E-3</v>
      </c>
      <c r="I1393" s="160">
        <f t="shared" si="486"/>
        <v>44346</v>
      </c>
      <c r="J1393" s="155">
        <f t="shared" si="495"/>
        <v>30</v>
      </c>
      <c r="K1393" s="155">
        <f t="shared" si="491"/>
        <v>12</v>
      </c>
      <c r="L1393" s="2">
        <f t="shared" si="487"/>
        <v>1.0037097699999999</v>
      </c>
      <c r="M1393" s="157">
        <f t="shared" si="492"/>
        <v>1.0037097699999999</v>
      </c>
      <c r="N1393" s="2">
        <f t="shared" si="478"/>
        <v>1090.0197483899999</v>
      </c>
      <c r="O1393" s="161">
        <f t="shared" si="488"/>
        <v>0</v>
      </c>
      <c r="P1393" s="162">
        <f t="shared" si="479"/>
        <v>0</v>
      </c>
      <c r="Q1393" s="157">
        <f t="shared" si="480"/>
        <v>0</v>
      </c>
      <c r="R1393" s="163">
        <f t="shared" si="489"/>
        <v>0.12</v>
      </c>
      <c r="S1393" s="161">
        <f t="shared" si="481"/>
        <v>12</v>
      </c>
      <c r="T1393" s="161">
        <v>360</v>
      </c>
      <c r="U1393" s="164">
        <f t="shared" si="482"/>
        <v>1.003784767</v>
      </c>
      <c r="V1393" s="157">
        <f t="shared" si="483"/>
        <v>4.1254707699999997</v>
      </c>
      <c r="W1393" s="2">
        <f t="shared" si="490"/>
        <v>0</v>
      </c>
      <c r="X1393" s="8"/>
      <c r="Y1393" s="8"/>
      <c r="Z1393" s="5"/>
      <c r="AA1393" s="1"/>
      <c r="AB1393" s="8"/>
      <c r="AC1393" s="3"/>
      <c r="AD1393" s="1"/>
      <c r="AE1393" s="3"/>
      <c r="AF1393" s="3"/>
      <c r="AG1393" s="4"/>
      <c r="AH1393" s="4"/>
      <c r="AI1393" s="4"/>
      <c r="AJ1393" s="1"/>
      <c r="AK1393" s="1"/>
      <c r="AL1393" s="1"/>
      <c r="AM1393" s="1"/>
    </row>
    <row r="1394" spans="1:39" ht="15" customHeight="1" x14ac:dyDescent="0.2">
      <c r="A1394" s="75">
        <f t="shared" si="484"/>
        <v>44329</v>
      </c>
      <c r="B1394" s="2">
        <f t="shared" si="475"/>
        <v>1094.8274883399999</v>
      </c>
      <c r="C1394" s="157">
        <f t="shared" si="493"/>
        <v>1085.9909716700001</v>
      </c>
      <c r="D1394" s="158">
        <f t="shared" si="485"/>
        <v>5622.43</v>
      </c>
      <c r="E1394" s="150">
        <f>IF(AND(K1394=1,K1393&gt;1),VLOOKUP(A1393,[1]Plan1!$GA$137:$GD$300,4),E1393)</f>
        <v>5674.72</v>
      </c>
      <c r="F1394" s="152">
        <f t="shared" si="476"/>
        <v>44255</v>
      </c>
      <c r="G1394" s="152">
        <f t="shared" si="494"/>
        <v>44285</v>
      </c>
      <c r="H1394" s="159">
        <f t="shared" si="477"/>
        <v>9.3002491805145304E-3</v>
      </c>
      <c r="I1394" s="160">
        <f t="shared" si="486"/>
        <v>44346</v>
      </c>
      <c r="J1394" s="155">
        <f t="shared" si="495"/>
        <v>30</v>
      </c>
      <c r="K1394" s="155">
        <f t="shared" si="491"/>
        <v>13</v>
      </c>
      <c r="L1394" s="2">
        <f t="shared" si="487"/>
        <v>1.0040195300000001</v>
      </c>
      <c r="M1394" s="157">
        <f t="shared" si="492"/>
        <v>1.0040195300000001</v>
      </c>
      <c r="N1394" s="2">
        <f t="shared" si="478"/>
        <v>1090.3561449599999</v>
      </c>
      <c r="O1394" s="161">
        <f t="shared" si="488"/>
        <v>0</v>
      </c>
      <c r="P1394" s="162">
        <f t="shared" si="479"/>
        <v>0</v>
      </c>
      <c r="Q1394" s="157">
        <f t="shared" si="480"/>
        <v>0</v>
      </c>
      <c r="R1394" s="163">
        <f t="shared" si="489"/>
        <v>0.12</v>
      </c>
      <c r="S1394" s="161">
        <f t="shared" si="481"/>
        <v>13</v>
      </c>
      <c r="T1394" s="161">
        <v>360</v>
      </c>
      <c r="U1394" s="164">
        <f t="shared" si="482"/>
        <v>1.00410081</v>
      </c>
      <c r="V1394" s="157">
        <f t="shared" si="483"/>
        <v>4.4713433800000004</v>
      </c>
      <c r="W1394" s="2">
        <f t="shared" si="490"/>
        <v>0</v>
      </c>
      <c r="X1394" s="8"/>
      <c r="Y1394" s="8"/>
      <c r="Z1394" s="5"/>
      <c r="AA1394" s="1"/>
      <c r="AB1394" s="8"/>
      <c r="AC1394" s="3"/>
      <c r="AD1394" s="1"/>
      <c r="AE1394" s="3"/>
      <c r="AF1394" s="3"/>
      <c r="AG1394" s="4"/>
      <c r="AH1394" s="4"/>
      <c r="AI1394" s="4"/>
      <c r="AJ1394" s="1"/>
      <c r="AK1394" s="1"/>
      <c r="AL1394" s="1"/>
      <c r="AM1394" s="1"/>
    </row>
    <row r="1395" spans="1:39" ht="15" customHeight="1" x14ac:dyDescent="0.2">
      <c r="A1395" s="75">
        <f t="shared" si="484"/>
        <v>44330</v>
      </c>
      <c r="B1395" s="2">
        <f t="shared" si="475"/>
        <v>1095.5101992</v>
      </c>
      <c r="C1395" s="157">
        <f t="shared" si="493"/>
        <v>1085.9909716700001</v>
      </c>
      <c r="D1395" s="158">
        <f t="shared" si="485"/>
        <v>5622.43</v>
      </c>
      <c r="E1395" s="150">
        <f>IF(AND(K1395=1,K1394&gt;1),VLOOKUP(A1394,[1]Plan1!$GA$137:$GD$300,4),E1394)</f>
        <v>5674.72</v>
      </c>
      <c r="F1395" s="152">
        <f t="shared" si="476"/>
        <v>44255</v>
      </c>
      <c r="G1395" s="152">
        <f t="shared" si="494"/>
        <v>44285</v>
      </c>
      <c r="H1395" s="159">
        <f t="shared" si="477"/>
        <v>9.3002491805145304E-3</v>
      </c>
      <c r="I1395" s="160">
        <f t="shared" si="486"/>
        <v>44346</v>
      </c>
      <c r="J1395" s="155">
        <f t="shared" si="495"/>
        <v>30</v>
      </c>
      <c r="K1395" s="155">
        <f t="shared" si="491"/>
        <v>14</v>
      </c>
      <c r="L1395" s="2">
        <f t="shared" si="487"/>
        <v>1.0043294</v>
      </c>
      <c r="M1395" s="157">
        <f t="shared" si="492"/>
        <v>1.0043294</v>
      </c>
      <c r="N1395" s="2">
        <f t="shared" si="478"/>
        <v>1090.69266098</v>
      </c>
      <c r="O1395" s="161">
        <f t="shared" si="488"/>
        <v>0</v>
      </c>
      <c r="P1395" s="162">
        <f t="shared" si="479"/>
        <v>0</v>
      </c>
      <c r="Q1395" s="157">
        <f t="shared" si="480"/>
        <v>0</v>
      </c>
      <c r="R1395" s="163">
        <f t="shared" si="489"/>
        <v>0.12</v>
      </c>
      <c r="S1395" s="161">
        <f t="shared" si="481"/>
        <v>14</v>
      </c>
      <c r="T1395" s="161">
        <v>360</v>
      </c>
      <c r="U1395" s="164">
        <f t="shared" si="482"/>
        <v>1.004416953</v>
      </c>
      <c r="V1395" s="157">
        <f t="shared" si="483"/>
        <v>4.8175382200000003</v>
      </c>
      <c r="W1395" s="2">
        <f t="shared" si="490"/>
        <v>0</v>
      </c>
      <c r="X1395" s="8"/>
      <c r="Y1395" s="8"/>
      <c r="Z1395" s="5"/>
      <c r="AA1395" s="1"/>
      <c r="AB1395" s="8"/>
      <c r="AC1395" s="3"/>
      <c r="AD1395" s="1"/>
      <c r="AE1395" s="3"/>
      <c r="AF1395" s="3"/>
      <c r="AG1395" s="4"/>
      <c r="AH1395" s="4"/>
      <c r="AI1395" s="4"/>
      <c r="AJ1395" s="1"/>
      <c r="AK1395" s="1"/>
      <c r="AL1395" s="1"/>
      <c r="AM1395" s="1"/>
    </row>
    <row r="1396" spans="1:39" ht="15" customHeight="1" x14ac:dyDescent="0.2">
      <c r="A1396" s="75">
        <f t="shared" si="484"/>
        <v>44331</v>
      </c>
      <c r="B1396" s="2">
        <f t="shared" si="475"/>
        <v>1096.19332904</v>
      </c>
      <c r="C1396" s="157">
        <f t="shared" si="493"/>
        <v>1085.9909716700001</v>
      </c>
      <c r="D1396" s="158">
        <f t="shared" si="485"/>
        <v>5622.43</v>
      </c>
      <c r="E1396" s="150">
        <f>IF(AND(K1396=1,K1395&gt;1),VLOOKUP(A1395,[1]Plan1!$GA$137:$GD$300,4),E1395)</f>
        <v>5674.72</v>
      </c>
      <c r="F1396" s="152">
        <f t="shared" si="476"/>
        <v>44255</v>
      </c>
      <c r="G1396" s="152">
        <f t="shared" si="494"/>
        <v>44285</v>
      </c>
      <c r="H1396" s="159">
        <f t="shared" si="477"/>
        <v>9.3002491805145304E-3</v>
      </c>
      <c r="I1396" s="160">
        <f t="shared" si="486"/>
        <v>44346</v>
      </c>
      <c r="J1396" s="155">
        <f t="shared" si="495"/>
        <v>30</v>
      </c>
      <c r="K1396" s="155">
        <f t="shared" si="491"/>
        <v>15</v>
      </c>
      <c r="L1396" s="2">
        <f t="shared" si="487"/>
        <v>1.0046393600000001</v>
      </c>
      <c r="M1396" s="157">
        <f t="shared" si="492"/>
        <v>1.0046393600000001</v>
      </c>
      <c r="N1396" s="2">
        <f t="shared" si="478"/>
        <v>1091.0292747399999</v>
      </c>
      <c r="O1396" s="161">
        <f t="shared" si="488"/>
        <v>0</v>
      </c>
      <c r="P1396" s="162">
        <f t="shared" si="479"/>
        <v>0</v>
      </c>
      <c r="Q1396" s="157">
        <f t="shared" si="480"/>
        <v>0</v>
      </c>
      <c r="R1396" s="163">
        <f t="shared" si="489"/>
        <v>0.12</v>
      </c>
      <c r="S1396" s="161">
        <f t="shared" si="481"/>
        <v>15</v>
      </c>
      <c r="T1396" s="161">
        <v>360</v>
      </c>
      <c r="U1396" s="164">
        <f t="shared" si="482"/>
        <v>1.004733195</v>
      </c>
      <c r="V1396" s="157">
        <f t="shared" si="483"/>
        <v>5.1640543000000001</v>
      </c>
      <c r="W1396" s="2">
        <f t="shared" si="490"/>
        <v>0</v>
      </c>
      <c r="X1396" s="8"/>
      <c r="Y1396" s="8"/>
      <c r="Z1396" s="5"/>
      <c r="AA1396" s="1"/>
      <c r="AB1396" s="8"/>
      <c r="AC1396" s="3"/>
      <c r="AD1396" s="1"/>
      <c r="AE1396" s="3"/>
      <c r="AF1396" s="3"/>
      <c r="AG1396" s="4"/>
      <c r="AH1396" s="4"/>
      <c r="AI1396" s="4"/>
      <c r="AJ1396" s="1"/>
      <c r="AK1396" s="1"/>
      <c r="AL1396" s="1"/>
      <c r="AM1396" s="1"/>
    </row>
    <row r="1397" spans="1:39" ht="15" customHeight="1" x14ac:dyDescent="0.2">
      <c r="A1397" s="75">
        <f t="shared" si="484"/>
        <v>44332</v>
      </c>
      <c r="B1397" s="2">
        <f t="shared" si="475"/>
        <v>1096.87687916</v>
      </c>
      <c r="C1397" s="157">
        <f t="shared" si="493"/>
        <v>1085.9909716700001</v>
      </c>
      <c r="D1397" s="158">
        <f t="shared" si="485"/>
        <v>5622.43</v>
      </c>
      <c r="E1397" s="150">
        <f>IF(AND(K1397=1,K1396&gt;1),VLOOKUP(A1396,[1]Plan1!$GA$137:$GD$300,4),E1396)</f>
        <v>5674.72</v>
      </c>
      <c r="F1397" s="152">
        <f t="shared" si="476"/>
        <v>44255</v>
      </c>
      <c r="G1397" s="152">
        <f t="shared" si="494"/>
        <v>44285</v>
      </c>
      <c r="H1397" s="159">
        <f t="shared" si="477"/>
        <v>9.3002491805145304E-3</v>
      </c>
      <c r="I1397" s="160">
        <f t="shared" si="486"/>
        <v>44346</v>
      </c>
      <c r="J1397" s="155">
        <f t="shared" si="495"/>
        <v>30</v>
      </c>
      <c r="K1397" s="155">
        <f t="shared" si="491"/>
        <v>16</v>
      </c>
      <c r="L1397" s="2">
        <f t="shared" si="487"/>
        <v>1.00494941</v>
      </c>
      <c r="M1397" s="157">
        <f t="shared" si="492"/>
        <v>1.00494941</v>
      </c>
      <c r="N1397" s="2">
        <f t="shared" si="478"/>
        <v>1091.36598624</v>
      </c>
      <c r="O1397" s="161">
        <f t="shared" si="488"/>
        <v>0</v>
      </c>
      <c r="P1397" s="162">
        <f t="shared" si="479"/>
        <v>0</v>
      </c>
      <c r="Q1397" s="157">
        <f t="shared" si="480"/>
        <v>0</v>
      </c>
      <c r="R1397" s="163">
        <f t="shared" si="489"/>
        <v>0.12</v>
      </c>
      <c r="S1397" s="161">
        <f t="shared" si="481"/>
        <v>16</v>
      </c>
      <c r="T1397" s="161">
        <v>360</v>
      </c>
      <c r="U1397" s="164">
        <f t="shared" si="482"/>
        <v>1.0050495370000001</v>
      </c>
      <c r="V1397" s="157">
        <f t="shared" si="483"/>
        <v>5.5108929199999999</v>
      </c>
      <c r="W1397" s="2">
        <f t="shared" si="490"/>
        <v>0</v>
      </c>
      <c r="X1397" s="8"/>
      <c r="Y1397" s="8"/>
      <c r="Z1397" s="5"/>
      <c r="AA1397" s="1"/>
      <c r="AB1397" s="8"/>
      <c r="AC1397" s="3"/>
      <c r="AD1397" s="1"/>
      <c r="AE1397" s="3"/>
      <c r="AF1397" s="3"/>
      <c r="AG1397" s="4"/>
      <c r="AH1397" s="4"/>
      <c r="AI1397" s="4"/>
      <c r="AJ1397" s="1"/>
      <c r="AK1397" s="1"/>
      <c r="AL1397" s="1"/>
      <c r="AM1397" s="1"/>
    </row>
    <row r="1398" spans="1:39" ht="15" customHeight="1" x14ac:dyDescent="0.2">
      <c r="A1398" s="75">
        <f t="shared" si="484"/>
        <v>44333</v>
      </c>
      <c r="B1398" s="2">
        <f t="shared" si="475"/>
        <v>1097.5608595799999</v>
      </c>
      <c r="C1398" s="157">
        <f t="shared" si="493"/>
        <v>1085.9909716700001</v>
      </c>
      <c r="D1398" s="158">
        <f t="shared" si="485"/>
        <v>5622.43</v>
      </c>
      <c r="E1398" s="150">
        <f>IF(AND(K1398=1,K1397&gt;1),VLOOKUP(A1397,[1]Plan1!$GA$137:$GD$300,4),E1397)</f>
        <v>5674.72</v>
      </c>
      <c r="F1398" s="152">
        <f t="shared" si="476"/>
        <v>44255</v>
      </c>
      <c r="G1398" s="152">
        <f t="shared" si="494"/>
        <v>44285</v>
      </c>
      <c r="H1398" s="159">
        <f t="shared" si="477"/>
        <v>9.3002491805145304E-3</v>
      </c>
      <c r="I1398" s="160">
        <f t="shared" si="486"/>
        <v>44346</v>
      </c>
      <c r="J1398" s="155">
        <f t="shared" si="495"/>
        <v>30</v>
      </c>
      <c r="K1398" s="155">
        <f t="shared" si="491"/>
        <v>17</v>
      </c>
      <c r="L1398" s="2">
        <f t="shared" si="487"/>
        <v>1.0052595600000001</v>
      </c>
      <c r="M1398" s="157">
        <f t="shared" si="492"/>
        <v>1.0052595600000001</v>
      </c>
      <c r="N1398" s="2">
        <f t="shared" si="478"/>
        <v>1091.7028063400001</v>
      </c>
      <c r="O1398" s="161">
        <f t="shared" si="488"/>
        <v>0</v>
      </c>
      <c r="P1398" s="162">
        <f t="shared" si="479"/>
        <v>0</v>
      </c>
      <c r="Q1398" s="157">
        <f t="shared" si="480"/>
        <v>0</v>
      </c>
      <c r="R1398" s="163">
        <f t="shared" si="489"/>
        <v>0.12</v>
      </c>
      <c r="S1398" s="161">
        <f t="shared" si="481"/>
        <v>17</v>
      </c>
      <c r="T1398" s="161">
        <v>360</v>
      </c>
      <c r="U1398" s="164">
        <f t="shared" si="482"/>
        <v>1.0053659779999999</v>
      </c>
      <c r="V1398" s="157">
        <f t="shared" si="483"/>
        <v>5.8580532400000003</v>
      </c>
      <c r="W1398" s="2">
        <f t="shared" si="490"/>
        <v>0</v>
      </c>
      <c r="X1398" s="8"/>
      <c r="Y1398" s="8"/>
      <c r="Z1398" s="5"/>
      <c r="AA1398" s="1"/>
      <c r="AB1398" s="8"/>
      <c r="AC1398" s="3"/>
      <c r="AD1398" s="1"/>
      <c r="AE1398" s="3"/>
      <c r="AF1398" s="3"/>
      <c r="AG1398" s="4"/>
      <c r="AH1398" s="4"/>
      <c r="AI1398" s="4"/>
      <c r="AJ1398" s="1"/>
      <c r="AK1398" s="1"/>
      <c r="AL1398" s="1"/>
      <c r="AM1398" s="1"/>
    </row>
    <row r="1399" spans="1:39" ht="15" customHeight="1" x14ac:dyDescent="0.2">
      <c r="A1399" s="75">
        <f t="shared" si="484"/>
        <v>44334</v>
      </c>
      <c r="B1399" s="2">
        <f t="shared" si="475"/>
        <v>1098.24527158</v>
      </c>
      <c r="C1399" s="157">
        <f t="shared" si="493"/>
        <v>1085.9909716700001</v>
      </c>
      <c r="D1399" s="158">
        <f t="shared" si="485"/>
        <v>5622.43</v>
      </c>
      <c r="E1399" s="150">
        <f>IF(AND(K1399=1,K1398&gt;1),VLOOKUP(A1398,[1]Plan1!$GA$137:$GD$300,4),E1398)</f>
        <v>5674.72</v>
      </c>
      <c r="F1399" s="152">
        <f t="shared" si="476"/>
        <v>44255</v>
      </c>
      <c r="G1399" s="152">
        <f t="shared" si="494"/>
        <v>44285</v>
      </c>
      <c r="H1399" s="159">
        <f t="shared" si="477"/>
        <v>9.3002491805145304E-3</v>
      </c>
      <c r="I1399" s="160">
        <f t="shared" si="486"/>
        <v>44346</v>
      </c>
      <c r="J1399" s="155">
        <f t="shared" si="495"/>
        <v>30</v>
      </c>
      <c r="K1399" s="155">
        <f t="shared" si="491"/>
        <v>18</v>
      </c>
      <c r="L1399" s="2">
        <f t="shared" si="487"/>
        <v>1.0055698099999999</v>
      </c>
      <c r="M1399" s="157">
        <f t="shared" si="492"/>
        <v>1.0055698099999999</v>
      </c>
      <c r="N1399" s="2">
        <f t="shared" si="478"/>
        <v>1092.0397350400001</v>
      </c>
      <c r="O1399" s="161">
        <f t="shared" si="488"/>
        <v>0</v>
      </c>
      <c r="P1399" s="162">
        <f t="shared" si="479"/>
        <v>0</v>
      </c>
      <c r="Q1399" s="157">
        <f t="shared" si="480"/>
        <v>0</v>
      </c>
      <c r="R1399" s="163">
        <f t="shared" si="489"/>
        <v>0.12</v>
      </c>
      <c r="S1399" s="161">
        <f t="shared" si="481"/>
        <v>18</v>
      </c>
      <c r="T1399" s="161">
        <v>360</v>
      </c>
      <c r="U1399" s="164">
        <f t="shared" si="482"/>
        <v>1.0056825190000001</v>
      </c>
      <c r="V1399" s="157">
        <f t="shared" si="483"/>
        <v>6.2055365399999998</v>
      </c>
      <c r="W1399" s="2">
        <f t="shared" si="490"/>
        <v>0</v>
      </c>
      <c r="X1399" s="8"/>
      <c r="Y1399" s="8"/>
      <c r="Z1399" s="5"/>
      <c r="AA1399" s="1"/>
      <c r="AB1399" s="8"/>
      <c r="AC1399" s="3"/>
      <c r="AD1399" s="1"/>
      <c r="AE1399" s="3"/>
      <c r="AF1399" s="3"/>
      <c r="AG1399" s="4"/>
      <c r="AH1399" s="4"/>
      <c r="AI1399" s="4"/>
      <c r="AJ1399" s="1"/>
      <c r="AK1399" s="1"/>
      <c r="AL1399" s="1"/>
      <c r="AM1399" s="1"/>
    </row>
    <row r="1400" spans="1:39" ht="15" customHeight="1" x14ac:dyDescent="0.2">
      <c r="A1400" s="75">
        <f t="shared" si="484"/>
        <v>44335</v>
      </c>
      <c r="B1400" s="2">
        <f t="shared" si="475"/>
        <v>1098.93010336</v>
      </c>
      <c r="C1400" s="157">
        <f t="shared" si="493"/>
        <v>1085.9909716700001</v>
      </c>
      <c r="D1400" s="158">
        <f t="shared" si="485"/>
        <v>5622.43</v>
      </c>
      <c r="E1400" s="150">
        <f>IF(AND(K1400=1,K1399&gt;1),VLOOKUP(A1399,[1]Plan1!$GA$137:$GD$300,4),E1399)</f>
        <v>5674.72</v>
      </c>
      <c r="F1400" s="152">
        <f t="shared" si="476"/>
        <v>44255</v>
      </c>
      <c r="G1400" s="152">
        <f t="shared" si="494"/>
        <v>44285</v>
      </c>
      <c r="H1400" s="159">
        <f t="shared" si="477"/>
        <v>9.3002491805145304E-3</v>
      </c>
      <c r="I1400" s="160">
        <f t="shared" si="486"/>
        <v>44346</v>
      </c>
      <c r="J1400" s="155">
        <f t="shared" si="495"/>
        <v>30</v>
      </c>
      <c r="K1400" s="155">
        <f t="shared" si="491"/>
        <v>19</v>
      </c>
      <c r="L1400" s="2">
        <f t="shared" si="487"/>
        <v>1.0058801500000001</v>
      </c>
      <c r="M1400" s="157">
        <f t="shared" si="492"/>
        <v>1.0058801500000001</v>
      </c>
      <c r="N1400" s="2">
        <f t="shared" si="478"/>
        <v>1092.3767614799999</v>
      </c>
      <c r="O1400" s="161">
        <f t="shared" si="488"/>
        <v>0</v>
      </c>
      <c r="P1400" s="162">
        <f t="shared" si="479"/>
        <v>0</v>
      </c>
      <c r="Q1400" s="157">
        <f t="shared" si="480"/>
        <v>0</v>
      </c>
      <c r="R1400" s="163">
        <f t="shared" si="489"/>
        <v>0.12</v>
      </c>
      <c r="S1400" s="161">
        <f t="shared" si="481"/>
        <v>19</v>
      </c>
      <c r="T1400" s="161">
        <v>360</v>
      </c>
      <c r="U1400" s="164">
        <f t="shared" si="482"/>
        <v>1.0059991589999999</v>
      </c>
      <c r="V1400" s="157">
        <f t="shared" si="483"/>
        <v>6.5533418799999996</v>
      </c>
      <c r="W1400" s="2">
        <f t="shared" si="490"/>
        <v>0</v>
      </c>
      <c r="X1400" s="8"/>
      <c r="Y1400" s="8"/>
      <c r="Z1400" s="5"/>
      <c r="AA1400" s="1"/>
      <c r="AB1400" s="8"/>
      <c r="AC1400" s="3"/>
      <c r="AD1400" s="1"/>
      <c r="AE1400" s="3"/>
      <c r="AF1400" s="3"/>
      <c r="AG1400" s="4"/>
      <c r="AH1400" s="4"/>
      <c r="AI1400" s="4"/>
      <c r="AJ1400" s="1"/>
      <c r="AK1400" s="1"/>
      <c r="AL1400" s="1"/>
      <c r="AM1400" s="1"/>
    </row>
    <row r="1401" spans="1:39" ht="15" customHeight="1" x14ac:dyDescent="0.2">
      <c r="A1401" s="75">
        <f t="shared" si="484"/>
        <v>44336</v>
      </c>
      <c r="B1401" s="2">
        <f t="shared" si="475"/>
        <v>1099.6153682000001</v>
      </c>
      <c r="C1401" s="157">
        <f t="shared" si="493"/>
        <v>1085.9909716700001</v>
      </c>
      <c r="D1401" s="158">
        <f t="shared" si="485"/>
        <v>5622.43</v>
      </c>
      <c r="E1401" s="150">
        <f>IF(AND(K1401=1,K1400&gt;1),VLOOKUP(A1400,[1]Plan1!$GA$137:$GD$300,4),E1400)</f>
        <v>5674.72</v>
      </c>
      <c r="F1401" s="152">
        <f t="shared" si="476"/>
        <v>44255</v>
      </c>
      <c r="G1401" s="152">
        <f t="shared" si="494"/>
        <v>44285</v>
      </c>
      <c r="H1401" s="159">
        <f t="shared" si="477"/>
        <v>9.3002491805145304E-3</v>
      </c>
      <c r="I1401" s="160">
        <f t="shared" si="486"/>
        <v>44346</v>
      </c>
      <c r="J1401" s="155">
        <f t="shared" si="495"/>
        <v>30</v>
      </c>
      <c r="K1401" s="155">
        <f t="shared" si="491"/>
        <v>20</v>
      </c>
      <c r="L1401" s="2">
        <f t="shared" si="487"/>
        <v>1.0061905900000001</v>
      </c>
      <c r="M1401" s="157">
        <f t="shared" si="492"/>
        <v>1.0061905900000001</v>
      </c>
      <c r="N1401" s="2">
        <f t="shared" si="478"/>
        <v>1092.71389651</v>
      </c>
      <c r="O1401" s="161">
        <f t="shared" si="488"/>
        <v>0</v>
      </c>
      <c r="P1401" s="162">
        <f t="shared" si="479"/>
        <v>0</v>
      </c>
      <c r="Q1401" s="157">
        <f t="shared" si="480"/>
        <v>0</v>
      </c>
      <c r="R1401" s="163">
        <f t="shared" si="489"/>
        <v>0.12</v>
      </c>
      <c r="S1401" s="161">
        <f t="shared" si="481"/>
        <v>20</v>
      </c>
      <c r="T1401" s="161">
        <v>360</v>
      </c>
      <c r="U1401" s="164">
        <f t="shared" si="482"/>
        <v>1.0063158999999999</v>
      </c>
      <c r="V1401" s="157">
        <f t="shared" si="483"/>
        <v>6.9014716900000002</v>
      </c>
      <c r="W1401" s="2">
        <f t="shared" si="490"/>
        <v>0</v>
      </c>
      <c r="X1401" s="8"/>
      <c r="Y1401" s="8"/>
      <c r="Z1401" s="5"/>
      <c r="AA1401" s="1"/>
      <c r="AB1401" s="8"/>
      <c r="AC1401" s="3"/>
      <c r="AD1401" s="1"/>
      <c r="AE1401" s="3"/>
      <c r="AF1401" s="3"/>
      <c r="AG1401" s="4"/>
      <c r="AH1401" s="4"/>
      <c r="AI1401" s="4"/>
      <c r="AJ1401" s="1"/>
      <c r="AK1401" s="1"/>
      <c r="AL1401" s="1"/>
      <c r="AM1401" s="1"/>
    </row>
    <row r="1402" spans="1:39" ht="15" customHeight="1" x14ac:dyDescent="0.2">
      <c r="A1402" s="75">
        <f t="shared" si="484"/>
        <v>44337</v>
      </c>
      <c r="B1402" s="2">
        <f t="shared" si="475"/>
        <v>1100.30105323</v>
      </c>
      <c r="C1402" s="157">
        <f t="shared" si="493"/>
        <v>1085.9909716700001</v>
      </c>
      <c r="D1402" s="158">
        <f t="shared" si="485"/>
        <v>5622.43</v>
      </c>
      <c r="E1402" s="150">
        <f>IF(AND(K1402=1,K1401&gt;1),VLOOKUP(A1401,[1]Plan1!$GA$137:$GD$300,4),E1401)</f>
        <v>5674.72</v>
      </c>
      <c r="F1402" s="152">
        <f t="shared" si="476"/>
        <v>44255</v>
      </c>
      <c r="G1402" s="152">
        <f t="shared" si="494"/>
        <v>44285</v>
      </c>
      <c r="H1402" s="159">
        <f t="shared" si="477"/>
        <v>9.3002491805145304E-3</v>
      </c>
      <c r="I1402" s="160">
        <f t="shared" si="486"/>
        <v>44346</v>
      </c>
      <c r="J1402" s="155">
        <f t="shared" si="495"/>
        <v>30</v>
      </c>
      <c r="K1402" s="155">
        <f t="shared" si="491"/>
        <v>21</v>
      </c>
      <c r="L1402" s="2">
        <f t="shared" si="487"/>
        <v>1.00650112</v>
      </c>
      <c r="M1402" s="157">
        <f t="shared" si="492"/>
        <v>1.00650112</v>
      </c>
      <c r="N1402" s="2">
        <f t="shared" si="478"/>
        <v>1093.0511292900001</v>
      </c>
      <c r="O1402" s="161">
        <f t="shared" si="488"/>
        <v>0</v>
      </c>
      <c r="P1402" s="162">
        <f t="shared" si="479"/>
        <v>0</v>
      </c>
      <c r="Q1402" s="157">
        <f t="shared" si="480"/>
        <v>0</v>
      </c>
      <c r="R1402" s="163">
        <f t="shared" si="489"/>
        <v>0.12</v>
      </c>
      <c r="S1402" s="161">
        <f t="shared" si="481"/>
        <v>21</v>
      </c>
      <c r="T1402" s="161">
        <v>360</v>
      </c>
      <c r="U1402" s="164">
        <f t="shared" si="482"/>
        <v>1.0066327399999999</v>
      </c>
      <c r="V1402" s="157">
        <f t="shared" si="483"/>
        <v>7.2499239400000004</v>
      </c>
      <c r="W1402" s="2">
        <f t="shared" si="490"/>
        <v>0</v>
      </c>
      <c r="X1402" s="8"/>
      <c r="Y1402" s="8"/>
      <c r="Z1402" s="5"/>
      <c r="AA1402" s="1"/>
      <c r="AB1402" s="8"/>
      <c r="AC1402" s="3"/>
      <c r="AD1402" s="1"/>
      <c r="AE1402" s="3"/>
      <c r="AF1402" s="3"/>
      <c r="AG1402" s="4"/>
      <c r="AH1402" s="4"/>
      <c r="AI1402" s="4"/>
      <c r="AJ1402" s="1"/>
      <c r="AK1402" s="1"/>
      <c r="AL1402" s="1"/>
      <c r="AM1402" s="1"/>
    </row>
    <row r="1403" spans="1:39" ht="15" customHeight="1" x14ac:dyDescent="0.2">
      <c r="A1403" s="75">
        <f t="shared" si="484"/>
        <v>44338</v>
      </c>
      <c r="B1403" s="2">
        <f t="shared" si="475"/>
        <v>1100.9871706500001</v>
      </c>
      <c r="C1403" s="157">
        <f t="shared" si="493"/>
        <v>1085.9909716700001</v>
      </c>
      <c r="D1403" s="158">
        <f t="shared" si="485"/>
        <v>5622.43</v>
      </c>
      <c r="E1403" s="150">
        <f>IF(AND(K1403=1,K1402&gt;1),VLOOKUP(A1402,[1]Plan1!$GA$137:$GD$300,4),E1402)</f>
        <v>5674.72</v>
      </c>
      <c r="F1403" s="152">
        <f t="shared" si="476"/>
        <v>44255</v>
      </c>
      <c r="G1403" s="152">
        <f t="shared" si="494"/>
        <v>44285</v>
      </c>
      <c r="H1403" s="159">
        <f t="shared" si="477"/>
        <v>9.3002491805145304E-3</v>
      </c>
      <c r="I1403" s="160">
        <f t="shared" si="486"/>
        <v>44346</v>
      </c>
      <c r="J1403" s="155">
        <f t="shared" si="495"/>
        <v>30</v>
      </c>
      <c r="K1403" s="155">
        <f t="shared" si="491"/>
        <v>22</v>
      </c>
      <c r="L1403" s="2">
        <f t="shared" si="487"/>
        <v>1.00681175</v>
      </c>
      <c r="M1403" s="157">
        <f t="shared" si="492"/>
        <v>1.00681175</v>
      </c>
      <c r="N1403" s="2">
        <f t="shared" si="478"/>
        <v>1093.3884706700001</v>
      </c>
      <c r="O1403" s="161">
        <f t="shared" si="488"/>
        <v>0</v>
      </c>
      <c r="P1403" s="162">
        <f t="shared" si="479"/>
        <v>0</v>
      </c>
      <c r="Q1403" s="157">
        <f t="shared" si="480"/>
        <v>0</v>
      </c>
      <c r="R1403" s="163">
        <f t="shared" si="489"/>
        <v>0.12</v>
      </c>
      <c r="S1403" s="161">
        <f t="shared" si="481"/>
        <v>22</v>
      </c>
      <c r="T1403" s="161">
        <v>360</v>
      </c>
      <c r="U1403" s="164">
        <f t="shared" si="482"/>
        <v>1.00694968</v>
      </c>
      <c r="V1403" s="157">
        <f t="shared" si="483"/>
        <v>7.5986999800000001</v>
      </c>
      <c r="W1403" s="2">
        <f t="shared" si="490"/>
        <v>0</v>
      </c>
      <c r="X1403" s="8"/>
      <c r="Y1403" s="8"/>
      <c r="Z1403" s="5"/>
      <c r="AA1403" s="1"/>
      <c r="AB1403" s="8"/>
      <c r="AC1403" s="3"/>
      <c r="AD1403" s="1"/>
      <c r="AE1403" s="3"/>
      <c r="AF1403" s="3"/>
      <c r="AG1403" s="4"/>
      <c r="AH1403" s="4"/>
      <c r="AI1403" s="4"/>
      <c r="AJ1403" s="1"/>
      <c r="AK1403" s="1"/>
      <c r="AL1403" s="1"/>
      <c r="AM1403" s="1"/>
    </row>
    <row r="1404" spans="1:39" ht="15" customHeight="1" x14ac:dyDescent="0.2">
      <c r="A1404" s="75">
        <f t="shared" si="484"/>
        <v>44339</v>
      </c>
      <c r="B1404" s="2">
        <f t="shared" si="475"/>
        <v>1101.6737195599999</v>
      </c>
      <c r="C1404" s="157">
        <f t="shared" si="493"/>
        <v>1085.9909716700001</v>
      </c>
      <c r="D1404" s="158">
        <f t="shared" si="485"/>
        <v>5622.43</v>
      </c>
      <c r="E1404" s="150">
        <f>IF(AND(K1404=1,K1403&gt;1),VLOOKUP(A1403,[1]Plan1!$GA$137:$GD$300,4),E1403)</f>
        <v>5674.72</v>
      </c>
      <c r="F1404" s="152">
        <f t="shared" si="476"/>
        <v>44255</v>
      </c>
      <c r="G1404" s="152">
        <f t="shared" si="494"/>
        <v>44285</v>
      </c>
      <c r="H1404" s="159">
        <f t="shared" si="477"/>
        <v>9.3002491805145304E-3</v>
      </c>
      <c r="I1404" s="160">
        <f t="shared" si="486"/>
        <v>44346</v>
      </c>
      <c r="J1404" s="155">
        <f t="shared" si="495"/>
        <v>30</v>
      </c>
      <c r="K1404" s="155">
        <f t="shared" si="491"/>
        <v>23</v>
      </c>
      <c r="L1404" s="2">
        <f t="shared" si="487"/>
        <v>1.00712248</v>
      </c>
      <c r="M1404" s="157">
        <f t="shared" si="492"/>
        <v>1.00712248</v>
      </c>
      <c r="N1404" s="2">
        <f t="shared" si="478"/>
        <v>1093.7259206399999</v>
      </c>
      <c r="O1404" s="161">
        <f t="shared" si="488"/>
        <v>0</v>
      </c>
      <c r="P1404" s="162">
        <f t="shared" si="479"/>
        <v>0</v>
      </c>
      <c r="Q1404" s="157">
        <f t="shared" si="480"/>
        <v>0</v>
      </c>
      <c r="R1404" s="163">
        <f t="shared" si="489"/>
        <v>0.12</v>
      </c>
      <c r="S1404" s="161">
        <f t="shared" si="481"/>
        <v>23</v>
      </c>
      <c r="T1404" s="161">
        <v>360</v>
      </c>
      <c r="U1404" s="164">
        <f t="shared" si="482"/>
        <v>1.007266719</v>
      </c>
      <c r="V1404" s="157">
        <f t="shared" si="483"/>
        <v>7.9477989200000003</v>
      </c>
      <c r="W1404" s="2">
        <f t="shared" si="490"/>
        <v>0</v>
      </c>
      <c r="X1404" s="8"/>
      <c r="Y1404" s="8"/>
      <c r="Z1404" s="5"/>
      <c r="AA1404" s="1"/>
      <c r="AB1404" s="8"/>
      <c r="AC1404" s="3"/>
      <c r="AD1404" s="1"/>
      <c r="AE1404" s="3"/>
      <c r="AF1404" s="3"/>
      <c r="AG1404" s="4"/>
      <c r="AH1404" s="4"/>
      <c r="AI1404" s="4"/>
      <c r="AJ1404" s="1"/>
      <c r="AK1404" s="1"/>
      <c r="AL1404" s="1"/>
      <c r="AM1404" s="1"/>
    </row>
    <row r="1405" spans="1:39" ht="15" customHeight="1" x14ac:dyDescent="0.2">
      <c r="A1405" s="75">
        <f t="shared" si="484"/>
        <v>44340</v>
      </c>
      <c r="B1405" s="2">
        <f t="shared" si="475"/>
        <v>1102.3606914300001</v>
      </c>
      <c r="C1405" s="157">
        <f t="shared" si="493"/>
        <v>1085.9909716700001</v>
      </c>
      <c r="D1405" s="158">
        <f t="shared" si="485"/>
        <v>5622.43</v>
      </c>
      <c r="E1405" s="150">
        <f>IF(AND(K1405=1,K1404&gt;1),VLOOKUP(A1404,[1]Plan1!$GA$137:$GD$300,4),E1404)</f>
        <v>5674.72</v>
      </c>
      <c r="F1405" s="152">
        <f t="shared" si="476"/>
        <v>44255</v>
      </c>
      <c r="G1405" s="152">
        <f t="shared" si="494"/>
        <v>44285</v>
      </c>
      <c r="H1405" s="159">
        <f t="shared" si="477"/>
        <v>9.3002491805145304E-3</v>
      </c>
      <c r="I1405" s="160">
        <f t="shared" si="486"/>
        <v>44346</v>
      </c>
      <c r="J1405" s="155">
        <f t="shared" si="495"/>
        <v>30</v>
      </c>
      <c r="K1405" s="155">
        <f t="shared" si="491"/>
        <v>24</v>
      </c>
      <c r="L1405" s="2">
        <f t="shared" si="487"/>
        <v>1.0074333</v>
      </c>
      <c r="M1405" s="157">
        <f t="shared" si="492"/>
        <v>1.0074333</v>
      </c>
      <c r="N1405" s="2">
        <f t="shared" si="478"/>
        <v>1094.06346835</v>
      </c>
      <c r="O1405" s="161">
        <f t="shared" si="488"/>
        <v>0</v>
      </c>
      <c r="P1405" s="162">
        <f t="shared" si="479"/>
        <v>0</v>
      </c>
      <c r="Q1405" s="157">
        <f t="shared" si="480"/>
        <v>0</v>
      </c>
      <c r="R1405" s="163">
        <f t="shared" si="489"/>
        <v>0.12</v>
      </c>
      <c r="S1405" s="161">
        <f t="shared" si="481"/>
        <v>24</v>
      </c>
      <c r="T1405" s="161">
        <v>360</v>
      </c>
      <c r="U1405" s="164">
        <f t="shared" si="482"/>
        <v>1.0075838589999999</v>
      </c>
      <c r="V1405" s="157">
        <f t="shared" si="483"/>
        <v>8.2972230800000002</v>
      </c>
      <c r="W1405" s="2">
        <f t="shared" si="490"/>
        <v>0</v>
      </c>
      <c r="X1405" s="8"/>
      <c r="Y1405" s="8"/>
      <c r="Z1405" s="5"/>
      <c r="AA1405" s="1"/>
      <c r="AB1405" s="8"/>
      <c r="AC1405" s="3"/>
      <c r="AD1405" s="1"/>
      <c r="AE1405" s="3"/>
      <c r="AF1405" s="3"/>
      <c r="AG1405" s="4"/>
      <c r="AH1405" s="4"/>
      <c r="AI1405" s="4"/>
      <c r="AJ1405" s="1"/>
      <c r="AK1405" s="1"/>
      <c r="AL1405" s="1"/>
      <c r="AM1405" s="1"/>
    </row>
    <row r="1406" spans="1:39" ht="15" customHeight="1" x14ac:dyDescent="0.2">
      <c r="A1406" s="75">
        <f t="shared" si="484"/>
        <v>44341</v>
      </c>
      <c r="B1406" s="2">
        <f t="shared" si="475"/>
        <v>1103.0480952</v>
      </c>
      <c r="C1406" s="157">
        <f t="shared" si="493"/>
        <v>1085.9909716700001</v>
      </c>
      <c r="D1406" s="158">
        <f t="shared" si="485"/>
        <v>5622.43</v>
      </c>
      <c r="E1406" s="150">
        <f>IF(AND(K1406=1,K1405&gt;1),VLOOKUP(A1405,[1]Plan1!$GA$137:$GD$300,4),E1405)</f>
        <v>5674.72</v>
      </c>
      <c r="F1406" s="152">
        <f t="shared" si="476"/>
        <v>44255</v>
      </c>
      <c r="G1406" s="152">
        <f t="shared" si="494"/>
        <v>44285</v>
      </c>
      <c r="H1406" s="159">
        <f t="shared" si="477"/>
        <v>9.3002491805145304E-3</v>
      </c>
      <c r="I1406" s="160">
        <f t="shared" si="486"/>
        <v>44346</v>
      </c>
      <c r="J1406" s="155">
        <f t="shared" si="495"/>
        <v>30</v>
      </c>
      <c r="K1406" s="155">
        <f t="shared" si="491"/>
        <v>25</v>
      </c>
      <c r="L1406" s="2">
        <f t="shared" si="487"/>
        <v>1.00774422</v>
      </c>
      <c r="M1406" s="157">
        <f t="shared" si="492"/>
        <v>1.00774422</v>
      </c>
      <c r="N1406" s="2">
        <f t="shared" si="478"/>
        <v>1094.4011246699999</v>
      </c>
      <c r="O1406" s="161">
        <f t="shared" si="488"/>
        <v>0</v>
      </c>
      <c r="P1406" s="162">
        <f t="shared" si="479"/>
        <v>0</v>
      </c>
      <c r="Q1406" s="157">
        <f t="shared" si="480"/>
        <v>0</v>
      </c>
      <c r="R1406" s="163">
        <f t="shared" si="489"/>
        <v>0.12</v>
      </c>
      <c r="S1406" s="161">
        <f t="shared" si="481"/>
        <v>25</v>
      </c>
      <c r="T1406" s="161">
        <v>360</v>
      </c>
      <c r="U1406" s="164">
        <f t="shared" si="482"/>
        <v>1.0079010980000001</v>
      </c>
      <c r="V1406" s="157">
        <f t="shared" si="483"/>
        <v>8.6469705300000008</v>
      </c>
      <c r="W1406" s="2">
        <f t="shared" si="490"/>
        <v>0</v>
      </c>
      <c r="X1406" s="8"/>
      <c r="Y1406" s="8"/>
      <c r="Z1406" s="5"/>
      <c r="AA1406" s="1"/>
      <c r="AB1406" s="8"/>
      <c r="AC1406" s="3"/>
      <c r="AD1406" s="1"/>
      <c r="AE1406" s="3"/>
      <c r="AF1406" s="3"/>
      <c r="AG1406" s="4"/>
      <c r="AH1406" s="4"/>
      <c r="AI1406" s="4"/>
      <c r="AJ1406" s="1"/>
      <c r="AK1406" s="1"/>
      <c r="AL1406" s="1"/>
      <c r="AM1406" s="1"/>
    </row>
    <row r="1407" spans="1:39" ht="15" customHeight="1" x14ac:dyDescent="0.2">
      <c r="A1407" s="75">
        <f t="shared" si="484"/>
        <v>44342</v>
      </c>
      <c r="B1407" s="2">
        <f t="shared" si="475"/>
        <v>1103.7359212199999</v>
      </c>
      <c r="C1407" s="157">
        <f t="shared" si="493"/>
        <v>1085.9909716700001</v>
      </c>
      <c r="D1407" s="158">
        <f t="shared" si="485"/>
        <v>5622.43</v>
      </c>
      <c r="E1407" s="150">
        <f>IF(AND(K1407=1,K1406&gt;1),VLOOKUP(A1406,[1]Plan1!$GA$137:$GD$300,4),E1406)</f>
        <v>5674.72</v>
      </c>
      <c r="F1407" s="152">
        <f t="shared" si="476"/>
        <v>44255</v>
      </c>
      <c r="G1407" s="152">
        <f t="shared" si="494"/>
        <v>44285</v>
      </c>
      <c r="H1407" s="159">
        <f t="shared" si="477"/>
        <v>9.3002491805145304E-3</v>
      </c>
      <c r="I1407" s="160">
        <f t="shared" si="486"/>
        <v>44346</v>
      </c>
      <c r="J1407" s="155">
        <f t="shared" si="495"/>
        <v>30</v>
      </c>
      <c r="K1407" s="155">
        <f t="shared" si="491"/>
        <v>26</v>
      </c>
      <c r="L1407" s="2">
        <f t="shared" si="487"/>
        <v>1.0080552300000001</v>
      </c>
      <c r="M1407" s="157">
        <f t="shared" si="492"/>
        <v>1.0080552300000001</v>
      </c>
      <c r="N1407" s="2">
        <f t="shared" si="478"/>
        <v>1094.73887872</v>
      </c>
      <c r="O1407" s="161">
        <f t="shared" si="488"/>
        <v>0</v>
      </c>
      <c r="P1407" s="162">
        <f t="shared" si="479"/>
        <v>0</v>
      </c>
      <c r="Q1407" s="157">
        <f t="shared" si="480"/>
        <v>0</v>
      </c>
      <c r="R1407" s="163">
        <f t="shared" si="489"/>
        <v>0.12</v>
      </c>
      <c r="S1407" s="161">
        <f t="shared" si="481"/>
        <v>26</v>
      </c>
      <c r="T1407" s="161">
        <v>360</v>
      </c>
      <c r="U1407" s="164">
        <f t="shared" si="482"/>
        <v>1.008218437</v>
      </c>
      <c r="V1407" s="157">
        <f t="shared" si="483"/>
        <v>8.9970424999999992</v>
      </c>
      <c r="W1407" s="2">
        <f t="shared" si="490"/>
        <v>0</v>
      </c>
      <c r="X1407" s="8"/>
      <c r="Y1407" s="8"/>
      <c r="Z1407" s="5"/>
      <c r="AA1407" s="1"/>
      <c r="AB1407" s="8"/>
      <c r="AC1407" s="3"/>
      <c r="AD1407" s="1"/>
      <c r="AE1407" s="3"/>
      <c r="AF1407" s="3"/>
      <c r="AG1407" s="4"/>
      <c r="AH1407" s="4"/>
      <c r="AI1407" s="4"/>
      <c r="AJ1407" s="1"/>
      <c r="AK1407" s="1"/>
      <c r="AL1407" s="1"/>
      <c r="AM1407" s="1"/>
    </row>
    <row r="1408" spans="1:39" ht="15" customHeight="1" x14ac:dyDescent="0.2">
      <c r="A1408" s="75">
        <f t="shared" si="484"/>
        <v>44343</v>
      </c>
      <c r="B1408" s="2">
        <f t="shared" si="475"/>
        <v>1104.42418064</v>
      </c>
      <c r="C1408" s="157">
        <f t="shared" si="493"/>
        <v>1085.9909716700001</v>
      </c>
      <c r="D1408" s="158">
        <f t="shared" si="485"/>
        <v>5622.43</v>
      </c>
      <c r="E1408" s="150">
        <f>IF(AND(K1408=1,K1407&gt;1),VLOOKUP(A1407,[1]Plan1!$GA$137:$GD$300,4),E1407)</f>
        <v>5674.72</v>
      </c>
      <c r="F1408" s="152">
        <f t="shared" si="476"/>
        <v>44255</v>
      </c>
      <c r="G1408" s="152">
        <f t="shared" si="494"/>
        <v>44285</v>
      </c>
      <c r="H1408" s="159">
        <f t="shared" si="477"/>
        <v>9.3002491805145304E-3</v>
      </c>
      <c r="I1408" s="160">
        <f t="shared" si="486"/>
        <v>44346</v>
      </c>
      <c r="J1408" s="155">
        <f t="shared" si="495"/>
        <v>30</v>
      </c>
      <c r="K1408" s="155">
        <f t="shared" si="491"/>
        <v>27</v>
      </c>
      <c r="L1408" s="2">
        <f t="shared" si="487"/>
        <v>1.00836634</v>
      </c>
      <c r="M1408" s="157">
        <f t="shared" si="492"/>
        <v>1.00836634</v>
      </c>
      <c r="N1408" s="2">
        <f t="shared" si="478"/>
        <v>1095.07674137</v>
      </c>
      <c r="O1408" s="161">
        <f t="shared" si="488"/>
        <v>0</v>
      </c>
      <c r="P1408" s="162">
        <f t="shared" si="479"/>
        <v>0</v>
      </c>
      <c r="Q1408" s="157">
        <f t="shared" si="480"/>
        <v>0</v>
      </c>
      <c r="R1408" s="163">
        <f t="shared" si="489"/>
        <v>0.12</v>
      </c>
      <c r="S1408" s="161">
        <f t="shared" si="481"/>
        <v>27</v>
      </c>
      <c r="T1408" s="161">
        <v>360</v>
      </c>
      <c r="U1408" s="164">
        <f t="shared" si="482"/>
        <v>1.0085358760000001</v>
      </c>
      <c r="V1408" s="157">
        <f t="shared" si="483"/>
        <v>9.3474392700000006</v>
      </c>
      <c r="W1408" s="2">
        <f t="shared" si="490"/>
        <v>0</v>
      </c>
      <c r="X1408" s="8"/>
      <c r="Y1408" s="8"/>
      <c r="Z1408" s="5"/>
      <c r="AA1408" s="1"/>
      <c r="AB1408" s="8"/>
      <c r="AC1408" s="3"/>
      <c r="AD1408" s="1"/>
      <c r="AE1408" s="3"/>
      <c r="AF1408" s="3"/>
      <c r="AG1408" s="4"/>
      <c r="AH1408" s="4"/>
      <c r="AI1408" s="4"/>
      <c r="AJ1408" s="1"/>
      <c r="AK1408" s="1"/>
      <c r="AL1408" s="1"/>
      <c r="AM1408" s="1"/>
    </row>
    <row r="1409" spans="1:39" ht="15" customHeight="1" x14ac:dyDescent="0.2">
      <c r="A1409" s="75">
        <f t="shared" si="484"/>
        <v>44344</v>
      </c>
      <c r="B1409" s="2">
        <f t="shared" si="475"/>
        <v>1105.1128736600001</v>
      </c>
      <c r="C1409" s="157">
        <f t="shared" si="493"/>
        <v>1085.9909716700001</v>
      </c>
      <c r="D1409" s="158">
        <f t="shared" si="485"/>
        <v>5622.43</v>
      </c>
      <c r="E1409" s="150">
        <f>IF(AND(K1409=1,K1408&gt;1),VLOOKUP(A1408,[1]Plan1!$GA$137:$GD$300,4),E1408)</f>
        <v>5674.72</v>
      </c>
      <c r="F1409" s="152">
        <f t="shared" si="476"/>
        <v>44255</v>
      </c>
      <c r="G1409" s="152">
        <f t="shared" si="494"/>
        <v>44285</v>
      </c>
      <c r="H1409" s="159">
        <f t="shared" si="477"/>
        <v>9.3002491805145304E-3</v>
      </c>
      <c r="I1409" s="160">
        <f t="shared" si="486"/>
        <v>44346</v>
      </c>
      <c r="J1409" s="155">
        <f t="shared" si="495"/>
        <v>30</v>
      </c>
      <c r="K1409" s="155">
        <f t="shared" si="491"/>
        <v>28</v>
      </c>
      <c r="L1409" s="2">
        <f t="shared" si="487"/>
        <v>1.00867755</v>
      </c>
      <c r="M1409" s="157">
        <f t="shared" si="492"/>
        <v>1.00867755</v>
      </c>
      <c r="N1409" s="2">
        <f t="shared" si="478"/>
        <v>1095.41471262</v>
      </c>
      <c r="O1409" s="161">
        <f t="shared" si="488"/>
        <v>0</v>
      </c>
      <c r="P1409" s="162">
        <f t="shared" si="479"/>
        <v>0</v>
      </c>
      <c r="Q1409" s="157">
        <f t="shared" si="480"/>
        <v>0</v>
      </c>
      <c r="R1409" s="163">
        <f t="shared" si="489"/>
        <v>0.12</v>
      </c>
      <c r="S1409" s="161">
        <f t="shared" si="481"/>
        <v>28</v>
      </c>
      <c r="T1409" s="161">
        <v>360</v>
      </c>
      <c r="U1409" s="164">
        <f t="shared" si="482"/>
        <v>1.0088534149999999</v>
      </c>
      <c r="V1409" s="157">
        <f t="shared" si="483"/>
        <v>9.6981610400000005</v>
      </c>
      <c r="W1409" s="2">
        <f t="shared" si="490"/>
        <v>0</v>
      </c>
      <c r="X1409" s="8"/>
      <c r="Y1409" s="8"/>
      <c r="Z1409" s="5"/>
      <c r="AA1409" s="1"/>
      <c r="AB1409" s="8"/>
      <c r="AC1409" s="3"/>
      <c r="AD1409" s="1"/>
      <c r="AE1409" s="3"/>
      <c r="AF1409" s="3"/>
      <c r="AG1409" s="4"/>
      <c r="AH1409" s="4"/>
      <c r="AI1409" s="4"/>
      <c r="AJ1409" s="1"/>
      <c r="AK1409" s="1"/>
      <c r="AL1409" s="1"/>
      <c r="AM1409" s="1"/>
    </row>
    <row r="1410" spans="1:39" ht="15" customHeight="1" x14ac:dyDescent="0.2">
      <c r="A1410" s="75">
        <f t="shared" si="484"/>
        <v>44345</v>
      </c>
      <c r="B1410" s="2">
        <f t="shared" si="475"/>
        <v>1105.80198954</v>
      </c>
      <c r="C1410" s="157">
        <f t="shared" si="493"/>
        <v>1085.9909716700001</v>
      </c>
      <c r="D1410" s="158">
        <f t="shared" si="485"/>
        <v>5622.43</v>
      </c>
      <c r="E1410" s="150">
        <f>IF(AND(K1410=1,K1409&gt;1),VLOOKUP(A1409,[1]Plan1!$GA$137:$GD$300,4),E1409)</f>
        <v>5674.72</v>
      </c>
      <c r="F1410" s="152">
        <f t="shared" si="476"/>
        <v>44255</v>
      </c>
      <c r="G1410" s="152">
        <f t="shared" si="494"/>
        <v>44285</v>
      </c>
      <c r="H1410" s="159">
        <f t="shared" si="477"/>
        <v>9.3002491805145304E-3</v>
      </c>
      <c r="I1410" s="160">
        <f t="shared" si="486"/>
        <v>44346</v>
      </c>
      <c r="J1410" s="155">
        <f t="shared" si="495"/>
        <v>30</v>
      </c>
      <c r="K1410" s="155">
        <f t="shared" si="491"/>
        <v>29</v>
      </c>
      <c r="L1410" s="2">
        <f t="shared" si="487"/>
        <v>1.0089888499999999</v>
      </c>
      <c r="M1410" s="157">
        <f t="shared" si="492"/>
        <v>1.0089888499999999</v>
      </c>
      <c r="N1410" s="2">
        <f t="shared" si="478"/>
        <v>1095.7527816100001</v>
      </c>
      <c r="O1410" s="161">
        <f t="shared" si="488"/>
        <v>0</v>
      </c>
      <c r="P1410" s="162">
        <f t="shared" si="479"/>
        <v>0</v>
      </c>
      <c r="Q1410" s="157">
        <f t="shared" si="480"/>
        <v>0</v>
      </c>
      <c r="R1410" s="163">
        <f t="shared" si="489"/>
        <v>0.12</v>
      </c>
      <c r="S1410" s="161">
        <f t="shared" si="481"/>
        <v>29</v>
      </c>
      <c r="T1410" s="161">
        <v>360</v>
      </c>
      <c r="U1410" s="164">
        <f t="shared" si="482"/>
        <v>1.0091710540000001</v>
      </c>
      <c r="V1410" s="157">
        <f t="shared" si="483"/>
        <v>10.04920793</v>
      </c>
      <c r="W1410" s="2">
        <f t="shared" si="490"/>
        <v>0</v>
      </c>
      <c r="X1410" s="8"/>
      <c r="Y1410" s="8"/>
      <c r="Z1410" s="5"/>
      <c r="AA1410" s="1"/>
      <c r="AB1410" s="8"/>
      <c r="AC1410" s="3"/>
      <c r="AD1410" s="1"/>
      <c r="AE1410" s="3"/>
      <c r="AF1410" s="3"/>
      <c r="AG1410" s="4"/>
      <c r="AH1410" s="4"/>
      <c r="AI1410" s="4"/>
      <c r="AJ1410" s="1"/>
      <c r="AK1410" s="1"/>
      <c r="AL1410" s="1"/>
      <c r="AM1410" s="1"/>
    </row>
    <row r="1411" spans="1:39" ht="15" customHeight="1" x14ac:dyDescent="0.2">
      <c r="A1411" s="75">
        <f t="shared" si="484"/>
        <v>44346</v>
      </c>
      <c r="B1411" s="2">
        <f t="shared" si="475"/>
        <v>1106.49152845</v>
      </c>
      <c r="C1411" s="157">
        <f t="shared" si="493"/>
        <v>1085.9909716700001</v>
      </c>
      <c r="D1411" s="158">
        <f t="shared" si="485"/>
        <v>5622.43</v>
      </c>
      <c r="E1411" s="150">
        <f>IF(AND(K1411=1,K1410&gt;1),VLOOKUP(A1410,[1]Plan1!$GA$137:$GD$300,4),E1410)</f>
        <v>5674.72</v>
      </c>
      <c r="F1411" s="152">
        <f t="shared" si="476"/>
        <v>44255</v>
      </c>
      <c r="G1411" s="152">
        <f t="shared" si="494"/>
        <v>44285</v>
      </c>
      <c r="H1411" s="159">
        <f t="shared" si="477"/>
        <v>9.3002491805145304E-3</v>
      </c>
      <c r="I1411" s="160">
        <f t="shared" si="486"/>
        <v>44346</v>
      </c>
      <c r="J1411" s="155">
        <f t="shared" si="495"/>
        <v>30</v>
      </c>
      <c r="K1411" s="155">
        <f t="shared" si="491"/>
        <v>30</v>
      </c>
      <c r="L1411" s="2">
        <f t="shared" si="487"/>
        <v>1.00930024</v>
      </c>
      <c r="M1411" s="157">
        <f t="shared" si="492"/>
        <v>1.00930024</v>
      </c>
      <c r="N1411" s="2">
        <f t="shared" si="478"/>
        <v>1096.0909483400001</v>
      </c>
      <c r="O1411" s="161">
        <f t="shared" si="488"/>
        <v>10</v>
      </c>
      <c r="P1411" s="162">
        <f t="shared" si="479"/>
        <v>1.7918132585669291E-2</v>
      </c>
      <c r="Q1411" s="157">
        <f t="shared" si="480"/>
        <v>19.639902930000002</v>
      </c>
      <c r="R1411" s="163">
        <f t="shared" si="489"/>
        <v>0.12</v>
      </c>
      <c r="S1411" s="161">
        <f t="shared" si="481"/>
        <v>30</v>
      </c>
      <c r="T1411" s="161">
        <v>360</v>
      </c>
      <c r="U1411" s="164">
        <f t="shared" si="482"/>
        <v>1.0094887930000001</v>
      </c>
      <c r="V1411" s="157">
        <f t="shared" si="483"/>
        <v>10.40058011</v>
      </c>
      <c r="W1411" s="2">
        <f t="shared" si="490"/>
        <v>30.040483040000002</v>
      </c>
      <c r="X1411" s="8"/>
      <c r="Y1411" s="8"/>
      <c r="Z1411" s="5"/>
      <c r="AA1411" s="1"/>
      <c r="AB1411" s="8"/>
      <c r="AC1411" s="3"/>
      <c r="AD1411" s="1"/>
      <c r="AE1411" s="3"/>
      <c r="AF1411" s="3"/>
      <c r="AG1411" s="4"/>
      <c r="AH1411" s="4"/>
      <c r="AI1411" s="4"/>
      <c r="AJ1411" s="1"/>
      <c r="AK1411" s="1"/>
      <c r="AL1411" s="1"/>
      <c r="AM1411" s="1"/>
    </row>
    <row r="1412" spans="1:39" ht="15" customHeight="1" x14ac:dyDescent="0.2">
      <c r="A1412" s="75">
        <f t="shared" si="484"/>
        <v>44347</v>
      </c>
      <c r="B1412" s="2">
        <f t="shared" si="475"/>
        <v>1076.8865381200001</v>
      </c>
      <c r="C1412" s="157">
        <f t="shared" si="493"/>
        <v>1076.45104541</v>
      </c>
      <c r="D1412" s="158">
        <f t="shared" si="485"/>
        <v>5674.72</v>
      </c>
      <c r="E1412" s="150">
        <f>IF(AND(K1412=1,K1411&gt;1),VLOOKUP(A1411,[1]Plan1!$GA$137:$GD$300,4),E1411)</f>
        <v>5692.31</v>
      </c>
      <c r="F1412" s="152">
        <f t="shared" si="476"/>
        <v>44285</v>
      </c>
      <c r="G1412" s="152">
        <f t="shared" si="494"/>
        <v>44316</v>
      </c>
      <c r="H1412" s="159">
        <f t="shared" si="477"/>
        <v>3.0997124087179806E-3</v>
      </c>
      <c r="I1412" s="160">
        <f t="shared" si="486"/>
        <v>44377</v>
      </c>
      <c r="J1412" s="155">
        <f t="shared" si="495"/>
        <v>31</v>
      </c>
      <c r="K1412" s="155">
        <f t="shared" si="491"/>
        <v>1</v>
      </c>
      <c r="L1412" s="2">
        <f t="shared" si="487"/>
        <v>1.0000998400000001</v>
      </c>
      <c r="M1412" s="157">
        <f t="shared" si="492"/>
        <v>1.0000998400000001</v>
      </c>
      <c r="N1412" s="2">
        <f t="shared" si="478"/>
        <v>1076.55851828</v>
      </c>
      <c r="O1412" s="161">
        <f t="shared" si="488"/>
        <v>0</v>
      </c>
      <c r="P1412" s="162">
        <f t="shared" si="479"/>
        <v>0</v>
      </c>
      <c r="Q1412" s="157">
        <f t="shared" si="480"/>
        <v>0</v>
      </c>
      <c r="R1412" s="163">
        <f t="shared" si="489"/>
        <v>0.12</v>
      </c>
      <c r="S1412" s="161">
        <f t="shared" si="481"/>
        <v>1</v>
      </c>
      <c r="T1412" s="161">
        <v>360</v>
      </c>
      <c r="U1412" s="164">
        <f t="shared" si="482"/>
        <v>1.0003046929999999</v>
      </c>
      <c r="V1412" s="157">
        <f t="shared" si="483"/>
        <v>0.32801984000000001</v>
      </c>
      <c r="W1412" s="2">
        <f t="shared" si="490"/>
        <v>0</v>
      </c>
      <c r="X1412" s="8"/>
      <c r="Y1412" s="8"/>
      <c r="Z1412" s="5"/>
      <c r="AA1412" s="1"/>
      <c r="AB1412" s="8"/>
      <c r="AC1412" s="3"/>
      <c r="AD1412" s="1"/>
      <c r="AE1412" s="3"/>
      <c r="AF1412" s="3"/>
      <c r="AG1412" s="4"/>
      <c r="AH1412" s="4"/>
      <c r="AI1412" s="4"/>
      <c r="AJ1412" s="1"/>
      <c r="AK1412" s="1"/>
      <c r="AL1412" s="1"/>
      <c r="AM1412" s="1"/>
    </row>
    <row r="1413" spans="1:39" ht="15" customHeight="1" x14ac:dyDescent="0.2">
      <c r="A1413" s="75">
        <f t="shared" si="484"/>
        <v>44348</v>
      </c>
      <c r="B1413" s="2">
        <f t="shared" si="475"/>
        <v>1077.3222083000001</v>
      </c>
      <c r="C1413" s="157">
        <f t="shared" si="493"/>
        <v>1076.45104541</v>
      </c>
      <c r="D1413" s="158">
        <f t="shared" si="485"/>
        <v>5674.72</v>
      </c>
      <c r="E1413" s="150">
        <f>IF(AND(K1413=1,K1412&gt;1),VLOOKUP(A1412,[1]Plan1!$GA$137:$GD$300,4),E1412)</f>
        <v>5692.31</v>
      </c>
      <c r="F1413" s="152">
        <f t="shared" si="476"/>
        <v>44285</v>
      </c>
      <c r="G1413" s="152">
        <f t="shared" si="494"/>
        <v>44316</v>
      </c>
      <c r="H1413" s="159">
        <f t="shared" si="477"/>
        <v>3.0997124087179806E-3</v>
      </c>
      <c r="I1413" s="160">
        <f t="shared" si="486"/>
        <v>44377</v>
      </c>
      <c r="J1413" s="155">
        <f t="shared" si="495"/>
        <v>31</v>
      </c>
      <c r="K1413" s="155">
        <f t="shared" si="491"/>
        <v>2</v>
      </c>
      <c r="L1413" s="2">
        <f t="shared" si="487"/>
        <v>1.0001996900000001</v>
      </c>
      <c r="M1413" s="157">
        <f t="shared" si="492"/>
        <v>1.0001996900000001</v>
      </c>
      <c r="N1413" s="2">
        <f t="shared" si="478"/>
        <v>1076.66600191</v>
      </c>
      <c r="O1413" s="161">
        <f t="shared" si="488"/>
        <v>0</v>
      </c>
      <c r="P1413" s="162">
        <f t="shared" si="479"/>
        <v>0</v>
      </c>
      <c r="Q1413" s="157">
        <f t="shared" si="480"/>
        <v>0</v>
      </c>
      <c r="R1413" s="163">
        <f t="shared" si="489"/>
        <v>0.12</v>
      </c>
      <c r="S1413" s="161">
        <f t="shared" si="481"/>
        <v>2</v>
      </c>
      <c r="T1413" s="161">
        <v>360</v>
      </c>
      <c r="U1413" s="164">
        <f t="shared" si="482"/>
        <v>1.0006094800000001</v>
      </c>
      <c r="V1413" s="157">
        <f t="shared" si="483"/>
        <v>0.65620639000000003</v>
      </c>
      <c r="W1413" s="2">
        <f t="shared" si="490"/>
        <v>0</v>
      </c>
      <c r="X1413" s="8"/>
      <c r="Y1413" s="8"/>
      <c r="Z1413" s="5"/>
      <c r="AA1413" s="1"/>
      <c r="AB1413" s="8"/>
      <c r="AC1413" s="3"/>
      <c r="AD1413" s="1"/>
      <c r="AE1413" s="3"/>
      <c r="AF1413" s="3"/>
      <c r="AG1413" s="4"/>
      <c r="AH1413" s="4"/>
      <c r="AI1413" s="4"/>
      <c r="AJ1413" s="1"/>
      <c r="AK1413" s="1"/>
      <c r="AL1413" s="1"/>
      <c r="AM1413" s="1"/>
    </row>
    <row r="1414" spans="1:39" ht="15" customHeight="1" x14ac:dyDescent="0.2">
      <c r="A1414" s="75">
        <f t="shared" si="484"/>
        <v>44349</v>
      </c>
      <c r="B1414" s="2">
        <f t="shared" si="475"/>
        <v>1077.7580538500001</v>
      </c>
      <c r="C1414" s="157">
        <f t="shared" si="493"/>
        <v>1076.45104541</v>
      </c>
      <c r="D1414" s="158">
        <f t="shared" si="485"/>
        <v>5674.72</v>
      </c>
      <c r="E1414" s="150">
        <f>IF(AND(K1414=1,K1413&gt;1),VLOOKUP(A1413,[1]Plan1!$GA$137:$GD$300,4),E1413)</f>
        <v>5692.31</v>
      </c>
      <c r="F1414" s="152">
        <f t="shared" si="476"/>
        <v>44285</v>
      </c>
      <c r="G1414" s="152">
        <f t="shared" si="494"/>
        <v>44316</v>
      </c>
      <c r="H1414" s="159">
        <f t="shared" si="477"/>
        <v>3.0997124087179806E-3</v>
      </c>
      <c r="I1414" s="160">
        <f t="shared" si="486"/>
        <v>44377</v>
      </c>
      <c r="J1414" s="155">
        <f t="shared" si="495"/>
        <v>31</v>
      </c>
      <c r="K1414" s="155">
        <f t="shared" si="491"/>
        <v>3</v>
      </c>
      <c r="L1414" s="2">
        <f t="shared" si="487"/>
        <v>1.00029955</v>
      </c>
      <c r="M1414" s="157">
        <f t="shared" si="492"/>
        <v>1.00029955</v>
      </c>
      <c r="N1414" s="2">
        <f t="shared" si="478"/>
        <v>1076.77349632</v>
      </c>
      <c r="O1414" s="161">
        <f t="shared" si="488"/>
        <v>0</v>
      </c>
      <c r="P1414" s="162">
        <f t="shared" si="479"/>
        <v>0</v>
      </c>
      <c r="Q1414" s="157">
        <f t="shared" si="480"/>
        <v>0</v>
      </c>
      <c r="R1414" s="163">
        <f t="shared" si="489"/>
        <v>0.12</v>
      </c>
      <c r="S1414" s="161">
        <f t="shared" si="481"/>
        <v>3</v>
      </c>
      <c r="T1414" s="161">
        <v>360</v>
      </c>
      <c r="U1414" s="164">
        <f t="shared" si="482"/>
        <v>1.000914359</v>
      </c>
      <c r="V1414" s="157">
        <f t="shared" si="483"/>
        <v>0.98455753000000001</v>
      </c>
      <c r="W1414" s="2">
        <f t="shared" si="490"/>
        <v>0</v>
      </c>
      <c r="X1414" s="8"/>
      <c r="Y1414" s="8"/>
      <c r="Z1414" s="5"/>
      <c r="AA1414" s="1"/>
      <c r="AB1414" s="8"/>
      <c r="AC1414" s="3"/>
      <c r="AD1414" s="1"/>
      <c r="AE1414" s="3"/>
      <c r="AF1414" s="3"/>
      <c r="AG1414" s="4"/>
      <c r="AH1414" s="4"/>
      <c r="AI1414" s="4"/>
      <c r="AJ1414" s="1"/>
      <c r="AK1414" s="1"/>
      <c r="AL1414" s="1"/>
      <c r="AM1414" s="1"/>
    </row>
    <row r="1415" spans="1:39" ht="15" customHeight="1" x14ac:dyDescent="0.2">
      <c r="A1415" s="75">
        <f t="shared" si="484"/>
        <v>44350</v>
      </c>
      <c r="B1415" s="2">
        <f t="shared" si="475"/>
        <v>1078.1940758599999</v>
      </c>
      <c r="C1415" s="157">
        <f t="shared" si="493"/>
        <v>1076.45104541</v>
      </c>
      <c r="D1415" s="158">
        <f t="shared" si="485"/>
        <v>5674.72</v>
      </c>
      <c r="E1415" s="150">
        <f>IF(AND(K1415=1,K1414&gt;1),VLOOKUP(A1414,[1]Plan1!$GA$137:$GD$300,4),E1414)</f>
        <v>5692.31</v>
      </c>
      <c r="F1415" s="152">
        <f t="shared" si="476"/>
        <v>44285</v>
      </c>
      <c r="G1415" s="152">
        <f t="shared" si="494"/>
        <v>44316</v>
      </c>
      <c r="H1415" s="159">
        <f t="shared" si="477"/>
        <v>3.0997124087179806E-3</v>
      </c>
      <c r="I1415" s="160">
        <f t="shared" si="486"/>
        <v>44377</v>
      </c>
      <c r="J1415" s="155">
        <f t="shared" si="495"/>
        <v>31</v>
      </c>
      <c r="K1415" s="155">
        <f t="shared" si="491"/>
        <v>4</v>
      </c>
      <c r="L1415" s="2">
        <f t="shared" si="487"/>
        <v>1.0003994199999999</v>
      </c>
      <c r="M1415" s="157">
        <f t="shared" si="492"/>
        <v>1.0003994199999999</v>
      </c>
      <c r="N1415" s="2">
        <f t="shared" si="478"/>
        <v>1076.8810014799999</v>
      </c>
      <c r="O1415" s="161">
        <f t="shared" si="488"/>
        <v>0</v>
      </c>
      <c r="P1415" s="162">
        <f t="shared" si="479"/>
        <v>0</v>
      </c>
      <c r="Q1415" s="157">
        <f t="shared" si="480"/>
        <v>0</v>
      </c>
      <c r="R1415" s="163">
        <f t="shared" si="489"/>
        <v>0.12</v>
      </c>
      <c r="S1415" s="161">
        <f t="shared" si="481"/>
        <v>4</v>
      </c>
      <c r="T1415" s="161">
        <v>360</v>
      </c>
      <c r="U1415" s="164">
        <f t="shared" si="482"/>
        <v>1.0012193309999999</v>
      </c>
      <c r="V1415" s="157">
        <f t="shared" si="483"/>
        <v>1.31307438</v>
      </c>
      <c r="W1415" s="2">
        <f t="shared" si="490"/>
        <v>0</v>
      </c>
      <c r="X1415" s="8"/>
      <c r="Y1415" s="8"/>
      <c r="Z1415" s="5"/>
      <c r="AA1415" s="1"/>
      <c r="AB1415" s="8"/>
      <c r="AC1415" s="3"/>
      <c r="AD1415" s="1"/>
      <c r="AE1415" s="3"/>
      <c r="AF1415" s="3"/>
      <c r="AG1415" s="4"/>
      <c r="AH1415" s="4"/>
      <c r="AI1415" s="4"/>
      <c r="AJ1415" s="1"/>
      <c r="AK1415" s="1"/>
      <c r="AL1415" s="1"/>
      <c r="AM1415" s="1"/>
    </row>
    <row r="1416" spans="1:39" ht="15" customHeight="1" x14ac:dyDescent="0.2">
      <c r="A1416" s="75">
        <f t="shared" si="484"/>
        <v>44351</v>
      </c>
      <c r="B1416" s="2">
        <f t="shared" si="475"/>
        <v>1078.6302743900001</v>
      </c>
      <c r="C1416" s="157">
        <f t="shared" si="493"/>
        <v>1076.45104541</v>
      </c>
      <c r="D1416" s="158">
        <f t="shared" si="485"/>
        <v>5674.72</v>
      </c>
      <c r="E1416" s="150">
        <f>IF(AND(K1416=1,K1415&gt;1),VLOOKUP(A1415,[1]Plan1!$GA$137:$GD$300,4),E1415)</f>
        <v>5692.31</v>
      </c>
      <c r="F1416" s="152">
        <f t="shared" si="476"/>
        <v>44285</v>
      </c>
      <c r="G1416" s="152">
        <f t="shared" si="494"/>
        <v>44316</v>
      </c>
      <c r="H1416" s="159">
        <f t="shared" si="477"/>
        <v>3.0997124087179806E-3</v>
      </c>
      <c r="I1416" s="160">
        <f t="shared" si="486"/>
        <v>44377</v>
      </c>
      <c r="J1416" s="155">
        <f t="shared" si="495"/>
        <v>31</v>
      </c>
      <c r="K1416" s="155">
        <f t="shared" si="491"/>
        <v>5</v>
      </c>
      <c r="L1416" s="2">
        <f t="shared" si="487"/>
        <v>1.0004993</v>
      </c>
      <c r="M1416" s="157">
        <f t="shared" si="492"/>
        <v>1.0004993</v>
      </c>
      <c r="N1416" s="2">
        <f t="shared" si="478"/>
        <v>1076.98851741</v>
      </c>
      <c r="O1416" s="161">
        <f t="shared" si="488"/>
        <v>0</v>
      </c>
      <c r="P1416" s="162">
        <f t="shared" si="479"/>
        <v>0</v>
      </c>
      <c r="Q1416" s="157">
        <f t="shared" si="480"/>
        <v>0</v>
      </c>
      <c r="R1416" s="163">
        <f t="shared" si="489"/>
        <v>0.12</v>
      </c>
      <c r="S1416" s="161">
        <f t="shared" si="481"/>
        <v>5</v>
      </c>
      <c r="T1416" s="161">
        <v>360</v>
      </c>
      <c r="U1416" s="164">
        <f t="shared" si="482"/>
        <v>1.001524396</v>
      </c>
      <c r="V1416" s="157">
        <f t="shared" si="483"/>
        <v>1.64175698</v>
      </c>
      <c r="W1416" s="2">
        <f t="shared" si="490"/>
        <v>0</v>
      </c>
      <c r="X1416" s="8"/>
      <c r="Y1416" s="8"/>
      <c r="Z1416" s="5"/>
      <c r="AA1416" s="1"/>
      <c r="AB1416" s="8"/>
      <c r="AC1416" s="3"/>
      <c r="AD1416" s="1"/>
      <c r="AE1416" s="3"/>
      <c r="AF1416" s="3"/>
      <c r="AG1416" s="4"/>
      <c r="AH1416" s="4"/>
      <c r="AI1416" s="4"/>
      <c r="AJ1416" s="1"/>
      <c r="AK1416" s="1"/>
      <c r="AL1416" s="1"/>
      <c r="AM1416" s="1"/>
    </row>
    <row r="1417" spans="1:39" ht="15" customHeight="1" x14ac:dyDescent="0.2">
      <c r="A1417" s="75">
        <f t="shared" si="484"/>
        <v>44352</v>
      </c>
      <c r="B1417" s="2">
        <f t="shared" si="475"/>
        <v>1079.06664948</v>
      </c>
      <c r="C1417" s="157">
        <f t="shared" si="493"/>
        <v>1076.45104541</v>
      </c>
      <c r="D1417" s="158">
        <f t="shared" si="485"/>
        <v>5674.72</v>
      </c>
      <c r="E1417" s="150">
        <f>IF(AND(K1417=1,K1416&gt;1),VLOOKUP(A1416,[1]Plan1!$GA$137:$GD$300,4),E1416)</f>
        <v>5692.31</v>
      </c>
      <c r="F1417" s="152">
        <f t="shared" si="476"/>
        <v>44285</v>
      </c>
      <c r="G1417" s="152">
        <f t="shared" si="494"/>
        <v>44316</v>
      </c>
      <c r="H1417" s="159">
        <f t="shared" si="477"/>
        <v>3.0997124087179806E-3</v>
      </c>
      <c r="I1417" s="160">
        <f t="shared" si="486"/>
        <v>44377</v>
      </c>
      <c r="J1417" s="155">
        <f t="shared" si="495"/>
        <v>31</v>
      </c>
      <c r="K1417" s="155">
        <f t="shared" si="491"/>
        <v>6</v>
      </c>
      <c r="L1417" s="2">
        <f t="shared" si="487"/>
        <v>1.00059919</v>
      </c>
      <c r="M1417" s="157">
        <f t="shared" si="492"/>
        <v>1.00059919</v>
      </c>
      <c r="N1417" s="2">
        <f t="shared" si="478"/>
        <v>1077.0960441100001</v>
      </c>
      <c r="O1417" s="161">
        <f t="shared" si="488"/>
        <v>0</v>
      </c>
      <c r="P1417" s="162">
        <f t="shared" si="479"/>
        <v>0</v>
      </c>
      <c r="Q1417" s="157">
        <f t="shared" si="480"/>
        <v>0</v>
      </c>
      <c r="R1417" s="163">
        <f t="shared" si="489"/>
        <v>0.12</v>
      </c>
      <c r="S1417" s="161">
        <f t="shared" si="481"/>
        <v>6</v>
      </c>
      <c r="T1417" s="161">
        <v>360</v>
      </c>
      <c r="U1417" s="164">
        <f t="shared" si="482"/>
        <v>1.001829554</v>
      </c>
      <c r="V1417" s="157">
        <f t="shared" si="483"/>
        <v>1.9706053699999999</v>
      </c>
      <c r="W1417" s="2">
        <f t="shared" si="490"/>
        <v>0</v>
      </c>
      <c r="X1417" s="8"/>
      <c r="Y1417" s="8"/>
      <c r="Z1417" s="5"/>
      <c r="AA1417" s="1"/>
      <c r="AB1417" s="8"/>
      <c r="AC1417" s="3"/>
      <c r="AD1417" s="1"/>
      <c r="AE1417" s="3"/>
      <c r="AF1417" s="3"/>
      <c r="AG1417" s="4"/>
      <c r="AH1417" s="4"/>
      <c r="AI1417" s="4"/>
      <c r="AJ1417" s="1"/>
      <c r="AK1417" s="1"/>
      <c r="AL1417" s="1"/>
      <c r="AM1417" s="1"/>
    </row>
    <row r="1418" spans="1:39" ht="15" customHeight="1" x14ac:dyDescent="0.2">
      <c r="A1418" s="75">
        <f t="shared" si="484"/>
        <v>44353</v>
      </c>
      <c r="B1418" s="2">
        <f t="shared" si="475"/>
        <v>1079.5032000800002</v>
      </c>
      <c r="C1418" s="157">
        <f t="shared" si="493"/>
        <v>1076.45104541</v>
      </c>
      <c r="D1418" s="158">
        <f t="shared" si="485"/>
        <v>5674.72</v>
      </c>
      <c r="E1418" s="150">
        <f>IF(AND(K1418=1,K1417&gt;1),VLOOKUP(A1417,[1]Plan1!$GA$137:$GD$300,4),E1417)</f>
        <v>5692.31</v>
      </c>
      <c r="F1418" s="152">
        <f t="shared" si="476"/>
        <v>44285</v>
      </c>
      <c r="G1418" s="152">
        <f t="shared" si="494"/>
        <v>44316</v>
      </c>
      <c r="H1418" s="159">
        <f t="shared" si="477"/>
        <v>3.0997124087179806E-3</v>
      </c>
      <c r="I1418" s="160">
        <f t="shared" si="486"/>
        <v>44377</v>
      </c>
      <c r="J1418" s="155">
        <f t="shared" si="495"/>
        <v>31</v>
      </c>
      <c r="K1418" s="155">
        <f t="shared" si="491"/>
        <v>7</v>
      </c>
      <c r="L1418" s="2">
        <f t="shared" si="487"/>
        <v>1.0006990899999999</v>
      </c>
      <c r="M1418" s="157">
        <f t="shared" si="492"/>
        <v>1.0006990899999999</v>
      </c>
      <c r="N1418" s="2">
        <f t="shared" si="478"/>
        <v>1077.2035815700001</v>
      </c>
      <c r="O1418" s="161">
        <f t="shared" si="488"/>
        <v>0</v>
      </c>
      <c r="P1418" s="162">
        <f t="shared" si="479"/>
        <v>0</v>
      </c>
      <c r="Q1418" s="157">
        <f t="shared" si="480"/>
        <v>0</v>
      </c>
      <c r="R1418" s="163">
        <f t="shared" si="489"/>
        <v>0.12</v>
      </c>
      <c r="S1418" s="161">
        <f t="shared" si="481"/>
        <v>7</v>
      </c>
      <c r="T1418" s="161">
        <v>360</v>
      </c>
      <c r="U1418" s="164">
        <f t="shared" si="482"/>
        <v>1.002134804</v>
      </c>
      <c r="V1418" s="157">
        <f t="shared" si="483"/>
        <v>2.2996185100000002</v>
      </c>
      <c r="W1418" s="2">
        <f t="shared" si="490"/>
        <v>0</v>
      </c>
      <c r="X1418" s="8"/>
      <c r="Y1418" s="8"/>
      <c r="Z1418" s="5"/>
      <c r="AA1418" s="1"/>
      <c r="AB1418" s="8"/>
      <c r="AC1418" s="3"/>
      <c r="AD1418" s="1"/>
      <c r="AE1418" s="3"/>
      <c r="AF1418" s="3"/>
      <c r="AG1418" s="4"/>
      <c r="AH1418" s="4"/>
      <c r="AI1418" s="4"/>
      <c r="AJ1418" s="1"/>
      <c r="AK1418" s="1"/>
      <c r="AL1418" s="1"/>
      <c r="AM1418" s="1"/>
    </row>
    <row r="1419" spans="1:39" ht="15" customHeight="1" x14ac:dyDescent="0.2">
      <c r="A1419" s="75">
        <f t="shared" si="484"/>
        <v>44354</v>
      </c>
      <c r="B1419" s="2">
        <f t="shared" ref="B1419:B1482" si="496">N1419+V1419</f>
        <v>1079.9399283800001</v>
      </c>
      <c r="C1419" s="157">
        <f t="shared" si="493"/>
        <v>1076.45104541</v>
      </c>
      <c r="D1419" s="158">
        <f t="shared" si="485"/>
        <v>5674.72</v>
      </c>
      <c r="E1419" s="150">
        <f>IF(AND(K1419=1,K1418&gt;1),VLOOKUP(A1418,[1]Plan1!$GA$137:$GD$300,4),E1418)</f>
        <v>5692.31</v>
      </c>
      <c r="F1419" s="152">
        <f t="shared" ref="F1419:F1482" si="497">EDATE(G1419,-1)</f>
        <v>44285</v>
      </c>
      <c r="G1419" s="152">
        <f t="shared" si="494"/>
        <v>44316</v>
      </c>
      <c r="H1419" s="159">
        <f t="shared" ref="H1419:H1482" si="498">(E1419/D1419)-1</f>
        <v>3.0997124087179806E-3</v>
      </c>
      <c r="I1419" s="160">
        <f t="shared" si="486"/>
        <v>44377</v>
      </c>
      <c r="J1419" s="155">
        <f t="shared" si="495"/>
        <v>31</v>
      </c>
      <c r="K1419" s="155">
        <f t="shared" si="491"/>
        <v>8</v>
      </c>
      <c r="L1419" s="2">
        <f t="shared" si="487"/>
        <v>1.000799</v>
      </c>
      <c r="M1419" s="157">
        <f t="shared" si="492"/>
        <v>1.000799</v>
      </c>
      <c r="N1419" s="2">
        <f t="shared" ref="N1419:N1482" si="499">TRUNC(C1419*M1419,8)</f>
        <v>1077.31112979</v>
      </c>
      <c r="O1419" s="161">
        <f t="shared" si="488"/>
        <v>0</v>
      </c>
      <c r="P1419" s="162">
        <f t="shared" ref="P1419:P1482" si="500">IF(O1419&gt;0,VLOOKUP($A1419,$AB$11:$AG$122,6),0)</f>
        <v>0</v>
      </c>
      <c r="Q1419" s="157">
        <f t="shared" ref="Q1419:Q1482" si="501">IF(P1419&gt;0,TRUNC(P1419*N1419,8),0)</f>
        <v>0</v>
      </c>
      <c r="R1419" s="163">
        <f t="shared" si="489"/>
        <v>0.12</v>
      </c>
      <c r="S1419" s="161">
        <f t="shared" ref="S1419:S1482" si="502">K1419</f>
        <v>8</v>
      </c>
      <c r="T1419" s="161">
        <v>360</v>
      </c>
      <c r="U1419" s="164">
        <f t="shared" ref="U1419:U1482" si="503">ROUND((1+R1419)^(30/360)^(K1419/J1419),9)</f>
        <v>1.002440148</v>
      </c>
      <c r="V1419" s="157">
        <f t="shared" ref="V1419:V1482" si="504">TRUNC((N1419*(U1419-1)),8)</f>
        <v>2.6287985900000002</v>
      </c>
      <c r="W1419" s="2">
        <f t="shared" si="490"/>
        <v>0</v>
      </c>
      <c r="X1419" s="8"/>
      <c r="Y1419" s="8"/>
      <c r="Z1419" s="5"/>
      <c r="AA1419" s="1"/>
      <c r="AB1419" s="8"/>
      <c r="AC1419" s="3"/>
      <c r="AD1419" s="1"/>
      <c r="AE1419" s="3"/>
      <c r="AF1419" s="3"/>
      <c r="AG1419" s="4"/>
      <c r="AH1419" s="4"/>
      <c r="AI1419" s="4"/>
      <c r="AJ1419" s="1"/>
      <c r="AK1419" s="1"/>
      <c r="AL1419" s="1"/>
      <c r="AM1419" s="1"/>
    </row>
    <row r="1420" spans="1:39" ht="15" customHeight="1" x14ac:dyDescent="0.2">
      <c r="A1420" s="75">
        <f t="shared" ref="A1420:A1483" si="505">(A1419+1)</f>
        <v>44355</v>
      </c>
      <c r="B1420" s="2">
        <f t="shared" si="496"/>
        <v>1080.37683337</v>
      </c>
      <c r="C1420" s="157">
        <f t="shared" si="493"/>
        <v>1076.45104541</v>
      </c>
      <c r="D1420" s="158">
        <f t="shared" ref="D1420:D1483" si="506">IF(E1420=E1419,D1419,E1419)</f>
        <v>5674.72</v>
      </c>
      <c r="E1420" s="150">
        <f>IF(AND(K1420=1,K1419&gt;1),VLOOKUP(A1419,[1]Plan1!$GA$137:$GD$300,4),E1419)</f>
        <v>5692.31</v>
      </c>
      <c r="F1420" s="152">
        <f t="shared" si="497"/>
        <v>44285</v>
      </c>
      <c r="G1420" s="152">
        <f t="shared" si="494"/>
        <v>44316</v>
      </c>
      <c r="H1420" s="159">
        <f t="shared" si="498"/>
        <v>3.0997124087179806E-3</v>
      </c>
      <c r="I1420" s="160">
        <f t="shared" ref="I1420:I1483" si="507">VLOOKUP(A1419,AF$126:AI$301,4)</f>
        <v>44377</v>
      </c>
      <c r="J1420" s="155">
        <f t="shared" si="495"/>
        <v>31</v>
      </c>
      <c r="K1420" s="155">
        <f t="shared" si="491"/>
        <v>9</v>
      </c>
      <c r="L1420" s="2">
        <f t="shared" ref="L1420:L1483" si="508">TRUNC((E1420/D1420)^TRUNC((K1420/J1420),9),8)</f>
        <v>1.00089892</v>
      </c>
      <c r="M1420" s="157">
        <f t="shared" si="492"/>
        <v>1.00089892</v>
      </c>
      <c r="N1420" s="2">
        <f t="shared" si="499"/>
        <v>1077.4186887799999</v>
      </c>
      <c r="O1420" s="161">
        <f t="shared" ref="O1420:O1483" si="509">IF(VLOOKUP(A1420,AB$11:AK$122,10)=VLOOKUP(A1419,AB$11:AK$122,10),0,VLOOKUP(A1420,AB$11:AK$122,10))</f>
        <v>0</v>
      </c>
      <c r="P1420" s="162">
        <f t="shared" si="500"/>
        <v>0</v>
      </c>
      <c r="Q1420" s="157">
        <f t="shared" si="501"/>
        <v>0</v>
      </c>
      <c r="R1420" s="163">
        <f t="shared" ref="R1420:R1483" si="510">(R1419)</f>
        <v>0.12</v>
      </c>
      <c r="S1420" s="161">
        <f t="shared" si="502"/>
        <v>9</v>
      </c>
      <c r="T1420" s="161">
        <v>360</v>
      </c>
      <c r="U1420" s="164">
        <f t="shared" si="503"/>
        <v>1.002745585</v>
      </c>
      <c r="V1420" s="157">
        <f t="shared" si="504"/>
        <v>2.9581445899999999</v>
      </c>
      <c r="W1420" s="2">
        <f t="shared" ref="W1420:W1483" si="511">IF(O1420&gt;0,Q1420+V1420,0)</f>
        <v>0</v>
      </c>
      <c r="X1420" s="8"/>
      <c r="Y1420" s="8"/>
      <c r="Z1420" s="5"/>
      <c r="AA1420" s="1"/>
      <c r="AB1420" s="8"/>
      <c r="AC1420" s="3"/>
      <c r="AD1420" s="1"/>
      <c r="AE1420" s="3"/>
      <c r="AF1420" s="3"/>
      <c r="AG1420" s="4"/>
      <c r="AH1420" s="4"/>
      <c r="AI1420" s="4"/>
      <c r="AJ1420" s="1"/>
      <c r="AK1420" s="1"/>
      <c r="AL1420" s="1"/>
      <c r="AM1420" s="1"/>
    </row>
    <row r="1421" spans="1:39" ht="15" customHeight="1" x14ac:dyDescent="0.2">
      <c r="A1421" s="75">
        <f t="shared" si="505"/>
        <v>44356</v>
      </c>
      <c r="B1421" s="2">
        <f t="shared" si="496"/>
        <v>1080.81391506</v>
      </c>
      <c r="C1421" s="157">
        <f t="shared" si="493"/>
        <v>1076.45104541</v>
      </c>
      <c r="D1421" s="158">
        <f t="shared" si="506"/>
        <v>5674.72</v>
      </c>
      <c r="E1421" s="150">
        <f>IF(AND(K1421=1,K1420&gt;1),VLOOKUP(A1420,[1]Plan1!$GA$137:$GD$300,4),E1420)</f>
        <v>5692.31</v>
      </c>
      <c r="F1421" s="152">
        <f t="shared" si="497"/>
        <v>44285</v>
      </c>
      <c r="G1421" s="152">
        <f t="shared" si="494"/>
        <v>44316</v>
      </c>
      <c r="H1421" s="159">
        <f t="shared" si="498"/>
        <v>3.0997124087179806E-3</v>
      </c>
      <c r="I1421" s="160">
        <f t="shared" si="507"/>
        <v>44377</v>
      </c>
      <c r="J1421" s="155">
        <f t="shared" si="495"/>
        <v>31</v>
      </c>
      <c r="K1421" s="155">
        <f t="shared" si="491"/>
        <v>10</v>
      </c>
      <c r="L1421" s="2">
        <f t="shared" si="508"/>
        <v>1.00099885</v>
      </c>
      <c r="M1421" s="157">
        <f t="shared" si="492"/>
        <v>1.00099885</v>
      </c>
      <c r="N1421" s="2">
        <f t="shared" si="499"/>
        <v>1077.52625853</v>
      </c>
      <c r="O1421" s="161">
        <f t="shared" si="509"/>
        <v>0</v>
      </c>
      <c r="P1421" s="162">
        <f t="shared" si="500"/>
        <v>0</v>
      </c>
      <c r="Q1421" s="157">
        <f t="shared" si="501"/>
        <v>0</v>
      </c>
      <c r="R1421" s="163">
        <f t="shared" si="510"/>
        <v>0.12</v>
      </c>
      <c r="S1421" s="161">
        <f t="shared" si="502"/>
        <v>10</v>
      </c>
      <c r="T1421" s="161">
        <v>360</v>
      </c>
      <c r="U1421" s="164">
        <f t="shared" si="503"/>
        <v>1.0030511150000001</v>
      </c>
      <c r="V1421" s="157">
        <f t="shared" si="504"/>
        <v>3.28765653</v>
      </c>
      <c r="W1421" s="2">
        <f t="shared" si="511"/>
        <v>0</v>
      </c>
      <c r="X1421" s="8"/>
      <c r="Y1421" s="8"/>
      <c r="Z1421" s="5"/>
      <c r="AA1421" s="1"/>
      <c r="AB1421" s="8"/>
      <c r="AC1421" s="3"/>
      <c r="AD1421" s="1"/>
      <c r="AE1421" s="3"/>
      <c r="AF1421" s="3"/>
      <c r="AG1421" s="4"/>
      <c r="AH1421" s="4"/>
      <c r="AI1421" s="4"/>
      <c r="AJ1421" s="1"/>
      <c r="AK1421" s="1"/>
      <c r="AL1421" s="1"/>
      <c r="AM1421" s="1"/>
    </row>
    <row r="1422" spans="1:39" ht="15" customHeight="1" x14ac:dyDescent="0.2">
      <c r="A1422" s="75">
        <f t="shared" si="505"/>
        <v>44357</v>
      </c>
      <c r="B1422" s="2">
        <f t="shared" si="496"/>
        <v>1081.2511843</v>
      </c>
      <c r="C1422" s="157">
        <f t="shared" si="493"/>
        <v>1076.45104541</v>
      </c>
      <c r="D1422" s="158">
        <f t="shared" si="506"/>
        <v>5674.72</v>
      </c>
      <c r="E1422" s="150">
        <f>IF(AND(K1422=1,K1421&gt;1),VLOOKUP(A1421,[1]Plan1!$GA$137:$GD$300,4),E1421)</f>
        <v>5692.31</v>
      </c>
      <c r="F1422" s="152">
        <f t="shared" si="497"/>
        <v>44285</v>
      </c>
      <c r="G1422" s="152">
        <f t="shared" si="494"/>
        <v>44316</v>
      </c>
      <c r="H1422" s="159">
        <f t="shared" si="498"/>
        <v>3.0997124087179806E-3</v>
      </c>
      <c r="I1422" s="160">
        <f t="shared" si="507"/>
        <v>44377</v>
      </c>
      <c r="J1422" s="155">
        <f t="shared" si="495"/>
        <v>31</v>
      </c>
      <c r="K1422" s="155">
        <f t="shared" si="491"/>
        <v>11</v>
      </c>
      <c r="L1422" s="2">
        <f t="shared" si="508"/>
        <v>1.0010988000000001</v>
      </c>
      <c r="M1422" s="157">
        <f t="shared" si="492"/>
        <v>1.0010988000000001</v>
      </c>
      <c r="N1422" s="2">
        <f t="shared" si="499"/>
        <v>1077.6338498099999</v>
      </c>
      <c r="O1422" s="161">
        <f t="shared" si="509"/>
        <v>0</v>
      </c>
      <c r="P1422" s="162">
        <f t="shared" si="500"/>
        <v>0</v>
      </c>
      <c r="Q1422" s="157">
        <f t="shared" si="501"/>
        <v>0</v>
      </c>
      <c r="R1422" s="163">
        <f t="shared" si="510"/>
        <v>0.12</v>
      </c>
      <c r="S1422" s="161">
        <f t="shared" si="502"/>
        <v>11</v>
      </c>
      <c r="T1422" s="161">
        <v>360</v>
      </c>
      <c r="U1422" s="164">
        <f t="shared" si="503"/>
        <v>1.0033567379999999</v>
      </c>
      <c r="V1422" s="157">
        <f t="shared" si="504"/>
        <v>3.6173344900000002</v>
      </c>
      <c r="W1422" s="2">
        <f t="shared" si="511"/>
        <v>0</v>
      </c>
      <c r="X1422" s="8"/>
      <c r="Y1422" s="8"/>
      <c r="Z1422" s="5"/>
      <c r="AA1422" s="1"/>
      <c r="AB1422" s="8"/>
      <c r="AC1422" s="3"/>
      <c r="AD1422" s="1"/>
      <c r="AE1422" s="3"/>
      <c r="AF1422" s="3"/>
      <c r="AG1422" s="4"/>
      <c r="AH1422" s="4"/>
      <c r="AI1422" s="4"/>
      <c r="AJ1422" s="1"/>
      <c r="AK1422" s="1"/>
      <c r="AL1422" s="1"/>
      <c r="AM1422" s="1"/>
    </row>
    <row r="1423" spans="1:39" ht="15" customHeight="1" x14ac:dyDescent="0.2">
      <c r="A1423" s="75">
        <f t="shared" si="505"/>
        <v>44358</v>
      </c>
      <c r="B1423" s="2">
        <f t="shared" si="496"/>
        <v>1081.6886195499999</v>
      </c>
      <c r="C1423" s="157">
        <f t="shared" si="493"/>
        <v>1076.45104541</v>
      </c>
      <c r="D1423" s="158">
        <f t="shared" si="506"/>
        <v>5674.72</v>
      </c>
      <c r="E1423" s="150">
        <f>IF(AND(K1423=1,K1422&gt;1),VLOOKUP(A1422,[1]Plan1!$GA$137:$GD$300,4),E1422)</f>
        <v>5692.31</v>
      </c>
      <c r="F1423" s="152">
        <f t="shared" si="497"/>
        <v>44285</v>
      </c>
      <c r="G1423" s="152">
        <f t="shared" si="494"/>
        <v>44316</v>
      </c>
      <c r="H1423" s="159">
        <f t="shared" si="498"/>
        <v>3.0997124087179806E-3</v>
      </c>
      <c r="I1423" s="160">
        <f t="shared" si="507"/>
        <v>44377</v>
      </c>
      <c r="J1423" s="155">
        <f t="shared" si="495"/>
        <v>31</v>
      </c>
      <c r="K1423" s="155">
        <f t="shared" si="491"/>
        <v>12</v>
      </c>
      <c r="L1423" s="2">
        <f t="shared" si="508"/>
        <v>1.0011987499999999</v>
      </c>
      <c r="M1423" s="157">
        <f t="shared" si="492"/>
        <v>1.0011987499999999</v>
      </c>
      <c r="N1423" s="2">
        <f t="shared" si="499"/>
        <v>1077.7414411</v>
      </c>
      <c r="O1423" s="161">
        <f t="shared" si="509"/>
        <v>0</v>
      </c>
      <c r="P1423" s="162">
        <f t="shared" si="500"/>
        <v>0</v>
      </c>
      <c r="Q1423" s="157">
        <f t="shared" si="501"/>
        <v>0</v>
      </c>
      <c r="R1423" s="163">
        <f t="shared" si="510"/>
        <v>0.12</v>
      </c>
      <c r="S1423" s="161">
        <f t="shared" si="502"/>
        <v>12</v>
      </c>
      <c r="T1423" s="161">
        <v>360</v>
      </c>
      <c r="U1423" s="164">
        <f t="shared" si="503"/>
        <v>1.0036624540000001</v>
      </c>
      <c r="V1423" s="157">
        <f t="shared" si="504"/>
        <v>3.94717845</v>
      </c>
      <c r="W1423" s="2">
        <f t="shared" si="511"/>
        <v>0</v>
      </c>
      <c r="X1423" s="8"/>
      <c r="Y1423" s="8"/>
      <c r="Z1423" s="5"/>
      <c r="AA1423" s="1"/>
      <c r="AB1423" s="8"/>
      <c r="AC1423" s="3"/>
      <c r="AD1423" s="1"/>
      <c r="AE1423" s="3"/>
      <c r="AF1423" s="3"/>
      <c r="AG1423" s="4"/>
      <c r="AH1423" s="4"/>
      <c r="AI1423" s="4"/>
      <c r="AJ1423" s="1"/>
      <c r="AK1423" s="1"/>
      <c r="AL1423" s="1"/>
      <c r="AM1423" s="1"/>
    </row>
    <row r="1424" spans="1:39" ht="15" customHeight="1" x14ac:dyDescent="0.2">
      <c r="A1424" s="75">
        <f t="shared" si="505"/>
        <v>44359</v>
      </c>
      <c r="B1424" s="2">
        <f t="shared" si="496"/>
        <v>1082.1262326900001</v>
      </c>
      <c r="C1424" s="157">
        <f t="shared" si="493"/>
        <v>1076.45104541</v>
      </c>
      <c r="D1424" s="158">
        <f t="shared" si="506"/>
        <v>5674.72</v>
      </c>
      <c r="E1424" s="150">
        <f>IF(AND(K1424=1,K1423&gt;1),VLOOKUP(A1423,[1]Plan1!$GA$137:$GD$300,4),E1423)</f>
        <v>5692.31</v>
      </c>
      <c r="F1424" s="152">
        <f t="shared" si="497"/>
        <v>44285</v>
      </c>
      <c r="G1424" s="152">
        <f t="shared" si="494"/>
        <v>44316</v>
      </c>
      <c r="H1424" s="159">
        <f t="shared" si="498"/>
        <v>3.0997124087179806E-3</v>
      </c>
      <c r="I1424" s="160">
        <f t="shared" si="507"/>
        <v>44377</v>
      </c>
      <c r="J1424" s="155">
        <f t="shared" si="495"/>
        <v>31</v>
      </c>
      <c r="K1424" s="155">
        <f t="shared" si="491"/>
        <v>13</v>
      </c>
      <c r="L1424" s="2">
        <f t="shared" si="508"/>
        <v>1.0012987099999999</v>
      </c>
      <c r="M1424" s="157">
        <f t="shared" si="492"/>
        <v>1.0012987099999999</v>
      </c>
      <c r="N1424" s="2">
        <f t="shared" si="499"/>
        <v>1077.84904314</v>
      </c>
      <c r="O1424" s="161">
        <f t="shared" si="509"/>
        <v>0</v>
      </c>
      <c r="P1424" s="162">
        <f t="shared" si="500"/>
        <v>0</v>
      </c>
      <c r="Q1424" s="157">
        <f t="shared" si="501"/>
        <v>0</v>
      </c>
      <c r="R1424" s="163">
        <f t="shared" si="510"/>
        <v>0.12</v>
      </c>
      <c r="S1424" s="161">
        <f t="shared" si="502"/>
        <v>13</v>
      </c>
      <c r="T1424" s="161">
        <v>360</v>
      </c>
      <c r="U1424" s="164">
        <f t="shared" si="503"/>
        <v>1.0039682640000001</v>
      </c>
      <c r="V1424" s="157">
        <f t="shared" si="504"/>
        <v>4.2771895500000001</v>
      </c>
      <c r="W1424" s="2">
        <f t="shared" si="511"/>
        <v>0</v>
      </c>
      <c r="X1424" s="8"/>
      <c r="Y1424" s="8"/>
      <c r="Z1424" s="5"/>
      <c r="AA1424" s="1"/>
      <c r="AB1424" s="8"/>
      <c r="AC1424" s="3"/>
      <c r="AD1424" s="1"/>
      <c r="AE1424" s="3"/>
      <c r="AF1424" s="3"/>
      <c r="AG1424" s="4"/>
      <c r="AH1424" s="4"/>
      <c r="AI1424" s="4"/>
      <c r="AJ1424" s="1"/>
      <c r="AK1424" s="1"/>
      <c r="AL1424" s="1"/>
      <c r="AM1424" s="1"/>
    </row>
    <row r="1425" spans="1:39" ht="15" customHeight="1" x14ac:dyDescent="0.2">
      <c r="A1425" s="75">
        <f t="shared" si="505"/>
        <v>44360</v>
      </c>
      <c r="B1425" s="2">
        <f t="shared" si="496"/>
        <v>1082.5640216299998</v>
      </c>
      <c r="C1425" s="157">
        <f t="shared" si="493"/>
        <v>1076.45104541</v>
      </c>
      <c r="D1425" s="158">
        <f t="shared" si="506"/>
        <v>5674.72</v>
      </c>
      <c r="E1425" s="150">
        <f>IF(AND(K1425=1,K1424&gt;1),VLOOKUP(A1424,[1]Plan1!$GA$137:$GD$300,4),E1424)</f>
        <v>5692.31</v>
      </c>
      <c r="F1425" s="152">
        <f t="shared" si="497"/>
        <v>44285</v>
      </c>
      <c r="G1425" s="152">
        <f t="shared" si="494"/>
        <v>44316</v>
      </c>
      <c r="H1425" s="159">
        <f t="shared" si="498"/>
        <v>3.0997124087179806E-3</v>
      </c>
      <c r="I1425" s="160">
        <f t="shared" si="507"/>
        <v>44377</v>
      </c>
      <c r="J1425" s="155">
        <f t="shared" si="495"/>
        <v>31</v>
      </c>
      <c r="K1425" s="155">
        <f t="shared" si="491"/>
        <v>14</v>
      </c>
      <c r="L1425" s="2">
        <f t="shared" si="508"/>
        <v>1.0013986800000001</v>
      </c>
      <c r="M1425" s="157">
        <f t="shared" si="492"/>
        <v>1.0013986800000001</v>
      </c>
      <c r="N1425" s="2">
        <f t="shared" si="499"/>
        <v>1077.9566559499999</v>
      </c>
      <c r="O1425" s="161">
        <f t="shared" si="509"/>
        <v>0</v>
      </c>
      <c r="P1425" s="162">
        <f t="shared" si="500"/>
        <v>0</v>
      </c>
      <c r="Q1425" s="157">
        <f t="shared" si="501"/>
        <v>0</v>
      </c>
      <c r="R1425" s="163">
        <f t="shared" si="510"/>
        <v>0.12</v>
      </c>
      <c r="S1425" s="161">
        <f t="shared" si="502"/>
        <v>14</v>
      </c>
      <c r="T1425" s="161">
        <v>360</v>
      </c>
      <c r="U1425" s="164">
        <f t="shared" si="503"/>
        <v>1.0042741660000001</v>
      </c>
      <c r="V1425" s="157">
        <f t="shared" si="504"/>
        <v>4.60736568</v>
      </c>
      <c r="W1425" s="2">
        <f t="shared" si="511"/>
        <v>0</v>
      </c>
      <c r="X1425" s="8"/>
      <c r="Y1425" s="8"/>
      <c r="Z1425" s="5"/>
      <c r="AA1425" s="1"/>
      <c r="AB1425" s="8"/>
      <c r="AC1425" s="3"/>
      <c r="AD1425" s="1"/>
      <c r="AE1425" s="3"/>
      <c r="AF1425" s="3"/>
      <c r="AG1425" s="4"/>
      <c r="AH1425" s="4"/>
      <c r="AI1425" s="4"/>
      <c r="AJ1425" s="1"/>
      <c r="AK1425" s="1"/>
      <c r="AL1425" s="1"/>
      <c r="AM1425" s="1"/>
    </row>
    <row r="1426" spans="1:39" ht="15" customHeight="1" x14ac:dyDescent="0.2">
      <c r="A1426" s="75">
        <f t="shared" si="505"/>
        <v>44361</v>
      </c>
      <c r="B1426" s="2">
        <f t="shared" si="496"/>
        <v>1083.0019885700001</v>
      </c>
      <c r="C1426" s="157">
        <f t="shared" si="493"/>
        <v>1076.45104541</v>
      </c>
      <c r="D1426" s="158">
        <f t="shared" si="506"/>
        <v>5674.72</v>
      </c>
      <c r="E1426" s="150">
        <f>IF(AND(K1426=1,K1425&gt;1),VLOOKUP(A1425,[1]Plan1!$GA$137:$GD$300,4),E1425)</f>
        <v>5692.31</v>
      </c>
      <c r="F1426" s="152">
        <f t="shared" si="497"/>
        <v>44285</v>
      </c>
      <c r="G1426" s="152">
        <f t="shared" si="494"/>
        <v>44316</v>
      </c>
      <c r="H1426" s="159">
        <f t="shared" si="498"/>
        <v>3.0997124087179806E-3</v>
      </c>
      <c r="I1426" s="160">
        <f t="shared" si="507"/>
        <v>44377</v>
      </c>
      <c r="J1426" s="155">
        <f t="shared" si="495"/>
        <v>31</v>
      </c>
      <c r="K1426" s="155">
        <f t="shared" si="491"/>
        <v>15</v>
      </c>
      <c r="L1426" s="2">
        <f t="shared" si="508"/>
        <v>1.00149866</v>
      </c>
      <c r="M1426" s="157">
        <f t="shared" si="492"/>
        <v>1.00149866</v>
      </c>
      <c r="N1426" s="2">
        <f t="shared" si="499"/>
        <v>1078.06427953</v>
      </c>
      <c r="O1426" s="161">
        <f t="shared" si="509"/>
        <v>0</v>
      </c>
      <c r="P1426" s="162">
        <f t="shared" si="500"/>
        <v>0</v>
      </c>
      <c r="Q1426" s="157">
        <f t="shared" si="501"/>
        <v>0</v>
      </c>
      <c r="R1426" s="163">
        <f t="shared" si="510"/>
        <v>0.12</v>
      </c>
      <c r="S1426" s="161">
        <f t="shared" si="502"/>
        <v>15</v>
      </c>
      <c r="T1426" s="161">
        <v>360</v>
      </c>
      <c r="U1426" s="164">
        <f t="shared" si="503"/>
        <v>1.0045801620000001</v>
      </c>
      <c r="V1426" s="157">
        <f t="shared" si="504"/>
        <v>4.9377090399999997</v>
      </c>
      <c r="W1426" s="2">
        <f t="shared" si="511"/>
        <v>0</v>
      </c>
      <c r="X1426" s="8"/>
      <c r="Y1426" s="8"/>
      <c r="Z1426" s="5"/>
      <c r="AA1426" s="1"/>
      <c r="AB1426" s="8"/>
      <c r="AC1426" s="3"/>
      <c r="AD1426" s="1"/>
      <c r="AE1426" s="3"/>
      <c r="AF1426" s="3"/>
      <c r="AG1426" s="4"/>
      <c r="AH1426" s="4"/>
      <c r="AI1426" s="4"/>
      <c r="AJ1426" s="1"/>
      <c r="AK1426" s="1"/>
      <c r="AL1426" s="1"/>
      <c r="AM1426" s="1"/>
    </row>
    <row r="1427" spans="1:39" ht="15" customHeight="1" x14ac:dyDescent="0.2">
      <c r="A1427" s="75">
        <f t="shared" si="505"/>
        <v>44362</v>
      </c>
      <c r="B1427" s="2">
        <f t="shared" si="496"/>
        <v>1083.4401324600001</v>
      </c>
      <c r="C1427" s="157">
        <f t="shared" si="493"/>
        <v>1076.45104541</v>
      </c>
      <c r="D1427" s="158">
        <f t="shared" si="506"/>
        <v>5674.72</v>
      </c>
      <c r="E1427" s="150">
        <f>IF(AND(K1427=1,K1426&gt;1),VLOOKUP(A1426,[1]Plan1!$GA$137:$GD$300,4),E1426)</f>
        <v>5692.31</v>
      </c>
      <c r="F1427" s="152">
        <f t="shared" si="497"/>
        <v>44285</v>
      </c>
      <c r="G1427" s="152">
        <f t="shared" si="494"/>
        <v>44316</v>
      </c>
      <c r="H1427" s="159">
        <f t="shared" si="498"/>
        <v>3.0997124087179806E-3</v>
      </c>
      <c r="I1427" s="160">
        <f t="shared" si="507"/>
        <v>44377</v>
      </c>
      <c r="J1427" s="155">
        <f t="shared" si="495"/>
        <v>31</v>
      </c>
      <c r="K1427" s="155">
        <f t="shared" si="491"/>
        <v>16</v>
      </c>
      <c r="L1427" s="2">
        <f t="shared" si="508"/>
        <v>1.00159865</v>
      </c>
      <c r="M1427" s="157">
        <f t="shared" si="492"/>
        <v>1.00159865</v>
      </c>
      <c r="N1427" s="2">
        <f t="shared" si="499"/>
        <v>1078.17191387</v>
      </c>
      <c r="O1427" s="161">
        <f t="shared" si="509"/>
        <v>0</v>
      </c>
      <c r="P1427" s="162">
        <f t="shared" si="500"/>
        <v>0</v>
      </c>
      <c r="Q1427" s="157">
        <f t="shared" si="501"/>
        <v>0</v>
      </c>
      <c r="R1427" s="163">
        <f t="shared" si="510"/>
        <v>0.12</v>
      </c>
      <c r="S1427" s="161">
        <f t="shared" si="502"/>
        <v>16</v>
      </c>
      <c r="T1427" s="161">
        <v>360</v>
      </c>
      <c r="U1427" s="164">
        <f t="shared" si="503"/>
        <v>1.0048862510000001</v>
      </c>
      <c r="V1427" s="157">
        <f t="shared" si="504"/>
        <v>5.26821859</v>
      </c>
      <c r="W1427" s="2">
        <f t="shared" si="511"/>
        <v>0</v>
      </c>
      <c r="X1427" s="8"/>
      <c r="Y1427" s="8"/>
      <c r="Z1427" s="5"/>
      <c r="AA1427" s="1"/>
      <c r="AB1427" s="8"/>
      <c r="AC1427" s="3"/>
      <c r="AD1427" s="1"/>
      <c r="AE1427" s="3"/>
      <c r="AF1427" s="3"/>
      <c r="AG1427" s="4"/>
      <c r="AH1427" s="4"/>
      <c r="AI1427" s="4"/>
      <c r="AJ1427" s="1"/>
      <c r="AK1427" s="1"/>
      <c r="AL1427" s="1"/>
      <c r="AM1427" s="1"/>
    </row>
    <row r="1428" spans="1:39" ht="15" customHeight="1" x14ac:dyDescent="0.2">
      <c r="A1428" s="75">
        <f t="shared" si="505"/>
        <v>44363</v>
      </c>
      <c r="B1428" s="2">
        <f t="shared" si="496"/>
        <v>1083.87845333</v>
      </c>
      <c r="C1428" s="157">
        <f t="shared" si="493"/>
        <v>1076.45104541</v>
      </c>
      <c r="D1428" s="158">
        <f t="shared" si="506"/>
        <v>5674.72</v>
      </c>
      <c r="E1428" s="150">
        <f>IF(AND(K1428=1,K1427&gt;1),VLOOKUP(A1427,[1]Plan1!$GA$137:$GD$300,4),E1427)</f>
        <v>5692.31</v>
      </c>
      <c r="F1428" s="152">
        <f t="shared" si="497"/>
        <v>44285</v>
      </c>
      <c r="G1428" s="152">
        <f t="shared" si="494"/>
        <v>44316</v>
      </c>
      <c r="H1428" s="159">
        <f t="shared" si="498"/>
        <v>3.0997124087179806E-3</v>
      </c>
      <c r="I1428" s="160">
        <f t="shared" si="507"/>
        <v>44377</v>
      </c>
      <c r="J1428" s="155">
        <f t="shared" si="495"/>
        <v>31</v>
      </c>
      <c r="K1428" s="155">
        <f t="shared" si="491"/>
        <v>17</v>
      </c>
      <c r="L1428" s="2">
        <f t="shared" si="508"/>
        <v>1.00169865</v>
      </c>
      <c r="M1428" s="157">
        <f t="shared" si="492"/>
        <v>1.00169865</v>
      </c>
      <c r="N1428" s="2">
        <f t="shared" si="499"/>
        <v>1078.2795589699999</v>
      </c>
      <c r="O1428" s="161">
        <f t="shared" si="509"/>
        <v>0</v>
      </c>
      <c r="P1428" s="162">
        <f t="shared" si="500"/>
        <v>0</v>
      </c>
      <c r="Q1428" s="157">
        <f t="shared" si="501"/>
        <v>0</v>
      </c>
      <c r="R1428" s="163">
        <f t="shared" si="510"/>
        <v>0.12</v>
      </c>
      <c r="S1428" s="161">
        <f t="shared" si="502"/>
        <v>17</v>
      </c>
      <c r="T1428" s="161">
        <v>360</v>
      </c>
      <c r="U1428" s="164">
        <f t="shared" si="503"/>
        <v>1.0051924329999999</v>
      </c>
      <c r="V1428" s="157">
        <f t="shared" si="504"/>
        <v>5.5988943600000001</v>
      </c>
      <c r="W1428" s="2">
        <f t="shared" si="511"/>
        <v>0</v>
      </c>
      <c r="X1428" s="8"/>
      <c r="Y1428" s="8"/>
      <c r="Z1428" s="5"/>
      <c r="AA1428" s="1"/>
      <c r="AB1428" s="8"/>
      <c r="AC1428" s="3"/>
      <c r="AD1428" s="1"/>
      <c r="AE1428" s="3"/>
      <c r="AF1428" s="3"/>
      <c r="AG1428" s="4"/>
      <c r="AH1428" s="4"/>
      <c r="AI1428" s="4"/>
      <c r="AJ1428" s="1"/>
      <c r="AK1428" s="1"/>
      <c r="AL1428" s="1"/>
      <c r="AM1428" s="1"/>
    </row>
    <row r="1429" spans="1:39" ht="15" customHeight="1" x14ac:dyDescent="0.2">
      <c r="A1429" s="75">
        <f t="shared" si="505"/>
        <v>44364</v>
      </c>
      <c r="B1429" s="2">
        <f t="shared" si="496"/>
        <v>1084.3169523200002</v>
      </c>
      <c r="C1429" s="157">
        <f t="shared" si="493"/>
        <v>1076.45104541</v>
      </c>
      <c r="D1429" s="158">
        <f t="shared" si="506"/>
        <v>5674.72</v>
      </c>
      <c r="E1429" s="150">
        <f>IF(AND(K1429=1,K1428&gt;1),VLOOKUP(A1428,[1]Plan1!$GA$137:$GD$300,4),E1428)</f>
        <v>5692.31</v>
      </c>
      <c r="F1429" s="152">
        <f t="shared" si="497"/>
        <v>44285</v>
      </c>
      <c r="G1429" s="152">
        <f t="shared" si="494"/>
        <v>44316</v>
      </c>
      <c r="H1429" s="159">
        <f t="shared" si="498"/>
        <v>3.0997124087179806E-3</v>
      </c>
      <c r="I1429" s="160">
        <f t="shared" si="507"/>
        <v>44377</v>
      </c>
      <c r="J1429" s="155">
        <f t="shared" si="495"/>
        <v>31</v>
      </c>
      <c r="K1429" s="155">
        <f t="shared" si="491"/>
        <v>18</v>
      </c>
      <c r="L1429" s="2">
        <f t="shared" si="508"/>
        <v>1.00179866</v>
      </c>
      <c r="M1429" s="157">
        <f t="shared" si="492"/>
        <v>1.00179866</v>
      </c>
      <c r="N1429" s="2">
        <f t="shared" si="499"/>
        <v>1078.3872148400001</v>
      </c>
      <c r="O1429" s="161">
        <f t="shared" si="509"/>
        <v>0</v>
      </c>
      <c r="P1429" s="162">
        <f t="shared" si="500"/>
        <v>0</v>
      </c>
      <c r="Q1429" s="157">
        <f t="shared" si="501"/>
        <v>0</v>
      </c>
      <c r="R1429" s="163">
        <f t="shared" si="510"/>
        <v>0.12</v>
      </c>
      <c r="S1429" s="161">
        <f t="shared" si="502"/>
        <v>18</v>
      </c>
      <c r="T1429" s="161">
        <v>360</v>
      </c>
      <c r="U1429" s="164">
        <f t="shared" si="503"/>
        <v>1.005498709</v>
      </c>
      <c r="V1429" s="157">
        <f t="shared" si="504"/>
        <v>5.92973748</v>
      </c>
      <c r="W1429" s="2">
        <f t="shared" si="511"/>
        <v>0</v>
      </c>
      <c r="X1429" s="8"/>
      <c r="Y1429" s="8"/>
      <c r="Z1429" s="5"/>
      <c r="AA1429" s="1"/>
      <c r="AB1429" s="8"/>
      <c r="AC1429" s="3"/>
      <c r="AD1429" s="1"/>
      <c r="AE1429" s="3"/>
      <c r="AF1429" s="3"/>
      <c r="AG1429" s="4"/>
      <c r="AH1429" s="4"/>
      <c r="AI1429" s="4"/>
      <c r="AJ1429" s="1"/>
      <c r="AK1429" s="1"/>
      <c r="AL1429" s="1"/>
      <c r="AM1429" s="1"/>
    </row>
    <row r="1430" spans="1:39" ht="15" customHeight="1" x14ac:dyDescent="0.2">
      <c r="A1430" s="75">
        <f t="shared" si="505"/>
        <v>44365</v>
      </c>
      <c r="B1430" s="2">
        <f t="shared" si="496"/>
        <v>1084.75562838</v>
      </c>
      <c r="C1430" s="157">
        <f t="shared" si="493"/>
        <v>1076.45104541</v>
      </c>
      <c r="D1430" s="158">
        <f t="shared" si="506"/>
        <v>5674.72</v>
      </c>
      <c r="E1430" s="150">
        <f>IF(AND(K1430=1,K1429&gt;1),VLOOKUP(A1429,[1]Plan1!$GA$137:$GD$300,4),E1429)</f>
        <v>5692.31</v>
      </c>
      <c r="F1430" s="152">
        <f t="shared" si="497"/>
        <v>44285</v>
      </c>
      <c r="G1430" s="152">
        <f t="shared" si="494"/>
        <v>44316</v>
      </c>
      <c r="H1430" s="159">
        <f t="shared" si="498"/>
        <v>3.0997124087179806E-3</v>
      </c>
      <c r="I1430" s="160">
        <f t="shared" si="507"/>
        <v>44377</v>
      </c>
      <c r="J1430" s="155">
        <f t="shared" si="495"/>
        <v>31</v>
      </c>
      <c r="K1430" s="155">
        <f t="shared" si="491"/>
        <v>19</v>
      </c>
      <c r="L1430" s="2">
        <f t="shared" si="508"/>
        <v>1.00189868</v>
      </c>
      <c r="M1430" s="157">
        <f t="shared" si="492"/>
        <v>1.00189868</v>
      </c>
      <c r="N1430" s="2">
        <f t="shared" si="499"/>
        <v>1078.49488148</v>
      </c>
      <c r="O1430" s="161">
        <f t="shared" si="509"/>
        <v>0</v>
      </c>
      <c r="P1430" s="162">
        <f t="shared" si="500"/>
        <v>0</v>
      </c>
      <c r="Q1430" s="157">
        <f t="shared" si="501"/>
        <v>0</v>
      </c>
      <c r="R1430" s="163">
        <f t="shared" si="510"/>
        <v>0.12</v>
      </c>
      <c r="S1430" s="161">
        <f t="shared" si="502"/>
        <v>19</v>
      </c>
      <c r="T1430" s="161">
        <v>360</v>
      </c>
      <c r="U1430" s="164">
        <f t="shared" si="503"/>
        <v>1.0058050780000001</v>
      </c>
      <c r="V1430" s="157">
        <f t="shared" si="504"/>
        <v>6.2607469</v>
      </c>
      <c r="W1430" s="2">
        <f t="shared" si="511"/>
        <v>0</v>
      </c>
      <c r="X1430" s="8"/>
      <c r="Y1430" s="8"/>
      <c r="Z1430" s="5"/>
      <c r="AA1430" s="1"/>
      <c r="AB1430" s="8"/>
      <c r="AC1430" s="3"/>
      <c r="AD1430" s="1"/>
      <c r="AE1430" s="3"/>
      <c r="AF1430" s="3"/>
      <c r="AG1430" s="4"/>
      <c r="AH1430" s="4"/>
      <c r="AI1430" s="4"/>
      <c r="AJ1430" s="1"/>
      <c r="AK1430" s="1"/>
      <c r="AL1430" s="1"/>
      <c r="AM1430" s="1"/>
    </row>
    <row r="1431" spans="1:39" ht="15" customHeight="1" x14ac:dyDescent="0.2">
      <c r="A1431" s="75">
        <f t="shared" si="505"/>
        <v>44366</v>
      </c>
      <c r="B1431" s="2">
        <f t="shared" si="496"/>
        <v>1085.1944815499999</v>
      </c>
      <c r="C1431" s="157">
        <f t="shared" si="493"/>
        <v>1076.45104541</v>
      </c>
      <c r="D1431" s="158">
        <f t="shared" si="506"/>
        <v>5674.72</v>
      </c>
      <c r="E1431" s="150">
        <f>IF(AND(K1431=1,K1430&gt;1),VLOOKUP(A1430,[1]Plan1!$GA$137:$GD$300,4),E1430)</f>
        <v>5692.31</v>
      </c>
      <c r="F1431" s="152">
        <f t="shared" si="497"/>
        <v>44285</v>
      </c>
      <c r="G1431" s="152">
        <f t="shared" si="494"/>
        <v>44316</v>
      </c>
      <c r="H1431" s="159">
        <f t="shared" si="498"/>
        <v>3.0997124087179806E-3</v>
      </c>
      <c r="I1431" s="160">
        <f t="shared" si="507"/>
        <v>44377</v>
      </c>
      <c r="J1431" s="155">
        <f t="shared" si="495"/>
        <v>31</v>
      </c>
      <c r="K1431" s="155">
        <f t="shared" si="491"/>
        <v>20</v>
      </c>
      <c r="L1431" s="2">
        <f t="shared" si="508"/>
        <v>1.0019987100000001</v>
      </c>
      <c r="M1431" s="157">
        <f t="shared" si="492"/>
        <v>1.0019987100000001</v>
      </c>
      <c r="N1431" s="2">
        <f t="shared" si="499"/>
        <v>1078.6025588699999</v>
      </c>
      <c r="O1431" s="161">
        <f t="shared" si="509"/>
        <v>0</v>
      </c>
      <c r="P1431" s="162">
        <f t="shared" si="500"/>
        <v>0</v>
      </c>
      <c r="Q1431" s="157">
        <f t="shared" si="501"/>
        <v>0</v>
      </c>
      <c r="R1431" s="163">
        <f t="shared" si="510"/>
        <v>0.12</v>
      </c>
      <c r="S1431" s="161">
        <f t="shared" si="502"/>
        <v>20</v>
      </c>
      <c r="T1431" s="161">
        <v>360</v>
      </c>
      <c r="U1431" s="164">
        <f t="shared" si="503"/>
        <v>1.00611154</v>
      </c>
      <c r="V1431" s="157">
        <f t="shared" si="504"/>
        <v>6.5919226799999997</v>
      </c>
      <c r="W1431" s="2">
        <f t="shared" si="511"/>
        <v>0</v>
      </c>
      <c r="X1431" s="8"/>
      <c r="Y1431" s="8"/>
      <c r="Z1431" s="5"/>
      <c r="AA1431" s="1"/>
      <c r="AB1431" s="8"/>
      <c r="AC1431" s="3"/>
      <c r="AD1431" s="1"/>
      <c r="AE1431" s="3"/>
      <c r="AF1431" s="3"/>
      <c r="AG1431" s="4"/>
      <c r="AH1431" s="4"/>
      <c r="AI1431" s="4"/>
      <c r="AJ1431" s="1"/>
      <c r="AK1431" s="1"/>
      <c r="AL1431" s="1"/>
      <c r="AM1431" s="1"/>
    </row>
    <row r="1432" spans="1:39" ht="15" customHeight="1" x14ac:dyDescent="0.2">
      <c r="A1432" s="75">
        <f t="shared" si="505"/>
        <v>44367</v>
      </c>
      <c r="B1432" s="2">
        <f t="shared" si="496"/>
        <v>1085.63351188</v>
      </c>
      <c r="C1432" s="157">
        <f t="shared" si="493"/>
        <v>1076.45104541</v>
      </c>
      <c r="D1432" s="158">
        <f t="shared" si="506"/>
        <v>5674.72</v>
      </c>
      <c r="E1432" s="150">
        <f>IF(AND(K1432=1,K1431&gt;1),VLOOKUP(A1431,[1]Plan1!$GA$137:$GD$300,4),E1431)</f>
        <v>5692.31</v>
      </c>
      <c r="F1432" s="152">
        <f t="shared" si="497"/>
        <v>44285</v>
      </c>
      <c r="G1432" s="152">
        <f t="shared" si="494"/>
        <v>44316</v>
      </c>
      <c r="H1432" s="159">
        <f t="shared" si="498"/>
        <v>3.0997124087179806E-3</v>
      </c>
      <c r="I1432" s="160">
        <f t="shared" si="507"/>
        <v>44377</v>
      </c>
      <c r="J1432" s="155">
        <f t="shared" si="495"/>
        <v>31</v>
      </c>
      <c r="K1432" s="155">
        <f t="shared" si="491"/>
        <v>21</v>
      </c>
      <c r="L1432" s="2">
        <f t="shared" si="508"/>
        <v>1.00209875</v>
      </c>
      <c r="M1432" s="157">
        <f t="shared" si="492"/>
        <v>1.00209875</v>
      </c>
      <c r="N1432" s="2">
        <f t="shared" si="499"/>
        <v>1078.71024704</v>
      </c>
      <c r="O1432" s="161">
        <f t="shared" si="509"/>
        <v>0</v>
      </c>
      <c r="P1432" s="162">
        <f t="shared" si="500"/>
        <v>0</v>
      </c>
      <c r="Q1432" s="157">
        <f t="shared" si="501"/>
        <v>0</v>
      </c>
      <c r="R1432" s="163">
        <f t="shared" si="510"/>
        <v>0.12</v>
      </c>
      <c r="S1432" s="161">
        <f t="shared" si="502"/>
        <v>21</v>
      </c>
      <c r="T1432" s="161">
        <v>360</v>
      </c>
      <c r="U1432" s="164">
        <f t="shared" si="503"/>
        <v>1.0064180949999999</v>
      </c>
      <c r="V1432" s="157">
        <f t="shared" si="504"/>
        <v>6.9232648399999999</v>
      </c>
      <c r="W1432" s="2">
        <f t="shared" si="511"/>
        <v>0</v>
      </c>
      <c r="X1432" s="8"/>
      <c r="Y1432" s="8"/>
      <c r="Z1432" s="5"/>
      <c r="AA1432" s="1"/>
      <c r="AB1432" s="8"/>
      <c r="AC1432" s="3"/>
      <c r="AD1432" s="1"/>
      <c r="AE1432" s="3"/>
      <c r="AF1432" s="3"/>
      <c r="AG1432" s="4"/>
      <c r="AH1432" s="4"/>
      <c r="AI1432" s="4"/>
      <c r="AJ1432" s="1"/>
      <c r="AK1432" s="1"/>
      <c r="AL1432" s="1"/>
      <c r="AM1432" s="1"/>
    </row>
    <row r="1433" spans="1:39" ht="15" customHeight="1" x14ac:dyDescent="0.2">
      <c r="A1433" s="75">
        <f t="shared" si="505"/>
        <v>44368</v>
      </c>
      <c r="B1433" s="2">
        <f t="shared" si="496"/>
        <v>1086.07272046</v>
      </c>
      <c r="C1433" s="157">
        <f t="shared" si="493"/>
        <v>1076.45104541</v>
      </c>
      <c r="D1433" s="158">
        <f t="shared" si="506"/>
        <v>5674.72</v>
      </c>
      <c r="E1433" s="150">
        <f>IF(AND(K1433=1,K1432&gt;1),VLOOKUP(A1432,[1]Plan1!$GA$137:$GD$300,4),E1432)</f>
        <v>5692.31</v>
      </c>
      <c r="F1433" s="152">
        <f t="shared" si="497"/>
        <v>44285</v>
      </c>
      <c r="G1433" s="152">
        <f t="shared" si="494"/>
        <v>44316</v>
      </c>
      <c r="H1433" s="159">
        <f t="shared" si="498"/>
        <v>3.0997124087179806E-3</v>
      </c>
      <c r="I1433" s="160">
        <f t="shared" si="507"/>
        <v>44377</v>
      </c>
      <c r="J1433" s="155">
        <f t="shared" si="495"/>
        <v>31</v>
      </c>
      <c r="K1433" s="155">
        <f t="shared" si="491"/>
        <v>22</v>
      </c>
      <c r="L1433" s="2">
        <f t="shared" si="508"/>
        <v>1.0021987999999999</v>
      </c>
      <c r="M1433" s="157">
        <f t="shared" si="492"/>
        <v>1.0021987999999999</v>
      </c>
      <c r="N1433" s="2">
        <f t="shared" si="499"/>
        <v>1078.8179459600001</v>
      </c>
      <c r="O1433" s="161">
        <f t="shared" si="509"/>
        <v>0</v>
      </c>
      <c r="P1433" s="162">
        <f t="shared" si="500"/>
        <v>0</v>
      </c>
      <c r="Q1433" s="157">
        <f t="shared" si="501"/>
        <v>0</v>
      </c>
      <c r="R1433" s="163">
        <f t="shared" si="510"/>
        <v>0.12</v>
      </c>
      <c r="S1433" s="161">
        <f t="shared" si="502"/>
        <v>22</v>
      </c>
      <c r="T1433" s="161">
        <v>360</v>
      </c>
      <c r="U1433" s="164">
        <f t="shared" si="503"/>
        <v>1.006724744</v>
      </c>
      <c r="V1433" s="157">
        <f t="shared" si="504"/>
        <v>7.2547744999999999</v>
      </c>
      <c r="W1433" s="2">
        <f t="shared" si="511"/>
        <v>0</v>
      </c>
      <c r="X1433" s="8"/>
      <c r="Y1433" s="8"/>
      <c r="Z1433" s="5"/>
      <c r="AA1433" s="1"/>
      <c r="AB1433" s="8"/>
      <c r="AC1433" s="3"/>
      <c r="AD1433" s="1"/>
      <c r="AE1433" s="3"/>
      <c r="AF1433" s="3"/>
      <c r="AG1433" s="4"/>
      <c r="AH1433" s="4"/>
      <c r="AI1433" s="4"/>
      <c r="AJ1433" s="1"/>
      <c r="AK1433" s="1"/>
      <c r="AL1433" s="1"/>
      <c r="AM1433" s="1"/>
    </row>
    <row r="1434" spans="1:39" ht="15" customHeight="1" x14ac:dyDescent="0.2">
      <c r="A1434" s="75">
        <f t="shared" si="505"/>
        <v>44369</v>
      </c>
      <c r="B1434" s="2">
        <f t="shared" si="496"/>
        <v>1086.5121073800001</v>
      </c>
      <c r="C1434" s="157">
        <f t="shared" si="493"/>
        <v>1076.45104541</v>
      </c>
      <c r="D1434" s="158">
        <f t="shared" si="506"/>
        <v>5674.72</v>
      </c>
      <c r="E1434" s="150">
        <f>IF(AND(K1434=1,K1433&gt;1),VLOOKUP(A1433,[1]Plan1!$GA$137:$GD$300,4),E1433)</f>
        <v>5692.31</v>
      </c>
      <c r="F1434" s="152">
        <f t="shared" si="497"/>
        <v>44285</v>
      </c>
      <c r="G1434" s="152">
        <f t="shared" si="494"/>
        <v>44316</v>
      </c>
      <c r="H1434" s="159">
        <f t="shared" si="498"/>
        <v>3.0997124087179806E-3</v>
      </c>
      <c r="I1434" s="160">
        <f t="shared" si="507"/>
        <v>44377</v>
      </c>
      <c r="J1434" s="155">
        <f t="shared" si="495"/>
        <v>31</v>
      </c>
      <c r="K1434" s="155">
        <f t="shared" si="491"/>
        <v>23</v>
      </c>
      <c r="L1434" s="2">
        <f t="shared" si="508"/>
        <v>1.00229886</v>
      </c>
      <c r="M1434" s="157">
        <f t="shared" si="492"/>
        <v>1.00229886</v>
      </c>
      <c r="N1434" s="2">
        <f t="shared" si="499"/>
        <v>1078.9256556600001</v>
      </c>
      <c r="O1434" s="161">
        <f t="shared" si="509"/>
        <v>0</v>
      </c>
      <c r="P1434" s="162">
        <f t="shared" si="500"/>
        <v>0</v>
      </c>
      <c r="Q1434" s="157">
        <f t="shared" si="501"/>
        <v>0</v>
      </c>
      <c r="R1434" s="163">
        <f t="shared" si="510"/>
        <v>0.12</v>
      </c>
      <c r="S1434" s="161">
        <f t="shared" si="502"/>
        <v>23</v>
      </c>
      <c r="T1434" s="161">
        <v>360</v>
      </c>
      <c r="U1434" s="164">
        <f t="shared" si="503"/>
        <v>1.0070314869999999</v>
      </c>
      <c r="V1434" s="157">
        <f t="shared" si="504"/>
        <v>7.5864517200000003</v>
      </c>
      <c r="W1434" s="2">
        <f t="shared" si="511"/>
        <v>0</v>
      </c>
      <c r="X1434" s="8"/>
      <c r="Y1434" s="8"/>
      <c r="Z1434" s="5"/>
      <c r="AA1434" s="1"/>
      <c r="AB1434" s="8"/>
      <c r="AC1434" s="3"/>
      <c r="AD1434" s="1"/>
      <c r="AE1434" s="3"/>
      <c r="AF1434" s="3"/>
      <c r="AG1434" s="4"/>
      <c r="AH1434" s="4"/>
      <c r="AI1434" s="4"/>
      <c r="AJ1434" s="1"/>
      <c r="AK1434" s="1"/>
      <c r="AL1434" s="1"/>
      <c r="AM1434" s="1"/>
    </row>
    <row r="1435" spans="1:39" ht="15" customHeight="1" x14ac:dyDescent="0.2">
      <c r="A1435" s="75">
        <f t="shared" si="505"/>
        <v>44370</v>
      </c>
      <c r="B1435" s="2">
        <f t="shared" si="496"/>
        <v>1086.9516715500001</v>
      </c>
      <c r="C1435" s="157">
        <f t="shared" si="493"/>
        <v>1076.45104541</v>
      </c>
      <c r="D1435" s="158">
        <f t="shared" si="506"/>
        <v>5674.72</v>
      </c>
      <c r="E1435" s="150">
        <f>IF(AND(K1435=1,K1434&gt;1),VLOOKUP(A1434,[1]Plan1!$GA$137:$GD$300,4),E1434)</f>
        <v>5692.31</v>
      </c>
      <c r="F1435" s="152">
        <f t="shared" si="497"/>
        <v>44285</v>
      </c>
      <c r="G1435" s="152">
        <f t="shared" si="494"/>
        <v>44316</v>
      </c>
      <c r="H1435" s="159">
        <f t="shared" si="498"/>
        <v>3.0997124087179806E-3</v>
      </c>
      <c r="I1435" s="160">
        <f t="shared" si="507"/>
        <v>44377</v>
      </c>
      <c r="J1435" s="155">
        <f t="shared" si="495"/>
        <v>31</v>
      </c>
      <c r="K1435" s="155">
        <f t="shared" ref="K1435:K1498" si="512">(J1435-(I1435-A1435))</f>
        <v>24</v>
      </c>
      <c r="L1435" s="2">
        <f t="shared" si="508"/>
        <v>1.00239893</v>
      </c>
      <c r="M1435" s="157">
        <f t="shared" ref="M1435:M1498" si="513">L1435</f>
        <v>1.00239893</v>
      </c>
      <c r="N1435" s="2">
        <f t="shared" si="499"/>
        <v>1079.0333761100001</v>
      </c>
      <c r="O1435" s="161">
        <f t="shared" si="509"/>
        <v>0</v>
      </c>
      <c r="P1435" s="162">
        <f t="shared" si="500"/>
        <v>0</v>
      </c>
      <c r="Q1435" s="157">
        <f t="shared" si="501"/>
        <v>0</v>
      </c>
      <c r="R1435" s="163">
        <f t="shared" si="510"/>
        <v>0.12</v>
      </c>
      <c r="S1435" s="161">
        <f t="shared" si="502"/>
        <v>24</v>
      </c>
      <c r="T1435" s="161">
        <v>360</v>
      </c>
      <c r="U1435" s="164">
        <f t="shared" si="503"/>
        <v>1.0073383229999999</v>
      </c>
      <c r="V1435" s="157">
        <f t="shared" si="504"/>
        <v>7.9182954399999996</v>
      </c>
      <c r="W1435" s="2">
        <f t="shared" si="511"/>
        <v>0</v>
      </c>
      <c r="X1435" s="8"/>
      <c r="Y1435" s="8"/>
      <c r="Z1435" s="5"/>
      <c r="AA1435" s="1"/>
      <c r="AB1435" s="8"/>
      <c r="AC1435" s="3"/>
      <c r="AD1435" s="1"/>
      <c r="AE1435" s="3"/>
      <c r="AF1435" s="3"/>
      <c r="AG1435" s="4"/>
      <c r="AH1435" s="4"/>
      <c r="AI1435" s="4"/>
      <c r="AJ1435" s="1"/>
      <c r="AK1435" s="1"/>
      <c r="AL1435" s="1"/>
      <c r="AM1435" s="1"/>
    </row>
    <row r="1436" spans="1:39" ht="15" customHeight="1" x14ac:dyDescent="0.2">
      <c r="A1436" s="75">
        <f t="shared" si="505"/>
        <v>44371</v>
      </c>
      <c r="B1436" s="2">
        <f t="shared" si="496"/>
        <v>1087.39141303</v>
      </c>
      <c r="C1436" s="157">
        <f t="shared" si="493"/>
        <v>1076.45104541</v>
      </c>
      <c r="D1436" s="158">
        <f t="shared" si="506"/>
        <v>5674.72</v>
      </c>
      <c r="E1436" s="150">
        <f>IF(AND(K1436=1,K1435&gt;1),VLOOKUP(A1435,[1]Plan1!$GA$137:$GD$300,4),E1435)</f>
        <v>5692.31</v>
      </c>
      <c r="F1436" s="152">
        <f t="shared" si="497"/>
        <v>44285</v>
      </c>
      <c r="G1436" s="152">
        <f t="shared" si="494"/>
        <v>44316</v>
      </c>
      <c r="H1436" s="159">
        <f t="shared" si="498"/>
        <v>3.0997124087179806E-3</v>
      </c>
      <c r="I1436" s="160">
        <f t="shared" si="507"/>
        <v>44377</v>
      </c>
      <c r="J1436" s="155">
        <f t="shared" si="495"/>
        <v>31</v>
      </c>
      <c r="K1436" s="155">
        <f t="shared" si="512"/>
        <v>25</v>
      </c>
      <c r="L1436" s="2">
        <f t="shared" si="508"/>
        <v>1.00249901</v>
      </c>
      <c r="M1436" s="157">
        <f t="shared" si="513"/>
        <v>1.00249901</v>
      </c>
      <c r="N1436" s="2">
        <f t="shared" si="499"/>
        <v>1079.1411073300001</v>
      </c>
      <c r="O1436" s="161">
        <f t="shared" si="509"/>
        <v>0</v>
      </c>
      <c r="P1436" s="162">
        <f t="shared" si="500"/>
        <v>0</v>
      </c>
      <c r="Q1436" s="157">
        <f t="shared" si="501"/>
        <v>0</v>
      </c>
      <c r="R1436" s="163">
        <f t="shared" si="510"/>
        <v>0.12</v>
      </c>
      <c r="S1436" s="161">
        <f t="shared" si="502"/>
        <v>25</v>
      </c>
      <c r="T1436" s="161">
        <v>360</v>
      </c>
      <c r="U1436" s="164">
        <f t="shared" si="503"/>
        <v>1.0076452520000001</v>
      </c>
      <c r="V1436" s="157">
        <f t="shared" si="504"/>
        <v>8.2503057000000002</v>
      </c>
      <c r="W1436" s="2">
        <f t="shared" si="511"/>
        <v>0</v>
      </c>
      <c r="X1436" s="8"/>
      <c r="Y1436" s="8"/>
      <c r="Z1436" s="5"/>
      <c r="AA1436" s="1"/>
      <c r="AB1436" s="8"/>
      <c r="AC1436" s="3"/>
      <c r="AD1436" s="1"/>
      <c r="AE1436" s="3"/>
      <c r="AF1436" s="3"/>
      <c r="AG1436" s="4"/>
      <c r="AH1436" s="4"/>
      <c r="AI1436" s="4"/>
      <c r="AJ1436" s="1"/>
      <c r="AK1436" s="1"/>
      <c r="AL1436" s="1"/>
      <c r="AM1436" s="1"/>
    </row>
    <row r="1437" spans="1:39" ht="15" customHeight="1" x14ac:dyDescent="0.2">
      <c r="A1437" s="75">
        <f t="shared" si="505"/>
        <v>44372</v>
      </c>
      <c r="B1437" s="2">
        <f t="shared" si="496"/>
        <v>1087.8313329600001</v>
      </c>
      <c r="C1437" s="157">
        <f t="shared" si="493"/>
        <v>1076.45104541</v>
      </c>
      <c r="D1437" s="158">
        <f t="shared" si="506"/>
        <v>5674.72</v>
      </c>
      <c r="E1437" s="150">
        <f>IF(AND(K1437=1,K1436&gt;1),VLOOKUP(A1436,[1]Plan1!$GA$137:$GD$300,4),E1436)</f>
        <v>5692.31</v>
      </c>
      <c r="F1437" s="152">
        <f t="shared" si="497"/>
        <v>44285</v>
      </c>
      <c r="G1437" s="152">
        <f t="shared" si="494"/>
        <v>44316</v>
      </c>
      <c r="H1437" s="159">
        <f t="shared" si="498"/>
        <v>3.0997124087179806E-3</v>
      </c>
      <c r="I1437" s="160">
        <f t="shared" si="507"/>
        <v>44377</v>
      </c>
      <c r="J1437" s="155">
        <f t="shared" si="495"/>
        <v>31</v>
      </c>
      <c r="K1437" s="155">
        <f t="shared" si="512"/>
        <v>26</v>
      </c>
      <c r="L1437" s="2">
        <f t="shared" si="508"/>
        <v>1.0025991000000001</v>
      </c>
      <c r="M1437" s="157">
        <f t="shared" si="513"/>
        <v>1.0025991000000001</v>
      </c>
      <c r="N1437" s="2">
        <f t="shared" si="499"/>
        <v>1079.2488493200001</v>
      </c>
      <c r="O1437" s="161">
        <f t="shared" si="509"/>
        <v>0</v>
      </c>
      <c r="P1437" s="162">
        <f t="shared" si="500"/>
        <v>0</v>
      </c>
      <c r="Q1437" s="157">
        <f t="shared" si="501"/>
        <v>0</v>
      </c>
      <c r="R1437" s="163">
        <f t="shared" si="510"/>
        <v>0.12</v>
      </c>
      <c r="S1437" s="161">
        <f t="shared" si="502"/>
        <v>26</v>
      </c>
      <c r="T1437" s="161">
        <v>360</v>
      </c>
      <c r="U1437" s="164">
        <f t="shared" si="503"/>
        <v>1.0079522750000001</v>
      </c>
      <c r="V1437" s="157">
        <f t="shared" si="504"/>
        <v>8.5824836399999995</v>
      </c>
      <c r="W1437" s="2">
        <f t="shared" si="511"/>
        <v>0</v>
      </c>
      <c r="X1437" s="8"/>
      <c r="Y1437" s="8"/>
      <c r="Z1437" s="5"/>
      <c r="AA1437" s="1"/>
      <c r="AB1437" s="8"/>
      <c r="AC1437" s="3"/>
      <c r="AD1437" s="1"/>
      <c r="AE1437" s="3"/>
      <c r="AF1437" s="3"/>
      <c r="AG1437" s="4"/>
      <c r="AH1437" s="4"/>
      <c r="AI1437" s="4"/>
      <c r="AJ1437" s="1"/>
      <c r="AK1437" s="1"/>
      <c r="AL1437" s="1"/>
      <c r="AM1437" s="1"/>
    </row>
    <row r="1438" spans="1:39" ht="15" customHeight="1" x14ac:dyDescent="0.2">
      <c r="A1438" s="75">
        <f t="shared" si="505"/>
        <v>44373</v>
      </c>
      <c r="B1438" s="2">
        <f t="shared" si="496"/>
        <v>1088.27144112</v>
      </c>
      <c r="C1438" s="157">
        <f t="shared" si="493"/>
        <v>1076.45104541</v>
      </c>
      <c r="D1438" s="158">
        <f t="shared" si="506"/>
        <v>5674.72</v>
      </c>
      <c r="E1438" s="150">
        <f>IF(AND(K1438=1,K1437&gt;1),VLOOKUP(A1437,[1]Plan1!$GA$137:$GD$300,4),E1437)</f>
        <v>5692.31</v>
      </c>
      <c r="F1438" s="152">
        <f t="shared" si="497"/>
        <v>44285</v>
      </c>
      <c r="G1438" s="152">
        <f t="shared" si="494"/>
        <v>44316</v>
      </c>
      <c r="H1438" s="159">
        <f t="shared" si="498"/>
        <v>3.0997124087179806E-3</v>
      </c>
      <c r="I1438" s="160">
        <f t="shared" si="507"/>
        <v>44377</v>
      </c>
      <c r="J1438" s="155">
        <f t="shared" si="495"/>
        <v>31</v>
      </c>
      <c r="K1438" s="155">
        <f t="shared" si="512"/>
        <v>27</v>
      </c>
      <c r="L1438" s="2">
        <f t="shared" si="508"/>
        <v>1.0026992100000001</v>
      </c>
      <c r="M1438" s="157">
        <f t="shared" si="513"/>
        <v>1.0026992100000001</v>
      </c>
      <c r="N1438" s="2">
        <f t="shared" si="499"/>
        <v>1079.3566128299999</v>
      </c>
      <c r="O1438" s="161">
        <f t="shared" si="509"/>
        <v>0</v>
      </c>
      <c r="P1438" s="162">
        <f t="shared" si="500"/>
        <v>0</v>
      </c>
      <c r="Q1438" s="157">
        <f t="shared" si="501"/>
        <v>0</v>
      </c>
      <c r="R1438" s="163">
        <f t="shared" si="510"/>
        <v>0.12</v>
      </c>
      <c r="S1438" s="161">
        <f t="shared" si="502"/>
        <v>27</v>
      </c>
      <c r="T1438" s="161">
        <v>360</v>
      </c>
      <c r="U1438" s="164">
        <f t="shared" si="503"/>
        <v>1.0082593909999999</v>
      </c>
      <c r="V1438" s="157">
        <f t="shared" si="504"/>
        <v>8.9148282900000009</v>
      </c>
      <c r="W1438" s="2">
        <f t="shared" si="511"/>
        <v>0</v>
      </c>
      <c r="X1438" s="8"/>
      <c r="Y1438" s="8"/>
      <c r="Z1438" s="5"/>
      <c r="AA1438" s="1"/>
      <c r="AB1438" s="8"/>
      <c r="AC1438" s="3"/>
      <c r="AD1438" s="1"/>
      <c r="AE1438" s="3"/>
      <c r="AF1438" s="3"/>
      <c r="AG1438" s="4"/>
      <c r="AH1438" s="4"/>
      <c r="AI1438" s="4"/>
      <c r="AJ1438" s="1"/>
      <c r="AK1438" s="1"/>
      <c r="AL1438" s="1"/>
      <c r="AM1438" s="1"/>
    </row>
    <row r="1439" spans="1:39" ht="15" customHeight="1" x14ac:dyDescent="0.2">
      <c r="A1439" s="75">
        <f t="shared" si="505"/>
        <v>44374</v>
      </c>
      <c r="B1439" s="2">
        <f t="shared" si="496"/>
        <v>1088.71171695</v>
      </c>
      <c r="C1439" s="157">
        <f t="shared" si="493"/>
        <v>1076.45104541</v>
      </c>
      <c r="D1439" s="158">
        <f t="shared" si="506"/>
        <v>5674.72</v>
      </c>
      <c r="E1439" s="150">
        <f>IF(AND(K1439=1,K1438&gt;1),VLOOKUP(A1438,[1]Plan1!$GA$137:$GD$300,4),E1438)</f>
        <v>5692.31</v>
      </c>
      <c r="F1439" s="152">
        <f t="shared" si="497"/>
        <v>44285</v>
      </c>
      <c r="G1439" s="152">
        <f t="shared" si="494"/>
        <v>44316</v>
      </c>
      <c r="H1439" s="159">
        <f t="shared" si="498"/>
        <v>3.0997124087179806E-3</v>
      </c>
      <c r="I1439" s="160">
        <f t="shared" si="507"/>
        <v>44377</v>
      </c>
      <c r="J1439" s="155">
        <f t="shared" si="495"/>
        <v>31</v>
      </c>
      <c r="K1439" s="155">
        <f t="shared" si="512"/>
        <v>28</v>
      </c>
      <c r="L1439" s="2">
        <f t="shared" si="508"/>
        <v>1.00279932</v>
      </c>
      <c r="M1439" s="157">
        <f t="shared" si="513"/>
        <v>1.00279932</v>
      </c>
      <c r="N1439" s="2">
        <f t="shared" si="499"/>
        <v>1079.4643763500001</v>
      </c>
      <c r="O1439" s="161">
        <f t="shared" si="509"/>
        <v>0</v>
      </c>
      <c r="P1439" s="162">
        <f t="shared" si="500"/>
        <v>0</v>
      </c>
      <c r="Q1439" s="157">
        <f t="shared" si="501"/>
        <v>0</v>
      </c>
      <c r="R1439" s="163">
        <f t="shared" si="510"/>
        <v>0.12</v>
      </c>
      <c r="S1439" s="161">
        <f t="shared" si="502"/>
        <v>28</v>
      </c>
      <c r="T1439" s="161">
        <v>360</v>
      </c>
      <c r="U1439" s="164">
        <f t="shared" si="503"/>
        <v>1.0085666010000001</v>
      </c>
      <c r="V1439" s="157">
        <f t="shared" si="504"/>
        <v>9.2473405999999994</v>
      </c>
      <c r="W1439" s="2">
        <f t="shared" si="511"/>
        <v>0</v>
      </c>
      <c r="X1439" s="8"/>
      <c r="Y1439" s="8"/>
      <c r="Z1439" s="5"/>
      <c r="AA1439" s="1"/>
      <c r="AB1439" s="8"/>
      <c r="AC1439" s="3"/>
      <c r="AD1439" s="1"/>
      <c r="AE1439" s="3"/>
      <c r="AF1439" s="3"/>
      <c r="AG1439" s="4"/>
      <c r="AH1439" s="4"/>
      <c r="AI1439" s="4"/>
      <c r="AJ1439" s="1"/>
      <c r="AK1439" s="1"/>
      <c r="AL1439" s="1"/>
      <c r="AM1439" s="1"/>
    </row>
    <row r="1440" spans="1:39" ht="15" customHeight="1" x14ac:dyDescent="0.2">
      <c r="A1440" s="75">
        <f t="shared" si="505"/>
        <v>44375</v>
      </c>
      <c r="B1440" s="2">
        <f t="shared" si="496"/>
        <v>1089.15217132</v>
      </c>
      <c r="C1440" s="157">
        <f t="shared" si="493"/>
        <v>1076.45104541</v>
      </c>
      <c r="D1440" s="158">
        <f t="shared" si="506"/>
        <v>5674.72</v>
      </c>
      <c r="E1440" s="150">
        <f>IF(AND(K1440=1,K1439&gt;1),VLOOKUP(A1439,[1]Plan1!$GA$137:$GD$300,4),E1439)</f>
        <v>5692.31</v>
      </c>
      <c r="F1440" s="152">
        <f t="shared" si="497"/>
        <v>44285</v>
      </c>
      <c r="G1440" s="152">
        <f t="shared" si="494"/>
        <v>44316</v>
      </c>
      <c r="H1440" s="159">
        <f t="shared" si="498"/>
        <v>3.0997124087179806E-3</v>
      </c>
      <c r="I1440" s="160">
        <f t="shared" si="507"/>
        <v>44377</v>
      </c>
      <c r="J1440" s="155">
        <f t="shared" si="495"/>
        <v>31</v>
      </c>
      <c r="K1440" s="155">
        <f t="shared" si="512"/>
        <v>29</v>
      </c>
      <c r="L1440" s="2">
        <f t="shared" si="508"/>
        <v>1.00289944</v>
      </c>
      <c r="M1440" s="157">
        <f t="shared" si="513"/>
        <v>1.00289944</v>
      </c>
      <c r="N1440" s="2">
        <f t="shared" si="499"/>
        <v>1079.57215062</v>
      </c>
      <c r="O1440" s="161">
        <f t="shared" si="509"/>
        <v>0</v>
      </c>
      <c r="P1440" s="162">
        <f t="shared" si="500"/>
        <v>0</v>
      </c>
      <c r="Q1440" s="157">
        <f t="shared" si="501"/>
        <v>0</v>
      </c>
      <c r="R1440" s="163">
        <f t="shared" si="510"/>
        <v>0.12</v>
      </c>
      <c r="S1440" s="161">
        <f t="shared" si="502"/>
        <v>29</v>
      </c>
      <c r="T1440" s="161">
        <v>360</v>
      </c>
      <c r="U1440" s="164">
        <f t="shared" si="503"/>
        <v>1.008873905</v>
      </c>
      <c r="V1440" s="157">
        <f t="shared" si="504"/>
        <v>9.5800207000000004</v>
      </c>
      <c r="W1440" s="2">
        <f t="shared" si="511"/>
        <v>0</v>
      </c>
      <c r="X1440" s="8"/>
      <c r="Y1440" s="8"/>
      <c r="Z1440" s="5"/>
      <c r="AA1440" s="1"/>
      <c r="AB1440" s="8"/>
      <c r="AC1440" s="3"/>
      <c r="AD1440" s="1"/>
      <c r="AE1440" s="3"/>
      <c r="AF1440" s="3"/>
      <c r="AG1440" s="4"/>
      <c r="AH1440" s="4"/>
      <c r="AI1440" s="4"/>
      <c r="AJ1440" s="1"/>
      <c r="AK1440" s="1"/>
      <c r="AL1440" s="1"/>
      <c r="AM1440" s="1"/>
    </row>
    <row r="1441" spans="1:177" ht="15" customHeight="1" x14ac:dyDescent="0.2">
      <c r="A1441" s="75">
        <f t="shared" si="505"/>
        <v>44376</v>
      </c>
      <c r="B1441" s="2">
        <f t="shared" si="496"/>
        <v>1089.5928032200002</v>
      </c>
      <c r="C1441" s="157">
        <f t="shared" si="493"/>
        <v>1076.45104541</v>
      </c>
      <c r="D1441" s="158">
        <f t="shared" si="506"/>
        <v>5674.72</v>
      </c>
      <c r="E1441" s="150">
        <f>IF(AND(K1441=1,K1440&gt;1),VLOOKUP(A1440,[1]Plan1!$GA$137:$GD$300,4),E1440)</f>
        <v>5692.31</v>
      </c>
      <c r="F1441" s="152">
        <f t="shared" si="497"/>
        <v>44285</v>
      </c>
      <c r="G1441" s="152">
        <f t="shared" si="494"/>
        <v>44316</v>
      </c>
      <c r="H1441" s="159">
        <f t="shared" si="498"/>
        <v>3.0997124087179806E-3</v>
      </c>
      <c r="I1441" s="160">
        <f t="shared" si="507"/>
        <v>44377</v>
      </c>
      <c r="J1441" s="155">
        <f t="shared" si="495"/>
        <v>31</v>
      </c>
      <c r="K1441" s="155">
        <f t="shared" si="512"/>
        <v>30</v>
      </c>
      <c r="L1441" s="2">
        <f t="shared" si="508"/>
        <v>1.0029995700000001</v>
      </c>
      <c r="M1441" s="157">
        <f t="shared" si="513"/>
        <v>1.0029995700000001</v>
      </c>
      <c r="N1441" s="2">
        <f t="shared" si="499"/>
        <v>1079.6799356700001</v>
      </c>
      <c r="O1441" s="161">
        <f t="shared" si="509"/>
        <v>0</v>
      </c>
      <c r="P1441" s="162">
        <f t="shared" si="500"/>
        <v>0</v>
      </c>
      <c r="Q1441" s="157">
        <f t="shared" si="501"/>
        <v>0</v>
      </c>
      <c r="R1441" s="163">
        <f t="shared" si="510"/>
        <v>0.12</v>
      </c>
      <c r="S1441" s="161">
        <f t="shared" si="502"/>
        <v>30</v>
      </c>
      <c r="T1441" s="161">
        <v>360</v>
      </c>
      <c r="U1441" s="164">
        <f t="shared" si="503"/>
        <v>1.009181302</v>
      </c>
      <c r="V1441" s="157">
        <f t="shared" si="504"/>
        <v>9.9128675499999996</v>
      </c>
      <c r="W1441" s="2">
        <f t="shared" si="511"/>
        <v>0</v>
      </c>
      <c r="X1441" s="8"/>
      <c r="Y1441" s="8"/>
      <c r="Z1441" s="5"/>
      <c r="AA1441" s="1"/>
      <c r="AB1441" s="8"/>
      <c r="AC1441" s="3"/>
      <c r="AD1441" s="1"/>
      <c r="AE1441" s="3"/>
      <c r="AF1441" s="3"/>
      <c r="AG1441" s="4"/>
      <c r="AH1441" s="4"/>
      <c r="AI1441" s="4"/>
      <c r="AJ1441" s="1"/>
      <c r="AK1441" s="1"/>
      <c r="AL1441" s="1"/>
      <c r="AM1441" s="1"/>
    </row>
    <row r="1442" spans="1:177" ht="15" customHeight="1" x14ac:dyDescent="0.2">
      <c r="A1442" s="75">
        <f t="shared" si="505"/>
        <v>44377</v>
      </c>
      <c r="B1442" s="2">
        <f t="shared" si="496"/>
        <v>1090.0336137299998</v>
      </c>
      <c r="C1442" s="157">
        <f t="shared" si="493"/>
        <v>1076.45104541</v>
      </c>
      <c r="D1442" s="158">
        <f t="shared" si="506"/>
        <v>5674.72</v>
      </c>
      <c r="E1442" s="150">
        <f>IF(AND(K1442=1,K1441&gt;1),VLOOKUP(A1441,[1]Plan1!$GA$137:$GD$300,4),E1441)</f>
        <v>5692.31</v>
      </c>
      <c r="F1442" s="152">
        <f t="shared" si="497"/>
        <v>44285</v>
      </c>
      <c r="G1442" s="152">
        <f t="shared" si="494"/>
        <v>44316</v>
      </c>
      <c r="H1442" s="159">
        <f t="shared" si="498"/>
        <v>3.0997124087179806E-3</v>
      </c>
      <c r="I1442" s="160">
        <f t="shared" si="507"/>
        <v>44377</v>
      </c>
      <c r="J1442" s="155">
        <f t="shared" si="495"/>
        <v>31</v>
      </c>
      <c r="K1442" s="155">
        <f t="shared" si="512"/>
        <v>31</v>
      </c>
      <c r="L1442" s="2">
        <f t="shared" si="508"/>
        <v>1.0030997100000001</v>
      </c>
      <c r="M1442" s="157">
        <f t="shared" si="513"/>
        <v>1.0030997100000001</v>
      </c>
      <c r="N1442" s="2">
        <f t="shared" si="499"/>
        <v>1079.7877314699999</v>
      </c>
      <c r="O1442" s="161">
        <f t="shared" si="509"/>
        <v>11</v>
      </c>
      <c r="P1442" s="162">
        <f t="shared" si="500"/>
        <v>1.8418173101987113E-2</v>
      </c>
      <c r="Q1442" s="157">
        <f t="shared" si="501"/>
        <v>19.887717349999999</v>
      </c>
      <c r="R1442" s="163">
        <f t="shared" si="510"/>
        <v>0.12</v>
      </c>
      <c r="S1442" s="161">
        <f t="shared" si="502"/>
        <v>31</v>
      </c>
      <c r="T1442" s="161">
        <v>360</v>
      </c>
      <c r="U1442" s="164">
        <f t="shared" si="503"/>
        <v>1.0094887930000001</v>
      </c>
      <c r="V1442" s="157">
        <f t="shared" si="504"/>
        <v>10.24588226</v>
      </c>
      <c r="W1442" s="2">
        <f t="shared" si="511"/>
        <v>30.133599609999997</v>
      </c>
      <c r="X1442" s="22"/>
      <c r="Y1442" s="22"/>
      <c r="Z1442" s="5"/>
      <c r="AA1442" s="23"/>
      <c r="AB1442" s="22"/>
      <c r="AC1442" s="9"/>
      <c r="AD1442" s="23"/>
      <c r="AE1442" s="9"/>
      <c r="AF1442" s="9"/>
      <c r="AG1442" s="36"/>
      <c r="AH1442" s="36"/>
      <c r="AI1442" s="36"/>
      <c r="AJ1442" s="23"/>
      <c r="AK1442" s="23"/>
      <c r="AL1442" s="23"/>
      <c r="AM1442" s="23"/>
      <c r="AN1442" s="23"/>
      <c r="AO1442" s="23"/>
      <c r="AP1442" s="23"/>
      <c r="AQ1442" s="23"/>
      <c r="AR1442" s="23"/>
      <c r="AS1442" s="23"/>
      <c r="AT1442" s="23"/>
      <c r="AU1442" s="23"/>
      <c r="AV1442" s="23"/>
      <c r="AW1442" s="23"/>
      <c r="AX1442" s="23"/>
      <c r="AY1442" s="23"/>
      <c r="AZ1442" s="23"/>
      <c r="BA1442" s="23"/>
      <c r="BB1442" s="23"/>
      <c r="BC1442" s="23"/>
      <c r="BD1442" s="23"/>
      <c r="BE1442" s="23"/>
      <c r="BF1442" s="23"/>
      <c r="BG1442" s="23"/>
      <c r="BH1442" s="23"/>
      <c r="BI1442" s="23"/>
      <c r="BJ1442" s="23"/>
      <c r="BK1442" s="23"/>
      <c r="BL1442" s="23"/>
      <c r="BM1442" s="23"/>
      <c r="BN1442" s="23"/>
      <c r="BO1442" s="23"/>
      <c r="BP1442" s="23"/>
      <c r="BQ1442" s="23"/>
      <c r="BR1442" s="23"/>
      <c r="BS1442" s="23"/>
      <c r="BT1442" s="23"/>
      <c r="BU1442" s="23"/>
      <c r="BV1442" s="23"/>
      <c r="BW1442" s="23"/>
      <c r="BX1442" s="23"/>
      <c r="BY1442" s="23"/>
      <c r="BZ1442" s="23"/>
      <c r="CA1442" s="23"/>
      <c r="CB1442" s="23"/>
      <c r="CC1442" s="23"/>
      <c r="CD1442" s="23"/>
      <c r="CE1442" s="23"/>
      <c r="CF1442" s="23"/>
      <c r="CG1442" s="23"/>
      <c r="CH1442" s="23"/>
      <c r="CI1442" s="23"/>
      <c r="CJ1442" s="23"/>
      <c r="CK1442" s="23"/>
      <c r="CL1442" s="23"/>
      <c r="CM1442" s="23"/>
      <c r="CN1442" s="23"/>
      <c r="CO1442" s="23"/>
      <c r="CP1442" s="23"/>
      <c r="CQ1442" s="23"/>
      <c r="CR1442" s="23"/>
      <c r="CS1442" s="23"/>
      <c r="CT1442" s="23"/>
      <c r="CU1442" s="23"/>
      <c r="CV1442" s="23"/>
      <c r="CW1442" s="23"/>
      <c r="CX1442" s="23"/>
      <c r="CY1442" s="23"/>
      <c r="CZ1442" s="23"/>
      <c r="DA1442" s="23"/>
      <c r="DB1442" s="23"/>
      <c r="DC1442" s="23"/>
      <c r="DD1442" s="23"/>
      <c r="DE1442" s="23"/>
      <c r="DF1442" s="23"/>
      <c r="DG1442" s="23"/>
      <c r="DH1442" s="23"/>
      <c r="DI1442" s="23"/>
      <c r="DJ1442" s="23"/>
      <c r="DK1442" s="23"/>
      <c r="DL1442" s="23"/>
      <c r="DM1442" s="23"/>
      <c r="DN1442" s="23"/>
      <c r="DO1442" s="23"/>
      <c r="DP1442" s="23"/>
      <c r="DQ1442" s="23"/>
      <c r="DR1442" s="23"/>
      <c r="DS1442" s="23"/>
      <c r="DT1442" s="23"/>
      <c r="DU1442" s="23"/>
      <c r="DV1442" s="23"/>
      <c r="DW1442" s="23"/>
      <c r="DX1442" s="23"/>
      <c r="DY1442" s="23"/>
      <c r="DZ1442" s="23"/>
      <c r="EA1442" s="23"/>
      <c r="EB1442" s="23"/>
      <c r="EC1442" s="23"/>
      <c r="ED1442" s="23"/>
      <c r="EE1442" s="23"/>
      <c r="EF1442" s="23"/>
      <c r="EG1442" s="23"/>
      <c r="EH1442" s="23"/>
      <c r="EI1442" s="23"/>
      <c r="EJ1442" s="23"/>
      <c r="EK1442" s="23"/>
      <c r="EL1442" s="23"/>
      <c r="EM1442" s="23"/>
      <c r="EN1442" s="23"/>
      <c r="EO1442" s="23"/>
      <c r="EP1442" s="23"/>
      <c r="EQ1442" s="23"/>
      <c r="ER1442" s="23"/>
      <c r="ES1442" s="23"/>
      <c r="ET1442" s="23"/>
      <c r="EU1442" s="23"/>
      <c r="EV1442" s="23"/>
      <c r="EW1442" s="23"/>
      <c r="EX1442" s="23"/>
      <c r="EY1442" s="23"/>
      <c r="EZ1442" s="23"/>
      <c r="FA1442" s="23"/>
      <c r="FB1442" s="23"/>
      <c r="FC1442" s="23"/>
      <c r="FD1442" s="23"/>
      <c r="FE1442" s="23"/>
      <c r="FF1442" s="23"/>
      <c r="FG1442" s="23"/>
      <c r="FH1442" s="23"/>
      <c r="FI1442" s="23"/>
      <c r="FJ1442" s="23"/>
      <c r="FK1442" s="23"/>
      <c r="FL1442" s="23"/>
      <c r="FM1442" s="23"/>
      <c r="FN1442" s="23"/>
      <c r="FO1442" s="23"/>
      <c r="FP1442" s="23"/>
      <c r="FQ1442" s="23"/>
      <c r="FR1442" s="23"/>
      <c r="FS1442" s="23"/>
      <c r="FT1442" s="23"/>
      <c r="FU1442" s="23"/>
    </row>
    <row r="1443" spans="1:177" ht="15" customHeight="1" x14ac:dyDescent="0.2">
      <c r="A1443" s="75">
        <f t="shared" si="505"/>
        <v>44378</v>
      </c>
      <c r="B1443" s="2">
        <f t="shared" si="496"/>
        <v>1060.5259039</v>
      </c>
      <c r="C1443" s="157">
        <f t="shared" si="493"/>
        <v>1059.9000141199999</v>
      </c>
      <c r="D1443" s="158">
        <f t="shared" si="506"/>
        <v>5692.31</v>
      </c>
      <c r="E1443" s="150">
        <f>IF(AND(K1443=1,K1442&gt;1),VLOOKUP(A1442,[1]Plan1!$GA$137:$GD$300,4),E1442)</f>
        <v>5739.56</v>
      </c>
      <c r="F1443" s="152">
        <f t="shared" si="497"/>
        <v>44316</v>
      </c>
      <c r="G1443" s="152">
        <f t="shared" si="494"/>
        <v>44346</v>
      </c>
      <c r="H1443" s="159">
        <f t="shared" si="498"/>
        <v>8.3006723105383262E-3</v>
      </c>
      <c r="I1443" s="160">
        <f t="shared" si="507"/>
        <v>44407</v>
      </c>
      <c r="J1443" s="155">
        <f t="shared" si="495"/>
        <v>30</v>
      </c>
      <c r="K1443" s="155">
        <f t="shared" si="512"/>
        <v>1</v>
      </c>
      <c r="L1443" s="2">
        <f t="shared" si="508"/>
        <v>1.0002755800000001</v>
      </c>
      <c r="M1443" s="157">
        <f t="shared" si="513"/>
        <v>1.0002755800000001</v>
      </c>
      <c r="N1443" s="2">
        <f t="shared" si="499"/>
        <v>1060.1921013599999</v>
      </c>
      <c r="O1443" s="161">
        <f t="shared" si="509"/>
        <v>0</v>
      </c>
      <c r="P1443" s="162">
        <f t="shared" si="500"/>
        <v>0</v>
      </c>
      <c r="Q1443" s="157">
        <f t="shared" si="501"/>
        <v>0</v>
      </c>
      <c r="R1443" s="163">
        <f t="shared" si="510"/>
        <v>0.12</v>
      </c>
      <c r="S1443" s="161">
        <f t="shared" si="502"/>
        <v>1</v>
      </c>
      <c r="T1443" s="161">
        <v>360</v>
      </c>
      <c r="U1443" s="164">
        <f t="shared" si="503"/>
        <v>1.0003148509999999</v>
      </c>
      <c r="V1443" s="157">
        <f t="shared" si="504"/>
        <v>0.33380253999999998</v>
      </c>
      <c r="W1443" s="2">
        <f t="shared" si="511"/>
        <v>0</v>
      </c>
      <c r="X1443" s="8"/>
      <c r="Y1443" s="8"/>
      <c r="Z1443" s="5"/>
      <c r="AA1443" s="1"/>
      <c r="AB1443" s="8"/>
      <c r="AC1443" s="3"/>
      <c r="AD1443" s="1"/>
      <c r="AE1443" s="3"/>
      <c r="AF1443" s="3"/>
      <c r="AG1443" s="4"/>
      <c r="AH1443" s="4"/>
      <c r="AI1443" s="4"/>
      <c r="AJ1443" s="1"/>
      <c r="AK1443" s="1"/>
      <c r="AL1443" s="1"/>
      <c r="AM1443" s="1"/>
    </row>
    <row r="1444" spans="1:177" ht="15" customHeight="1" x14ac:dyDescent="0.2">
      <c r="A1444" s="75">
        <f t="shared" si="505"/>
        <v>44379</v>
      </c>
      <c r="B1444" s="2">
        <f t="shared" si="496"/>
        <v>1061.1521685099999</v>
      </c>
      <c r="C1444" s="157">
        <f t="shared" si="493"/>
        <v>1059.9000141199999</v>
      </c>
      <c r="D1444" s="158">
        <f t="shared" si="506"/>
        <v>5692.31</v>
      </c>
      <c r="E1444" s="150">
        <f>IF(AND(K1444=1,K1443&gt;1),VLOOKUP(A1443,[1]Plan1!$GA$137:$GD$300,4),E1443)</f>
        <v>5739.56</v>
      </c>
      <c r="F1444" s="152">
        <f t="shared" si="497"/>
        <v>44316</v>
      </c>
      <c r="G1444" s="152">
        <f t="shared" si="494"/>
        <v>44346</v>
      </c>
      <c r="H1444" s="159">
        <f t="shared" si="498"/>
        <v>8.3006723105383262E-3</v>
      </c>
      <c r="I1444" s="160">
        <f t="shared" si="507"/>
        <v>44407</v>
      </c>
      <c r="J1444" s="155">
        <f t="shared" si="495"/>
        <v>30</v>
      </c>
      <c r="K1444" s="155">
        <f t="shared" si="512"/>
        <v>2</v>
      </c>
      <c r="L1444" s="2">
        <f t="shared" si="508"/>
        <v>1.0005512400000001</v>
      </c>
      <c r="M1444" s="157">
        <f t="shared" si="513"/>
        <v>1.0005512400000001</v>
      </c>
      <c r="N1444" s="2">
        <f t="shared" si="499"/>
        <v>1060.4842733999999</v>
      </c>
      <c r="O1444" s="161">
        <f t="shared" si="509"/>
        <v>0</v>
      </c>
      <c r="P1444" s="162">
        <f t="shared" si="500"/>
        <v>0</v>
      </c>
      <c r="Q1444" s="157">
        <f t="shared" si="501"/>
        <v>0</v>
      </c>
      <c r="R1444" s="163">
        <f t="shared" si="510"/>
        <v>0.12</v>
      </c>
      <c r="S1444" s="161">
        <f t="shared" si="502"/>
        <v>2</v>
      </c>
      <c r="T1444" s="161">
        <v>360</v>
      </c>
      <c r="U1444" s="164">
        <f t="shared" si="503"/>
        <v>1.000629802</v>
      </c>
      <c r="V1444" s="157">
        <f t="shared" si="504"/>
        <v>0.66789511000000001</v>
      </c>
      <c r="W1444" s="2">
        <f t="shared" si="511"/>
        <v>0</v>
      </c>
      <c r="X1444" s="8"/>
      <c r="Y1444" s="8"/>
      <c r="Z1444" s="5"/>
      <c r="AA1444" s="1"/>
      <c r="AB1444" s="8"/>
      <c r="AC1444" s="3"/>
      <c r="AD1444" s="1"/>
      <c r="AE1444" s="3"/>
      <c r="AF1444" s="3"/>
      <c r="AG1444" s="4"/>
      <c r="AH1444" s="4"/>
      <c r="AI1444" s="4"/>
      <c r="AJ1444" s="1"/>
      <c r="AK1444" s="1"/>
      <c r="AL1444" s="1"/>
      <c r="AM1444" s="1"/>
    </row>
    <row r="1445" spans="1:177" ht="15" customHeight="1" x14ac:dyDescent="0.2">
      <c r="A1445" s="75">
        <f t="shared" si="505"/>
        <v>44380</v>
      </c>
      <c r="B1445" s="2">
        <f t="shared" si="496"/>
        <v>1061.7788070499998</v>
      </c>
      <c r="C1445" s="157">
        <f t="shared" si="493"/>
        <v>1059.9000141199999</v>
      </c>
      <c r="D1445" s="158">
        <f t="shared" si="506"/>
        <v>5692.31</v>
      </c>
      <c r="E1445" s="150">
        <f>IF(AND(K1445=1,K1444&gt;1),VLOOKUP(A1444,[1]Plan1!$GA$137:$GD$300,4),E1444)</f>
        <v>5739.56</v>
      </c>
      <c r="F1445" s="152">
        <f t="shared" si="497"/>
        <v>44316</v>
      </c>
      <c r="G1445" s="152">
        <f t="shared" si="494"/>
        <v>44346</v>
      </c>
      <c r="H1445" s="159">
        <f t="shared" si="498"/>
        <v>8.3006723105383262E-3</v>
      </c>
      <c r="I1445" s="160">
        <f t="shared" si="507"/>
        <v>44407</v>
      </c>
      <c r="J1445" s="155">
        <f t="shared" si="495"/>
        <v>30</v>
      </c>
      <c r="K1445" s="155">
        <f t="shared" si="512"/>
        <v>3</v>
      </c>
      <c r="L1445" s="2">
        <f t="shared" si="508"/>
        <v>1.00082698</v>
      </c>
      <c r="M1445" s="157">
        <f t="shared" si="513"/>
        <v>1.00082698</v>
      </c>
      <c r="N1445" s="2">
        <f t="shared" si="499"/>
        <v>1060.7765302299999</v>
      </c>
      <c r="O1445" s="161">
        <f t="shared" si="509"/>
        <v>0</v>
      </c>
      <c r="P1445" s="162">
        <f t="shared" si="500"/>
        <v>0</v>
      </c>
      <c r="Q1445" s="157">
        <f t="shared" si="501"/>
        <v>0</v>
      </c>
      <c r="R1445" s="163">
        <f t="shared" si="510"/>
        <v>0.12</v>
      </c>
      <c r="S1445" s="161">
        <f t="shared" si="502"/>
        <v>3</v>
      </c>
      <c r="T1445" s="161">
        <v>360</v>
      </c>
      <c r="U1445" s="164">
        <f t="shared" si="503"/>
        <v>1.0009448519999999</v>
      </c>
      <c r="V1445" s="157">
        <f t="shared" si="504"/>
        <v>1.0022768200000001</v>
      </c>
      <c r="W1445" s="2">
        <f t="shared" si="511"/>
        <v>0</v>
      </c>
      <c r="X1445" s="8"/>
      <c r="Y1445" s="8"/>
      <c r="Z1445" s="5"/>
      <c r="AA1445" s="1"/>
      <c r="AB1445" s="8"/>
      <c r="AC1445" s="3"/>
      <c r="AD1445" s="1"/>
      <c r="AE1445" s="3"/>
      <c r="AF1445" s="3"/>
      <c r="AG1445" s="4"/>
      <c r="AH1445" s="4"/>
      <c r="AI1445" s="4"/>
      <c r="AJ1445" s="1"/>
      <c r="AK1445" s="1"/>
      <c r="AL1445" s="1"/>
      <c r="AM1445" s="1"/>
    </row>
    <row r="1446" spans="1:177" ht="15" customHeight="1" x14ac:dyDescent="0.2">
      <c r="A1446" s="75">
        <f t="shared" si="505"/>
        <v>44381</v>
      </c>
      <c r="B1446" s="2">
        <f t="shared" si="496"/>
        <v>1062.40580907</v>
      </c>
      <c r="C1446" s="157">
        <f t="shared" si="493"/>
        <v>1059.9000141199999</v>
      </c>
      <c r="D1446" s="158">
        <f t="shared" si="506"/>
        <v>5692.31</v>
      </c>
      <c r="E1446" s="150">
        <f>IF(AND(K1446=1,K1445&gt;1),VLOOKUP(A1445,[1]Plan1!$GA$137:$GD$300,4),E1445)</f>
        <v>5739.56</v>
      </c>
      <c r="F1446" s="152">
        <f t="shared" si="497"/>
        <v>44316</v>
      </c>
      <c r="G1446" s="152">
        <f t="shared" si="494"/>
        <v>44346</v>
      </c>
      <c r="H1446" s="159">
        <f t="shared" si="498"/>
        <v>8.3006723105383262E-3</v>
      </c>
      <c r="I1446" s="160">
        <f t="shared" si="507"/>
        <v>44407</v>
      </c>
      <c r="J1446" s="155">
        <f t="shared" si="495"/>
        <v>30</v>
      </c>
      <c r="K1446" s="155">
        <f t="shared" si="512"/>
        <v>4</v>
      </c>
      <c r="L1446" s="2">
        <f t="shared" si="508"/>
        <v>1.00110279</v>
      </c>
      <c r="M1446" s="157">
        <f t="shared" si="513"/>
        <v>1.00110279</v>
      </c>
      <c r="N1446" s="2">
        <f t="shared" si="499"/>
        <v>1061.0688612500001</v>
      </c>
      <c r="O1446" s="161">
        <f t="shared" si="509"/>
        <v>0</v>
      </c>
      <c r="P1446" s="162">
        <f t="shared" si="500"/>
        <v>0</v>
      </c>
      <c r="Q1446" s="157">
        <f t="shared" si="501"/>
        <v>0</v>
      </c>
      <c r="R1446" s="163">
        <f t="shared" si="510"/>
        <v>0.12</v>
      </c>
      <c r="S1446" s="161">
        <f t="shared" si="502"/>
        <v>4</v>
      </c>
      <c r="T1446" s="161">
        <v>360</v>
      </c>
      <c r="U1446" s="164">
        <f t="shared" si="503"/>
        <v>1.0012600009999999</v>
      </c>
      <c r="V1446" s="157">
        <f t="shared" si="504"/>
        <v>1.33694782</v>
      </c>
      <c r="W1446" s="2">
        <f t="shared" si="511"/>
        <v>0</v>
      </c>
      <c r="X1446" s="8"/>
      <c r="Y1446" s="8"/>
      <c r="Z1446" s="5"/>
      <c r="AA1446" s="1"/>
      <c r="AB1446" s="8"/>
      <c r="AC1446" s="3"/>
      <c r="AD1446" s="1"/>
      <c r="AE1446" s="3"/>
      <c r="AF1446" s="3"/>
      <c r="AG1446" s="4"/>
      <c r="AH1446" s="4"/>
      <c r="AI1446" s="4"/>
      <c r="AJ1446" s="1"/>
      <c r="AK1446" s="1"/>
      <c r="AL1446" s="1"/>
      <c r="AM1446" s="1"/>
    </row>
    <row r="1447" spans="1:177" ht="15" customHeight="1" x14ac:dyDescent="0.2">
      <c r="A1447" s="75">
        <f t="shared" si="505"/>
        <v>44382</v>
      </c>
      <c r="B1447" s="2">
        <f t="shared" si="496"/>
        <v>1063.0331853599998</v>
      </c>
      <c r="C1447" s="157">
        <f t="shared" si="493"/>
        <v>1059.9000141199999</v>
      </c>
      <c r="D1447" s="158">
        <f t="shared" si="506"/>
        <v>5692.31</v>
      </c>
      <c r="E1447" s="150">
        <f>IF(AND(K1447=1,K1446&gt;1),VLOOKUP(A1446,[1]Plan1!$GA$137:$GD$300,4),E1446)</f>
        <v>5739.56</v>
      </c>
      <c r="F1447" s="152">
        <f t="shared" si="497"/>
        <v>44316</v>
      </c>
      <c r="G1447" s="152">
        <f t="shared" si="494"/>
        <v>44346</v>
      </c>
      <c r="H1447" s="159">
        <f t="shared" si="498"/>
        <v>8.3006723105383262E-3</v>
      </c>
      <c r="I1447" s="160">
        <f t="shared" si="507"/>
        <v>44407</v>
      </c>
      <c r="J1447" s="155">
        <f t="shared" si="495"/>
        <v>30</v>
      </c>
      <c r="K1447" s="155">
        <f t="shared" si="512"/>
        <v>5</v>
      </c>
      <c r="L1447" s="2">
        <f t="shared" si="508"/>
        <v>1.00137868</v>
      </c>
      <c r="M1447" s="157">
        <f t="shared" si="513"/>
        <v>1.00137868</v>
      </c>
      <c r="N1447" s="2">
        <f t="shared" si="499"/>
        <v>1061.3612770699999</v>
      </c>
      <c r="O1447" s="161">
        <f t="shared" si="509"/>
        <v>0</v>
      </c>
      <c r="P1447" s="162">
        <f t="shared" si="500"/>
        <v>0</v>
      </c>
      <c r="Q1447" s="157">
        <f t="shared" si="501"/>
        <v>0</v>
      </c>
      <c r="R1447" s="163">
        <f t="shared" si="510"/>
        <v>0.12</v>
      </c>
      <c r="S1447" s="161">
        <f t="shared" si="502"/>
        <v>5</v>
      </c>
      <c r="T1447" s="161">
        <v>360</v>
      </c>
      <c r="U1447" s="164">
        <f t="shared" si="503"/>
        <v>1.0015752490000001</v>
      </c>
      <c r="V1447" s="157">
        <f t="shared" si="504"/>
        <v>1.67190829</v>
      </c>
      <c r="W1447" s="2">
        <f t="shared" si="511"/>
        <v>0</v>
      </c>
      <c r="X1447" s="8"/>
      <c r="Y1447" s="8"/>
      <c r="Z1447" s="5"/>
      <c r="AA1447" s="1"/>
      <c r="AB1447" s="8"/>
      <c r="AC1447" s="3"/>
      <c r="AD1447" s="1"/>
      <c r="AE1447" s="3"/>
      <c r="AF1447" s="3"/>
      <c r="AG1447" s="4"/>
      <c r="AH1447" s="4"/>
      <c r="AI1447" s="4"/>
      <c r="AJ1447" s="1"/>
      <c r="AK1447" s="1"/>
      <c r="AL1447" s="1"/>
      <c r="AM1447" s="1"/>
    </row>
    <row r="1448" spans="1:177" ht="15" customHeight="1" x14ac:dyDescent="0.2">
      <c r="A1448" s="75">
        <f t="shared" si="505"/>
        <v>44383</v>
      </c>
      <c r="B1448" s="2">
        <f t="shared" si="496"/>
        <v>1063.6609254299999</v>
      </c>
      <c r="C1448" s="157">
        <f t="shared" si="493"/>
        <v>1059.9000141199999</v>
      </c>
      <c r="D1448" s="158">
        <f t="shared" si="506"/>
        <v>5692.31</v>
      </c>
      <c r="E1448" s="150">
        <f>IF(AND(K1448=1,K1447&gt;1),VLOOKUP(A1447,[1]Plan1!$GA$137:$GD$300,4),E1447)</f>
        <v>5739.56</v>
      </c>
      <c r="F1448" s="152">
        <f t="shared" si="497"/>
        <v>44316</v>
      </c>
      <c r="G1448" s="152">
        <f t="shared" si="494"/>
        <v>44346</v>
      </c>
      <c r="H1448" s="159">
        <f t="shared" si="498"/>
        <v>8.3006723105383262E-3</v>
      </c>
      <c r="I1448" s="160">
        <f t="shared" si="507"/>
        <v>44407</v>
      </c>
      <c r="J1448" s="155">
        <f t="shared" si="495"/>
        <v>30</v>
      </c>
      <c r="K1448" s="155">
        <f t="shared" si="512"/>
        <v>6</v>
      </c>
      <c r="L1448" s="2">
        <f t="shared" si="508"/>
        <v>1.0016546399999999</v>
      </c>
      <c r="M1448" s="157">
        <f t="shared" si="513"/>
        <v>1.0016546399999999</v>
      </c>
      <c r="N1448" s="2">
        <f t="shared" si="499"/>
        <v>1061.65376707</v>
      </c>
      <c r="O1448" s="161">
        <f t="shared" si="509"/>
        <v>0</v>
      </c>
      <c r="P1448" s="162">
        <f t="shared" si="500"/>
        <v>0</v>
      </c>
      <c r="Q1448" s="157">
        <f t="shared" si="501"/>
        <v>0</v>
      </c>
      <c r="R1448" s="163">
        <f t="shared" si="510"/>
        <v>0.12</v>
      </c>
      <c r="S1448" s="161">
        <f t="shared" si="502"/>
        <v>6</v>
      </c>
      <c r="T1448" s="161">
        <v>360</v>
      </c>
      <c r="U1448" s="164">
        <f t="shared" si="503"/>
        <v>1.001890596</v>
      </c>
      <c r="V1448" s="157">
        <f t="shared" si="504"/>
        <v>2.00715836</v>
      </c>
      <c r="W1448" s="2">
        <f t="shared" si="511"/>
        <v>0</v>
      </c>
      <c r="X1448" s="8"/>
      <c r="Y1448" s="8"/>
      <c r="Z1448" s="5"/>
      <c r="AA1448" s="1"/>
      <c r="AB1448" s="8"/>
      <c r="AC1448" s="3"/>
      <c r="AD1448" s="1"/>
      <c r="AE1448" s="3"/>
      <c r="AF1448" s="3"/>
      <c r="AG1448" s="4"/>
      <c r="AH1448" s="4"/>
      <c r="AI1448" s="4"/>
      <c r="AJ1448" s="1"/>
      <c r="AK1448" s="1"/>
      <c r="AL1448" s="1"/>
      <c r="AM1448" s="1"/>
    </row>
    <row r="1449" spans="1:177" ht="15" customHeight="1" x14ac:dyDescent="0.2">
      <c r="A1449" s="75">
        <f t="shared" si="505"/>
        <v>44384</v>
      </c>
      <c r="B1449" s="2">
        <f t="shared" si="496"/>
        <v>1064.2890517799999</v>
      </c>
      <c r="C1449" s="157">
        <f t="shared" si="493"/>
        <v>1059.9000141199999</v>
      </c>
      <c r="D1449" s="158">
        <f t="shared" si="506"/>
        <v>5692.31</v>
      </c>
      <c r="E1449" s="150">
        <f>IF(AND(K1449=1,K1448&gt;1),VLOOKUP(A1448,[1]Plan1!$GA$137:$GD$300,4),E1448)</f>
        <v>5739.56</v>
      </c>
      <c r="F1449" s="152">
        <f t="shared" si="497"/>
        <v>44316</v>
      </c>
      <c r="G1449" s="152">
        <f t="shared" si="494"/>
        <v>44346</v>
      </c>
      <c r="H1449" s="159">
        <f t="shared" si="498"/>
        <v>8.3006723105383262E-3</v>
      </c>
      <c r="I1449" s="160">
        <f t="shared" si="507"/>
        <v>44407</v>
      </c>
      <c r="J1449" s="155">
        <f t="shared" si="495"/>
        <v>30</v>
      </c>
      <c r="K1449" s="155">
        <f t="shared" si="512"/>
        <v>7</v>
      </c>
      <c r="L1449" s="2">
        <f t="shared" si="508"/>
        <v>1.00193069</v>
      </c>
      <c r="M1449" s="157">
        <f t="shared" si="513"/>
        <v>1.00193069</v>
      </c>
      <c r="N1449" s="2">
        <f t="shared" si="499"/>
        <v>1061.94635247</v>
      </c>
      <c r="O1449" s="161">
        <f t="shared" si="509"/>
        <v>0</v>
      </c>
      <c r="P1449" s="162">
        <f t="shared" si="500"/>
        <v>0</v>
      </c>
      <c r="Q1449" s="157">
        <f t="shared" si="501"/>
        <v>0</v>
      </c>
      <c r="R1449" s="163">
        <f t="shared" si="510"/>
        <v>0.12</v>
      </c>
      <c r="S1449" s="161">
        <f t="shared" si="502"/>
        <v>7</v>
      </c>
      <c r="T1449" s="161">
        <v>360</v>
      </c>
      <c r="U1449" s="164">
        <f t="shared" si="503"/>
        <v>1.0022060429999999</v>
      </c>
      <c r="V1449" s="157">
        <f t="shared" si="504"/>
        <v>2.34269931</v>
      </c>
      <c r="W1449" s="2">
        <f t="shared" si="511"/>
        <v>0</v>
      </c>
      <c r="X1449" s="8"/>
      <c r="Y1449" s="8"/>
      <c r="Z1449" s="5"/>
      <c r="AA1449" s="1"/>
      <c r="AB1449" s="8"/>
      <c r="AC1449" s="3"/>
      <c r="AD1449" s="1"/>
      <c r="AE1449" s="3"/>
      <c r="AF1449" s="3"/>
      <c r="AG1449" s="4"/>
      <c r="AH1449" s="4"/>
      <c r="AI1449" s="4"/>
      <c r="AJ1449" s="1"/>
      <c r="AK1449" s="1"/>
      <c r="AL1449" s="1"/>
      <c r="AM1449" s="1"/>
    </row>
    <row r="1450" spans="1:177" ht="15" customHeight="1" x14ac:dyDescent="0.2">
      <c r="A1450" s="75">
        <f t="shared" si="505"/>
        <v>44385</v>
      </c>
      <c r="B1450" s="2">
        <f t="shared" si="496"/>
        <v>1064.91753165</v>
      </c>
      <c r="C1450" s="157">
        <f t="shared" ref="C1450:C1513" si="514">IF(I1450&gt;I1449,N1449-Q1449,C1449)</f>
        <v>1059.9000141199999</v>
      </c>
      <c r="D1450" s="158">
        <f t="shared" si="506"/>
        <v>5692.31</v>
      </c>
      <c r="E1450" s="150">
        <f>IF(AND(K1450=1,K1449&gt;1),VLOOKUP(A1449,[1]Plan1!$GA$137:$GD$300,4),E1449)</f>
        <v>5739.56</v>
      </c>
      <c r="F1450" s="152">
        <f t="shared" si="497"/>
        <v>44316</v>
      </c>
      <c r="G1450" s="152">
        <f t="shared" si="494"/>
        <v>44346</v>
      </c>
      <c r="H1450" s="159">
        <f t="shared" si="498"/>
        <v>8.3006723105383262E-3</v>
      </c>
      <c r="I1450" s="160">
        <f t="shared" si="507"/>
        <v>44407</v>
      </c>
      <c r="J1450" s="155">
        <f t="shared" si="495"/>
        <v>30</v>
      </c>
      <c r="K1450" s="155">
        <f t="shared" si="512"/>
        <v>8</v>
      </c>
      <c r="L1450" s="2">
        <f t="shared" si="508"/>
        <v>1.0022068</v>
      </c>
      <c r="M1450" s="157">
        <f t="shared" si="513"/>
        <v>1.0022068</v>
      </c>
      <c r="N1450" s="2">
        <f t="shared" si="499"/>
        <v>1062.2390014699999</v>
      </c>
      <c r="O1450" s="161">
        <f t="shared" si="509"/>
        <v>0</v>
      </c>
      <c r="P1450" s="162">
        <f t="shared" si="500"/>
        <v>0</v>
      </c>
      <c r="Q1450" s="157">
        <f t="shared" si="501"/>
        <v>0</v>
      </c>
      <c r="R1450" s="163">
        <f t="shared" si="510"/>
        <v>0.12</v>
      </c>
      <c r="S1450" s="161">
        <f t="shared" si="502"/>
        <v>8</v>
      </c>
      <c r="T1450" s="161">
        <v>360</v>
      </c>
      <c r="U1450" s="164">
        <f t="shared" si="503"/>
        <v>1.0025215890000001</v>
      </c>
      <c r="V1450" s="157">
        <f t="shared" si="504"/>
        <v>2.6785301800000001</v>
      </c>
      <c r="W1450" s="2">
        <f t="shared" si="511"/>
        <v>0</v>
      </c>
      <c r="X1450" s="8"/>
      <c r="Y1450" s="8"/>
      <c r="Z1450" s="5"/>
      <c r="AA1450" s="1"/>
      <c r="AB1450" s="8"/>
      <c r="AC1450" s="3"/>
      <c r="AD1450" s="1"/>
      <c r="AE1450" s="3"/>
      <c r="AF1450" s="3"/>
      <c r="AG1450" s="4"/>
      <c r="AH1450" s="4"/>
      <c r="AI1450" s="4"/>
      <c r="AJ1450" s="1"/>
      <c r="AK1450" s="1"/>
      <c r="AL1450" s="1"/>
      <c r="AM1450" s="1"/>
    </row>
    <row r="1451" spans="1:177" ht="15" customHeight="1" x14ac:dyDescent="0.2">
      <c r="A1451" s="75">
        <f t="shared" si="505"/>
        <v>44386</v>
      </c>
      <c r="B1451" s="2">
        <f t="shared" si="496"/>
        <v>1065.5463970400001</v>
      </c>
      <c r="C1451" s="157">
        <f t="shared" si="514"/>
        <v>1059.9000141199999</v>
      </c>
      <c r="D1451" s="158">
        <f t="shared" si="506"/>
        <v>5692.31</v>
      </c>
      <c r="E1451" s="150">
        <f>IF(AND(K1451=1,K1450&gt;1),VLOOKUP(A1450,[1]Plan1!$GA$137:$GD$300,4),E1450)</f>
        <v>5739.56</v>
      </c>
      <c r="F1451" s="152">
        <f t="shared" si="497"/>
        <v>44316</v>
      </c>
      <c r="G1451" s="152">
        <f t="shared" si="494"/>
        <v>44346</v>
      </c>
      <c r="H1451" s="159">
        <f t="shared" si="498"/>
        <v>8.3006723105383262E-3</v>
      </c>
      <c r="I1451" s="160">
        <f t="shared" si="507"/>
        <v>44407</v>
      </c>
      <c r="J1451" s="155">
        <f t="shared" si="495"/>
        <v>30</v>
      </c>
      <c r="K1451" s="155">
        <f t="shared" si="512"/>
        <v>9</v>
      </c>
      <c r="L1451" s="2">
        <f t="shared" si="508"/>
        <v>1.002483</v>
      </c>
      <c r="M1451" s="157">
        <f t="shared" si="513"/>
        <v>1.002483</v>
      </c>
      <c r="N1451" s="2">
        <f t="shared" si="499"/>
        <v>1062.5317458500001</v>
      </c>
      <c r="O1451" s="161">
        <f t="shared" si="509"/>
        <v>0</v>
      </c>
      <c r="P1451" s="162">
        <f t="shared" si="500"/>
        <v>0</v>
      </c>
      <c r="Q1451" s="157">
        <f t="shared" si="501"/>
        <v>0</v>
      </c>
      <c r="R1451" s="163">
        <f t="shared" si="510"/>
        <v>0.12</v>
      </c>
      <c r="S1451" s="161">
        <f t="shared" si="502"/>
        <v>9</v>
      </c>
      <c r="T1451" s="161">
        <v>360</v>
      </c>
      <c r="U1451" s="164">
        <f t="shared" si="503"/>
        <v>1.002837234</v>
      </c>
      <c r="V1451" s="157">
        <f t="shared" si="504"/>
        <v>3.0146511899999999</v>
      </c>
      <c r="W1451" s="2">
        <f t="shared" si="511"/>
        <v>0</v>
      </c>
      <c r="X1451" s="8"/>
      <c r="Y1451" s="8"/>
      <c r="Z1451" s="5"/>
      <c r="AA1451" s="1"/>
      <c r="AB1451" s="8"/>
      <c r="AC1451" s="3"/>
      <c r="AD1451" s="1"/>
      <c r="AE1451" s="3"/>
      <c r="AF1451" s="3"/>
      <c r="AG1451" s="4"/>
      <c r="AH1451" s="4"/>
      <c r="AI1451" s="4"/>
      <c r="AJ1451" s="1"/>
      <c r="AK1451" s="1"/>
      <c r="AL1451" s="1"/>
      <c r="AM1451" s="1"/>
    </row>
    <row r="1452" spans="1:177" ht="15" customHeight="1" x14ac:dyDescent="0.2">
      <c r="A1452" s="75">
        <f t="shared" si="505"/>
        <v>44387</v>
      </c>
      <c r="B1452" s="2">
        <f t="shared" si="496"/>
        <v>1066.1756279599999</v>
      </c>
      <c r="C1452" s="157">
        <f t="shared" si="514"/>
        <v>1059.9000141199999</v>
      </c>
      <c r="D1452" s="158">
        <f t="shared" si="506"/>
        <v>5692.31</v>
      </c>
      <c r="E1452" s="150">
        <f>IF(AND(K1452=1,K1451&gt;1),VLOOKUP(A1451,[1]Plan1!$GA$137:$GD$300,4),E1451)</f>
        <v>5739.56</v>
      </c>
      <c r="F1452" s="152">
        <f t="shared" si="497"/>
        <v>44316</v>
      </c>
      <c r="G1452" s="152">
        <f t="shared" ref="G1452:G1515" si="515">IF(I1452&gt;I1451,EDATE(A1451,-1),+G1451)</f>
        <v>44346</v>
      </c>
      <c r="H1452" s="159">
        <f t="shared" si="498"/>
        <v>8.3006723105383262E-3</v>
      </c>
      <c r="I1452" s="160">
        <f t="shared" si="507"/>
        <v>44407</v>
      </c>
      <c r="J1452" s="155">
        <f t="shared" ref="J1452:J1515" si="516">IF(I1452&gt;I1451,I1452-I1451,J1451)</f>
        <v>30</v>
      </c>
      <c r="K1452" s="155">
        <f t="shared" si="512"/>
        <v>10</v>
      </c>
      <c r="L1452" s="2">
        <f t="shared" si="508"/>
        <v>1.0027592700000001</v>
      </c>
      <c r="M1452" s="157">
        <f t="shared" si="513"/>
        <v>1.0027592700000001</v>
      </c>
      <c r="N1452" s="2">
        <f t="shared" si="499"/>
        <v>1062.82456443</v>
      </c>
      <c r="O1452" s="161">
        <f t="shared" si="509"/>
        <v>0</v>
      </c>
      <c r="P1452" s="162">
        <f t="shared" si="500"/>
        <v>0</v>
      </c>
      <c r="Q1452" s="157">
        <f t="shared" si="501"/>
        <v>0</v>
      </c>
      <c r="R1452" s="163">
        <f t="shared" si="510"/>
        <v>0.12</v>
      </c>
      <c r="S1452" s="161">
        <f t="shared" si="502"/>
        <v>10</v>
      </c>
      <c r="T1452" s="161">
        <v>360</v>
      </c>
      <c r="U1452" s="164">
        <f t="shared" si="503"/>
        <v>1.003152979</v>
      </c>
      <c r="V1452" s="157">
        <f t="shared" si="504"/>
        <v>3.3510635299999998</v>
      </c>
      <c r="W1452" s="2">
        <f t="shared" si="511"/>
        <v>0</v>
      </c>
      <c r="X1452" s="8"/>
      <c r="Y1452" s="8"/>
      <c r="Z1452" s="5"/>
      <c r="AA1452" s="1"/>
      <c r="AB1452" s="8"/>
      <c r="AC1452" s="3"/>
      <c r="AD1452" s="1"/>
      <c r="AE1452" s="3"/>
      <c r="AF1452" s="3"/>
      <c r="AG1452" s="4"/>
      <c r="AH1452" s="4"/>
      <c r="AI1452" s="4"/>
      <c r="AJ1452" s="1"/>
      <c r="AK1452" s="1"/>
      <c r="AL1452" s="1"/>
      <c r="AM1452" s="1"/>
    </row>
    <row r="1453" spans="1:177" ht="15" customHeight="1" x14ac:dyDescent="0.2">
      <c r="A1453" s="75">
        <f t="shared" si="505"/>
        <v>44388</v>
      </c>
      <c r="B1453" s="2">
        <f t="shared" si="496"/>
        <v>1066.80522348</v>
      </c>
      <c r="C1453" s="157">
        <f t="shared" si="514"/>
        <v>1059.9000141199999</v>
      </c>
      <c r="D1453" s="158">
        <f t="shared" si="506"/>
        <v>5692.31</v>
      </c>
      <c r="E1453" s="150">
        <f>IF(AND(K1453=1,K1452&gt;1),VLOOKUP(A1452,[1]Plan1!$GA$137:$GD$300,4),E1452)</f>
        <v>5739.56</v>
      </c>
      <c r="F1453" s="152">
        <f t="shared" si="497"/>
        <v>44316</v>
      </c>
      <c r="G1453" s="152">
        <f t="shared" si="515"/>
        <v>44346</v>
      </c>
      <c r="H1453" s="159">
        <f t="shared" si="498"/>
        <v>8.3006723105383262E-3</v>
      </c>
      <c r="I1453" s="160">
        <f t="shared" si="507"/>
        <v>44407</v>
      </c>
      <c r="J1453" s="155">
        <f t="shared" si="516"/>
        <v>30</v>
      </c>
      <c r="K1453" s="155">
        <f t="shared" si="512"/>
        <v>11</v>
      </c>
      <c r="L1453" s="2">
        <f t="shared" si="508"/>
        <v>1.00303561</v>
      </c>
      <c r="M1453" s="157">
        <f t="shared" si="513"/>
        <v>1.00303561</v>
      </c>
      <c r="N1453" s="2">
        <f t="shared" si="499"/>
        <v>1063.1174572</v>
      </c>
      <c r="O1453" s="161">
        <f t="shared" si="509"/>
        <v>0</v>
      </c>
      <c r="P1453" s="162">
        <f t="shared" si="500"/>
        <v>0</v>
      </c>
      <c r="Q1453" s="157">
        <f t="shared" si="501"/>
        <v>0</v>
      </c>
      <c r="R1453" s="163">
        <f t="shared" si="510"/>
        <v>0.12</v>
      </c>
      <c r="S1453" s="161">
        <f t="shared" si="502"/>
        <v>11</v>
      </c>
      <c r="T1453" s="161">
        <v>360</v>
      </c>
      <c r="U1453" s="164">
        <f t="shared" si="503"/>
        <v>1.003468823</v>
      </c>
      <c r="V1453" s="157">
        <f t="shared" si="504"/>
        <v>3.68776628</v>
      </c>
      <c r="W1453" s="2">
        <f t="shared" si="511"/>
        <v>0</v>
      </c>
      <c r="X1453" s="8"/>
      <c r="Y1453" s="8"/>
      <c r="Z1453" s="5"/>
      <c r="AA1453" s="1"/>
      <c r="AB1453" s="8"/>
      <c r="AC1453" s="3"/>
      <c r="AD1453" s="1"/>
      <c r="AE1453" s="3"/>
      <c r="AF1453" s="3"/>
      <c r="AG1453" s="4"/>
      <c r="AH1453" s="4"/>
      <c r="AI1453" s="4"/>
      <c r="AJ1453" s="1"/>
      <c r="AK1453" s="1"/>
      <c r="AL1453" s="1"/>
      <c r="AM1453" s="1"/>
    </row>
    <row r="1454" spans="1:177" ht="15" customHeight="1" x14ac:dyDescent="0.2">
      <c r="A1454" s="75">
        <f t="shared" si="505"/>
        <v>44389</v>
      </c>
      <c r="B1454" s="2">
        <f t="shared" si="496"/>
        <v>1067.4351954799999</v>
      </c>
      <c r="C1454" s="157">
        <f t="shared" si="514"/>
        <v>1059.9000141199999</v>
      </c>
      <c r="D1454" s="158">
        <f t="shared" si="506"/>
        <v>5692.31</v>
      </c>
      <c r="E1454" s="150">
        <f>IF(AND(K1454=1,K1453&gt;1),VLOOKUP(A1453,[1]Plan1!$GA$137:$GD$300,4),E1453)</f>
        <v>5739.56</v>
      </c>
      <c r="F1454" s="152">
        <f t="shared" si="497"/>
        <v>44316</v>
      </c>
      <c r="G1454" s="152">
        <f t="shared" si="515"/>
        <v>44346</v>
      </c>
      <c r="H1454" s="159">
        <f t="shared" si="498"/>
        <v>8.3006723105383262E-3</v>
      </c>
      <c r="I1454" s="160">
        <f t="shared" si="507"/>
        <v>44407</v>
      </c>
      <c r="J1454" s="155">
        <f t="shared" si="516"/>
        <v>30</v>
      </c>
      <c r="K1454" s="155">
        <f t="shared" si="512"/>
        <v>12</v>
      </c>
      <c r="L1454" s="2">
        <f t="shared" si="508"/>
        <v>1.00331203</v>
      </c>
      <c r="M1454" s="157">
        <f t="shared" si="513"/>
        <v>1.00331203</v>
      </c>
      <c r="N1454" s="2">
        <f t="shared" si="499"/>
        <v>1063.41043476</v>
      </c>
      <c r="O1454" s="161">
        <f t="shared" si="509"/>
        <v>0</v>
      </c>
      <c r="P1454" s="162">
        <f t="shared" si="500"/>
        <v>0</v>
      </c>
      <c r="Q1454" s="157">
        <f t="shared" si="501"/>
        <v>0</v>
      </c>
      <c r="R1454" s="163">
        <f t="shared" si="510"/>
        <v>0.12</v>
      </c>
      <c r="S1454" s="161">
        <f t="shared" si="502"/>
        <v>12</v>
      </c>
      <c r="T1454" s="161">
        <v>360</v>
      </c>
      <c r="U1454" s="164">
        <f t="shared" si="503"/>
        <v>1.003784767</v>
      </c>
      <c r="V1454" s="157">
        <f t="shared" si="504"/>
        <v>4.0247607199999997</v>
      </c>
      <c r="W1454" s="2">
        <f t="shared" si="511"/>
        <v>0</v>
      </c>
      <c r="X1454" s="8"/>
      <c r="Y1454" s="8"/>
      <c r="Z1454" s="5"/>
      <c r="AA1454" s="1"/>
      <c r="AB1454" s="8"/>
      <c r="AC1454" s="3"/>
      <c r="AD1454" s="1"/>
      <c r="AE1454" s="3"/>
      <c r="AF1454" s="3"/>
      <c r="AG1454" s="4"/>
      <c r="AH1454" s="4"/>
      <c r="AI1454" s="4"/>
      <c r="AJ1454" s="1"/>
      <c r="AK1454" s="1"/>
      <c r="AL1454" s="1"/>
      <c r="AM1454" s="1"/>
    </row>
    <row r="1455" spans="1:177" ht="15" customHeight="1" x14ac:dyDescent="0.2">
      <c r="A1455" s="75">
        <f t="shared" si="505"/>
        <v>44390</v>
      </c>
      <c r="B1455" s="2">
        <f t="shared" si="496"/>
        <v>1068.06554304</v>
      </c>
      <c r="C1455" s="157">
        <f t="shared" si="514"/>
        <v>1059.9000141199999</v>
      </c>
      <c r="D1455" s="158">
        <f t="shared" si="506"/>
        <v>5692.31</v>
      </c>
      <c r="E1455" s="150">
        <f>IF(AND(K1455=1,K1454&gt;1),VLOOKUP(A1454,[1]Plan1!$GA$137:$GD$300,4),E1454)</f>
        <v>5739.56</v>
      </c>
      <c r="F1455" s="152">
        <f t="shared" si="497"/>
        <v>44316</v>
      </c>
      <c r="G1455" s="152">
        <f t="shared" si="515"/>
        <v>44346</v>
      </c>
      <c r="H1455" s="159">
        <f t="shared" si="498"/>
        <v>8.3006723105383262E-3</v>
      </c>
      <c r="I1455" s="160">
        <f t="shared" si="507"/>
        <v>44407</v>
      </c>
      <c r="J1455" s="155">
        <f t="shared" si="516"/>
        <v>30</v>
      </c>
      <c r="K1455" s="155">
        <f t="shared" si="512"/>
        <v>13</v>
      </c>
      <c r="L1455" s="2">
        <f t="shared" si="508"/>
        <v>1.00358853</v>
      </c>
      <c r="M1455" s="157">
        <f t="shared" si="513"/>
        <v>1.00358853</v>
      </c>
      <c r="N1455" s="2">
        <f t="shared" si="499"/>
        <v>1063.7034971099999</v>
      </c>
      <c r="O1455" s="161">
        <f t="shared" si="509"/>
        <v>0</v>
      </c>
      <c r="P1455" s="162">
        <f t="shared" si="500"/>
        <v>0</v>
      </c>
      <c r="Q1455" s="157">
        <f t="shared" si="501"/>
        <v>0</v>
      </c>
      <c r="R1455" s="163">
        <f t="shared" si="510"/>
        <v>0.12</v>
      </c>
      <c r="S1455" s="161">
        <f t="shared" si="502"/>
        <v>13</v>
      </c>
      <c r="T1455" s="161">
        <v>360</v>
      </c>
      <c r="U1455" s="164">
        <f t="shared" si="503"/>
        <v>1.00410081</v>
      </c>
      <c r="V1455" s="157">
        <f t="shared" si="504"/>
        <v>4.3620459299999998</v>
      </c>
      <c r="W1455" s="2">
        <f t="shared" si="511"/>
        <v>0</v>
      </c>
      <c r="X1455" s="8"/>
      <c r="Y1455" s="8"/>
      <c r="Z1455" s="5"/>
      <c r="AA1455" s="1"/>
      <c r="AB1455" s="8"/>
      <c r="AC1455" s="3"/>
      <c r="AD1455" s="1"/>
      <c r="AE1455" s="3"/>
      <c r="AF1455" s="3"/>
      <c r="AG1455" s="4"/>
      <c r="AH1455" s="4"/>
      <c r="AI1455" s="4"/>
      <c r="AJ1455" s="1"/>
      <c r="AK1455" s="1"/>
      <c r="AL1455" s="1"/>
      <c r="AM1455" s="1"/>
    </row>
    <row r="1456" spans="1:177" ht="15" customHeight="1" x14ac:dyDescent="0.2">
      <c r="A1456" s="75">
        <f t="shared" si="505"/>
        <v>44391</v>
      </c>
      <c r="B1456" s="2">
        <f t="shared" si="496"/>
        <v>1068.6962567800001</v>
      </c>
      <c r="C1456" s="157">
        <f t="shared" si="514"/>
        <v>1059.9000141199999</v>
      </c>
      <c r="D1456" s="158">
        <f t="shared" si="506"/>
        <v>5692.31</v>
      </c>
      <c r="E1456" s="150">
        <f>IF(AND(K1456=1,K1455&gt;1),VLOOKUP(A1455,[1]Plan1!$GA$137:$GD$300,4),E1455)</f>
        <v>5739.56</v>
      </c>
      <c r="F1456" s="152">
        <f t="shared" si="497"/>
        <v>44316</v>
      </c>
      <c r="G1456" s="152">
        <f t="shared" si="515"/>
        <v>44346</v>
      </c>
      <c r="H1456" s="159">
        <f t="shared" si="498"/>
        <v>8.3006723105383262E-3</v>
      </c>
      <c r="I1456" s="160">
        <f t="shared" si="507"/>
        <v>44407</v>
      </c>
      <c r="J1456" s="155">
        <f t="shared" si="516"/>
        <v>30</v>
      </c>
      <c r="K1456" s="155">
        <f t="shared" si="512"/>
        <v>14</v>
      </c>
      <c r="L1456" s="2">
        <f t="shared" si="508"/>
        <v>1.0038651000000001</v>
      </c>
      <c r="M1456" s="157">
        <f t="shared" si="513"/>
        <v>1.0038651000000001</v>
      </c>
      <c r="N1456" s="2">
        <f t="shared" si="499"/>
        <v>1063.99663366</v>
      </c>
      <c r="O1456" s="161">
        <f t="shared" si="509"/>
        <v>0</v>
      </c>
      <c r="P1456" s="162">
        <f t="shared" si="500"/>
        <v>0</v>
      </c>
      <c r="Q1456" s="157">
        <f t="shared" si="501"/>
        <v>0</v>
      </c>
      <c r="R1456" s="163">
        <f t="shared" si="510"/>
        <v>0.12</v>
      </c>
      <c r="S1456" s="161">
        <f t="shared" si="502"/>
        <v>14</v>
      </c>
      <c r="T1456" s="161">
        <v>360</v>
      </c>
      <c r="U1456" s="164">
        <f t="shared" si="503"/>
        <v>1.004416953</v>
      </c>
      <c r="V1456" s="157">
        <f t="shared" si="504"/>
        <v>4.69962312</v>
      </c>
      <c r="W1456" s="2">
        <f t="shared" si="511"/>
        <v>0</v>
      </c>
      <c r="X1456" s="8"/>
      <c r="Y1456" s="8"/>
      <c r="Z1456" s="5"/>
      <c r="AA1456" s="1"/>
      <c r="AB1456" s="8"/>
      <c r="AC1456" s="3"/>
      <c r="AD1456" s="1"/>
      <c r="AE1456" s="3"/>
      <c r="AF1456" s="3"/>
      <c r="AG1456" s="4"/>
      <c r="AH1456" s="4"/>
      <c r="AI1456" s="4"/>
      <c r="AJ1456" s="1"/>
      <c r="AK1456" s="1"/>
      <c r="AL1456" s="1"/>
      <c r="AM1456" s="1"/>
    </row>
    <row r="1457" spans="1:177" ht="15" customHeight="1" x14ac:dyDescent="0.2">
      <c r="A1457" s="75">
        <f t="shared" si="505"/>
        <v>44392</v>
      </c>
      <c r="B1457" s="2">
        <f t="shared" si="496"/>
        <v>1069.3273464199999</v>
      </c>
      <c r="C1457" s="157">
        <f t="shared" si="514"/>
        <v>1059.9000141199999</v>
      </c>
      <c r="D1457" s="158">
        <f t="shared" si="506"/>
        <v>5692.31</v>
      </c>
      <c r="E1457" s="150">
        <f>IF(AND(K1457=1,K1456&gt;1),VLOOKUP(A1456,[1]Plan1!$GA$137:$GD$300,4),E1456)</f>
        <v>5739.56</v>
      </c>
      <c r="F1457" s="152">
        <f t="shared" si="497"/>
        <v>44316</v>
      </c>
      <c r="G1457" s="152">
        <f t="shared" si="515"/>
        <v>44346</v>
      </c>
      <c r="H1457" s="159">
        <f t="shared" si="498"/>
        <v>8.3006723105383262E-3</v>
      </c>
      <c r="I1457" s="160">
        <f t="shared" si="507"/>
        <v>44407</v>
      </c>
      <c r="J1457" s="155">
        <f t="shared" si="516"/>
        <v>30</v>
      </c>
      <c r="K1457" s="155">
        <f t="shared" si="512"/>
        <v>15</v>
      </c>
      <c r="L1457" s="2">
        <f t="shared" si="508"/>
        <v>1.0041417500000001</v>
      </c>
      <c r="M1457" s="157">
        <f t="shared" si="513"/>
        <v>1.0041417500000001</v>
      </c>
      <c r="N1457" s="2">
        <f t="shared" si="499"/>
        <v>1064.289855</v>
      </c>
      <c r="O1457" s="161">
        <f t="shared" si="509"/>
        <v>0</v>
      </c>
      <c r="P1457" s="162">
        <f t="shared" si="500"/>
        <v>0</v>
      </c>
      <c r="Q1457" s="157">
        <f t="shared" si="501"/>
        <v>0</v>
      </c>
      <c r="R1457" s="163">
        <f t="shared" si="510"/>
        <v>0.12</v>
      </c>
      <c r="S1457" s="161">
        <f t="shared" si="502"/>
        <v>15</v>
      </c>
      <c r="T1457" s="161">
        <v>360</v>
      </c>
      <c r="U1457" s="164">
        <f t="shared" si="503"/>
        <v>1.004733195</v>
      </c>
      <c r="V1457" s="157">
        <f t="shared" si="504"/>
        <v>5.0374914200000003</v>
      </c>
      <c r="W1457" s="2">
        <f t="shared" si="511"/>
        <v>0</v>
      </c>
      <c r="X1457" s="8"/>
      <c r="Y1457" s="8"/>
      <c r="Z1457" s="5"/>
      <c r="AA1457" s="1"/>
      <c r="AB1457" s="8"/>
      <c r="AC1457" s="3"/>
      <c r="AD1457" s="1"/>
      <c r="AE1457" s="3"/>
      <c r="AF1457" s="3"/>
      <c r="AG1457" s="4"/>
      <c r="AH1457" s="4"/>
      <c r="AI1457" s="4"/>
      <c r="AJ1457" s="1"/>
      <c r="AK1457" s="1"/>
      <c r="AL1457" s="1"/>
      <c r="AM1457" s="1"/>
    </row>
    <row r="1458" spans="1:177" ht="15" customHeight="1" x14ac:dyDescent="0.2">
      <c r="A1458" s="75">
        <f t="shared" si="505"/>
        <v>44393</v>
      </c>
      <c r="B1458" s="2">
        <f t="shared" si="496"/>
        <v>1069.95881319</v>
      </c>
      <c r="C1458" s="157">
        <f t="shared" si="514"/>
        <v>1059.9000141199999</v>
      </c>
      <c r="D1458" s="158">
        <f t="shared" si="506"/>
        <v>5692.31</v>
      </c>
      <c r="E1458" s="150">
        <f>IF(AND(K1458=1,K1457&gt;1),VLOOKUP(A1457,[1]Plan1!$GA$137:$GD$300,4),E1457)</f>
        <v>5739.56</v>
      </c>
      <c r="F1458" s="152">
        <f t="shared" si="497"/>
        <v>44316</v>
      </c>
      <c r="G1458" s="152">
        <f t="shared" si="515"/>
        <v>44346</v>
      </c>
      <c r="H1458" s="159">
        <f t="shared" si="498"/>
        <v>8.3006723105383262E-3</v>
      </c>
      <c r="I1458" s="160">
        <f t="shared" si="507"/>
        <v>44407</v>
      </c>
      <c r="J1458" s="155">
        <f t="shared" si="516"/>
        <v>30</v>
      </c>
      <c r="K1458" s="155">
        <f t="shared" si="512"/>
        <v>16</v>
      </c>
      <c r="L1458" s="2">
        <f t="shared" si="508"/>
        <v>1.00441848</v>
      </c>
      <c r="M1458" s="157">
        <f t="shared" si="513"/>
        <v>1.00441848</v>
      </c>
      <c r="N1458" s="2">
        <f t="shared" si="499"/>
        <v>1064.58316113</v>
      </c>
      <c r="O1458" s="161">
        <f t="shared" si="509"/>
        <v>0</v>
      </c>
      <c r="P1458" s="162">
        <f t="shared" si="500"/>
        <v>0</v>
      </c>
      <c r="Q1458" s="157">
        <f t="shared" si="501"/>
        <v>0</v>
      </c>
      <c r="R1458" s="163">
        <f t="shared" si="510"/>
        <v>0.12</v>
      </c>
      <c r="S1458" s="161">
        <f t="shared" si="502"/>
        <v>16</v>
      </c>
      <c r="T1458" s="161">
        <v>360</v>
      </c>
      <c r="U1458" s="164">
        <f t="shared" si="503"/>
        <v>1.0050495370000001</v>
      </c>
      <c r="V1458" s="157">
        <f t="shared" si="504"/>
        <v>5.3756520600000002</v>
      </c>
      <c r="W1458" s="2">
        <f t="shared" si="511"/>
        <v>0</v>
      </c>
      <c r="X1458" s="8"/>
      <c r="Y1458" s="8"/>
      <c r="Z1458" s="5"/>
      <c r="AA1458" s="1"/>
      <c r="AB1458" s="8"/>
      <c r="AC1458" s="3"/>
      <c r="AD1458" s="1"/>
      <c r="AE1458" s="3"/>
      <c r="AF1458" s="3"/>
      <c r="AG1458" s="4"/>
      <c r="AH1458" s="4"/>
      <c r="AI1458" s="4"/>
      <c r="AJ1458" s="1"/>
      <c r="AK1458" s="1"/>
      <c r="AL1458" s="1"/>
      <c r="AM1458" s="1"/>
    </row>
    <row r="1459" spans="1:177" ht="15" customHeight="1" x14ac:dyDescent="0.2">
      <c r="A1459" s="75">
        <f t="shared" si="505"/>
        <v>44394</v>
      </c>
      <c r="B1459" s="2">
        <f t="shared" si="496"/>
        <v>1070.5906455400002</v>
      </c>
      <c r="C1459" s="157">
        <f t="shared" si="514"/>
        <v>1059.9000141199999</v>
      </c>
      <c r="D1459" s="158">
        <f t="shared" si="506"/>
        <v>5692.31</v>
      </c>
      <c r="E1459" s="150">
        <f>IF(AND(K1459=1,K1458&gt;1),VLOOKUP(A1458,[1]Plan1!$GA$137:$GD$300,4),E1458)</f>
        <v>5739.56</v>
      </c>
      <c r="F1459" s="152">
        <f t="shared" si="497"/>
        <v>44316</v>
      </c>
      <c r="G1459" s="152">
        <f t="shared" si="515"/>
        <v>44346</v>
      </c>
      <c r="H1459" s="159">
        <f t="shared" si="498"/>
        <v>8.3006723105383262E-3</v>
      </c>
      <c r="I1459" s="160">
        <f t="shared" si="507"/>
        <v>44407</v>
      </c>
      <c r="J1459" s="155">
        <f t="shared" si="516"/>
        <v>30</v>
      </c>
      <c r="K1459" s="155">
        <f t="shared" si="512"/>
        <v>17</v>
      </c>
      <c r="L1459" s="2">
        <f t="shared" si="508"/>
        <v>1.00469528</v>
      </c>
      <c r="M1459" s="157">
        <f t="shared" si="513"/>
        <v>1.00469528</v>
      </c>
      <c r="N1459" s="2">
        <f t="shared" si="499"/>
        <v>1064.8765414500001</v>
      </c>
      <c r="O1459" s="161">
        <f t="shared" si="509"/>
        <v>0</v>
      </c>
      <c r="P1459" s="162">
        <f t="shared" si="500"/>
        <v>0</v>
      </c>
      <c r="Q1459" s="157">
        <f t="shared" si="501"/>
        <v>0</v>
      </c>
      <c r="R1459" s="163">
        <f t="shared" si="510"/>
        <v>0.12</v>
      </c>
      <c r="S1459" s="161">
        <f t="shared" si="502"/>
        <v>17</v>
      </c>
      <c r="T1459" s="161">
        <v>360</v>
      </c>
      <c r="U1459" s="164">
        <f t="shared" si="503"/>
        <v>1.0053659779999999</v>
      </c>
      <c r="V1459" s="157">
        <f t="shared" si="504"/>
        <v>5.7141040900000002</v>
      </c>
      <c r="W1459" s="2">
        <f t="shared" si="511"/>
        <v>0</v>
      </c>
      <c r="X1459" s="8"/>
      <c r="Y1459" s="8"/>
      <c r="Z1459" s="5"/>
      <c r="AA1459" s="1"/>
      <c r="AB1459" s="8"/>
      <c r="AC1459" s="3"/>
      <c r="AD1459" s="1"/>
      <c r="AE1459" s="3"/>
      <c r="AF1459" s="3"/>
      <c r="AG1459" s="4"/>
      <c r="AH1459" s="4"/>
      <c r="AI1459" s="4"/>
      <c r="AJ1459" s="1"/>
      <c r="AK1459" s="1"/>
      <c r="AL1459" s="1"/>
      <c r="AM1459" s="1"/>
    </row>
    <row r="1460" spans="1:177" ht="15" customHeight="1" x14ac:dyDescent="0.2">
      <c r="A1460" s="75">
        <f t="shared" si="505"/>
        <v>44395</v>
      </c>
      <c r="B1460" s="2">
        <f t="shared" si="496"/>
        <v>1071.2228553699999</v>
      </c>
      <c r="C1460" s="157">
        <f t="shared" si="514"/>
        <v>1059.9000141199999</v>
      </c>
      <c r="D1460" s="158">
        <f t="shared" si="506"/>
        <v>5692.31</v>
      </c>
      <c r="E1460" s="150">
        <f>IF(AND(K1460=1,K1459&gt;1),VLOOKUP(A1459,[1]Plan1!$GA$137:$GD$300,4),E1459)</f>
        <v>5739.56</v>
      </c>
      <c r="F1460" s="152">
        <f t="shared" si="497"/>
        <v>44316</v>
      </c>
      <c r="G1460" s="152">
        <f t="shared" si="515"/>
        <v>44346</v>
      </c>
      <c r="H1460" s="159">
        <f t="shared" si="498"/>
        <v>8.3006723105383262E-3</v>
      </c>
      <c r="I1460" s="160">
        <f t="shared" si="507"/>
        <v>44407</v>
      </c>
      <c r="J1460" s="155">
        <f t="shared" si="516"/>
        <v>30</v>
      </c>
      <c r="K1460" s="155">
        <f t="shared" si="512"/>
        <v>18</v>
      </c>
      <c r="L1460" s="2">
        <f t="shared" si="508"/>
        <v>1.0049721599999999</v>
      </c>
      <c r="M1460" s="157">
        <f t="shared" si="513"/>
        <v>1.0049721599999999</v>
      </c>
      <c r="N1460" s="2">
        <f t="shared" si="499"/>
        <v>1065.1700065699999</v>
      </c>
      <c r="O1460" s="161">
        <f t="shared" si="509"/>
        <v>0</v>
      </c>
      <c r="P1460" s="162">
        <f t="shared" si="500"/>
        <v>0</v>
      </c>
      <c r="Q1460" s="157">
        <f t="shared" si="501"/>
        <v>0</v>
      </c>
      <c r="R1460" s="163">
        <f t="shared" si="510"/>
        <v>0.12</v>
      </c>
      <c r="S1460" s="161">
        <f t="shared" si="502"/>
        <v>18</v>
      </c>
      <c r="T1460" s="161">
        <v>360</v>
      </c>
      <c r="U1460" s="164">
        <f t="shared" si="503"/>
        <v>1.0056825190000001</v>
      </c>
      <c r="V1460" s="157">
        <f t="shared" si="504"/>
        <v>6.0528487999999996</v>
      </c>
      <c r="W1460" s="2">
        <f t="shared" si="511"/>
        <v>0</v>
      </c>
      <c r="X1460" s="8"/>
      <c r="Y1460" s="8"/>
      <c r="Z1460" s="5"/>
      <c r="AA1460" s="1"/>
      <c r="AB1460" s="8"/>
      <c r="AC1460" s="3"/>
      <c r="AD1460" s="1"/>
      <c r="AE1460" s="3"/>
      <c r="AF1460" s="3"/>
      <c r="AG1460" s="4"/>
      <c r="AH1460" s="4"/>
      <c r="AI1460" s="4"/>
      <c r="AJ1460" s="1"/>
      <c r="AK1460" s="1"/>
      <c r="AL1460" s="1"/>
      <c r="AM1460" s="1"/>
    </row>
    <row r="1461" spans="1:177" ht="15" customHeight="1" x14ac:dyDescent="0.2">
      <c r="A1461" s="75">
        <f t="shared" si="505"/>
        <v>44396</v>
      </c>
      <c r="B1461" s="2">
        <f t="shared" si="496"/>
        <v>1071.8554417600001</v>
      </c>
      <c r="C1461" s="157">
        <f t="shared" si="514"/>
        <v>1059.9000141199999</v>
      </c>
      <c r="D1461" s="158">
        <f t="shared" si="506"/>
        <v>5692.31</v>
      </c>
      <c r="E1461" s="150">
        <f>IF(AND(K1461=1,K1460&gt;1),VLOOKUP(A1460,[1]Plan1!$GA$137:$GD$300,4),E1460)</f>
        <v>5739.56</v>
      </c>
      <c r="F1461" s="152">
        <f t="shared" si="497"/>
        <v>44316</v>
      </c>
      <c r="G1461" s="152">
        <f t="shared" si="515"/>
        <v>44346</v>
      </c>
      <c r="H1461" s="159">
        <f t="shared" si="498"/>
        <v>8.3006723105383262E-3</v>
      </c>
      <c r="I1461" s="160">
        <f t="shared" si="507"/>
        <v>44407</v>
      </c>
      <c r="J1461" s="155">
        <f t="shared" si="516"/>
        <v>30</v>
      </c>
      <c r="K1461" s="155">
        <f t="shared" si="512"/>
        <v>19</v>
      </c>
      <c r="L1461" s="2">
        <f t="shared" si="508"/>
        <v>1.00524912</v>
      </c>
      <c r="M1461" s="157">
        <f t="shared" si="513"/>
        <v>1.00524912</v>
      </c>
      <c r="N1461" s="2">
        <f t="shared" si="499"/>
        <v>1065.4635564800001</v>
      </c>
      <c r="O1461" s="161">
        <f t="shared" si="509"/>
        <v>0</v>
      </c>
      <c r="P1461" s="162">
        <f t="shared" si="500"/>
        <v>0</v>
      </c>
      <c r="Q1461" s="157">
        <f t="shared" si="501"/>
        <v>0</v>
      </c>
      <c r="R1461" s="163">
        <f t="shared" si="510"/>
        <v>0.12</v>
      </c>
      <c r="S1461" s="161">
        <f t="shared" si="502"/>
        <v>19</v>
      </c>
      <c r="T1461" s="161">
        <v>360</v>
      </c>
      <c r="U1461" s="164">
        <f t="shared" si="503"/>
        <v>1.0059991589999999</v>
      </c>
      <c r="V1461" s="157">
        <f t="shared" si="504"/>
        <v>6.3918852800000003</v>
      </c>
      <c r="W1461" s="2">
        <f t="shared" si="511"/>
        <v>0</v>
      </c>
      <c r="X1461" s="8"/>
      <c r="Y1461" s="8"/>
      <c r="Z1461" s="5"/>
      <c r="AA1461" s="1"/>
      <c r="AB1461" s="8"/>
      <c r="AC1461" s="3"/>
      <c r="AD1461" s="1"/>
      <c r="AE1461" s="3"/>
      <c r="AF1461" s="3"/>
      <c r="AG1461" s="4"/>
      <c r="AH1461" s="4"/>
      <c r="AI1461" s="4"/>
      <c r="AJ1461" s="1"/>
      <c r="AK1461" s="1"/>
      <c r="AL1461" s="1"/>
      <c r="AM1461" s="1"/>
    </row>
    <row r="1462" spans="1:177" ht="15" customHeight="1" x14ac:dyDescent="0.2">
      <c r="A1462" s="75">
        <f t="shared" si="505"/>
        <v>44397</v>
      </c>
      <c r="B1462" s="2">
        <f t="shared" si="496"/>
        <v>1072.4883963500001</v>
      </c>
      <c r="C1462" s="157">
        <f t="shared" si="514"/>
        <v>1059.9000141199999</v>
      </c>
      <c r="D1462" s="158">
        <f t="shared" si="506"/>
        <v>5692.31</v>
      </c>
      <c r="E1462" s="150">
        <f>IF(AND(K1462=1,K1461&gt;1),VLOOKUP(A1461,[1]Plan1!$GA$137:$GD$300,4),E1461)</f>
        <v>5739.56</v>
      </c>
      <c r="F1462" s="152">
        <f t="shared" si="497"/>
        <v>44316</v>
      </c>
      <c r="G1462" s="152">
        <f t="shared" si="515"/>
        <v>44346</v>
      </c>
      <c r="H1462" s="159">
        <f t="shared" si="498"/>
        <v>8.3006723105383262E-3</v>
      </c>
      <c r="I1462" s="160">
        <f t="shared" si="507"/>
        <v>44407</v>
      </c>
      <c r="J1462" s="155">
        <f t="shared" si="516"/>
        <v>30</v>
      </c>
      <c r="K1462" s="155">
        <f t="shared" si="512"/>
        <v>20</v>
      </c>
      <c r="L1462" s="2">
        <f t="shared" si="508"/>
        <v>1.0055261499999999</v>
      </c>
      <c r="M1462" s="157">
        <f t="shared" si="513"/>
        <v>1.0055261499999999</v>
      </c>
      <c r="N1462" s="2">
        <f t="shared" si="499"/>
        <v>1065.7571805800001</v>
      </c>
      <c r="O1462" s="161">
        <f t="shared" si="509"/>
        <v>0</v>
      </c>
      <c r="P1462" s="162">
        <f t="shared" si="500"/>
        <v>0</v>
      </c>
      <c r="Q1462" s="157">
        <f t="shared" si="501"/>
        <v>0</v>
      </c>
      <c r="R1462" s="163">
        <f t="shared" si="510"/>
        <v>0.12</v>
      </c>
      <c r="S1462" s="161">
        <f t="shared" si="502"/>
        <v>20</v>
      </c>
      <c r="T1462" s="161">
        <v>360</v>
      </c>
      <c r="U1462" s="164">
        <f t="shared" si="503"/>
        <v>1.0063158999999999</v>
      </c>
      <c r="V1462" s="157">
        <f t="shared" si="504"/>
        <v>6.7312157700000004</v>
      </c>
      <c r="W1462" s="2">
        <f t="shared" si="511"/>
        <v>0</v>
      </c>
      <c r="X1462" s="8"/>
      <c r="Y1462" s="8"/>
      <c r="Z1462" s="5"/>
      <c r="AA1462" s="1"/>
      <c r="AB1462" s="8"/>
      <c r="AC1462" s="3"/>
      <c r="AD1462" s="1"/>
      <c r="AE1462" s="3"/>
      <c r="AF1462" s="3"/>
      <c r="AG1462" s="4"/>
      <c r="AH1462" s="4"/>
      <c r="AI1462" s="4"/>
      <c r="AJ1462" s="1"/>
      <c r="AK1462" s="1"/>
      <c r="AL1462" s="1"/>
      <c r="AM1462" s="1"/>
    </row>
    <row r="1463" spans="1:177" ht="15" customHeight="1" x14ac:dyDescent="0.2">
      <c r="A1463" s="75">
        <f t="shared" si="505"/>
        <v>44398</v>
      </c>
      <c r="B1463" s="2">
        <f t="shared" si="496"/>
        <v>1073.1217278399999</v>
      </c>
      <c r="C1463" s="157">
        <f t="shared" si="514"/>
        <v>1059.9000141199999</v>
      </c>
      <c r="D1463" s="158">
        <f t="shared" si="506"/>
        <v>5692.31</v>
      </c>
      <c r="E1463" s="150">
        <f>IF(AND(K1463=1,K1462&gt;1),VLOOKUP(A1462,[1]Plan1!$GA$137:$GD$300,4),E1462)</f>
        <v>5739.56</v>
      </c>
      <c r="F1463" s="152">
        <f t="shared" si="497"/>
        <v>44316</v>
      </c>
      <c r="G1463" s="152">
        <f t="shared" si="515"/>
        <v>44346</v>
      </c>
      <c r="H1463" s="159">
        <f t="shared" si="498"/>
        <v>8.3006723105383262E-3</v>
      </c>
      <c r="I1463" s="160">
        <f t="shared" si="507"/>
        <v>44407</v>
      </c>
      <c r="J1463" s="155">
        <f t="shared" si="516"/>
        <v>30</v>
      </c>
      <c r="K1463" s="155">
        <f t="shared" si="512"/>
        <v>21</v>
      </c>
      <c r="L1463" s="2">
        <f t="shared" si="508"/>
        <v>1.00580326</v>
      </c>
      <c r="M1463" s="157">
        <f t="shared" si="513"/>
        <v>1.00580326</v>
      </c>
      <c r="N1463" s="2">
        <f t="shared" si="499"/>
        <v>1066.0508894699999</v>
      </c>
      <c r="O1463" s="161">
        <f t="shared" si="509"/>
        <v>0</v>
      </c>
      <c r="P1463" s="162">
        <f t="shared" si="500"/>
        <v>0</v>
      </c>
      <c r="Q1463" s="157">
        <f t="shared" si="501"/>
        <v>0</v>
      </c>
      <c r="R1463" s="163">
        <f t="shared" si="510"/>
        <v>0.12</v>
      </c>
      <c r="S1463" s="161">
        <f t="shared" si="502"/>
        <v>21</v>
      </c>
      <c r="T1463" s="161">
        <v>360</v>
      </c>
      <c r="U1463" s="164">
        <f t="shared" si="503"/>
        <v>1.0066327399999999</v>
      </c>
      <c r="V1463" s="157">
        <f t="shared" si="504"/>
        <v>7.0708383699999997</v>
      </c>
      <c r="W1463" s="2">
        <f t="shared" si="511"/>
        <v>0</v>
      </c>
      <c r="X1463" s="8"/>
      <c r="Y1463" s="8"/>
      <c r="Z1463" s="5"/>
      <c r="AA1463" s="1"/>
      <c r="AB1463" s="8"/>
      <c r="AC1463" s="3"/>
      <c r="AD1463" s="1"/>
      <c r="AE1463" s="3"/>
      <c r="AF1463" s="3"/>
      <c r="AG1463" s="4"/>
      <c r="AH1463" s="4"/>
      <c r="AI1463" s="4"/>
      <c r="AJ1463" s="1"/>
      <c r="AK1463" s="1"/>
      <c r="AL1463" s="1"/>
      <c r="AM1463" s="1"/>
    </row>
    <row r="1464" spans="1:177" ht="15" customHeight="1" x14ac:dyDescent="0.2">
      <c r="A1464" s="75">
        <f t="shared" si="505"/>
        <v>44399</v>
      </c>
      <c r="B1464" s="2">
        <f t="shared" si="496"/>
        <v>1073.7554267999999</v>
      </c>
      <c r="C1464" s="157">
        <f t="shared" si="514"/>
        <v>1059.9000141199999</v>
      </c>
      <c r="D1464" s="158">
        <f t="shared" si="506"/>
        <v>5692.31</v>
      </c>
      <c r="E1464" s="150">
        <f>IF(AND(K1464=1,K1463&gt;1),VLOOKUP(A1463,[1]Plan1!$GA$137:$GD$300,4),E1463)</f>
        <v>5739.56</v>
      </c>
      <c r="F1464" s="152">
        <f t="shared" si="497"/>
        <v>44316</v>
      </c>
      <c r="G1464" s="152">
        <f t="shared" si="515"/>
        <v>44346</v>
      </c>
      <c r="H1464" s="159">
        <f t="shared" si="498"/>
        <v>8.3006723105383262E-3</v>
      </c>
      <c r="I1464" s="160">
        <f t="shared" si="507"/>
        <v>44407</v>
      </c>
      <c r="J1464" s="155">
        <f t="shared" si="516"/>
        <v>30</v>
      </c>
      <c r="K1464" s="155">
        <f t="shared" si="512"/>
        <v>22</v>
      </c>
      <c r="L1464" s="2">
        <f t="shared" si="508"/>
        <v>1.0060804400000001</v>
      </c>
      <c r="M1464" s="157">
        <f t="shared" si="513"/>
        <v>1.0060804400000001</v>
      </c>
      <c r="N1464" s="2">
        <f t="shared" si="499"/>
        <v>1066.3446725599999</v>
      </c>
      <c r="O1464" s="161">
        <f t="shared" si="509"/>
        <v>0</v>
      </c>
      <c r="P1464" s="162">
        <f t="shared" si="500"/>
        <v>0</v>
      </c>
      <c r="Q1464" s="157">
        <f t="shared" si="501"/>
        <v>0</v>
      </c>
      <c r="R1464" s="163">
        <f t="shared" si="510"/>
        <v>0.12</v>
      </c>
      <c r="S1464" s="161">
        <f t="shared" si="502"/>
        <v>22</v>
      </c>
      <c r="T1464" s="161">
        <v>360</v>
      </c>
      <c r="U1464" s="164">
        <f t="shared" si="503"/>
        <v>1.00694968</v>
      </c>
      <c r="V1464" s="157">
        <f t="shared" si="504"/>
        <v>7.4107542400000002</v>
      </c>
      <c r="W1464" s="2">
        <f t="shared" si="511"/>
        <v>0</v>
      </c>
      <c r="X1464" s="8"/>
      <c r="Y1464" s="8"/>
      <c r="Z1464" s="5"/>
      <c r="AA1464" s="1"/>
      <c r="AB1464" s="8"/>
      <c r="AC1464" s="3"/>
      <c r="AD1464" s="1"/>
      <c r="AE1464" s="3"/>
      <c r="AF1464" s="3"/>
      <c r="AG1464" s="4"/>
      <c r="AH1464" s="4"/>
      <c r="AI1464" s="4"/>
      <c r="AJ1464" s="1"/>
      <c r="AK1464" s="1"/>
      <c r="AL1464" s="1"/>
      <c r="AM1464" s="1"/>
    </row>
    <row r="1465" spans="1:177" ht="15" customHeight="1" x14ac:dyDescent="0.2">
      <c r="A1465" s="75">
        <f t="shared" si="505"/>
        <v>44400</v>
      </c>
      <c r="B1465" s="2">
        <f t="shared" si="496"/>
        <v>1074.38950297</v>
      </c>
      <c r="C1465" s="157">
        <f t="shared" si="514"/>
        <v>1059.9000141199999</v>
      </c>
      <c r="D1465" s="158">
        <f t="shared" si="506"/>
        <v>5692.31</v>
      </c>
      <c r="E1465" s="150">
        <f>IF(AND(K1465=1,K1464&gt;1),VLOOKUP(A1464,[1]Plan1!$GA$137:$GD$300,4),E1464)</f>
        <v>5739.56</v>
      </c>
      <c r="F1465" s="152">
        <f t="shared" si="497"/>
        <v>44316</v>
      </c>
      <c r="G1465" s="152">
        <f t="shared" si="515"/>
        <v>44346</v>
      </c>
      <c r="H1465" s="159">
        <f t="shared" si="498"/>
        <v>8.3006723105383262E-3</v>
      </c>
      <c r="I1465" s="160">
        <f t="shared" si="507"/>
        <v>44407</v>
      </c>
      <c r="J1465" s="155">
        <f t="shared" si="516"/>
        <v>30</v>
      </c>
      <c r="K1465" s="155">
        <f t="shared" si="512"/>
        <v>23</v>
      </c>
      <c r="L1465" s="2">
        <f t="shared" si="508"/>
        <v>1.0063576999999999</v>
      </c>
      <c r="M1465" s="157">
        <f t="shared" si="513"/>
        <v>1.0063576999999999</v>
      </c>
      <c r="N1465" s="2">
        <f t="shared" si="499"/>
        <v>1066.6385404299999</v>
      </c>
      <c r="O1465" s="161">
        <f t="shared" si="509"/>
        <v>0</v>
      </c>
      <c r="P1465" s="162">
        <f t="shared" si="500"/>
        <v>0</v>
      </c>
      <c r="Q1465" s="157">
        <f t="shared" si="501"/>
        <v>0</v>
      </c>
      <c r="R1465" s="163">
        <f t="shared" si="510"/>
        <v>0.12</v>
      </c>
      <c r="S1465" s="161">
        <f t="shared" si="502"/>
        <v>23</v>
      </c>
      <c r="T1465" s="161">
        <v>360</v>
      </c>
      <c r="U1465" s="164">
        <f t="shared" si="503"/>
        <v>1.007266719</v>
      </c>
      <c r="V1465" s="157">
        <f t="shared" si="504"/>
        <v>7.7509625399999997</v>
      </c>
      <c r="W1465" s="2">
        <f t="shared" si="511"/>
        <v>0</v>
      </c>
      <c r="X1465" s="8"/>
      <c r="Y1465" s="8"/>
      <c r="Z1465" s="5"/>
      <c r="AA1465" s="1"/>
      <c r="AB1465" s="8"/>
      <c r="AC1465" s="3"/>
      <c r="AD1465" s="1"/>
      <c r="AE1465" s="3"/>
      <c r="AF1465" s="3"/>
      <c r="AG1465" s="4"/>
      <c r="AH1465" s="4"/>
      <c r="AI1465" s="4"/>
      <c r="AJ1465" s="1"/>
      <c r="AK1465" s="1"/>
      <c r="AL1465" s="1"/>
      <c r="AM1465" s="1"/>
    </row>
    <row r="1466" spans="1:177" ht="15" customHeight="1" x14ac:dyDescent="0.2">
      <c r="A1466" s="75">
        <f t="shared" si="505"/>
        <v>44401</v>
      </c>
      <c r="B1466" s="2">
        <f t="shared" si="496"/>
        <v>1075.0239586900002</v>
      </c>
      <c r="C1466" s="157">
        <f t="shared" si="514"/>
        <v>1059.9000141199999</v>
      </c>
      <c r="D1466" s="158">
        <f t="shared" si="506"/>
        <v>5692.31</v>
      </c>
      <c r="E1466" s="150">
        <f>IF(AND(K1466=1,K1465&gt;1),VLOOKUP(A1465,[1]Plan1!$GA$137:$GD$300,4),E1465)</f>
        <v>5739.56</v>
      </c>
      <c r="F1466" s="152">
        <f t="shared" si="497"/>
        <v>44316</v>
      </c>
      <c r="G1466" s="152">
        <f t="shared" si="515"/>
        <v>44346</v>
      </c>
      <c r="H1466" s="159">
        <f t="shared" si="498"/>
        <v>8.3006723105383262E-3</v>
      </c>
      <c r="I1466" s="160">
        <f t="shared" si="507"/>
        <v>44407</v>
      </c>
      <c r="J1466" s="155">
        <f t="shared" si="516"/>
        <v>30</v>
      </c>
      <c r="K1466" s="155">
        <f t="shared" si="512"/>
        <v>24</v>
      </c>
      <c r="L1466" s="2">
        <f t="shared" si="508"/>
        <v>1.0066350399999999</v>
      </c>
      <c r="M1466" s="157">
        <f t="shared" si="513"/>
        <v>1.0066350399999999</v>
      </c>
      <c r="N1466" s="2">
        <f t="shared" si="499"/>
        <v>1066.9324931000001</v>
      </c>
      <c r="O1466" s="161">
        <f t="shared" si="509"/>
        <v>0</v>
      </c>
      <c r="P1466" s="162">
        <f t="shared" si="500"/>
        <v>0</v>
      </c>
      <c r="Q1466" s="157">
        <f t="shared" si="501"/>
        <v>0</v>
      </c>
      <c r="R1466" s="163">
        <f t="shared" si="510"/>
        <v>0.12</v>
      </c>
      <c r="S1466" s="161">
        <f t="shared" si="502"/>
        <v>24</v>
      </c>
      <c r="T1466" s="161">
        <v>360</v>
      </c>
      <c r="U1466" s="164">
        <f t="shared" si="503"/>
        <v>1.0075838589999999</v>
      </c>
      <c r="V1466" s="157">
        <f t="shared" si="504"/>
        <v>8.0914655900000003</v>
      </c>
      <c r="W1466" s="2">
        <f t="shared" si="511"/>
        <v>0</v>
      </c>
      <c r="X1466" s="8"/>
      <c r="Y1466" s="8"/>
      <c r="Z1466" s="5"/>
      <c r="AA1466" s="1"/>
      <c r="AB1466" s="8"/>
      <c r="AC1466" s="3"/>
      <c r="AD1466" s="1"/>
      <c r="AE1466" s="3"/>
      <c r="AF1466" s="3"/>
      <c r="AG1466" s="4"/>
      <c r="AH1466" s="4"/>
      <c r="AI1466" s="4"/>
      <c r="AJ1466" s="1"/>
      <c r="AK1466" s="1"/>
      <c r="AL1466" s="1"/>
      <c r="AM1466" s="1"/>
    </row>
    <row r="1467" spans="1:177" ht="15" customHeight="1" x14ac:dyDescent="0.2">
      <c r="A1467" s="75">
        <f t="shared" si="505"/>
        <v>44402</v>
      </c>
      <c r="B1467" s="2">
        <f t="shared" si="496"/>
        <v>1075.65878129</v>
      </c>
      <c r="C1467" s="157">
        <f t="shared" si="514"/>
        <v>1059.9000141199999</v>
      </c>
      <c r="D1467" s="158">
        <f t="shared" si="506"/>
        <v>5692.31</v>
      </c>
      <c r="E1467" s="150">
        <f>IF(AND(K1467=1,K1466&gt;1),VLOOKUP(A1466,[1]Plan1!$GA$137:$GD$300,4),E1466)</f>
        <v>5739.56</v>
      </c>
      <c r="F1467" s="152">
        <f t="shared" si="497"/>
        <v>44316</v>
      </c>
      <c r="G1467" s="152">
        <f t="shared" si="515"/>
        <v>44346</v>
      </c>
      <c r="H1467" s="159">
        <f t="shared" si="498"/>
        <v>8.3006723105383262E-3</v>
      </c>
      <c r="I1467" s="160">
        <f t="shared" si="507"/>
        <v>44407</v>
      </c>
      <c r="J1467" s="155">
        <f t="shared" si="516"/>
        <v>30</v>
      </c>
      <c r="K1467" s="155">
        <f t="shared" si="512"/>
        <v>25</v>
      </c>
      <c r="L1467" s="2">
        <f t="shared" si="508"/>
        <v>1.00691245</v>
      </c>
      <c r="M1467" s="157">
        <f t="shared" si="513"/>
        <v>1.00691245</v>
      </c>
      <c r="N1467" s="2">
        <f t="shared" si="499"/>
        <v>1067.22651997</v>
      </c>
      <c r="O1467" s="161">
        <f t="shared" si="509"/>
        <v>0</v>
      </c>
      <c r="P1467" s="162">
        <f t="shared" si="500"/>
        <v>0</v>
      </c>
      <c r="Q1467" s="157">
        <f t="shared" si="501"/>
        <v>0</v>
      </c>
      <c r="R1467" s="163">
        <f t="shared" si="510"/>
        <v>0.12</v>
      </c>
      <c r="S1467" s="161">
        <f t="shared" si="502"/>
        <v>25</v>
      </c>
      <c r="T1467" s="161">
        <v>360</v>
      </c>
      <c r="U1467" s="164">
        <f t="shared" si="503"/>
        <v>1.0079010980000001</v>
      </c>
      <c r="V1467" s="157">
        <f t="shared" si="504"/>
        <v>8.4322613200000003</v>
      </c>
      <c r="W1467" s="2">
        <f t="shared" si="511"/>
        <v>0</v>
      </c>
      <c r="X1467" s="8"/>
      <c r="Y1467" s="8"/>
      <c r="Z1467" s="5"/>
      <c r="AA1467" s="1"/>
      <c r="AB1467" s="8"/>
      <c r="AC1467" s="3"/>
      <c r="AD1467" s="1"/>
      <c r="AE1467" s="3"/>
      <c r="AF1467" s="3"/>
      <c r="AG1467" s="4"/>
      <c r="AH1467" s="4"/>
      <c r="AI1467" s="4"/>
      <c r="AJ1467" s="1"/>
      <c r="AK1467" s="1"/>
      <c r="AL1467" s="1"/>
      <c r="AM1467" s="1"/>
    </row>
    <row r="1468" spans="1:177" ht="15" customHeight="1" x14ac:dyDescent="0.2">
      <c r="A1468" s="75">
        <f t="shared" si="505"/>
        <v>44403</v>
      </c>
      <c r="B1468" s="2">
        <f t="shared" si="496"/>
        <v>1076.2939826699999</v>
      </c>
      <c r="C1468" s="157">
        <f t="shared" si="514"/>
        <v>1059.9000141199999</v>
      </c>
      <c r="D1468" s="158">
        <f t="shared" si="506"/>
        <v>5692.31</v>
      </c>
      <c r="E1468" s="150">
        <f>IF(AND(K1468=1,K1467&gt;1),VLOOKUP(A1467,[1]Plan1!$GA$137:$GD$300,4),E1467)</f>
        <v>5739.56</v>
      </c>
      <c r="F1468" s="152">
        <f t="shared" si="497"/>
        <v>44316</v>
      </c>
      <c r="G1468" s="152">
        <f t="shared" si="515"/>
        <v>44346</v>
      </c>
      <c r="H1468" s="159">
        <f t="shared" si="498"/>
        <v>8.3006723105383262E-3</v>
      </c>
      <c r="I1468" s="160">
        <f t="shared" si="507"/>
        <v>44407</v>
      </c>
      <c r="J1468" s="155">
        <f t="shared" si="516"/>
        <v>30</v>
      </c>
      <c r="K1468" s="155">
        <f t="shared" si="512"/>
        <v>26</v>
      </c>
      <c r="L1468" s="2">
        <f t="shared" si="508"/>
        <v>1.00718994</v>
      </c>
      <c r="M1468" s="157">
        <f t="shared" si="513"/>
        <v>1.00718994</v>
      </c>
      <c r="N1468" s="2">
        <f t="shared" si="499"/>
        <v>1067.5206316199999</v>
      </c>
      <c r="O1468" s="161">
        <f t="shared" si="509"/>
        <v>0</v>
      </c>
      <c r="P1468" s="162">
        <f t="shared" si="500"/>
        <v>0</v>
      </c>
      <c r="Q1468" s="157">
        <f t="shared" si="501"/>
        <v>0</v>
      </c>
      <c r="R1468" s="163">
        <f t="shared" si="510"/>
        <v>0.12</v>
      </c>
      <c r="S1468" s="161">
        <f t="shared" si="502"/>
        <v>26</v>
      </c>
      <c r="T1468" s="161">
        <v>360</v>
      </c>
      <c r="U1468" s="164">
        <f t="shared" si="503"/>
        <v>1.008218437</v>
      </c>
      <c r="V1468" s="157">
        <f t="shared" si="504"/>
        <v>8.7733510500000005</v>
      </c>
      <c r="W1468" s="2">
        <f t="shared" si="511"/>
        <v>0</v>
      </c>
      <c r="X1468" s="8"/>
      <c r="Y1468" s="8"/>
      <c r="Z1468" s="5"/>
      <c r="AA1468" s="1"/>
      <c r="AB1468" s="8"/>
      <c r="AC1468" s="3"/>
      <c r="AD1468" s="1"/>
      <c r="AE1468" s="3"/>
      <c r="AF1468" s="3"/>
      <c r="AG1468" s="4"/>
      <c r="AH1468" s="4"/>
      <c r="AI1468" s="4"/>
      <c r="AJ1468" s="1"/>
      <c r="AK1468" s="1"/>
      <c r="AL1468" s="1"/>
      <c r="AM1468" s="1"/>
    </row>
    <row r="1469" spans="1:177" ht="15" customHeight="1" x14ac:dyDescent="0.2">
      <c r="A1469" s="75">
        <f t="shared" si="505"/>
        <v>44404</v>
      </c>
      <c r="B1469" s="2">
        <f t="shared" si="496"/>
        <v>1076.9295630300001</v>
      </c>
      <c r="C1469" s="157">
        <f t="shared" si="514"/>
        <v>1059.9000141199999</v>
      </c>
      <c r="D1469" s="158">
        <f t="shared" si="506"/>
        <v>5692.31</v>
      </c>
      <c r="E1469" s="150">
        <f>IF(AND(K1469=1,K1468&gt;1),VLOOKUP(A1468,[1]Plan1!$GA$137:$GD$300,4),E1468)</f>
        <v>5739.56</v>
      </c>
      <c r="F1469" s="152">
        <f t="shared" si="497"/>
        <v>44316</v>
      </c>
      <c r="G1469" s="152">
        <f t="shared" si="515"/>
        <v>44346</v>
      </c>
      <c r="H1469" s="159">
        <f t="shared" si="498"/>
        <v>8.3006723105383262E-3</v>
      </c>
      <c r="I1469" s="160">
        <f t="shared" si="507"/>
        <v>44407</v>
      </c>
      <c r="J1469" s="155">
        <f t="shared" si="516"/>
        <v>30</v>
      </c>
      <c r="K1469" s="155">
        <f t="shared" si="512"/>
        <v>27</v>
      </c>
      <c r="L1469" s="2">
        <f t="shared" si="508"/>
        <v>1.0074675099999999</v>
      </c>
      <c r="M1469" s="157">
        <f t="shared" si="513"/>
        <v>1.0074675099999999</v>
      </c>
      <c r="N1469" s="2">
        <f t="shared" si="499"/>
        <v>1067.81482807</v>
      </c>
      <c r="O1469" s="161">
        <f t="shared" si="509"/>
        <v>0</v>
      </c>
      <c r="P1469" s="162">
        <f t="shared" si="500"/>
        <v>0</v>
      </c>
      <c r="Q1469" s="157">
        <f t="shared" si="501"/>
        <v>0</v>
      </c>
      <c r="R1469" s="163">
        <f t="shared" si="510"/>
        <v>0.12</v>
      </c>
      <c r="S1469" s="161">
        <f t="shared" si="502"/>
        <v>27</v>
      </c>
      <c r="T1469" s="161">
        <v>360</v>
      </c>
      <c r="U1469" s="164">
        <f t="shared" si="503"/>
        <v>1.0085358760000001</v>
      </c>
      <c r="V1469" s="157">
        <f t="shared" si="504"/>
        <v>9.1147349599999998</v>
      </c>
      <c r="W1469" s="2">
        <f t="shared" si="511"/>
        <v>0</v>
      </c>
      <c r="X1469" s="8"/>
      <c r="Y1469" s="8"/>
      <c r="Z1469" s="5"/>
      <c r="AA1469" s="1"/>
      <c r="AB1469" s="8"/>
      <c r="AC1469" s="3"/>
      <c r="AD1469" s="1"/>
      <c r="AE1469" s="3"/>
      <c r="AF1469" s="3"/>
      <c r="AG1469" s="4"/>
      <c r="AH1469" s="4"/>
      <c r="AI1469" s="4"/>
      <c r="AJ1469" s="1"/>
      <c r="AK1469" s="1"/>
      <c r="AL1469" s="1"/>
      <c r="AM1469" s="1"/>
    </row>
    <row r="1470" spans="1:177" ht="15" customHeight="1" x14ac:dyDescent="0.2">
      <c r="A1470" s="75">
        <f t="shared" si="505"/>
        <v>44405</v>
      </c>
      <c r="B1470" s="2">
        <f t="shared" si="496"/>
        <v>1077.56551182</v>
      </c>
      <c r="C1470" s="157">
        <f t="shared" si="514"/>
        <v>1059.9000141199999</v>
      </c>
      <c r="D1470" s="158">
        <f t="shared" si="506"/>
        <v>5692.31</v>
      </c>
      <c r="E1470" s="150">
        <f>IF(AND(K1470=1,K1469&gt;1),VLOOKUP(A1469,[1]Plan1!$GA$137:$GD$300,4),E1469)</f>
        <v>5739.56</v>
      </c>
      <c r="F1470" s="152">
        <f t="shared" si="497"/>
        <v>44316</v>
      </c>
      <c r="G1470" s="152">
        <f t="shared" si="515"/>
        <v>44346</v>
      </c>
      <c r="H1470" s="159">
        <f t="shared" si="498"/>
        <v>8.3006723105383262E-3</v>
      </c>
      <c r="I1470" s="160">
        <f t="shared" si="507"/>
        <v>44407</v>
      </c>
      <c r="J1470" s="155">
        <f t="shared" si="516"/>
        <v>30</v>
      </c>
      <c r="K1470" s="155">
        <f t="shared" si="512"/>
        <v>28</v>
      </c>
      <c r="L1470" s="2">
        <f t="shared" si="508"/>
        <v>1.0077451500000001</v>
      </c>
      <c r="M1470" s="157">
        <f t="shared" si="513"/>
        <v>1.0077451500000001</v>
      </c>
      <c r="N1470" s="2">
        <f t="shared" si="499"/>
        <v>1068.1090987099999</v>
      </c>
      <c r="O1470" s="161">
        <f t="shared" si="509"/>
        <v>0</v>
      </c>
      <c r="P1470" s="162">
        <f t="shared" si="500"/>
        <v>0</v>
      </c>
      <c r="Q1470" s="157">
        <f t="shared" si="501"/>
        <v>0</v>
      </c>
      <c r="R1470" s="163">
        <f t="shared" si="510"/>
        <v>0.12</v>
      </c>
      <c r="S1470" s="161">
        <f t="shared" si="502"/>
        <v>28</v>
      </c>
      <c r="T1470" s="161">
        <v>360</v>
      </c>
      <c r="U1470" s="164">
        <f t="shared" si="503"/>
        <v>1.0088534149999999</v>
      </c>
      <c r="V1470" s="157">
        <f t="shared" si="504"/>
        <v>9.4564131099999997</v>
      </c>
      <c r="W1470" s="2">
        <f t="shared" si="511"/>
        <v>0</v>
      </c>
      <c r="X1470" s="8"/>
      <c r="Y1470" s="8"/>
      <c r="Z1470" s="5"/>
      <c r="AA1470" s="21"/>
      <c r="AB1470" s="13"/>
      <c r="AC1470" s="27"/>
      <c r="AD1470" s="21"/>
      <c r="AE1470" s="27"/>
      <c r="AF1470" s="27"/>
      <c r="AG1470" s="35"/>
      <c r="AH1470" s="35"/>
      <c r="AI1470" s="35"/>
      <c r="AJ1470" s="21"/>
      <c r="AK1470" s="21"/>
      <c r="AL1470" s="21"/>
      <c r="AM1470" s="21"/>
    </row>
    <row r="1471" spans="1:177" ht="15" customHeight="1" x14ac:dyDescent="0.2">
      <c r="A1471" s="75">
        <f t="shared" si="505"/>
        <v>44406</v>
      </c>
      <c r="B1471" s="2">
        <f t="shared" si="496"/>
        <v>1078.20183991</v>
      </c>
      <c r="C1471" s="157">
        <f t="shared" si="514"/>
        <v>1059.9000141199999</v>
      </c>
      <c r="D1471" s="158">
        <f t="shared" si="506"/>
        <v>5692.31</v>
      </c>
      <c r="E1471" s="150">
        <f>IF(AND(K1471=1,K1470&gt;1),VLOOKUP(A1470,[1]Plan1!$GA$137:$GD$300,4),E1470)</f>
        <v>5739.56</v>
      </c>
      <c r="F1471" s="152">
        <f t="shared" si="497"/>
        <v>44316</v>
      </c>
      <c r="G1471" s="152">
        <f t="shared" si="515"/>
        <v>44346</v>
      </c>
      <c r="H1471" s="159">
        <f t="shared" si="498"/>
        <v>8.3006723105383262E-3</v>
      </c>
      <c r="I1471" s="160">
        <f t="shared" si="507"/>
        <v>44407</v>
      </c>
      <c r="J1471" s="155">
        <f t="shared" si="516"/>
        <v>30</v>
      </c>
      <c r="K1471" s="155">
        <f t="shared" si="512"/>
        <v>29</v>
      </c>
      <c r="L1471" s="2">
        <f t="shared" si="508"/>
        <v>1.00802287</v>
      </c>
      <c r="M1471" s="157">
        <f t="shared" si="513"/>
        <v>1.00802287</v>
      </c>
      <c r="N1471" s="2">
        <f t="shared" si="499"/>
        <v>1068.4034541399999</v>
      </c>
      <c r="O1471" s="161">
        <f t="shared" si="509"/>
        <v>0</v>
      </c>
      <c r="P1471" s="162">
        <f t="shared" si="500"/>
        <v>0</v>
      </c>
      <c r="Q1471" s="157">
        <f t="shared" si="501"/>
        <v>0</v>
      </c>
      <c r="R1471" s="163">
        <f t="shared" si="510"/>
        <v>0.12</v>
      </c>
      <c r="S1471" s="161">
        <f t="shared" si="502"/>
        <v>29</v>
      </c>
      <c r="T1471" s="161">
        <v>360</v>
      </c>
      <c r="U1471" s="164">
        <f t="shared" si="503"/>
        <v>1.0091710540000001</v>
      </c>
      <c r="V1471" s="157">
        <f t="shared" si="504"/>
        <v>9.7983857699999994</v>
      </c>
      <c r="W1471" s="2">
        <f t="shared" si="511"/>
        <v>0</v>
      </c>
      <c r="X1471" s="8"/>
      <c r="Y1471" s="8"/>
      <c r="Z1471" s="5"/>
      <c r="AA1471" s="1"/>
      <c r="AB1471" s="8"/>
      <c r="AC1471" s="3"/>
      <c r="AD1471" s="1"/>
      <c r="AE1471" s="3"/>
      <c r="AF1471" s="3"/>
      <c r="AG1471" s="4"/>
      <c r="AH1471" s="4"/>
      <c r="AI1471" s="4"/>
      <c r="AJ1471" s="1"/>
      <c r="AK1471" s="1"/>
      <c r="AL1471" s="1"/>
      <c r="AM1471" s="1"/>
    </row>
    <row r="1472" spans="1:177" ht="15" customHeight="1" x14ac:dyDescent="0.2">
      <c r="A1472" s="75">
        <f t="shared" si="505"/>
        <v>44407</v>
      </c>
      <c r="B1472" s="2">
        <f t="shared" si="496"/>
        <v>1078.83854746</v>
      </c>
      <c r="C1472" s="157">
        <f t="shared" si="514"/>
        <v>1059.9000141199999</v>
      </c>
      <c r="D1472" s="158">
        <f t="shared" si="506"/>
        <v>5692.31</v>
      </c>
      <c r="E1472" s="150">
        <f>IF(AND(K1472=1,K1471&gt;1),VLOOKUP(A1471,[1]Plan1!$GA$137:$GD$300,4),E1471)</f>
        <v>5739.56</v>
      </c>
      <c r="F1472" s="152">
        <f t="shared" si="497"/>
        <v>44316</v>
      </c>
      <c r="G1472" s="152">
        <f t="shared" si="515"/>
        <v>44346</v>
      </c>
      <c r="H1472" s="159">
        <f t="shared" si="498"/>
        <v>8.3006723105383262E-3</v>
      </c>
      <c r="I1472" s="160">
        <f t="shared" si="507"/>
        <v>44407</v>
      </c>
      <c r="J1472" s="155">
        <f t="shared" si="516"/>
        <v>30</v>
      </c>
      <c r="K1472" s="155">
        <f t="shared" si="512"/>
        <v>30</v>
      </c>
      <c r="L1472" s="2">
        <f t="shared" si="508"/>
        <v>1.0083006699999999</v>
      </c>
      <c r="M1472" s="157">
        <f t="shared" si="513"/>
        <v>1.0083006699999999</v>
      </c>
      <c r="N1472" s="2">
        <f t="shared" si="499"/>
        <v>1068.6978943700001</v>
      </c>
      <c r="O1472" s="161">
        <f t="shared" si="509"/>
        <v>12</v>
      </c>
      <c r="P1472" s="162">
        <f t="shared" si="500"/>
        <v>1.8941812644881539E-2</v>
      </c>
      <c r="Q1472" s="157">
        <f t="shared" si="501"/>
        <v>20.243075279999999</v>
      </c>
      <c r="R1472" s="163">
        <f t="shared" si="510"/>
        <v>0.12</v>
      </c>
      <c r="S1472" s="161">
        <f t="shared" si="502"/>
        <v>30</v>
      </c>
      <c r="T1472" s="161">
        <v>360</v>
      </c>
      <c r="U1472" s="164">
        <f t="shared" si="503"/>
        <v>1.0094887930000001</v>
      </c>
      <c r="V1472" s="157">
        <f t="shared" si="504"/>
        <v>10.140653090000001</v>
      </c>
      <c r="W1472" s="2">
        <f t="shared" si="511"/>
        <v>30.38372837</v>
      </c>
      <c r="X1472" s="13"/>
      <c r="Y1472" s="13"/>
      <c r="Z1472" s="5"/>
      <c r="AA1472" s="21"/>
      <c r="AB1472" s="13"/>
      <c r="AC1472" s="27"/>
      <c r="AD1472" s="21"/>
      <c r="AE1472" s="27"/>
      <c r="AF1472" s="27"/>
      <c r="AG1472" s="35"/>
      <c r="AH1472" s="35"/>
      <c r="AI1472" s="35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1"/>
      <c r="BY1472" s="21"/>
      <c r="BZ1472" s="21"/>
      <c r="CA1472" s="21"/>
      <c r="CB1472" s="21"/>
      <c r="CC1472" s="21"/>
      <c r="CD1472" s="21"/>
      <c r="CE1472" s="21"/>
      <c r="CF1472" s="21"/>
      <c r="CG1472" s="21"/>
      <c r="CH1472" s="21"/>
      <c r="CI1472" s="21"/>
      <c r="CJ1472" s="21"/>
      <c r="CK1472" s="21"/>
      <c r="CL1472" s="21"/>
      <c r="CM1472" s="21"/>
      <c r="CN1472" s="21"/>
      <c r="CO1472" s="21"/>
      <c r="CP1472" s="21"/>
      <c r="CQ1472" s="21"/>
      <c r="CR1472" s="21"/>
      <c r="CS1472" s="21"/>
      <c r="CT1472" s="21"/>
      <c r="CU1472" s="21"/>
      <c r="CV1472" s="21"/>
      <c r="CW1472" s="21"/>
      <c r="CX1472" s="21"/>
      <c r="CY1472" s="21"/>
      <c r="CZ1472" s="21"/>
      <c r="DA1472" s="21"/>
      <c r="DB1472" s="21"/>
      <c r="DC1472" s="21"/>
      <c r="DD1472" s="21"/>
      <c r="DE1472" s="21"/>
      <c r="DF1472" s="21"/>
      <c r="DG1472" s="21"/>
      <c r="DH1472" s="21"/>
      <c r="DI1472" s="21"/>
      <c r="DJ1472" s="21"/>
      <c r="DK1472" s="21"/>
      <c r="DL1472" s="21"/>
      <c r="DM1472" s="21"/>
      <c r="DN1472" s="21"/>
      <c r="DO1472" s="21"/>
      <c r="DP1472" s="21"/>
      <c r="DQ1472" s="21"/>
      <c r="DR1472" s="21"/>
      <c r="DS1472" s="21"/>
      <c r="DT1472" s="21"/>
      <c r="DU1472" s="21"/>
      <c r="DV1472" s="21"/>
      <c r="DW1472" s="21"/>
      <c r="DX1472" s="21"/>
      <c r="DY1472" s="21"/>
      <c r="DZ1472" s="21"/>
      <c r="EA1472" s="21"/>
      <c r="EB1472" s="21"/>
      <c r="EC1472" s="21"/>
      <c r="ED1472" s="21"/>
      <c r="EE1472" s="21"/>
      <c r="EF1472" s="21"/>
      <c r="EG1472" s="21"/>
      <c r="EH1472" s="21"/>
      <c r="EI1472" s="21"/>
      <c r="EJ1472" s="21"/>
      <c r="EK1472" s="21"/>
      <c r="EL1472" s="21"/>
      <c r="EM1472" s="21"/>
      <c r="EN1472" s="21"/>
      <c r="EO1472" s="21"/>
      <c r="EP1472" s="21"/>
      <c r="EQ1472" s="21"/>
      <c r="ER1472" s="21"/>
      <c r="ES1472" s="21"/>
      <c r="ET1472" s="21"/>
      <c r="EU1472" s="21"/>
      <c r="EV1472" s="21"/>
      <c r="EW1472" s="21"/>
      <c r="EX1472" s="21"/>
      <c r="EY1472" s="21"/>
      <c r="EZ1472" s="21"/>
      <c r="FA1472" s="21"/>
      <c r="FB1472" s="21"/>
      <c r="FC1472" s="21"/>
      <c r="FD1472" s="21"/>
      <c r="FE1472" s="21"/>
      <c r="FF1472" s="21"/>
      <c r="FG1472" s="21"/>
      <c r="FH1472" s="21"/>
      <c r="FI1472" s="21"/>
      <c r="FJ1472" s="21"/>
      <c r="FK1472" s="21"/>
      <c r="FL1472" s="21"/>
      <c r="FM1472" s="21"/>
      <c r="FN1472" s="21"/>
      <c r="FO1472" s="21"/>
      <c r="FP1472" s="21"/>
      <c r="FQ1472" s="21"/>
      <c r="FR1472" s="21"/>
      <c r="FS1472" s="21"/>
      <c r="FT1472" s="21"/>
      <c r="FU1472" s="21"/>
    </row>
    <row r="1473" spans="1:39" ht="15" customHeight="1" x14ac:dyDescent="0.2">
      <c r="A1473" s="75">
        <f t="shared" si="505"/>
        <v>44408</v>
      </c>
      <c r="B1473" s="2">
        <f t="shared" si="496"/>
        <v>1048.95312341</v>
      </c>
      <c r="C1473" s="157">
        <f t="shared" si="514"/>
        <v>1048.45481909</v>
      </c>
      <c r="D1473" s="158">
        <f t="shared" si="506"/>
        <v>5739.56</v>
      </c>
      <c r="E1473" s="150">
        <f>IF(AND(K1473=1,K1472&gt;1),VLOOKUP(A1472,[1]Plan1!$GA$137:$GD$300,4),E1472)</f>
        <v>5769.98</v>
      </c>
      <c r="F1473" s="152">
        <f t="shared" si="497"/>
        <v>44346</v>
      </c>
      <c r="G1473" s="152">
        <f t="shared" si="515"/>
        <v>44377</v>
      </c>
      <c r="H1473" s="159">
        <f t="shared" si="498"/>
        <v>5.3000578441551038E-3</v>
      </c>
      <c r="I1473" s="160">
        <f t="shared" si="507"/>
        <v>44438</v>
      </c>
      <c r="J1473" s="155">
        <f t="shared" si="516"/>
        <v>31</v>
      </c>
      <c r="K1473" s="155">
        <f t="shared" si="512"/>
        <v>1</v>
      </c>
      <c r="L1473" s="2">
        <f t="shared" si="508"/>
        <v>1.0001705299999999</v>
      </c>
      <c r="M1473" s="157">
        <f t="shared" si="513"/>
        <v>1.0001705299999999</v>
      </c>
      <c r="N1473" s="2">
        <f t="shared" si="499"/>
        <v>1048.63361209</v>
      </c>
      <c r="O1473" s="161">
        <f t="shared" si="509"/>
        <v>0</v>
      </c>
      <c r="P1473" s="162">
        <f t="shared" si="500"/>
        <v>0</v>
      </c>
      <c r="Q1473" s="157">
        <f t="shared" si="501"/>
        <v>0</v>
      </c>
      <c r="R1473" s="163">
        <f t="shared" si="510"/>
        <v>0.12</v>
      </c>
      <c r="S1473" s="161">
        <f t="shared" si="502"/>
        <v>1</v>
      </c>
      <c r="T1473" s="161">
        <v>360</v>
      </c>
      <c r="U1473" s="164">
        <f t="shared" si="503"/>
        <v>1.0003046929999999</v>
      </c>
      <c r="V1473" s="157">
        <f t="shared" si="504"/>
        <v>0.31951131999999999</v>
      </c>
      <c r="W1473" s="2">
        <f t="shared" si="511"/>
        <v>0</v>
      </c>
      <c r="X1473" s="8"/>
      <c r="Y1473" s="8"/>
      <c r="Z1473" s="5"/>
      <c r="AA1473" s="1"/>
      <c r="AB1473" s="8"/>
      <c r="AC1473" s="3"/>
      <c r="AD1473" s="1"/>
      <c r="AE1473" s="3"/>
      <c r="AF1473" s="3"/>
      <c r="AG1473" s="4"/>
      <c r="AH1473" s="4"/>
      <c r="AI1473" s="4"/>
      <c r="AJ1473" s="1"/>
      <c r="AK1473" s="1"/>
      <c r="AL1473" s="1"/>
      <c r="AM1473" s="1"/>
    </row>
    <row r="1474" spans="1:39" ht="15" customHeight="1" x14ac:dyDescent="0.2">
      <c r="A1474" s="75">
        <f t="shared" si="505"/>
        <v>44409</v>
      </c>
      <c r="B1474" s="2">
        <f t="shared" si="496"/>
        <v>1049.4516667399998</v>
      </c>
      <c r="C1474" s="157">
        <f t="shared" si="514"/>
        <v>1048.45481909</v>
      </c>
      <c r="D1474" s="158">
        <f t="shared" si="506"/>
        <v>5739.56</v>
      </c>
      <c r="E1474" s="150">
        <f>IF(AND(K1474=1,K1473&gt;1),VLOOKUP(A1473,[1]Plan1!$GA$137:$GD$300,4),E1473)</f>
        <v>5769.98</v>
      </c>
      <c r="F1474" s="152">
        <f t="shared" si="497"/>
        <v>44346</v>
      </c>
      <c r="G1474" s="152">
        <f t="shared" si="515"/>
        <v>44377</v>
      </c>
      <c r="H1474" s="159">
        <f t="shared" si="498"/>
        <v>5.3000578441551038E-3</v>
      </c>
      <c r="I1474" s="160">
        <f t="shared" si="507"/>
        <v>44438</v>
      </c>
      <c r="J1474" s="155">
        <f t="shared" si="516"/>
        <v>31</v>
      </c>
      <c r="K1474" s="155">
        <f t="shared" si="512"/>
        <v>2</v>
      </c>
      <c r="L1474" s="2">
        <f t="shared" si="508"/>
        <v>1.00034109</v>
      </c>
      <c r="M1474" s="157">
        <f t="shared" si="513"/>
        <v>1.00034109</v>
      </c>
      <c r="N1474" s="2">
        <f t="shared" si="499"/>
        <v>1048.8124365399999</v>
      </c>
      <c r="O1474" s="161">
        <f t="shared" si="509"/>
        <v>0</v>
      </c>
      <c r="P1474" s="162">
        <f t="shared" si="500"/>
        <v>0</v>
      </c>
      <c r="Q1474" s="157">
        <f t="shared" si="501"/>
        <v>0</v>
      </c>
      <c r="R1474" s="163">
        <f t="shared" si="510"/>
        <v>0.12</v>
      </c>
      <c r="S1474" s="161">
        <f t="shared" si="502"/>
        <v>2</v>
      </c>
      <c r="T1474" s="161">
        <v>360</v>
      </c>
      <c r="U1474" s="164">
        <f t="shared" si="503"/>
        <v>1.0006094800000001</v>
      </c>
      <c r="V1474" s="157">
        <f t="shared" si="504"/>
        <v>0.63923019999999997</v>
      </c>
      <c r="W1474" s="2">
        <f t="shared" si="511"/>
        <v>0</v>
      </c>
      <c r="X1474" s="8"/>
      <c r="Y1474" s="8"/>
      <c r="Z1474" s="5"/>
      <c r="AA1474" s="1"/>
      <c r="AB1474" s="8"/>
      <c r="AC1474" s="3"/>
      <c r="AD1474" s="1"/>
      <c r="AE1474" s="3"/>
      <c r="AF1474" s="3"/>
      <c r="AG1474" s="4"/>
      <c r="AH1474" s="4"/>
      <c r="AI1474" s="4"/>
      <c r="AJ1474" s="1"/>
      <c r="AK1474" s="1"/>
      <c r="AL1474" s="1"/>
      <c r="AM1474" s="1"/>
    </row>
    <row r="1475" spans="1:39" ht="15" customHeight="1" x14ac:dyDescent="0.2">
      <c r="A1475" s="75">
        <f t="shared" si="505"/>
        <v>44410</v>
      </c>
      <c r="B1475" s="2">
        <f t="shared" si="496"/>
        <v>1049.9504470699999</v>
      </c>
      <c r="C1475" s="157">
        <f t="shared" si="514"/>
        <v>1048.45481909</v>
      </c>
      <c r="D1475" s="158">
        <f t="shared" si="506"/>
        <v>5739.56</v>
      </c>
      <c r="E1475" s="150">
        <f>IF(AND(K1475=1,K1474&gt;1),VLOOKUP(A1474,[1]Plan1!$GA$137:$GD$300,4),E1474)</f>
        <v>5769.98</v>
      </c>
      <c r="F1475" s="152">
        <f t="shared" si="497"/>
        <v>44346</v>
      </c>
      <c r="G1475" s="152">
        <f t="shared" si="515"/>
        <v>44377</v>
      </c>
      <c r="H1475" s="159">
        <f t="shared" si="498"/>
        <v>5.3000578441551038E-3</v>
      </c>
      <c r="I1475" s="160">
        <f t="shared" si="507"/>
        <v>44438</v>
      </c>
      <c r="J1475" s="155">
        <f t="shared" si="516"/>
        <v>31</v>
      </c>
      <c r="K1475" s="155">
        <f t="shared" si="512"/>
        <v>3</v>
      </c>
      <c r="L1475" s="2">
        <f t="shared" si="508"/>
        <v>1.00051168</v>
      </c>
      <c r="M1475" s="157">
        <f t="shared" si="513"/>
        <v>1.00051168</v>
      </c>
      <c r="N1475" s="2">
        <f t="shared" si="499"/>
        <v>1048.9912924499999</v>
      </c>
      <c r="O1475" s="161">
        <f t="shared" si="509"/>
        <v>0</v>
      </c>
      <c r="P1475" s="162">
        <f t="shared" si="500"/>
        <v>0</v>
      </c>
      <c r="Q1475" s="157">
        <f t="shared" si="501"/>
        <v>0</v>
      </c>
      <c r="R1475" s="163">
        <f t="shared" si="510"/>
        <v>0.12</v>
      </c>
      <c r="S1475" s="161">
        <f t="shared" si="502"/>
        <v>3</v>
      </c>
      <c r="T1475" s="161">
        <v>360</v>
      </c>
      <c r="U1475" s="164">
        <f t="shared" si="503"/>
        <v>1.000914359</v>
      </c>
      <c r="V1475" s="157">
        <f t="shared" si="504"/>
        <v>0.95915461999999996</v>
      </c>
      <c r="W1475" s="2">
        <f t="shared" si="511"/>
        <v>0</v>
      </c>
      <c r="X1475" s="8"/>
      <c r="Y1475" s="8"/>
      <c r="Z1475" s="5"/>
      <c r="AA1475" s="1"/>
      <c r="AB1475" s="8"/>
      <c r="AC1475" s="3"/>
      <c r="AD1475" s="1"/>
      <c r="AE1475" s="3"/>
      <c r="AF1475" s="3"/>
      <c r="AG1475" s="4"/>
      <c r="AH1475" s="4"/>
      <c r="AI1475" s="4"/>
      <c r="AJ1475" s="1"/>
      <c r="AK1475" s="1"/>
      <c r="AL1475" s="1"/>
      <c r="AM1475" s="1"/>
    </row>
    <row r="1476" spans="1:39" ht="15" customHeight="1" x14ac:dyDescent="0.2">
      <c r="A1476" s="75">
        <f t="shared" si="505"/>
        <v>44411</v>
      </c>
      <c r="B1476" s="2">
        <f t="shared" si="496"/>
        <v>1050.44946553</v>
      </c>
      <c r="C1476" s="157">
        <f t="shared" si="514"/>
        <v>1048.45481909</v>
      </c>
      <c r="D1476" s="158">
        <f t="shared" si="506"/>
        <v>5739.56</v>
      </c>
      <c r="E1476" s="150">
        <f>IF(AND(K1476=1,K1475&gt;1),VLOOKUP(A1475,[1]Plan1!$GA$137:$GD$300,4),E1475)</f>
        <v>5769.98</v>
      </c>
      <c r="F1476" s="152">
        <f t="shared" si="497"/>
        <v>44346</v>
      </c>
      <c r="G1476" s="152">
        <f t="shared" si="515"/>
        <v>44377</v>
      </c>
      <c r="H1476" s="159">
        <f t="shared" si="498"/>
        <v>5.3000578441551038E-3</v>
      </c>
      <c r="I1476" s="160">
        <f t="shared" si="507"/>
        <v>44438</v>
      </c>
      <c r="J1476" s="155">
        <f t="shared" si="516"/>
        <v>31</v>
      </c>
      <c r="K1476" s="155">
        <f t="shared" si="512"/>
        <v>4</v>
      </c>
      <c r="L1476" s="2">
        <f t="shared" si="508"/>
        <v>1.0006823</v>
      </c>
      <c r="M1476" s="157">
        <f t="shared" si="513"/>
        <v>1.0006823</v>
      </c>
      <c r="N1476" s="2">
        <f t="shared" si="499"/>
        <v>1049.17017981</v>
      </c>
      <c r="O1476" s="161">
        <f t="shared" si="509"/>
        <v>0</v>
      </c>
      <c r="P1476" s="162">
        <f t="shared" si="500"/>
        <v>0</v>
      </c>
      <c r="Q1476" s="157">
        <f t="shared" si="501"/>
        <v>0</v>
      </c>
      <c r="R1476" s="163">
        <f t="shared" si="510"/>
        <v>0.12</v>
      </c>
      <c r="S1476" s="161">
        <f t="shared" si="502"/>
        <v>4</v>
      </c>
      <c r="T1476" s="161">
        <v>360</v>
      </c>
      <c r="U1476" s="164">
        <f t="shared" si="503"/>
        <v>1.0012193309999999</v>
      </c>
      <c r="V1476" s="157">
        <f t="shared" si="504"/>
        <v>1.2792857200000001</v>
      </c>
      <c r="W1476" s="2">
        <f t="shared" si="511"/>
        <v>0</v>
      </c>
      <c r="X1476" s="8"/>
      <c r="Y1476" s="8"/>
      <c r="Z1476" s="5"/>
      <c r="AA1476" s="1"/>
      <c r="AB1476" s="8"/>
      <c r="AC1476" s="3"/>
      <c r="AD1476" s="1"/>
      <c r="AE1476" s="3"/>
      <c r="AF1476" s="3"/>
      <c r="AG1476" s="4"/>
      <c r="AH1476" s="4"/>
      <c r="AI1476" s="4"/>
      <c r="AJ1476" s="1"/>
      <c r="AK1476" s="1"/>
      <c r="AL1476" s="1"/>
      <c r="AM1476" s="1"/>
    </row>
    <row r="1477" spans="1:39" ht="15" customHeight="1" x14ac:dyDescent="0.2">
      <c r="A1477" s="75">
        <f t="shared" si="505"/>
        <v>44412</v>
      </c>
      <c r="B1477" s="2">
        <f t="shared" si="496"/>
        <v>1050.94872218</v>
      </c>
      <c r="C1477" s="157">
        <f t="shared" si="514"/>
        <v>1048.45481909</v>
      </c>
      <c r="D1477" s="158">
        <f t="shared" si="506"/>
        <v>5739.56</v>
      </c>
      <c r="E1477" s="150">
        <f>IF(AND(K1477=1,K1476&gt;1),VLOOKUP(A1476,[1]Plan1!$GA$137:$GD$300,4),E1476)</f>
        <v>5769.98</v>
      </c>
      <c r="F1477" s="152">
        <f t="shared" si="497"/>
        <v>44346</v>
      </c>
      <c r="G1477" s="152">
        <f t="shared" si="515"/>
        <v>44377</v>
      </c>
      <c r="H1477" s="159">
        <f t="shared" si="498"/>
        <v>5.3000578441551038E-3</v>
      </c>
      <c r="I1477" s="160">
        <f t="shared" si="507"/>
        <v>44438</v>
      </c>
      <c r="J1477" s="155">
        <f t="shared" si="516"/>
        <v>31</v>
      </c>
      <c r="K1477" s="155">
        <f t="shared" si="512"/>
        <v>5</v>
      </c>
      <c r="L1477" s="2">
        <f t="shared" si="508"/>
        <v>1.0008529500000001</v>
      </c>
      <c r="M1477" s="157">
        <f t="shared" si="513"/>
        <v>1.0008529500000001</v>
      </c>
      <c r="N1477" s="2">
        <f t="shared" si="499"/>
        <v>1049.3490986199999</v>
      </c>
      <c r="O1477" s="161">
        <f t="shared" si="509"/>
        <v>0</v>
      </c>
      <c r="P1477" s="162">
        <f t="shared" si="500"/>
        <v>0</v>
      </c>
      <c r="Q1477" s="157">
        <f t="shared" si="501"/>
        <v>0</v>
      </c>
      <c r="R1477" s="163">
        <f t="shared" si="510"/>
        <v>0.12</v>
      </c>
      <c r="S1477" s="161">
        <f t="shared" si="502"/>
        <v>5</v>
      </c>
      <c r="T1477" s="161">
        <v>360</v>
      </c>
      <c r="U1477" s="164">
        <f t="shared" si="503"/>
        <v>1.001524396</v>
      </c>
      <c r="V1477" s="157">
        <f t="shared" si="504"/>
        <v>1.5996235599999999</v>
      </c>
      <c r="W1477" s="2">
        <f t="shared" si="511"/>
        <v>0</v>
      </c>
      <c r="X1477" s="8"/>
      <c r="Y1477" s="8"/>
      <c r="Z1477" s="5"/>
      <c r="AA1477" s="1"/>
      <c r="AB1477" s="8"/>
      <c r="AC1477" s="3"/>
      <c r="AD1477" s="1"/>
      <c r="AE1477" s="3"/>
      <c r="AF1477" s="3"/>
      <c r="AG1477" s="4"/>
      <c r="AH1477" s="4"/>
      <c r="AI1477" s="4"/>
      <c r="AJ1477" s="1"/>
      <c r="AK1477" s="1"/>
      <c r="AL1477" s="1"/>
      <c r="AM1477" s="1"/>
    </row>
    <row r="1478" spans="1:39" ht="15" customHeight="1" x14ac:dyDescent="0.2">
      <c r="A1478" s="75">
        <f t="shared" si="505"/>
        <v>44413</v>
      </c>
      <c r="B1478" s="2">
        <f t="shared" si="496"/>
        <v>1051.44821712</v>
      </c>
      <c r="C1478" s="157">
        <f t="shared" si="514"/>
        <v>1048.45481909</v>
      </c>
      <c r="D1478" s="158">
        <f t="shared" si="506"/>
        <v>5739.56</v>
      </c>
      <c r="E1478" s="150">
        <f>IF(AND(K1478=1,K1477&gt;1),VLOOKUP(A1477,[1]Plan1!$GA$137:$GD$300,4),E1477)</f>
        <v>5769.98</v>
      </c>
      <c r="F1478" s="152">
        <f t="shared" si="497"/>
        <v>44346</v>
      </c>
      <c r="G1478" s="152">
        <f t="shared" si="515"/>
        <v>44377</v>
      </c>
      <c r="H1478" s="159">
        <f t="shared" si="498"/>
        <v>5.3000578441551038E-3</v>
      </c>
      <c r="I1478" s="160">
        <f t="shared" si="507"/>
        <v>44438</v>
      </c>
      <c r="J1478" s="155">
        <f t="shared" si="516"/>
        <v>31</v>
      </c>
      <c r="K1478" s="155">
        <f t="shared" si="512"/>
        <v>6</v>
      </c>
      <c r="L1478" s="2">
        <f t="shared" si="508"/>
        <v>1.0010236299999999</v>
      </c>
      <c r="M1478" s="157">
        <f t="shared" si="513"/>
        <v>1.0010236299999999</v>
      </c>
      <c r="N1478" s="2">
        <f t="shared" si="499"/>
        <v>1049.52804889</v>
      </c>
      <c r="O1478" s="161">
        <f t="shared" si="509"/>
        <v>0</v>
      </c>
      <c r="P1478" s="162">
        <f t="shared" si="500"/>
        <v>0</v>
      </c>
      <c r="Q1478" s="157">
        <f t="shared" si="501"/>
        <v>0</v>
      </c>
      <c r="R1478" s="163">
        <f t="shared" si="510"/>
        <v>0.12</v>
      </c>
      <c r="S1478" s="161">
        <f t="shared" si="502"/>
        <v>6</v>
      </c>
      <c r="T1478" s="161">
        <v>360</v>
      </c>
      <c r="U1478" s="164">
        <f t="shared" si="503"/>
        <v>1.001829554</v>
      </c>
      <c r="V1478" s="157">
        <f t="shared" si="504"/>
        <v>1.92016823</v>
      </c>
      <c r="W1478" s="2">
        <f t="shared" si="511"/>
        <v>0</v>
      </c>
      <c r="X1478" s="8"/>
      <c r="Y1478" s="8"/>
      <c r="Z1478" s="5"/>
      <c r="AA1478" s="1"/>
      <c r="AB1478" s="8"/>
      <c r="AC1478" s="3"/>
      <c r="AD1478" s="1"/>
      <c r="AE1478" s="3"/>
      <c r="AF1478" s="3"/>
      <c r="AG1478" s="4"/>
      <c r="AH1478" s="4"/>
      <c r="AI1478" s="4"/>
      <c r="AJ1478" s="1"/>
      <c r="AK1478" s="1"/>
      <c r="AL1478" s="1"/>
      <c r="AM1478" s="1"/>
    </row>
    <row r="1479" spans="1:39" ht="15" customHeight="1" x14ac:dyDescent="0.2">
      <c r="A1479" s="75">
        <f t="shared" si="505"/>
        <v>44414</v>
      </c>
      <c r="B1479" s="2">
        <f t="shared" si="496"/>
        <v>1051.9479388700001</v>
      </c>
      <c r="C1479" s="157">
        <f t="shared" si="514"/>
        <v>1048.45481909</v>
      </c>
      <c r="D1479" s="158">
        <f t="shared" si="506"/>
        <v>5739.56</v>
      </c>
      <c r="E1479" s="150">
        <f>IF(AND(K1479=1,K1478&gt;1),VLOOKUP(A1478,[1]Plan1!$GA$137:$GD$300,4),E1478)</f>
        <v>5769.98</v>
      </c>
      <c r="F1479" s="152">
        <f t="shared" si="497"/>
        <v>44346</v>
      </c>
      <c r="G1479" s="152">
        <f t="shared" si="515"/>
        <v>44377</v>
      </c>
      <c r="H1479" s="159">
        <f t="shared" si="498"/>
        <v>5.3000578441551038E-3</v>
      </c>
      <c r="I1479" s="160">
        <f t="shared" si="507"/>
        <v>44438</v>
      </c>
      <c r="J1479" s="155">
        <f t="shared" si="516"/>
        <v>31</v>
      </c>
      <c r="K1479" s="155">
        <f t="shared" si="512"/>
        <v>7</v>
      </c>
      <c r="L1479" s="2">
        <f t="shared" si="508"/>
        <v>1.0011943299999999</v>
      </c>
      <c r="M1479" s="157">
        <f t="shared" si="513"/>
        <v>1.0011943299999999</v>
      </c>
      <c r="N1479" s="2">
        <f t="shared" si="499"/>
        <v>1049.70702013</v>
      </c>
      <c r="O1479" s="161">
        <f t="shared" si="509"/>
        <v>0</v>
      </c>
      <c r="P1479" s="162">
        <f t="shared" si="500"/>
        <v>0</v>
      </c>
      <c r="Q1479" s="157">
        <f t="shared" si="501"/>
        <v>0</v>
      </c>
      <c r="R1479" s="163">
        <f t="shared" si="510"/>
        <v>0.12</v>
      </c>
      <c r="S1479" s="161">
        <f t="shared" si="502"/>
        <v>7</v>
      </c>
      <c r="T1479" s="161">
        <v>360</v>
      </c>
      <c r="U1479" s="164">
        <f t="shared" si="503"/>
        <v>1.002134804</v>
      </c>
      <c r="V1479" s="157">
        <f t="shared" si="504"/>
        <v>2.2409187400000001</v>
      </c>
      <c r="W1479" s="2">
        <f t="shared" si="511"/>
        <v>0</v>
      </c>
      <c r="X1479" s="8"/>
      <c r="Y1479" s="8"/>
      <c r="Z1479" s="5"/>
      <c r="AA1479" s="1"/>
      <c r="AB1479" s="8"/>
      <c r="AC1479" s="3"/>
      <c r="AD1479" s="1"/>
      <c r="AE1479" s="3"/>
      <c r="AF1479" s="3"/>
      <c r="AG1479" s="4"/>
      <c r="AH1479" s="4"/>
      <c r="AI1479" s="4"/>
      <c r="AJ1479" s="1"/>
      <c r="AK1479" s="1"/>
      <c r="AL1479" s="1"/>
      <c r="AM1479" s="1"/>
    </row>
    <row r="1480" spans="1:39" ht="15" customHeight="1" x14ac:dyDescent="0.2">
      <c r="A1480" s="75">
        <f t="shared" si="505"/>
        <v>44415</v>
      </c>
      <c r="B1480" s="2">
        <f t="shared" si="496"/>
        <v>1052.4479106000001</v>
      </c>
      <c r="C1480" s="157">
        <f t="shared" si="514"/>
        <v>1048.45481909</v>
      </c>
      <c r="D1480" s="158">
        <f t="shared" si="506"/>
        <v>5739.56</v>
      </c>
      <c r="E1480" s="150">
        <f>IF(AND(K1480=1,K1479&gt;1),VLOOKUP(A1479,[1]Plan1!$GA$137:$GD$300,4),E1479)</f>
        <v>5769.98</v>
      </c>
      <c r="F1480" s="152">
        <f t="shared" si="497"/>
        <v>44346</v>
      </c>
      <c r="G1480" s="152">
        <f t="shared" si="515"/>
        <v>44377</v>
      </c>
      <c r="H1480" s="159">
        <f t="shared" si="498"/>
        <v>5.3000578441551038E-3</v>
      </c>
      <c r="I1480" s="160">
        <f t="shared" si="507"/>
        <v>44438</v>
      </c>
      <c r="J1480" s="155">
        <f t="shared" si="516"/>
        <v>31</v>
      </c>
      <c r="K1480" s="155">
        <f t="shared" si="512"/>
        <v>8</v>
      </c>
      <c r="L1480" s="2">
        <f t="shared" si="508"/>
        <v>1.0013650700000001</v>
      </c>
      <c r="M1480" s="157">
        <f t="shared" si="513"/>
        <v>1.0013650700000001</v>
      </c>
      <c r="N1480" s="2">
        <f t="shared" si="499"/>
        <v>1049.8860333</v>
      </c>
      <c r="O1480" s="161">
        <f t="shared" si="509"/>
        <v>0</v>
      </c>
      <c r="P1480" s="162">
        <f t="shared" si="500"/>
        <v>0</v>
      </c>
      <c r="Q1480" s="157">
        <f t="shared" si="501"/>
        <v>0</v>
      </c>
      <c r="R1480" s="163">
        <f t="shared" si="510"/>
        <v>0.12</v>
      </c>
      <c r="S1480" s="161">
        <f t="shared" si="502"/>
        <v>8</v>
      </c>
      <c r="T1480" s="161">
        <v>360</v>
      </c>
      <c r="U1480" s="164">
        <f t="shared" si="503"/>
        <v>1.002440148</v>
      </c>
      <c r="V1480" s="157">
        <f t="shared" si="504"/>
        <v>2.5618772999999999</v>
      </c>
      <c r="W1480" s="2">
        <f t="shared" si="511"/>
        <v>0</v>
      </c>
      <c r="X1480" s="8"/>
      <c r="Y1480" s="8"/>
      <c r="Z1480" s="5"/>
      <c r="AA1480" s="1"/>
      <c r="AB1480" s="8"/>
      <c r="AC1480" s="3"/>
      <c r="AD1480" s="1"/>
      <c r="AE1480" s="3"/>
      <c r="AF1480" s="3"/>
      <c r="AG1480" s="4"/>
      <c r="AH1480" s="4"/>
      <c r="AI1480" s="4"/>
      <c r="AJ1480" s="1"/>
      <c r="AK1480" s="1"/>
      <c r="AL1480" s="1"/>
      <c r="AM1480" s="1"/>
    </row>
    <row r="1481" spans="1:39" ht="15" customHeight="1" x14ac:dyDescent="0.2">
      <c r="A1481" s="75">
        <f t="shared" si="505"/>
        <v>44416</v>
      </c>
      <c r="B1481" s="2">
        <f t="shared" si="496"/>
        <v>1052.9481208499999</v>
      </c>
      <c r="C1481" s="157">
        <f t="shared" si="514"/>
        <v>1048.45481909</v>
      </c>
      <c r="D1481" s="158">
        <f t="shared" si="506"/>
        <v>5739.56</v>
      </c>
      <c r="E1481" s="150">
        <f>IF(AND(K1481=1,K1480&gt;1),VLOOKUP(A1480,[1]Plan1!$GA$137:$GD$300,4),E1480)</f>
        <v>5769.98</v>
      </c>
      <c r="F1481" s="152">
        <f t="shared" si="497"/>
        <v>44346</v>
      </c>
      <c r="G1481" s="152">
        <f t="shared" si="515"/>
        <v>44377</v>
      </c>
      <c r="H1481" s="159">
        <f t="shared" si="498"/>
        <v>5.3000578441551038E-3</v>
      </c>
      <c r="I1481" s="160">
        <f t="shared" si="507"/>
        <v>44438</v>
      </c>
      <c r="J1481" s="155">
        <f t="shared" si="516"/>
        <v>31</v>
      </c>
      <c r="K1481" s="155">
        <f t="shared" si="512"/>
        <v>9</v>
      </c>
      <c r="L1481" s="2">
        <f t="shared" si="508"/>
        <v>1.0015358400000001</v>
      </c>
      <c r="M1481" s="157">
        <f t="shared" si="513"/>
        <v>1.0015358400000001</v>
      </c>
      <c r="N1481" s="2">
        <f t="shared" si="499"/>
        <v>1050.0650779299999</v>
      </c>
      <c r="O1481" s="161">
        <f t="shared" si="509"/>
        <v>0</v>
      </c>
      <c r="P1481" s="162">
        <f t="shared" si="500"/>
        <v>0</v>
      </c>
      <c r="Q1481" s="157">
        <f t="shared" si="501"/>
        <v>0</v>
      </c>
      <c r="R1481" s="163">
        <f t="shared" si="510"/>
        <v>0.12</v>
      </c>
      <c r="S1481" s="161">
        <f t="shared" si="502"/>
        <v>9</v>
      </c>
      <c r="T1481" s="161">
        <v>360</v>
      </c>
      <c r="U1481" s="164">
        <f t="shared" si="503"/>
        <v>1.002745585</v>
      </c>
      <c r="V1481" s="157">
        <f t="shared" si="504"/>
        <v>2.8830429199999998</v>
      </c>
      <c r="W1481" s="2">
        <f t="shared" si="511"/>
        <v>0</v>
      </c>
      <c r="X1481" s="8"/>
      <c r="Y1481" s="8"/>
      <c r="Z1481" s="5"/>
      <c r="AA1481" s="1"/>
      <c r="AB1481" s="8"/>
      <c r="AC1481" s="3"/>
      <c r="AD1481" s="1"/>
      <c r="AE1481" s="3"/>
      <c r="AF1481" s="3"/>
      <c r="AG1481" s="4"/>
      <c r="AH1481" s="4"/>
      <c r="AI1481" s="4"/>
      <c r="AJ1481" s="1"/>
      <c r="AK1481" s="1"/>
      <c r="AL1481" s="1"/>
      <c r="AM1481" s="1"/>
    </row>
    <row r="1482" spans="1:39" ht="15" customHeight="1" x14ac:dyDescent="0.2">
      <c r="A1482" s="75">
        <f t="shared" si="505"/>
        <v>44417</v>
      </c>
      <c r="B1482" s="2">
        <f t="shared" si="496"/>
        <v>1053.4485591800001</v>
      </c>
      <c r="C1482" s="157">
        <f t="shared" si="514"/>
        <v>1048.45481909</v>
      </c>
      <c r="D1482" s="158">
        <f t="shared" si="506"/>
        <v>5739.56</v>
      </c>
      <c r="E1482" s="150">
        <f>IF(AND(K1482=1,K1481&gt;1),VLOOKUP(A1481,[1]Plan1!$GA$137:$GD$300,4),E1481)</f>
        <v>5769.98</v>
      </c>
      <c r="F1482" s="152">
        <f t="shared" si="497"/>
        <v>44346</v>
      </c>
      <c r="G1482" s="152">
        <f t="shared" si="515"/>
        <v>44377</v>
      </c>
      <c r="H1482" s="159">
        <f t="shared" si="498"/>
        <v>5.3000578441551038E-3</v>
      </c>
      <c r="I1482" s="160">
        <f t="shared" si="507"/>
        <v>44438</v>
      </c>
      <c r="J1482" s="155">
        <f t="shared" si="516"/>
        <v>31</v>
      </c>
      <c r="K1482" s="155">
        <f t="shared" si="512"/>
        <v>10</v>
      </c>
      <c r="L1482" s="2">
        <f t="shared" si="508"/>
        <v>1.0017066299999999</v>
      </c>
      <c r="M1482" s="157">
        <f t="shared" si="513"/>
        <v>1.0017066299999999</v>
      </c>
      <c r="N1482" s="2">
        <f t="shared" si="499"/>
        <v>1050.24414353</v>
      </c>
      <c r="O1482" s="161">
        <f t="shared" si="509"/>
        <v>0</v>
      </c>
      <c r="P1482" s="162">
        <f t="shared" si="500"/>
        <v>0</v>
      </c>
      <c r="Q1482" s="157">
        <f t="shared" si="501"/>
        <v>0</v>
      </c>
      <c r="R1482" s="163">
        <f t="shared" si="510"/>
        <v>0.12</v>
      </c>
      <c r="S1482" s="161">
        <f t="shared" si="502"/>
        <v>10</v>
      </c>
      <c r="T1482" s="161">
        <v>360</v>
      </c>
      <c r="U1482" s="164">
        <f t="shared" si="503"/>
        <v>1.0030511150000001</v>
      </c>
      <c r="V1482" s="157">
        <f t="shared" si="504"/>
        <v>3.2044156500000001</v>
      </c>
      <c r="W1482" s="2">
        <f t="shared" si="511"/>
        <v>0</v>
      </c>
      <c r="X1482" s="8"/>
      <c r="Y1482" s="8"/>
      <c r="Z1482" s="5"/>
      <c r="AA1482" s="1"/>
      <c r="AB1482" s="8"/>
      <c r="AC1482" s="3"/>
      <c r="AD1482" s="1"/>
      <c r="AE1482" s="3"/>
      <c r="AF1482" s="3"/>
      <c r="AG1482" s="4"/>
      <c r="AH1482" s="4"/>
      <c r="AI1482" s="4"/>
      <c r="AJ1482" s="1"/>
      <c r="AK1482" s="1"/>
      <c r="AL1482" s="1"/>
      <c r="AM1482" s="1"/>
    </row>
    <row r="1483" spans="1:39" ht="15" customHeight="1" x14ac:dyDescent="0.2">
      <c r="A1483" s="75">
        <f t="shared" si="505"/>
        <v>44418</v>
      </c>
      <c r="B1483" s="2">
        <f t="shared" ref="B1483:B1546" si="517">N1483+V1483</f>
        <v>1053.94923619</v>
      </c>
      <c r="C1483" s="157">
        <f t="shared" si="514"/>
        <v>1048.45481909</v>
      </c>
      <c r="D1483" s="158">
        <f t="shared" si="506"/>
        <v>5739.56</v>
      </c>
      <c r="E1483" s="150">
        <f>IF(AND(K1483=1,K1482&gt;1),VLOOKUP(A1482,[1]Plan1!$GA$137:$GD$300,4),E1482)</f>
        <v>5769.98</v>
      </c>
      <c r="F1483" s="152">
        <f t="shared" ref="F1483:F1546" si="518">EDATE(G1483,-1)</f>
        <v>44346</v>
      </c>
      <c r="G1483" s="152">
        <f t="shared" si="515"/>
        <v>44377</v>
      </c>
      <c r="H1483" s="159">
        <f t="shared" ref="H1483:H1546" si="519">(E1483/D1483)-1</f>
        <v>5.3000578441551038E-3</v>
      </c>
      <c r="I1483" s="160">
        <f t="shared" si="507"/>
        <v>44438</v>
      </c>
      <c r="J1483" s="155">
        <f t="shared" si="516"/>
        <v>31</v>
      </c>
      <c r="K1483" s="155">
        <f t="shared" si="512"/>
        <v>11</v>
      </c>
      <c r="L1483" s="2">
        <f t="shared" si="508"/>
        <v>1.0018774500000001</v>
      </c>
      <c r="M1483" s="157">
        <f t="shared" si="513"/>
        <v>1.0018774500000001</v>
      </c>
      <c r="N1483" s="2">
        <f t="shared" ref="N1483:N1546" si="520">TRUNC(C1483*M1483,8)</f>
        <v>1050.42324059</v>
      </c>
      <c r="O1483" s="161">
        <f t="shared" si="509"/>
        <v>0</v>
      </c>
      <c r="P1483" s="162">
        <f t="shared" ref="P1483:P1546" si="521">IF(O1483&gt;0,VLOOKUP($A1483,$AB$11:$AG$122,6),0)</f>
        <v>0</v>
      </c>
      <c r="Q1483" s="157">
        <f t="shared" ref="Q1483:Q1546" si="522">IF(P1483&gt;0,TRUNC(P1483*N1483,8),0)</f>
        <v>0</v>
      </c>
      <c r="R1483" s="163">
        <f t="shared" si="510"/>
        <v>0.12</v>
      </c>
      <c r="S1483" s="161">
        <f t="shared" ref="S1483:S1546" si="523">K1483</f>
        <v>11</v>
      </c>
      <c r="T1483" s="161">
        <v>360</v>
      </c>
      <c r="U1483" s="164">
        <f t="shared" ref="U1483:U1546" si="524">ROUND((1+R1483)^(30/360)^(K1483/J1483),9)</f>
        <v>1.0033567379999999</v>
      </c>
      <c r="V1483" s="157">
        <f t="shared" ref="V1483:V1546" si="525">TRUNC((N1483*(U1483-1)),8)</f>
        <v>3.5259955999999999</v>
      </c>
      <c r="W1483" s="2">
        <f t="shared" si="511"/>
        <v>0</v>
      </c>
      <c r="X1483" s="8"/>
      <c r="Y1483" s="8"/>
      <c r="Z1483" s="5"/>
      <c r="AA1483" s="1"/>
      <c r="AB1483" s="8"/>
      <c r="AC1483" s="3"/>
      <c r="AD1483" s="1"/>
      <c r="AE1483" s="3"/>
      <c r="AF1483" s="3"/>
      <c r="AG1483" s="4"/>
      <c r="AH1483" s="4"/>
      <c r="AI1483" s="4"/>
      <c r="AJ1483" s="1"/>
      <c r="AK1483" s="1"/>
      <c r="AL1483" s="1"/>
      <c r="AM1483" s="1"/>
    </row>
    <row r="1484" spans="1:39" ht="15" customHeight="1" x14ac:dyDescent="0.2">
      <c r="A1484" s="75">
        <f t="shared" ref="A1484:A1547" si="526">(A1483+1)</f>
        <v>44419</v>
      </c>
      <c r="B1484" s="2">
        <f t="shared" si="517"/>
        <v>1054.45016246</v>
      </c>
      <c r="C1484" s="157">
        <f t="shared" si="514"/>
        <v>1048.45481909</v>
      </c>
      <c r="D1484" s="158">
        <f t="shared" ref="D1484:D1547" si="527">IF(E1484=E1483,D1483,E1483)</f>
        <v>5739.56</v>
      </c>
      <c r="E1484" s="150">
        <f>IF(AND(K1484=1,K1483&gt;1),VLOOKUP(A1483,[1]Plan1!$GA$137:$GD$300,4),E1483)</f>
        <v>5769.98</v>
      </c>
      <c r="F1484" s="152">
        <f t="shared" si="518"/>
        <v>44346</v>
      </c>
      <c r="G1484" s="152">
        <f t="shared" si="515"/>
        <v>44377</v>
      </c>
      <c r="H1484" s="159">
        <f t="shared" si="519"/>
        <v>5.3000578441551038E-3</v>
      </c>
      <c r="I1484" s="160">
        <f t="shared" ref="I1484:I1547" si="528">VLOOKUP(A1483,AF$126:AI$301,4)</f>
        <v>44438</v>
      </c>
      <c r="J1484" s="155">
        <f t="shared" si="516"/>
        <v>31</v>
      </c>
      <c r="K1484" s="155">
        <f t="shared" si="512"/>
        <v>12</v>
      </c>
      <c r="L1484" s="2">
        <f t="shared" ref="L1484:L1547" si="529">TRUNC((E1484/D1484)^TRUNC((K1484/J1484),9),8)</f>
        <v>1.0020483099999999</v>
      </c>
      <c r="M1484" s="157">
        <f t="shared" si="513"/>
        <v>1.0020483099999999</v>
      </c>
      <c r="N1484" s="2">
        <f t="shared" si="520"/>
        <v>1050.6023795799999</v>
      </c>
      <c r="O1484" s="161">
        <f t="shared" ref="O1484:O1547" si="530">IF(VLOOKUP(A1484,AB$11:AK$122,10)=VLOOKUP(A1483,AB$11:AK$122,10),0,VLOOKUP(A1484,AB$11:AK$122,10))</f>
        <v>0</v>
      </c>
      <c r="P1484" s="162">
        <f t="shared" si="521"/>
        <v>0</v>
      </c>
      <c r="Q1484" s="157">
        <f t="shared" si="522"/>
        <v>0</v>
      </c>
      <c r="R1484" s="163">
        <f t="shared" ref="R1484:R1547" si="531">(R1483)</f>
        <v>0.12</v>
      </c>
      <c r="S1484" s="161">
        <f t="shared" si="523"/>
        <v>12</v>
      </c>
      <c r="T1484" s="161">
        <v>360</v>
      </c>
      <c r="U1484" s="164">
        <f t="shared" si="524"/>
        <v>1.0036624540000001</v>
      </c>
      <c r="V1484" s="157">
        <f t="shared" si="525"/>
        <v>3.84778288</v>
      </c>
      <c r="W1484" s="2">
        <f t="shared" ref="W1484:W1547" si="532">IF(O1484&gt;0,Q1484+V1484,0)</f>
        <v>0</v>
      </c>
      <c r="X1484" s="8"/>
      <c r="Y1484" s="8"/>
      <c r="Z1484" s="5"/>
      <c r="AA1484" s="1"/>
      <c r="AB1484" s="8"/>
      <c r="AC1484" s="3"/>
      <c r="AD1484" s="1"/>
      <c r="AE1484" s="3"/>
      <c r="AF1484" s="3"/>
      <c r="AG1484" s="4"/>
      <c r="AH1484" s="4"/>
      <c r="AI1484" s="4"/>
      <c r="AJ1484" s="1"/>
      <c r="AK1484" s="1"/>
      <c r="AL1484" s="1"/>
      <c r="AM1484" s="1"/>
    </row>
    <row r="1485" spans="1:39" ht="15" customHeight="1" x14ac:dyDescent="0.2">
      <c r="A1485" s="75">
        <f t="shared" si="526"/>
        <v>44420</v>
      </c>
      <c r="B1485" s="2">
        <f t="shared" si="517"/>
        <v>1054.95131808</v>
      </c>
      <c r="C1485" s="157">
        <f t="shared" si="514"/>
        <v>1048.45481909</v>
      </c>
      <c r="D1485" s="158">
        <f t="shared" si="527"/>
        <v>5739.56</v>
      </c>
      <c r="E1485" s="150">
        <f>IF(AND(K1485=1,K1484&gt;1),VLOOKUP(A1484,[1]Plan1!$GA$137:$GD$300,4),E1484)</f>
        <v>5769.98</v>
      </c>
      <c r="F1485" s="152">
        <f t="shared" si="518"/>
        <v>44346</v>
      </c>
      <c r="G1485" s="152">
        <f t="shared" si="515"/>
        <v>44377</v>
      </c>
      <c r="H1485" s="159">
        <f t="shared" si="519"/>
        <v>5.3000578441551038E-3</v>
      </c>
      <c r="I1485" s="160">
        <f t="shared" si="528"/>
        <v>44438</v>
      </c>
      <c r="J1485" s="155">
        <f t="shared" si="516"/>
        <v>31</v>
      </c>
      <c r="K1485" s="155">
        <f t="shared" si="512"/>
        <v>13</v>
      </c>
      <c r="L1485" s="2">
        <f t="shared" si="529"/>
        <v>1.0022191899999999</v>
      </c>
      <c r="M1485" s="157">
        <f t="shared" si="513"/>
        <v>1.0022191899999999</v>
      </c>
      <c r="N1485" s="2">
        <f t="shared" si="520"/>
        <v>1050.7815395299999</v>
      </c>
      <c r="O1485" s="161">
        <f t="shared" si="530"/>
        <v>0</v>
      </c>
      <c r="P1485" s="162">
        <f t="shared" si="521"/>
        <v>0</v>
      </c>
      <c r="Q1485" s="157">
        <f t="shared" si="522"/>
        <v>0</v>
      </c>
      <c r="R1485" s="163">
        <f t="shared" si="531"/>
        <v>0.12</v>
      </c>
      <c r="S1485" s="161">
        <f t="shared" si="523"/>
        <v>13</v>
      </c>
      <c r="T1485" s="161">
        <v>360</v>
      </c>
      <c r="U1485" s="164">
        <f t="shared" si="524"/>
        <v>1.0039682640000001</v>
      </c>
      <c r="V1485" s="157">
        <f t="shared" si="525"/>
        <v>4.1697785500000002</v>
      </c>
      <c r="W1485" s="2">
        <f t="shared" si="532"/>
        <v>0</v>
      </c>
      <c r="X1485" s="8"/>
      <c r="Y1485" s="8"/>
      <c r="Z1485" s="5"/>
      <c r="AA1485" s="1"/>
      <c r="AB1485" s="8"/>
      <c r="AC1485" s="3"/>
      <c r="AD1485" s="1"/>
      <c r="AE1485" s="3"/>
      <c r="AF1485" s="3"/>
      <c r="AG1485" s="4"/>
      <c r="AH1485" s="4"/>
      <c r="AI1485" s="4"/>
      <c r="AJ1485" s="1"/>
      <c r="AK1485" s="1"/>
      <c r="AL1485" s="1"/>
      <c r="AM1485" s="1"/>
    </row>
    <row r="1486" spans="1:39" ht="15" customHeight="1" x14ac:dyDescent="0.2">
      <c r="A1486" s="75">
        <f t="shared" si="526"/>
        <v>44421</v>
      </c>
      <c r="B1486" s="2">
        <f t="shared" si="517"/>
        <v>1055.45271157</v>
      </c>
      <c r="C1486" s="157">
        <f t="shared" si="514"/>
        <v>1048.45481909</v>
      </c>
      <c r="D1486" s="158">
        <f t="shared" si="527"/>
        <v>5739.56</v>
      </c>
      <c r="E1486" s="150">
        <f>IF(AND(K1486=1,K1485&gt;1),VLOOKUP(A1485,[1]Plan1!$GA$137:$GD$300,4),E1485)</f>
        <v>5769.98</v>
      </c>
      <c r="F1486" s="152">
        <f t="shared" si="518"/>
        <v>44346</v>
      </c>
      <c r="G1486" s="152">
        <f t="shared" si="515"/>
        <v>44377</v>
      </c>
      <c r="H1486" s="159">
        <f t="shared" si="519"/>
        <v>5.3000578441551038E-3</v>
      </c>
      <c r="I1486" s="160">
        <f t="shared" si="528"/>
        <v>44438</v>
      </c>
      <c r="J1486" s="155">
        <f t="shared" si="516"/>
        <v>31</v>
      </c>
      <c r="K1486" s="155">
        <f t="shared" si="512"/>
        <v>14</v>
      </c>
      <c r="L1486" s="2">
        <f t="shared" si="529"/>
        <v>1.0023901</v>
      </c>
      <c r="M1486" s="157">
        <f t="shared" si="513"/>
        <v>1.0023901</v>
      </c>
      <c r="N1486" s="2">
        <f t="shared" si="520"/>
        <v>1050.96073095</v>
      </c>
      <c r="O1486" s="161">
        <f t="shared" si="530"/>
        <v>0</v>
      </c>
      <c r="P1486" s="162">
        <f t="shared" si="521"/>
        <v>0</v>
      </c>
      <c r="Q1486" s="157">
        <f t="shared" si="522"/>
        <v>0</v>
      </c>
      <c r="R1486" s="163">
        <f t="shared" si="531"/>
        <v>0.12</v>
      </c>
      <c r="S1486" s="161">
        <f t="shared" si="523"/>
        <v>14</v>
      </c>
      <c r="T1486" s="161">
        <v>360</v>
      </c>
      <c r="U1486" s="164">
        <f t="shared" si="524"/>
        <v>1.0042741660000001</v>
      </c>
      <c r="V1486" s="157">
        <f t="shared" si="525"/>
        <v>4.4919806199999996</v>
      </c>
      <c r="W1486" s="2">
        <f t="shared" si="532"/>
        <v>0</v>
      </c>
      <c r="X1486" s="8"/>
      <c r="Y1486" s="8"/>
      <c r="Z1486" s="5"/>
      <c r="AA1486" s="1"/>
      <c r="AB1486" s="8"/>
      <c r="AC1486" s="3"/>
      <c r="AD1486" s="1"/>
      <c r="AE1486" s="3"/>
      <c r="AF1486" s="3"/>
      <c r="AG1486" s="4"/>
      <c r="AH1486" s="4"/>
      <c r="AI1486" s="4"/>
      <c r="AJ1486" s="1"/>
      <c r="AK1486" s="1"/>
      <c r="AL1486" s="1"/>
      <c r="AM1486" s="1"/>
    </row>
    <row r="1487" spans="1:39" ht="15" customHeight="1" x14ac:dyDescent="0.2">
      <c r="A1487" s="75">
        <f t="shared" si="526"/>
        <v>44422</v>
      </c>
      <c r="B1487" s="2">
        <f t="shared" si="517"/>
        <v>1055.9543450799999</v>
      </c>
      <c r="C1487" s="157">
        <f t="shared" si="514"/>
        <v>1048.45481909</v>
      </c>
      <c r="D1487" s="158">
        <f t="shared" si="527"/>
        <v>5739.56</v>
      </c>
      <c r="E1487" s="150">
        <f>IF(AND(K1487=1,K1486&gt;1),VLOOKUP(A1486,[1]Plan1!$GA$137:$GD$300,4),E1486)</f>
        <v>5769.98</v>
      </c>
      <c r="F1487" s="152">
        <f t="shared" si="518"/>
        <v>44346</v>
      </c>
      <c r="G1487" s="152">
        <f t="shared" si="515"/>
        <v>44377</v>
      </c>
      <c r="H1487" s="159">
        <f t="shared" si="519"/>
        <v>5.3000578441551038E-3</v>
      </c>
      <c r="I1487" s="160">
        <f t="shared" si="528"/>
        <v>44438</v>
      </c>
      <c r="J1487" s="155">
        <f t="shared" si="516"/>
        <v>31</v>
      </c>
      <c r="K1487" s="155">
        <f t="shared" si="512"/>
        <v>15</v>
      </c>
      <c r="L1487" s="2">
        <f t="shared" si="529"/>
        <v>1.00256104</v>
      </c>
      <c r="M1487" s="157">
        <f t="shared" si="513"/>
        <v>1.00256104</v>
      </c>
      <c r="N1487" s="2">
        <f t="shared" si="520"/>
        <v>1051.13995381</v>
      </c>
      <c r="O1487" s="161">
        <f t="shared" si="530"/>
        <v>0</v>
      </c>
      <c r="P1487" s="162">
        <f t="shared" si="521"/>
        <v>0</v>
      </c>
      <c r="Q1487" s="157">
        <f t="shared" si="522"/>
        <v>0</v>
      </c>
      <c r="R1487" s="163">
        <f t="shared" si="531"/>
        <v>0.12</v>
      </c>
      <c r="S1487" s="161">
        <f t="shared" si="523"/>
        <v>15</v>
      </c>
      <c r="T1487" s="161">
        <v>360</v>
      </c>
      <c r="U1487" s="164">
        <f t="shared" si="524"/>
        <v>1.0045801620000001</v>
      </c>
      <c r="V1487" s="157">
        <f t="shared" si="525"/>
        <v>4.8143912699999998</v>
      </c>
      <c r="W1487" s="2">
        <f t="shared" si="532"/>
        <v>0</v>
      </c>
      <c r="X1487" s="8"/>
      <c r="Y1487" s="8"/>
      <c r="Z1487" s="5"/>
      <c r="AA1487" s="1"/>
      <c r="AB1487" s="8"/>
      <c r="AC1487" s="3"/>
      <c r="AD1487" s="1"/>
      <c r="AE1487" s="3"/>
      <c r="AF1487" s="3"/>
      <c r="AG1487" s="4"/>
      <c r="AH1487" s="4"/>
      <c r="AI1487" s="4"/>
      <c r="AJ1487" s="1"/>
      <c r="AK1487" s="1"/>
      <c r="AL1487" s="1"/>
      <c r="AM1487" s="1"/>
    </row>
    <row r="1488" spans="1:39" ht="15" customHeight="1" x14ac:dyDescent="0.2">
      <c r="A1488" s="75">
        <f t="shared" si="526"/>
        <v>44423</v>
      </c>
      <c r="B1488" s="2">
        <f t="shared" si="517"/>
        <v>1056.4562176700001</v>
      </c>
      <c r="C1488" s="157">
        <f t="shared" si="514"/>
        <v>1048.45481909</v>
      </c>
      <c r="D1488" s="158">
        <f t="shared" si="527"/>
        <v>5739.56</v>
      </c>
      <c r="E1488" s="150">
        <f>IF(AND(K1488=1,K1487&gt;1),VLOOKUP(A1487,[1]Plan1!$GA$137:$GD$300,4),E1487)</f>
        <v>5769.98</v>
      </c>
      <c r="F1488" s="152">
        <f t="shared" si="518"/>
        <v>44346</v>
      </c>
      <c r="G1488" s="152">
        <f t="shared" si="515"/>
        <v>44377</v>
      </c>
      <c r="H1488" s="159">
        <f t="shared" si="519"/>
        <v>5.3000578441551038E-3</v>
      </c>
      <c r="I1488" s="160">
        <f t="shared" si="528"/>
        <v>44438</v>
      </c>
      <c r="J1488" s="155">
        <f t="shared" si="516"/>
        <v>31</v>
      </c>
      <c r="K1488" s="155">
        <f t="shared" si="512"/>
        <v>16</v>
      </c>
      <c r="L1488" s="2">
        <f t="shared" si="529"/>
        <v>1.0027320099999999</v>
      </c>
      <c r="M1488" s="157">
        <f t="shared" si="513"/>
        <v>1.0027320099999999</v>
      </c>
      <c r="N1488" s="2">
        <f t="shared" si="520"/>
        <v>1051.31920814</v>
      </c>
      <c r="O1488" s="161">
        <f t="shared" si="530"/>
        <v>0</v>
      </c>
      <c r="P1488" s="162">
        <f t="shared" si="521"/>
        <v>0</v>
      </c>
      <c r="Q1488" s="157">
        <f t="shared" si="522"/>
        <v>0</v>
      </c>
      <c r="R1488" s="163">
        <f t="shared" si="531"/>
        <v>0.12</v>
      </c>
      <c r="S1488" s="161">
        <f t="shared" si="523"/>
        <v>16</v>
      </c>
      <c r="T1488" s="161">
        <v>360</v>
      </c>
      <c r="U1488" s="164">
        <f t="shared" si="524"/>
        <v>1.0048862510000001</v>
      </c>
      <c r="V1488" s="157">
        <f t="shared" si="525"/>
        <v>5.1370095300000003</v>
      </c>
      <c r="W1488" s="2">
        <f t="shared" si="532"/>
        <v>0</v>
      </c>
      <c r="X1488" s="8"/>
      <c r="Y1488" s="8"/>
      <c r="Z1488" s="5"/>
      <c r="AA1488" s="1"/>
      <c r="AB1488" s="8"/>
      <c r="AC1488" s="3"/>
      <c r="AD1488" s="1"/>
      <c r="AE1488" s="3"/>
      <c r="AF1488" s="3"/>
      <c r="AG1488" s="4"/>
      <c r="AH1488" s="4"/>
      <c r="AI1488" s="4"/>
      <c r="AJ1488" s="1"/>
      <c r="AK1488" s="1"/>
      <c r="AL1488" s="1"/>
      <c r="AM1488" s="1"/>
    </row>
    <row r="1489" spans="1:177" ht="15" customHeight="1" x14ac:dyDescent="0.2">
      <c r="A1489" s="75">
        <f t="shared" si="526"/>
        <v>44424</v>
      </c>
      <c r="B1489" s="2">
        <f t="shared" si="517"/>
        <v>1056.9583293799999</v>
      </c>
      <c r="C1489" s="157">
        <f t="shared" si="514"/>
        <v>1048.45481909</v>
      </c>
      <c r="D1489" s="158">
        <f t="shared" si="527"/>
        <v>5739.56</v>
      </c>
      <c r="E1489" s="150">
        <f>IF(AND(K1489=1,K1488&gt;1),VLOOKUP(A1488,[1]Plan1!$GA$137:$GD$300,4),E1488)</f>
        <v>5769.98</v>
      </c>
      <c r="F1489" s="152">
        <f t="shared" si="518"/>
        <v>44346</v>
      </c>
      <c r="G1489" s="152">
        <f t="shared" si="515"/>
        <v>44377</v>
      </c>
      <c r="H1489" s="159">
        <f t="shared" si="519"/>
        <v>5.3000578441551038E-3</v>
      </c>
      <c r="I1489" s="160">
        <f t="shared" si="528"/>
        <v>44438</v>
      </c>
      <c r="J1489" s="155">
        <f t="shared" si="516"/>
        <v>31</v>
      </c>
      <c r="K1489" s="155">
        <f t="shared" si="512"/>
        <v>17</v>
      </c>
      <c r="L1489" s="2">
        <f t="shared" si="529"/>
        <v>1.00290301</v>
      </c>
      <c r="M1489" s="157">
        <f t="shared" si="513"/>
        <v>1.00290301</v>
      </c>
      <c r="N1489" s="2">
        <f t="shared" si="520"/>
        <v>1051.49849391</v>
      </c>
      <c r="O1489" s="161">
        <f t="shared" si="530"/>
        <v>0</v>
      </c>
      <c r="P1489" s="162">
        <f t="shared" si="521"/>
        <v>0</v>
      </c>
      <c r="Q1489" s="157">
        <f t="shared" si="522"/>
        <v>0</v>
      </c>
      <c r="R1489" s="163">
        <f t="shared" si="531"/>
        <v>0.12</v>
      </c>
      <c r="S1489" s="161">
        <f t="shared" si="523"/>
        <v>17</v>
      </c>
      <c r="T1489" s="161">
        <v>360</v>
      </c>
      <c r="U1489" s="164">
        <f t="shared" si="524"/>
        <v>1.0051924329999999</v>
      </c>
      <c r="V1489" s="157">
        <f t="shared" si="525"/>
        <v>5.4598354699999998</v>
      </c>
      <c r="W1489" s="2">
        <f t="shared" si="532"/>
        <v>0</v>
      </c>
      <c r="X1489" s="8"/>
      <c r="Y1489" s="8"/>
      <c r="Z1489" s="5"/>
      <c r="AA1489" s="1"/>
      <c r="AB1489" s="8"/>
      <c r="AC1489" s="3"/>
      <c r="AD1489" s="1"/>
      <c r="AE1489" s="3"/>
      <c r="AF1489" s="3"/>
      <c r="AG1489" s="4"/>
      <c r="AH1489" s="4"/>
      <c r="AI1489" s="4"/>
      <c r="AJ1489" s="1"/>
      <c r="AK1489" s="1"/>
      <c r="AL1489" s="1"/>
      <c r="AM1489" s="1"/>
    </row>
    <row r="1490" spans="1:177" ht="15" customHeight="1" x14ac:dyDescent="0.2">
      <c r="A1490" s="75">
        <f t="shared" si="526"/>
        <v>44425</v>
      </c>
      <c r="B1490" s="2">
        <f t="shared" si="517"/>
        <v>1057.4606813799999</v>
      </c>
      <c r="C1490" s="157">
        <f t="shared" si="514"/>
        <v>1048.45481909</v>
      </c>
      <c r="D1490" s="158">
        <f t="shared" si="527"/>
        <v>5739.56</v>
      </c>
      <c r="E1490" s="150">
        <f>IF(AND(K1490=1,K1489&gt;1),VLOOKUP(A1489,[1]Plan1!$GA$137:$GD$300,4),E1489)</f>
        <v>5769.98</v>
      </c>
      <c r="F1490" s="152">
        <f t="shared" si="518"/>
        <v>44346</v>
      </c>
      <c r="G1490" s="152">
        <f t="shared" si="515"/>
        <v>44377</v>
      </c>
      <c r="H1490" s="159">
        <f t="shared" si="519"/>
        <v>5.3000578441551038E-3</v>
      </c>
      <c r="I1490" s="160">
        <f t="shared" si="528"/>
        <v>44438</v>
      </c>
      <c r="J1490" s="155">
        <f t="shared" si="516"/>
        <v>31</v>
      </c>
      <c r="K1490" s="155">
        <f t="shared" si="512"/>
        <v>18</v>
      </c>
      <c r="L1490" s="2">
        <f t="shared" si="529"/>
        <v>1.00307404</v>
      </c>
      <c r="M1490" s="157">
        <f t="shared" si="513"/>
        <v>1.00307404</v>
      </c>
      <c r="N1490" s="2">
        <f t="shared" si="520"/>
        <v>1051.6778111399999</v>
      </c>
      <c r="O1490" s="161">
        <f t="shared" si="530"/>
        <v>0</v>
      </c>
      <c r="P1490" s="162">
        <f t="shared" si="521"/>
        <v>0</v>
      </c>
      <c r="Q1490" s="157">
        <f t="shared" si="522"/>
        <v>0</v>
      </c>
      <c r="R1490" s="163">
        <f t="shared" si="531"/>
        <v>0.12</v>
      </c>
      <c r="S1490" s="161">
        <f t="shared" si="523"/>
        <v>18</v>
      </c>
      <c r="T1490" s="161">
        <v>360</v>
      </c>
      <c r="U1490" s="164">
        <f t="shared" si="524"/>
        <v>1.005498709</v>
      </c>
      <c r="V1490" s="157">
        <f t="shared" si="525"/>
        <v>5.7828702400000003</v>
      </c>
      <c r="W1490" s="2">
        <f t="shared" si="532"/>
        <v>0</v>
      </c>
      <c r="X1490" s="13"/>
      <c r="Y1490" s="13"/>
      <c r="Z1490" s="5"/>
      <c r="AA1490" s="21"/>
      <c r="AB1490" s="13"/>
      <c r="AC1490" s="27"/>
      <c r="AD1490" s="21"/>
      <c r="AE1490" s="27"/>
      <c r="AF1490" s="27"/>
      <c r="AG1490" s="35"/>
      <c r="AH1490" s="35"/>
      <c r="AI1490" s="35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1"/>
      <c r="BY1490" s="21"/>
      <c r="BZ1490" s="21"/>
      <c r="CA1490" s="21"/>
      <c r="CB1490" s="21"/>
      <c r="CC1490" s="21"/>
      <c r="CD1490" s="21"/>
      <c r="CE1490" s="21"/>
      <c r="CF1490" s="21"/>
      <c r="CG1490" s="21"/>
      <c r="CH1490" s="21"/>
      <c r="CI1490" s="21"/>
      <c r="CJ1490" s="21"/>
      <c r="CK1490" s="21"/>
      <c r="CL1490" s="21"/>
      <c r="CM1490" s="21"/>
      <c r="CN1490" s="21"/>
      <c r="CO1490" s="21"/>
      <c r="CP1490" s="21"/>
      <c r="CQ1490" s="21"/>
      <c r="CR1490" s="21"/>
      <c r="CS1490" s="21"/>
      <c r="CT1490" s="21"/>
      <c r="CU1490" s="21"/>
      <c r="CV1490" s="21"/>
      <c r="CW1490" s="21"/>
      <c r="CX1490" s="21"/>
      <c r="CY1490" s="21"/>
      <c r="CZ1490" s="21"/>
      <c r="DA1490" s="21"/>
      <c r="DB1490" s="21"/>
      <c r="DC1490" s="21"/>
      <c r="DD1490" s="21"/>
      <c r="DE1490" s="21"/>
      <c r="DF1490" s="21"/>
      <c r="DG1490" s="21"/>
      <c r="DH1490" s="21"/>
      <c r="DI1490" s="21"/>
      <c r="DJ1490" s="21"/>
      <c r="DK1490" s="21"/>
      <c r="DL1490" s="21"/>
      <c r="DM1490" s="21"/>
      <c r="DN1490" s="21"/>
      <c r="DO1490" s="21"/>
      <c r="DP1490" s="21"/>
      <c r="DQ1490" s="21"/>
      <c r="DR1490" s="21"/>
      <c r="DS1490" s="21"/>
      <c r="DT1490" s="21"/>
      <c r="DU1490" s="21"/>
      <c r="DV1490" s="21"/>
      <c r="DW1490" s="21"/>
      <c r="DX1490" s="21"/>
      <c r="DY1490" s="21"/>
      <c r="DZ1490" s="21"/>
      <c r="EA1490" s="21"/>
      <c r="EB1490" s="21"/>
      <c r="EC1490" s="21"/>
      <c r="ED1490" s="21"/>
      <c r="EE1490" s="21"/>
      <c r="EF1490" s="21"/>
      <c r="EG1490" s="21"/>
      <c r="EH1490" s="21"/>
      <c r="EI1490" s="21"/>
      <c r="EJ1490" s="21"/>
      <c r="EK1490" s="21"/>
      <c r="EL1490" s="21"/>
      <c r="EM1490" s="21"/>
      <c r="EN1490" s="21"/>
      <c r="EO1490" s="21"/>
      <c r="EP1490" s="21"/>
      <c r="EQ1490" s="21"/>
      <c r="ER1490" s="21"/>
      <c r="ES1490" s="21"/>
      <c r="ET1490" s="21"/>
      <c r="EU1490" s="21"/>
      <c r="EV1490" s="21"/>
      <c r="EW1490" s="21"/>
      <c r="EX1490" s="21"/>
      <c r="EY1490" s="21"/>
      <c r="EZ1490" s="21"/>
      <c r="FA1490" s="21"/>
      <c r="FB1490" s="21"/>
      <c r="FC1490" s="21"/>
      <c r="FD1490" s="21"/>
      <c r="FE1490" s="21"/>
      <c r="FF1490" s="21"/>
      <c r="FG1490" s="21"/>
    </row>
    <row r="1491" spans="1:177" ht="15" customHeight="1" x14ac:dyDescent="0.2">
      <c r="A1491" s="75">
        <f t="shared" si="526"/>
        <v>44426</v>
      </c>
      <c r="B1491" s="2">
        <f t="shared" si="517"/>
        <v>1057.9632621200001</v>
      </c>
      <c r="C1491" s="157">
        <f t="shared" si="514"/>
        <v>1048.45481909</v>
      </c>
      <c r="D1491" s="158">
        <f t="shared" si="527"/>
        <v>5739.56</v>
      </c>
      <c r="E1491" s="150">
        <f>IF(AND(K1491=1,K1490&gt;1),VLOOKUP(A1490,[1]Plan1!$GA$137:$GD$300,4),E1490)</f>
        <v>5769.98</v>
      </c>
      <c r="F1491" s="152">
        <f t="shared" si="518"/>
        <v>44346</v>
      </c>
      <c r="G1491" s="152">
        <f t="shared" si="515"/>
        <v>44377</v>
      </c>
      <c r="H1491" s="159">
        <f t="shared" si="519"/>
        <v>5.3000578441551038E-3</v>
      </c>
      <c r="I1491" s="160">
        <f t="shared" si="528"/>
        <v>44438</v>
      </c>
      <c r="J1491" s="155">
        <f t="shared" si="516"/>
        <v>31</v>
      </c>
      <c r="K1491" s="155">
        <f t="shared" si="512"/>
        <v>19</v>
      </c>
      <c r="L1491" s="2">
        <f t="shared" si="529"/>
        <v>1.0032450900000001</v>
      </c>
      <c r="M1491" s="157">
        <f t="shared" si="513"/>
        <v>1.0032450900000001</v>
      </c>
      <c r="N1491" s="2">
        <f t="shared" si="520"/>
        <v>1051.8571493300001</v>
      </c>
      <c r="O1491" s="161">
        <f t="shared" si="530"/>
        <v>0</v>
      </c>
      <c r="P1491" s="162">
        <f t="shared" si="521"/>
        <v>0</v>
      </c>
      <c r="Q1491" s="157">
        <f t="shared" si="522"/>
        <v>0</v>
      </c>
      <c r="R1491" s="163">
        <f t="shared" si="531"/>
        <v>0.12</v>
      </c>
      <c r="S1491" s="161">
        <f t="shared" si="523"/>
        <v>19</v>
      </c>
      <c r="T1491" s="161">
        <v>360</v>
      </c>
      <c r="U1491" s="164">
        <f t="shared" si="524"/>
        <v>1.0058050780000001</v>
      </c>
      <c r="V1491" s="157">
        <f t="shared" si="525"/>
        <v>6.1061127900000001</v>
      </c>
      <c r="W1491" s="2">
        <f t="shared" si="532"/>
        <v>0</v>
      </c>
      <c r="X1491" s="8"/>
      <c r="Y1491" s="8"/>
      <c r="Z1491" s="5"/>
      <c r="AA1491" s="1"/>
      <c r="AB1491" s="8"/>
      <c r="AC1491" s="3"/>
      <c r="AD1491" s="1"/>
      <c r="AE1491" s="3"/>
      <c r="AF1491" s="3"/>
      <c r="AG1491" s="4"/>
      <c r="AH1491" s="4"/>
      <c r="AI1491" s="4"/>
      <c r="AJ1491" s="1"/>
      <c r="AK1491" s="1"/>
      <c r="AL1491" s="1"/>
      <c r="AM1491" s="1"/>
    </row>
    <row r="1492" spans="1:177" ht="15" customHeight="1" x14ac:dyDescent="0.2">
      <c r="A1492" s="75">
        <f t="shared" si="526"/>
        <v>44427</v>
      </c>
      <c r="B1492" s="2">
        <f t="shared" si="517"/>
        <v>1058.4660928000001</v>
      </c>
      <c r="C1492" s="157">
        <f t="shared" si="514"/>
        <v>1048.45481909</v>
      </c>
      <c r="D1492" s="158">
        <f t="shared" si="527"/>
        <v>5739.56</v>
      </c>
      <c r="E1492" s="150">
        <f>IF(AND(K1492=1,K1491&gt;1),VLOOKUP(A1491,[1]Plan1!$GA$137:$GD$300,4),E1491)</f>
        <v>5769.98</v>
      </c>
      <c r="F1492" s="152">
        <f t="shared" si="518"/>
        <v>44346</v>
      </c>
      <c r="G1492" s="152">
        <f t="shared" si="515"/>
        <v>44377</v>
      </c>
      <c r="H1492" s="159">
        <f t="shared" si="519"/>
        <v>5.3000578441551038E-3</v>
      </c>
      <c r="I1492" s="160">
        <f t="shared" si="528"/>
        <v>44438</v>
      </c>
      <c r="J1492" s="155">
        <f t="shared" si="516"/>
        <v>31</v>
      </c>
      <c r="K1492" s="155">
        <f t="shared" si="512"/>
        <v>20</v>
      </c>
      <c r="L1492" s="2">
        <f t="shared" si="529"/>
        <v>1.0034161800000001</v>
      </c>
      <c r="M1492" s="157">
        <f t="shared" si="513"/>
        <v>1.0034161800000001</v>
      </c>
      <c r="N1492" s="2">
        <f t="shared" si="520"/>
        <v>1052.03652947</v>
      </c>
      <c r="O1492" s="161">
        <f t="shared" si="530"/>
        <v>0</v>
      </c>
      <c r="P1492" s="162">
        <f t="shared" si="521"/>
        <v>0</v>
      </c>
      <c r="Q1492" s="157">
        <f t="shared" si="522"/>
        <v>0</v>
      </c>
      <c r="R1492" s="163">
        <f t="shared" si="531"/>
        <v>0.12</v>
      </c>
      <c r="S1492" s="161">
        <f t="shared" si="523"/>
        <v>20</v>
      </c>
      <c r="T1492" s="161">
        <v>360</v>
      </c>
      <c r="U1492" s="164">
        <f t="shared" si="524"/>
        <v>1.00611154</v>
      </c>
      <c r="V1492" s="157">
        <f t="shared" si="525"/>
        <v>6.4295633299999997</v>
      </c>
      <c r="W1492" s="2">
        <f t="shared" si="532"/>
        <v>0</v>
      </c>
      <c r="X1492" s="8"/>
      <c r="Y1492" s="8"/>
      <c r="Z1492" s="5"/>
      <c r="AA1492" s="1"/>
      <c r="AB1492" s="8"/>
      <c r="AC1492" s="3"/>
      <c r="AD1492" s="1"/>
      <c r="AE1492" s="3"/>
      <c r="AF1492" s="3"/>
      <c r="AG1492" s="4"/>
      <c r="AH1492" s="4"/>
      <c r="AI1492" s="4"/>
      <c r="AJ1492" s="1"/>
      <c r="AK1492" s="1"/>
      <c r="AL1492" s="1"/>
      <c r="AM1492" s="1"/>
    </row>
    <row r="1493" spans="1:177" ht="15" customHeight="1" x14ac:dyDescent="0.2">
      <c r="A1493" s="75">
        <f t="shared" si="526"/>
        <v>44428</v>
      </c>
      <c r="B1493" s="2">
        <f t="shared" si="517"/>
        <v>1058.9691523699998</v>
      </c>
      <c r="C1493" s="157">
        <f t="shared" si="514"/>
        <v>1048.45481909</v>
      </c>
      <c r="D1493" s="158">
        <f t="shared" si="527"/>
        <v>5739.56</v>
      </c>
      <c r="E1493" s="150">
        <f>IF(AND(K1493=1,K1492&gt;1),VLOOKUP(A1492,[1]Plan1!$GA$137:$GD$300,4),E1492)</f>
        <v>5769.98</v>
      </c>
      <c r="F1493" s="152">
        <f t="shared" si="518"/>
        <v>44346</v>
      </c>
      <c r="G1493" s="152">
        <f t="shared" si="515"/>
        <v>44377</v>
      </c>
      <c r="H1493" s="159">
        <f t="shared" si="519"/>
        <v>5.3000578441551038E-3</v>
      </c>
      <c r="I1493" s="160">
        <f t="shared" si="528"/>
        <v>44438</v>
      </c>
      <c r="J1493" s="155">
        <f t="shared" si="516"/>
        <v>31</v>
      </c>
      <c r="K1493" s="155">
        <f t="shared" si="512"/>
        <v>21</v>
      </c>
      <c r="L1493" s="2">
        <f t="shared" si="529"/>
        <v>1.00358729</v>
      </c>
      <c r="M1493" s="157">
        <f t="shared" si="513"/>
        <v>1.00358729</v>
      </c>
      <c r="N1493" s="2">
        <f t="shared" si="520"/>
        <v>1052.21593057</v>
      </c>
      <c r="O1493" s="161">
        <f t="shared" si="530"/>
        <v>0</v>
      </c>
      <c r="P1493" s="162">
        <f t="shared" si="521"/>
        <v>0</v>
      </c>
      <c r="Q1493" s="157">
        <f t="shared" si="522"/>
        <v>0</v>
      </c>
      <c r="R1493" s="163">
        <f t="shared" si="531"/>
        <v>0.12</v>
      </c>
      <c r="S1493" s="161">
        <f t="shared" si="523"/>
        <v>21</v>
      </c>
      <c r="T1493" s="161">
        <v>360</v>
      </c>
      <c r="U1493" s="164">
        <f t="shared" si="524"/>
        <v>1.0064180949999999</v>
      </c>
      <c r="V1493" s="157">
        <f t="shared" si="525"/>
        <v>6.7532218000000004</v>
      </c>
      <c r="W1493" s="2">
        <f t="shared" si="532"/>
        <v>0</v>
      </c>
      <c r="X1493" s="8"/>
      <c r="Y1493" s="8"/>
      <c r="Z1493" s="5"/>
      <c r="AA1493" s="1"/>
      <c r="AB1493" s="8"/>
      <c r="AC1493" s="3"/>
      <c r="AD1493" s="1"/>
      <c r="AE1493" s="3"/>
      <c r="AF1493" s="3"/>
      <c r="AG1493" s="4"/>
      <c r="AH1493" s="4"/>
      <c r="AI1493" s="4"/>
      <c r="AJ1493" s="1"/>
      <c r="AK1493" s="1"/>
      <c r="AL1493" s="1"/>
      <c r="AM1493" s="1"/>
    </row>
    <row r="1494" spans="1:177" ht="15" customHeight="1" x14ac:dyDescent="0.2">
      <c r="A1494" s="75">
        <f t="shared" si="526"/>
        <v>44429</v>
      </c>
      <c r="B1494" s="2">
        <f t="shared" si="517"/>
        <v>1059.47246309</v>
      </c>
      <c r="C1494" s="157">
        <f t="shared" si="514"/>
        <v>1048.45481909</v>
      </c>
      <c r="D1494" s="158">
        <f t="shared" si="527"/>
        <v>5739.56</v>
      </c>
      <c r="E1494" s="150">
        <f>IF(AND(K1494=1,K1493&gt;1),VLOOKUP(A1493,[1]Plan1!$GA$137:$GD$300,4),E1493)</f>
        <v>5769.98</v>
      </c>
      <c r="F1494" s="152">
        <f t="shared" si="518"/>
        <v>44346</v>
      </c>
      <c r="G1494" s="152">
        <f t="shared" si="515"/>
        <v>44377</v>
      </c>
      <c r="H1494" s="159">
        <f t="shared" si="519"/>
        <v>5.3000578441551038E-3</v>
      </c>
      <c r="I1494" s="160">
        <f t="shared" si="528"/>
        <v>44438</v>
      </c>
      <c r="J1494" s="155">
        <f t="shared" si="516"/>
        <v>31</v>
      </c>
      <c r="K1494" s="155">
        <f t="shared" si="512"/>
        <v>22</v>
      </c>
      <c r="L1494" s="2">
        <f t="shared" si="529"/>
        <v>1.0037584399999999</v>
      </c>
      <c r="M1494" s="157">
        <f t="shared" si="513"/>
        <v>1.0037584399999999</v>
      </c>
      <c r="N1494" s="2">
        <f t="shared" si="520"/>
        <v>1052.3953736200001</v>
      </c>
      <c r="O1494" s="161">
        <f t="shared" si="530"/>
        <v>0</v>
      </c>
      <c r="P1494" s="162">
        <f t="shared" si="521"/>
        <v>0</v>
      </c>
      <c r="Q1494" s="157">
        <f t="shared" si="522"/>
        <v>0</v>
      </c>
      <c r="R1494" s="163">
        <f t="shared" si="531"/>
        <v>0.12</v>
      </c>
      <c r="S1494" s="161">
        <f t="shared" si="523"/>
        <v>22</v>
      </c>
      <c r="T1494" s="161">
        <v>360</v>
      </c>
      <c r="U1494" s="164">
        <f t="shared" si="524"/>
        <v>1.006724744</v>
      </c>
      <c r="V1494" s="157">
        <f t="shared" si="525"/>
        <v>7.0770894699999998</v>
      </c>
      <c r="W1494" s="2">
        <f t="shared" si="532"/>
        <v>0</v>
      </c>
      <c r="X1494" s="8"/>
      <c r="Y1494" s="8"/>
      <c r="Z1494" s="5"/>
      <c r="AA1494" s="1"/>
      <c r="AB1494" s="8"/>
      <c r="AC1494" s="3"/>
      <c r="AD1494" s="1"/>
      <c r="AE1494" s="3"/>
      <c r="AF1494" s="3"/>
      <c r="AG1494" s="4"/>
      <c r="AH1494" s="4"/>
      <c r="AI1494" s="4"/>
      <c r="AJ1494" s="1"/>
      <c r="AK1494" s="1"/>
      <c r="AL1494" s="1"/>
      <c r="AM1494" s="1"/>
    </row>
    <row r="1495" spans="1:177" ht="15" customHeight="1" x14ac:dyDescent="0.2">
      <c r="A1495" s="75">
        <f t="shared" si="526"/>
        <v>44430</v>
      </c>
      <c r="B1495" s="2">
        <f t="shared" si="517"/>
        <v>1059.9760039100001</v>
      </c>
      <c r="C1495" s="157">
        <f t="shared" si="514"/>
        <v>1048.45481909</v>
      </c>
      <c r="D1495" s="158">
        <f t="shared" si="527"/>
        <v>5739.56</v>
      </c>
      <c r="E1495" s="150">
        <f>IF(AND(K1495=1,K1494&gt;1),VLOOKUP(A1494,[1]Plan1!$GA$137:$GD$300,4),E1494)</f>
        <v>5769.98</v>
      </c>
      <c r="F1495" s="152">
        <f t="shared" si="518"/>
        <v>44346</v>
      </c>
      <c r="G1495" s="152">
        <f t="shared" si="515"/>
        <v>44377</v>
      </c>
      <c r="H1495" s="159">
        <f t="shared" si="519"/>
        <v>5.3000578441551038E-3</v>
      </c>
      <c r="I1495" s="160">
        <f t="shared" si="528"/>
        <v>44438</v>
      </c>
      <c r="J1495" s="155">
        <f t="shared" si="516"/>
        <v>31</v>
      </c>
      <c r="K1495" s="155">
        <f t="shared" si="512"/>
        <v>23</v>
      </c>
      <c r="L1495" s="2">
        <f t="shared" si="529"/>
        <v>1.0039296099999999</v>
      </c>
      <c r="M1495" s="157">
        <f t="shared" si="513"/>
        <v>1.0039296099999999</v>
      </c>
      <c r="N1495" s="2">
        <f t="shared" si="520"/>
        <v>1052.57483763</v>
      </c>
      <c r="O1495" s="161">
        <f t="shared" si="530"/>
        <v>0</v>
      </c>
      <c r="P1495" s="162">
        <f t="shared" si="521"/>
        <v>0</v>
      </c>
      <c r="Q1495" s="157">
        <f t="shared" si="522"/>
        <v>0</v>
      </c>
      <c r="R1495" s="163">
        <f t="shared" si="531"/>
        <v>0.12</v>
      </c>
      <c r="S1495" s="161">
        <f t="shared" si="523"/>
        <v>23</v>
      </c>
      <c r="T1495" s="161">
        <v>360</v>
      </c>
      <c r="U1495" s="164">
        <f t="shared" si="524"/>
        <v>1.0070314869999999</v>
      </c>
      <c r="V1495" s="157">
        <f t="shared" si="525"/>
        <v>7.40116628</v>
      </c>
      <c r="W1495" s="2">
        <f t="shared" si="532"/>
        <v>0</v>
      </c>
      <c r="X1495" s="8"/>
      <c r="Y1495" s="8"/>
      <c r="Z1495" s="5"/>
      <c r="AA1495" s="1"/>
      <c r="AB1495" s="8"/>
      <c r="AC1495" s="3"/>
      <c r="AD1495" s="1"/>
      <c r="AE1495" s="3"/>
      <c r="AF1495" s="3"/>
      <c r="AG1495" s="4"/>
      <c r="AH1495" s="4"/>
      <c r="AI1495" s="4"/>
      <c r="AJ1495" s="1"/>
      <c r="AK1495" s="1"/>
      <c r="AL1495" s="1"/>
      <c r="AM1495" s="1"/>
    </row>
    <row r="1496" spans="1:177" ht="15" customHeight="1" x14ac:dyDescent="0.2">
      <c r="A1496" s="75">
        <f t="shared" si="526"/>
        <v>44431</v>
      </c>
      <c r="B1496" s="2">
        <f t="shared" si="517"/>
        <v>1060.4797949900001</v>
      </c>
      <c r="C1496" s="157">
        <f t="shared" si="514"/>
        <v>1048.45481909</v>
      </c>
      <c r="D1496" s="158">
        <f t="shared" si="527"/>
        <v>5739.56</v>
      </c>
      <c r="E1496" s="150">
        <f>IF(AND(K1496=1,K1495&gt;1),VLOOKUP(A1495,[1]Plan1!$GA$137:$GD$300,4),E1495)</f>
        <v>5769.98</v>
      </c>
      <c r="F1496" s="152">
        <f t="shared" si="518"/>
        <v>44346</v>
      </c>
      <c r="G1496" s="152">
        <f t="shared" si="515"/>
        <v>44377</v>
      </c>
      <c r="H1496" s="159">
        <f t="shared" si="519"/>
        <v>5.3000578441551038E-3</v>
      </c>
      <c r="I1496" s="160">
        <f t="shared" si="528"/>
        <v>44438</v>
      </c>
      <c r="J1496" s="155">
        <f t="shared" si="516"/>
        <v>31</v>
      </c>
      <c r="K1496" s="155">
        <f t="shared" si="512"/>
        <v>24</v>
      </c>
      <c r="L1496" s="2">
        <f t="shared" si="529"/>
        <v>1.0041008199999999</v>
      </c>
      <c r="M1496" s="157">
        <f t="shared" si="513"/>
        <v>1.0041008199999999</v>
      </c>
      <c r="N1496" s="2">
        <f t="shared" si="520"/>
        <v>1052.7543435800001</v>
      </c>
      <c r="O1496" s="161">
        <f t="shared" si="530"/>
        <v>0</v>
      </c>
      <c r="P1496" s="162">
        <f t="shared" si="521"/>
        <v>0</v>
      </c>
      <c r="Q1496" s="157">
        <f t="shared" si="522"/>
        <v>0</v>
      </c>
      <c r="R1496" s="163">
        <f t="shared" si="531"/>
        <v>0.12</v>
      </c>
      <c r="S1496" s="161">
        <f t="shared" si="523"/>
        <v>24</v>
      </c>
      <c r="T1496" s="161">
        <v>360</v>
      </c>
      <c r="U1496" s="164">
        <f t="shared" si="524"/>
        <v>1.0073383229999999</v>
      </c>
      <c r="V1496" s="157">
        <f t="shared" si="525"/>
        <v>7.7254514099999998</v>
      </c>
      <c r="W1496" s="2">
        <f t="shared" si="532"/>
        <v>0</v>
      </c>
      <c r="X1496" s="19"/>
      <c r="Y1496" s="19"/>
      <c r="Z1496" s="5"/>
      <c r="AA1496" s="20"/>
      <c r="AB1496" s="19"/>
      <c r="AC1496" s="28"/>
      <c r="AD1496" s="20"/>
      <c r="AE1496" s="28"/>
      <c r="AF1496" s="28"/>
      <c r="AG1496" s="37"/>
      <c r="AH1496" s="37"/>
      <c r="AI1496" s="37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  <c r="EA1496" s="20"/>
      <c r="EB1496" s="20"/>
      <c r="EC1496" s="20"/>
      <c r="ED1496" s="20"/>
      <c r="EE1496" s="20"/>
      <c r="EF1496" s="20"/>
      <c r="EG1496" s="20"/>
      <c r="EH1496" s="20"/>
      <c r="EI1496" s="20"/>
      <c r="EJ1496" s="20"/>
      <c r="EK1496" s="20"/>
      <c r="EL1496" s="20"/>
      <c r="EM1496" s="20"/>
      <c r="EN1496" s="20"/>
      <c r="EO1496" s="20"/>
      <c r="EP1496" s="20"/>
      <c r="EQ1496" s="20"/>
      <c r="ER1496" s="20"/>
      <c r="ES1496" s="20"/>
      <c r="ET1496" s="20"/>
      <c r="EU1496" s="20"/>
      <c r="EV1496" s="20"/>
      <c r="EW1496" s="20"/>
      <c r="EX1496" s="20"/>
      <c r="EY1496" s="20"/>
      <c r="EZ1496" s="20"/>
      <c r="FA1496" s="20"/>
      <c r="FB1496" s="20"/>
      <c r="FC1496" s="20"/>
      <c r="FD1496" s="20"/>
      <c r="FE1496" s="20"/>
      <c r="FF1496" s="20"/>
      <c r="FG1496" s="20"/>
      <c r="FH1496" s="20"/>
      <c r="FI1496" s="20"/>
      <c r="FJ1496" s="20"/>
      <c r="FK1496" s="20"/>
      <c r="FL1496" s="20"/>
      <c r="FM1496" s="20"/>
      <c r="FN1496" s="20"/>
      <c r="FO1496" s="20"/>
      <c r="FP1496" s="20"/>
      <c r="FQ1496" s="20"/>
      <c r="FR1496" s="20"/>
      <c r="FS1496" s="20"/>
      <c r="FT1496" s="20"/>
      <c r="FU1496" s="20"/>
    </row>
    <row r="1497" spans="1:177" ht="15" customHeight="1" x14ac:dyDescent="0.2">
      <c r="A1497" s="75">
        <f t="shared" si="526"/>
        <v>44432</v>
      </c>
      <c r="B1497" s="2">
        <f t="shared" si="517"/>
        <v>1060.9838152599998</v>
      </c>
      <c r="C1497" s="157">
        <f t="shared" si="514"/>
        <v>1048.45481909</v>
      </c>
      <c r="D1497" s="158">
        <f t="shared" si="527"/>
        <v>5739.56</v>
      </c>
      <c r="E1497" s="150">
        <f>IF(AND(K1497=1,K1496&gt;1),VLOOKUP(A1496,[1]Plan1!$GA$137:$GD$300,4),E1496)</f>
        <v>5769.98</v>
      </c>
      <c r="F1497" s="152">
        <f t="shared" si="518"/>
        <v>44346</v>
      </c>
      <c r="G1497" s="152">
        <f t="shared" si="515"/>
        <v>44377</v>
      </c>
      <c r="H1497" s="159">
        <f t="shared" si="519"/>
        <v>5.3000578441551038E-3</v>
      </c>
      <c r="I1497" s="160">
        <f t="shared" si="528"/>
        <v>44438</v>
      </c>
      <c r="J1497" s="155">
        <f t="shared" si="516"/>
        <v>31</v>
      </c>
      <c r="K1497" s="155">
        <f t="shared" si="512"/>
        <v>25</v>
      </c>
      <c r="L1497" s="2">
        <f t="shared" si="529"/>
        <v>1.00427205</v>
      </c>
      <c r="M1497" s="157">
        <f t="shared" si="513"/>
        <v>1.00427205</v>
      </c>
      <c r="N1497" s="2">
        <f t="shared" si="520"/>
        <v>1052.9338704899999</v>
      </c>
      <c r="O1497" s="161">
        <f t="shared" si="530"/>
        <v>0</v>
      </c>
      <c r="P1497" s="162">
        <f t="shared" si="521"/>
        <v>0</v>
      </c>
      <c r="Q1497" s="157">
        <f t="shared" si="522"/>
        <v>0</v>
      </c>
      <c r="R1497" s="163">
        <f t="shared" si="531"/>
        <v>0.12</v>
      </c>
      <c r="S1497" s="161">
        <f t="shared" si="523"/>
        <v>25</v>
      </c>
      <c r="T1497" s="161">
        <v>360</v>
      </c>
      <c r="U1497" s="164">
        <f t="shared" si="524"/>
        <v>1.0076452520000001</v>
      </c>
      <c r="V1497" s="157">
        <f t="shared" si="525"/>
        <v>8.0499447699999997</v>
      </c>
      <c r="W1497" s="2">
        <f t="shared" si="532"/>
        <v>0</v>
      </c>
      <c r="X1497" s="8"/>
      <c r="Y1497" s="8"/>
      <c r="Z1497" s="5"/>
      <c r="AA1497" s="1"/>
      <c r="AB1497" s="8"/>
      <c r="AC1497" s="3"/>
      <c r="AD1497" s="1"/>
      <c r="AE1497" s="3"/>
      <c r="AF1497" s="3"/>
      <c r="AG1497" s="4"/>
      <c r="AH1497" s="4"/>
      <c r="AI1497" s="4"/>
      <c r="AJ1497" s="1"/>
      <c r="AK1497" s="1"/>
      <c r="AL1497" s="1"/>
      <c r="AM1497" s="1"/>
    </row>
    <row r="1498" spans="1:177" ht="15" customHeight="1" x14ac:dyDescent="0.2">
      <c r="A1498" s="75">
        <f t="shared" si="526"/>
        <v>44433</v>
      </c>
      <c r="B1498" s="2">
        <f t="shared" si="517"/>
        <v>1061.48807646</v>
      </c>
      <c r="C1498" s="157">
        <f t="shared" si="514"/>
        <v>1048.45481909</v>
      </c>
      <c r="D1498" s="158">
        <f t="shared" si="527"/>
        <v>5739.56</v>
      </c>
      <c r="E1498" s="150">
        <f>IF(AND(K1498=1,K1497&gt;1),VLOOKUP(A1497,[1]Plan1!$GA$137:$GD$300,4),E1497)</f>
        <v>5769.98</v>
      </c>
      <c r="F1498" s="152">
        <f t="shared" si="518"/>
        <v>44346</v>
      </c>
      <c r="G1498" s="152">
        <f t="shared" si="515"/>
        <v>44377</v>
      </c>
      <c r="H1498" s="159">
        <f t="shared" si="519"/>
        <v>5.3000578441551038E-3</v>
      </c>
      <c r="I1498" s="160">
        <f t="shared" si="528"/>
        <v>44438</v>
      </c>
      <c r="J1498" s="155">
        <f t="shared" si="516"/>
        <v>31</v>
      </c>
      <c r="K1498" s="155">
        <f t="shared" si="512"/>
        <v>26</v>
      </c>
      <c r="L1498" s="2">
        <f t="shared" si="529"/>
        <v>1.0044433100000001</v>
      </c>
      <c r="M1498" s="157">
        <f t="shared" si="513"/>
        <v>1.0044433100000001</v>
      </c>
      <c r="N1498" s="2">
        <f t="shared" si="520"/>
        <v>1053.11342887</v>
      </c>
      <c r="O1498" s="161">
        <f t="shared" si="530"/>
        <v>0</v>
      </c>
      <c r="P1498" s="162">
        <f t="shared" si="521"/>
        <v>0</v>
      </c>
      <c r="Q1498" s="157">
        <f t="shared" si="522"/>
        <v>0</v>
      </c>
      <c r="R1498" s="163">
        <f t="shared" si="531"/>
        <v>0.12</v>
      </c>
      <c r="S1498" s="161">
        <f t="shared" si="523"/>
        <v>26</v>
      </c>
      <c r="T1498" s="161">
        <v>360</v>
      </c>
      <c r="U1498" s="164">
        <f t="shared" si="524"/>
        <v>1.0079522750000001</v>
      </c>
      <c r="V1498" s="157">
        <f t="shared" si="525"/>
        <v>8.3746475900000004</v>
      </c>
      <c r="W1498" s="2">
        <f t="shared" si="532"/>
        <v>0</v>
      </c>
      <c r="X1498" s="8"/>
      <c r="Y1498" s="8"/>
      <c r="Z1498" s="5"/>
      <c r="AA1498" s="1"/>
      <c r="AB1498" s="8"/>
      <c r="AC1498" s="3"/>
      <c r="AD1498" s="1"/>
      <c r="AE1498" s="3"/>
      <c r="AF1498" s="3"/>
      <c r="AG1498" s="4"/>
      <c r="AH1498" s="4"/>
      <c r="AI1498" s="4"/>
      <c r="AJ1498" s="1"/>
      <c r="AK1498" s="1"/>
      <c r="AL1498" s="1"/>
      <c r="AM1498" s="1"/>
    </row>
    <row r="1499" spans="1:177" ht="15" customHeight="1" x14ac:dyDescent="0.2">
      <c r="A1499" s="75">
        <f t="shared" si="526"/>
        <v>44434</v>
      </c>
      <c r="B1499" s="2">
        <f t="shared" si="517"/>
        <v>1061.99257756</v>
      </c>
      <c r="C1499" s="157">
        <f t="shared" si="514"/>
        <v>1048.45481909</v>
      </c>
      <c r="D1499" s="158">
        <f t="shared" si="527"/>
        <v>5739.56</v>
      </c>
      <c r="E1499" s="150">
        <f>IF(AND(K1499=1,K1498&gt;1),VLOOKUP(A1498,[1]Plan1!$GA$137:$GD$300,4),E1498)</f>
        <v>5769.98</v>
      </c>
      <c r="F1499" s="152">
        <f t="shared" si="518"/>
        <v>44346</v>
      </c>
      <c r="G1499" s="152">
        <f t="shared" si="515"/>
        <v>44377</v>
      </c>
      <c r="H1499" s="159">
        <f t="shared" si="519"/>
        <v>5.3000578441551038E-3</v>
      </c>
      <c r="I1499" s="160">
        <f t="shared" si="528"/>
        <v>44438</v>
      </c>
      <c r="J1499" s="155">
        <f t="shared" si="516"/>
        <v>31</v>
      </c>
      <c r="K1499" s="155">
        <f t="shared" ref="K1499:K1562" si="533">(J1499-(I1499-A1499))</f>
        <v>27</v>
      </c>
      <c r="L1499" s="2">
        <f t="shared" si="529"/>
        <v>1.0046146</v>
      </c>
      <c r="M1499" s="157">
        <f t="shared" ref="M1499:M1562" si="534">L1499</f>
        <v>1.0046146</v>
      </c>
      <c r="N1499" s="2">
        <f t="shared" si="520"/>
        <v>1053.2930186900001</v>
      </c>
      <c r="O1499" s="161">
        <f t="shared" si="530"/>
        <v>0</v>
      </c>
      <c r="P1499" s="162">
        <f t="shared" si="521"/>
        <v>0</v>
      </c>
      <c r="Q1499" s="157">
        <f t="shared" si="522"/>
        <v>0</v>
      </c>
      <c r="R1499" s="163">
        <f t="shared" si="531"/>
        <v>0.12</v>
      </c>
      <c r="S1499" s="161">
        <f t="shared" si="523"/>
        <v>27</v>
      </c>
      <c r="T1499" s="161">
        <v>360</v>
      </c>
      <c r="U1499" s="164">
        <f t="shared" si="524"/>
        <v>1.0082593909999999</v>
      </c>
      <c r="V1499" s="157">
        <f t="shared" si="525"/>
        <v>8.6995588700000006</v>
      </c>
      <c r="W1499" s="2">
        <f t="shared" si="532"/>
        <v>0</v>
      </c>
      <c r="X1499" s="8"/>
      <c r="Y1499" s="8"/>
      <c r="Z1499" s="5"/>
      <c r="AA1499" s="1"/>
      <c r="AB1499" s="8"/>
      <c r="AC1499" s="3"/>
      <c r="AD1499" s="1"/>
      <c r="AE1499" s="3"/>
      <c r="AF1499" s="3"/>
      <c r="AG1499" s="4"/>
      <c r="AH1499" s="4"/>
      <c r="AI1499" s="4"/>
      <c r="AJ1499" s="1"/>
      <c r="AK1499" s="1"/>
      <c r="AL1499" s="1"/>
      <c r="AM1499" s="1"/>
    </row>
    <row r="1500" spans="1:177" ht="15" customHeight="1" x14ac:dyDescent="0.2">
      <c r="A1500" s="75">
        <f t="shared" si="526"/>
        <v>44435</v>
      </c>
      <c r="B1500" s="2">
        <f t="shared" si="517"/>
        <v>1062.49731974</v>
      </c>
      <c r="C1500" s="157">
        <f t="shared" si="514"/>
        <v>1048.45481909</v>
      </c>
      <c r="D1500" s="158">
        <f t="shared" si="527"/>
        <v>5739.56</v>
      </c>
      <c r="E1500" s="150">
        <f>IF(AND(K1500=1,K1499&gt;1),VLOOKUP(A1499,[1]Plan1!$GA$137:$GD$300,4),E1499)</f>
        <v>5769.98</v>
      </c>
      <c r="F1500" s="152">
        <f t="shared" si="518"/>
        <v>44346</v>
      </c>
      <c r="G1500" s="152">
        <f t="shared" si="515"/>
        <v>44377</v>
      </c>
      <c r="H1500" s="159">
        <f t="shared" si="519"/>
        <v>5.3000578441551038E-3</v>
      </c>
      <c r="I1500" s="160">
        <f t="shared" si="528"/>
        <v>44438</v>
      </c>
      <c r="J1500" s="155">
        <f t="shared" si="516"/>
        <v>31</v>
      </c>
      <c r="K1500" s="155">
        <f t="shared" si="533"/>
        <v>28</v>
      </c>
      <c r="L1500" s="2">
        <f t="shared" si="529"/>
        <v>1.00478592</v>
      </c>
      <c r="M1500" s="157">
        <f t="shared" si="534"/>
        <v>1.00478592</v>
      </c>
      <c r="N1500" s="2">
        <f t="shared" si="520"/>
        <v>1053.47263997</v>
      </c>
      <c r="O1500" s="161">
        <f t="shared" si="530"/>
        <v>0</v>
      </c>
      <c r="P1500" s="162">
        <f t="shared" si="521"/>
        <v>0</v>
      </c>
      <c r="Q1500" s="157">
        <f t="shared" si="522"/>
        <v>0</v>
      </c>
      <c r="R1500" s="163">
        <f t="shared" si="531"/>
        <v>0.12</v>
      </c>
      <c r="S1500" s="161">
        <f t="shared" si="523"/>
        <v>28</v>
      </c>
      <c r="T1500" s="161">
        <v>360</v>
      </c>
      <c r="U1500" s="164">
        <f t="shared" si="524"/>
        <v>1.0085666010000001</v>
      </c>
      <c r="V1500" s="157">
        <f t="shared" si="525"/>
        <v>9.0246797700000005</v>
      </c>
      <c r="W1500" s="2">
        <f t="shared" si="532"/>
        <v>0</v>
      </c>
      <c r="X1500" s="8"/>
      <c r="Y1500" s="8"/>
      <c r="Z1500" s="5"/>
      <c r="AA1500" s="1"/>
      <c r="AB1500" s="8"/>
      <c r="AC1500" s="3"/>
      <c r="AD1500" s="1"/>
      <c r="AE1500" s="3"/>
      <c r="AF1500" s="3"/>
      <c r="AG1500" s="4"/>
      <c r="AH1500" s="4"/>
      <c r="AI1500" s="4"/>
      <c r="AJ1500" s="1"/>
      <c r="AK1500" s="1"/>
      <c r="AL1500" s="1"/>
      <c r="AM1500" s="1"/>
    </row>
    <row r="1501" spans="1:177" ht="15" customHeight="1" x14ac:dyDescent="0.2">
      <c r="A1501" s="75">
        <f t="shared" si="526"/>
        <v>44436</v>
      </c>
      <c r="B1501" s="2">
        <f t="shared" si="517"/>
        <v>1063.0023030499999</v>
      </c>
      <c r="C1501" s="157">
        <f t="shared" si="514"/>
        <v>1048.45481909</v>
      </c>
      <c r="D1501" s="158">
        <f t="shared" si="527"/>
        <v>5739.56</v>
      </c>
      <c r="E1501" s="150">
        <f>IF(AND(K1501=1,K1500&gt;1),VLOOKUP(A1500,[1]Plan1!$GA$137:$GD$300,4),E1500)</f>
        <v>5769.98</v>
      </c>
      <c r="F1501" s="152">
        <f t="shared" si="518"/>
        <v>44346</v>
      </c>
      <c r="G1501" s="152">
        <f t="shared" si="515"/>
        <v>44377</v>
      </c>
      <c r="H1501" s="159">
        <f t="shared" si="519"/>
        <v>5.3000578441551038E-3</v>
      </c>
      <c r="I1501" s="160">
        <f t="shared" si="528"/>
        <v>44438</v>
      </c>
      <c r="J1501" s="155">
        <f t="shared" si="516"/>
        <v>31</v>
      </c>
      <c r="K1501" s="155">
        <f t="shared" si="533"/>
        <v>29</v>
      </c>
      <c r="L1501" s="2">
        <f t="shared" si="529"/>
        <v>1.00495727</v>
      </c>
      <c r="M1501" s="157">
        <f t="shared" si="534"/>
        <v>1.00495727</v>
      </c>
      <c r="N1501" s="2">
        <f t="shared" si="520"/>
        <v>1053.65229271</v>
      </c>
      <c r="O1501" s="161">
        <f t="shared" si="530"/>
        <v>0</v>
      </c>
      <c r="P1501" s="162">
        <f t="shared" si="521"/>
        <v>0</v>
      </c>
      <c r="Q1501" s="157">
        <f t="shared" si="522"/>
        <v>0</v>
      </c>
      <c r="R1501" s="163">
        <f t="shared" si="531"/>
        <v>0.12</v>
      </c>
      <c r="S1501" s="161">
        <f t="shared" si="523"/>
        <v>29</v>
      </c>
      <c r="T1501" s="161">
        <v>360</v>
      </c>
      <c r="U1501" s="164">
        <f t="shared" si="524"/>
        <v>1.008873905</v>
      </c>
      <c r="V1501" s="157">
        <f t="shared" si="525"/>
        <v>9.3500103400000008</v>
      </c>
      <c r="W1501" s="2">
        <f t="shared" si="532"/>
        <v>0</v>
      </c>
      <c r="X1501" s="8"/>
      <c r="Y1501" s="8"/>
      <c r="Z1501" s="5"/>
      <c r="AA1501" s="1"/>
      <c r="AB1501" s="8"/>
      <c r="AC1501" s="3"/>
      <c r="AD1501" s="1"/>
      <c r="AE1501" s="3"/>
      <c r="AF1501" s="3"/>
      <c r="AG1501" s="4"/>
      <c r="AH1501" s="4"/>
      <c r="AI1501" s="4"/>
      <c r="AJ1501" s="1"/>
      <c r="AK1501" s="1"/>
      <c r="AL1501" s="1"/>
      <c r="AM1501" s="1"/>
    </row>
    <row r="1502" spans="1:177" ht="15" customHeight="1" x14ac:dyDescent="0.2">
      <c r="A1502" s="75">
        <f t="shared" si="526"/>
        <v>44437</v>
      </c>
      <c r="B1502" s="2">
        <f t="shared" si="517"/>
        <v>1063.5075265200001</v>
      </c>
      <c r="C1502" s="157">
        <f t="shared" si="514"/>
        <v>1048.45481909</v>
      </c>
      <c r="D1502" s="158">
        <f t="shared" si="527"/>
        <v>5739.56</v>
      </c>
      <c r="E1502" s="150">
        <f>IF(AND(K1502=1,K1501&gt;1),VLOOKUP(A1501,[1]Plan1!$GA$137:$GD$300,4),E1501)</f>
        <v>5769.98</v>
      </c>
      <c r="F1502" s="152">
        <f t="shared" si="518"/>
        <v>44346</v>
      </c>
      <c r="G1502" s="152">
        <f t="shared" si="515"/>
        <v>44377</v>
      </c>
      <c r="H1502" s="159">
        <f t="shared" si="519"/>
        <v>5.3000578441551038E-3</v>
      </c>
      <c r="I1502" s="160">
        <f t="shared" si="528"/>
        <v>44438</v>
      </c>
      <c r="J1502" s="155">
        <f t="shared" si="516"/>
        <v>31</v>
      </c>
      <c r="K1502" s="155">
        <f t="shared" si="533"/>
        <v>30</v>
      </c>
      <c r="L1502" s="2">
        <f t="shared" si="529"/>
        <v>1.0051286500000001</v>
      </c>
      <c r="M1502" s="157">
        <f t="shared" si="534"/>
        <v>1.0051286500000001</v>
      </c>
      <c r="N1502" s="2">
        <f t="shared" si="520"/>
        <v>1053.8319768900001</v>
      </c>
      <c r="O1502" s="161">
        <f t="shared" si="530"/>
        <v>0</v>
      </c>
      <c r="P1502" s="162">
        <f t="shared" si="521"/>
        <v>0</v>
      </c>
      <c r="Q1502" s="157">
        <f t="shared" si="522"/>
        <v>0</v>
      </c>
      <c r="R1502" s="163">
        <f t="shared" si="531"/>
        <v>0.12</v>
      </c>
      <c r="S1502" s="161">
        <f t="shared" si="523"/>
        <v>30</v>
      </c>
      <c r="T1502" s="161">
        <v>360</v>
      </c>
      <c r="U1502" s="164">
        <f t="shared" si="524"/>
        <v>1.009181302</v>
      </c>
      <c r="V1502" s="157">
        <f t="shared" si="525"/>
        <v>9.6755496300000008</v>
      </c>
      <c r="W1502" s="2">
        <f t="shared" si="532"/>
        <v>0</v>
      </c>
      <c r="X1502" s="8"/>
      <c r="Y1502" s="8"/>
      <c r="Z1502" s="5"/>
      <c r="AA1502" s="1"/>
      <c r="AB1502" s="8"/>
      <c r="AC1502" s="3"/>
      <c r="AD1502" s="1"/>
      <c r="AE1502" s="3"/>
      <c r="AF1502" s="3"/>
      <c r="AG1502" s="4"/>
      <c r="AH1502" s="4"/>
      <c r="AI1502" s="4"/>
      <c r="AJ1502" s="1"/>
      <c r="AK1502" s="1"/>
      <c r="AL1502" s="1"/>
      <c r="AM1502" s="1"/>
    </row>
    <row r="1503" spans="1:177" ht="15" customHeight="1" x14ac:dyDescent="0.2">
      <c r="A1503" s="75">
        <f t="shared" si="526"/>
        <v>44438</v>
      </c>
      <c r="B1503" s="2">
        <f t="shared" si="517"/>
        <v>1064.0129807200001</v>
      </c>
      <c r="C1503" s="157">
        <f t="shared" si="514"/>
        <v>1048.45481909</v>
      </c>
      <c r="D1503" s="158">
        <f t="shared" si="527"/>
        <v>5739.56</v>
      </c>
      <c r="E1503" s="150">
        <f>IF(AND(K1503=1,K1502&gt;1),VLOOKUP(A1502,[1]Plan1!$GA$137:$GD$300,4),E1502)</f>
        <v>5769.98</v>
      </c>
      <c r="F1503" s="152">
        <f t="shared" si="518"/>
        <v>44346</v>
      </c>
      <c r="G1503" s="152">
        <f t="shared" si="515"/>
        <v>44377</v>
      </c>
      <c r="H1503" s="159">
        <f t="shared" si="519"/>
        <v>5.3000578441551038E-3</v>
      </c>
      <c r="I1503" s="160">
        <f t="shared" si="528"/>
        <v>44438</v>
      </c>
      <c r="J1503" s="155">
        <f t="shared" si="516"/>
        <v>31</v>
      </c>
      <c r="K1503" s="155">
        <f t="shared" si="533"/>
        <v>31</v>
      </c>
      <c r="L1503" s="2">
        <f t="shared" si="529"/>
        <v>1.00530005</v>
      </c>
      <c r="M1503" s="157">
        <f t="shared" si="534"/>
        <v>1.00530005</v>
      </c>
      <c r="N1503" s="2">
        <f t="shared" si="520"/>
        <v>1054.01168205</v>
      </c>
      <c r="O1503" s="161">
        <f t="shared" si="530"/>
        <v>13</v>
      </c>
      <c r="P1503" s="162">
        <f t="shared" si="521"/>
        <v>1.9490737410154096E-2</v>
      </c>
      <c r="Q1503" s="157">
        <f t="shared" si="522"/>
        <v>20.543464920000002</v>
      </c>
      <c r="R1503" s="163">
        <f t="shared" si="531"/>
        <v>0.12</v>
      </c>
      <c r="S1503" s="161">
        <f t="shared" si="523"/>
        <v>31</v>
      </c>
      <c r="T1503" s="161">
        <v>360</v>
      </c>
      <c r="U1503" s="164">
        <f t="shared" si="524"/>
        <v>1.0094887930000001</v>
      </c>
      <c r="V1503" s="157">
        <f t="shared" si="525"/>
        <v>10.001298670000001</v>
      </c>
      <c r="W1503" s="2">
        <f t="shared" si="532"/>
        <v>30.544763590000002</v>
      </c>
      <c r="X1503" s="8"/>
      <c r="Y1503" s="8"/>
      <c r="Z1503" s="5"/>
      <c r="AA1503" s="1"/>
      <c r="AB1503" s="8"/>
      <c r="AC1503" s="3"/>
      <c r="AD1503" s="1"/>
      <c r="AE1503" s="3"/>
      <c r="AF1503" s="3"/>
      <c r="AG1503" s="4"/>
      <c r="AH1503" s="4"/>
      <c r="AI1503" s="4"/>
      <c r="AJ1503" s="1"/>
      <c r="AK1503" s="1"/>
      <c r="AL1503" s="1"/>
      <c r="AM1503" s="1"/>
    </row>
    <row r="1504" spans="1:177" ht="15" customHeight="1" x14ac:dyDescent="0.2">
      <c r="A1504" s="75">
        <f t="shared" si="526"/>
        <v>44439</v>
      </c>
      <c r="B1504" s="2">
        <f t="shared" si="517"/>
        <v>1034.1017506200001</v>
      </c>
      <c r="C1504" s="157">
        <f t="shared" si="514"/>
        <v>1033.4682171300001</v>
      </c>
      <c r="D1504" s="158">
        <f t="shared" si="527"/>
        <v>5769.98</v>
      </c>
      <c r="E1504" s="150">
        <f>IF(AND(K1504=1,K1503&gt;1),VLOOKUP(A1503,[1]Plan1!$GA$137:$GD$300,4),E1503)</f>
        <v>5825.37</v>
      </c>
      <c r="F1504" s="152">
        <f t="shared" si="518"/>
        <v>44377</v>
      </c>
      <c r="G1504" s="152">
        <f t="shared" si="515"/>
        <v>44407</v>
      </c>
      <c r="H1504" s="159">
        <f t="shared" si="519"/>
        <v>9.5996866540266623E-3</v>
      </c>
      <c r="I1504" s="160">
        <f t="shared" si="528"/>
        <v>44469</v>
      </c>
      <c r="J1504" s="155">
        <f t="shared" si="516"/>
        <v>31</v>
      </c>
      <c r="K1504" s="155">
        <f t="shared" si="533"/>
        <v>1</v>
      </c>
      <c r="L1504" s="2">
        <f t="shared" si="529"/>
        <v>1.0003082299999999</v>
      </c>
      <c r="M1504" s="157">
        <f t="shared" si="534"/>
        <v>1.0003082299999999</v>
      </c>
      <c r="N1504" s="2">
        <f t="shared" si="520"/>
        <v>1033.78676303</v>
      </c>
      <c r="O1504" s="161">
        <f t="shared" si="530"/>
        <v>0</v>
      </c>
      <c r="P1504" s="162">
        <f t="shared" si="521"/>
        <v>0</v>
      </c>
      <c r="Q1504" s="157">
        <f t="shared" si="522"/>
        <v>0</v>
      </c>
      <c r="R1504" s="163">
        <f t="shared" si="531"/>
        <v>0.12</v>
      </c>
      <c r="S1504" s="161">
        <f t="shared" si="523"/>
        <v>1</v>
      </c>
      <c r="T1504" s="161">
        <v>360</v>
      </c>
      <c r="U1504" s="164">
        <f t="shared" si="524"/>
        <v>1.0003046929999999</v>
      </c>
      <c r="V1504" s="157">
        <f t="shared" si="525"/>
        <v>0.31498758999999998</v>
      </c>
      <c r="W1504" s="2">
        <f t="shared" si="532"/>
        <v>0</v>
      </c>
      <c r="X1504" s="8"/>
      <c r="Y1504" s="8"/>
      <c r="Z1504" s="5"/>
      <c r="AA1504" s="1"/>
      <c r="AB1504" s="8"/>
      <c r="AC1504" s="3"/>
      <c r="AD1504" s="1"/>
      <c r="AE1504" s="3"/>
      <c r="AF1504" s="3"/>
      <c r="AG1504" s="4"/>
      <c r="AH1504" s="4"/>
      <c r="AI1504" s="4"/>
      <c r="AJ1504" s="1"/>
      <c r="AK1504" s="1"/>
      <c r="AL1504" s="1"/>
      <c r="AM1504" s="1"/>
    </row>
    <row r="1505" spans="1:39" ht="15" customHeight="1" x14ac:dyDescent="0.2">
      <c r="A1505" s="75">
        <f t="shared" si="526"/>
        <v>44440</v>
      </c>
      <c r="B1505" s="2">
        <f t="shared" si="517"/>
        <v>1034.7356891899999</v>
      </c>
      <c r="C1505" s="157">
        <f t="shared" si="514"/>
        <v>1033.4682171300001</v>
      </c>
      <c r="D1505" s="158">
        <f t="shared" si="527"/>
        <v>5769.98</v>
      </c>
      <c r="E1505" s="150">
        <f>IF(AND(K1505=1,K1504&gt;1),VLOOKUP(A1504,[1]Plan1!$GA$137:$GD$300,4),E1504)</f>
        <v>5825.37</v>
      </c>
      <c r="F1505" s="152">
        <f t="shared" si="518"/>
        <v>44377</v>
      </c>
      <c r="G1505" s="152">
        <f t="shared" si="515"/>
        <v>44407</v>
      </c>
      <c r="H1505" s="159">
        <f t="shared" si="519"/>
        <v>9.5996866540266623E-3</v>
      </c>
      <c r="I1505" s="160">
        <f t="shared" si="528"/>
        <v>44469</v>
      </c>
      <c r="J1505" s="155">
        <f t="shared" si="516"/>
        <v>31</v>
      </c>
      <c r="K1505" s="155">
        <f t="shared" si="533"/>
        <v>2</v>
      </c>
      <c r="L1505" s="2">
        <f t="shared" si="529"/>
        <v>1.00061657</v>
      </c>
      <c r="M1505" s="157">
        <f t="shared" si="534"/>
        <v>1.00061657</v>
      </c>
      <c r="N1505" s="2">
        <f t="shared" si="520"/>
        <v>1034.1054226199999</v>
      </c>
      <c r="O1505" s="161">
        <f t="shared" si="530"/>
        <v>0</v>
      </c>
      <c r="P1505" s="162">
        <f t="shared" si="521"/>
        <v>0</v>
      </c>
      <c r="Q1505" s="157">
        <f t="shared" si="522"/>
        <v>0</v>
      </c>
      <c r="R1505" s="163">
        <f t="shared" si="531"/>
        <v>0.12</v>
      </c>
      <c r="S1505" s="161">
        <f t="shared" si="523"/>
        <v>2</v>
      </c>
      <c r="T1505" s="161">
        <v>360</v>
      </c>
      <c r="U1505" s="164">
        <f t="shared" si="524"/>
        <v>1.0006094800000001</v>
      </c>
      <c r="V1505" s="157">
        <f t="shared" si="525"/>
        <v>0.63026656999999997</v>
      </c>
      <c r="W1505" s="2">
        <f t="shared" si="532"/>
        <v>0</v>
      </c>
      <c r="X1505" s="8"/>
      <c r="Y1505" s="8"/>
      <c r="Z1505" s="5"/>
      <c r="AA1505" s="1"/>
      <c r="AB1505" s="8"/>
      <c r="AC1505" s="3"/>
      <c r="AD1505" s="1"/>
      <c r="AE1505" s="3"/>
      <c r="AF1505" s="3"/>
      <c r="AG1505" s="4"/>
      <c r="AH1505" s="4"/>
      <c r="AI1505" s="4"/>
      <c r="AJ1505" s="1"/>
      <c r="AK1505" s="1"/>
      <c r="AL1505" s="1"/>
      <c r="AM1505" s="1"/>
    </row>
    <row r="1506" spans="1:39" ht="15" customHeight="1" x14ac:dyDescent="0.2">
      <c r="A1506" s="75">
        <f t="shared" si="526"/>
        <v>44441</v>
      </c>
      <c r="B1506" s="2">
        <f t="shared" si="517"/>
        <v>1035.3699999299999</v>
      </c>
      <c r="C1506" s="157">
        <f t="shared" si="514"/>
        <v>1033.4682171300001</v>
      </c>
      <c r="D1506" s="158">
        <f t="shared" si="527"/>
        <v>5769.98</v>
      </c>
      <c r="E1506" s="150">
        <f>IF(AND(K1506=1,K1505&gt;1),VLOOKUP(A1505,[1]Plan1!$GA$137:$GD$300,4),E1505)</f>
        <v>5825.37</v>
      </c>
      <c r="F1506" s="152">
        <f t="shared" si="518"/>
        <v>44377</v>
      </c>
      <c r="G1506" s="152">
        <f t="shared" si="515"/>
        <v>44407</v>
      </c>
      <c r="H1506" s="159">
        <f t="shared" si="519"/>
        <v>9.5996866540266623E-3</v>
      </c>
      <c r="I1506" s="160">
        <f t="shared" si="528"/>
        <v>44469</v>
      </c>
      <c r="J1506" s="155">
        <f t="shared" si="516"/>
        <v>31</v>
      </c>
      <c r="K1506" s="155">
        <f t="shared" si="533"/>
        <v>3</v>
      </c>
      <c r="L1506" s="2">
        <f t="shared" si="529"/>
        <v>1.0009249899999999</v>
      </c>
      <c r="M1506" s="157">
        <f t="shared" si="534"/>
        <v>1.0009249899999999</v>
      </c>
      <c r="N1506" s="2">
        <f t="shared" si="520"/>
        <v>1034.4241648899999</v>
      </c>
      <c r="O1506" s="161">
        <f t="shared" si="530"/>
        <v>0</v>
      </c>
      <c r="P1506" s="162">
        <f t="shared" si="521"/>
        <v>0</v>
      </c>
      <c r="Q1506" s="157">
        <f t="shared" si="522"/>
        <v>0</v>
      </c>
      <c r="R1506" s="163">
        <f t="shared" si="531"/>
        <v>0.12</v>
      </c>
      <c r="S1506" s="161">
        <f t="shared" si="523"/>
        <v>3</v>
      </c>
      <c r="T1506" s="161">
        <v>360</v>
      </c>
      <c r="U1506" s="164">
        <f t="shared" si="524"/>
        <v>1.000914359</v>
      </c>
      <c r="V1506" s="157">
        <f t="shared" si="525"/>
        <v>0.94583503999999996</v>
      </c>
      <c r="W1506" s="2">
        <f t="shared" si="532"/>
        <v>0</v>
      </c>
      <c r="X1506" s="8"/>
      <c r="Y1506" s="8"/>
      <c r="Z1506" s="5"/>
      <c r="AA1506" s="1"/>
      <c r="AB1506" s="8"/>
      <c r="AC1506" s="3"/>
      <c r="AD1506" s="1"/>
      <c r="AE1506" s="3"/>
      <c r="AF1506" s="3"/>
      <c r="AG1506" s="4"/>
      <c r="AH1506" s="4"/>
      <c r="AI1506" s="4"/>
      <c r="AJ1506" s="1"/>
      <c r="AK1506" s="1"/>
      <c r="AL1506" s="1"/>
      <c r="AM1506" s="1"/>
    </row>
    <row r="1507" spans="1:39" ht="15" customHeight="1" x14ac:dyDescent="0.2">
      <c r="A1507" s="75">
        <f t="shared" si="526"/>
        <v>44442</v>
      </c>
      <c r="B1507" s="2">
        <f t="shared" si="517"/>
        <v>1036.0047150800001</v>
      </c>
      <c r="C1507" s="157">
        <f t="shared" si="514"/>
        <v>1033.4682171300001</v>
      </c>
      <c r="D1507" s="158">
        <f t="shared" si="527"/>
        <v>5769.98</v>
      </c>
      <c r="E1507" s="150">
        <f>IF(AND(K1507=1,K1506&gt;1),VLOOKUP(A1506,[1]Plan1!$GA$137:$GD$300,4),E1506)</f>
        <v>5825.37</v>
      </c>
      <c r="F1507" s="152">
        <f t="shared" si="518"/>
        <v>44377</v>
      </c>
      <c r="G1507" s="152">
        <f t="shared" si="515"/>
        <v>44407</v>
      </c>
      <c r="H1507" s="159">
        <f t="shared" si="519"/>
        <v>9.5996866540266623E-3</v>
      </c>
      <c r="I1507" s="160">
        <f t="shared" si="528"/>
        <v>44469</v>
      </c>
      <c r="J1507" s="155">
        <f t="shared" si="516"/>
        <v>31</v>
      </c>
      <c r="K1507" s="155">
        <f t="shared" si="533"/>
        <v>4</v>
      </c>
      <c r="L1507" s="2">
        <f t="shared" si="529"/>
        <v>1.00123352</v>
      </c>
      <c r="M1507" s="157">
        <f t="shared" si="534"/>
        <v>1.00123352</v>
      </c>
      <c r="N1507" s="2">
        <f t="shared" si="520"/>
        <v>1034.7430208400001</v>
      </c>
      <c r="O1507" s="161">
        <f t="shared" si="530"/>
        <v>0</v>
      </c>
      <c r="P1507" s="162">
        <f t="shared" si="521"/>
        <v>0</v>
      </c>
      <c r="Q1507" s="157">
        <f t="shared" si="522"/>
        <v>0</v>
      </c>
      <c r="R1507" s="163">
        <f t="shared" si="531"/>
        <v>0.12</v>
      </c>
      <c r="S1507" s="161">
        <f t="shared" si="523"/>
        <v>4</v>
      </c>
      <c r="T1507" s="161">
        <v>360</v>
      </c>
      <c r="U1507" s="164">
        <f t="shared" si="524"/>
        <v>1.0012193309999999</v>
      </c>
      <c r="V1507" s="157">
        <f t="shared" si="525"/>
        <v>1.26169424</v>
      </c>
      <c r="W1507" s="2">
        <f t="shared" si="532"/>
        <v>0</v>
      </c>
      <c r="X1507" s="8"/>
      <c r="Y1507" s="8"/>
      <c r="Z1507" s="5"/>
      <c r="AA1507" s="1"/>
      <c r="AB1507" s="8"/>
      <c r="AC1507" s="3"/>
      <c r="AD1507" s="1"/>
      <c r="AE1507" s="3"/>
      <c r="AF1507" s="3"/>
      <c r="AG1507" s="4"/>
      <c r="AH1507" s="4"/>
      <c r="AI1507" s="4"/>
      <c r="AJ1507" s="1"/>
      <c r="AK1507" s="1"/>
      <c r="AL1507" s="1"/>
      <c r="AM1507" s="1"/>
    </row>
    <row r="1508" spans="1:39" ht="15" customHeight="1" x14ac:dyDescent="0.2">
      <c r="A1508" s="75">
        <f t="shared" si="526"/>
        <v>44443</v>
      </c>
      <c r="B1508" s="2">
        <f t="shared" si="517"/>
        <v>1036.63980378</v>
      </c>
      <c r="C1508" s="157">
        <f t="shared" si="514"/>
        <v>1033.4682171300001</v>
      </c>
      <c r="D1508" s="158">
        <f t="shared" si="527"/>
        <v>5769.98</v>
      </c>
      <c r="E1508" s="150">
        <f>IF(AND(K1508=1,K1507&gt;1),VLOOKUP(A1507,[1]Plan1!$GA$137:$GD$300,4),E1507)</f>
        <v>5825.37</v>
      </c>
      <c r="F1508" s="152">
        <f t="shared" si="518"/>
        <v>44377</v>
      </c>
      <c r="G1508" s="152">
        <f t="shared" si="515"/>
        <v>44407</v>
      </c>
      <c r="H1508" s="159">
        <f t="shared" si="519"/>
        <v>9.5996866540266623E-3</v>
      </c>
      <c r="I1508" s="160">
        <f t="shared" si="528"/>
        <v>44469</v>
      </c>
      <c r="J1508" s="155">
        <f t="shared" si="516"/>
        <v>31</v>
      </c>
      <c r="K1508" s="155">
        <f t="shared" si="533"/>
        <v>5</v>
      </c>
      <c r="L1508" s="2">
        <f t="shared" si="529"/>
        <v>1.00154213</v>
      </c>
      <c r="M1508" s="157">
        <f t="shared" si="534"/>
        <v>1.00154213</v>
      </c>
      <c r="N1508" s="2">
        <f t="shared" si="520"/>
        <v>1035.0619594699999</v>
      </c>
      <c r="O1508" s="161">
        <f t="shared" si="530"/>
        <v>0</v>
      </c>
      <c r="P1508" s="162">
        <f t="shared" si="521"/>
        <v>0</v>
      </c>
      <c r="Q1508" s="157">
        <f t="shared" si="522"/>
        <v>0</v>
      </c>
      <c r="R1508" s="163">
        <f t="shared" si="531"/>
        <v>0.12</v>
      </c>
      <c r="S1508" s="161">
        <f t="shared" si="523"/>
        <v>5</v>
      </c>
      <c r="T1508" s="161">
        <v>360</v>
      </c>
      <c r="U1508" s="164">
        <f t="shared" si="524"/>
        <v>1.001524396</v>
      </c>
      <c r="V1508" s="157">
        <f t="shared" si="525"/>
        <v>1.5778443099999999</v>
      </c>
      <c r="W1508" s="2">
        <f t="shared" si="532"/>
        <v>0</v>
      </c>
      <c r="X1508" s="8"/>
      <c r="Y1508" s="8"/>
      <c r="Z1508" s="5"/>
      <c r="AA1508" s="1"/>
      <c r="AB1508" s="8"/>
      <c r="AC1508" s="3"/>
      <c r="AD1508" s="1"/>
      <c r="AE1508" s="3"/>
      <c r="AF1508" s="3"/>
      <c r="AG1508" s="4"/>
      <c r="AH1508" s="4"/>
      <c r="AI1508" s="4"/>
      <c r="AJ1508" s="1"/>
      <c r="AK1508" s="1"/>
      <c r="AL1508" s="1"/>
      <c r="AM1508" s="1"/>
    </row>
    <row r="1509" spans="1:39" ht="15" customHeight="1" x14ac:dyDescent="0.2">
      <c r="A1509" s="75">
        <f t="shared" si="526"/>
        <v>44444</v>
      </c>
      <c r="B1509" s="2">
        <f t="shared" si="517"/>
        <v>1037.2752972400001</v>
      </c>
      <c r="C1509" s="157">
        <f t="shared" si="514"/>
        <v>1033.4682171300001</v>
      </c>
      <c r="D1509" s="158">
        <f t="shared" si="527"/>
        <v>5769.98</v>
      </c>
      <c r="E1509" s="150">
        <f>IF(AND(K1509=1,K1508&gt;1),VLOOKUP(A1508,[1]Plan1!$GA$137:$GD$300,4),E1508)</f>
        <v>5825.37</v>
      </c>
      <c r="F1509" s="152">
        <f t="shared" si="518"/>
        <v>44377</v>
      </c>
      <c r="G1509" s="152">
        <f t="shared" si="515"/>
        <v>44407</v>
      </c>
      <c r="H1509" s="159">
        <f t="shared" si="519"/>
        <v>9.5996866540266623E-3</v>
      </c>
      <c r="I1509" s="160">
        <f t="shared" si="528"/>
        <v>44469</v>
      </c>
      <c r="J1509" s="155">
        <f t="shared" si="516"/>
        <v>31</v>
      </c>
      <c r="K1509" s="155">
        <f t="shared" si="533"/>
        <v>6</v>
      </c>
      <c r="L1509" s="2">
        <f t="shared" si="529"/>
        <v>1.0018508500000001</v>
      </c>
      <c r="M1509" s="157">
        <f t="shared" si="534"/>
        <v>1.0018508500000001</v>
      </c>
      <c r="N1509" s="2">
        <f t="shared" si="520"/>
        <v>1035.38101177</v>
      </c>
      <c r="O1509" s="161">
        <f t="shared" si="530"/>
        <v>0</v>
      </c>
      <c r="P1509" s="162">
        <f t="shared" si="521"/>
        <v>0</v>
      </c>
      <c r="Q1509" s="157">
        <f t="shared" si="522"/>
        <v>0</v>
      </c>
      <c r="R1509" s="163">
        <f t="shared" si="531"/>
        <v>0.12</v>
      </c>
      <c r="S1509" s="161">
        <f t="shared" si="523"/>
        <v>6</v>
      </c>
      <c r="T1509" s="161">
        <v>360</v>
      </c>
      <c r="U1509" s="164">
        <f t="shared" si="524"/>
        <v>1.001829554</v>
      </c>
      <c r="V1509" s="157">
        <f t="shared" si="525"/>
        <v>1.89428547</v>
      </c>
      <c r="W1509" s="2">
        <f t="shared" si="532"/>
        <v>0</v>
      </c>
      <c r="X1509" s="8"/>
      <c r="Y1509" s="8"/>
      <c r="Z1509" s="5"/>
      <c r="AA1509" s="1"/>
      <c r="AB1509" s="8"/>
      <c r="AC1509" s="3"/>
      <c r="AD1509" s="1"/>
      <c r="AE1509" s="3"/>
      <c r="AF1509" s="3"/>
      <c r="AG1509" s="4"/>
      <c r="AH1509" s="4"/>
      <c r="AI1509" s="4"/>
      <c r="AJ1509" s="1"/>
      <c r="AK1509" s="1"/>
      <c r="AL1509" s="1"/>
      <c r="AM1509" s="1"/>
    </row>
    <row r="1510" spans="1:39" ht="15" customHeight="1" x14ac:dyDescent="0.2">
      <c r="A1510" s="75">
        <f t="shared" si="526"/>
        <v>44445</v>
      </c>
      <c r="B1510" s="2">
        <f t="shared" si="517"/>
        <v>1037.91117392</v>
      </c>
      <c r="C1510" s="157">
        <f t="shared" si="514"/>
        <v>1033.4682171300001</v>
      </c>
      <c r="D1510" s="158">
        <f t="shared" si="527"/>
        <v>5769.98</v>
      </c>
      <c r="E1510" s="150">
        <f>IF(AND(K1510=1,K1509&gt;1),VLOOKUP(A1509,[1]Plan1!$GA$137:$GD$300,4),E1509)</f>
        <v>5825.37</v>
      </c>
      <c r="F1510" s="152">
        <f t="shared" si="518"/>
        <v>44377</v>
      </c>
      <c r="G1510" s="152">
        <f t="shared" si="515"/>
        <v>44407</v>
      </c>
      <c r="H1510" s="159">
        <f t="shared" si="519"/>
        <v>9.5996866540266623E-3</v>
      </c>
      <c r="I1510" s="160">
        <f t="shared" si="528"/>
        <v>44469</v>
      </c>
      <c r="J1510" s="155">
        <f t="shared" si="516"/>
        <v>31</v>
      </c>
      <c r="K1510" s="155">
        <f t="shared" si="533"/>
        <v>7</v>
      </c>
      <c r="L1510" s="2">
        <f t="shared" si="529"/>
        <v>1.00215966</v>
      </c>
      <c r="M1510" s="157">
        <f t="shared" si="534"/>
        <v>1.00215966</v>
      </c>
      <c r="N1510" s="2">
        <f t="shared" si="520"/>
        <v>1035.7001570899999</v>
      </c>
      <c r="O1510" s="161">
        <f t="shared" si="530"/>
        <v>0</v>
      </c>
      <c r="P1510" s="162">
        <f t="shared" si="521"/>
        <v>0</v>
      </c>
      <c r="Q1510" s="157">
        <f t="shared" si="522"/>
        <v>0</v>
      </c>
      <c r="R1510" s="163">
        <f t="shared" si="531"/>
        <v>0.12</v>
      </c>
      <c r="S1510" s="161">
        <f t="shared" si="523"/>
        <v>7</v>
      </c>
      <c r="T1510" s="161">
        <v>360</v>
      </c>
      <c r="U1510" s="164">
        <f t="shared" si="524"/>
        <v>1.002134804</v>
      </c>
      <c r="V1510" s="157">
        <f t="shared" si="525"/>
        <v>2.2110168300000002</v>
      </c>
      <c r="W1510" s="2">
        <f t="shared" si="532"/>
        <v>0</v>
      </c>
      <c r="X1510" s="8"/>
      <c r="Y1510" s="8"/>
      <c r="Z1510" s="5"/>
      <c r="AA1510" s="1"/>
      <c r="AB1510" s="8"/>
      <c r="AC1510" s="3"/>
      <c r="AD1510" s="1"/>
      <c r="AE1510" s="3"/>
      <c r="AF1510" s="3"/>
      <c r="AG1510" s="4"/>
      <c r="AH1510" s="4"/>
      <c r="AI1510" s="4"/>
      <c r="AJ1510" s="1"/>
      <c r="AK1510" s="1"/>
      <c r="AL1510" s="1"/>
      <c r="AM1510" s="1"/>
    </row>
    <row r="1511" spans="1:39" ht="15" customHeight="1" x14ac:dyDescent="0.2">
      <c r="A1511" s="75">
        <f t="shared" si="526"/>
        <v>44446</v>
      </c>
      <c r="B1511" s="2">
        <f t="shared" si="517"/>
        <v>1038.5474360800001</v>
      </c>
      <c r="C1511" s="157">
        <f t="shared" si="514"/>
        <v>1033.4682171300001</v>
      </c>
      <c r="D1511" s="158">
        <f t="shared" si="527"/>
        <v>5769.98</v>
      </c>
      <c r="E1511" s="150">
        <f>IF(AND(K1511=1,K1510&gt;1),VLOOKUP(A1510,[1]Plan1!$GA$137:$GD$300,4),E1510)</f>
        <v>5825.37</v>
      </c>
      <c r="F1511" s="152">
        <f t="shared" si="518"/>
        <v>44377</v>
      </c>
      <c r="G1511" s="152">
        <f t="shared" si="515"/>
        <v>44407</v>
      </c>
      <c r="H1511" s="159">
        <f t="shared" si="519"/>
        <v>9.5996866540266623E-3</v>
      </c>
      <c r="I1511" s="160">
        <f t="shared" si="528"/>
        <v>44469</v>
      </c>
      <c r="J1511" s="155">
        <f t="shared" si="516"/>
        <v>31</v>
      </c>
      <c r="K1511" s="155">
        <f t="shared" si="533"/>
        <v>8</v>
      </c>
      <c r="L1511" s="2">
        <f t="shared" si="529"/>
        <v>1.0024685600000001</v>
      </c>
      <c r="M1511" s="157">
        <f t="shared" si="534"/>
        <v>1.0024685600000001</v>
      </c>
      <c r="N1511" s="2">
        <f t="shared" si="520"/>
        <v>1036.01939543</v>
      </c>
      <c r="O1511" s="161">
        <f t="shared" si="530"/>
        <v>0</v>
      </c>
      <c r="P1511" s="162">
        <f t="shared" si="521"/>
        <v>0</v>
      </c>
      <c r="Q1511" s="157">
        <f t="shared" si="522"/>
        <v>0</v>
      </c>
      <c r="R1511" s="163">
        <f t="shared" si="531"/>
        <v>0.12</v>
      </c>
      <c r="S1511" s="161">
        <f t="shared" si="523"/>
        <v>8</v>
      </c>
      <c r="T1511" s="161">
        <v>360</v>
      </c>
      <c r="U1511" s="164">
        <f t="shared" si="524"/>
        <v>1.002440148</v>
      </c>
      <c r="V1511" s="157">
        <f t="shared" si="525"/>
        <v>2.5280406499999999</v>
      </c>
      <c r="W1511" s="2">
        <f t="shared" si="532"/>
        <v>0</v>
      </c>
      <c r="X1511" s="8"/>
      <c r="Y1511" s="8"/>
      <c r="Z1511" s="5"/>
      <c r="AA1511" s="1"/>
      <c r="AB1511" s="8"/>
      <c r="AC1511" s="3"/>
      <c r="AD1511" s="1"/>
      <c r="AE1511" s="3"/>
      <c r="AF1511" s="3"/>
      <c r="AG1511" s="4"/>
      <c r="AH1511" s="4"/>
      <c r="AI1511" s="4"/>
      <c r="AJ1511" s="1"/>
      <c r="AK1511" s="1"/>
      <c r="AL1511" s="1"/>
      <c r="AM1511" s="1"/>
    </row>
    <row r="1512" spans="1:39" ht="15" customHeight="1" x14ac:dyDescent="0.2">
      <c r="A1512" s="75">
        <f t="shared" si="526"/>
        <v>44447</v>
      </c>
      <c r="B1512" s="2">
        <f t="shared" si="517"/>
        <v>1039.1840932</v>
      </c>
      <c r="C1512" s="157">
        <f t="shared" si="514"/>
        <v>1033.4682171300001</v>
      </c>
      <c r="D1512" s="158">
        <f t="shared" si="527"/>
        <v>5769.98</v>
      </c>
      <c r="E1512" s="150">
        <f>IF(AND(K1512=1,K1511&gt;1),VLOOKUP(A1511,[1]Plan1!$GA$137:$GD$300,4),E1511)</f>
        <v>5825.37</v>
      </c>
      <c r="F1512" s="152">
        <f t="shared" si="518"/>
        <v>44377</v>
      </c>
      <c r="G1512" s="152">
        <f t="shared" si="515"/>
        <v>44407</v>
      </c>
      <c r="H1512" s="159">
        <f t="shared" si="519"/>
        <v>9.5996866540266623E-3</v>
      </c>
      <c r="I1512" s="160">
        <f t="shared" si="528"/>
        <v>44469</v>
      </c>
      <c r="J1512" s="155">
        <f t="shared" si="516"/>
        <v>31</v>
      </c>
      <c r="K1512" s="155">
        <f t="shared" si="533"/>
        <v>9</v>
      </c>
      <c r="L1512" s="2">
        <f t="shared" si="529"/>
        <v>1.00277756</v>
      </c>
      <c r="M1512" s="157">
        <f t="shared" si="534"/>
        <v>1.00277756</v>
      </c>
      <c r="N1512" s="2">
        <f t="shared" si="520"/>
        <v>1036.33873711</v>
      </c>
      <c r="O1512" s="161">
        <f t="shared" si="530"/>
        <v>0</v>
      </c>
      <c r="P1512" s="162">
        <f t="shared" si="521"/>
        <v>0</v>
      </c>
      <c r="Q1512" s="157">
        <f t="shared" si="522"/>
        <v>0</v>
      </c>
      <c r="R1512" s="163">
        <f t="shared" si="531"/>
        <v>0.12</v>
      </c>
      <c r="S1512" s="161">
        <f t="shared" si="523"/>
        <v>9</v>
      </c>
      <c r="T1512" s="161">
        <v>360</v>
      </c>
      <c r="U1512" s="164">
        <f t="shared" si="524"/>
        <v>1.002745585</v>
      </c>
      <c r="V1512" s="157">
        <f t="shared" si="525"/>
        <v>2.8453560900000001</v>
      </c>
      <c r="W1512" s="2">
        <f t="shared" si="532"/>
        <v>0</v>
      </c>
      <c r="X1512" s="8"/>
      <c r="Y1512" s="8"/>
      <c r="Z1512" s="5"/>
      <c r="AA1512" s="1"/>
      <c r="AB1512" s="8"/>
      <c r="AC1512" s="3"/>
      <c r="AD1512" s="1"/>
      <c r="AE1512" s="3"/>
      <c r="AF1512" s="3"/>
      <c r="AG1512" s="4"/>
      <c r="AH1512" s="4"/>
      <c r="AI1512" s="4"/>
      <c r="AJ1512" s="1"/>
      <c r="AK1512" s="1"/>
      <c r="AL1512" s="1"/>
      <c r="AM1512" s="1"/>
    </row>
    <row r="1513" spans="1:39" ht="15" customHeight="1" x14ac:dyDescent="0.2">
      <c r="A1513" s="75">
        <f t="shared" si="526"/>
        <v>44448</v>
      </c>
      <c r="B1513" s="2">
        <f t="shared" si="517"/>
        <v>1039.8211350900001</v>
      </c>
      <c r="C1513" s="157">
        <f t="shared" si="514"/>
        <v>1033.4682171300001</v>
      </c>
      <c r="D1513" s="158">
        <f t="shared" si="527"/>
        <v>5769.98</v>
      </c>
      <c r="E1513" s="150">
        <f>IF(AND(K1513=1,K1512&gt;1),VLOOKUP(A1512,[1]Plan1!$GA$137:$GD$300,4),E1512)</f>
        <v>5825.37</v>
      </c>
      <c r="F1513" s="152">
        <f t="shared" si="518"/>
        <v>44377</v>
      </c>
      <c r="G1513" s="152">
        <f t="shared" si="515"/>
        <v>44407</v>
      </c>
      <c r="H1513" s="159">
        <f t="shared" si="519"/>
        <v>9.5996866540266623E-3</v>
      </c>
      <c r="I1513" s="160">
        <f t="shared" si="528"/>
        <v>44469</v>
      </c>
      <c r="J1513" s="155">
        <f t="shared" si="516"/>
        <v>31</v>
      </c>
      <c r="K1513" s="155">
        <f t="shared" si="533"/>
        <v>10</v>
      </c>
      <c r="L1513" s="2">
        <f t="shared" si="529"/>
        <v>1.00308665</v>
      </c>
      <c r="M1513" s="157">
        <f t="shared" si="534"/>
        <v>1.00308665</v>
      </c>
      <c r="N1513" s="2">
        <f t="shared" si="520"/>
        <v>1036.6581718</v>
      </c>
      <c r="O1513" s="161">
        <f t="shared" si="530"/>
        <v>0</v>
      </c>
      <c r="P1513" s="162">
        <f t="shared" si="521"/>
        <v>0</v>
      </c>
      <c r="Q1513" s="157">
        <f t="shared" si="522"/>
        <v>0</v>
      </c>
      <c r="R1513" s="163">
        <f t="shared" si="531"/>
        <v>0.12</v>
      </c>
      <c r="S1513" s="161">
        <f t="shared" si="523"/>
        <v>10</v>
      </c>
      <c r="T1513" s="161">
        <v>360</v>
      </c>
      <c r="U1513" s="164">
        <f t="shared" si="524"/>
        <v>1.0030511150000001</v>
      </c>
      <c r="V1513" s="157">
        <f t="shared" si="525"/>
        <v>3.16296329</v>
      </c>
      <c r="W1513" s="2">
        <f t="shared" si="532"/>
        <v>0</v>
      </c>
      <c r="X1513" s="8"/>
      <c r="Y1513" s="8"/>
      <c r="Z1513" s="5"/>
      <c r="AA1513" s="1"/>
      <c r="AB1513" s="8"/>
      <c r="AC1513" s="3"/>
      <c r="AD1513" s="1"/>
      <c r="AE1513" s="3"/>
      <c r="AF1513" s="3"/>
      <c r="AG1513" s="4"/>
      <c r="AH1513" s="4"/>
      <c r="AI1513" s="4"/>
      <c r="AJ1513" s="1"/>
      <c r="AK1513" s="1"/>
      <c r="AL1513" s="1"/>
      <c r="AM1513" s="1"/>
    </row>
    <row r="1514" spans="1:39" ht="15" customHeight="1" x14ac:dyDescent="0.2">
      <c r="A1514" s="75">
        <f t="shared" si="526"/>
        <v>44449</v>
      </c>
      <c r="B1514" s="2">
        <f t="shared" si="517"/>
        <v>1040.45857232</v>
      </c>
      <c r="C1514" s="157">
        <f t="shared" ref="C1514:C1577" si="535">IF(I1514&gt;I1513,N1513-Q1513,C1513)</f>
        <v>1033.4682171300001</v>
      </c>
      <c r="D1514" s="158">
        <f t="shared" si="527"/>
        <v>5769.98</v>
      </c>
      <c r="E1514" s="150">
        <f>IF(AND(K1514=1,K1513&gt;1),VLOOKUP(A1513,[1]Plan1!$GA$137:$GD$300,4),E1513)</f>
        <v>5825.37</v>
      </c>
      <c r="F1514" s="152">
        <f t="shared" si="518"/>
        <v>44377</v>
      </c>
      <c r="G1514" s="152">
        <f t="shared" si="515"/>
        <v>44407</v>
      </c>
      <c r="H1514" s="159">
        <f t="shared" si="519"/>
        <v>9.5996866540266623E-3</v>
      </c>
      <c r="I1514" s="160">
        <f t="shared" si="528"/>
        <v>44469</v>
      </c>
      <c r="J1514" s="155">
        <f t="shared" si="516"/>
        <v>31</v>
      </c>
      <c r="K1514" s="155">
        <f t="shared" si="533"/>
        <v>11</v>
      </c>
      <c r="L1514" s="2">
        <f t="shared" si="529"/>
        <v>1.00339584</v>
      </c>
      <c r="M1514" s="157">
        <f t="shared" si="534"/>
        <v>1.00339584</v>
      </c>
      <c r="N1514" s="2">
        <f t="shared" si="520"/>
        <v>1036.97770984</v>
      </c>
      <c r="O1514" s="161">
        <f t="shared" si="530"/>
        <v>0</v>
      </c>
      <c r="P1514" s="162">
        <f t="shared" si="521"/>
        <v>0</v>
      </c>
      <c r="Q1514" s="157">
        <f t="shared" si="522"/>
        <v>0</v>
      </c>
      <c r="R1514" s="163">
        <f t="shared" si="531"/>
        <v>0.12</v>
      </c>
      <c r="S1514" s="161">
        <f t="shared" si="523"/>
        <v>11</v>
      </c>
      <c r="T1514" s="161">
        <v>360</v>
      </c>
      <c r="U1514" s="164">
        <f t="shared" si="524"/>
        <v>1.0033567379999999</v>
      </c>
      <c r="V1514" s="157">
        <f t="shared" si="525"/>
        <v>3.4808624799999999</v>
      </c>
      <c r="W1514" s="2">
        <f t="shared" si="532"/>
        <v>0</v>
      </c>
      <c r="X1514" s="8"/>
      <c r="Y1514" s="8"/>
      <c r="Z1514" s="5"/>
      <c r="AA1514" s="1"/>
      <c r="AB1514" s="8"/>
      <c r="AC1514" s="3"/>
      <c r="AD1514" s="1"/>
      <c r="AE1514" s="3"/>
      <c r="AF1514" s="3"/>
      <c r="AG1514" s="4"/>
      <c r="AH1514" s="4"/>
      <c r="AI1514" s="4"/>
      <c r="AJ1514" s="1"/>
      <c r="AK1514" s="1"/>
      <c r="AL1514" s="1"/>
      <c r="AM1514" s="1"/>
    </row>
    <row r="1515" spans="1:39" ht="15" customHeight="1" x14ac:dyDescent="0.2">
      <c r="A1515" s="75">
        <f t="shared" si="526"/>
        <v>44450</v>
      </c>
      <c r="B1515" s="2">
        <f t="shared" si="517"/>
        <v>1041.0964050500002</v>
      </c>
      <c r="C1515" s="157">
        <f t="shared" si="535"/>
        <v>1033.4682171300001</v>
      </c>
      <c r="D1515" s="158">
        <f t="shared" si="527"/>
        <v>5769.98</v>
      </c>
      <c r="E1515" s="150">
        <f>IF(AND(K1515=1,K1514&gt;1),VLOOKUP(A1514,[1]Plan1!$GA$137:$GD$300,4),E1514)</f>
        <v>5825.37</v>
      </c>
      <c r="F1515" s="152">
        <f t="shared" si="518"/>
        <v>44377</v>
      </c>
      <c r="G1515" s="152">
        <f t="shared" si="515"/>
        <v>44407</v>
      </c>
      <c r="H1515" s="159">
        <f t="shared" si="519"/>
        <v>9.5996866540266623E-3</v>
      </c>
      <c r="I1515" s="160">
        <f t="shared" si="528"/>
        <v>44469</v>
      </c>
      <c r="J1515" s="155">
        <f t="shared" si="516"/>
        <v>31</v>
      </c>
      <c r="K1515" s="155">
        <f t="shared" si="533"/>
        <v>12</v>
      </c>
      <c r="L1515" s="2">
        <f t="shared" si="529"/>
        <v>1.0037051299999999</v>
      </c>
      <c r="M1515" s="157">
        <f t="shared" si="534"/>
        <v>1.0037051299999999</v>
      </c>
      <c r="N1515" s="2">
        <f t="shared" si="520"/>
        <v>1037.2973512200001</v>
      </c>
      <c r="O1515" s="161">
        <f t="shared" si="530"/>
        <v>0</v>
      </c>
      <c r="P1515" s="162">
        <f t="shared" si="521"/>
        <v>0</v>
      </c>
      <c r="Q1515" s="157">
        <f t="shared" si="522"/>
        <v>0</v>
      </c>
      <c r="R1515" s="163">
        <f t="shared" si="531"/>
        <v>0.12</v>
      </c>
      <c r="S1515" s="161">
        <f t="shared" si="523"/>
        <v>12</v>
      </c>
      <c r="T1515" s="161">
        <v>360</v>
      </c>
      <c r="U1515" s="164">
        <f t="shared" si="524"/>
        <v>1.0036624540000001</v>
      </c>
      <c r="V1515" s="157">
        <f t="shared" si="525"/>
        <v>3.7990538300000001</v>
      </c>
      <c r="W1515" s="2">
        <f t="shared" si="532"/>
        <v>0</v>
      </c>
      <c r="X1515" s="8"/>
      <c r="Y1515" s="8"/>
      <c r="Z1515" s="5"/>
      <c r="AA1515" s="1"/>
      <c r="AB1515" s="8"/>
      <c r="AC1515" s="3"/>
      <c r="AD1515" s="1"/>
      <c r="AE1515" s="3"/>
      <c r="AF1515" s="3"/>
      <c r="AG1515" s="4"/>
      <c r="AH1515" s="4"/>
      <c r="AI1515" s="4"/>
      <c r="AJ1515" s="1"/>
      <c r="AK1515" s="1"/>
      <c r="AL1515" s="1"/>
      <c r="AM1515" s="1"/>
    </row>
    <row r="1516" spans="1:39" ht="15" customHeight="1" x14ac:dyDescent="0.2">
      <c r="A1516" s="75">
        <f t="shared" si="526"/>
        <v>44451</v>
      </c>
      <c r="B1516" s="2">
        <f t="shared" si="517"/>
        <v>1041.7346241399998</v>
      </c>
      <c r="C1516" s="157">
        <f t="shared" si="535"/>
        <v>1033.4682171300001</v>
      </c>
      <c r="D1516" s="158">
        <f t="shared" si="527"/>
        <v>5769.98</v>
      </c>
      <c r="E1516" s="150">
        <f>IF(AND(K1516=1,K1515&gt;1),VLOOKUP(A1515,[1]Plan1!$GA$137:$GD$300,4),E1515)</f>
        <v>5825.37</v>
      </c>
      <c r="F1516" s="152">
        <f t="shared" si="518"/>
        <v>44377</v>
      </c>
      <c r="G1516" s="152">
        <f t="shared" ref="G1516:G1579" si="536">IF(I1516&gt;I1515,EDATE(A1515,-1),+G1515)</f>
        <v>44407</v>
      </c>
      <c r="H1516" s="159">
        <f t="shared" si="519"/>
        <v>9.5996866540266623E-3</v>
      </c>
      <c r="I1516" s="160">
        <f t="shared" si="528"/>
        <v>44469</v>
      </c>
      <c r="J1516" s="155">
        <f t="shared" ref="J1516:J1579" si="537">IF(I1516&gt;I1515,I1516-I1515,J1515)</f>
        <v>31</v>
      </c>
      <c r="K1516" s="155">
        <f t="shared" si="533"/>
        <v>13</v>
      </c>
      <c r="L1516" s="2">
        <f t="shared" si="529"/>
        <v>1.00401451</v>
      </c>
      <c r="M1516" s="157">
        <f t="shared" si="534"/>
        <v>1.00401451</v>
      </c>
      <c r="N1516" s="2">
        <f t="shared" si="520"/>
        <v>1037.6170856199999</v>
      </c>
      <c r="O1516" s="161">
        <f t="shared" si="530"/>
        <v>0</v>
      </c>
      <c r="P1516" s="162">
        <f t="shared" si="521"/>
        <v>0</v>
      </c>
      <c r="Q1516" s="157">
        <f t="shared" si="522"/>
        <v>0</v>
      </c>
      <c r="R1516" s="163">
        <f t="shared" si="531"/>
        <v>0.12</v>
      </c>
      <c r="S1516" s="161">
        <f t="shared" si="523"/>
        <v>13</v>
      </c>
      <c r="T1516" s="161">
        <v>360</v>
      </c>
      <c r="U1516" s="164">
        <f t="shared" si="524"/>
        <v>1.0039682640000001</v>
      </c>
      <c r="V1516" s="157">
        <f t="shared" si="525"/>
        <v>4.1175385200000001</v>
      </c>
      <c r="W1516" s="2">
        <f t="shared" si="532"/>
        <v>0</v>
      </c>
      <c r="X1516" s="8"/>
      <c r="Y1516" s="8"/>
      <c r="Z1516" s="5"/>
      <c r="AA1516" s="1"/>
      <c r="AB1516" s="8"/>
      <c r="AC1516" s="3"/>
      <c r="AD1516" s="1"/>
      <c r="AE1516" s="3"/>
      <c r="AF1516" s="3"/>
      <c r="AG1516" s="4"/>
      <c r="AH1516" s="4"/>
      <c r="AI1516" s="4"/>
      <c r="AJ1516" s="1"/>
      <c r="AK1516" s="1"/>
      <c r="AL1516" s="1"/>
      <c r="AM1516" s="1"/>
    </row>
    <row r="1517" spans="1:39" ht="15" customHeight="1" x14ac:dyDescent="0.2">
      <c r="A1517" s="75">
        <f t="shared" si="526"/>
        <v>44452</v>
      </c>
      <c r="B1517" s="2">
        <f t="shared" si="517"/>
        <v>1042.37322769</v>
      </c>
      <c r="C1517" s="157">
        <f t="shared" si="535"/>
        <v>1033.4682171300001</v>
      </c>
      <c r="D1517" s="158">
        <f t="shared" si="527"/>
        <v>5769.98</v>
      </c>
      <c r="E1517" s="150">
        <f>IF(AND(K1517=1,K1516&gt;1),VLOOKUP(A1516,[1]Plan1!$GA$137:$GD$300,4),E1516)</f>
        <v>5825.37</v>
      </c>
      <c r="F1517" s="152">
        <f t="shared" si="518"/>
        <v>44377</v>
      </c>
      <c r="G1517" s="152">
        <f t="shared" si="536"/>
        <v>44407</v>
      </c>
      <c r="H1517" s="159">
        <f t="shared" si="519"/>
        <v>9.5996866540266623E-3</v>
      </c>
      <c r="I1517" s="160">
        <f t="shared" si="528"/>
        <v>44469</v>
      </c>
      <c r="J1517" s="155">
        <f t="shared" si="537"/>
        <v>31</v>
      </c>
      <c r="K1517" s="155">
        <f t="shared" si="533"/>
        <v>14</v>
      </c>
      <c r="L1517" s="2">
        <f t="shared" si="529"/>
        <v>1.0043239799999999</v>
      </c>
      <c r="M1517" s="157">
        <f t="shared" si="534"/>
        <v>1.0043239799999999</v>
      </c>
      <c r="N1517" s="2">
        <f t="shared" si="520"/>
        <v>1037.9369130299999</v>
      </c>
      <c r="O1517" s="161">
        <f t="shared" si="530"/>
        <v>0</v>
      </c>
      <c r="P1517" s="162">
        <f t="shared" si="521"/>
        <v>0</v>
      </c>
      <c r="Q1517" s="157">
        <f t="shared" si="522"/>
        <v>0</v>
      </c>
      <c r="R1517" s="163">
        <f t="shared" si="531"/>
        <v>0.12</v>
      </c>
      <c r="S1517" s="161">
        <f t="shared" si="523"/>
        <v>14</v>
      </c>
      <c r="T1517" s="161">
        <v>360</v>
      </c>
      <c r="U1517" s="164">
        <f t="shared" si="524"/>
        <v>1.0042741660000001</v>
      </c>
      <c r="V1517" s="157">
        <f t="shared" si="525"/>
        <v>4.4363146599999999</v>
      </c>
      <c r="W1517" s="2">
        <f t="shared" si="532"/>
        <v>0</v>
      </c>
      <c r="X1517" s="8"/>
      <c r="Y1517" s="8"/>
      <c r="Z1517" s="5"/>
      <c r="AA1517" s="1"/>
      <c r="AB1517" s="8"/>
      <c r="AC1517" s="3"/>
      <c r="AD1517" s="1"/>
      <c r="AE1517" s="3"/>
      <c r="AF1517" s="3"/>
      <c r="AG1517" s="4"/>
      <c r="AH1517" s="4"/>
      <c r="AI1517" s="4"/>
      <c r="AJ1517" s="1"/>
      <c r="AK1517" s="1"/>
      <c r="AL1517" s="1"/>
      <c r="AM1517" s="1"/>
    </row>
    <row r="1518" spans="1:39" ht="15" customHeight="1" x14ac:dyDescent="0.2">
      <c r="A1518" s="75">
        <f t="shared" si="526"/>
        <v>44453</v>
      </c>
      <c r="B1518" s="2">
        <f t="shared" si="517"/>
        <v>1043.0122283200001</v>
      </c>
      <c r="C1518" s="157">
        <f t="shared" si="535"/>
        <v>1033.4682171300001</v>
      </c>
      <c r="D1518" s="158">
        <f t="shared" si="527"/>
        <v>5769.98</v>
      </c>
      <c r="E1518" s="150">
        <f>IF(AND(K1518=1,K1517&gt;1),VLOOKUP(A1517,[1]Plan1!$GA$137:$GD$300,4),E1517)</f>
        <v>5825.37</v>
      </c>
      <c r="F1518" s="152">
        <f t="shared" si="518"/>
        <v>44377</v>
      </c>
      <c r="G1518" s="152">
        <f t="shared" si="536"/>
        <v>44407</v>
      </c>
      <c r="H1518" s="159">
        <f t="shared" si="519"/>
        <v>9.5996866540266623E-3</v>
      </c>
      <c r="I1518" s="160">
        <f t="shared" si="528"/>
        <v>44469</v>
      </c>
      <c r="J1518" s="155">
        <f t="shared" si="537"/>
        <v>31</v>
      </c>
      <c r="K1518" s="155">
        <f t="shared" si="533"/>
        <v>15</v>
      </c>
      <c r="L1518" s="2">
        <f t="shared" si="529"/>
        <v>1.0046335500000001</v>
      </c>
      <c r="M1518" s="157">
        <f t="shared" si="534"/>
        <v>1.0046335500000001</v>
      </c>
      <c r="N1518" s="2">
        <f t="shared" si="520"/>
        <v>1038.2568437800001</v>
      </c>
      <c r="O1518" s="161">
        <f t="shared" si="530"/>
        <v>0</v>
      </c>
      <c r="P1518" s="162">
        <f t="shared" si="521"/>
        <v>0</v>
      </c>
      <c r="Q1518" s="157">
        <f t="shared" si="522"/>
        <v>0</v>
      </c>
      <c r="R1518" s="163">
        <f t="shared" si="531"/>
        <v>0.12</v>
      </c>
      <c r="S1518" s="161">
        <f t="shared" si="523"/>
        <v>15</v>
      </c>
      <c r="T1518" s="161">
        <v>360</v>
      </c>
      <c r="U1518" s="164">
        <f t="shared" si="524"/>
        <v>1.0045801620000001</v>
      </c>
      <c r="V1518" s="157">
        <f t="shared" si="525"/>
        <v>4.7553845399999997</v>
      </c>
      <c r="W1518" s="2">
        <f t="shared" si="532"/>
        <v>0</v>
      </c>
      <c r="X1518" s="8"/>
      <c r="Y1518" s="8"/>
      <c r="Z1518" s="5"/>
      <c r="AA1518" s="1"/>
      <c r="AB1518" s="8"/>
      <c r="AC1518" s="3"/>
      <c r="AD1518" s="1"/>
      <c r="AE1518" s="3"/>
      <c r="AF1518" s="3"/>
      <c r="AG1518" s="4"/>
      <c r="AH1518" s="4"/>
      <c r="AI1518" s="4"/>
      <c r="AJ1518" s="1"/>
      <c r="AK1518" s="1"/>
      <c r="AL1518" s="1"/>
      <c r="AM1518" s="1"/>
    </row>
    <row r="1519" spans="1:39" ht="15" customHeight="1" x14ac:dyDescent="0.2">
      <c r="A1519" s="75">
        <f t="shared" si="526"/>
        <v>44454</v>
      </c>
      <c r="B1519" s="2">
        <f t="shared" si="517"/>
        <v>1043.65162519</v>
      </c>
      <c r="C1519" s="157">
        <f t="shared" si="535"/>
        <v>1033.4682171300001</v>
      </c>
      <c r="D1519" s="158">
        <f t="shared" si="527"/>
        <v>5769.98</v>
      </c>
      <c r="E1519" s="150">
        <f>IF(AND(K1519=1,K1518&gt;1),VLOOKUP(A1518,[1]Plan1!$GA$137:$GD$300,4),E1518)</f>
        <v>5825.37</v>
      </c>
      <c r="F1519" s="152">
        <f t="shared" si="518"/>
        <v>44377</v>
      </c>
      <c r="G1519" s="152">
        <f t="shared" si="536"/>
        <v>44407</v>
      </c>
      <c r="H1519" s="159">
        <f t="shared" si="519"/>
        <v>9.5996866540266623E-3</v>
      </c>
      <c r="I1519" s="160">
        <f t="shared" si="528"/>
        <v>44469</v>
      </c>
      <c r="J1519" s="155">
        <f t="shared" si="537"/>
        <v>31</v>
      </c>
      <c r="K1519" s="155">
        <f t="shared" si="533"/>
        <v>16</v>
      </c>
      <c r="L1519" s="2">
        <f t="shared" si="529"/>
        <v>1.0049432199999999</v>
      </c>
      <c r="M1519" s="157">
        <f t="shared" si="534"/>
        <v>1.0049432199999999</v>
      </c>
      <c r="N1519" s="2">
        <f t="shared" si="520"/>
        <v>1038.5768778900001</v>
      </c>
      <c r="O1519" s="161">
        <f t="shared" si="530"/>
        <v>0</v>
      </c>
      <c r="P1519" s="162">
        <f t="shared" si="521"/>
        <v>0</v>
      </c>
      <c r="Q1519" s="157">
        <f t="shared" si="522"/>
        <v>0</v>
      </c>
      <c r="R1519" s="163">
        <f t="shared" si="531"/>
        <v>0.12</v>
      </c>
      <c r="S1519" s="161">
        <f t="shared" si="523"/>
        <v>16</v>
      </c>
      <c r="T1519" s="161">
        <v>360</v>
      </c>
      <c r="U1519" s="164">
        <f t="shared" si="524"/>
        <v>1.0048862510000001</v>
      </c>
      <c r="V1519" s="157">
        <f t="shared" si="525"/>
        <v>5.0747473000000003</v>
      </c>
      <c r="W1519" s="2">
        <f t="shared" si="532"/>
        <v>0</v>
      </c>
      <c r="X1519" s="8"/>
      <c r="Y1519" s="8"/>
      <c r="Z1519" s="5"/>
      <c r="AA1519" s="1"/>
      <c r="AB1519" s="8"/>
      <c r="AC1519" s="3"/>
      <c r="AD1519" s="1"/>
      <c r="AE1519" s="3"/>
      <c r="AF1519" s="3"/>
      <c r="AG1519" s="4"/>
      <c r="AH1519" s="4"/>
      <c r="AI1519" s="4"/>
      <c r="AJ1519" s="1"/>
      <c r="AK1519" s="1"/>
      <c r="AL1519" s="1"/>
      <c r="AM1519" s="1"/>
    </row>
    <row r="1520" spans="1:39" ht="15" customHeight="1" x14ac:dyDescent="0.2">
      <c r="A1520" s="75">
        <f t="shared" si="526"/>
        <v>44455</v>
      </c>
      <c r="B1520" s="2">
        <f t="shared" si="517"/>
        <v>1044.29140809</v>
      </c>
      <c r="C1520" s="157">
        <f t="shared" si="535"/>
        <v>1033.4682171300001</v>
      </c>
      <c r="D1520" s="158">
        <f t="shared" si="527"/>
        <v>5769.98</v>
      </c>
      <c r="E1520" s="150">
        <f>IF(AND(K1520=1,K1519&gt;1),VLOOKUP(A1519,[1]Plan1!$GA$137:$GD$300,4),E1519)</f>
        <v>5825.37</v>
      </c>
      <c r="F1520" s="152">
        <f t="shared" si="518"/>
        <v>44377</v>
      </c>
      <c r="G1520" s="152">
        <f t="shared" si="536"/>
        <v>44407</v>
      </c>
      <c r="H1520" s="159">
        <f t="shared" si="519"/>
        <v>9.5996866540266623E-3</v>
      </c>
      <c r="I1520" s="160">
        <f t="shared" si="528"/>
        <v>44469</v>
      </c>
      <c r="J1520" s="155">
        <f t="shared" si="537"/>
        <v>31</v>
      </c>
      <c r="K1520" s="155">
        <f t="shared" si="533"/>
        <v>17</v>
      </c>
      <c r="L1520" s="2">
        <f t="shared" si="529"/>
        <v>1.0052529800000001</v>
      </c>
      <c r="M1520" s="157">
        <f t="shared" si="534"/>
        <v>1.0052529800000001</v>
      </c>
      <c r="N1520" s="2">
        <f t="shared" si="520"/>
        <v>1038.897005</v>
      </c>
      <c r="O1520" s="161">
        <f t="shared" si="530"/>
        <v>0</v>
      </c>
      <c r="P1520" s="162">
        <f t="shared" si="521"/>
        <v>0</v>
      </c>
      <c r="Q1520" s="157">
        <f t="shared" si="522"/>
        <v>0</v>
      </c>
      <c r="R1520" s="163">
        <f t="shared" si="531"/>
        <v>0.12</v>
      </c>
      <c r="S1520" s="161">
        <f t="shared" si="523"/>
        <v>17</v>
      </c>
      <c r="T1520" s="161">
        <v>360</v>
      </c>
      <c r="U1520" s="164">
        <f t="shared" si="524"/>
        <v>1.0051924329999999</v>
      </c>
      <c r="V1520" s="157">
        <f t="shared" si="525"/>
        <v>5.39440309</v>
      </c>
      <c r="W1520" s="2">
        <f t="shared" si="532"/>
        <v>0</v>
      </c>
      <c r="X1520" s="8"/>
      <c r="Y1520" s="8"/>
      <c r="Z1520" s="5"/>
      <c r="AA1520" s="1"/>
      <c r="AB1520" s="8"/>
      <c r="AC1520" s="3"/>
      <c r="AD1520" s="1"/>
      <c r="AE1520" s="3"/>
      <c r="AF1520" s="3"/>
      <c r="AG1520" s="4"/>
      <c r="AH1520" s="4"/>
      <c r="AI1520" s="4"/>
      <c r="AJ1520" s="1"/>
      <c r="AK1520" s="1"/>
      <c r="AL1520" s="1"/>
      <c r="AM1520" s="1"/>
    </row>
    <row r="1521" spans="1:177" ht="15" customHeight="1" x14ac:dyDescent="0.2">
      <c r="A1521" s="75">
        <f t="shared" si="526"/>
        <v>44456</v>
      </c>
      <c r="B1521" s="2">
        <f t="shared" si="517"/>
        <v>1044.93158862</v>
      </c>
      <c r="C1521" s="157">
        <f t="shared" si="535"/>
        <v>1033.4682171300001</v>
      </c>
      <c r="D1521" s="158">
        <f t="shared" si="527"/>
        <v>5769.98</v>
      </c>
      <c r="E1521" s="150">
        <f>IF(AND(K1521=1,K1520&gt;1),VLOOKUP(A1520,[1]Plan1!$GA$137:$GD$300,4),E1520)</f>
        <v>5825.37</v>
      </c>
      <c r="F1521" s="152">
        <f t="shared" si="518"/>
        <v>44377</v>
      </c>
      <c r="G1521" s="152">
        <f t="shared" si="536"/>
        <v>44407</v>
      </c>
      <c r="H1521" s="159">
        <f t="shared" si="519"/>
        <v>9.5996866540266623E-3</v>
      </c>
      <c r="I1521" s="160">
        <f t="shared" si="528"/>
        <v>44469</v>
      </c>
      <c r="J1521" s="155">
        <f t="shared" si="537"/>
        <v>31</v>
      </c>
      <c r="K1521" s="155">
        <f t="shared" si="533"/>
        <v>18</v>
      </c>
      <c r="L1521" s="2">
        <f t="shared" si="529"/>
        <v>1.0055628400000001</v>
      </c>
      <c r="M1521" s="157">
        <f t="shared" si="534"/>
        <v>1.0055628400000001</v>
      </c>
      <c r="N1521" s="2">
        <f t="shared" si="520"/>
        <v>1039.21723546</v>
      </c>
      <c r="O1521" s="161">
        <f t="shared" si="530"/>
        <v>0</v>
      </c>
      <c r="P1521" s="162">
        <f t="shared" si="521"/>
        <v>0</v>
      </c>
      <c r="Q1521" s="157">
        <f t="shared" si="522"/>
        <v>0</v>
      </c>
      <c r="R1521" s="163">
        <f t="shared" si="531"/>
        <v>0.12</v>
      </c>
      <c r="S1521" s="161">
        <f t="shared" si="523"/>
        <v>18</v>
      </c>
      <c r="T1521" s="161">
        <v>360</v>
      </c>
      <c r="U1521" s="164">
        <f t="shared" si="524"/>
        <v>1.005498709</v>
      </c>
      <c r="V1521" s="157">
        <f t="shared" si="525"/>
        <v>5.7143531599999999</v>
      </c>
      <c r="W1521" s="2">
        <f t="shared" si="532"/>
        <v>0</v>
      </c>
      <c r="X1521" s="8"/>
      <c r="Y1521" s="8"/>
      <c r="Z1521" s="5"/>
      <c r="AA1521" s="1"/>
      <c r="AB1521" s="8"/>
      <c r="AC1521" s="3"/>
      <c r="AD1521" s="1"/>
      <c r="AE1521" s="3"/>
      <c r="AF1521" s="3"/>
      <c r="AG1521" s="4"/>
      <c r="AH1521" s="4"/>
      <c r="AI1521" s="4"/>
      <c r="AJ1521" s="1"/>
      <c r="AK1521" s="1"/>
      <c r="AL1521" s="1"/>
      <c r="AM1521" s="1"/>
    </row>
    <row r="1522" spans="1:177" ht="15" customHeight="1" x14ac:dyDescent="0.2">
      <c r="A1522" s="75">
        <f t="shared" si="526"/>
        <v>44457</v>
      </c>
      <c r="B1522" s="2">
        <f t="shared" si="517"/>
        <v>1045.5721555500002</v>
      </c>
      <c r="C1522" s="157">
        <f t="shared" si="535"/>
        <v>1033.4682171300001</v>
      </c>
      <c r="D1522" s="158">
        <f t="shared" si="527"/>
        <v>5769.98</v>
      </c>
      <c r="E1522" s="150">
        <f>IF(AND(K1522=1,K1521&gt;1),VLOOKUP(A1521,[1]Plan1!$GA$137:$GD$300,4),E1521)</f>
        <v>5825.37</v>
      </c>
      <c r="F1522" s="152">
        <f t="shared" si="518"/>
        <v>44377</v>
      </c>
      <c r="G1522" s="152">
        <f t="shared" si="536"/>
        <v>44407</v>
      </c>
      <c r="H1522" s="159">
        <f t="shared" si="519"/>
        <v>9.5996866540266623E-3</v>
      </c>
      <c r="I1522" s="160">
        <f t="shared" si="528"/>
        <v>44469</v>
      </c>
      <c r="J1522" s="155">
        <f t="shared" si="537"/>
        <v>31</v>
      </c>
      <c r="K1522" s="155">
        <f t="shared" si="533"/>
        <v>19</v>
      </c>
      <c r="L1522" s="2">
        <f t="shared" si="529"/>
        <v>1.00587279</v>
      </c>
      <c r="M1522" s="157">
        <f t="shared" si="534"/>
        <v>1.00587279</v>
      </c>
      <c r="N1522" s="2">
        <f t="shared" si="520"/>
        <v>1039.5375589400001</v>
      </c>
      <c r="O1522" s="161">
        <f t="shared" si="530"/>
        <v>0</v>
      </c>
      <c r="P1522" s="162">
        <f t="shared" si="521"/>
        <v>0</v>
      </c>
      <c r="Q1522" s="157">
        <f t="shared" si="522"/>
        <v>0</v>
      </c>
      <c r="R1522" s="163">
        <f t="shared" si="531"/>
        <v>0.12</v>
      </c>
      <c r="S1522" s="161">
        <f t="shared" si="523"/>
        <v>19</v>
      </c>
      <c r="T1522" s="161">
        <v>360</v>
      </c>
      <c r="U1522" s="164">
        <f t="shared" si="524"/>
        <v>1.0058050780000001</v>
      </c>
      <c r="V1522" s="157">
        <f t="shared" si="525"/>
        <v>6.0345966100000004</v>
      </c>
      <c r="W1522" s="2">
        <f t="shared" si="532"/>
        <v>0</v>
      </c>
      <c r="X1522" s="8"/>
      <c r="Y1522" s="8"/>
      <c r="Z1522" s="5"/>
      <c r="AA1522" s="1"/>
      <c r="AB1522" s="8"/>
      <c r="AC1522" s="3"/>
      <c r="AD1522" s="1"/>
      <c r="AE1522" s="3"/>
      <c r="AF1522" s="3"/>
      <c r="AG1522" s="4"/>
      <c r="AH1522" s="4"/>
      <c r="AI1522" s="4"/>
      <c r="AJ1522" s="1"/>
      <c r="AK1522" s="1"/>
      <c r="AL1522" s="1"/>
      <c r="AM1522" s="1"/>
    </row>
    <row r="1523" spans="1:177" ht="15" customHeight="1" x14ac:dyDescent="0.2">
      <c r="A1523" s="75">
        <f t="shared" si="526"/>
        <v>44458</v>
      </c>
      <c r="B1523" s="2">
        <f t="shared" si="517"/>
        <v>1046.21311943</v>
      </c>
      <c r="C1523" s="157">
        <f t="shared" si="535"/>
        <v>1033.4682171300001</v>
      </c>
      <c r="D1523" s="158">
        <f t="shared" si="527"/>
        <v>5769.98</v>
      </c>
      <c r="E1523" s="150">
        <f>IF(AND(K1523=1,K1522&gt;1),VLOOKUP(A1522,[1]Plan1!$GA$137:$GD$300,4),E1522)</f>
        <v>5825.37</v>
      </c>
      <c r="F1523" s="152">
        <f t="shared" si="518"/>
        <v>44377</v>
      </c>
      <c r="G1523" s="152">
        <f t="shared" si="536"/>
        <v>44407</v>
      </c>
      <c r="H1523" s="159">
        <f t="shared" si="519"/>
        <v>9.5996866540266623E-3</v>
      </c>
      <c r="I1523" s="160">
        <f t="shared" si="528"/>
        <v>44469</v>
      </c>
      <c r="J1523" s="155">
        <f t="shared" si="537"/>
        <v>31</v>
      </c>
      <c r="K1523" s="155">
        <f t="shared" si="533"/>
        <v>20</v>
      </c>
      <c r="L1523" s="2">
        <f t="shared" si="529"/>
        <v>1.0061828399999999</v>
      </c>
      <c r="M1523" s="157">
        <f t="shared" si="534"/>
        <v>1.0061828399999999</v>
      </c>
      <c r="N1523" s="2">
        <f t="shared" si="520"/>
        <v>1039.85798576</v>
      </c>
      <c r="O1523" s="161">
        <f t="shared" si="530"/>
        <v>0</v>
      </c>
      <c r="P1523" s="162">
        <f t="shared" si="521"/>
        <v>0</v>
      </c>
      <c r="Q1523" s="157">
        <f t="shared" si="522"/>
        <v>0</v>
      </c>
      <c r="R1523" s="163">
        <f t="shared" si="531"/>
        <v>0.12</v>
      </c>
      <c r="S1523" s="161">
        <f t="shared" si="523"/>
        <v>20</v>
      </c>
      <c r="T1523" s="161">
        <v>360</v>
      </c>
      <c r="U1523" s="164">
        <f t="shared" si="524"/>
        <v>1.00611154</v>
      </c>
      <c r="V1523" s="157">
        <f t="shared" si="525"/>
        <v>6.3551336699999998</v>
      </c>
      <c r="W1523" s="2">
        <f t="shared" si="532"/>
        <v>0</v>
      </c>
      <c r="X1523" s="8"/>
      <c r="Y1523" s="8"/>
      <c r="Z1523" s="5"/>
      <c r="AA1523" s="1"/>
      <c r="AB1523" s="8"/>
      <c r="AC1523" s="3"/>
      <c r="AD1523" s="1"/>
      <c r="AE1523" s="3"/>
      <c r="AF1523" s="3"/>
      <c r="AG1523" s="4"/>
      <c r="AH1523" s="4"/>
      <c r="AI1523" s="4"/>
      <c r="AJ1523" s="1"/>
      <c r="AK1523" s="1"/>
      <c r="AL1523" s="1"/>
      <c r="AM1523" s="1"/>
    </row>
    <row r="1524" spans="1:177" ht="15" customHeight="1" x14ac:dyDescent="0.2">
      <c r="A1524" s="75">
        <f t="shared" si="526"/>
        <v>44459</v>
      </c>
      <c r="B1524" s="2">
        <f t="shared" si="517"/>
        <v>1046.8544700499999</v>
      </c>
      <c r="C1524" s="157">
        <f t="shared" si="535"/>
        <v>1033.4682171300001</v>
      </c>
      <c r="D1524" s="158">
        <f t="shared" si="527"/>
        <v>5769.98</v>
      </c>
      <c r="E1524" s="150">
        <f>IF(AND(K1524=1,K1523&gt;1),VLOOKUP(A1523,[1]Plan1!$GA$137:$GD$300,4),E1523)</f>
        <v>5825.37</v>
      </c>
      <c r="F1524" s="152">
        <f t="shared" si="518"/>
        <v>44377</v>
      </c>
      <c r="G1524" s="152">
        <f t="shared" si="536"/>
        <v>44407</v>
      </c>
      <c r="H1524" s="159">
        <f t="shared" si="519"/>
        <v>9.5996866540266623E-3</v>
      </c>
      <c r="I1524" s="160">
        <f t="shared" si="528"/>
        <v>44469</v>
      </c>
      <c r="J1524" s="155">
        <f t="shared" si="537"/>
        <v>31</v>
      </c>
      <c r="K1524" s="155">
        <f t="shared" si="533"/>
        <v>21</v>
      </c>
      <c r="L1524" s="2">
        <f t="shared" si="529"/>
        <v>1.00649298</v>
      </c>
      <c r="M1524" s="157">
        <f t="shared" si="534"/>
        <v>1.00649298</v>
      </c>
      <c r="N1524" s="2">
        <f t="shared" si="520"/>
        <v>1040.17850559</v>
      </c>
      <c r="O1524" s="161">
        <f t="shared" si="530"/>
        <v>0</v>
      </c>
      <c r="P1524" s="162">
        <f t="shared" si="521"/>
        <v>0</v>
      </c>
      <c r="Q1524" s="157">
        <f t="shared" si="522"/>
        <v>0</v>
      </c>
      <c r="R1524" s="163">
        <f t="shared" si="531"/>
        <v>0.12</v>
      </c>
      <c r="S1524" s="161">
        <f t="shared" si="523"/>
        <v>21</v>
      </c>
      <c r="T1524" s="161">
        <v>360</v>
      </c>
      <c r="U1524" s="164">
        <f t="shared" si="524"/>
        <v>1.0064180949999999</v>
      </c>
      <c r="V1524" s="157">
        <f t="shared" si="525"/>
        <v>6.6759644600000003</v>
      </c>
      <c r="W1524" s="2">
        <f t="shared" si="532"/>
        <v>0</v>
      </c>
      <c r="X1524" s="8"/>
      <c r="Y1524" s="8"/>
      <c r="Z1524" s="5"/>
      <c r="AA1524" s="1"/>
      <c r="AB1524" s="8"/>
      <c r="AC1524" s="3"/>
      <c r="AD1524" s="1"/>
      <c r="AE1524" s="3"/>
      <c r="AF1524" s="3"/>
      <c r="AG1524" s="4"/>
      <c r="AH1524" s="4"/>
      <c r="AI1524" s="4"/>
      <c r="AJ1524" s="1"/>
      <c r="AK1524" s="1"/>
      <c r="AL1524" s="1"/>
      <c r="AM1524" s="1"/>
    </row>
    <row r="1525" spans="1:177" ht="15" customHeight="1" x14ac:dyDescent="0.2">
      <c r="A1525" s="75">
        <f t="shared" si="526"/>
        <v>44460</v>
      </c>
      <c r="B1525" s="2">
        <f t="shared" si="517"/>
        <v>1047.4962190399999</v>
      </c>
      <c r="C1525" s="157">
        <f t="shared" si="535"/>
        <v>1033.4682171300001</v>
      </c>
      <c r="D1525" s="158">
        <f t="shared" si="527"/>
        <v>5769.98</v>
      </c>
      <c r="E1525" s="150">
        <f>IF(AND(K1525=1,K1524&gt;1),VLOOKUP(A1524,[1]Plan1!$GA$137:$GD$300,4),E1524)</f>
        <v>5825.37</v>
      </c>
      <c r="F1525" s="152">
        <f t="shared" si="518"/>
        <v>44377</v>
      </c>
      <c r="G1525" s="152">
        <f t="shared" si="536"/>
        <v>44407</v>
      </c>
      <c r="H1525" s="159">
        <f t="shared" si="519"/>
        <v>9.5996866540266623E-3</v>
      </c>
      <c r="I1525" s="160">
        <f t="shared" si="528"/>
        <v>44469</v>
      </c>
      <c r="J1525" s="155">
        <f t="shared" si="537"/>
        <v>31</v>
      </c>
      <c r="K1525" s="155">
        <f t="shared" si="533"/>
        <v>22</v>
      </c>
      <c r="L1525" s="2">
        <f t="shared" si="529"/>
        <v>1.0068032200000001</v>
      </c>
      <c r="M1525" s="157">
        <f t="shared" si="534"/>
        <v>1.0068032200000001</v>
      </c>
      <c r="N1525" s="2">
        <f t="shared" si="520"/>
        <v>1040.49912877</v>
      </c>
      <c r="O1525" s="161">
        <f t="shared" si="530"/>
        <v>0</v>
      </c>
      <c r="P1525" s="162">
        <f t="shared" si="521"/>
        <v>0</v>
      </c>
      <c r="Q1525" s="157">
        <f t="shared" si="522"/>
        <v>0</v>
      </c>
      <c r="R1525" s="163">
        <f t="shared" si="531"/>
        <v>0.12</v>
      </c>
      <c r="S1525" s="161">
        <f t="shared" si="523"/>
        <v>22</v>
      </c>
      <c r="T1525" s="161">
        <v>360</v>
      </c>
      <c r="U1525" s="164">
        <f t="shared" si="524"/>
        <v>1.006724744</v>
      </c>
      <c r="V1525" s="157">
        <f t="shared" si="525"/>
        <v>6.9970902700000002</v>
      </c>
      <c r="W1525" s="2">
        <f t="shared" si="532"/>
        <v>0</v>
      </c>
      <c r="X1525" s="8"/>
      <c r="Y1525" s="8"/>
      <c r="Z1525" s="5"/>
      <c r="AA1525" s="1"/>
      <c r="AB1525" s="8"/>
      <c r="AC1525" s="3"/>
      <c r="AD1525" s="1"/>
      <c r="AE1525" s="3"/>
      <c r="AF1525" s="3"/>
      <c r="AG1525" s="4"/>
      <c r="AH1525" s="4"/>
      <c r="AI1525" s="4"/>
      <c r="AJ1525" s="1"/>
      <c r="AK1525" s="1"/>
      <c r="AL1525" s="1"/>
      <c r="AM1525" s="1"/>
    </row>
    <row r="1526" spans="1:177" ht="15" customHeight="1" x14ac:dyDescent="0.2">
      <c r="A1526" s="75">
        <f t="shared" si="526"/>
        <v>44461</v>
      </c>
      <c r="B1526" s="2">
        <f t="shared" si="517"/>
        <v>1048.1383665799999</v>
      </c>
      <c r="C1526" s="157">
        <f t="shared" si="535"/>
        <v>1033.4682171300001</v>
      </c>
      <c r="D1526" s="158">
        <f t="shared" si="527"/>
        <v>5769.98</v>
      </c>
      <c r="E1526" s="150">
        <f>IF(AND(K1526=1,K1525&gt;1),VLOOKUP(A1525,[1]Plan1!$GA$137:$GD$300,4),E1525)</f>
        <v>5825.37</v>
      </c>
      <c r="F1526" s="152">
        <f t="shared" si="518"/>
        <v>44377</v>
      </c>
      <c r="G1526" s="152">
        <f t="shared" si="536"/>
        <v>44407</v>
      </c>
      <c r="H1526" s="159">
        <f t="shared" si="519"/>
        <v>9.5996866540266623E-3</v>
      </c>
      <c r="I1526" s="160">
        <f t="shared" si="528"/>
        <v>44469</v>
      </c>
      <c r="J1526" s="155">
        <f t="shared" si="537"/>
        <v>31</v>
      </c>
      <c r="K1526" s="155">
        <f t="shared" si="533"/>
        <v>23</v>
      </c>
      <c r="L1526" s="2">
        <f t="shared" si="529"/>
        <v>1.0071135600000001</v>
      </c>
      <c r="M1526" s="157">
        <f t="shared" si="534"/>
        <v>1.0071135600000001</v>
      </c>
      <c r="N1526" s="2">
        <f t="shared" si="520"/>
        <v>1040.8198553</v>
      </c>
      <c r="O1526" s="161">
        <f t="shared" si="530"/>
        <v>0</v>
      </c>
      <c r="P1526" s="162">
        <f t="shared" si="521"/>
        <v>0</v>
      </c>
      <c r="Q1526" s="157">
        <f t="shared" si="522"/>
        <v>0</v>
      </c>
      <c r="R1526" s="163">
        <f t="shared" si="531"/>
        <v>0.12</v>
      </c>
      <c r="S1526" s="161">
        <f t="shared" si="523"/>
        <v>23</v>
      </c>
      <c r="T1526" s="161">
        <v>360</v>
      </c>
      <c r="U1526" s="164">
        <f t="shared" si="524"/>
        <v>1.0070314869999999</v>
      </c>
      <c r="V1526" s="157">
        <f t="shared" si="525"/>
        <v>7.3185112800000001</v>
      </c>
      <c r="W1526" s="2">
        <f t="shared" si="532"/>
        <v>0</v>
      </c>
      <c r="X1526" s="8"/>
      <c r="Y1526" s="8"/>
      <c r="Z1526" s="5"/>
      <c r="AA1526" s="1"/>
      <c r="AB1526" s="8"/>
      <c r="AC1526" s="3"/>
      <c r="AD1526" s="1"/>
      <c r="AE1526" s="3"/>
      <c r="AF1526" s="3"/>
      <c r="AG1526" s="4"/>
      <c r="AH1526" s="4"/>
      <c r="AI1526" s="4"/>
      <c r="AJ1526" s="1"/>
      <c r="AK1526" s="1"/>
      <c r="AL1526" s="1"/>
      <c r="AM1526" s="1"/>
    </row>
    <row r="1527" spans="1:177" ht="15" customHeight="1" x14ac:dyDescent="0.2">
      <c r="A1527" s="75">
        <f t="shared" si="526"/>
        <v>44462</v>
      </c>
      <c r="B1527" s="2">
        <f t="shared" si="517"/>
        <v>1048.7809013900001</v>
      </c>
      <c r="C1527" s="157">
        <f t="shared" si="535"/>
        <v>1033.4682171300001</v>
      </c>
      <c r="D1527" s="158">
        <f t="shared" si="527"/>
        <v>5769.98</v>
      </c>
      <c r="E1527" s="150">
        <f>IF(AND(K1527=1,K1526&gt;1),VLOOKUP(A1526,[1]Plan1!$GA$137:$GD$300,4),E1526)</f>
        <v>5825.37</v>
      </c>
      <c r="F1527" s="152">
        <f t="shared" si="518"/>
        <v>44377</v>
      </c>
      <c r="G1527" s="152">
        <f t="shared" si="536"/>
        <v>44407</v>
      </c>
      <c r="H1527" s="159">
        <f t="shared" si="519"/>
        <v>9.5996866540266623E-3</v>
      </c>
      <c r="I1527" s="160">
        <f t="shared" si="528"/>
        <v>44469</v>
      </c>
      <c r="J1527" s="155">
        <f t="shared" si="537"/>
        <v>31</v>
      </c>
      <c r="K1527" s="155">
        <f t="shared" si="533"/>
        <v>24</v>
      </c>
      <c r="L1527" s="2">
        <f t="shared" si="529"/>
        <v>1.0074239899999999</v>
      </c>
      <c r="M1527" s="157">
        <f t="shared" si="534"/>
        <v>1.0074239899999999</v>
      </c>
      <c r="N1527" s="2">
        <f t="shared" si="520"/>
        <v>1041.1406748300001</v>
      </c>
      <c r="O1527" s="161">
        <f t="shared" si="530"/>
        <v>0</v>
      </c>
      <c r="P1527" s="162">
        <f t="shared" si="521"/>
        <v>0</v>
      </c>
      <c r="Q1527" s="157">
        <f t="shared" si="522"/>
        <v>0</v>
      </c>
      <c r="R1527" s="163">
        <f t="shared" si="531"/>
        <v>0.12</v>
      </c>
      <c r="S1527" s="161">
        <f t="shared" si="523"/>
        <v>24</v>
      </c>
      <c r="T1527" s="161">
        <v>360</v>
      </c>
      <c r="U1527" s="164">
        <f t="shared" si="524"/>
        <v>1.0073383229999999</v>
      </c>
      <c r="V1527" s="157">
        <f t="shared" si="525"/>
        <v>7.6402265600000003</v>
      </c>
      <c r="W1527" s="2">
        <f t="shared" si="532"/>
        <v>0</v>
      </c>
      <c r="X1527" s="8"/>
      <c r="Y1527" s="8"/>
      <c r="Z1527" s="5"/>
      <c r="AA1527" s="1"/>
      <c r="AB1527" s="8"/>
      <c r="AC1527" s="3"/>
      <c r="AD1527" s="1"/>
      <c r="AE1527" s="3"/>
      <c r="AF1527" s="3"/>
      <c r="AG1527" s="4"/>
      <c r="AH1527" s="4"/>
      <c r="AI1527" s="4"/>
      <c r="AJ1527" s="1"/>
      <c r="AK1527" s="1"/>
      <c r="AL1527" s="1"/>
      <c r="AM1527" s="1"/>
    </row>
    <row r="1528" spans="1:177" ht="15" customHeight="1" x14ac:dyDescent="0.2">
      <c r="A1528" s="75">
        <f t="shared" si="526"/>
        <v>44463</v>
      </c>
      <c r="B1528" s="2">
        <f t="shared" si="517"/>
        <v>1049.42382367</v>
      </c>
      <c r="C1528" s="157">
        <f t="shared" si="535"/>
        <v>1033.4682171300001</v>
      </c>
      <c r="D1528" s="158">
        <f t="shared" si="527"/>
        <v>5769.98</v>
      </c>
      <c r="E1528" s="150">
        <f>IF(AND(K1528=1,K1527&gt;1),VLOOKUP(A1527,[1]Plan1!$GA$137:$GD$300,4),E1527)</f>
        <v>5825.37</v>
      </c>
      <c r="F1528" s="152">
        <f t="shared" si="518"/>
        <v>44377</v>
      </c>
      <c r="G1528" s="152">
        <f t="shared" si="536"/>
        <v>44407</v>
      </c>
      <c r="H1528" s="159">
        <f t="shared" si="519"/>
        <v>9.5996866540266623E-3</v>
      </c>
      <c r="I1528" s="160">
        <f t="shared" si="528"/>
        <v>44469</v>
      </c>
      <c r="J1528" s="155">
        <f t="shared" si="537"/>
        <v>31</v>
      </c>
      <c r="K1528" s="155">
        <f t="shared" si="533"/>
        <v>25</v>
      </c>
      <c r="L1528" s="2">
        <f t="shared" si="529"/>
        <v>1.0077345099999999</v>
      </c>
      <c r="M1528" s="157">
        <f t="shared" si="534"/>
        <v>1.0077345099999999</v>
      </c>
      <c r="N1528" s="2">
        <f t="shared" si="520"/>
        <v>1041.46158739</v>
      </c>
      <c r="O1528" s="161">
        <f t="shared" si="530"/>
        <v>0</v>
      </c>
      <c r="P1528" s="162">
        <f t="shared" si="521"/>
        <v>0</v>
      </c>
      <c r="Q1528" s="157">
        <f t="shared" si="522"/>
        <v>0</v>
      </c>
      <c r="R1528" s="163">
        <f t="shared" si="531"/>
        <v>0.12</v>
      </c>
      <c r="S1528" s="161">
        <f t="shared" si="523"/>
        <v>25</v>
      </c>
      <c r="T1528" s="161">
        <v>360</v>
      </c>
      <c r="U1528" s="164">
        <f t="shared" si="524"/>
        <v>1.0076452520000001</v>
      </c>
      <c r="V1528" s="157">
        <f t="shared" si="525"/>
        <v>7.9622362799999999</v>
      </c>
      <c r="W1528" s="2">
        <f t="shared" si="532"/>
        <v>0</v>
      </c>
      <c r="X1528" s="13"/>
      <c r="Y1528" s="13"/>
      <c r="Z1528" s="5"/>
      <c r="AA1528" s="21"/>
      <c r="AB1528" s="13"/>
      <c r="AC1528" s="27"/>
      <c r="AD1528" s="21"/>
      <c r="AE1528" s="27"/>
      <c r="AF1528" s="27"/>
      <c r="AG1528" s="35"/>
      <c r="AH1528" s="35"/>
      <c r="AI1528" s="35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1"/>
      <c r="BY1528" s="21"/>
      <c r="BZ1528" s="21"/>
      <c r="CA1528" s="21"/>
      <c r="CB1528" s="21"/>
      <c r="CC1528" s="21"/>
      <c r="CD1528" s="21"/>
      <c r="CE1528" s="21"/>
      <c r="CF1528" s="21"/>
      <c r="CG1528" s="21"/>
      <c r="CH1528" s="21"/>
      <c r="CI1528" s="21"/>
      <c r="CJ1528" s="21"/>
      <c r="CK1528" s="21"/>
      <c r="CL1528" s="21"/>
      <c r="CM1528" s="21"/>
      <c r="CN1528" s="21"/>
      <c r="CO1528" s="21"/>
      <c r="CP1528" s="21"/>
      <c r="CQ1528" s="21"/>
      <c r="CR1528" s="21"/>
      <c r="CS1528" s="21"/>
      <c r="CT1528" s="21"/>
      <c r="CU1528" s="21"/>
      <c r="CV1528" s="21"/>
      <c r="CW1528" s="21"/>
      <c r="CX1528" s="21"/>
      <c r="CY1528" s="21"/>
      <c r="CZ1528" s="21"/>
      <c r="DA1528" s="21"/>
      <c r="DB1528" s="21"/>
      <c r="DC1528" s="21"/>
      <c r="DD1528" s="21"/>
      <c r="DE1528" s="21"/>
      <c r="DF1528" s="21"/>
      <c r="DG1528" s="21"/>
      <c r="DH1528" s="21"/>
      <c r="DI1528" s="21"/>
      <c r="DJ1528" s="21"/>
      <c r="DK1528" s="21"/>
      <c r="DL1528" s="21"/>
      <c r="DM1528" s="21"/>
      <c r="DN1528" s="21"/>
      <c r="DO1528" s="21"/>
      <c r="DP1528" s="21"/>
      <c r="DQ1528" s="21"/>
      <c r="DR1528" s="21"/>
      <c r="DS1528" s="21"/>
      <c r="DT1528" s="21"/>
      <c r="DU1528" s="21"/>
      <c r="DV1528" s="21"/>
      <c r="DW1528" s="21"/>
      <c r="DX1528" s="21"/>
      <c r="DY1528" s="21"/>
      <c r="DZ1528" s="21"/>
      <c r="EA1528" s="21"/>
      <c r="EB1528" s="21"/>
      <c r="EC1528" s="21"/>
      <c r="ED1528" s="21"/>
      <c r="EE1528" s="21"/>
      <c r="EF1528" s="21"/>
      <c r="EG1528" s="21"/>
      <c r="EH1528" s="21"/>
      <c r="EI1528" s="21"/>
      <c r="EJ1528" s="21"/>
      <c r="EK1528" s="21"/>
      <c r="EL1528" s="21"/>
      <c r="EM1528" s="21"/>
      <c r="EN1528" s="21"/>
      <c r="EO1528" s="21"/>
      <c r="EP1528" s="21"/>
      <c r="EQ1528" s="21"/>
      <c r="ER1528" s="21"/>
      <c r="ES1528" s="21"/>
      <c r="ET1528" s="21"/>
      <c r="EU1528" s="21"/>
      <c r="EV1528" s="21"/>
      <c r="EW1528" s="21"/>
      <c r="EX1528" s="21"/>
      <c r="EY1528" s="21"/>
      <c r="EZ1528" s="21"/>
      <c r="FA1528" s="21"/>
      <c r="FB1528" s="21"/>
      <c r="FC1528" s="21"/>
      <c r="FD1528" s="21"/>
      <c r="FE1528" s="21"/>
      <c r="FF1528" s="21"/>
      <c r="FG1528" s="21"/>
      <c r="FH1528" s="21"/>
      <c r="FI1528" s="21"/>
      <c r="FJ1528" s="21"/>
      <c r="FK1528" s="21"/>
      <c r="FL1528" s="21"/>
      <c r="FM1528" s="21"/>
      <c r="FN1528" s="21"/>
      <c r="FO1528" s="21"/>
      <c r="FP1528" s="21"/>
      <c r="FQ1528" s="21"/>
      <c r="FR1528" s="21"/>
      <c r="FS1528" s="21"/>
      <c r="FT1528" s="21"/>
      <c r="FU1528" s="21"/>
    </row>
    <row r="1529" spans="1:177" ht="15" customHeight="1" x14ac:dyDescent="0.2">
      <c r="A1529" s="75">
        <f t="shared" si="526"/>
        <v>44464</v>
      </c>
      <c r="B1529" s="2">
        <f t="shared" si="517"/>
        <v>1050.06715545</v>
      </c>
      <c r="C1529" s="157">
        <f t="shared" si="535"/>
        <v>1033.4682171300001</v>
      </c>
      <c r="D1529" s="158">
        <f t="shared" si="527"/>
        <v>5769.98</v>
      </c>
      <c r="E1529" s="150">
        <f>IF(AND(K1529=1,K1528&gt;1),VLOOKUP(A1528,[1]Plan1!$GA$137:$GD$300,4),E1528)</f>
        <v>5825.37</v>
      </c>
      <c r="F1529" s="152">
        <f t="shared" si="518"/>
        <v>44377</v>
      </c>
      <c r="G1529" s="152">
        <f t="shared" si="536"/>
        <v>44407</v>
      </c>
      <c r="H1529" s="159">
        <f t="shared" si="519"/>
        <v>9.5996866540266623E-3</v>
      </c>
      <c r="I1529" s="160">
        <f t="shared" si="528"/>
        <v>44469</v>
      </c>
      <c r="J1529" s="155">
        <f t="shared" si="537"/>
        <v>31</v>
      </c>
      <c r="K1529" s="155">
        <f t="shared" si="533"/>
        <v>26</v>
      </c>
      <c r="L1529" s="2">
        <f t="shared" si="529"/>
        <v>1.0080451399999999</v>
      </c>
      <c r="M1529" s="157">
        <f t="shared" si="534"/>
        <v>1.0080451399999999</v>
      </c>
      <c r="N1529" s="2">
        <f t="shared" si="520"/>
        <v>1041.7826136199999</v>
      </c>
      <c r="O1529" s="161">
        <f t="shared" si="530"/>
        <v>0</v>
      </c>
      <c r="P1529" s="162">
        <f t="shared" si="521"/>
        <v>0</v>
      </c>
      <c r="Q1529" s="157">
        <f t="shared" si="522"/>
        <v>0</v>
      </c>
      <c r="R1529" s="163">
        <f t="shared" si="531"/>
        <v>0.12</v>
      </c>
      <c r="S1529" s="161">
        <f t="shared" si="523"/>
        <v>26</v>
      </c>
      <c r="T1529" s="161">
        <v>360</v>
      </c>
      <c r="U1529" s="164">
        <f t="shared" si="524"/>
        <v>1.0079522750000001</v>
      </c>
      <c r="V1529" s="157">
        <f t="shared" si="525"/>
        <v>8.2845418300000002</v>
      </c>
      <c r="W1529" s="2">
        <f t="shared" si="532"/>
        <v>0</v>
      </c>
      <c r="X1529" s="8"/>
      <c r="Y1529" s="8"/>
      <c r="Z1529" s="5"/>
      <c r="AA1529" s="1"/>
      <c r="AB1529" s="8"/>
      <c r="AC1529" s="3"/>
      <c r="AD1529" s="1"/>
      <c r="AE1529" s="3"/>
      <c r="AF1529" s="3"/>
      <c r="AG1529" s="4"/>
      <c r="AH1529" s="4"/>
      <c r="AI1529" s="4"/>
      <c r="AJ1529" s="1"/>
      <c r="AK1529" s="1"/>
      <c r="AL1529" s="1"/>
      <c r="AM1529" s="1"/>
    </row>
    <row r="1530" spans="1:177" ht="15" customHeight="1" x14ac:dyDescent="0.2">
      <c r="A1530" s="75">
        <f t="shared" si="526"/>
        <v>44465</v>
      </c>
      <c r="B1530" s="2">
        <f t="shared" si="517"/>
        <v>1050.7108646299998</v>
      </c>
      <c r="C1530" s="157">
        <f t="shared" si="535"/>
        <v>1033.4682171300001</v>
      </c>
      <c r="D1530" s="158">
        <f t="shared" si="527"/>
        <v>5769.98</v>
      </c>
      <c r="E1530" s="150">
        <f>IF(AND(K1530=1,K1529&gt;1),VLOOKUP(A1529,[1]Plan1!$GA$137:$GD$300,4),E1529)</f>
        <v>5825.37</v>
      </c>
      <c r="F1530" s="152">
        <f t="shared" si="518"/>
        <v>44377</v>
      </c>
      <c r="G1530" s="152">
        <f t="shared" si="536"/>
        <v>44407</v>
      </c>
      <c r="H1530" s="159">
        <f t="shared" si="519"/>
        <v>9.5996866540266623E-3</v>
      </c>
      <c r="I1530" s="160">
        <f t="shared" si="528"/>
        <v>44469</v>
      </c>
      <c r="J1530" s="155">
        <f t="shared" si="537"/>
        <v>31</v>
      </c>
      <c r="K1530" s="155">
        <f t="shared" si="533"/>
        <v>27</v>
      </c>
      <c r="L1530" s="2">
        <f t="shared" si="529"/>
        <v>1.0083558500000001</v>
      </c>
      <c r="M1530" s="157">
        <f t="shared" si="534"/>
        <v>1.0083558500000001</v>
      </c>
      <c r="N1530" s="2">
        <f t="shared" si="520"/>
        <v>1042.1037225299999</v>
      </c>
      <c r="O1530" s="161">
        <f t="shared" si="530"/>
        <v>0</v>
      </c>
      <c r="P1530" s="162">
        <f t="shared" si="521"/>
        <v>0</v>
      </c>
      <c r="Q1530" s="157">
        <f t="shared" si="522"/>
        <v>0</v>
      </c>
      <c r="R1530" s="163">
        <f t="shared" si="531"/>
        <v>0.12</v>
      </c>
      <c r="S1530" s="161">
        <f t="shared" si="523"/>
        <v>27</v>
      </c>
      <c r="T1530" s="161">
        <v>360</v>
      </c>
      <c r="U1530" s="164">
        <f t="shared" si="524"/>
        <v>1.0082593909999999</v>
      </c>
      <c r="V1530" s="157">
        <f t="shared" si="525"/>
        <v>8.6071421000000008</v>
      </c>
      <c r="W1530" s="2">
        <f t="shared" si="532"/>
        <v>0</v>
      </c>
      <c r="X1530" s="8"/>
      <c r="Y1530" s="8"/>
      <c r="Z1530" s="5"/>
      <c r="AA1530" s="1"/>
      <c r="AB1530" s="8"/>
      <c r="AC1530" s="3"/>
      <c r="AD1530" s="1"/>
      <c r="AE1530" s="3"/>
      <c r="AF1530" s="3"/>
      <c r="AG1530" s="4"/>
      <c r="AH1530" s="4"/>
      <c r="AI1530" s="4"/>
      <c r="AJ1530" s="1"/>
      <c r="AK1530" s="1"/>
      <c r="AL1530" s="1"/>
      <c r="AM1530" s="1"/>
    </row>
    <row r="1531" spans="1:177" ht="15" customHeight="1" x14ac:dyDescent="0.2">
      <c r="A1531" s="75">
        <f t="shared" si="526"/>
        <v>44466</v>
      </c>
      <c r="B1531" s="2">
        <f t="shared" si="517"/>
        <v>1051.3549836900002</v>
      </c>
      <c r="C1531" s="157">
        <f t="shared" si="535"/>
        <v>1033.4682171300001</v>
      </c>
      <c r="D1531" s="158">
        <f t="shared" si="527"/>
        <v>5769.98</v>
      </c>
      <c r="E1531" s="150">
        <f>IF(AND(K1531=1,K1530&gt;1),VLOOKUP(A1530,[1]Plan1!$GA$137:$GD$300,4),E1530)</f>
        <v>5825.37</v>
      </c>
      <c r="F1531" s="152">
        <f t="shared" si="518"/>
        <v>44377</v>
      </c>
      <c r="G1531" s="152">
        <f t="shared" si="536"/>
        <v>44407</v>
      </c>
      <c r="H1531" s="159">
        <f t="shared" si="519"/>
        <v>9.5996866540266623E-3</v>
      </c>
      <c r="I1531" s="160">
        <f t="shared" si="528"/>
        <v>44469</v>
      </c>
      <c r="J1531" s="155">
        <f t="shared" si="537"/>
        <v>31</v>
      </c>
      <c r="K1531" s="155">
        <f t="shared" si="533"/>
        <v>28</v>
      </c>
      <c r="L1531" s="2">
        <f t="shared" si="529"/>
        <v>1.00866667</v>
      </c>
      <c r="M1531" s="157">
        <f t="shared" si="534"/>
        <v>1.00866667</v>
      </c>
      <c r="N1531" s="2">
        <f t="shared" si="520"/>
        <v>1042.4249451200001</v>
      </c>
      <c r="O1531" s="161">
        <f t="shared" si="530"/>
        <v>0</v>
      </c>
      <c r="P1531" s="162">
        <f t="shared" si="521"/>
        <v>0</v>
      </c>
      <c r="Q1531" s="157">
        <f t="shared" si="522"/>
        <v>0</v>
      </c>
      <c r="R1531" s="163">
        <f t="shared" si="531"/>
        <v>0.12</v>
      </c>
      <c r="S1531" s="161">
        <f t="shared" si="523"/>
        <v>28</v>
      </c>
      <c r="T1531" s="161">
        <v>360</v>
      </c>
      <c r="U1531" s="164">
        <f t="shared" si="524"/>
        <v>1.0085666010000001</v>
      </c>
      <c r="V1531" s="157">
        <f t="shared" si="525"/>
        <v>8.9300385700000007</v>
      </c>
      <c r="W1531" s="2">
        <f t="shared" si="532"/>
        <v>0</v>
      </c>
      <c r="X1531" s="8"/>
      <c r="Y1531" s="8"/>
      <c r="Z1531" s="5"/>
      <c r="AA1531" s="1"/>
      <c r="AB1531" s="8"/>
      <c r="AC1531" s="3"/>
      <c r="AD1531" s="1"/>
      <c r="AE1531" s="3"/>
      <c r="AF1531" s="3"/>
      <c r="AG1531" s="4"/>
      <c r="AH1531" s="4"/>
      <c r="AI1531" s="4"/>
      <c r="AJ1531" s="1"/>
      <c r="AK1531" s="1"/>
      <c r="AL1531" s="1"/>
      <c r="AM1531" s="1"/>
    </row>
    <row r="1532" spans="1:177" ht="15" customHeight="1" x14ac:dyDescent="0.2">
      <c r="A1532" s="75">
        <f t="shared" si="526"/>
        <v>44467</v>
      </c>
      <c r="B1532" s="2">
        <f t="shared" si="517"/>
        <v>1051.99949197</v>
      </c>
      <c r="C1532" s="157">
        <f t="shared" si="535"/>
        <v>1033.4682171300001</v>
      </c>
      <c r="D1532" s="158">
        <f t="shared" si="527"/>
        <v>5769.98</v>
      </c>
      <c r="E1532" s="150">
        <f>IF(AND(K1532=1,K1531&gt;1),VLOOKUP(A1531,[1]Plan1!$GA$137:$GD$300,4),E1531)</f>
        <v>5825.37</v>
      </c>
      <c r="F1532" s="152">
        <f t="shared" si="518"/>
        <v>44377</v>
      </c>
      <c r="G1532" s="152">
        <f t="shared" si="536"/>
        <v>44407</v>
      </c>
      <c r="H1532" s="159">
        <f t="shared" si="519"/>
        <v>9.5996866540266623E-3</v>
      </c>
      <c r="I1532" s="160">
        <f t="shared" si="528"/>
        <v>44469</v>
      </c>
      <c r="J1532" s="155">
        <f t="shared" si="537"/>
        <v>31</v>
      </c>
      <c r="K1532" s="155">
        <f t="shared" si="533"/>
        <v>29</v>
      </c>
      <c r="L1532" s="2">
        <f t="shared" si="529"/>
        <v>1.00897758</v>
      </c>
      <c r="M1532" s="157">
        <f t="shared" si="534"/>
        <v>1.00897758</v>
      </c>
      <c r="N1532" s="2">
        <f t="shared" si="520"/>
        <v>1042.74626072</v>
      </c>
      <c r="O1532" s="161">
        <f t="shared" si="530"/>
        <v>0</v>
      </c>
      <c r="P1532" s="162">
        <f t="shared" si="521"/>
        <v>0</v>
      </c>
      <c r="Q1532" s="157">
        <f t="shared" si="522"/>
        <v>0</v>
      </c>
      <c r="R1532" s="163">
        <f t="shared" si="531"/>
        <v>0.12</v>
      </c>
      <c r="S1532" s="161">
        <f t="shared" si="523"/>
        <v>29</v>
      </c>
      <c r="T1532" s="161">
        <v>360</v>
      </c>
      <c r="U1532" s="164">
        <f t="shared" si="524"/>
        <v>1.008873905</v>
      </c>
      <c r="V1532" s="157">
        <f t="shared" si="525"/>
        <v>9.2532312500000007</v>
      </c>
      <c r="W1532" s="2">
        <f t="shared" si="532"/>
        <v>0</v>
      </c>
      <c r="X1532" s="8"/>
      <c r="Y1532" s="8"/>
      <c r="Z1532" s="5"/>
      <c r="AA1532" s="1"/>
      <c r="AB1532" s="8"/>
      <c r="AC1532" s="3"/>
      <c r="AD1532" s="1"/>
      <c r="AE1532" s="3"/>
      <c r="AF1532" s="3"/>
      <c r="AG1532" s="4"/>
      <c r="AH1532" s="4"/>
      <c r="AI1532" s="4"/>
      <c r="AJ1532" s="1"/>
      <c r="AK1532" s="1"/>
      <c r="AL1532" s="1"/>
      <c r="AM1532" s="1"/>
    </row>
    <row r="1533" spans="1:177" ht="15" customHeight="1" x14ac:dyDescent="0.2">
      <c r="A1533" s="75">
        <f t="shared" si="526"/>
        <v>44468</v>
      </c>
      <c r="B1533" s="2">
        <f t="shared" si="517"/>
        <v>1052.6443886100001</v>
      </c>
      <c r="C1533" s="157">
        <f t="shared" si="535"/>
        <v>1033.4682171300001</v>
      </c>
      <c r="D1533" s="158">
        <f t="shared" si="527"/>
        <v>5769.98</v>
      </c>
      <c r="E1533" s="150">
        <f>IF(AND(K1533=1,K1532&gt;1),VLOOKUP(A1532,[1]Plan1!$GA$137:$GD$300,4),E1532)</f>
        <v>5825.37</v>
      </c>
      <c r="F1533" s="152">
        <f t="shared" si="518"/>
        <v>44377</v>
      </c>
      <c r="G1533" s="152">
        <f t="shared" si="536"/>
        <v>44407</v>
      </c>
      <c r="H1533" s="159">
        <f t="shared" si="519"/>
        <v>9.5996866540266623E-3</v>
      </c>
      <c r="I1533" s="160">
        <f t="shared" si="528"/>
        <v>44469</v>
      </c>
      <c r="J1533" s="155">
        <f t="shared" si="537"/>
        <v>31</v>
      </c>
      <c r="K1533" s="155">
        <f t="shared" si="533"/>
        <v>30</v>
      </c>
      <c r="L1533" s="2">
        <f t="shared" si="529"/>
        <v>1.00928858</v>
      </c>
      <c r="M1533" s="157">
        <f t="shared" si="534"/>
        <v>1.00928858</v>
      </c>
      <c r="N1533" s="2">
        <f t="shared" si="520"/>
        <v>1043.0676693400001</v>
      </c>
      <c r="O1533" s="161">
        <f t="shared" si="530"/>
        <v>0</v>
      </c>
      <c r="P1533" s="162">
        <f t="shared" si="521"/>
        <v>0</v>
      </c>
      <c r="Q1533" s="157">
        <f t="shared" si="522"/>
        <v>0</v>
      </c>
      <c r="R1533" s="163">
        <f t="shared" si="531"/>
        <v>0.12</v>
      </c>
      <c r="S1533" s="161">
        <f t="shared" si="523"/>
        <v>30</v>
      </c>
      <c r="T1533" s="161">
        <v>360</v>
      </c>
      <c r="U1533" s="164">
        <f t="shared" si="524"/>
        <v>1.009181302</v>
      </c>
      <c r="V1533" s="157">
        <f t="shared" si="525"/>
        <v>9.5767192699999999</v>
      </c>
      <c r="W1533" s="2">
        <f t="shared" si="532"/>
        <v>0</v>
      </c>
      <c r="X1533" s="8"/>
      <c r="Y1533" s="8"/>
      <c r="Z1533" s="5"/>
      <c r="AA1533" s="1"/>
      <c r="AB1533" s="8"/>
      <c r="AC1533" s="3"/>
      <c r="AD1533" s="1"/>
      <c r="AE1533" s="3"/>
      <c r="AF1533" s="3"/>
      <c r="AG1533" s="4"/>
      <c r="AH1533" s="4"/>
      <c r="AI1533" s="4"/>
      <c r="AJ1533" s="1"/>
      <c r="AK1533" s="1"/>
      <c r="AL1533" s="1"/>
      <c r="AM1533" s="1"/>
    </row>
    <row r="1534" spans="1:177" ht="15" customHeight="1" x14ac:dyDescent="0.2">
      <c r="A1534" s="75">
        <f t="shared" si="526"/>
        <v>44469</v>
      </c>
      <c r="B1534" s="2">
        <f t="shared" si="517"/>
        <v>1053.28968525</v>
      </c>
      <c r="C1534" s="157">
        <f t="shared" si="535"/>
        <v>1033.4682171300001</v>
      </c>
      <c r="D1534" s="158">
        <f t="shared" si="527"/>
        <v>5769.98</v>
      </c>
      <c r="E1534" s="150">
        <f>IF(AND(K1534=1,K1533&gt;1),VLOOKUP(A1533,[1]Plan1!$GA$137:$GD$300,4),E1533)</f>
        <v>5825.37</v>
      </c>
      <c r="F1534" s="152">
        <f t="shared" si="518"/>
        <v>44377</v>
      </c>
      <c r="G1534" s="152">
        <f t="shared" si="536"/>
        <v>44407</v>
      </c>
      <c r="H1534" s="159">
        <f t="shared" si="519"/>
        <v>9.5996866540266623E-3</v>
      </c>
      <c r="I1534" s="160">
        <f t="shared" si="528"/>
        <v>44469</v>
      </c>
      <c r="J1534" s="155">
        <f t="shared" si="537"/>
        <v>31</v>
      </c>
      <c r="K1534" s="155">
        <f t="shared" si="533"/>
        <v>31</v>
      </c>
      <c r="L1534" s="2">
        <f t="shared" si="529"/>
        <v>1.00959968</v>
      </c>
      <c r="M1534" s="157">
        <f t="shared" si="534"/>
        <v>1.00959968</v>
      </c>
      <c r="N1534" s="2">
        <f t="shared" si="520"/>
        <v>1043.3891813</v>
      </c>
      <c r="O1534" s="161">
        <f t="shared" si="530"/>
        <v>14</v>
      </c>
      <c r="P1534" s="162">
        <f t="shared" si="521"/>
        <v>2.0066797938259225E-2</v>
      </c>
      <c r="Q1534" s="157">
        <f t="shared" si="522"/>
        <v>20.937479870000001</v>
      </c>
      <c r="R1534" s="163">
        <f t="shared" si="531"/>
        <v>0.12</v>
      </c>
      <c r="S1534" s="161">
        <f t="shared" si="523"/>
        <v>31</v>
      </c>
      <c r="T1534" s="161">
        <v>360</v>
      </c>
      <c r="U1534" s="164">
        <f t="shared" si="524"/>
        <v>1.0094887930000001</v>
      </c>
      <c r="V1534" s="157">
        <f t="shared" si="525"/>
        <v>9.9005039499999992</v>
      </c>
      <c r="W1534" s="2">
        <f t="shared" si="532"/>
        <v>30.837983819999998</v>
      </c>
      <c r="X1534" s="8"/>
      <c r="Y1534" s="8"/>
      <c r="Z1534" s="5"/>
      <c r="AA1534" s="1"/>
      <c r="AB1534" s="8"/>
      <c r="AC1534" s="3"/>
      <c r="AD1534" s="1"/>
      <c r="AE1534" s="3"/>
      <c r="AF1534" s="3"/>
      <c r="AG1534" s="4"/>
      <c r="AH1534" s="4"/>
      <c r="AI1534" s="4"/>
      <c r="AJ1534" s="1"/>
      <c r="AK1534" s="1"/>
      <c r="AL1534" s="1"/>
      <c r="AM1534" s="1"/>
    </row>
    <row r="1535" spans="1:177" ht="15" customHeight="1" x14ac:dyDescent="0.2">
      <c r="A1535" s="75">
        <f t="shared" si="526"/>
        <v>44470</v>
      </c>
      <c r="B1535" s="2">
        <f t="shared" si="517"/>
        <v>1023.06897793</v>
      </c>
      <c r="C1535" s="157">
        <f t="shared" si="535"/>
        <v>1022.4517014300001</v>
      </c>
      <c r="D1535" s="158">
        <f t="shared" si="527"/>
        <v>5825.37</v>
      </c>
      <c r="E1535" s="150">
        <f>IF(AND(K1535=1,K1534&gt;1),VLOOKUP(A1534,[1]Plan1!$GA$137:$GD$300,4),E1534)</f>
        <v>5876.05</v>
      </c>
      <c r="F1535" s="152">
        <f t="shared" si="518"/>
        <v>44407</v>
      </c>
      <c r="G1535" s="152">
        <f t="shared" si="536"/>
        <v>44438</v>
      </c>
      <c r="H1535" s="159">
        <f t="shared" si="519"/>
        <v>8.699876574363552E-3</v>
      </c>
      <c r="I1535" s="160">
        <f t="shared" si="528"/>
        <v>44499</v>
      </c>
      <c r="J1535" s="155">
        <f t="shared" si="537"/>
        <v>30</v>
      </c>
      <c r="K1535" s="155">
        <f t="shared" si="533"/>
        <v>1</v>
      </c>
      <c r="L1535" s="2">
        <f t="shared" si="529"/>
        <v>1.00028878</v>
      </c>
      <c r="M1535" s="157">
        <f t="shared" si="534"/>
        <v>1.00028878</v>
      </c>
      <c r="N1535" s="2">
        <f t="shared" si="520"/>
        <v>1022.74696503</v>
      </c>
      <c r="O1535" s="161">
        <f t="shared" si="530"/>
        <v>0</v>
      </c>
      <c r="P1535" s="162">
        <f t="shared" si="521"/>
        <v>0</v>
      </c>
      <c r="Q1535" s="157">
        <f t="shared" si="522"/>
        <v>0</v>
      </c>
      <c r="R1535" s="163">
        <f t="shared" si="531"/>
        <v>0.12</v>
      </c>
      <c r="S1535" s="161">
        <f t="shared" si="523"/>
        <v>1</v>
      </c>
      <c r="T1535" s="161">
        <v>360</v>
      </c>
      <c r="U1535" s="164">
        <f t="shared" si="524"/>
        <v>1.0003148509999999</v>
      </c>
      <c r="V1535" s="157">
        <f t="shared" si="525"/>
        <v>0.32201289999999999</v>
      </c>
      <c r="W1535" s="2">
        <f t="shared" si="532"/>
        <v>0</v>
      </c>
      <c r="X1535" s="8"/>
      <c r="Y1535" s="8"/>
      <c r="Z1535" s="5"/>
      <c r="AA1535" s="1"/>
      <c r="AB1535" s="8"/>
      <c r="AC1535" s="3"/>
      <c r="AD1535" s="1"/>
      <c r="AE1535" s="3"/>
      <c r="AF1535" s="3"/>
      <c r="AG1535" s="4"/>
      <c r="AH1535" s="4"/>
      <c r="AI1535" s="4"/>
      <c r="AJ1535" s="1"/>
      <c r="AK1535" s="1"/>
      <c r="AL1535" s="1"/>
      <c r="AM1535" s="1"/>
    </row>
    <row r="1536" spans="1:177" ht="15" customHeight="1" x14ac:dyDescent="0.2">
      <c r="A1536" s="75">
        <f t="shared" si="526"/>
        <v>44471</v>
      </c>
      <c r="B1536" s="2">
        <f t="shared" si="517"/>
        <v>1023.6866347399999</v>
      </c>
      <c r="C1536" s="157">
        <f t="shared" si="535"/>
        <v>1022.4517014300001</v>
      </c>
      <c r="D1536" s="158">
        <f t="shared" si="527"/>
        <v>5825.37</v>
      </c>
      <c r="E1536" s="150">
        <f>IF(AND(K1536=1,K1535&gt;1),VLOOKUP(A1535,[1]Plan1!$GA$137:$GD$300,4),E1535)</f>
        <v>5876.05</v>
      </c>
      <c r="F1536" s="152">
        <f t="shared" si="518"/>
        <v>44407</v>
      </c>
      <c r="G1536" s="152">
        <f t="shared" si="536"/>
        <v>44438</v>
      </c>
      <c r="H1536" s="159">
        <f t="shared" si="519"/>
        <v>8.699876574363552E-3</v>
      </c>
      <c r="I1536" s="160">
        <f t="shared" si="528"/>
        <v>44499</v>
      </c>
      <c r="J1536" s="155">
        <f t="shared" si="537"/>
        <v>30</v>
      </c>
      <c r="K1536" s="155">
        <f t="shared" si="533"/>
        <v>2</v>
      </c>
      <c r="L1536" s="2">
        <f t="shared" si="529"/>
        <v>1.0005776500000001</v>
      </c>
      <c r="M1536" s="157">
        <f t="shared" si="534"/>
        <v>1.0005776500000001</v>
      </c>
      <c r="N1536" s="2">
        <f t="shared" si="520"/>
        <v>1023.04232065</v>
      </c>
      <c r="O1536" s="161">
        <f t="shared" si="530"/>
        <v>0</v>
      </c>
      <c r="P1536" s="162">
        <f t="shared" si="521"/>
        <v>0</v>
      </c>
      <c r="Q1536" s="157">
        <f t="shared" si="522"/>
        <v>0</v>
      </c>
      <c r="R1536" s="163">
        <f t="shared" si="531"/>
        <v>0.12</v>
      </c>
      <c r="S1536" s="161">
        <f t="shared" si="523"/>
        <v>2</v>
      </c>
      <c r="T1536" s="161">
        <v>360</v>
      </c>
      <c r="U1536" s="164">
        <f t="shared" si="524"/>
        <v>1.000629802</v>
      </c>
      <c r="V1536" s="157">
        <f t="shared" si="525"/>
        <v>0.64431408999999995</v>
      </c>
      <c r="W1536" s="2">
        <f t="shared" si="532"/>
        <v>0</v>
      </c>
      <c r="X1536" s="8"/>
      <c r="Y1536" s="8"/>
      <c r="Z1536" s="5"/>
      <c r="AA1536" s="1"/>
      <c r="AB1536" s="8"/>
      <c r="AC1536" s="3"/>
      <c r="AD1536" s="1"/>
      <c r="AE1536" s="3"/>
      <c r="AF1536" s="3"/>
      <c r="AG1536" s="4"/>
      <c r="AH1536" s="4"/>
      <c r="AI1536" s="4"/>
      <c r="AJ1536" s="1"/>
      <c r="AK1536" s="1"/>
      <c r="AL1536" s="1"/>
      <c r="AM1536" s="1"/>
    </row>
    <row r="1537" spans="1:39" ht="15" customHeight="1" x14ac:dyDescent="0.2">
      <c r="A1537" s="75">
        <f t="shared" si="526"/>
        <v>44472</v>
      </c>
      <c r="B1537" s="2">
        <f t="shared" si="517"/>
        <v>1024.3046607899998</v>
      </c>
      <c r="C1537" s="157">
        <f t="shared" si="535"/>
        <v>1022.4517014300001</v>
      </c>
      <c r="D1537" s="158">
        <f t="shared" si="527"/>
        <v>5825.37</v>
      </c>
      <c r="E1537" s="150">
        <f>IF(AND(K1537=1,K1536&gt;1),VLOOKUP(A1536,[1]Plan1!$GA$137:$GD$300,4),E1536)</f>
        <v>5876.05</v>
      </c>
      <c r="F1537" s="152">
        <f t="shared" si="518"/>
        <v>44407</v>
      </c>
      <c r="G1537" s="152">
        <f t="shared" si="536"/>
        <v>44438</v>
      </c>
      <c r="H1537" s="159">
        <f t="shared" si="519"/>
        <v>8.699876574363552E-3</v>
      </c>
      <c r="I1537" s="160">
        <f t="shared" si="528"/>
        <v>44499</v>
      </c>
      <c r="J1537" s="155">
        <f t="shared" si="537"/>
        <v>30</v>
      </c>
      <c r="K1537" s="155">
        <f t="shared" si="533"/>
        <v>3</v>
      </c>
      <c r="L1537" s="2">
        <f t="shared" si="529"/>
        <v>1.0008665999999999</v>
      </c>
      <c r="M1537" s="157">
        <f t="shared" si="534"/>
        <v>1.0008665999999999</v>
      </c>
      <c r="N1537" s="2">
        <f t="shared" si="520"/>
        <v>1023.3377580699999</v>
      </c>
      <c r="O1537" s="161">
        <f t="shared" si="530"/>
        <v>0</v>
      </c>
      <c r="P1537" s="162">
        <f t="shared" si="521"/>
        <v>0</v>
      </c>
      <c r="Q1537" s="157">
        <f t="shared" si="522"/>
        <v>0</v>
      </c>
      <c r="R1537" s="163">
        <f t="shared" si="531"/>
        <v>0.12</v>
      </c>
      <c r="S1537" s="161">
        <f t="shared" si="523"/>
        <v>3</v>
      </c>
      <c r="T1537" s="161">
        <v>360</v>
      </c>
      <c r="U1537" s="164">
        <f t="shared" si="524"/>
        <v>1.0009448519999999</v>
      </c>
      <c r="V1537" s="157">
        <f t="shared" si="525"/>
        <v>0.96690271999999999</v>
      </c>
      <c r="W1537" s="2">
        <f t="shared" si="532"/>
        <v>0</v>
      </c>
      <c r="X1537" s="8"/>
      <c r="Y1537" s="8"/>
      <c r="Z1537" s="5"/>
      <c r="AA1537" s="1"/>
      <c r="AB1537" s="8"/>
      <c r="AC1537" s="3"/>
      <c r="AD1537" s="1"/>
      <c r="AE1537" s="3"/>
      <c r="AF1537" s="3"/>
      <c r="AG1537" s="4"/>
      <c r="AH1537" s="4"/>
      <c r="AI1537" s="4"/>
      <c r="AJ1537" s="1"/>
      <c r="AK1537" s="1"/>
      <c r="AL1537" s="1"/>
      <c r="AM1537" s="1"/>
    </row>
    <row r="1538" spans="1:39" ht="15" customHeight="1" x14ac:dyDescent="0.2">
      <c r="A1538" s="75">
        <f t="shared" si="526"/>
        <v>44473</v>
      </c>
      <c r="B1538" s="2">
        <f t="shared" si="517"/>
        <v>1024.9230562299999</v>
      </c>
      <c r="C1538" s="157">
        <f t="shared" si="535"/>
        <v>1022.4517014300001</v>
      </c>
      <c r="D1538" s="158">
        <f t="shared" si="527"/>
        <v>5825.37</v>
      </c>
      <c r="E1538" s="150">
        <f>IF(AND(K1538=1,K1537&gt;1),VLOOKUP(A1537,[1]Plan1!$GA$137:$GD$300,4),E1537)</f>
        <v>5876.05</v>
      </c>
      <c r="F1538" s="152">
        <f t="shared" si="518"/>
        <v>44407</v>
      </c>
      <c r="G1538" s="152">
        <f t="shared" si="536"/>
        <v>44438</v>
      </c>
      <c r="H1538" s="159">
        <f t="shared" si="519"/>
        <v>8.699876574363552E-3</v>
      </c>
      <c r="I1538" s="160">
        <f t="shared" si="528"/>
        <v>44499</v>
      </c>
      <c r="J1538" s="155">
        <f t="shared" si="537"/>
        <v>30</v>
      </c>
      <c r="K1538" s="155">
        <f t="shared" si="533"/>
        <v>4</v>
      </c>
      <c r="L1538" s="2">
        <f t="shared" si="529"/>
        <v>1.00115563</v>
      </c>
      <c r="M1538" s="157">
        <f t="shared" si="534"/>
        <v>1.00115563</v>
      </c>
      <c r="N1538" s="2">
        <f t="shared" si="520"/>
        <v>1023.63327728</v>
      </c>
      <c r="O1538" s="161">
        <f t="shared" si="530"/>
        <v>0</v>
      </c>
      <c r="P1538" s="162">
        <f t="shared" si="521"/>
        <v>0</v>
      </c>
      <c r="Q1538" s="157">
        <f t="shared" si="522"/>
        <v>0</v>
      </c>
      <c r="R1538" s="163">
        <f t="shared" si="531"/>
        <v>0.12</v>
      </c>
      <c r="S1538" s="161">
        <f t="shared" si="523"/>
        <v>4</v>
      </c>
      <c r="T1538" s="161">
        <v>360</v>
      </c>
      <c r="U1538" s="164">
        <f t="shared" si="524"/>
        <v>1.0012600009999999</v>
      </c>
      <c r="V1538" s="157">
        <f t="shared" si="525"/>
        <v>1.2897789500000001</v>
      </c>
      <c r="W1538" s="2">
        <f t="shared" si="532"/>
        <v>0</v>
      </c>
      <c r="X1538" s="8"/>
      <c r="Y1538" s="8"/>
      <c r="Z1538" s="5"/>
      <c r="AA1538" s="1"/>
      <c r="AB1538" s="8"/>
      <c r="AC1538" s="3"/>
      <c r="AD1538" s="1"/>
      <c r="AE1538" s="3"/>
      <c r="AF1538" s="3"/>
      <c r="AG1538" s="4"/>
      <c r="AH1538" s="4"/>
      <c r="AI1538" s="4"/>
      <c r="AJ1538" s="1"/>
      <c r="AK1538" s="1"/>
      <c r="AL1538" s="1"/>
      <c r="AM1538" s="1"/>
    </row>
    <row r="1539" spans="1:39" ht="15" customHeight="1" x14ac:dyDescent="0.2">
      <c r="A1539" s="75">
        <f t="shared" si="526"/>
        <v>44474</v>
      </c>
      <c r="B1539" s="2">
        <f t="shared" si="517"/>
        <v>1025.54183147</v>
      </c>
      <c r="C1539" s="157">
        <f t="shared" si="535"/>
        <v>1022.4517014300001</v>
      </c>
      <c r="D1539" s="158">
        <f t="shared" si="527"/>
        <v>5825.37</v>
      </c>
      <c r="E1539" s="150">
        <f>IF(AND(K1539=1,K1538&gt;1),VLOOKUP(A1538,[1]Plan1!$GA$137:$GD$300,4),E1538)</f>
        <v>5876.05</v>
      </c>
      <c r="F1539" s="152">
        <f t="shared" si="518"/>
        <v>44407</v>
      </c>
      <c r="G1539" s="152">
        <f t="shared" si="536"/>
        <v>44438</v>
      </c>
      <c r="H1539" s="159">
        <f t="shared" si="519"/>
        <v>8.699876574363552E-3</v>
      </c>
      <c r="I1539" s="160">
        <f t="shared" si="528"/>
        <v>44499</v>
      </c>
      <c r="J1539" s="155">
        <f t="shared" si="537"/>
        <v>30</v>
      </c>
      <c r="K1539" s="155">
        <f t="shared" si="533"/>
        <v>5</v>
      </c>
      <c r="L1539" s="2">
        <f t="shared" si="529"/>
        <v>1.0014447500000001</v>
      </c>
      <c r="M1539" s="157">
        <f t="shared" si="534"/>
        <v>1.0014447500000001</v>
      </c>
      <c r="N1539" s="2">
        <f t="shared" si="520"/>
        <v>1023.92888852</v>
      </c>
      <c r="O1539" s="161">
        <f t="shared" si="530"/>
        <v>0</v>
      </c>
      <c r="P1539" s="162">
        <f t="shared" si="521"/>
        <v>0</v>
      </c>
      <c r="Q1539" s="157">
        <f t="shared" si="522"/>
        <v>0</v>
      </c>
      <c r="R1539" s="163">
        <f t="shared" si="531"/>
        <v>0.12</v>
      </c>
      <c r="S1539" s="161">
        <f t="shared" si="523"/>
        <v>5</v>
      </c>
      <c r="T1539" s="161">
        <v>360</v>
      </c>
      <c r="U1539" s="164">
        <f t="shared" si="524"/>
        <v>1.0015752490000001</v>
      </c>
      <c r="V1539" s="157">
        <f t="shared" si="525"/>
        <v>1.6129429500000001</v>
      </c>
      <c r="W1539" s="2">
        <f t="shared" si="532"/>
        <v>0</v>
      </c>
      <c r="X1539" s="8"/>
      <c r="Y1539" s="8"/>
      <c r="Z1539" s="5"/>
      <c r="AA1539" s="1"/>
      <c r="AB1539" s="8"/>
      <c r="AC1539" s="3"/>
      <c r="AD1539" s="1"/>
      <c r="AE1539" s="3"/>
      <c r="AF1539" s="3"/>
      <c r="AG1539" s="4"/>
      <c r="AH1539" s="4"/>
      <c r="AI1539" s="4"/>
      <c r="AJ1539" s="1"/>
      <c r="AK1539" s="1"/>
      <c r="AL1539" s="1"/>
      <c r="AM1539" s="1"/>
    </row>
    <row r="1540" spans="1:39" ht="15" customHeight="1" x14ac:dyDescent="0.2">
      <c r="A1540" s="75">
        <f t="shared" si="526"/>
        <v>44475</v>
      </c>
      <c r="B1540" s="2">
        <f t="shared" si="517"/>
        <v>1026.16097644</v>
      </c>
      <c r="C1540" s="157">
        <f t="shared" si="535"/>
        <v>1022.4517014300001</v>
      </c>
      <c r="D1540" s="158">
        <f t="shared" si="527"/>
        <v>5825.37</v>
      </c>
      <c r="E1540" s="150">
        <f>IF(AND(K1540=1,K1539&gt;1),VLOOKUP(A1539,[1]Plan1!$GA$137:$GD$300,4),E1539)</f>
        <v>5876.05</v>
      </c>
      <c r="F1540" s="152">
        <f t="shared" si="518"/>
        <v>44407</v>
      </c>
      <c r="G1540" s="152">
        <f t="shared" si="536"/>
        <v>44438</v>
      </c>
      <c r="H1540" s="159">
        <f t="shared" si="519"/>
        <v>8.699876574363552E-3</v>
      </c>
      <c r="I1540" s="160">
        <f t="shared" si="528"/>
        <v>44499</v>
      </c>
      <c r="J1540" s="155">
        <f t="shared" si="537"/>
        <v>30</v>
      </c>
      <c r="K1540" s="155">
        <f t="shared" si="533"/>
        <v>6</v>
      </c>
      <c r="L1540" s="2">
        <f t="shared" si="529"/>
        <v>1.00173395</v>
      </c>
      <c r="M1540" s="157">
        <f t="shared" si="534"/>
        <v>1.00173395</v>
      </c>
      <c r="N1540" s="2">
        <f t="shared" si="520"/>
        <v>1024.22458155</v>
      </c>
      <c r="O1540" s="161">
        <f t="shared" si="530"/>
        <v>0</v>
      </c>
      <c r="P1540" s="162">
        <f t="shared" si="521"/>
        <v>0</v>
      </c>
      <c r="Q1540" s="157">
        <f t="shared" si="522"/>
        <v>0</v>
      </c>
      <c r="R1540" s="163">
        <f t="shared" si="531"/>
        <v>0.12</v>
      </c>
      <c r="S1540" s="161">
        <f t="shared" si="523"/>
        <v>6</v>
      </c>
      <c r="T1540" s="161">
        <v>360</v>
      </c>
      <c r="U1540" s="164">
        <f t="shared" si="524"/>
        <v>1.001890596</v>
      </c>
      <c r="V1540" s="157">
        <f t="shared" si="525"/>
        <v>1.9363948900000001</v>
      </c>
      <c r="W1540" s="2">
        <f t="shared" si="532"/>
        <v>0</v>
      </c>
      <c r="X1540" s="8"/>
      <c r="Y1540" s="8"/>
      <c r="Z1540" s="5"/>
      <c r="AA1540" s="1"/>
      <c r="AB1540" s="8"/>
      <c r="AC1540" s="3"/>
      <c r="AD1540" s="1"/>
      <c r="AE1540" s="3"/>
      <c r="AF1540" s="3"/>
      <c r="AG1540" s="4"/>
      <c r="AH1540" s="4"/>
      <c r="AI1540" s="4"/>
      <c r="AJ1540" s="1"/>
      <c r="AK1540" s="1"/>
      <c r="AL1540" s="1"/>
      <c r="AM1540" s="1"/>
    </row>
    <row r="1541" spans="1:39" ht="15" customHeight="1" x14ac:dyDescent="0.2">
      <c r="A1541" s="75">
        <f t="shared" si="526"/>
        <v>44476</v>
      </c>
      <c r="B1541" s="2">
        <f t="shared" si="517"/>
        <v>1026.7804923400001</v>
      </c>
      <c r="C1541" s="157">
        <f t="shared" si="535"/>
        <v>1022.4517014300001</v>
      </c>
      <c r="D1541" s="158">
        <f t="shared" si="527"/>
        <v>5825.37</v>
      </c>
      <c r="E1541" s="150">
        <f>IF(AND(K1541=1,K1540&gt;1),VLOOKUP(A1540,[1]Plan1!$GA$137:$GD$300,4),E1540)</f>
        <v>5876.05</v>
      </c>
      <c r="F1541" s="152">
        <f t="shared" si="518"/>
        <v>44407</v>
      </c>
      <c r="G1541" s="152">
        <f t="shared" si="536"/>
        <v>44438</v>
      </c>
      <c r="H1541" s="159">
        <f t="shared" si="519"/>
        <v>8.699876574363552E-3</v>
      </c>
      <c r="I1541" s="160">
        <f t="shared" si="528"/>
        <v>44499</v>
      </c>
      <c r="J1541" s="155">
        <f t="shared" si="537"/>
        <v>30</v>
      </c>
      <c r="K1541" s="155">
        <f t="shared" si="533"/>
        <v>7</v>
      </c>
      <c r="L1541" s="2">
        <f t="shared" si="529"/>
        <v>1.00202323</v>
      </c>
      <c r="M1541" s="157">
        <f t="shared" si="534"/>
        <v>1.00202323</v>
      </c>
      <c r="N1541" s="2">
        <f t="shared" si="520"/>
        <v>1024.5203563800001</v>
      </c>
      <c r="O1541" s="161">
        <f t="shared" si="530"/>
        <v>0</v>
      </c>
      <c r="P1541" s="162">
        <f t="shared" si="521"/>
        <v>0</v>
      </c>
      <c r="Q1541" s="157">
        <f t="shared" si="522"/>
        <v>0</v>
      </c>
      <c r="R1541" s="163">
        <f t="shared" si="531"/>
        <v>0.12</v>
      </c>
      <c r="S1541" s="161">
        <f t="shared" si="523"/>
        <v>7</v>
      </c>
      <c r="T1541" s="161">
        <v>360</v>
      </c>
      <c r="U1541" s="164">
        <f t="shared" si="524"/>
        <v>1.0022060429999999</v>
      </c>
      <c r="V1541" s="157">
        <f t="shared" si="525"/>
        <v>2.2601359599999999</v>
      </c>
      <c r="W1541" s="2">
        <f t="shared" si="532"/>
        <v>0</v>
      </c>
      <c r="X1541" s="8"/>
      <c r="Y1541" s="8"/>
      <c r="Z1541" s="5"/>
      <c r="AA1541" s="1"/>
      <c r="AB1541" s="8"/>
      <c r="AC1541" s="3"/>
      <c r="AD1541" s="1"/>
      <c r="AE1541" s="3"/>
      <c r="AF1541" s="3"/>
      <c r="AG1541" s="4"/>
      <c r="AH1541" s="4"/>
      <c r="AI1541" s="4"/>
      <c r="AJ1541" s="1"/>
      <c r="AK1541" s="1"/>
      <c r="AL1541" s="1"/>
      <c r="AM1541" s="1"/>
    </row>
    <row r="1542" spans="1:39" ht="15" customHeight="1" x14ac:dyDescent="0.2">
      <c r="A1542" s="75">
        <f t="shared" si="526"/>
        <v>44477</v>
      </c>
      <c r="B1542" s="2">
        <f t="shared" si="517"/>
        <v>1027.40038854</v>
      </c>
      <c r="C1542" s="157">
        <f t="shared" si="535"/>
        <v>1022.4517014300001</v>
      </c>
      <c r="D1542" s="158">
        <f t="shared" si="527"/>
        <v>5825.37</v>
      </c>
      <c r="E1542" s="150">
        <f>IF(AND(K1542=1,K1541&gt;1),VLOOKUP(A1541,[1]Plan1!$GA$137:$GD$300,4),E1541)</f>
        <v>5876.05</v>
      </c>
      <c r="F1542" s="152">
        <f t="shared" si="518"/>
        <v>44407</v>
      </c>
      <c r="G1542" s="152">
        <f t="shared" si="536"/>
        <v>44438</v>
      </c>
      <c r="H1542" s="159">
        <f t="shared" si="519"/>
        <v>8.699876574363552E-3</v>
      </c>
      <c r="I1542" s="160">
        <f t="shared" si="528"/>
        <v>44499</v>
      </c>
      <c r="J1542" s="155">
        <f t="shared" si="537"/>
        <v>30</v>
      </c>
      <c r="K1542" s="155">
        <f t="shared" si="533"/>
        <v>8</v>
      </c>
      <c r="L1542" s="2">
        <f t="shared" si="529"/>
        <v>1.0023126</v>
      </c>
      <c r="M1542" s="157">
        <f t="shared" si="534"/>
        <v>1.0023126</v>
      </c>
      <c r="N1542" s="2">
        <f t="shared" si="520"/>
        <v>1024.8162232300001</v>
      </c>
      <c r="O1542" s="161">
        <f t="shared" si="530"/>
        <v>0</v>
      </c>
      <c r="P1542" s="162">
        <f t="shared" si="521"/>
        <v>0</v>
      </c>
      <c r="Q1542" s="157">
        <f t="shared" si="522"/>
        <v>0</v>
      </c>
      <c r="R1542" s="163">
        <f t="shared" si="531"/>
        <v>0.12</v>
      </c>
      <c r="S1542" s="161">
        <f t="shared" si="523"/>
        <v>8</v>
      </c>
      <c r="T1542" s="161">
        <v>360</v>
      </c>
      <c r="U1542" s="164">
        <f t="shared" si="524"/>
        <v>1.0025215890000001</v>
      </c>
      <c r="V1542" s="157">
        <f t="shared" si="525"/>
        <v>2.5841653099999999</v>
      </c>
      <c r="W1542" s="2">
        <f t="shared" si="532"/>
        <v>0</v>
      </c>
      <c r="X1542" s="8"/>
      <c r="Y1542" s="8"/>
      <c r="Z1542" s="5"/>
      <c r="AA1542" s="1"/>
      <c r="AB1542" s="8"/>
      <c r="AC1542" s="3"/>
      <c r="AD1542" s="1"/>
      <c r="AE1542" s="3"/>
      <c r="AF1542" s="3"/>
      <c r="AG1542" s="4"/>
      <c r="AH1542" s="4"/>
      <c r="AI1542" s="4"/>
      <c r="AJ1542" s="1"/>
      <c r="AK1542" s="1"/>
      <c r="AL1542" s="1"/>
      <c r="AM1542" s="1"/>
    </row>
    <row r="1543" spans="1:39" ht="15" customHeight="1" x14ac:dyDescent="0.2">
      <c r="A1543" s="75">
        <f t="shared" si="526"/>
        <v>44478</v>
      </c>
      <c r="B1543" s="2">
        <f t="shared" si="517"/>
        <v>1028.0206549700001</v>
      </c>
      <c r="C1543" s="157">
        <f t="shared" si="535"/>
        <v>1022.4517014300001</v>
      </c>
      <c r="D1543" s="158">
        <f t="shared" si="527"/>
        <v>5825.37</v>
      </c>
      <c r="E1543" s="150">
        <f>IF(AND(K1543=1,K1542&gt;1),VLOOKUP(A1542,[1]Plan1!$GA$137:$GD$300,4),E1542)</f>
        <v>5876.05</v>
      </c>
      <c r="F1543" s="152">
        <f t="shared" si="518"/>
        <v>44407</v>
      </c>
      <c r="G1543" s="152">
        <f t="shared" si="536"/>
        <v>44438</v>
      </c>
      <c r="H1543" s="159">
        <f t="shared" si="519"/>
        <v>8.699876574363552E-3</v>
      </c>
      <c r="I1543" s="160">
        <f t="shared" si="528"/>
        <v>44499</v>
      </c>
      <c r="J1543" s="155">
        <f t="shared" si="537"/>
        <v>30</v>
      </c>
      <c r="K1543" s="155">
        <f t="shared" si="533"/>
        <v>9</v>
      </c>
      <c r="L1543" s="2">
        <f t="shared" si="529"/>
        <v>1.0026020499999999</v>
      </c>
      <c r="M1543" s="157">
        <f t="shared" si="534"/>
        <v>1.0026020499999999</v>
      </c>
      <c r="N1543" s="2">
        <f t="shared" si="520"/>
        <v>1025.1121718700001</v>
      </c>
      <c r="O1543" s="161">
        <f t="shared" si="530"/>
        <v>0</v>
      </c>
      <c r="P1543" s="162">
        <f t="shared" si="521"/>
        <v>0</v>
      </c>
      <c r="Q1543" s="157">
        <f t="shared" si="522"/>
        <v>0</v>
      </c>
      <c r="R1543" s="163">
        <f t="shared" si="531"/>
        <v>0.12</v>
      </c>
      <c r="S1543" s="161">
        <f t="shared" si="523"/>
        <v>9</v>
      </c>
      <c r="T1543" s="161">
        <v>360</v>
      </c>
      <c r="U1543" s="164">
        <f t="shared" si="524"/>
        <v>1.002837234</v>
      </c>
      <c r="V1543" s="157">
        <f t="shared" si="525"/>
        <v>2.9084831000000002</v>
      </c>
      <c r="W1543" s="2">
        <f t="shared" si="532"/>
        <v>0</v>
      </c>
      <c r="X1543" s="8"/>
      <c r="Y1543" s="8"/>
      <c r="Z1543" s="5"/>
      <c r="AA1543" s="1"/>
      <c r="AB1543" s="8"/>
      <c r="AC1543" s="3"/>
      <c r="AD1543" s="1"/>
      <c r="AE1543" s="3"/>
      <c r="AF1543" s="3"/>
      <c r="AG1543" s="4"/>
      <c r="AH1543" s="4"/>
      <c r="AI1543" s="4"/>
      <c r="AJ1543" s="1"/>
      <c r="AK1543" s="1"/>
      <c r="AL1543" s="1"/>
      <c r="AM1543" s="1"/>
    </row>
    <row r="1544" spans="1:39" ht="15" customHeight="1" x14ac:dyDescent="0.2">
      <c r="A1544" s="75">
        <f t="shared" si="526"/>
        <v>44479</v>
      </c>
      <c r="B1544" s="2">
        <f t="shared" si="517"/>
        <v>1028.64129284</v>
      </c>
      <c r="C1544" s="157">
        <f t="shared" si="535"/>
        <v>1022.4517014300001</v>
      </c>
      <c r="D1544" s="158">
        <f t="shared" si="527"/>
        <v>5825.37</v>
      </c>
      <c r="E1544" s="150">
        <f>IF(AND(K1544=1,K1543&gt;1),VLOOKUP(A1543,[1]Plan1!$GA$137:$GD$300,4),E1543)</f>
        <v>5876.05</v>
      </c>
      <c r="F1544" s="152">
        <f t="shared" si="518"/>
        <v>44407</v>
      </c>
      <c r="G1544" s="152">
        <f t="shared" si="536"/>
        <v>44438</v>
      </c>
      <c r="H1544" s="159">
        <f t="shared" si="519"/>
        <v>8.699876574363552E-3</v>
      </c>
      <c r="I1544" s="160">
        <f t="shared" si="528"/>
        <v>44499</v>
      </c>
      <c r="J1544" s="155">
        <f t="shared" si="537"/>
        <v>30</v>
      </c>
      <c r="K1544" s="155">
        <f t="shared" si="533"/>
        <v>10</v>
      </c>
      <c r="L1544" s="2">
        <f t="shared" si="529"/>
        <v>1.00289158</v>
      </c>
      <c r="M1544" s="157">
        <f t="shared" si="534"/>
        <v>1.00289158</v>
      </c>
      <c r="N1544" s="2">
        <f t="shared" si="520"/>
        <v>1025.4082023200001</v>
      </c>
      <c r="O1544" s="161">
        <f t="shared" si="530"/>
        <v>0</v>
      </c>
      <c r="P1544" s="162">
        <f t="shared" si="521"/>
        <v>0</v>
      </c>
      <c r="Q1544" s="157">
        <f t="shared" si="522"/>
        <v>0</v>
      </c>
      <c r="R1544" s="163">
        <f t="shared" si="531"/>
        <v>0.12</v>
      </c>
      <c r="S1544" s="161">
        <f t="shared" si="523"/>
        <v>10</v>
      </c>
      <c r="T1544" s="161">
        <v>360</v>
      </c>
      <c r="U1544" s="164">
        <f t="shared" si="524"/>
        <v>1.003152979</v>
      </c>
      <c r="V1544" s="157">
        <f t="shared" si="525"/>
        <v>3.2330905200000002</v>
      </c>
      <c r="W1544" s="2">
        <f t="shared" si="532"/>
        <v>0</v>
      </c>
      <c r="X1544" s="8"/>
      <c r="Y1544" s="8"/>
      <c r="Z1544" s="5"/>
      <c r="AA1544" s="1"/>
      <c r="AB1544" s="8"/>
      <c r="AC1544" s="3"/>
      <c r="AD1544" s="1"/>
      <c r="AE1544" s="3"/>
      <c r="AF1544" s="3"/>
      <c r="AG1544" s="4"/>
      <c r="AH1544" s="4"/>
      <c r="AI1544" s="4"/>
      <c r="AJ1544" s="1"/>
      <c r="AK1544" s="1"/>
      <c r="AL1544" s="1"/>
      <c r="AM1544" s="1"/>
    </row>
    <row r="1545" spans="1:39" ht="15" customHeight="1" x14ac:dyDescent="0.2">
      <c r="A1545" s="75">
        <f t="shared" si="526"/>
        <v>44480</v>
      </c>
      <c r="B1545" s="2">
        <f t="shared" si="517"/>
        <v>1029.26231153</v>
      </c>
      <c r="C1545" s="157">
        <f t="shared" si="535"/>
        <v>1022.4517014300001</v>
      </c>
      <c r="D1545" s="158">
        <f t="shared" si="527"/>
        <v>5825.37</v>
      </c>
      <c r="E1545" s="150">
        <f>IF(AND(K1545=1,K1544&gt;1),VLOOKUP(A1544,[1]Plan1!$GA$137:$GD$300,4),E1544)</f>
        <v>5876.05</v>
      </c>
      <c r="F1545" s="152">
        <f t="shared" si="518"/>
        <v>44407</v>
      </c>
      <c r="G1545" s="152">
        <f t="shared" si="536"/>
        <v>44438</v>
      </c>
      <c r="H1545" s="159">
        <f t="shared" si="519"/>
        <v>8.699876574363552E-3</v>
      </c>
      <c r="I1545" s="160">
        <f t="shared" si="528"/>
        <v>44499</v>
      </c>
      <c r="J1545" s="155">
        <f t="shared" si="537"/>
        <v>30</v>
      </c>
      <c r="K1545" s="155">
        <f t="shared" si="533"/>
        <v>11</v>
      </c>
      <c r="L1545" s="2">
        <f t="shared" si="529"/>
        <v>1.0031812</v>
      </c>
      <c r="M1545" s="157">
        <f t="shared" si="534"/>
        <v>1.0031812</v>
      </c>
      <c r="N1545" s="2">
        <f t="shared" si="520"/>
        <v>1025.70432478</v>
      </c>
      <c r="O1545" s="161">
        <f t="shared" si="530"/>
        <v>0</v>
      </c>
      <c r="P1545" s="162">
        <f t="shared" si="521"/>
        <v>0</v>
      </c>
      <c r="Q1545" s="157">
        <f t="shared" si="522"/>
        <v>0</v>
      </c>
      <c r="R1545" s="163">
        <f t="shared" si="531"/>
        <v>0.12</v>
      </c>
      <c r="S1545" s="161">
        <f t="shared" si="523"/>
        <v>11</v>
      </c>
      <c r="T1545" s="161">
        <v>360</v>
      </c>
      <c r="U1545" s="164">
        <f t="shared" si="524"/>
        <v>1.003468823</v>
      </c>
      <c r="V1545" s="157">
        <f t="shared" si="525"/>
        <v>3.55798675</v>
      </c>
      <c r="W1545" s="2">
        <f t="shared" si="532"/>
        <v>0</v>
      </c>
      <c r="X1545" s="8"/>
      <c r="Y1545" s="8"/>
      <c r="Z1545" s="5"/>
      <c r="AA1545" s="1"/>
      <c r="AB1545" s="8"/>
      <c r="AC1545" s="3"/>
      <c r="AD1545" s="1"/>
      <c r="AE1545" s="3"/>
      <c r="AF1545" s="3"/>
      <c r="AG1545" s="4"/>
      <c r="AH1545" s="4"/>
      <c r="AI1545" s="4"/>
      <c r="AJ1545" s="1"/>
      <c r="AK1545" s="1"/>
      <c r="AL1545" s="1"/>
      <c r="AM1545" s="1"/>
    </row>
    <row r="1546" spans="1:39" ht="15" customHeight="1" x14ac:dyDescent="0.2">
      <c r="A1546" s="75">
        <f t="shared" si="526"/>
        <v>44481</v>
      </c>
      <c r="B1546" s="2">
        <f t="shared" si="517"/>
        <v>1029.8837019799998</v>
      </c>
      <c r="C1546" s="157">
        <f t="shared" si="535"/>
        <v>1022.4517014300001</v>
      </c>
      <c r="D1546" s="158">
        <f t="shared" si="527"/>
        <v>5825.37</v>
      </c>
      <c r="E1546" s="150">
        <f>IF(AND(K1546=1,K1545&gt;1),VLOOKUP(A1545,[1]Plan1!$GA$137:$GD$300,4),E1545)</f>
        <v>5876.05</v>
      </c>
      <c r="F1546" s="152">
        <f t="shared" si="518"/>
        <v>44407</v>
      </c>
      <c r="G1546" s="152">
        <f t="shared" si="536"/>
        <v>44438</v>
      </c>
      <c r="H1546" s="159">
        <f t="shared" si="519"/>
        <v>8.699876574363552E-3</v>
      </c>
      <c r="I1546" s="160">
        <f t="shared" si="528"/>
        <v>44499</v>
      </c>
      <c r="J1546" s="155">
        <f t="shared" si="537"/>
        <v>30</v>
      </c>
      <c r="K1546" s="155">
        <f t="shared" si="533"/>
        <v>12</v>
      </c>
      <c r="L1546" s="2">
        <f t="shared" si="529"/>
        <v>1.0034708999999999</v>
      </c>
      <c r="M1546" s="157">
        <f t="shared" si="534"/>
        <v>1.0034708999999999</v>
      </c>
      <c r="N1546" s="2">
        <f t="shared" si="520"/>
        <v>1026.0005290399999</v>
      </c>
      <c r="O1546" s="161">
        <f t="shared" si="530"/>
        <v>0</v>
      </c>
      <c r="P1546" s="162">
        <f t="shared" si="521"/>
        <v>0</v>
      </c>
      <c r="Q1546" s="157">
        <f t="shared" si="522"/>
        <v>0</v>
      </c>
      <c r="R1546" s="163">
        <f t="shared" si="531"/>
        <v>0.12</v>
      </c>
      <c r="S1546" s="161">
        <f t="shared" si="523"/>
        <v>12</v>
      </c>
      <c r="T1546" s="161">
        <v>360</v>
      </c>
      <c r="U1546" s="164">
        <f t="shared" si="524"/>
        <v>1.003784767</v>
      </c>
      <c r="V1546" s="157">
        <f t="shared" si="525"/>
        <v>3.8831729400000001</v>
      </c>
      <c r="W1546" s="2">
        <f t="shared" si="532"/>
        <v>0</v>
      </c>
      <c r="X1546" s="8"/>
      <c r="Y1546" s="8"/>
      <c r="Z1546" s="5"/>
      <c r="AA1546" s="1"/>
      <c r="AB1546" s="8"/>
      <c r="AC1546" s="3"/>
      <c r="AD1546" s="1"/>
      <c r="AE1546" s="3"/>
      <c r="AF1546" s="3"/>
      <c r="AG1546" s="4"/>
      <c r="AH1546" s="4"/>
      <c r="AI1546" s="4"/>
      <c r="AJ1546" s="1"/>
      <c r="AK1546" s="1"/>
      <c r="AL1546" s="1"/>
      <c r="AM1546" s="1"/>
    </row>
    <row r="1547" spans="1:39" ht="15" customHeight="1" x14ac:dyDescent="0.2">
      <c r="A1547" s="75">
        <f t="shared" si="526"/>
        <v>44482</v>
      </c>
      <c r="B1547" s="2">
        <f t="shared" ref="B1547:B1610" si="538">N1547+V1547</f>
        <v>1030.5054735900001</v>
      </c>
      <c r="C1547" s="157">
        <f t="shared" si="535"/>
        <v>1022.4517014300001</v>
      </c>
      <c r="D1547" s="158">
        <f t="shared" si="527"/>
        <v>5825.37</v>
      </c>
      <c r="E1547" s="150">
        <f>IF(AND(K1547=1,K1546&gt;1),VLOOKUP(A1546,[1]Plan1!$GA$137:$GD$300,4),E1546)</f>
        <v>5876.05</v>
      </c>
      <c r="F1547" s="152">
        <f t="shared" ref="F1547:F1610" si="539">EDATE(G1547,-1)</f>
        <v>44407</v>
      </c>
      <c r="G1547" s="152">
        <f t="shared" si="536"/>
        <v>44438</v>
      </c>
      <c r="H1547" s="159">
        <f t="shared" ref="H1547:H1610" si="540">(E1547/D1547)-1</f>
        <v>8.699876574363552E-3</v>
      </c>
      <c r="I1547" s="160">
        <f t="shared" si="528"/>
        <v>44499</v>
      </c>
      <c r="J1547" s="155">
        <f t="shared" si="537"/>
        <v>30</v>
      </c>
      <c r="K1547" s="155">
        <f t="shared" si="533"/>
        <v>13</v>
      </c>
      <c r="L1547" s="2">
        <f t="shared" si="529"/>
        <v>1.00376069</v>
      </c>
      <c r="M1547" s="157">
        <f t="shared" si="534"/>
        <v>1.00376069</v>
      </c>
      <c r="N1547" s="2">
        <f t="shared" ref="N1547:N1610" si="541">TRUNC(C1547*M1547,8)</f>
        <v>1026.29682531</v>
      </c>
      <c r="O1547" s="161">
        <f t="shared" si="530"/>
        <v>0</v>
      </c>
      <c r="P1547" s="162">
        <f t="shared" ref="P1547:P1610" si="542">IF(O1547&gt;0,VLOOKUP($A1547,$AB$11:$AG$122,6),0)</f>
        <v>0</v>
      </c>
      <c r="Q1547" s="157">
        <f t="shared" ref="Q1547:Q1610" si="543">IF(P1547&gt;0,TRUNC(P1547*N1547,8),0)</f>
        <v>0</v>
      </c>
      <c r="R1547" s="163">
        <f t="shared" si="531"/>
        <v>0.12</v>
      </c>
      <c r="S1547" s="161">
        <f t="shared" ref="S1547:S1610" si="544">K1547</f>
        <v>13</v>
      </c>
      <c r="T1547" s="161">
        <v>360</v>
      </c>
      <c r="U1547" s="164">
        <f t="shared" ref="U1547:U1610" si="545">ROUND((1+R1547)^(30/360)^(K1547/J1547),9)</f>
        <v>1.00410081</v>
      </c>
      <c r="V1547" s="157">
        <f t="shared" ref="V1547:V1610" si="546">TRUNC((N1547*(U1547-1)),8)</f>
        <v>4.2086482800000002</v>
      </c>
      <c r="W1547" s="2">
        <f t="shared" si="532"/>
        <v>0</v>
      </c>
      <c r="X1547" s="8"/>
      <c r="Y1547" s="8"/>
      <c r="Z1547" s="5"/>
      <c r="AA1547" s="1"/>
      <c r="AB1547" s="8"/>
      <c r="AC1547" s="3"/>
      <c r="AD1547" s="1"/>
      <c r="AE1547" s="3"/>
      <c r="AF1547" s="3"/>
      <c r="AG1547" s="4"/>
      <c r="AH1547" s="4"/>
      <c r="AI1547" s="4"/>
      <c r="AJ1547" s="1"/>
      <c r="AK1547" s="1"/>
      <c r="AL1547" s="1"/>
      <c r="AM1547" s="1"/>
    </row>
    <row r="1548" spans="1:39" ht="15" customHeight="1" x14ac:dyDescent="0.2">
      <c r="A1548" s="75">
        <f t="shared" ref="A1548:A1611" si="547">(A1547+1)</f>
        <v>44483</v>
      </c>
      <c r="B1548" s="2">
        <f t="shared" si="538"/>
        <v>1031.12761731</v>
      </c>
      <c r="C1548" s="157">
        <f t="shared" si="535"/>
        <v>1022.4517014300001</v>
      </c>
      <c r="D1548" s="158">
        <f t="shared" ref="D1548:D1611" si="548">IF(E1548=E1547,D1547,E1547)</f>
        <v>5825.37</v>
      </c>
      <c r="E1548" s="150">
        <f>IF(AND(K1548=1,K1547&gt;1),VLOOKUP(A1547,[1]Plan1!$GA$137:$GD$300,4),E1547)</f>
        <v>5876.05</v>
      </c>
      <c r="F1548" s="152">
        <f t="shared" si="539"/>
        <v>44407</v>
      </c>
      <c r="G1548" s="152">
        <f t="shared" si="536"/>
        <v>44438</v>
      </c>
      <c r="H1548" s="159">
        <f t="shared" si="540"/>
        <v>8.699876574363552E-3</v>
      </c>
      <c r="I1548" s="160">
        <f t="shared" ref="I1548:I1611" si="549">VLOOKUP(A1547,AF$126:AI$301,4)</f>
        <v>44499</v>
      </c>
      <c r="J1548" s="155">
        <f t="shared" si="537"/>
        <v>30</v>
      </c>
      <c r="K1548" s="155">
        <f t="shared" si="533"/>
        <v>14</v>
      </c>
      <c r="L1548" s="2">
        <f t="shared" ref="L1548:L1611" si="550">TRUNC((E1548/D1548)^TRUNC((K1548/J1548),9),8)</f>
        <v>1.00405056</v>
      </c>
      <c r="M1548" s="157">
        <f t="shared" si="534"/>
        <v>1.00405056</v>
      </c>
      <c r="N1548" s="2">
        <f t="shared" si="541"/>
        <v>1026.5932033900001</v>
      </c>
      <c r="O1548" s="161">
        <f t="shared" ref="O1548:O1611" si="551">IF(VLOOKUP(A1548,AB$11:AK$122,10)=VLOOKUP(A1547,AB$11:AK$122,10),0,VLOOKUP(A1548,AB$11:AK$122,10))</f>
        <v>0</v>
      </c>
      <c r="P1548" s="162">
        <f t="shared" si="542"/>
        <v>0</v>
      </c>
      <c r="Q1548" s="157">
        <f t="shared" si="543"/>
        <v>0</v>
      </c>
      <c r="R1548" s="163">
        <f t="shared" ref="R1548:R1611" si="552">(R1547)</f>
        <v>0.12</v>
      </c>
      <c r="S1548" s="161">
        <f t="shared" si="544"/>
        <v>14</v>
      </c>
      <c r="T1548" s="161">
        <v>360</v>
      </c>
      <c r="U1548" s="164">
        <f t="shared" si="545"/>
        <v>1.004416953</v>
      </c>
      <c r="V1548" s="157">
        <f t="shared" si="546"/>
        <v>4.5344139200000004</v>
      </c>
      <c r="W1548" s="2">
        <f t="shared" ref="W1548:W1611" si="553">IF(O1548&gt;0,Q1548+V1548,0)</f>
        <v>0</v>
      </c>
      <c r="X1548" s="8"/>
      <c r="Y1548" s="8"/>
      <c r="Z1548" s="5"/>
      <c r="AA1548" s="1"/>
      <c r="AB1548" s="8"/>
      <c r="AC1548" s="3"/>
      <c r="AD1548" s="1"/>
      <c r="AE1548" s="3"/>
      <c r="AF1548" s="3"/>
      <c r="AG1548" s="4"/>
      <c r="AH1548" s="4"/>
      <c r="AI1548" s="4"/>
      <c r="AJ1548" s="1"/>
      <c r="AK1548" s="1"/>
      <c r="AL1548" s="1"/>
      <c r="AM1548" s="1"/>
    </row>
    <row r="1549" spans="1:39" ht="15" customHeight="1" x14ac:dyDescent="0.2">
      <c r="A1549" s="75">
        <f t="shared" si="547"/>
        <v>44484</v>
      </c>
      <c r="B1549" s="2">
        <f t="shared" si="538"/>
        <v>1031.75013227</v>
      </c>
      <c r="C1549" s="157">
        <f t="shared" si="535"/>
        <v>1022.4517014300001</v>
      </c>
      <c r="D1549" s="158">
        <f t="shared" si="548"/>
        <v>5825.37</v>
      </c>
      <c r="E1549" s="150">
        <f>IF(AND(K1549=1,K1548&gt;1),VLOOKUP(A1548,[1]Plan1!$GA$137:$GD$300,4),E1548)</f>
        <v>5876.05</v>
      </c>
      <c r="F1549" s="152">
        <f t="shared" si="539"/>
        <v>44407</v>
      </c>
      <c r="G1549" s="152">
        <f t="shared" si="536"/>
        <v>44438</v>
      </c>
      <c r="H1549" s="159">
        <f t="shared" si="540"/>
        <v>8.699876574363552E-3</v>
      </c>
      <c r="I1549" s="160">
        <f t="shared" si="549"/>
        <v>44499</v>
      </c>
      <c r="J1549" s="155">
        <f t="shared" si="537"/>
        <v>30</v>
      </c>
      <c r="K1549" s="155">
        <f t="shared" si="533"/>
        <v>15</v>
      </c>
      <c r="L1549" s="2">
        <f t="shared" si="550"/>
        <v>1.00434051</v>
      </c>
      <c r="M1549" s="157">
        <f t="shared" si="534"/>
        <v>1.00434051</v>
      </c>
      <c r="N1549" s="2">
        <f t="shared" si="541"/>
        <v>1026.8896632599999</v>
      </c>
      <c r="O1549" s="161">
        <f t="shared" si="551"/>
        <v>0</v>
      </c>
      <c r="P1549" s="162">
        <f t="shared" si="542"/>
        <v>0</v>
      </c>
      <c r="Q1549" s="157">
        <f t="shared" si="543"/>
        <v>0</v>
      </c>
      <c r="R1549" s="163">
        <f t="shared" si="552"/>
        <v>0.12</v>
      </c>
      <c r="S1549" s="161">
        <f t="shared" si="544"/>
        <v>15</v>
      </c>
      <c r="T1549" s="161">
        <v>360</v>
      </c>
      <c r="U1549" s="164">
        <f t="shared" si="545"/>
        <v>1.004733195</v>
      </c>
      <c r="V1549" s="157">
        <f t="shared" si="546"/>
        <v>4.8604690100000001</v>
      </c>
      <c r="W1549" s="2">
        <f t="shared" si="553"/>
        <v>0</v>
      </c>
      <c r="X1549" s="8"/>
      <c r="Y1549" s="8"/>
      <c r="Z1549" s="5"/>
      <c r="AA1549" s="1"/>
      <c r="AB1549" s="8"/>
      <c r="AC1549" s="3"/>
      <c r="AD1549" s="1"/>
      <c r="AE1549" s="3"/>
      <c r="AF1549" s="3"/>
      <c r="AG1549" s="4"/>
      <c r="AH1549" s="4"/>
      <c r="AI1549" s="4"/>
      <c r="AJ1549" s="1"/>
      <c r="AK1549" s="1"/>
      <c r="AL1549" s="1"/>
      <c r="AM1549" s="1"/>
    </row>
    <row r="1550" spans="1:39" ht="15" customHeight="1" x14ac:dyDescent="0.2">
      <c r="A1550" s="75">
        <f t="shared" si="547"/>
        <v>44485</v>
      </c>
      <c r="B1550" s="2">
        <f t="shared" si="538"/>
        <v>1032.3730299399999</v>
      </c>
      <c r="C1550" s="157">
        <f t="shared" si="535"/>
        <v>1022.4517014300001</v>
      </c>
      <c r="D1550" s="158">
        <f t="shared" si="548"/>
        <v>5825.37</v>
      </c>
      <c r="E1550" s="150">
        <f>IF(AND(K1550=1,K1549&gt;1),VLOOKUP(A1549,[1]Plan1!$GA$137:$GD$300,4),E1549)</f>
        <v>5876.05</v>
      </c>
      <c r="F1550" s="152">
        <f t="shared" si="539"/>
        <v>44407</v>
      </c>
      <c r="G1550" s="152">
        <f t="shared" si="536"/>
        <v>44438</v>
      </c>
      <c r="H1550" s="159">
        <f t="shared" si="540"/>
        <v>8.699876574363552E-3</v>
      </c>
      <c r="I1550" s="160">
        <f t="shared" si="549"/>
        <v>44499</v>
      </c>
      <c r="J1550" s="155">
        <f t="shared" si="537"/>
        <v>30</v>
      </c>
      <c r="K1550" s="155">
        <f t="shared" si="533"/>
        <v>16</v>
      </c>
      <c r="L1550" s="2">
        <f t="shared" si="550"/>
        <v>1.0046305499999999</v>
      </c>
      <c r="M1550" s="157">
        <f t="shared" si="534"/>
        <v>1.0046305499999999</v>
      </c>
      <c r="N1550" s="2">
        <f t="shared" si="541"/>
        <v>1027.18621515</v>
      </c>
      <c r="O1550" s="161">
        <f t="shared" si="551"/>
        <v>0</v>
      </c>
      <c r="P1550" s="162">
        <f t="shared" si="542"/>
        <v>0</v>
      </c>
      <c r="Q1550" s="157">
        <f t="shared" si="543"/>
        <v>0</v>
      </c>
      <c r="R1550" s="163">
        <f t="shared" si="552"/>
        <v>0.12</v>
      </c>
      <c r="S1550" s="161">
        <f t="shared" si="544"/>
        <v>16</v>
      </c>
      <c r="T1550" s="161">
        <v>360</v>
      </c>
      <c r="U1550" s="164">
        <f t="shared" si="545"/>
        <v>1.0050495370000001</v>
      </c>
      <c r="V1550" s="157">
        <f t="shared" si="546"/>
        <v>5.1868147899999997</v>
      </c>
      <c r="W1550" s="2">
        <f t="shared" si="553"/>
        <v>0</v>
      </c>
      <c r="X1550" s="8"/>
      <c r="Y1550" s="8"/>
      <c r="Z1550" s="5"/>
      <c r="AA1550" s="1"/>
      <c r="AB1550" s="8"/>
      <c r="AC1550" s="3"/>
      <c r="AD1550" s="1"/>
      <c r="AE1550" s="3"/>
      <c r="AF1550" s="3"/>
      <c r="AG1550" s="4"/>
      <c r="AH1550" s="4"/>
      <c r="AI1550" s="4"/>
      <c r="AJ1550" s="1"/>
      <c r="AK1550" s="1"/>
      <c r="AL1550" s="1"/>
      <c r="AM1550" s="1"/>
    </row>
    <row r="1551" spans="1:39" ht="15" customHeight="1" x14ac:dyDescent="0.2">
      <c r="A1551" s="75">
        <f t="shared" si="547"/>
        <v>44486</v>
      </c>
      <c r="B1551" s="2">
        <f t="shared" si="538"/>
        <v>1032.9962992000001</v>
      </c>
      <c r="C1551" s="157">
        <f t="shared" si="535"/>
        <v>1022.4517014300001</v>
      </c>
      <c r="D1551" s="158">
        <f t="shared" si="548"/>
        <v>5825.37</v>
      </c>
      <c r="E1551" s="150">
        <f>IF(AND(K1551=1,K1550&gt;1),VLOOKUP(A1550,[1]Plan1!$GA$137:$GD$300,4),E1550)</f>
        <v>5876.05</v>
      </c>
      <c r="F1551" s="152">
        <f t="shared" si="539"/>
        <v>44407</v>
      </c>
      <c r="G1551" s="152">
        <f t="shared" si="536"/>
        <v>44438</v>
      </c>
      <c r="H1551" s="159">
        <f t="shared" si="540"/>
        <v>8.699876574363552E-3</v>
      </c>
      <c r="I1551" s="160">
        <f t="shared" si="549"/>
        <v>44499</v>
      </c>
      <c r="J1551" s="155">
        <f t="shared" si="537"/>
        <v>30</v>
      </c>
      <c r="K1551" s="155">
        <f t="shared" si="533"/>
        <v>17</v>
      </c>
      <c r="L1551" s="2">
        <f t="shared" si="550"/>
        <v>1.00492067</v>
      </c>
      <c r="M1551" s="157">
        <f t="shared" si="534"/>
        <v>1.00492067</v>
      </c>
      <c r="N1551" s="2">
        <f t="shared" si="541"/>
        <v>1027.4828488400001</v>
      </c>
      <c r="O1551" s="161">
        <f t="shared" si="551"/>
        <v>0</v>
      </c>
      <c r="P1551" s="162">
        <f t="shared" si="542"/>
        <v>0</v>
      </c>
      <c r="Q1551" s="157">
        <f t="shared" si="543"/>
        <v>0</v>
      </c>
      <c r="R1551" s="163">
        <f t="shared" si="552"/>
        <v>0.12</v>
      </c>
      <c r="S1551" s="161">
        <f t="shared" si="544"/>
        <v>17</v>
      </c>
      <c r="T1551" s="161">
        <v>360</v>
      </c>
      <c r="U1551" s="164">
        <f t="shared" si="545"/>
        <v>1.0053659779999999</v>
      </c>
      <c r="V1551" s="157">
        <f t="shared" si="546"/>
        <v>5.5134503600000002</v>
      </c>
      <c r="W1551" s="2">
        <f t="shared" si="553"/>
        <v>0</v>
      </c>
      <c r="X1551" s="8"/>
      <c r="Y1551" s="8"/>
      <c r="Z1551" s="5"/>
      <c r="AA1551" s="1"/>
      <c r="AB1551" s="8"/>
      <c r="AC1551" s="3"/>
      <c r="AD1551" s="1"/>
      <c r="AE1551" s="3"/>
      <c r="AF1551" s="3"/>
      <c r="AG1551" s="4"/>
      <c r="AH1551" s="4"/>
      <c r="AI1551" s="4"/>
      <c r="AJ1551" s="1"/>
      <c r="AK1551" s="1"/>
      <c r="AL1551" s="1"/>
      <c r="AM1551" s="1"/>
    </row>
    <row r="1552" spans="1:39" ht="15" customHeight="1" x14ac:dyDescent="0.2">
      <c r="A1552" s="75">
        <f t="shared" si="547"/>
        <v>44487</v>
      </c>
      <c r="B1552" s="2">
        <f t="shared" si="538"/>
        <v>1033.61995151</v>
      </c>
      <c r="C1552" s="157">
        <f t="shared" si="535"/>
        <v>1022.4517014300001</v>
      </c>
      <c r="D1552" s="158">
        <f t="shared" si="548"/>
        <v>5825.37</v>
      </c>
      <c r="E1552" s="150">
        <f>IF(AND(K1552=1,K1551&gt;1),VLOOKUP(A1551,[1]Plan1!$GA$137:$GD$300,4),E1551)</f>
        <v>5876.05</v>
      </c>
      <c r="F1552" s="152">
        <f t="shared" si="539"/>
        <v>44407</v>
      </c>
      <c r="G1552" s="152">
        <f t="shared" si="536"/>
        <v>44438</v>
      </c>
      <c r="H1552" s="159">
        <f t="shared" si="540"/>
        <v>8.699876574363552E-3</v>
      </c>
      <c r="I1552" s="160">
        <f t="shared" si="549"/>
        <v>44499</v>
      </c>
      <c r="J1552" s="155">
        <f t="shared" si="537"/>
        <v>30</v>
      </c>
      <c r="K1552" s="155">
        <f t="shared" si="533"/>
        <v>18</v>
      </c>
      <c r="L1552" s="2">
        <f t="shared" si="550"/>
        <v>1.0052108799999999</v>
      </c>
      <c r="M1552" s="157">
        <f t="shared" si="534"/>
        <v>1.0052108799999999</v>
      </c>
      <c r="N1552" s="2">
        <f t="shared" si="541"/>
        <v>1027.77957455</v>
      </c>
      <c r="O1552" s="161">
        <f t="shared" si="551"/>
        <v>0</v>
      </c>
      <c r="P1552" s="162">
        <f t="shared" si="542"/>
        <v>0</v>
      </c>
      <c r="Q1552" s="157">
        <f t="shared" si="543"/>
        <v>0</v>
      </c>
      <c r="R1552" s="163">
        <f t="shared" si="552"/>
        <v>0.12</v>
      </c>
      <c r="S1552" s="161">
        <f t="shared" si="544"/>
        <v>18</v>
      </c>
      <c r="T1552" s="161">
        <v>360</v>
      </c>
      <c r="U1552" s="164">
        <f t="shared" si="545"/>
        <v>1.0056825190000001</v>
      </c>
      <c r="V1552" s="157">
        <f t="shared" si="546"/>
        <v>5.8403769600000004</v>
      </c>
      <c r="W1552" s="2">
        <f t="shared" si="553"/>
        <v>0</v>
      </c>
      <c r="X1552" s="8"/>
      <c r="Y1552" s="8"/>
      <c r="Z1552" s="5"/>
      <c r="AA1552" s="1"/>
      <c r="AB1552" s="8"/>
      <c r="AC1552" s="3"/>
      <c r="AD1552" s="1"/>
      <c r="AE1552" s="3"/>
      <c r="AF1552" s="3"/>
      <c r="AG1552" s="4"/>
      <c r="AH1552" s="4"/>
      <c r="AI1552" s="4"/>
      <c r="AJ1552" s="1"/>
      <c r="AK1552" s="1"/>
      <c r="AL1552" s="1"/>
      <c r="AM1552" s="1"/>
    </row>
    <row r="1553" spans="1:39" ht="15" customHeight="1" x14ac:dyDescent="0.2">
      <c r="A1553" s="75">
        <f t="shared" si="547"/>
        <v>44488</v>
      </c>
      <c r="B1553" s="2">
        <f t="shared" si="538"/>
        <v>1034.24396544</v>
      </c>
      <c r="C1553" s="157">
        <f t="shared" si="535"/>
        <v>1022.4517014300001</v>
      </c>
      <c r="D1553" s="158">
        <f t="shared" si="548"/>
        <v>5825.37</v>
      </c>
      <c r="E1553" s="150">
        <f>IF(AND(K1553=1,K1552&gt;1),VLOOKUP(A1552,[1]Plan1!$GA$137:$GD$300,4),E1552)</f>
        <v>5876.05</v>
      </c>
      <c r="F1553" s="152">
        <f t="shared" si="539"/>
        <v>44407</v>
      </c>
      <c r="G1553" s="152">
        <f t="shared" si="536"/>
        <v>44438</v>
      </c>
      <c r="H1553" s="159">
        <f t="shared" si="540"/>
        <v>8.699876574363552E-3</v>
      </c>
      <c r="I1553" s="160">
        <f t="shared" si="549"/>
        <v>44499</v>
      </c>
      <c r="J1553" s="155">
        <f t="shared" si="537"/>
        <v>30</v>
      </c>
      <c r="K1553" s="155">
        <f t="shared" si="533"/>
        <v>19</v>
      </c>
      <c r="L1553" s="2">
        <f t="shared" si="550"/>
        <v>1.0055011599999999</v>
      </c>
      <c r="M1553" s="157">
        <f t="shared" si="534"/>
        <v>1.0055011599999999</v>
      </c>
      <c r="N1553" s="2">
        <f t="shared" si="541"/>
        <v>1028.07637183</v>
      </c>
      <c r="O1553" s="161">
        <f t="shared" si="551"/>
        <v>0</v>
      </c>
      <c r="P1553" s="162">
        <f t="shared" si="542"/>
        <v>0</v>
      </c>
      <c r="Q1553" s="157">
        <f t="shared" si="543"/>
        <v>0</v>
      </c>
      <c r="R1553" s="163">
        <f t="shared" si="552"/>
        <v>0.12</v>
      </c>
      <c r="S1553" s="161">
        <f t="shared" si="544"/>
        <v>19</v>
      </c>
      <c r="T1553" s="161">
        <v>360</v>
      </c>
      <c r="U1553" s="164">
        <f t="shared" si="545"/>
        <v>1.0059991589999999</v>
      </c>
      <c r="V1553" s="157">
        <f t="shared" si="546"/>
        <v>6.1675936099999999</v>
      </c>
      <c r="W1553" s="2">
        <f t="shared" si="553"/>
        <v>0</v>
      </c>
      <c r="X1553" s="8"/>
      <c r="Y1553" s="8"/>
      <c r="Z1553" s="5"/>
      <c r="AA1553" s="1"/>
      <c r="AB1553" s="8"/>
      <c r="AC1553" s="3"/>
      <c r="AD1553" s="1"/>
      <c r="AE1553" s="3"/>
      <c r="AF1553" s="3"/>
      <c r="AG1553" s="4"/>
      <c r="AH1553" s="4"/>
      <c r="AI1553" s="4"/>
      <c r="AJ1553" s="1"/>
      <c r="AK1553" s="1"/>
      <c r="AL1553" s="1"/>
      <c r="AM1553" s="1"/>
    </row>
    <row r="1554" spans="1:39" ht="15" customHeight="1" x14ac:dyDescent="0.2">
      <c r="A1554" s="75">
        <f t="shared" si="547"/>
        <v>44489</v>
      </c>
      <c r="B1554" s="2">
        <f t="shared" si="538"/>
        <v>1034.8683740900001</v>
      </c>
      <c r="C1554" s="157">
        <f t="shared" si="535"/>
        <v>1022.4517014300001</v>
      </c>
      <c r="D1554" s="158">
        <f t="shared" si="548"/>
        <v>5825.37</v>
      </c>
      <c r="E1554" s="150">
        <f>IF(AND(K1554=1,K1553&gt;1),VLOOKUP(A1553,[1]Plan1!$GA$137:$GD$300,4),E1553)</f>
        <v>5876.05</v>
      </c>
      <c r="F1554" s="152">
        <f t="shared" si="539"/>
        <v>44407</v>
      </c>
      <c r="G1554" s="152">
        <f t="shared" si="536"/>
        <v>44438</v>
      </c>
      <c r="H1554" s="159">
        <f t="shared" si="540"/>
        <v>8.699876574363552E-3</v>
      </c>
      <c r="I1554" s="160">
        <f t="shared" si="549"/>
        <v>44499</v>
      </c>
      <c r="J1554" s="155">
        <f t="shared" si="537"/>
        <v>30</v>
      </c>
      <c r="K1554" s="155">
        <f t="shared" si="533"/>
        <v>20</v>
      </c>
      <c r="L1554" s="2">
        <f t="shared" si="550"/>
        <v>1.0057915399999999</v>
      </c>
      <c r="M1554" s="157">
        <f t="shared" si="534"/>
        <v>1.0057915399999999</v>
      </c>
      <c r="N1554" s="2">
        <f t="shared" si="541"/>
        <v>1028.3732713500001</v>
      </c>
      <c r="O1554" s="161">
        <f t="shared" si="551"/>
        <v>0</v>
      </c>
      <c r="P1554" s="162">
        <f t="shared" si="542"/>
        <v>0</v>
      </c>
      <c r="Q1554" s="157">
        <f t="shared" si="543"/>
        <v>0</v>
      </c>
      <c r="R1554" s="163">
        <f t="shared" si="552"/>
        <v>0.12</v>
      </c>
      <c r="S1554" s="161">
        <f t="shared" si="544"/>
        <v>20</v>
      </c>
      <c r="T1554" s="161">
        <v>360</v>
      </c>
      <c r="U1554" s="164">
        <f t="shared" si="545"/>
        <v>1.0063158999999999</v>
      </c>
      <c r="V1554" s="157">
        <f t="shared" si="546"/>
        <v>6.4951027400000001</v>
      </c>
      <c r="W1554" s="2">
        <f t="shared" si="553"/>
        <v>0</v>
      </c>
      <c r="X1554" s="8"/>
      <c r="Y1554" s="8"/>
      <c r="Z1554" s="5"/>
      <c r="AA1554" s="1"/>
      <c r="AB1554" s="8"/>
      <c r="AC1554" s="3"/>
      <c r="AD1554" s="1"/>
      <c r="AE1554" s="3"/>
      <c r="AF1554" s="3"/>
      <c r="AG1554" s="4"/>
      <c r="AH1554" s="4"/>
      <c r="AI1554" s="4"/>
      <c r="AJ1554" s="1"/>
      <c r="AK1554" s="1"/>
      <c r="AL1554" s="1"/>
      <c r="AM1554" s="1"/>
    </row>
    <row r="1555" spans="1:39" ht="15" customHeight="1" x14ac:dyDescent="0.2">
      <c r="A1555" s="75">
        <f t="shared" si="547"/>
        <v>44490</v>
      </c>
      <c r="B1555" s="2">
        <f t="shared" si="538"/>
        <v>1035.49314471</v>
      </c>
      <c r="C1555" s="157">
        <f t="shared" si="535"/>
        <v>1022.4517014300001</v>
      </c>
      <c r="D1555" s="158">
        <f t="shared" si="548"/>
        <v>5825.37</v>
      </c>
      <c r="E1555" s="150">
        <f>IF(AND(K1555=1,K1554&gt;1),VLOOKUP(A1554,[1]Plan1!$GA$137:$GD$300,4),E1554)</f>
        <v>5876.05</v>
      </c>
      <c r="F1555" s="152">
        <f t="shared" si="539"/>
        <v>44407</v>
      </c>
      <c r="G1555" s="152">
        <f t="shared" si="536"/>
        <v>44438</v>
      </c>
      <c r="H1555" s="159">
        <f t="shared" si="540"/>
        <v>8.699876574363552E-3</v>
      </c>
      <c r="I1555" s="160">
        <f t="shared" si="549"/>
        <v>44499</v>
      </c>
      <c r="J1555" s="155">
        <f t="shared" si="537"/>
        <v>30</v>
      </c>
      <c r="K1555" s="155">
        <f t="shared" si="533"/>
        <v>21</v>
      </c>
      <c r="L1555" s="2">
        <f t="shared" si="550"/>
        <v>1.00608199</v>
      </c>
      <c r="M1555" s="157">
        <f t="shared" si="534"/>
        <v>1.00608199</v>
      </c>
      <c r="N1555" s="2">
        <f t="shared" si="541"/>
        <v>1028.6702424499999</v>
      </c>
      <c r="O1555" s="161">
        <f t="shared" si="551"/>
        <v>0</v>
      </c>
      <c r="P1555" s="162">
        <f t="shared" si="542"/>
        <v>0</v>
      </c>
      <c r="Q1555" s="157">
        <f t="shared" si="543"/>
        <v>0</v>
      </c>
      <c r="R1555" s="163">
        <f t="shared" si="552"/>
        <v>0.12</v>
      </c>
      <c r="S1555" s="161">
        <f t="shared" si="544"/>
        <v>21</v>
      </c>
      <c r="T1555" s="161">
        <v>360</v>
      </c>
      <c r="U1555" s="164">
        <f t="shared" si="545"/>
        <v>1.0066327399999999</v>
      </c>
      <c r="V1555" s="157">
        <f t="shared" si="546"/>
        <v>6.8229022600000002</v>
      </c>
      <c r="W1555" s="2">
        <f t="shared" si="553"/>
        <v>0</v>
      </c>
      <c r="X1555" s="8"/>
      <c r="Y1555" s="8"/>
      <c r="Z1555" s="5"/>
      <c r="AA1555" s="1"/>
      <c r="AB1555" s="8"/>
      <c r="AC1555" s="3"/>
      <c r="AD1555" s="1"/>
      <c r="AE1555" s="3"/>
      <c r="AF1555" s="3"/>
      <c r="AG1555" s="4"/>
      <c r="AH1555" s="4"/>
      <c r="AI1555" s="4"/>
      <c r="AJ1555" s="1"/>
      <c r="AK1555" s="1"/>
      <c r="AL1555" s="1"/>
      <c r="AM1555" s="1"/>
    </row>
    <row r="1556" spans="1:39" ht="15" customHeight="1" x14ac:dyDescent="0.2">
      <c r="A1556" s="75">
        <f t="shared" si="547"/>
        <v>44491</v>
      </c>
      <c r="B1556" s="2">
        <f t="shared" si="538"/>
        <v>1036.1182990699999</v>
      </c>
      <c r="C1556" s="157">
        <f t="shared" si="535"/>
        <v>1022.4517014300001</v>
      </c>
      <c r="D1556" s="158">
        <f t="shared" si="548"/>
        <v>5825.37</v>
      </c>
      <c r="E1556" s="150">
        <f>IF(AND(K1556=1,K1555&gt;1),VLOOKUP(A1555,[1]Plan1!$GA$137:$GD$300,4),E1555)</f>
        <v>5876.05</v>
      </c>
      <c r="F1556" s="152">
        <f t="shared" si="539"/>
        <v>44407</v>
      </c>
      <c r="G1556" s="152">
        <f t="shared" si="536"/>
        <v>44438</v>
      </c>
      <c r="H1556" s="159">
        <f t="shared" si="540"/>
        <v>8.699876574363552E-3</v>
      </c>
      <c r="I1556" s="160">
        <f t="shared" si="549"/>
        <v>44499</v>
      </c>
      <c r="J1556" s="155">
        <f t="shared" si="537"/>
        <v>30</v>
      </c>
      <c r="K1556" s="155">
        <f t="shared" si="533"/>
        <v>22</v>
      </c>
      <c r="L1556" s="2">
        <f t="shared" si="550"/>
        <v>1.0063725299999999</v>
      </c>
      <c r="M1556" s="157">
        <f t="shared" si="534"/>
        <v>1.0063725299999999</v>
      </c>
      <c r="N1556" s="2">
        <f t="shared" si="541"/>
        <v>1028.96730557</v>
      </c>
      <c r="O1556" s="161">
        <f t="shared" si="551"/>
        <v>0</v>
      </c>
      <c r="P1556" s="162">
        <f t="shared" si="542"/>
        <v>0</v>
      </c>
      <c r="Q1556" s="157">
        <f t="shared" si="543"/>
        <v>0</v>
      </c>
      <c r="R1556" s="163">
        <f t="shared" si="552"/>
        <v>0.12</v>
      </c>
      <c r="S1556" s="161">
        <f t="shared" si="544"/>
        <v>22</v>
      </c>
      <c r="T1556" s="161">
        <v>360</v>
      </c>
      <c r="U1556" s="164">
        <f t="shared" si="545"/>
        <v>1.00694968</v>
      </c>
      <c r="V1556" s="157">
        <f t="shared" si="546"/>
        <v>7.1509935000000002</v>
      </c>
      <c r="W1556" s="2">
        <f t="shared" si="553"/>
        <v>0</v>
      </c>
      <c r="X1556" s="8"/>
      <c r="Y1556" s="8"/>
      <c r="Z1556" s="5"/>
      <c r="AA1556" s="1"/>
      <c r="AB1556" s="8"/>
      <c r="AC1556" s="3"/>
      <c r="AD1556" s="1"/>
      <c r="AE1556" s="3"/>
      <c r="AF1556" s="3"/>
      <c r="AG1556" s="4"/>
      <c r="AH1556" s="4"/>
      <c r="AI1556" s="4"/>
      <c r="AJ1556" s="1"/>
      <c r="AK1556" s="1"/>
      <c r="AL1556" s="1"/>
      <c r="AM1556" s="1"/>
    </row>
    <row r="1557" spans="1:39" ht="15" customHeight="1" x14ac:dyDescent="0.2">
      <c r="A1557" s="75">
        <f t="shared" si="547"/>
        <v>44492</v>
      </c>
      <c r="B1557" s="2">
        <f t="shared" si="538"/>
        <v>1036.74382601</v>
      </c>
      <c r="C1557" s="157">
        <f t="shared" si="535"/>
        <v>1022.4517014300001</v>
      </c>
      <c r="D1557" s="158">
        <f t="shared" si="548"/>
        <v>5825.37</v>
      </c>
      <c r="E1557" s="150">
        <f>IF(AND(K1557=1,K1556&gt;1),VLOOKUP(A1556,[1]Plan1!$GA$137:$GD$300,4),E1556)</f>
        <v>5876.05</v>
      </c>
      <c r="F1557" s="152">
        <f t="shared" si="539"/>
        <v>44407</v>
      </c>
      <c r="G1557" s="152">
        <f t="shared" si="536"/>
        <v>44438</v>
      </c>
      <c r="H1557" s="159">
        <f t="shared" si="540"/>
        <v>8.699876574363552E-3</v>
      </c>
      <c r="I1557" s="160">
        <f t="shared" si="549"/>
        <v>44499</v>
      </c>
      <c r="J1557" s="155">
        <f t="shared" si="537"/>
        <v>30</v>
      </c>
      <c r="K1557" s="155">
        <f t="shared" si="533"/>
        <v>23</v>
      </c>
      <c r="L1557" s="2">
        <f t="shared" si="550"/>
        <v>1.0066631500000001</v>
      </c>
      <c r="M1557" s="157">
        <f t="shared" si="534"/>
        <v>1.0066631500000001</v>
      </c>
      <c r="N1557" s="2">
        <f t="shared" si="541"/>
        <v>1029.2644504800001</v>
      </c>
      <c r="O1557" s="161">
        <f t="shared" si="551"/>
        <v>0</v>
      </c>
      <c r="P1557" s="162">
        <f t="shared" si="542"/>
        <v>0</v>
      </c>
      <c r="Q1557" s="157">
        <f t="shared" si="543"/>
        <v>0</v>
      </c>
      <c r="R1557" s="163">
        <f t="shared" si="552"/>
        <v>0.12</v>
      </c>
      <c r="S1557" s="161">
        <f t="shared" si="544"/>
        <v>23</v>
      </c>
      <c r="T1557" s="161">
        <v>360</v>
      </c>
      <c r="U1557" s="164">
        <f t="shared" si="545"/>
        <v>1.007266719</v>
      </c>
      <c r="V1557" s="157">
        <f t="shared" si="546"/>
        <v>7.4793755300000004</v>
      </c>
      <c r="W1557" s="2">
        <f t="shared" si="553"/>
        <v>0</v>
      </c>
      <c r="X1557" s="8"/>
      <c r="Y1557" s="8"/>
      <c r="Z1557" s="5"/>
      <c r="AA1557" s="1"/>
      <c r="AB1557" s="8"/>
      <c r="AC1557" s="3"/>
      <c r="AD1557" s="1"/>
      <c r="AE1557" s="3"/>
      <c r="AF1557" s="3"/>
      <c r="AG1557" s="4"/>
      <c r="AH1557" s="4"/>
      <c r="AI1557" s="4"/>
      <c r="AJ1557" s="1"/>
      <c r="AK1557" s="1"/>
      <c r="AL1557" s="1"/>
      <c r="AM1557" s="1"/>
    </row>
    <row r="1558" spans="1:39" ht="15" customHeight="1" x14ac:dyDescent="0.2">
      <c r="A1558" s="75">
        <f t="shared" si="547"/>
        <v>44493</v>
      </c>
      <c r="B1558" s="2">
        <f t="shared" si="538"/>
        <v>1037.36973807</v>
      </c>
      <c r="C1558" s="157">
        <f t="shared" si="535"/>
        <v>1022.4517014300001</v>
      </c>
      <c r="D1558" s="158">
        <f t="shared" si="548"/>
        <v>5825.37</v>
      </c>
      <c r="E1558" s="150">
        <f>IF(AND(K1558=1,K1557&gt;1),VLOOKUP(A1557,[1]Plan1!$GA$137:$GD$300,4),E1557)</f>
        <v>5876.05</v>
      </c>
      <c r="F1558" s="152">
        <f t="shared" si="539"/>
        <v>44407</v>
      </c>
      <c r="G1558" s="152">
        <f t="shared" si="536"/>
        <v>44438</v>
      </c>
      <c r="H1558" s="159">
        <f t="shared" si="540"/>
        <v>8.699876574363552E-3</v>
      </c>
      <c r="I1558" s="160">
        <f t="shared" si="549"/>
        <v>44499</v>
      </c>
      <c r="J1558" s="155">
        <f t="shared" si="537"/>
        <v>30</v>
      </c>
      <c r="K1558" s="155">
        <f t="shared" si="533"/>
        <v>24</v>
      </c>
      <c r="L1558" s="2">
        <f t="shared" si="550"/>
        <v>1.0069538600000001</v>
      </c>
      <c r="M1558" s="157">
        <f t="shared" si="534"/>
        <v>1.0069538600000001</v>
      </c>
      <c r="N1558" s="2">
        <f t="shared" si="541"/>
        <v>1029.5616874100001</v>
      </c>
      <c r="O1558" s="161">
        <f t="shared" si="551"/>
        <v>0</v>
      </c>
      <c r="P1558" s="162">
        <f t="shared" si="542"/>
        <v>0</v>
      </c>
      <c r="Q1558" s="157">
        <f t="shared" si="543"/>
        <v>0</v>
      </c>
      <c r="R1558" s="163">
        <f t="shared" si="552"/>
        <v>0.12</v>
      </c>
      <c r="S1558" s="161">
        <f t="shared" si="544"/>
        <v>24</v>
      </c>
      <c r="T1558" s="161">
        <v>360</v>
      </c>
      <c r="U1558" s="164">
        <f t="shared" si="545"/>
        <v>1.0075838589999999</v>
      </c>
      <c r="V1558" s="157">
        <f t="shared" si="546"/>
        <v>7.8080506600000001</v>
      </c>
      <c r="W1558" s="2">
        <f t="shared" si="553"/>
        <v>0</v>
      </c>
      <c r="X1558" s="8"/>
      <c r="Y1558" s="8"/>
      <c r="Z1558" s="5"/>
      <c r="AA1558" s="1"/>
      <c r="AB1558" s="8"/>
      <c r="AC1558" s="3"/>
      <c r="AD1558" s="1"/>
      <c r="AE1558" s="3"/>
      <c r="AF1558" s="3"/>
      <c r="AG1558" s="4"/>
      <c r="AH1558" s="4"/>
      <c r="AI1558" s="4"/>
      <c r="AJ1558" s="1"/>
      <c r="AK1558" s="1"/>
      <c r="AL1558" s="1"/>
      <c r="AM1558" s="1"/>
    </row>
    <row r="1559" spans="1:39" ht="15" customHeight="1" x14ac:dyDescent="0.2">
      <c r="A1559" s="75">
        <f t="shared" si="547"/>
        <v>44494</v>
      </c>
      <c r="B1559" s="2">
        <f t="shared" si="538"/>
        <v>1037.9960230700001</v>
      </c>
      <c r="C1559" s="157">
        <f t="shared" si="535"/>
        <v>1022.4517014300001</v>
      </c>
      <c r="D1559" s="158">
        <f t="shared" si="548"/>
        <v>5825.37</v>
      </c>
      <c r="E1559" s="150">
        <f>IF(AND(K1559=1,K1558&gt;1),VLOOKUP(A1558,[1]Plan1!$GA$137:$GD$300,4),E1558)</f>
        <v>5876.05</v>
      </c>
      <c r="F1559" s="152">
        <f t="shared" si="539"/>
        <v>44407</v>
      </c>
      <c r="G1559" s="152">
        <f t="shared" si="536"/>
        <v>44438</v>
      </c>
      <c r="H1559" s="159">
        <f t="shared" si="540"/>
        <v>8.699876574363552E-3</v>
      </c>
      <c r="I1559" s="160">
        <f t="shared" si="549"/>
        <v>44499</v>
      </c>
      <c r="J1559" s="155">
        <f t="shared" si="537"/>
        <v>30</v>
      </c>
      <c r="K1559" s="155">
        <f t="shared" si="533"/>
        <v>25</v>
      </c>
      <c r="L1559" s="2">
        <f t="shared" si="550"/>
        <v>1.0072446500000001</v>
      </c>
      <c r="M1559" s="157">
        <f t="shared" si="534"/>
        <v>1.0072446500000001</v>
      </c>
      <c r="N1559" s="2">
        <f t="shared" si="541"/>
        <v>1029.85900614</v>
      </c>
      <c r="O1559" s="161">
        <f t="shared" si="551"/>
        <v>0</v>
      </c>
      <c r="P1559" s="162">
        <f t="shared" si="542"/>
        <v>0</v>
      </c>
      <c r="Q1559" s="157">
        <f t="shared" si="543"/>
        <v>0</v>
      </c>
      <c r="R1559" s="163">
        <f t="shared" si="552"/>
        <v>0.12</v>
      </c>
      <c r="S1559" s="161">
        <f t="shared" si="544"/>
        <v>25</v>
      </c>
      <c r="T1559" s="161">
        <v>360</v>
      </c>
      <c r="U1559" s="164">
        <f t="shared" si="545"/>
        <v>1.0079010980000001</v>
      </c>
      <c r="V1559" s="157">
        <f t="shared" si="546"/>
        <v>8.1370169299999997</v>
      </c>
      <c r="W1559" s="2">
        <f t="shared" si="553"/>
        <v>0</v>
      </c>
      <c r="X1559" s="8"/>
      <c r="Y1559" s="8"/>
      <c r="Z1559" s="5"/>
      <c r="AA1559" s="1"/>
      <c r="AB1559" s="8"/>
      <c r="AC1559" s="3"/>
      <c r="AD1559" s="1"/>
      <c r="AE1559" s="3"/>
      <c r="AF1559" s="3"/>
      <c r="AG1559" s="4"/>
      <c r="AH1559" s="4"/>
      <c r="AI1559" s="4"/>
      <c r="AJ1559" s="1"/>
      <c r="AK1559" s="1"/>
      <c r="AL1559" s="1"/>
      <c r="AM1559" s="1"/>
    </row>
    <row r="1560" spans="1:39" ht="15" customHeight="1" x14ac:dyDescent="0.2">
      <c r="A1560" s="75">
        <f t="shared" si="547"/>
        <v>44495</v>
      </c>
      <c r="B1560" s="2">
        <f t="shared" si="538"/>
        <v>1038.6226924999999</v>
      </c>
      <c r="C1560" s="157">
        <f t="shared" si="535"/>
        <v>1022.4517014300001</v>
      </c>
      <c r="D1560" s="158">
        <f t="shared" si="548"/>
        <v>5825.37</v>
      </c>
      <c r="E1560" s="150">
        <f>IF(AND(K1560=1,K1559&gt;1),VLOOKUP(A1559,[1]Plan1!$GA$137:$GD$300,4),E1559)</f>
        <v>5876.05</v>
      </c>
      <c r="F1560" s="152">
        <f t="shared" si="539"/>
        <v>44407</v>
      </c>
      <c r="G1560" s="152">
        <f t="shared" si="536"/>
        <v>44438</v>
      </c>
      <c r="H1560" s="159">
        <f t="shared" si="540"/>
        <v>8.699876574363552E-3</v>
      </c>
      <c r="I1560" s="160">
        <f t="shared" si="549"/>
        <v>44499</v>
      </c>
      <c r="J1560" s="155">
        <f t="shared" si="537"/>
        <v>30</v>
      </c>
      <c r="K1560" s="155">
        <f t="shared" si="533"/>
        <v>26</v>
      </c>
      <c r="L1560" s="2">
        <f t="shared" si="550"/>
        <v>1.00753553</v>
      </c>
      <c r="M1560" s="157">
        <f t="shared" si="534"/>
        <v>1.00753553</v>
      </c>
      <c r="N1560" s="2">
        <f t="shared" si="541"/>
        <v>1030.1564168899999</v>
      </c>
      <c r="O1560" s="161">
        <f t="shared" si="551"/>
        <v>0</v>
      </c>
      <c r="P1560" s="162">
        <f t="shared" si="542"/>
        <v>0</v>
      </c>
      <c r="Q1560" s="157">
        <f t="shared" si="543"/>
        <v>0</v>
      </c>
      <c r="R1560" s="163">
        <f t="shared" si="552"/>
        <v>0.12</v>
      </c>
      <c r="S1560" s="161">
        <f t="shared" si="544"/>
        <v>26</v>
      </c>
      <c r="T1560" s="161">
        <v>360</v>
      </c>
      <c r="U1560" s="164">
        <f t="shared" si="545"/>
        <v>1.008218437</v>
      </c>
      <c r="V1560" s="157">
        <f t="shared" si="546"/>
        <v>8.4662756100000003</v>
      </c>
      <c r="W1560" s="2">
        <f t="shared" si="553"/>
        <v>0</v>
      </c>
      <c r="X1560" s="8"/>
      <c r="Y1560" s="8"/>
      <c r="Z1560" s="5"/>
      <c r="AA1560" s="1"/>
      <c r="AB1560" s="8"/>
      <c r="AC1560" s="3"/>
      <c r="AD1560" s="1"/>
      <c r="AE1560" s="3"/>
      <c r="AF1560" s="3"/>
      <c r="AG1560" s="4"/>
      <c r="AH1560" s="4"/>
      <c r="AI1560" s="4"/>
      <c r="AJ1560" s="1"/>
      <c r="AK1560" s="1"/>
      <c r="AL1560" s="1"/>
      <c r="AM1560" s="1"/>
    </row>
    <row r="1561" spans="1:39" ht="15" customHeight="1" x14ac:dyDescent="0.2">
      <c r="A1561" s="75">
        <f t="shared" si="547"/>
        <v>44496</v>
      </c>
      <c r="B1561" s="2">
        <f t="shared" si="538"/>
        <v>1039.2497362300001</v>
      </c>
      <c r="C1561" s="157">
        <f t="shared" si="535"/>
        <v>1022.4517014300001</v>
      </c>
      <c r="D1561" s="158">
        <f t="shared" si="548"/>
        <v>5825.37</v>
      </c>
      <c r="E1561" s="150">
        <f>IF(AND(K1561=1,K1560&gt;1),VLOOKUP(A1560,[1]Plan1!$GA$137:$GD$300,4),E1560)</f>
        <v>5876.05</v>
      </c>
      <c r="F1561" s="152">
        <f t="shared" si="539"/>
        <v>44407</v>
      </c>
      <c r="G1561" s="152">
        <f t="shared" si="536"/>
        <v>44438</v>
      </c>
      <c r="H1561" s="159">
        <f t="shared" si="540"/>
        <v>8.699876574363552E-3</v>
      </c>
      <c r="I1561" s="160">
        <f t="shared" si="549"/>
        <v>44499</v>
      </c>
      <c r="J1561" s="155">
        <f t="shared" si="537"/>
        <v>30</v>
      </c>
      <c r="K1561" s="155">
        <f t="shared" si="533"/>
        <v>27</v>
      </c>
      <c r="L1561" s="2">
        <f t="shared" si="550"/>
        <v>1.00782649</v>
      </c>
      <c r="M1561" s="157">
        <f t="shared" si="534"/>
        <v>1.00782649</v>
      </c>
      <c r="N1561" s="2">
        <f t="shared" si="541"/>
        <v>1030.45390944</v>
      </c>
      <c r="O1561" s="161">
        <f t="shared" si="551"/>
        <v>0</v>
      </c>
      <c r="P1561" s="162">
        <f t="shared" si="542"/>
        <v>0</v>
      </c>
      <c r="Q1561" s="157">
        <f t="shared" si="543"/>
        <v>0</v>
      </c>
      <c r="R1561" s="163">
        <f t="shared" si="552"/>
        <v>0.12</v>
      </c>
      <c r="S1561" s="161">
        <f t="shared" si="544"/>
        <v>27</v>
      </c>
      <c r="T1561" s="161">
        <v>360</v>
      </c>
      <c r="U1561" s="164">
        <f t="shared" si="545"/>
        <v>1.0085358760000001</v>
      </c>
      <c r="V1561" s="157">
        <f t="shared" si="546"/>
        <v>8.7958267899999996</v>
      </c>
      <c r="W1561" s="2">
        <f t="shared" si="553"/>
        <v>0</v>
      </c>
      <c r="X1561" s="8"/>
      <c r="Y1561" s="8"/>
      <c r="Z1561" s="5"/>
      <c r="AA1561" s="1"/>
      <c r="AB1561" s="8"/>
      <c r="AC1561" s="3"/>
      <c r="AD1561" s="1"/>
      <c r="AE1561" s="3"/>
      <c r="AF1561" s="3"/>
      <c r="AG1561" s="4"/>
      <c r="AH1561" s="4"/>
      <c r="AI1561" s="4"/>
      <c r="AJ1561" s="1"/>
      <c r="AK1561" s="1"/>
      <c r="AL1561" s="1"/>
      <c r="AM1561" s="1"/>
    </row>
    <row r="1562" spans="1:39" ht="15" customHeight="1" x14ac:dyDescent="0.2">
      <c r="A1562" s="75">
        <f t="shared" si="547"/>
        <v>44497</v>
      </c>
      <c r="B1562" s="2">
        <f t="shared" si="538"/>
        <v>1039.8771544199999</v>
      </c>
      <c r="C1562" s="157">
        <f t="shared" si="535"/>
        <v>1022.4517014300001</v>
      </c>
      <c r="D1562" s="158">
        <f t="shared" si="548"/>
        <v>5825.37</v>
      </c>
      <c r="E1562" s="150">
        <f>IF(AND(K1562=1,K1561&gt;1),VLOOKUP(A1561,[1]Plan1!$GA$137:$GD$300,4),E1561)</f>
        <v>5876.05</v>
      </c>
      <c r="F1562" s="152">
        <f t="shared" si="539"/>
        <v>44407</v>
      </c>
      <c r="G1562" s="152">
        <f t="shared" si="536"/>
        <v>44438</v>
      </c>
      <c r="H1562" s="159">
        <f t="shared" si="540"/>
        <v>8.699876574363552E-3</v>
      </c>
      <c r="I1562" s="160">
        <f t="shared" si="549"/>
        <v>44499</v>
      </c>
      <c r="J1562" s="155">
        <f t="shared" si="537"/>
        <v>30</v>
      </c>
      <c r="K1562" s="155">
        <f t="shared" si="533"/>
        <v>28</v>
      </c>
      <c r="L1562" s="2">
        <f t="shared" si="550"/>
        <v>1.00811753</v>
      </c>
      <c r="M1562" s="157">
        <f t="shared" si="534"/>
        <v>1.00811753</v>
      </c>
      <c r="N1562" s="2">
        <f t="shared" si="541"/>
        <v>1030.7514837799999</v>
      </c>
      <c r="O1562" s="161">
        <f t="shared" si="551"/>
        <v>0</v>
      </c>
      <c r="P1562" s="162">
        <f t="shared" si="542"/>
        <v>0</v>
      </c>
      <c r="Q1562" s="157">
        <f t="shared" si="543"/>
        <v>0</v>
      </c>
      <c r="R1562" s="163">
        <f t="shared" si="552"/>
        <v>0.12</v>
      </c>
      <c r="S1562" s="161">
        <f t="shared" si="544"/>
        <v>28</v>
      </c>
      <c r="T1562" s="161">
        <v>360</v>
      </c>
      <c r="U1562" s="164">
        <f t="shared" si="545"/>
        <v>1.0088534149999999</v>
      </c>
      <c r="V1562" s="157">
        <f t="shared" si="546"/>
        <v>9.1256706399999992</v>
      </c>
      <c r="W1562" s="2">
        <f t="shared" si="553"/>
        <v>0</v>
      </c>
      <c r="X1562" s="8"/>
      <c r="Y1562" s="8"/>
      <c r="Z1562" s="5"/>
      <c r="AA1562" s="1"/>
      <c r="AB1562" s="8"/>
      <c r="AC1562" s="3"/>
      <c r="AD1562" s="1"/>
      <c r="AE1562" s="3"/>
      <c r="AF1562" s="3"/>
      <c r="AG1562" s="4"/>
      <c r="AH1562" s="4"/>
      <c r="AI1562" s="4"/>
      <c r="AJ1562" s="1"/>
      <c r="AK1562" s="1"/>
      <c r="AL1562" s="1"/>
      <c r="AM1562" s="1"/>
    </row>
    <row r="1563" spans="1:39" ht="15" customHeight="1" x14ac:dyDescent="0.2">
      <c r="A1563" s="75">
        <f t="shared" si="547"/>
        <v>44498</v>
      </c>
      <c r="B1563" s="2">
        <f t="shared" si="538"/>
        <v>1040.5049575800001</v>
      </c>
      <c r="C1563" s="157">
        <f t="shared" si="535"/>
        <v>1022.4517014300001</v>
      </c>
      <c r="D1563" s="158">
        <f t="shared" si="548"/>
        <v>5825.37</v>
      </c>
      <c r="E1563" s="150">
        <f>IF(AND(K1563=1,K1562&gt;1),VLOOKUP(A1562,[1]Plan1!$GA$137:$GD$300,4),E1562)</f>
        <v>5876.05</v>
      </c>
      <c r="F1563" s="152">
        <f t="shared" si="539"/>
        <v>44407</v>
      </c>
      <c r="G1563" s="152">
        <f t="shared" si="536"/>
        <v>44438</v>
      </c>
      <c r="H1563" s="159">
        <f t="shared" si="540"/>
        <v>8.699876574363552E-3</v>
      </c>
      <c r="I1563" s="160">
        <f t="shared" si="549"/>
        <v>44499</v>
      </c>
      <c r="J1563" s="155">
        <f t="shared" si="537"/>
        <v>30</v>
      </c>
      <c r="K1563" s="155">
        <f t="shared" ref="K1563:K1626" si="554">(J1563-(I1563-A1563))</f>
        <v>29</v>
      </c>
      <c r="L1563" s="2">
        <f t="shared" si="550"/>
        <v>1.00840866</v>
      </c>
      <c r="M1563" s="157">
        <f t="shared" ref="M1563:M1626" si="555">L1563</f>
        <v>1.00840866</v>
      </c>
      <c r="N1563" s="2">
        <f t="shared" si="541"/>
        <v>1031.0491501500001</v>
      </c>
      <c r="O1563" s="161">
        <f t="shared" si="551"/>
        <v>0</v>
      </c>
      <c r="P1563" s="162">
        <f t="shared" si="542"/>
        <v>0</v>
      </c>
      <c r="Q1563" s="157">
        <f t="shared" si="543"/>
        <v>0</v>
      </c>
      <c r="R1563" s="163">
        <f t="shared" si="552"/>
        <v>0.12</v>
      </c>
      <c r="S1563" s="161">
        <f t="shared" si="544"/>
        <v>29</v>
      </c>
      <c r="T1563" s="161">
        <v>360</v>
      </c>
      <c r="U1563" s="164">
        <f t="shared" si="545"/>
        <v>1.0091710540000001</v>
      </c>
      <c r="V1563" s="157">
        <f t="shared" si="546"/>
        <v>9.4558074300000001</v>
      </c>
      <c r="W1563" s="2">
        <f t="shared" si="553"/>
        <v>0</v>
      </c>
      <c r="X1563" s="8"/>
      <c r="Y1563" s="8"/>
      <c r="Z1563" s="5"/>
      <c r="AA1563" s="1"/>
      <c r="AB1563" s="8"/>
      <c r="AC1563" s="3"/>
      <c r="AD1563" s="1"/>
      <c r="AE1563" s="3"/>
      <c r="AF1563" s="3"/>
      <c r="AG1563" s="4"/>
      <c r="AH1563" s="4"/>
      <c r="AI1563" s="4"/>
      <c r="AJ1563" s="1"/>
      <c r="AK1563" s="1"/>
      <c r="AL1563" s="1"/>
      <c r="AM1563" s="1"/>
    </row>
    <row r="1564" spans="1:39" ht="15" customHeight="1" x14ac:dyDescent="0.2">
      <c r="A1564" s="75">
        <f t="shared" si="547"/>
        <v>44499</v>
      </c>
      <c r="B1564" s="2">
        <f t="shared" si="538"/>
        <v>1041.1331355299999</v>
      </c>
      <c r="C1564" s="157">
        <f t="shared" si="535"/>
        <v>1022.4517014300001</v>
      </c>
      <c r="D1564" s="158">
        <f t="shared" si="548"/>
        <v>5825.37</v>
      </c>
      <c r="E1564" s="150">
        <f>IF(AND(K1564=1,K1563&gt;1),VLOOKUP(A1563,[1]Plan1!$GA$137:$GD$300,4),E1563)</f>
        <v>5876.05</v>
      </c>
      <c r="F1564" s="152">
        <f t="shared" si="539"/>
        <v>44407</v>
      </c>
      <c r="G1564" s="152">
        <f t="shared" si="536"/>
        <v>44438</v>
      </c>
      <c r="H1564" s="159">
        <f t="shared" si="540"/>
        <v>8.699876574363552E-3</v>
      </c>
      <c r="I1564" s="160">
        <f t="shared" si="549"/>
        <v>44499</v>
      </c>
      <c r="J1564" s="155">
        <f t="shared" si="537"/>
        <v>30</v>
      </c>
      <c r="K1564" s="155">
        <f t="shared" si="554"/>
        <v>30</v>
      </c>
      <c r="L1564" s="2">
        <f t="shared" si="550"/>
        <v>1.0086998700000001</v>
      </c>
      <c r="M1564" s="157">
        <f t="shared" si="555"/>
        <v>1.0086998700000001</v>
      </c>
      <c r="N1564" s="2">
        <f t="shared" si="541"/>
        <v>1031.3468983099999</v>
      </c>
      <c r="O1564" s="161">
        <f t="shared" si="551"/>
        <v>15</v>
      </c>
      <c r="P1564" s="162">
        <f t="shared" si="542"/>
        <v>2.0672028228597188E-2</v>
      </c>
      <c r="Q1564" s="157">
        <f t="shared" si="543"/>
        <v>21.320032189999999</v>
      </c>
      <c r="R1564" s="163">
        <f t="shared" si="552"/>
        <v>0.12</v>
      </c>
      <c r="S1564" s="161">
        <f t="shared" si="544"/>
        <v>30</v>
      </c>
      <c r="T1564" s="161">
        <v>360</v>
      </c>
      <c r="U1564" s="164">
        <f t="shared" si="545"/>
        <v>1.0094887930000001</v>
      </c>
      <c r="V1564" s="157">
        <f t="shared" si="546"/>
        <v>9.7862372200000003</v>
      </c>
      <c r="W1564" s="2">
        <f t="shared" si="553"/>
        <v>31.106269409999999</v>
      </c>
      <c r="X1564" s="8"/>
      <c r="Y1564" s="8"/>
      <c r="Z1564" s="5"/>
      <c r="AA1564" s="1"/>
      <c r="AB1564" s="8"/>
      <c r="AC1564" s="3"/>
      <c r="AD1564" s="1"/>
      <c r="AE1564" s="3"/>
      <c r="AF1564" s="3"/>
      <c r="AG1564" s="4"/>
      <c r="AH1564" s="4"/>
      <c r="AI1564" s="4"/>
      <c r="AJ1564" s="1"/>
      <c r="AK1564" s="1"/>
      <c r="AL1564" s="1"/>
      <c r="AM1564" s="1"/>
    </row>
    <row r="1565" spans="1:39" ht="15" customHeight="1" x14ac:dyDescent="0.2">
      <c r="A1565" s="75">
        <f t="shared" si="547"/>
        <v>44500</v>
      </c>
      <c r="B1565" s="2">
        <f t="shared" si="538"/>
        <v>1010.7105496300001</v>
      </c>
      <c r="C1565" s="157">
        <f t="shared" si="535"/>
        <v>1010.0268661199999</v>
      </c>
      <c r="D1565" s="158">
        <f t="shared" si="548"/>
        <v>5876.05</v>
      </c>
      <c r="E1565" s="150">
        <f>IF(AND(K1565=1,K1564&gt;1),VLOOKUP(A1564,[1]Plan1!$GA$137:$GD$300,4),E1564)</f>
        <v>5944.21</v>
      </c>
      <c r="F1565" s="152">
        <f t="shared" si="539"/>
        <v>44438</v>
      </c>
      <c r="G1565" s="152">
        <f t="shared" si="536"/>
        <v>44469</v>
      </c>
      <c r="H1565" s="159">
        <f t="shared" si="540"/>
        <v>1.159962900247602E-2</v>
      </c>
      <c r="I1565" s="160">
        <f t="shared" si="549"/>
        <v>44530</v>
      </c>
      <c r="J1565" s="155">
        <f t="shared" si="537"/>
        <v>31</v>
      </c>
      <c r="K1565" s="155">
        <f t="shared" si="554"/>
        <v>1</v>
      </c>
      <c r="L1565" s="2">
        <f t="shared" si="550"/>
        <v>1.0003720899999999</v>
      </c>
      <c r="M1565" s="157">
        <f t="shared" si="555"/>
        <v>1.0003720899999999</v>
      </c>
      <c r="N1565" s="2">
        <f t="shared" si="541"/>
        <v>1010.40268701</v>
      </c>
      <c r="O1565" s="161">
        <f t="shared" si="551"/>
        <v>0</v>
      </c>
      <c r="P1565" s="162">
        <f t="shared" si="542"/>
        <v>0</v>
      </c>
      <c r="Q1565" s="157">
        <f t="shared" si="543"/>
        <v>0</v>
      </c>
      <c r="R1565" s="163">
        <f t="shared" si="552"/>
        <v>0.12</v>
      </c>
      <c r="S1565" s="161">
        <f t="shared" si="544"/>
        <v>1</v>
      </c>
      <c r="T1565" s="161">
        <v>360</v>
      </c>
      <c r="U1565" s="164">
        <f t="shared" si="545"/>
        <v>1.0003046929999999</v>
      </c>
      <c r="V1565" s="157">
        <f t="shared" si="546"/>
        <v>0.30786261999999998</v>
      </c>
      <c r="W1565" s="2">
        <f t="shared" si="553"/>
        <v>0</v>
      </c>
      <c r="X1565" s="8"/>
      <c r="Y1565" s="8"/>
      <c r="Z1565" s="5"/>
      <c r="AA1565" s="1"/>
      <c r="AB1565" s="8"/>
      <c r="AC1565" s="3"/>
      <c r="AD1565" s="1"/>
      <c r="AE1565" s="3"/>
      <c r="AF1565" s="3"/>
      <c r="AG1565" s="4"/>
      <c r="AH1565" s="4"/>
      <c r="AI1565" s="4"/>
      <c r="AJ1565" s="1"/>
      <c r="AK1565" s="1"/>
      <c r="AL1565" s="1"/>
      <c r="AM1565" s="1"/>
    </row>
    <row r="1566" spans="1:39" ht="15" customHeight="1" x14ac:dyDescent="0.2">
      <c r="A1566" s="75">
        <f t="shared" si="547"/>
        <v>44501</v>
      </c>
      <c r="B1566" s="2">
        <f t="shared" si="538"/>
        <v>1011.3947087800001</v>
      </c>
      <c r="C1566" s="157">
        <f t="shared" si="535"/>
        <v>1010.0268661199999</v>
      </c>
      <c r="D1566" s="158">
        <f t="shared" si="548"/>
        <v>5876.05</v>
      </c>
      <c r="E1566" s="150">
        <f>IF(AND(K1566=1,K1565&gt;1),VLOOKUP(A1565,[1]Plan1!$GA$137:$GD$300,4),E1565)</f>
        <v>5944.21</v>
      </c>
      <c r="F1566" s="152">
        <f t="shared" si="539"/>
        <v>44438</v>
      </c>
      <c r="G1566" s="152">
        <f t="shared" si="536"/>
        <v>44469</v>
      </c>
      <c r="H1566" s="159">
        <f t="shared" si="540"/>
        <v>1.159962900247602E-2</v>
      </c>
      <c r="I1566" s="160">
        <f t="shared" si="549"/>
        <v>44530</v>
      </c>
      <c r="J1566" s="155">
        <f t="shared" si="537"/>
        <v>31</v>
      </c>
      <c r="K1566" s="155">
        <f t="shared" si="554"/>
        <v>2</v>
      </c>
      <c r="L1566" s="2">
        <f t="shared" si="550"/>
        <v>1.0007443300000001</v>
      </c>
      <c r="M1566" s="157">
        <f t="shared" si="555"/>
        <v>1.0007443300000001</v>
      </c>
      <c r="N1566" s="2">
        <f t="shared" si="541"/>
        <v>1010.77865941</v>
      </c>
      <c r="O1566" s="161">
        <f t="shared" si="551"/>
        <v>0</v>
      </c>
      <c r="P1566" s="162">
        <f t="shared" si="542"/>
        <v>0</v>
      </c>
      <c r="Q1566" s="157">
        <f t="shared" si="543"/>
        <v>0</v>
      </c>
      <c r="R1566" s="163">
        <f t="shared" si="552"/>
        <v>0.12</v>
      </c>
      <c r="S1566" s="161">
        <f t="shared" si="544"/>
        <v>2</v>
      </c>
      <c r="T1566" s="161">
        <v>360</v>
      </c>
      <c r="U1566" s="164">
        <f t="shared" si="545"/>
        <v>1.0006094800000001</v>
      </c>
      <c r="V1566" s="157">
        <f t="shared" si="546"/>
        <v>0.61604937000000004</v>
      </c>
      <c r="W1566" s="2">
        <f t="shared" si="553"/>
        <v>0</v>
      </c>
      <c r="X1566" s="8"/>
      <c r="Y1566" s="8"/>
      <c r="Z1566" s="5"/>
      <c r="AA1566" s="1"/>
      <c r="AB1566" s="8"/>
      <c r="AC1566" s="3"/>
      <c r="AD1566" s="1"/>
      <c r="AE1566" s="3"/>
      <c r="AF1566" s="3"/>
      <c r="AG1566" s="4"/>
      <c r="AH1566" s="4"/>
      <c r="AI1566" s="4"/>
      <c r="AJ1566" s="1"/>
      <c r="AK1566" s="1"/>
      <c r="AL1566" s="1"/>
      <c r="AM1566" s="1"/>
    </row>
    <row r="1567" spans="1:39" ht="15" customHeight="1" x14ac:dyDescent="0.2">
      <c r="A1567" s="75">
        <f t="shared" si="547"/>
        <v>44502</v>
      </c>
      <c r="B1567" s="2">
        <f t="shared" si="538"/>
        <v>1012.0793215699999</v>
      </c>
      <c r="C1567" s="157">
        <f t="shared" si="535"/>
        <v>1010.0268661199999</v>
      </c>
      <c r="D1567" s="158">
        <f t="shared" si="548"/>
        <v>5876.05</v>
      </c>
      <c r="E1567" s="150">
        <f>IF(AND(K1567=1,K1566&gt;1),VLOOKUP(A1566,[1]Plan1!$GA$137:$GD$300,4),E1566)</f>
        <v>5944.21</v>
      </c>
      <c r="F1567" s="152">
        <f t="shared" si="539"/>
        <v>44438</v>
      </c>
      <c r="G1567" s="152">
        <f t="shared" si="536"/>
        <v>44469</v>
      </c>
      <c r="H1567" s="159">
        <f t="shared" si="540"/>
        <v>1.159962900247602E-2</v>
      </c>
      <c r="I1567" s="160">
        <f t="shared" si="549"/>
        <v>44530</v>
      </c>
      <c r="J1567" s="155">
        <f t="shared" si="537"/>
        <v>31</v>
      </c>
      <c r="K1567" s="155">
        <f t="shared" si="554"/>
        <v>3</v>
      </c>
      <c r="L1567" s="2">
        <f t="shared" si="550"/>
        <v>1.0011167000000001</v>
      </c>
      <c r="M1567" s="157">
        <f t="shared" si="555"/>
        <v>1.0011167000000001</v>
      </c>
      <c r="N1567" s="2">
        <f t="shared" si="541"/>
        <v>1011.15476312</v>
      </c>
      <c r="O1567" s="161">
        <f t="shared" si="551"/>
        <v>0</v>
      </c>
      <c r="P1567" s="162">
        <f t="shared" si="542"/>
        <v>0</v>
      </c>
      <c r="Q1567" s="157">
        <f t="shared" si="543"/>
        <v>0</v>
      </c>
      <c r="R1567" s="163">
        <f t="shared" si="552"/>
        <v>0.12</v>
      </c>
      <c r="S1567" s="161">
        <f t="shared" si="544"/>
        <v>3</v>
      </c>
      <c r="T1567" s="161">
        <v>360</v>
      </c>
      <c r="U1567" s="164">
        <f t="shared" si="545"/>
        <v>1.000914359</v>
      </c>
      <c r="V1567" s="157">
        <f t="shared" si="546"/>
        <v>0.92455845000000003</v>
      </c>
      <c r="W1567" s="2">
        <f t="shared" si="553"/>
        <v>0</v>
      </c>
      <c r="X1567" s="8"/>
      <c r="Y1567" s="8"/>
      <c r="Z1567" s="5"/>
      <c r="AA1567" s="1"/>
      <c r="AB1567" s="8"/>
      <c r="AC1567" s="3"/>
      <c r="AD1567" s="1"/>
      <c r="AE1567" s="3"/>
      <c r="AF1567" s="3"/>
      <c r="AG1567" s="4"/>
      <c r="AH1567" s="4"/>
      <c r="AI1567" s="4"/>
      <c r="AJ1567" s="1"/>
      <c r="AK1567" s="1"/>
      <c r="AL1567" s="1"/>
      <c r="AM1567" s="1"/>
    </row>
    <row r="1568" spans="1:39" ht="15" customHeight="1" x14ac:dyDescent="0.2">
      <c r="A1568" s="75">
        <f t="shared" si="547"/>
        <v>44503</v>
      </c>
      <c r="B1568" s="2">
        <f t="shared" si="538"/>
        <v>1012.7643993299999</v>
      </c>
      <c r="C1568" s="157">
        <f t="shared" si="535"/>
        <v>1010.0268661199999</v>
      </c>
      <c r="D1568" s="158">
        <f t="shared" si="548"/>
        <v>5876.05</v>
      </c>
      <c r="E1568" s="150">
        <f>IF(AND(K1568=1,K1567&gt;1),VLOOKUP(A1567,[1]Plan1!$GA$137:$GD$300,4),E1567)</f>
        <v>5944.21</v>
      </c>
      <c r="F1568" s="152">
        <f t="shared" si="539"/>
        <v>44438</v>
      </c>
      <c r="G1568" s="152">
        <f t="shared" si="536"/>
        <v>44469</v>
      </c>
      <c r="H1568" s="159">
        <f t="shared" si="540"/>
        <v>1.159962900247602E-2</v>
      </c>
      <c r="I1568" s="160">
        <f t="shared" si="549"/>
        <v>44530</v>
      </c>
      <c r="J1568" s="155">
        <f t="shared" si="537"/>
        <v>31</v>
      </c>
      <c r="K1568" s="155">
        <f t="shared" si="554"/>
        <v>4</v>
      </c>
      <c r="L1568" s="2">
        <f t="shared" si="550"/>
        <v>1.0014892099999999</v>
      </c>
      <c r="M1568" s="157">
        <f t="shared" si="555"/>
        <v>1.0014892099999999</v>
      </c>
      <c r="N1568" s="2">
        <f t="shared" si="541"/>
        <v>1011.53100822</v>
      </c>
      <c r="O1568" s="161">
        <f t="shared" si="551"/>
        <v>0</v>
      </c>
      <c r="P1568" s="162">
        <f t="shared" si="542"/>
        <v>0</v>
      </c>
      <c r="Q1568" s="157">
        <f t="shared" si="543"/>
        <v>0</v>
      </c>
      <c r="R1568" s="163">
        <f t="shared" si="552"/>
        <v>0.12</v>
      </c>
      <c r="S1568" s="161">
        <f t="shared" si="544"/>
        <v>4</v>
      </c>
      <c r="T1568" s="161">
        <v>360</v>
      </c>
      <c r="U1568" s="164">
        <f t="shared" si="545"/>
        <v>1.0012193309999999</v>
      </c>
      <c r="V1568" s="157">
        <f t="shared" si="546"/>
        <v>1.2333911099999999</v>
      </c>
      <c r="W1568" s="2">
        <f t="shared" si="553"/>
        <v>0</v>
      </c>
      <c r="X1568" s="8"/>
      <c r="Y1568" s="8"/>
      <c r="Z1568" s="5"/>
      <c r="AA1568" s="1"/>
      <c r="AB1568" s="8"/>
      <c r="AC1568" s="3"/>
      <c r="AD1568" s="1"/>
      <c r="AE1568" s="3"/>
      <c r="AF1568" s="3"/>
      <c r="AG1568" s="4"/>
      <c r="AH1568" s="4"/>
      <c r="AI1568" s="4"/>
      <c r="AJ1568" s="1"/>
      <c r="AK1568" s="1"/>
      <c r="AL1568" s="1"/>
      <c r="AM1568" s="1"/>
    </row>
    <row r="1569" spans="1:39" ht="15" customHeight="1" x14ac:dyDescent="0.2">
      <c r="A1569" s="75">
        <f t="shared" si="547"/>
        <v>44504</v>
      </c>
      <c r="B1569" s="2">
        <f t="shared" si="538"/>
        <v>1013.4499524400001</v>
      </c>
      <c r="C1569" s="157">
        <f t="shared" si="535"/>
        <v>1010.0268661199999</v>
      </c>
      <c r="D1569" s="158">
        <f t="shared" si="548"/>
        <v>5876.05</v>
      </c>
      <c r="E1569" s="150">
        <f>IF(AND(K1569=1,K1568&gt;1),VLOOKUP(A1568,[1]Plan1!$GA$137:$GD$300,4),E1568)</f>
        <v>5944.21</v>
      </c>
      <c r="F1569" s="152">
        <f t="shared" si="539"/>
        <v>44438</v>
      </c>
      <c r="G1569" s="152">
        <f t="shared" si="536"/>
        <v>44469</v>
      </c>
      <c r="H1569" s="159">
        <f t="shared" si="540"/>
        <v>1.159962900247602E-2</v>
      </c>
      <c r="I1569" s="160">
        <f t="shared" si="549"/>
        <v>44530</v>
      </c>
      <c r="J1569" s="155">
        <f t="shared" si="537"/>
        <v>31</v>
      </c>
      <c r="K1569" s="155">
        <f t="shared" si="554"/>
        <v>5</v>
      </c>
      <c r="L1569" s="2">
        <f t="shared" si="550"/>
        <v>1.0018618699999999</v>
      </c>
      <c r="M1569" s="157">
        <f t="shared" si="555"/>
        <v>1.0018618699999999</v>
      </c>
      <c r="N1569" s="2">
        <f t="shared" si="541"/>
        <v>1011.90740484</v>
      </c>
      <c r="O1569" s="161">
        <f t="shared" si="551"/>
        <v>0</v>
      </c>
      <c r="P1569" s="162">
        <f t="shared" si="542"/>
        <v>0</v>
      </c>
      <c r="Q1569" s="157">
        <f t="shared" si="543"/>
        <v>0</v>
      </c>
      <c r="R1569" s="163">
        <f t="shared" si="552"/>
        <v>0.12</v>
      </c>
      <c r="S1569" s="161">
        <f t="shared" si="544"/>
        <v>5</v>
      </c>
      <c r="T1569" s="161">
        <v>360</v>
      </c>
      <c r="U1569" s="164">
        <f t="shared" si="545"/>
        <v>1.001524396</v>
      </c>
      <c r="V1569" s="157">
        <f t="shared" si="546"/>
        <v>1.5425476</v>
      </c>
      <c r="W1569" s="2">
        <f t="shared" si="553"/>
        <v>0</v>
      </c>
      <c r="X1569" s="8"/>
      <c r="Y1569" s="8"/>
      <c r="Z1569" s="5"/>
      <c r="AA1569" s="1"/>
      <c r="AB1569" s="8"/>
      <c r="AC1569" s="3"/>
      <c r="AD1569" s="1"/>
      <c r="AE1569" s="3"/>
      <c r="AF1569" s="3"/>
      <c r="AG1569" s="4"/>
      <c r="AH1569" s="4"/>
      <c r="AI1569" s="4"/>
      <c r="AJ1569" s="1"/>
      <c r="AK1569" s="1"/>
      <c r="AL1569" s="1"/>
      <c r="AM1569" s="1"/>
    </row>
    <row r="1570" spans="1:39" ht="15" customHeight="1" x14ac:dyDescent="0.2">
      <c r="A1570" s="75">
        <f t="shared" si="547"/>
        <v>44505</v>
      </c>
      <c r="B1570" s="2">
        <f t="shared" si="538"/>
        <v>1014.13596086</v>
      </c>
      <c r="C1570" s="157">
        <f t="shared" si="535"/>
        <v>1010.0268661199999</v>
      </c>
      <c r="D1570" s="158">
        <f t="shared" si="548"/>
        <v>5876.05</v>
      </c>
      <c r="E1570" s="150">
        <f>IF(AND(K1570=1,K1569&gt;1),VLOOKUP(A1569,[1]Plan1!$GA$137:$GD$300,4),E1569)</f>
        <v>5944.21</v>
      </c>
      <c r="F1570" s="152">
        <f t="shared" si="539"/>
        <v>44438</v>
      </c>
      <c r="G1570" s="152">
        <f t="shared" si="536"/>
        <v>44469</v>
      </c>
      <c r="H1570" s="159">
        <f t="shared" si="540"/>
        <v>1.159962900247602E-2</v>
      </c>
      <c r="I1570" s="160">
        <f t="shared" si="549"/>
        <v>44530</v>
      </c>
      <c r="J1570" s="155">
        <f t="shared" si="537"/>
        <v>31</v>
      </c>
      <c r="K1570" s="155">
        <f t="shared" si="554"/>
        <v>6</v>
      </c>
      <c r="L1570" s="2">
        <f t="shared" si="550"/>
        <v>1.0022346600000001</v>
      </c>
      <c r="M1570" s="157">
        <f t="shared" si="555"/>
        <v>1.0022346600000001</v>
      </c>
      <c r="N1570" s="2">
        <f t="shared" si="541"/>
        <v>1012.28393275</v>
      </c>
      <c r="O1570" s="161">
        <f t="shared" si="551"/>
        <v>0</v>
      </c>
      <c r="P1570" s="162">
        <f t="shared" si="542"/>
        <v>0</v>
      </c>
      <c r="Q1570" s="157">
        <f t="shared" si="543"/>
        <v>0</v>
      </c>
      <c r="R1570" s="163">
        <f t="shared" si="552"/>
        <v>0.12</v>
      </c>
      <c r="S1570" s="161">
        <f t="shared" si="544"/>
        <v>6</v>
      </c>
      <c r="T1570" s="161">
        <v>360</v>
      </c>
      <c r="U1570" s="164">
        <f t="shared" si="545"/>
        <v>1.001829554</v>
      </c>
      <c r="V1570" s="157">
        <f t="shared" si="546"/>
        <v>1.85202811</v>
      </c>
      <c r="W1570" s="2">
        <f t="shared" si="553"/>
        <v>0</v>
      </c>
      <c r="X1570" s="8"/>
      <c r="Y1570" s="8"/>
      <c r="Z1570" s="5"/>
      <c r="AA1570" s="1"/>
      <c r="AB1570" s="8"/>
      <c r="AC1570" s="3"/>
      <c r="AD1570" s="1"/>
      <c r="AE1570" s="3"/>
      <c r="AF1570" s="3"/>
      <c r="AG1570" s="4"/>
      <c r="AH1570" s="4"/>
      <c r="AI1570" s="4"/>
      <c r="AJ1570" s="1"/>
      <c r="AK1570" s="1"/>
      <c r="AL1570" s="1"/>
      <c r="AM1570" s="1"/>
    </row>
    <row r="1571" spans="1:39" ht="15" customHeight="1" x14ac:dyDescent="0.2">
      <c r="A1571" s="75">
        <f t="shared" si="547"/>
        <v>44506</v>
      </c>
      <c r="B1571" s="2">
        <f t="shared" si="538"/>
        <v>1014.82243397</v>
      </c>
      <c r="C1571" s="157">
        <f t="shared" si="535"/>
        <v>1010.0268661199999</v>
      </c>
      <c r="D1571" s="158">
        <f t="shared" si="548"/>
        <v>5876.05</v>
      </c>
      <c r="E1571" s="150">
        <f>IF(AND(K1571=1,K1570&gt;1),VLOOKUP(A1570,[1]Plan1!$GA$137:$GD$300,4),E1570)</f>
        <v>5944.21</v>
      </c>
      <c r="F1571" s="152">
        <f t="shared" si="539"/>
        <v>44438</v>
      </c>
      <c r="G1571" s="152">
        <f t="shared" si="536"/>
        <v>44469</v>
      </c>
      <c r="H1571" s="159">
        <f t="shared" si="540"/>
        <v>1.159962900247602E-2</v>
      </c>
      <c r="I1571" s="160">
        <f t="shared" si="549"/>
        <v>44530</v>
      </c>
      <c r="J1571" s="155">
        <f t="shared" si="537"/>
        <v>31</v>
      </c>
      <c r="K1571" s="155">
        <f t="shared" si="554"/>
        <v>7</v>
      </c>
      <c r="L1571" s="2">
        <f t="shared" si="550"/>
        <v>1.00260759</v>
      </c>
      <c r="M1571" s="157">
        <f t="shared" si="555"/>
        <v>1.00260759</v>
      </c>
      <c r="N1571" s="2">
        <f t="shared" si="541"/>
        <v>1012.66060207</v>
      </c>
      <c r="O1571" s="161">
        <f t="shared" si="551"/>
        <v>0</v>
      </c>
      <c r="P1571" s="162">
        <f t="shared" si="542"/>
        <v>0</v>
      </c>
      <c r="Q1571" s="157">
        <f t="shared" si="543"/>
        <v>0</v>
      </c>
      <c r="R1571" s="163">
        <f t="shared" si="552"/>
        <v>0.12</v>
      </c>
      <c r="S1571" s="161">
        <f t="shared" si="544"/>
        <v>7</v>
      </c>
      <c r="T1571" s="161">
        <v>360</v>
      </c>
      <c r="U1571" s="164">
        <f t="shared" si="545"/>
        <v>1.002134804</v>
      </c>
      <c r="V1571" s="157">
        <f t="shared" si="546"/>
        <v>2.1618319000000001</v>
      </c>
      <c r="W1571" s="2">
        <f t="shared" si="553"/>
        <v>0</v>
      </c>
      <c r="X1571" s="8"/>
      <c r="Y1571" s="8"/>
      <c r="Z1571" s="5"/>
      <c r="AA1571" s="1"/>
      <c r="AB1571" s="8"/>
      <c r="AC1571" s="3"/>
      <c r="AD1571" s="1"/>
      <c r="AE1571" s="3"/>
      <c r="AF1571" s="3"/>
      <c r="AG1571" s="4"/>
      <c r="AH1571" s="4"/>
      <c r="AI1571" s="4"/>
      <c r="AJ1571" s="1"/>
      <c r="AK1571" s="1"/>
      <c r="AL1571" s="1"/>
      <c r="AM1571" s="1"/>
    </row>
    <row r="1572" spans="1:39" ht="15" customHeight="1" x14ac:dyDescent="0.2">
      <c r="A1572" s="75">
        <f t="shared" si="547"/>
        <v>44507</v>
      </c>
      <c r="B1572" s="2">
        <f t="shared" si="538"/>
        <v>1015.50936388</v>
      </c>
      <c r="C1572" s="157">
        <f t="shared" si="535"/>
        <v>1010.0268661199999</v>
      </c>
      <c r="D1572" s="158">
        <f t="shared" si="548"/>
        <v>5876.05</v>
      </c>
      <c r="E1572" s="150">
        <f>IF(AND(K1572=1,K1571&gt;1),VLOOKUP(A1571,[1]Plan1!$GA$137:$GD$300,4),E1571)</f>
        <v>5944.21</v>
      </c>
      <c r="F1572" s="152">
        <f t="shared" si="539"/>
        <v>44438</v>
      </c>
      <c r="G1572" s="152">
        <f t="shared" si="536"/>
        <v>44469</v>
      </c>
      <c r="H1572" s="159">
        <f t="shared" si="540"/>
        <v>1.159962900247602E-2</v>
      </c>
      <c r="I1572" s="160">
        <f t="shared" si="549"/>
        <v>44530</v>
      </c>
      <c r="J1572" s="155">
        <f t="shared" si="537"/>
        <v>31</v>
      </c>
      <c r="K1572" s="155">
        <f t="shared" si="554"/>
        <v>8</v>
      </c>
      <c r="L1572" s="2">
        <f t="shared" si="550"/>
        <v>1.00298065</v>
      </c>
      <c r="M1572" s="157">
        <f t="shared" si="555"/>
        <v>1.00298065</v>
      </c>
      <c r="N1572" s="2">
        <f t="shared" si="541"/>
        <v>1013.03740269</v>
      </c>
      <c r="O1572" s="161">
        <f t="shared" si="551"/>
        <v>0</v>
      </c>
      <c r="P1572" s="162">
        <f t="shared" si="542"/>
        <v>0</v>
      </c>
      <c r="Q1572" s="157">
        <f t="shared" si="543"/>
        <v>0</v>
      </c>
      <c r="R1572" s="163">
        <f t="shared" si="552"/>
        <v>0.12</v>
      </c>
      <c r="S1572" s="161">
        <f t="shared" si="544"/>
        <v>8</v>
      </c>
      <c r="T1572" s="161">
        <v>360</v>
      </c>
      <c r="U1572" s="164">
        <f t="shared" si="545"/>
        <v>1.002440148</v>
      </c>
      <c r="V1572" s="157">
        <f t="shared" si="546"/>
        <v>2.47196119</v>
      </c>
      <c r="W1572" s="2">
        <f t="shared" si="553"/>
        <v>0</v>
      </c>
      <c r="X1572" s="8"/>
      <c r="Y1572" s="8"/>
      <c r="Z1572" s="5"/>
      <c r="AA1572" s="1"/>
      <c r="AB1572" s="8"/>
      <c r="AC1572" s="3"/>
      <c r="AD1572" s="1"/>
      <c r="AE1572" s="3"/>
      <c r="AF1572" s="3"/>
      <c r="AG1572" s="4"/>
      <c r="AH1572" s="4"/>
      <c r="AI1572" s="4"/>
      <c r="AJ1572" s="1"/>
      <c r="AK1572" s="1"/>
      <c r="AL1572" s="1"/>
      <c r="AM1572" s="1"/>
    </row>
    <row r="1573" spans="1:39" ht="15" customHeight="1" x14ac:dyDescent="0.2">
      <c r="A1573" s="75">
        <f t="shared" si="547"/>
        <v>44508</v>
      </c>
      <c r="B1573" s="2">
        <f t="shared" si="538"/>
        <v>1016.19677007</v>
      </c>
      <c r="C1573" s="157">
        <f t="shared" si="535"/>
        <v>1010.0268661199999</v>
      </c>
      <c r="D1573" s="158">
        <f t="shared" si="548"/>
        <v>5876.05</v>
      </c>
      <c r="E1573" s="150">
        <f>IF(AND(K1573=1,K1572&gt;1),VLOOKUP(A1572,[1]Plan1!$GA$137:$GD$300,4),E1572)</f>
        <v>5944.21</v>
      </c>
      <c r="F1573" s="152">
        <f t="shared" si="539"/>
        <v>44438</v>
      </c>
      <c r="G1573" s="152">
        <f t="shared" si="536"/>
        <v>44469</v>
      </c>
      <c r="H1573" s="159">
        <f t="shared" si="540"/>
        <v>1.159962900247602E-2</v>
      </c>
      <c r="I1573" s="160">
        <f t="shared" si="549"/>
        <v>44530</v>
      </c>
      <c r="J1573" s="155">
        <f t="shared" si="537"/>
        <v>31</v>
      </c>
      <c r="K1573" s="155">
        <f t="shared" si="554"/>
        <v>9</v>
      </c>
      <c r="L1573" s="2">
        <f t="shared" si="550"/>
        <v>1.00335386</v>
      </c>
      <c r="M1573" s="157">
        <f t="shared" si="555"/>
        <v>1.00335386</v>
      </c>
      <c r="N1573" s="2">
        <f t="shared" si="541"/>
        <v>1013.41435482</v>
      </c>
      <c r="O1573" s="161">
        <f t="shared" si="551"/>
        <v>0</v>
      </c>
      <c r="P1573" s="162">
        <f t="shared" si="542"/>
        <v>0</v>
      </c>
      <c r="Q1573" s="157">
        <f t="shared" si="543"/>
        <v>0</v>
      </c>
      <c r="R1573" s="163">
        <f t="shared" si="552"/>
        <v>0.12</v>
      </c>
      <c r="S1573" s="161">
        <f t="shared" si="544"/>
        <v>9</v>
      </c>
      <c r="T1573" s="161">
        <v>360</v>
      </c>
      <c r="U1573" s="164">
        <f t="shared" si="545"/>
        <v>1.002745585</v>
      </c>
      <c r="V1573" s="157">
        <f t="shared" si="546"/>
        <v>2.7824152500000001</v>
      </c>
      <c r="W1573" s="2">
        <f t="shared" si="553"/>
        <v>0</v>
      </c>
      <c r="X1573" s="8"/>
      <c r="Y1573" s="8"/>
      <c r="Z1573" s="5"/>
      <c r="AA1573" s="1"/>
      <c r="AB1573" s="8"/>
      <c r="AC1573" s="3"/>
      <c r="AD1573" s="1"/>
      <c r="AE1573" s="3"/>
      <c r="AF1573" s="3"/>
      <c r="AG1573" s="4"/>
      <c r="AH1573" s="4"/>
      <c r="AI1573" s="4"/>
      <c r="AJ1573" s="1"/>
      <c r="AK1573" s="1"/>
      <c r="AL1573" s="1"/>
      <c r="AM1573" s="1"/>
    </row>
    <row r="1574" spans="1:39" ht="15" customHeight="1" x14ac:dyDescent="0.2">
      <c r="A1574" s="75">
        <f t="shared" si="547"/>
        <v>44509</v>
      </c>
      <c r="B1574" s="2">
        <f t="shared" si="538"/>
        <v>1016.8846325100001</v>
      </c>
      <c r="C1574" s="157">
        <f t="shared" si="535"/>
        <v>1010.0268661199999</v>
      </c>
      <c r="D1574" s="158">
        <f t="shared" si="548"/>
        <v>5876.05</v>
      </c>
      <c r="E1574" s="150">
        <f>IF(AND(K1574=1,K1573&gt;1),VLOOKUP(A1573,[1]Plan1!$GA$137:$GD$300,4),E1573)</f>
        <v>5944.21</v>
      </c>
      <c r="F1574" s="152">
        <f t="shared" si="539"/>
        <v>44438</v>
      </c>
      <c r="G1574" s="152">
        <f t="shared" si="536"/>
        <v>44469</v>
      </c>
      <c r="H1574" s="159">
        <f t="shared" si="540"/>
        <v>1.159962900247602E-2</v>
      </c>
      <c r="I1574" s="160">
        <f t="shared" si="549"/>
        <v>44530</v>
      </c>
      <c r="J1574" s="155">
        <f t="shared" si="537"/>
        <v>31</v>
      </c>
      <c r="K1574" s="155">
        <f t="shared" si="554"/>
        <v>10</v>
      </c>
      <c r="L1574" s="2">
        <f t="shared" si="550"/>
        <v>1.0037271999999999</v>
      </c>
      <c r="M1574" s="157">
        <f t="shared" si="555"/>
        <v>1.0037271999999999</v>
      </c>
      <c r="N1574" s="2">
        <f t="shared" si="541"/>
        <v>1013.7914382500001</v>
      </c>
      <c r="O1574" s="161">
        <f t="shared" si="551"/>
        <v>0</v>
      </c>
      <c r="P1574" s="162">
        <f t="shared" si="542"/>
        <v>0</v>
      </c>
      <c r="Q1574" s="157">
        <f t="shared" si="543"/>
        <v>0</v>
      </c>
      <c r="R1574" s="163">
        <f t="shared" si="552"/>
        <v>0.12</v>
      </c>
      <c r="S1574" s="161">
        <f t="shared" si="544"/>
        <v>10</v>
      </c>
      <c r="T1574" s="161">
        <v>360</v>
      </c>
      <c r="U1574" s="164">
        <f t="shared" si="545"/>
        <v>1.0030511150000001</v>
      </c>
      <c r="V1574" s="157">
        <f t="shared" si="546"/>
        <v>3.0931942600000002</v>
      </c>
      <c r="W1574" s="2">
        <f t="shared" si="553"/>
        <v>0</v>
      </c>
      <c r="X1574" s="8"/>
      <c r="Y1574" s="8"/>
      <c r="Z1574" s="5"/>
      <c r="AA1574" s="1"/>
      <c r="AB1574" s="8"/>
      <c r="AC1574" s="3"/>
      <c r="AD1574" s="1"/>
      <c r="AE1574" s="3"/>
      <c r="AF1574" s="3"/>
      <c r="AG1574" s="4"/>
      <c r="AH1574" s="4"/>
      <c r="AI1574" s="4"/>
      <c r="AJ1574" s="1"/>
      <c r="AK1574" s="1"/>
      <c r="AL1574" s="1"/>
      <c r="AM1574" s="1"/>
    </row>
    <row r="1575" spans="1:39" ht="15" customHeight="1" x14ac:dyDescent="0.2">
      <c r="A1575" s="75">
        <f t="shared" si="547"/>
        <v>44510</v>
      </c>
      <c r="B1575" s="2">
        <f t="shared" si="538"/>
        <v>1017.5729717</v>
      </c>
      <c r="C1575" s="157">
        <f t="shared" si="535"/>
        <v>1010.0268661199999</v>
      </c>
      <c r="D1575" s="158">
        <f t="shared" si="548"/>
        <v>5876.05</v>
      </c>
      <c r="E1575" s="150">
        <f>IF(AND(K1575=1,K1574&gt;1),VLOOKUP(A1574,[1]Plan1!$GA$137:$GD$300,4),E1574)</f>
        <v>5944.21</v>
      </c>
      <c r="F1575" s="152">
        <f t="shared" si="539"/>
        <v>44438</v>
      </c>
      <c r="G1575" s="152">
        <f t="shared" si="536"/>
        <v>44469</v>
      </c>
      <c r="H1575" s="159">
        <f t="shared" si="540"/>
        <v>1.159962900247602E-2</v>
      </c>
      <c r="I1575" s="160">
        <f t="shared" si="549"/>
        <v>44530</v>
      </c>
      <c r="J1575" s="155">
        <f t="shared" si="537"/>
        <v>31</v>
      </c>
      <c r="K1575" s="155">
        <f t="shared" si="554"/>
        <v>11</v>
      </c>
      <c r="L1575" s="2">
        <f t="shared" si="550"/>
        <v>1.00410069</v>
      </c>
      <c r="M1575" s="157">
        <f t="shared" si="555"/>
        <v>1.00410069</v>
      </c>
      <c r="N1575" s="2">
        <f t="shared" si="541"/>
        <v>1014.16867318</v>
      </c>
      <c r="O1575" s="161">
        <f t="shared" si="551"/>
        <v>0</v>
      </c>
      <c r="P1575" s="162">
        <f t="shared" si="542"/>
        <v>0</v>
      </c>
      <c r="Q1575" s="157">
        <f t="shared" si="543"/>
        <v>0</v>
      </c>
      <c r="R1575" s="163">
        <f t="shared" si="552"/>
        <v>0.12</v>
      </c>
      <c r="S1575" s="161">
        <f t="shared" si="544"/>
        <v>11</v>
      </c>
      <c r="T1575" s="161">
        <v>360</v>
      </c>
      <c r="U1575" s="164">
        <f t="shared" si="545"/>
        <v>1.0033567379999999</v>
      </c>
      <c r="V1575" s="157">
        <f t="shared" si="546"/>
        <v>3.4042985200000002</v>
      </c>
      <c r="W1575" s="2">
        <f t="shared" si="553"/>
        <v>0</v>
      </c>
      <c r="X1575" s="8"/>
      <c r="Y1575" s="8"/>
      <c r="Z1575" s="5"/>
      <c r="AA1575" s="1"/>
      <c r="AB1575" s="8"/>
      <c r="AC1575" s="3"/>
      <c r="AD1575" s="1"/>
      <c r="AE1575" s="3"/>
      <c r="AF1575" s="3"/>
      <c r="AG1575" s="4"/>
      <c r="AH1575" s="4"/>
      <c r="AI1575" s="4"/>
      <c r="AJ1575" s="1"/>
      <c r="AK1575" s="1"/>
      <c r="AL1575" s="1"/>
      <c r="AM1575" s="1"/>
    </row>
    <row r="1576" spans="1:39" ht="15" customHeight="1" x14ac:dyDescent="0.2">
      <c r="A1576" s="75">
        <f t="shared" si="547"/>
        <v>44511</v>
      </c>
      <c r="B1576" s="2">
        <f t="shared" si="538"/>
        <v>1018.26176762</v>
      </c>
      <c r="C1576" s="157">
        <f t="shared" si="535"/>
        <v>1010.0268661199999</v>
      </c>
      <c r="D1576" s="158">
        <f t="shared" si="548"/>
        <v>5876.05</v>
      </c>
      <c r="E1576" s="150">
        <f>IF(AND(K1576=1,K1575&gt;1),VLOOKUP(A1575,[1]Plan1!$GA$137:$GD$300,4),E1575)</f>
        <v>5944.21</v>
      </c>
      <c r="F1576" s="152">
        <f t="shared" si="539"/>
        <v>44438</v>
      </c>
      <c r="G1576" s="152">
        <f t="shared" si="536"/>
        <v>44469</v>
      </c>
      <c r="H1576" s="159">
        <f t="shared" si="540"/>
        <v>1.159962900247602E-2</v>
      </c>
      <c r="I1576" s="160">
        <f t="shared" si="549"/>
        <v>44530</v>
      </c>
      <c r="J1576" s="155">
        <f t="shared" si="537"/>
        <v>31</v>
      </c>
      <c r="K1576" s="155">
        <f t="shared" si="554"/>
        <v>12</v>
      </c>
      <c r="L1576" s="2">
        <f t="shared" si="550"/>
        <v>1.00447431</v>
      </c>
      <c r="M1576" s="157">
        <f t="shared" si="555"/>
        <v>1.00447431</v>
      </c>
      <c r="N1576" s="2">
        <f t="shared" si="541"/>
        <v>1014.5460394200001</v>
      </c>
      <c r="O1576" s="161">
        <f t="shared" si="551"/>
        <v>0</v>
      </c>
      <c r="P1576" s="162">
        <f t="shared" si="542"/>
        <v>0</v>
      </c>
      <c r="Q1576" s="157">
        <f t="shared" si="543"/>
        <v>0</v>
      </c>
      <c r="R1576" s="163">
        <f t="shared" si="552"/>
        <v>0.12</v>
      </c>
      <c r="S1576" s="161">
        <f t="shared" si="544"/>
        <v>12</v>
      </c>
      <c r="T1576" s="161">
        <v>360</v>
      </c>
      <c r="U1576" s="164">
        <f t="shared" si="545"/>
        <v>1.0036624540000001</v>
      </c>
      <c r="V1576" s="157">
        <f t="shared" si="546"/>
        <v>3.7157282</v>
      </c>
      <c r="W1576" s="2">
        <f t="shared" si="553"/>
        <v>0</v>
      </c>
      <c r="X1576" s="8"/>
      <c r="Y1576" s="8"/>
      <c r="Z1576" s="5"/>
      <c r="AA1576" s="1"/>
      <c r="AB1576" s="8"/>
      <c r="AC1576" s="3"/>
      <c r="AD1576" s="1"/>
      <c r="AE1576" s="3"/>
      <c r="AF1576" s="3"/>
      <c r="AG1576" s="4"/>
      <c r="AH1576" s="4"/>
      <c r="AI1576" s="4"/>
      <c r="AJ1576" s="1"/>
      <c r="AK1576" s="1"/>
      <c r="AL1576" s="1"/>
      <c r="AM1576" s="1"/>
    </row>
    <row r="1577" spans="1:39" ht="15" customHeight="1" x14ac:dyDescent="0.2">
      <c r="A1577" s="75">
        <f t="shared" si="547"/>
        <v>44512</v>
      </c>
      <c r="B1577" s="2">
        <f t="shared" si="538"/>
        <v>1018.95103163</v>
      </c>
      <c r="C1577" s="157">
        <f t="shared" si="535"/>
        <v>1010.0268661199999</v>
      </c>
      <c r="D1577" s="158">
        <f t="shared" si="548"/>
        <v>5876.05</v>
      </c>
      <c r="E1577" s="150">
        <f>IF(AND(K1577=1,K1576&gt;1),VLOOKUP(A1576,[1]Plan1!$GA$137:$GD$300,4),E1576)</f>
        <v>5944.21</v>
      </c>
      <c r="F1577" s="152">
        <f t="shared" si="539"/>
        <v>44438</v>
      </c>
      <c r="G1577" s="152">
        <f t="shared" si="536"/>
        <v>44469</v>
      </c>
      <c r="H1577" s="159">
        <f t="shared" si="540"/>
        <v>1.159962900247602E-2</v>
      </c>
      <c r="I1577" s="160">
        <f t="shared" si="549"/>
        <v>44530</v>
      </c>
      <c r="J1577" s="155">
        <f t="shared" si="537"/>
        <v>31</v>
      </c>
      <c r="K1577" s="155">
        <f t="shared" si="554"/>
        <v>13</v>
      </c>
      <c r="L1577" s="2">
        <f t="shared" si="550"/>
        <v>1.00484807</v>
      </c>
      <c r="M1577" s="157">
        <f t="shared" si="555"/>
        <v>1.00484807</v>
      </c>
      <c r="N1577" s="2">
        <f t="shared" si="541"/>
        <v>1014.92354706</v>
      </c>
      <c r="O1577" s="161">
        <f t="shared" si="551"/>
        <v>0</v>
      </c>
      <c r="P1577" s="162">
        <f t="shared" si="542"/>
        <v>0</v>
      </c>
      <c r="Q1577" s="157">
        <f t="shared" si="543"/>
        <v>0</v>
      </c>
      <c r="R1577" s="163">
        <f t="shared" si="552"/>
        <v>0.12</v>
      </c>
      <c r="S1577" s="161">
        <f t="shared" si="544"/>
        <v>13</v>
      </c>
      <c r="T1577" s="161">
        <v>360</v>
      </c>
      <c r="U1577" s="164">
        <f t="shared" si="545"/>
        <v>1.0039682640000001</v>
      </c>
      <c r="V1577" s="157">
        <f t="shared" si="546"/>
        <v>4.0274845700000004</v>
      </c>
      <c r="W1577" s="2">
        <f t="shared" si="553"/>
        <v>0</v>
      </c>
      <c r="X1577" s="8"/>
      <c r="Y1577" s="8"/>
      <c r="Z1577" s="5"/>
      <c r="AA1577" s="1"/>
      <c r="AB1577" s="8"/>
      <c r="AC1577" s="3"/>
      <c r="AD1577" s="1"/>
      <c r="AE1577" s="3"/>
      <c r="AF1577" s="3"/>
      <c r="AG1577" s="4"/>
      <c r="AH1577" s="4"/>
      <c r="AI1577" s="4"/>
      <c r="AJ1577" s="1"/>
      <c r="AK1577" s="1"/>
      <c r="AL1577" s="1"/>
      <c r="AM1577" s="1"/>
    </row>
    <row r="1578" spans="1:39" ht="15" customHeight="1" x14ac:dyDescent="0.2">
      <c r="A1578" s="75">
        <f t="shared" si="547"/>
        <v>44513</v>
      </c>
      <c r="B1578" s="2">
        <f t="shared" si="538"/>
        <v>1019.64076196</v>
      </c>
      <c r="C1578" s="157">
        <f t="shared" ref="C1578:C1641" si="556">IF(I1578&gt;I1577,N1577-Q1577,C1577)</f>
        <v>1010.0268661199999</v>
      </c>
      <c r="D1578" s="158">
        <f t="shared" si="548"/>
        <v>5876.05</v>
      </c>
      <c r="E1578" s="150">
        <f>IF(AND(K1578=1,K1577&gt;1),VLOOKUP(A1577,[1]Plan1!$GA$137:$GD$300,4),E1577)</f>
        <v>5944.21</v>
      </c>
      <c r="F1578" s="152">
        <f t="shared" si="539"/>
        <v>44438</v>
      </c>
      <c r="G1578" s="152">
        <f t="shared" si="536"/>
        <v>44469</v>
      </c>
      <c r="H1578" s="159">
        <f t="shared" si="540"/>
        <v>1.159962900247602E-2</v>
      </c>
      <c r="I1578" s="160">
        <f t="shared" si="549"/>
        <v>44530</v>
      </c>
      <c r="J1578" s="155">
        <f t="shared" si="537"/>
        <v>31</v>
      </c>
      <c r="K1578" s="155">
        <f t="shared" si="554"/>
        <v>14</v>
      </c>
      <c r="L1578" s="2">
        <f t="shared" si="550"/>
        <v>1.00522197</v>
      </c>
      <c r="M1578" s="157">
        <f t="shared" si="555"/>
        <v>1.00522197</v>
      </c>
      <c r="N1578" s="2">
        <f t="shared" si="541"/>
        <v>1015.30119611</v>
      </c>
      <c r="O1578" s="161">
        <f t="shared" si="551"/>
        <v>0</v>
      </c>
      <c r="P1578" s="162">
        <f t="shared" si="542"/>
        <v>0</v>
      </c>
      <c r="Q1578" s="157">
        <f t="shared" si="543"/>
        <v>0</v>
      </c>
      <c r="R1578" s="163">
        <f t="shared" si="552"/>
        <v>0.12</v>
      </c>
      <c r="S1578" s="161">
        <f t="shared" si="544"/>
        <v>14</v>
      </c>
      <c r="T1578" s="161">
        <v>360</v>
      </c>
      <c r="U1578" s="164">
        <f t="shared" si="545"/>
        <v>1.0042741660000001</v>
      </c>
      <c r="V1578" s="157">
        <f t="shared" si="546"/>
        <v>4.3395658499999996</v>
      </c>
      <c r="W1578" s="2">
        <f t="shared" si="553"/>
        <v>0</v>
      </c>
      <c r="X1578" s="8"/>
      <c r="Y1578" s="8"/>
      <c r="Z1578" s="5"/>
      <c r="AA1578" s="1"/>
      <c r="AB1578" s="8"/>
      <c r="AC1578" s="3"/>
      <c r="AD1578" s="1"/>
      <c r="AE1578" s="3"/>
      <c r="AF1578" s="3"/>
      <c r="AG1578" s="4"/>
      <c r="AH1578" s="4"/>
      <c r="AI1578" s="4"/>
      <c r="AJ1578" s="1"/>
      <c r="AK1578" s="1"/>
      <c r="AL1578" s="1"/>
      <c r="AM1578" s="1"/>
    </row>
    <row r="1579" spans="1:39" ht="15" customHeight="1" x14ac:dyDescent="0.2">
      <c r="A1579" s="75">
        <f t="shared" si="547"/>
        <v>44514</v>
      </c>
      <c r="B1579" s="2">
        <f t="shared" si="538"/>
        <v>1020.3309710000001</v>
      </c>
      <c r="C1579" s="157">
        <f t="shared" si="556"/>
        <v>1010.0268661199999</v>
      </c>
      <c r="D1579" s="158">
        <f t="shared" si="548"/>
        <v>5876.05</v>
      </c>
      <c r="E1579" s="150">
        <f>IF(AND(K1579=1,K1578&gt;1),VLOOKUP(A1578,[1]Plan1!$GA$137:$GD$300,4),E1578)</f>
        <v>5944.21</v>
      </c>
      <c r="F1579" s="152">
        <f t="shared" si="539"/>
        <v>44438</v>
      </c>
      <c r="G1579" s="152">
        <f t="shared" si="536"/>
        <v>44469</v>
      </c>
      <c r="H1579" s="159">
        <f t="shared" si="540"/>
        <v>1.159962900247602E-2</v>
      </c>
      <c r="I1579" s="160">
        <f t="shared" si="549"/>
        <v>44530</v>
      </c>
      <c r="J1579" s="155">
        <f t="shared" si="537"/>
        <v>31</v>
      </c>
      <c r="K1579" s="155">
        <f t="shared" si="554"/>
        <v>15</v>
      </c>
      <c r="L1579" s="2">
        <f t="shared" si="550"/>
        <v>1.00559602</v>
      </c>
      <c r="M1579" s="157">
        <f t="shared" si="555"/>
        <v>1.00559602</v>
      </c>
      <c r="N1579" s="2">
        <f t="shared" si="541"/>
        <v>1015.6789966600001</v>
      </c>
      <c r="O1579" s="161">
        <f t="shared" si="551"/>
        <v>0</v>
      </c>
      <c r="P1579" s="162">
        <f t="shared" si="542"/>
        <v>0</v>
      </c>
      <c r="Q1579" s="157">
        <f t="shared" si="543"/>
        <v>0</v>
      </c>
      <c r="R1579" s="163">
        <f t="shared" si="552"/>
        <v>0.12</v>
      </c>
      <c r="S1579" s="161">
        <f t="shared" si="544"/>
        <v>15</v>
      </c>
      <c r="T1579" s="161">
        <v>360</v>
      </c>
      <c r="U1579" s="164">
        <f t="shared" si="545"/>
        <v>1.0045801620000001</v>
      </c>
      <c r="V1579" s="157">
        <f t="shared" si="546"/>
        <v>4.6519743399999998</v>
      </c>
      <c r="W1579" s="2">
        <f t="shared" si="553"/>
        <v>0</v>
      </c>
      <c r="X1579" s="8"/>
      <c r="Y1579" s="8"/>
      <c r="Z1579" s="5"/>
      <c r="AA1579" s="1"/>
      <c r="AB1579" s="8"/>
      <c r="AC1579" s="3"/>
      <c r="AD1579" s="1"/>
      <c r="AE1579" s="3"/>
      <c r="AF1579" s="3"/>
      <c r="AG1579" s="4"/>
      <c r="AH1579" s="4"/>
      <c r="AI1579" s="4"/>
      <c r="AJ1579" s="1"/>
      <c r="AK1579" s="1"/>
      <c r="AL1579" s="1"/>
      <c r="AM1579" s="1"/>
    </row>
    <row r="1580" spans="1:39" ht="15" customHeight="1" x14ac:dyDescent="0.2">
      <c r="A1580" s="75">
        <f t="shared" si="547"/>
        <v>44515</v>
      </c>
      <c r="B1580" s="2">
        <f t="shared" si="538"/>
        <v>1021.0216275399999</v>
      </c>
      <c r="C1580" s="157">
        <f t="shared" si="556"/>
        <v>1010.0268661199999</v>
      </c>
      <c r="D1580" s="158">
        <f t="shared" si="548"/>
        <v>5876.05</v>
      </c>
      <c r="E1580" s="150">
        <f>IF(AND(K1580=1,K1579&gt;1),VLOOKUP(A1579,[1]Plan1!$GA$137:$GD$300,4),E1579)</f>
        <v>5944.21</v>
      </c>
      <c r="F1580" s="152">
        <f t="shared" si="539"/>
        <v>44438</v>
      </c>
      <c r="G1580" s="152">
        <f t="shared" ref="G1580:G1643" si="557">IF(I1580&gt;I1579,EDATE(A1579,-1),+G1579)</f>
        <v>44469</v>
      </c>
      <c r="H1580" s="159">
        <f t="shared" si="540"/>
        <v>1.159962900247602E-2</v>
      </c>
      <c r="I1580" s="160">
        <f t="shared" si="549"/>
        <v>44530</v>
      </c>
      <c r="J1580" s="155">
        <f t="shared" ref="J1580:J1643" si="558">IF(I1580&gt;I1579,I1580-I1579,J1579)</f>
        <v>31</v>
      </c>
      <c r="K1580" s="155">
        <f t="shared" si="554"/>
        <v>16</v>
      </c>
      <c r="L1580" s="2">
        <f t="shared" si="550"/>
        <v>1.00597019</v>
      </c>
      <c r="M1580" s="157">
        <f t="shared" si="555"/>
        <v>1.00597019</v>
      </c>
      <c r="N1580" s="2">
        <f t="shared" si="541"/>
        <v>1016.05691841</v>
      </c>
      <c r="O1580" s="161">
        <f t="shared" si="551"/>
        <v>0</v>
      </c>
      <c r="P1580" s="162">
        <f t="shared" si="542"/>
        <v>0</v>
      </c>
      <c r="Q1580" s="157">
        <f t="shared" si="543"/>
        <v>0</v>
      </c>
      <c r="R1580" s="163">
        <f t="shared" si="552"/>
        <v>0.12</v>
      </c>
      <c r="S1580" s="161">
        <f t="shared" si="544"/>
        <v>16</v>
      </c>
      <c r="T1580" s="161">
        <v>360</v>
      </c>
      <c r="U1580" s="164">
        <f t="shared" si="545"/>
        <v>1.0048862510000001</v>
      </c>
      <c r="V1580" s="157">
        <f t="shared" si="546"/>
        <v>4.9647091300000001</v>
      </c>
      <c r="W1580" s="2">
        <f t="shared" si="553"/>
        <v>0</v>
      </c>
      <c r="X1580" s="8"/>
      <c r="Y1580" s="8"/>
      <c r="Z1580" s="5"/>
      <c r="AA1580" s="1"/>
      <c r="AB1580" s="8"/>
      <c r="AC1580" s="3"/>
      <c r="AD1580" s="1"/>
      <c r="AE1580" s="3"/>
      <c r="AF1580" s="3"/>
      <c r="AG1580" s="4"/>
      <c r="AH1580" s="4"/>
      <c r="AI1580" s="4"/>
      <c r="AJ1580" s="1"/>
      <c r="AK1580" s="1"/>
      <c r="AL1580" s="1"/>
      <c r="AM1580" s="1"/>
    </row>
    <row r="1581" spans="1:39" ht="15" customHeight="1" x14ac:dyDescent="0.2">
      <c r="A1581" s="75">
        <f t="shared" si="547"/>
        <v>44516</v>
      </c>
      <c r="B1581" s="2">
        <f t="shared" si="538"/>
        <v>1021.7127622600001</v>
      </c>
      <c r="C1581" s="157">
        <f t="shared" si="556"/>
        <v>1010.0268661199999</v>
      </c>
      <c r="D1581" s="158">
        <f t="shared" si="548"/>
        <v>5876.05</v>
      </c>
      <c r="E1581" s="150">
        <f>IF(AND(K1581=1,K1580&gt;1),VLOOKUP(A1580,[1]Plan1!$GA$137:$GD$300,4),E1580)</f>
        <v>5944.21</v>
      </c>
      <c r="F1581" s="152">
        <f t="shared" si="539"/>
        <v>44438</v>
      </c>
      <c r="G1581" s="152">
        <f t="shared" si="557"/>
        <v>44469</v>
      </c>
      <c r="H1581" s="159">
        <f t="shared" si="540"/>
        <v>1.159962900247602E-2</v>
      </c>
      <c r="I1581" s="160">
        <f t="shared" si="549"/>
        <v>44530</v>
      </c>
      <c r="J1581" s="155">
        <f t="shared" si="558"/>
        <v>31</v>
      </c>
      <c r="K1581" s="155">
        <f t="shared" si="554"/>
        <v>17</v>
      </c>
      <c r="L1581" s="2">
        <f t="shared" si="550"/>
        <v>1.0063445099999999</v>
      </c>
      <c r="M1581" s="157">
        <f t="shared" si="555"/>
        <v>1.0063445099999999</v>
      </c>
      <c r="N1581" s="2">
        <f t="shared" si="541"/>
        <v>1016.43499167</v>
      </c>
      <c r="O1581" s="161">
        <f t="shared" si="551"/>
        <v>0</v>
      </c>
      <c r="P1581" s="162">
        <f t="shared" si="542"/>
        <v>0</v>
      </c>
      <c r="Q1581" s="157">
        <f t="shared" si="543"/>
        <v>0</v>
      </c>
      <c r="R1581" s="163">
        <f t="shared" si="552"/>
        <v>0.12</v>
      </c>
      <c r="S1581" s="161">
        <f t="shared" si="544"/>
        <v>17</v>
      </c>
      <c r="T1581" s="161">
        <v>360</v>
      </c>
      <c r="U1581" s="164">
        <f t="shared" si="545"/>
        <v>1.0051924329999999</v>
      </c>
      <c r="V1581" s="157">
        <f t="shared" si="546"/>
        <v>5.2777705900000003</v>
      </c>
      <c r="W1581" s="2">
        <f t="shared" si="553"/>
        <v>0</v>
      </c>
      <c r="X1581" s="8"/>
      <c r="Y1581" s="8"/>
      <c r="Z1581" s="5"/>
      <c r="AA1581" s="1"/>
      <c r="AB1581" s="8"/>
      <c r="AC1581" s="3"/>
      <c r="AD1581" s="1"/>
      <c r="AE1581" s="3"/>
      <c r="AF1581" s="3"/>
      <c r="AG1581" s="4"/>
      <c r="AH1581" s="4"/>
      <c r="AI1581" s="4"/>
      <c r="AJ1581" s="1"/>
      <c r="AK1581" s="1"/>
      <c r="AL1581" s="1"/>
      <c r="AM1581" s="1"/>
    </row>
    <row r="1582" spans="1:39" ht="15" customHeight="1" x14ac:dyDescent="0.2">
      <c r="A1582" s="75">
        <f t="shared" si="547"/>
        <v>44517</v>
      </c>
      <c r="B1582" s="2">
        <f t="shared" si="538"/>
        <v>1022.40436625</v>
      </c>
      <c r="C1582" s="157">
        <f t="shared" si="556"/>
        <v>1010.0268661199999</v>
      </c>
      <c r="D1582" s="158">
        <f t="shared" si="548"/>
        <v>5876.05</v>
      </c>
      <c r="E1582" s="150">
        <f>IF(AND(K1582=1,K1581&gt;1),VLOOKUP(A1581,[1]Plan1!$GA$137:$GD$300,4),E1581)</f>
        <v>5944.21</v>
      </c>
      <c r="F1582" s="152">
        <f t="shared" si="539"/>
        <v>44438</v>
      </c>
      <c r="G1582" s="152">
        <f t="shared" si="557"/>
        <v>44469</v>
      </c>
      <c r="H1582" s="159">
        <f t="shared" si="540"/>
        <v>1.159962900247602E-2</v>
      </c>
      <c r="I1582" s="160">
        <f t="shared" si="549"/>
        <v>44530</v>
      </c>
      <c r="J1582" s="155">
        <f t="shared" si="558"/>
        <v>31</v>
      </c>
      <c r="K1582" s="155">
        <f t="shared" si="554"/>
        <v>18</v>
      </c>
      <c r="L1582" s="2">
        <f t="shared" si="550"/>
        <v>1.0067189700000001</v>
      </c>
      <c r="M1582" s="157">
        <f t="shared" si="555"/>
        <v>1.0067189700000001</v>
      </c>
      <c r="N1582" s="2">
        <f t="shared" si="541"/>
        <v>1016.81320633</v>
      </c>
      <c r="O1582" s="161">
        <f t="shared" si="551"/>
        <v>0</v>
      </c>
      <c r="P1582" s="162">
        <f t="shared" si="542"/>
        <v>0</v>
      </c>
      <c r="Q1582" s="157">
        <f t="shared" si="543"/>
        <v>0</v>
      </c>
      <c r="R1582" s="163">
        <f t="shared" si="552"/>
        <v>0.12</v>
      </c>
      <c r="S1582" s="161">
        <f t="shared" si="544"/>
        <v>18</v>
      </c>
      <c r="T1582" s="161">
        <v>360</v>
      </c>
      <c r="U1582" s="164">
        <f t="shared" si="545"/>
        <v>1.005498709</v>
      </c>
      <c r="V1582" s="157">
        <f t="shared" si="546"/>
        <v>5.5911599199999999</v>
      </c>
      <c r="W1582" s="2">
        <f t="shared" si="553"/>
        <v>0</v>
      </c>
      <c r="X1582" s="8"/>
      <c r="Y1582" s="8"/>
      <c r="Z1582" s="5"/>
      <c r="AA1582" s="1"/>
      <c r="AB1582" s="8"/>
      <c r="AC1582" s="3"/>
      <c r="AD1582" s="1"/>
      <c r="AE1582" s="3"/>
      <c r="AF1582" s="3"/>
      <c r="AG1582" s="4"/>
      <c r="AH1582" s="4"/>
      <c r="AI1582" s="4"/>
      <c r="AJ1582" s="1"/>
      <c r="AK1582" s="1"/>
      <c r="AL1582" s="1"/>
      <c r="AM1582" s="1"/>
    </row>
    <row r="1583" spans="1:39" ht="15" customHeight="1" x14ac:dyDescent="0.2">
      <c r="A1583" s="75">
        <f t="shared" si="547"/>
        <v>44518</v>
      </c>
      <c r="B1583" s="2">
        <f t="shared" si="538"/>
        <v>1023.0964387499999</v>
      </c>
      <c r="C1583" s="157">
        <f t="shared" si="556"/>
        <v>1010.0268661199999</v>
      </c>
      <c r="D1583" s="158">
        <f t="shared" si="548"/>
        <v>5876.05</v>
      </c>
      <c r="E1583" s="150">
        <f>IF(AND(K1583=1,K1582&gt;1),VLOOKUP(A1582,[1]Plan1!$GA$137:$GD$300,4),E1582)</f>
        <v>5944.21</v>
      </c>
      <c r="F1583" s="152">
        <f t="shared" si="539"/>
        <v>44438</v>
      </c>
      <c r="G1583" s="152">
        <f t="shared" si="557"/>
        <v>44469</v>
      </c>
      <c r="H1583" s="159">
        <f t="shared" si="540"/>
        <v>1.159962900247602E-2</v>
      </c>
      <c r="I1583" s="160">
        <f t="shared" si="549"/>
        <v>44530</v>
      </c>
      <c r="J1583" s="155">
        <f t="shared" si="558"/>
        <v>31</v>
      </c>
      <c r="K1583" s="155">
        <f t="shared" si="554"/>
        <v>19</v>
      </c>
      <c r="L1583" s="2">
        <f t="shared" si="550"/>
        <v>1.0070935700000001</v>
      </c>
      <c r="M1583" s="157">
        <f t="shared" si="555"/>
        <v>1.0070935700000001</v>
      </c>
      <c r="N1583" s="2">
        <f t="shared" si="541"/>
        <v>1017.1915623899999</v>
      </c>
      <c r="O1583" s="161">
        <f t="shared" si="551"/>
        <v>0</v>
      </c>
      <c r="P1583" s="162">
        <f t="shared" si="542"/>
        <v>0</v>
      </c>
      <c r="Q1583" s="157">
        <f t="shared" si="543"/>
        <v>0</v>
      </c>
      <c r="R1583" s="163">
        <f t="shared" si="552"/>
        <v>0.12</v>
      </c>
      <c r="S1583" s="161">
        <f t="shared" si="544"/>
        <v>19</v>
      </c>
      <c r="T1583" s="161">
        <v>360</v>
      </c>
      <c r="U1583" s="164">
        <f t="shared" si="545"/>
        <v>1.0058050780000001</v>
      </c>
      <c r="V1583" s="157">
        <f t="shared" si="546"/>
        <v>5.9048763600000003</v>
      </c>
      <c r="W1583" s="2">
        <f t="shared" si="553"/>
        <v>0</v>
      </c>
      <c r="X1583" s="8"/>
      <c r="Y1583" s="8"/>
      <c r="Z1583" s="5"/>
      <c r="AA1583" s="1"/>
      <c r="AB1583" s="8"/>
      <c r="AC1583" s="3"/>
      <c r="AD1583" s="1"/>
      <c r="AE1583" s="3"/>
      <c r="AF1583" s="3"/>
      <c r="AG1583" s="4"/>
      <c r="AH1583" s="4"/>
      <c r="AI1583" s="4"/>
      <c r="AJ1583" s="1"/>
      <c r="AK1583" s="1"/>
      <c r="AL1583" s="1"/>
      <c r="AM1583" s="1"/>
    </row>
    <row r="1584" spans="1:39" ht="15" customHeight="1" x14ac:dyDescent="0.2">
      <c r="A1584" s="75">
        <f t="shared" si="547"/>
        <v>44519</v>
      </c>
      <c r="B1584" s="2">
        <f t="shared" si="538"/>
        <v>1023.78897998</v>
      </c>
      <c r="C1584" s="157">
        <f t="shared" si="556"/>
        <v>1010.0268661199999</v>
      </c>
      <c r="D1584" s="158">
        <f t="shared" si="548"/>
        <v>5876.05</v>
      </c>
      <c r="E1584" s="150">
        <f>IF(AND(K1584=1,K1583&gt;1),VLOOKUP(A1583,[1]Plan1!$GA$137:$GD$300,4),E1583)</f>
        <v>5944.21</v>
      </c>
      <c r="F1584" s="152">
        <f t="shared" si="539"/>
        <v>44438</v>
      </c>
      <c r="G1584" s="152">
        <f t="shared" si="557"/>
        <v>44469</v>
      </c>
      <c r="H1584" s="159">
        <f t="shared" si="540"/>
        <v>1.159962900247602E-2</v>
      </c>
      <c r="I1584" s="160">
        <f t="shared" si="549"/>
        <v>44530</v>
      </c>
      <c r="J1584" s="155">
        <f t="shared" si="558"/>
        <v>31</v>
      </c>
      <c r="K1584" s="155">
        <f t="shared" si="554"/>
        <v>20</v>
      </c>
      <c r="L1584" s="2">
        <f t="shared" si="550"/>
        <v>1.0074683099999999</v>
      </c>
      <c r="M1584" s="157">
        <f t="shared" si="555"/>
        <v>1.0074683099999999</v>
      </c>
      <c r="N1584" s="2">
        <f t="shared" si="541"/>
        <v>1017.57005986</v>
      </c>
      <c r="O1584" s="161">
        <f t="shared" si="551"/>
        <v>0</v>
      </c>
      <c r="P1584" s="162">
        <f t="shared" si="542"/>
        <v>0</v>
      </c>
      <c r="Q1584" s="157">
        <f t="shared" si="543"/>
        <v>0</v>
      </c>
      <c r="R1584" s="163">
        <f t="shared" si="552"/>
        <v>0.12</v>
      </c>
      <c r="S1584" s="161">
        <f t="shared" si="544"/>
        <v>20</v>
      </c>
      <c r="T1584" s="161">
        <v>360</v>
      </c>
      <c r="U1584" s="164">
        <f t="shared" si="545"/>
        <v>1.00611154</v>
      </c>
      <c r="V1584" s="157">
        <f t="shared" si="546"/>
        <v>6.2189201199999999</v>
      </c>
      <c r="W1584" s="2">
        <f t="shared" si="553"/>
        <v>0</v>
      </c>
      <c r="X1584" s="8"/>
      <c r="Y1584" s="8"/>
      <c r="Z1584" s="5"/>
      <c r="AA1584" s="1"/>
      <c r="AB1584" s="8"/>
      <c r="AC1584" s="3"/>
      <c r="AD1584" s="1"/>
      <c r="AE1584" s="3"/>
      <c r="AF1584" s="3"/>
      <c r="AG1584" s="4"/>
      <c r="AH1584" s="4"/>
      <c r="AI1584" s="4"/>
      <c r="AJ1584" s="1"/>
      <c r="AK1584" s="1"/>
      <c r="AL1584" s="1"/>
      <c r="AM1584" s="1"/>
    </row>
    <row r="1585" spans="1:39" ht="15" customHeight="1" x14ac:dyDescent="0.2">
      <c r="A1585" s="75">
        <f t="shared" si="547"/>
        <v>44520</v>
      </c>
      <c r="B1585" s="2">
        <f t="shared" si="538"/>
        <v>1024.4819800099999</v>
      </c>
      <c r="C1585" s="157">
        <f t="shared" si="556"/>
        <v>1010.0268661199999</v>
      </c>
      <c r="D1585" s="158">
        <f t="shared" si="548"/>
        <v>5876.05</v>
      </c>
      <c r="E1585" s="150">
        <f>IF(AND(K1585=1,K1584&gt;1),VLOOKUP(A1584,[1]Plan1!$GA$137:$GD$300,4),E1584)</f>
        <v>5944.21</v>
      </c>
      <c r="F1585" s="152">
        <f t="shared" si="539"/>
        <v>44438</v>
      </c>
      <c r="G1585" s="152">
        <f t="shared" si="557"/>
        <v>44469</v>
      </c>
      <c r="H1585" s="159">
        <f t="shared" si="540"/>
        <v>1.159962900247602E-2</v>
      </c>
      <c r="I1585" s="160">
        <f t="shared" si="549"/>
        <v>44530</v>
      </c>
      <c r="J1585" s="155">
        <f t="shared" si="558"/>
        <v>31</v>
      </c>
      <c r="K1585" s="155">
        <f t="shared" si="554"/>
        <v>21</v>
      </c>
      <c r="L1585" s="2">
        <f t="shared" si="550"/>
        <v>1.0078431800000001</v>
      </c>
      <c r="M1585" s="157">
        <f t="shared" si="555"/>
        <v>1.0078431800000001</v>
      </c>
      <c r="N1585" s="2">
        <f t="shared" si="541"/>
        <v>1017.94868863</v>
      </c>
      <c r="O1585" s="161">
        <f t="shared" si="551"/>
        <v>0</v>
      </c>
      <c r="P1585" s="162">
        <f t="shared" si="542"/>
        <v>0</v>
      </c>
      <c r="Q1585" s="157">
        <f t="shared" si="543"/>
        <v>0</v>
      </c>
      <c r="R1585" s="163">
        <f t="shared" si="552"/>
        <v>0.12</v>
      </c>
      <c r="S1585" s="161">
        <f t="shared" si="544"/>
        <v>21</v>
      </c>
      <c r="T1585" s="161">
        <v>360</v>
      </c>
      <c r="U1585" s="164">
        <f t="shared" si="545"/>
        <v>1.0064180949999999</v>
      </c>
      <c r="V1585" s="157">
        <f t="shared" si="546"/>
        <v>6.5332913799999996</v>
      </c>
      <c r="W1585" s="2">
        <f t="shared" si="553"/>
        <v>0</v>
      </c>
      <c r="X1585" s="8"/>
      <c r="Y1585" s="8"/>
      <c r="Z1585" s="5"/>
      <c r="AA1585" s="1"/>
      <c r="AB1585" s="8"/>
      <c r="AC1585" s="3"/>
      <c r="AD1585" s="1"/>
      <c r="AE1585" s="3"/>
      <c r="AF1585" s="3"/>
      <c r="AG1585" s="4"/>
      <c r="AH1585" s="4"/>
      <c r="AI1585" s="4"/>
      <c r="AJ1585" s="1"/>
      <c r="AK1585" s="1"/>
      <c r="AL1585" s="1"/>
      <c r="AM1585" s="1"/>
    </row>
    <row r="1586" spans="1:39" ht="15" customHeight="1" x14ac:dyDescent="0.2">
      <c r="A1586" s="75">
        <f t="shared" si="547"/>
        <v>44521</v>
      </c>
      <c r="B1586" s="2">
        <f t="shared" si="538"/>
        <v>1025.1754604400001</v>
      </c>
      <c r="C1586" s="157">
        <f t="shared" si="556"/>
        <v>1010.0268661199999</v>
      </c>
      <c r="D1586" s="158">
        <f t="shared" si="548"/>
        <v>5876.05</v>
      </c>
      <c r="E1586" s="150">
        <f>IF(AND(K1586=1,K1585&gt;1),VLOOKUP(A1585,[1]Plan1!$GA$137:$GD$300,4),E1585)</f>
        <v>5944.21</v>
      </c>
      <c r="F1586" s="152">
        <f t="shared" si="539"/>
        <v>44438</v>
      </c>
      <c r="G1586" s="152">
        <f t="shared" si="557"/>
        <v>44469</v>
      </c>
      <c r="H1586" s="159">
        <f t="shared" si="540"/>
        <v>1.159962900247602E-2</v>
      </c>
      <c r="I1586" s="160">
        <f t="shared" si="549"/>
        <v>44530</v>
      </c>
      <c r="J1586" s="155">
        <f t="shared" si="558"/>
        <v>31</v>
      </c>
      <c r="K1586" s="155">
        <f t="shared" si="554"/>
        <v>22</v>
      </c>
      <c r="L1586" s="2">
        <f t="shared" si="550"/>
        <v>1.0082182</v>
      </c>
      <c r="M1586" s="157">
        <f t="shared" si="555"/>
        <v>1.0082182</v>
      </c>
      <c r="N1586" s="2">
        <f t="shared" si="541"/>
        <v>1018.32746891</v>
      </c>
      <c r="O1586" s="161">
        <f t="shared" si="551"/>
        <v>0</v>
      </c>
      <c r="P1586" s="162">
        <f t="shared" si="542"/>
        <v>0</v>
      </c>
      <c r="Q1586" s="157">
        <f t="shared" si="543"/>
        <v>0</v>
      </c>
      <c r="R1586" s="163">
        <f t="shared" si="552"/>
        <v>0.12</v>
      </c>
      <c r="S1586" s="161">
        <f t="shared" si="544"/>
        <v>22</v>
      </c>
      <c r="T1586" s="161">
        <v>360</v>
      </c>
      <c r="U1586" s="164">
        <f t="shared" si="545"/>
        <v>1.006724744</v>
      </c>
      <c r="V1586" s="157">
        <f t="shared" si="546"/>
        <v>6.8479915299999998</v>
      </c>
      <c r="W1586" s="2">
        <f t="shared" si="553"/>
        <v>0</v>
      </c>
      <c r="X1586" s="8"/>
      <c r="Y1586" s="8"/>
      <c r="Z1586" s="5"/>
      <c r="AA1586" s="1"/>
      <c r="AB1586" s="8"/>
      <c r="AC1586" s="3"/>
      <c r="AD1586" s="1"/>
      <c r="AE1586" s="3"/>
      <c r="AF1586" s="3"/>
      <c r="AG1586" s="4"/>
      <c r="AH1586" s="4"/>
      <c r="AI1586" s="4"/>
      <c r="AJ1586" s="1"/>
      <c r="AK1586" s="1"/>
      <c r="AL1586" s="1"/>
      <c r="AM1586" s="1"/>
    </row>
    <row r="1587" spans="1:39" ht="15" customHeight="1" x14ac:dyDescent="0.2">
      <c r="A1587" s="75">
        <f t="shared" si="547"/>
        <v>44522</v>
      </c>
      <c r="B1587" s="2">
        <f t="shared" si="538"/>
        <v>1025.8694011499999</v>
      </c>
      <c r="C1587" s="157">
        <f t="shared" si="556"/>
        <v>1010.0268661199999</v>
      </c>
      <c r="D1587" s="158">
        <f t="shared" si="548"/>
        <v>5876.05</v>
      </c>
      <c r="E1587" s="150">
        <f>IF(AND(K1587=1,K1586&gt;1),VLOOKUP(A1586,[1]Plan1!$GA$137:$GD$300,4),E1586)</f>
        <v>5944.21</v>
      </c>
      <c r="F1587" s="152">
        <f t="shared" si="539"/>
        <v>44438</v>
      </c>
      <c r="G1587" s="152">
        <f t="shared" si="557"/>
        <v>44469</v>
      </c>
      <c r="H1587" s="159">
        <f t="shared" si="540"/>
        <v>1.159962900247602E-2</v>
      </c>
      <c r="I1587" s="160">
        <f t="shared" si="549"/>
        <v>44530</v>
      </c>
      <c r="J1587" s="155">
        <f t="shared" si="558"/>
        <v>31</v>
      </c>
      <c r="K1587" s="155">
        <f t="shared" si="554"/>
        <v>23</v>
      </c>
      <c r="L1587" s="2">
        <f t="shared" si="550"/>
        <v>1.0085933499999999</v>
      </c>
      <c r="M1587" s="157">
        <f t="shared" si="555"/>
        <v>1.0085933499999999</v>
      </c>
      <c r="N1587" s="2">
        <f t="shared" si="541"/>
        <v>1018.70638048</v>
      </c>
      <c r="O1587" s="161">
        <f t="shared" si="551"/>
        <v>0</v>
      </c>
      <c r="P1587" s="162">
        <f t="shared" si="542"/>
        <v>0</v>
      </c>
      <c r="Q1587" s="157">
        <f t="shared" si="543"/>
        <v>0</v>
      </c>
      <c r="R1587" s="163">
        <f t="shared" si="552"/>
        <v>0.12</v>
      </c>
      <c r="S1587" s="161">
        <f t="shared" si="544"/>
        <v>23</v>
      </c>
      <c r="T1587" s="161">
        <v>360</v>
      </c>
      <c r="U1587" s="164">
        <f t="shared" si="545"/>
        <v>1.0070314869999999</v>
      </c>
      <c r="V1587" s="157">
        <f t="shared" si="546"/>
        <v>7.1630206699999999</v>
      </c>
      <c r="W1587" s="2">
        <f t="shared" si="553"/>
        <v>0</v>
      </c>
      <c r="X1587" s="8"/>
      <c r="Y1587" s="8"/>
      <c r="Z1587" s="5"/>
      <c r="AA1587" s="1"/>
      <c r="AB1587" s="8"/>
      <c r="AC1587" s="3"/>
      <c r="AD1587" s="1"/>
      <c r="AE1587" s="3"/>
      <c r="AF1587" s="3"/>
      <c r="AG1587" s="4"/>
      <c r="AH1587" s="4"/>
      <c r="AI1587" s="4"/>
      <c r="AJ1587" s="1"/>
      <c r="AK1587" s="1"/>
      <c r="AL1587" s="1"/>
      <c r="AM1587" s="1"/>
    </row>
    <row r="1588" spans="1:39" ht="15" customHeight="1" x14ac:dyDescent="0.2">
      <c r="A1588" s="75">
        <f t="shared" si="547"/>
        <v>44523</v>
      </c>
      <c r="B1588" s="2">
        <f t="shared" si="538"/>
        <v>1026.56382171</v>
      </c>
      <c r="C1588" s="157">
        <f t="shared" si="556"/>
        <v>1010.0268661199999</v>
      </c>
      <c r="D1588" s="158">
        <f t="shared" si="548"/>
        <v>5876.05</v>
      </c>
      <c r="E1588" s="150">
        <f>IF(AND(K1588=1,K1587&gt;1),VLOOKUP(A1587,[1]Plan1!$GA$137:$GD$300,4),E1587)</f>
        <v>5944.21</v>
      </c>
      <c r="F1588" s="152">
        <f t="shared" si="539"/>
        <v>44438</v>
      </c>
      <c r="G1588" s="152">
        <f t="shared" si="557"/>
        <v>44469</v>
      </c>
      <c r="H1588" s="159">
        <f t="shared" si="540"/>
        <v>1.159962900247602E-2</v>
      </c>
      <c r="I1588" s="160">
        <f t="shared" si="549"/>
        <v>44530</v>
      </c>
      <c r="J1588" s="155">
        <f t="shared" si="558"/>
        <v>31</v>
      </c>
      <c r="K1588" s="155">
        <f t="shared" si="554"/>
        <v>24</v>
      </c>
      <c r="L1588" s="2">
        <f t="shared" si="550"/>
        <v>1.0089686499999999</v>
      </c>
      <c r="M1588" s="157">
        <f t="shared" si="555"/>
        <v>1.0089686499999999</v>
      </c>
      <c r="N1588" s="2">
        <f t="shared" si="541"/>
        <v>1019.0854435700001</v>
      </c>
      <c r="O1588" s="161">
        <f t="shared" si="551"/>
        <v>0</v>
      </c>
      <c r="P1588" s="162">
        <f t="shared" si="542"/>
        <v>0</v>
      </c>
      <c r="Q1588" s="157">
        <f t="shared" si="543"/>
        <v>0</v>
      </c>
      <c r="R1588" s="163">
        <f t="shared" si="552"/>
        <v>0.12</v>
      </c>
      <c r="S1588" s="161">
        <f t="shared" si="544"/>
        <v>24</v>
      </c>
      <c r="T1588" s="161">
        <v>360</v>
      </c>
      <c r="U1588" s="164">
        <f t="shared" si="545"/>
        <v>1.0073383229999999</v>
      </c>
      <c r="V1588" s="157">
        <f t="shared" si="546"/>
        <v>7.4783781400000002</v>
      </c>
      <c r="W1588" s="2">
        <f t="shared" si="553"/>
        <v>0</v>
      </c>
      <c r="X1588" s="8"/>
      <c r="Y1588" s="8"/>
      <c r="Z1588" s="5"/>
      <c r="AA1588" s="1"/>
      <c r="AB1588" s="8"/>
      <c r="AC1588" s="3"/>
      <c r="AD1588" s="1"/>
      <c r="AE1588" s="3"/>
      <c r="AF1588" s="3"/>
      <c r="AG1588" s="4"/>
      <c r="AH1588" s="4"/>
      <c r="AI1588" s="4"/>
      <c r="AJ1588" s="1"/>
      <c r="AK1588" s="1"/>
      <c r="AL1588" s="1"/>
      <c r="AM1588" s="1"/>
    </row>
    <row r="1589" spans="1:39" ht="15" customHeight="1" x14ac:dyDescent="0.2">
      <c r="A1589" s="75">
        <f t="shared" si="547"/>
        <v>44524</v>
      </c>
      <c r="B1589" s="2">
        <f t="shared" si="538"/>
        <v>1027.25870201</v>
      </c>
      <c r="C1589" s="157">
        <f t="shared" si="556"/>
        <v>1010.0268661199999</v>
      </c>
      <c r="D1589" s="158">
        <f t="shared" si="548"/>
        <v>5876.05</v>
      </c>
      <c r="E1589" s="150">
        <f>IF(AND(K1589=1,K1588&gt;1),VLOOKUP(A1588,[1]Plan1!$GA$137:$GD$300,4),E1588)</f>
        <v>5944.21</v>
      </c>
      <c r="F1589" s="152">
        <f t="shared" si="539"/>
        <v>44438</v>
      </c>
      <c r="G1589" s="152">
        <f t="shared" si="557"/>
        <v>44469</v>
      </c>
      <c r="H1589" s="159">
        <f t="shared" si="540"/>
        <v>1.159962900247602E-2</v>
      </c>
      <c r="I1589" s="160">
        <f t="shared" si="549"/>
        <v>44530</v>
      </c>
      <c r="J1589" s="155">
        <f t="shared" si="558"/>
        <v>31</v>
      </c>
      <c r="K1589" s="155">
        <f t="shared" si="554"/>
        <v>25</v>
      </c>
      <c r="L1589" s="2">
        <f t="shared" si="550"/>
        <v>1.00934408</v>
      </c>
      <c r="M1589" s="157">
        <f t="shared" si="555"/>
        <v>1.00934408</v>
      </c>
      <c r="N1589" s="2">
        <f t="shared" si="541"/>
        <v>1019.46463795</v>
      </c>
      <c r="O1589" s="161">
        <f t="shared" si="551"/>
        <v>0</v>
      </c>
      <c r="P1589" s="162">
        <f t="shared" si="542"/>
        <v>0</v>
      </c>
      <c r="Q1589" s="157">
        <f t="shared" si="543"/>
        <v>0</v>
      </c>
      <c r="R1589" s="163">
        <f t="shared" si="552"/>
        <v>0.12</v>
      </c>
      <c r="S1589" s="161">
        <f t="shared" si="544"/>
        <v>25</v>
      </c>
      <c r="T1589" s="161">
        <v>360</v>
      </c>
      <c r="U1589" s="164">
        <f t="shared" si="545"/>
        <v>1.0076452520000001</v>
      </c>
      <c r="V1589" s="157">
        <f t="shared" si="546"/>
        <v>7.7940640600000002</v>
      </c>
      <c r="W1589" s="2">
        <f t="shared" si="553"/>
        <v>0</v>
      </c>
      <c r="X1589" s="8"/>
      <c r="Y1589" s="8"/>
      <c r="Z1589" s="5"/>
      <c r="AA1589" s="1"/>
      <c r="AB1589" s="8"/>
      <c r="AC1589" s="3"/>
      <c r="AD1589" s="1"/>
      <c r="AE1589" s="3"/>
      <c r="AF1589" s="3"/>
      <c r="AG1589" s="4"/>
      <c r="AH1589" s="4"/>
      <c r="AI1589" s="4"/>
      <c r="AJ1589" s="1"/>
      <c r="AK1589" s="1"/>
      <c r="AL1589" s="1"/>
      <c r="AM1589" s="1"/>
    </row>
    <row r="1590" spans="1:39" ht="15" customHeight="1" x14ac:dyDescent="0.2">
      <c r="A1590" s="75">
        <f t="shared" si="547"/>
        <v>44525</v>
      </c>
      <c r="B1590" s="2">
        <f t="shared" si="538"/>
        <v>1027.9540636499999</v>
      </c>
      <c r="C1590" s="157">
        <f t="shared" si="556"/>
        <v>1010.0268661199999</v>
      </c>
      <c r="D1590" s="158">
        <f t="shared" si="548"/>
        <v>5876.05</v>
      </c>
      <c r="E1590" s="150">
        <f>IF(AND(K1590=1,K1589&gt;1),VLOOKUP(A1589,[1]Plan1!$GA$137:$GD$300,4),E1589)</f>
        <v>5944.21</v>
      </c>
      <c r="F1590" s="152">
        <f t="shared" si="539"/>
        <v>44438</v>
      </c>
      <c r="G1590" s="152">
        <f t="shared" si="557"/>
        <v>44469</v>
      </c>
      <c r="H1590" s="159">
        <f t="shared" si="540"/>
        <v>1.159962900247602E-2</v>
      </c>
      <c r="I1590" s="160">
        <f t="shared" si="549"/>
        <v>44530</v>
      </c>
      <c r="J1590" s="155">
        <f t="shared" si="558"/>
        <v>31</v>
      </c>
      <c r="K1590" s="155">
        <f t="shared" si="554"/>
        <v>26</v>
      </c>
      <c r="L1590" s="2">
        <f t="shared" si="550"/>
        <v>1.00971966</v>
      </c>
      <c r="M1590" s="157">
        <f t="shared" si="555"/>
        <v>1.00971966</v>
      </c>
      <c r="N1590" s="2">
        <f t="shared" si="541"/>
        <v>1019.84398384</v>
      </c>
      <c r="O1590" s="161">
        <f t="shared" si="551"/>
        <v>0</v>
      </c>
      <c r="P1590" s="162">
        <f t="shared" si="542"/>
        <v>0</v>
      </c>
      <c r="Q1590" s="157">
        <f t="shared" si="543"/>
        <v>0</v>
      </c>
      <c r="R1590" s="163">
        <f t="shared" si="552"/>
        <v>0.12</v>
      </c>
      <c r="S1590" s="161">
        <f t="shared" si="544"/>
        <v>26</v>
      </c>
      <c r="T1590" s="161">
        <v>360</v>
      </c>
      <c r="U1590" s="164">
        <f t="shared" si="545"/>
        <v>1.0079522750000001</v>
      </c>
      <c r="V1590" s="157">
        <f t="shared" si="546"/>
        <v>8.1100798100000002</v>
      </c>
      <c r="W1590" s="2">
        <f t="shared" si="553"/>
        <v>0</v>
      </c>
      <c r="X1590" s="8"/>
      <c r="Y1590" s="8"/>
      <c r="Z1590" s="5"/>
      <c r="AA1590" s="1"/>
      <c r="AB1590" s="8"/>
      <c r="AC1590" s="3"/>
      <c r="AD1590" s="1"/>
      <c r="AE1590" s="3"/>
      <c r="AF1590" s="3"/>
      <c r="AG1590" s="4"/>
      <c r="AH1590" s="4"/>
      <c r="AI1590" s="4"/>
      <c r="AJ1590" s="1"/>
      <c r="AK1590" s="1"/>
      <c r="AL1590" s="1"/>
      <c r="AM1590" s="1"/>
    </row>
    <row r="1591" spans="1:39" ht="15" customHeight="1" x14ac:dyDescent="0.2">
      <c r="A1591" s="75">
        <f t="shared" si="547"/>
        <v>44526</v>
      </c>
      <c r="B1591" s="2">
        <f t="shared" si="538"/>
        <v>1028.6498855099999</v>
      </c>
      <c r="C1591" s="157">
        <f t="shared" si="556"/>
        <v>1010.0268661199999</v>
      </c>
      <c r="D1591" s="158">
        <f t="shared" si="548"/>
        <v>5876.05</v>
      </c>
      <c r="E1591" s="150">
        <f>IF(AND(K1591=1,K1590&gt;1),VLOOKUP(A1590,[1]Plan1!$GA$137:$GD$300,4),E1590)</f>
        <v>5944.21</v>
      </c>
      <c r="F1591" s="152">
        <f t="shared" si="539"/>
        <v>44438</v>
      </c>
      <c r="G1591" s="152">
        <f t="shared" si="557"/>
        <v>44469</v>
      </c>
      <c r="H1591" s="159">
        <f t="shared" si="540"/>
        <v>1.159962900247602E-2</v>
      </c>
      <c r="I1591" s="160">
        <f t="shared" si="549"/>
        <v>44530</v>
      </c>
      <c r="J1591" s="155">
        <f t="shared" si="558"/>
        <v>31</v>
      </c>
      <c r="K1591" s="155">
        <f t="shared" si="554"/>
        <v>27</v>
      </c>
      <c r="L1591" s="2">
        <f t="shared" si="550"/>
        <v>1.0100953699999999</v>
      </c>
      <c r="M1591" s="157">
        <f t="shared" si="555"/>
        <v>1.0100953699999999</v>
      </c>
      <c r="N1591" s="2">
        <f t="shared" si="541"/>
        <v>1020.22346104</v>
      </c>
      <c r="O1591" s="161">
        <f t="shared" si="551"/>
        <v>0</v>
      </c>
      <c r="P1591" s="162">
        <f t="shared" si="542"/>
        <v>0</v>
      </c>
      <c r="Q1591" s="157">
        <f t="shared" si="543"/>
        <v>0</v>
      </c>
      <c r="R1591" s="163">
        <f t="shared" si="552"/>
        <v>0.12</v>
      </c>
      <c r="S1591" s="161">
        <f t="shared" si="544"/>
        <v>27</v>
      </c>
      <c r="T1591" s="161">
        <v>360</v>
      </c>
      <c r="U1591" s="164">
        <f t="shared" si="545"/>
        <v>1.0082593909999999</v>
      </c>
      <c r="V1591" s="157">
        <f t="shared" si="546"/>
        <v>8.4264244700000006</v>
      </c>
      <c r="W1591" s="2">
        <f t="shared" si="553"/>
        <v>0</v>
      </c>
      <c r="X1591" s="8"/>
      <c r="Y1591" s="8"/>
      <c r="Z1591" s="5"/>
      <c r="AA1591" s="1"/>
      <c r="AB1591" s="8"/>
      <c r="AC1591" s="3"/>
      <c r="AD1591" s="1"/>
      <c r="AE1591" s="3"/>
      <c r="AF1591" s="3"/>
      <c r="AG1591" s="4"/>
      <c r="AH1591" s="4"/>
      <c r="AI1591" s="4"/>
      <c r="AJ1591" s="1"/>
      <c r="AK1591" s="1"/>
      <c r="AL1591" s="1"/>
      <c r="AM1591" s="1"/>
    </row>
    <row r="1592" spans="1:39" ht="15" customHeight="1" x14ac:dyDescent="0.2">
      <c r="A1592" s="75">
        <f t="shared" si="547"/>
        <v>44527</v>
      </c>
      <c r="B1592" s="2">
        <f t="shared" si="538"/>
        <v>1029.3461790000001</v>
      </c>
      <c r="C1592" s="157">
        <f t="shared" si="556"/>
        <v>1010.0268661199999</v>
      </c>
      <c r="D1592" s="158">
        <f t="shared" si="548"/>
        <v>5876.05</v>
      </c>
      <c r="E1592" s="150">
        <f>IF(AND(K1592=1,K1591&gt;1),VLOOKUP(A1591,[1]Plan1!$GA$137:$GD$300,4),E1591)</f>
        <v>5944.21</v>
      </c>
      <c r="F1592" s="152">
        <f t="shared" si="539"/>
        <v>44438</v>
      </c>
      <c r="G1592" s="152">
        <f t="shared" si="557"/>
        <v>44469</v>
      </c>
      <c r="H1592" s="159">
        <f t="shared" si="540"/>
        <v>1.159962900247602E-2</v>
      </c>
      <c r="I1592" s="160">
        <f t="shared" si="549"/>
        <v>44530</v>
      </c>
      <c r="J1592" s="155">
        <f t="shared" si="558"/>
        <v>31</v>
      </c>
      <c r="K1592" s="155">
        <f t="shared" si="554"/>
        <v>28</v>
      </c>
      <c r="L1592" s="2">
        <f t="shared" si="550"/>
        <v>1.0104712199999999</v>
      </c>
      <c r="M1592" s="157">
        <f t="shared" si="555"/>
        <v>1.0104712199999999</v>
      </c>
      <c r="N1592" s="2">
        <f t="shared" si="541"/>
        <v>1020.60307964</v>
      </c>
      <c r="O1592" s="161">
        <f t="shared" si="551"/>
        <v>0</v>
      </c>
      <c r="P1592" s="162">
        <f t="shared" si="542"/>
        <v>0</v>
      </c>
      <c r="Q1592" s="157">
        <f t="shared" si="543"/>
        <v>0</v>
      </c>
      <c r="R1592" s="163">
        <f t="shared" si="552"/>
        <v>0.12</v>
      </c>
      <c r="S1592" s="161">
        <f t="shared" si="544"/>
        <v>28</v>
      </c>
      <c r="T1592" s="161">
        <v>360</v>
      </c>
      <c r="U1592" s="164">
        <f t="shared" si="545"/>
        <v>1.0085666010000001</v>
      </c>
      <c r="V1592" s="157">
        <f t="shared" si="546"/>
        <v>8.7430993600000004</v>
      </c>
      <c r="W1592" s="2">
        <f t="shared" si="553"/>
        <v>0</v>
      </c>
      <c r="X1592" s="8"/>
      <c r="Y1592" s="8"/>
      <c r="Z1592" s="5"/>
      <c r="AA1592" s="1"/>
      <c r="AB1592" s="8"/>
      <c r="AC1592" s="3"/>
      <c r="AD1592" s="1"/>
      <c r="AE1592" s="3"/>
      <c r="AF1592" s="3"/>
      <c r="AG1592" s="4"/>
      <c r="AH1592" s="4"/>
      <c r="AI1592" s="4"/>
      <c r="AJ1592" s="1"/>
      <c r="AK1592" s="1"/>
      <c r="AL1592" s="1"/>
      <c r="AM1592" s="1"/>
    </row>
    <row r="1593" spans="1:39" ht="15" customHeight="1" x14ac:dyDescent="0.2">
      <c r="A1593" s="75">
        <f t="shared" si="547"/>
        <v>44528</v>
      </c>
      <c r="B1593" s="2">
        <f t="shared" si="538"/>
        <v>1030.0429545500001</v>
      </c>
      <c r="C1593" s="157">
        <f t="shared" si="556"/>
        <v>1010.0268661199999</v>
      </c>
      <c r="D1593" s="158">
        <f t="shared" si="548"/>
        <v>5876.05</v>
      </c>
      <c r="E1593" s="150">
        <f>IF(AND(K1593=1,K1592&gt;1),VLOOKUP(A1592,[1]Plan1!$GA$137:$GD$300,4),E1592)</f>
        <v>5944.21</v>
      </c>
      <c r="F1593" s="152">
        <f t="shared" si="539"/>
        <v>44438</v>
      </c>
      <c r="G1593" s="152">
        <f t="shared" si="557"/>
        <v>44469</v>
      </c>
      <c r="H1593" s="159">
        <f t="shared" si="540"/>
        <v>1.159962900247602E-2</v>
      </c>
      <c r="I1593" s="160">
        <f t="shared" si="549"/>
        <v>44530</v>
      </c>
      <c r="J1593" s="155">
        <f t="shared" si="558"/>
        <v>31</v>
      </c>
      <c r="K1593" s="155">
        <f t="shared" si="554"/>
        <v>29</v>
      </c>
      <c r="L1593" s="2">
        <f t="shared" si="550"/>
        <v>1.01084722</v>
      </c>
      <c r="M1593" s="157">
        <f t="shared" si="555"/>
        <v>1.01084722</v>
      </c>
      <c r="N1593" s="2">
        <f t="shared" si="541"/>
        <v>1020.98284974</v>
      </c>
      <c r="O1593" s="161">
        <f t="shared" si="551"/>
        <v>0</v>
      </c>
      <c r="P1593" s="162">
        <f t="shared" si="542"/>
        <v>0</v>
      </c>
      <c r="Q1593" s="157">
        <f t="shared" si="543"/>
        <v>0</v>
      </c>
      <c r="R1593" s="163">
        <f t="shared" si="552"/>
        <v>0.12</v>
      </c>
      <c r="S1593" s="161">
        <f t="shared" si="544"/>
        <v>29</v>
      </c>
      <c r="T1593" s="161">
        <v>360</v>
      </c>
      <c r="U1593" s="164">
        <f t="shared" si="545"/>
        <v>1.008873905</v>
      </c>
      <c r="V1593" s="157">
        <f t="shared" si="546"/>
        <v>9.0601048100000003</v>
      </c>
      <c r="W1593" s="2">
        <f t="shared" si="553"/>
        <v>0</v>
      </c>
      <c r="X1593" s="8"/>
      <c r="Y1593" s="8"/>
      <c r="Z1593" s="5"/>
      <c r="AA1593" s="1"/>
      <c r="AB1593" s="8"/>
      <c r="AC1593" s="3"/>
      <c r="AD1593" s="1"/>
      <c r="AE1593" s="3"/>
      <c r="AF1593" s="3"/>
      <c r="AG1593" s="4"/>
      <c r="AH1593" s="4"/>
      <c r="AI1593" s="4"/>
      <c r="AJ1593" s="1"/>
      <c r="AK1593" s="1"/>
      <c r="AL1593" s="1"/>
      <c r="AM1593" s="1"/>
    </row>
    <row r="1594" spans="1:39" ht="15" customHeight="1" x14ac:dyDescent="0.2">
      <c r="A1594" s="75">
        <f t="shared" si="547"/>
        <v>44529</v>
      </c>
      <c r="B1594" s="2">
        <f t="shared" si="538"/>
        <v>1030.7401910000001</v>
      </c>
      <c r="C1594" s="157">
        <f t="shared" si="556"/>
        <v>1010.0268661199999</v>
      </c>
      <c r="D1594" s="158">
        <f t="shared" si="548"/>
        <v>5876.05</v>
      </c>
      <c r="E1594" s="150">
        <f>IF(AND(K1594=1,K1593&gt;1),VLOOKUP(A1593,[1]Plan1!$GA$137:$GD$300,4),E1593)</f>
        <v>5944.21</v>
      </c>
      <c r="F1594" s="152">
        <f t="shared" si="539"/>
        <v>44438</v>
      </c>
      <c r="G1594" s="152">
        <f t="shared" si="557"/>
        <v>44469</v>
      </c>
      <c r="H1594" s="159">
        <f t="shared" si="540"/>
        <v>1.159962900247602E-2</v>
      </c>
      <c r="I1594" s="160">
        <f t="shared" si="549"/>
        <v>44530</v>
      </c>
      <c r="J1594" s="155">
        <f t="shared" si="558"/>
        <v>31</v>
      </c>
      <c r="K1594" s="155">
        <f t="shared" si="554"/>
        <v>30</v>
      </c>
      <c r="L1594" s="2">
        <f t="shared" si="550"/>
        <v>1.0112233500000001</v>
      </c>
      <c r="M1594" s="157">
        <f t="shared" si="555"/>
        <v>1.0112233500000001</v>
      </c>
      <c r="N1594" s="2">
        <f t="shared" si="541"/>
        <v>1021.36275114</v>
      </c>
      <c r="O1594" s="161">
        <f t="shared" si="551"/>
        <v>0</v>
      </c>
      <c r="P1594" s="162">
        <f t="shared" si="542"/>
        <v>0</v>
      </c>
      <c r="Q1594" s="157">
        <f t="shared" si="543"/>
        <v>0</v>
      </c>
      <c r="R1594" s="163">
        <f t="shared" si="552"/>
        <v>0.12</v>
      </c>
      <c r="S1594" s="161">
        <f t="shared" si="544"/>
        <v>30</v>
      </c>
      <c r="T1594" s="161">
        <v>360</v>
      </c>
      <c r="U1594" s="164">
        <f t="shared" si="545"/>
        <v>1.009181302</v>
      </c>
      <c r="V1594" s="157">
        <f t="shared" si="546"/>
        <v>9.3774398600000008</v>
      </c>
      <c r="W1594" s="2">
        <f t="shared" si="553"/>
        <v>0</v>
      </c>
      <c r="X1594" s="8"/>
      <c r="Y1594" s="8"/>
      <c r="Z1594" s="5"/>
      <c r="AA1594" s="1"/>
      <c r="AB1594" s="8"/>
      <c r="AC1594" s="3"/>
      <c r="AD1594" s="1"/>
      <c r="AE1594" s="3"/>
      <c r="AF1594" s="3"/>
      <c r="AG1594" s="4"/>
      <c r="AH1594" s="4"/>
      <c r="AI1594" s="4"/>
      <c r="AJ1594" s="1"/>
      <c r="AK1594" s="1"/>
      <c r="AL1594" s="1"/>
      <c r="AM1594" s="1"/>
    </row>
    <row r="1595" spans="1:39" ht="15" customHeight="1" x14ac:dyDescent="0.2">
      <c r="A1595" s="75">
        <f t="shared" si="547"/>
        <v>44530</v>
      </c>
      <c r="B1595" s="2">
        <f t="shared" si="538"/>
        <v>1031.43789982</v>
      </c>
      <c r="C1595" s="157">
        <f t="shared" si="556"/>
        <v>1010.0268661199999</v>
      </c>
      <c r="D1595" s="158">
        <f t="shared" si="548"/>
        <v>5876.05</v>
      </c>
      <c r="E1595" s="150">
        <f>IF(AND(K1595=1,K1594&gt;1),VLOOKUP(A1594,[1]Plan1!$GA$137:$GD$300,4),E1594)</f>
        <v>5944.21</v>
      </c>
      <c r="F1595" s="152">
        <f t="shared" si="539"/>
        <v>44438</v>
      </c>
      <c r="G1595" s="152">
        <f t="shared" si="557"/>
        <v>44469</v>
      </c>
      <c r="H1595" s="159">
        <f t="shared" si="540"/>
        <v>1.159962900247602E-2</v>
      </c>
      <c r="I1595" s="160">
        <f t="shared" si="549"/>
        <v>44530</v>
      </c>
      <c r="J1595" s="155">
        <f t="shared" si="558"/>
        <v>31</v>
      </c>
      <c r="K1595" s="155">
        <f t="shared" si="554"/>
        <v>31</v>
      </c>
      <c r="L1595" s="2">
        <f t="shared" si="550"/>
        <v>1.0115996199999999</v>
      </c>
      <c r="M1595" s="157">
        <f t="shared" si="555"/>
        <v>1.0115996199999999</v>
      </c>
      <c r="N1595" s="2">
        <f t="shared" si="541"/>
        <v>1021.74279395</v>
      </c>
      <c r="O1595" s="161">
        <f t="shared" si="551"/>
        <v>16</v>
      </c>
      <c r="P1595" s="162">
        <f t="shared" si="542"/>
        <v>2.1308675093834106E-2</v>
      </c>
      <c r="Q1595" s="157">
        <f t="shared" si="543"/>
        <v>21.771985220000001</v>
      </c>
      <c r="R1595" s="163">
        <f t="shared" si="552"/>
        <v>0.12</v>
      </c>
      <c r="S1595" s="161">
        <f t="shared" si="544"/>
        <v>31</v>
      </c>
      <c r="T1595" s="161">
        <v>360</v>
      </c>
      <c r="U1595" s="164">
        <f t="shared" si="545"/>
        <v>1.0094887930000001</v>
      </c>
      <c r="V1595" s="157">
        <f t="shared" si="546"/>
        <v>9.6951058700000008</v>
      </c>
      <c r="W1595" s="2">
        <f t="shared" si="553"/>
        <v>31.467091090000004</v>
      </c>
      <c r="X1595" s="8"/>
      <c r="Y1595" s="8"/>
      <c r="Z1595" s="5"/>
      <c r="AA1595" s="1"/>
      <c r="AB1595" s="8"/>
      <c r="AC1595" s="3"/>
      <c r="AD1595" s="1"/>
      <c r="AE1595" s="3"/>
      <c r="AF1595" s="3"/>
      <c r="AG1595" s="4"/>
      <c r="AH1595" s="4"/>
      <c r="AI1595" s="4"/>
      <c r="AJ1595" s="1"/>
      <c r="AK1595" s="1"/>
      <c r="AL1595" s="1"/>
      <c r="AM1595" s="1"/>
    </row>
    <row r="1596" spans="1:39" ht="15" customHeight="1" x14ac:dyDescent="0.2">
      <c r="A1596" s="75">
        <f t="shared" si="547"/>
        <v>44531</v>
      </c>
      <c r="B1596" s="2">
        <f t="shared" si="538"/>
        <v>1000.69991884</v>
      </c>
      <c r="C1596" s="157">
        <f t="shared" si="556"/>
        <v>999.97080872999993</v>
      </c>
      <c r="D1596" s="158">
        <f t="shared" si="548"/>
        <v>5944.21</v>
      </c>
      <c r="E1596" s="150">
        <f>IF(AND(K1596=1,K1595&gt;1),VLOOKUP(A1595,[1]Plan1!$GA$137:$GD$300,4),E1595)</f>
        <v>6018.51</v>
      </c>
      <c r="F1596" s="152">
        <f t="shared" si="539"/>
        <v>44469</v>
      </c>
      <c r="G1596" s="152">
        <f t="shared" si="557"/>
        <v>44499</v>
      </c>
      <c r="H1596" s="159">
        <f t="shared" si="540"/>
        <v>1.2499558393798349E-2</v>
      </c>
      <c r="I1596" s="160">
        <f t="shared" si="549"/>
        <v>44560</v>
      </c>
      <c r="J1596" s="155">
        <f t="shared" si="558"/>
        <v>30</v>
      </c>
      <c r="K1596" s="155">
        <f t="shared" si="554"/>
        <v>1</v>
      </c>
      <c r="L1596" s="2">
        <f t="shared" si="550"/>
        <v>1.0004141499999999</v>
      </c>
      <c r="M1596" s="157">
        <f t="shared" si="555"/>
        <v>1.0004141499999999</v>
      </c>
      <c r="N1596" s="2">
        <f t="shared" si="541"/>
        <v>1000.38494664</v>
      </c>
      <c r="O1596" s="161">
        <f t="shared" si="551"/>
        <v>0</v>
      </c>
      <c r="P1596" s="162">
        <f t="shared" si="542"/>
        <v>0</v>
      </c>
      <c r="Q1596" s="157">
        <f t="shared" si="543"/>
        <v>0</v>
      </c>
      <c r="R1596" s="163">
        <f t="shared" si="552"/>
        <v>0.12</v>
      </c>
      <c r="S1596" s="161">
        <f t="shared" si="544"/>
        <v>1</v>
      </c>
      <c r="T1596" s="161">
        <v>360</v>
      </c>
      <c r="U1596" s="164">
        <f t="shared" si="545"/>
        <v>1.0003148509999999</v>
      </c>
      <c r="V1596" s="157">
        <f t="shared" si="546"/>
        <v>0.31497219999999998</v>
      </c>
      <c r="W1596" s="2">
        <f t="shared" si="553"/>
        <v>0</v>
      </c>
      <c r="X1596" s="8"/>
      <c r="Y1596" s="8"/>
      <c r="Z1596" s="5"/>
      <c r="AA1596" s="1"/>
      <c r="AB1596" s="8"/>
      <c r="AC1596" s="3"/>
      <c r="AD1596" s="1"/>
      <c r="AE1596" s="3"/>
      <c r="AF1596" s="3"/>
      <c r="AG1596" s="4"/>
      <c r="AH1596" s="4"/>
      <c r="AI1596" s="4"/>
      <c r="AJ1596" s="1"/>
      <c r="AK1596" s="1"/>
      <c r="AL1596" s="1"/>
      <c r="AM1596" s="1"/>
    </row>
    <row r="1597" spans="1:39" ht="15" customHeight="1" x14ac:dyDescent="0.2">
      <c r="A1597" s="75">
        <f t="shared" si="547"/>
        <v>44532</v>
      </c>
      <c r="B1597" s="2">
        <f t="shared" si="538"/>
        <v>1001.4295699099999</v>
      </c>
      <c r="C1597" s="157">
        <f t="shared" si="556"/>
        <v>999.97080872999993</v>
      </c>
      <c r="D1597" s="158">
        <f t="shared" si="548"/>
        <v>5944.21</v>
      </c>
      <c r="E1597" s="150">
        <f>IF(AND(K1597=1,K1596&gt;1),VLOOKUP(A1596,[1]Plan1!$GA$137:$GD$300,4),E1596)</f>
        <v>6018.51</v>
      </c>
      <c r="F1597" s="152">
        <f t="shared" si="539"/>
        <v>44469</v>
      </c>
      <c r="G1597" s="152">
        <f t="shared" si="557"/>
        <v>44499</v>
      </c>
      <c r="H1597" s="159">
        <f t="shared" si="540"/>
        <v>1.2499558393798349E-2</v>
      </c>
      <c r="I1597" s="160">
        <f t="shared" si="549"/>
        <v>44560</v>
      </c>
      <c r="J1597" s="155">
        <f t="shared" si="558"/>
        <v>30</v>
      </c>
      <c r="K1597" s="155">
        <f t="shared" si="554"/>
        <v>2</v>
      </c>
      <c r="L1597" s="2">
        <f t="shared" si="550"/>
        <v>1.00082848</v>
      </c>
      <c r="M1597" s="157">
        <f t="shared" si="555"/>
        <v>1.00082848</v>
      </c>
      <c r="N1597" s="2">
        <f t="shared" si="541"/>
        <v>1000.79926454</v>
      </c>
      <c r="O1597" s="161">
        <f t="shared" si="551"/>
        <v>0</v>
      </c>
      <c r="P1597" s="162">
        <f t="shared" si="542"/>
        <v>0</v>
      </c>
      <c r="Q1597" s="157">
        <f t="shared" si="543"/>
        <v>0</v>
      </c>
      <c r="R1597" s="163">
        <f t="shared" si="552"/>
        <v>0.12</v>
      </c>
      <c r="S1597" s="161">
        <f t="shared" si="544"/>
        <v>2</v>
      </c>
      <c r="T1597" s="161">
        <v>360</v>
      </c>
      <c r="U1597" s="164">
        <f t="shared" si="545"/>
        <v>1.000629802</v>
      </c>
      <c r="V1597" s="157">
        <f t="shared" si="546"/>
        <v>0.63030536999999998</v>
      </c>
      <c r="W1597" s="2">
        <f t="shared" si="553"/>
        <v>0</v>
      </c>
      <c r="X1597" s="8"/>
      <c r="Y1597" s="8"/>
      <c r="Z1597" s="5"/>
      <c r="AA1597" s="1"/>
      <c r="AB1597" s="8"/>
      <c r="AC1597" s="3"/>
      <c r="AD1597" s="1"/>
      <c r="AE1597" s="3"/>
      <c r="AF1597" s="3"/>
      <c r="AG1597" s="4"/>
      <c r="AH1597" s="4"/>
      <c r="AI1597" s="4"/>
      <c r="AJ1597" s="1"/>
      <c r="AK1597" s="1"/>
      <c r="AL1597" s="1"/>
      <c r="AM1597" s="1"/>
    </row>
    <row r="1598" spans="1:39" ht="15" customHeight="1" x14ac:dyDescent="0.2">
      <c r="A1598" s="75">
        <f t="shared" si="547"/>
        <v>44533</v>
      </c>
      <c r="B1598" s="2">
        <f t="shared" si="538"/>
        <v>1002.15975125</v>
      </c>
      <c r="C1598" s="157">
        <f t="shared" si="556"/>
        <v>999.97080872999993</v>
      </c>
      <c r="D1598" s="158">
        <f t="shared" si="548"/>
        <v>5944.21</v>
      </c>
      <c r="E1598" s="150">
        <f>IF(AND(K1598=1,K1597&gt;1),VLOOKUP(A1597,[1]Plan1!$GA$137:$GD$300,4),E1597)</f>
        <v>6018.51</v>
      </c>
      <c r="F1598" s="152">
        <f t="shared" si="539"/>
        <v>44469</v>
      </c>
      <c r="G1598" s="152">
        <f t="shared" si="557"/>
        <v>44499</v>
      </c>
      <c r="H1598" s="159">
        <f t="shared" si="540"/>
        <v>1.2499558393798349E-2</v>
      </c>
      <c r="I1598" s="160">
        <f t="shared" si="549"/>
        <v>44560</v>
      </c>
      <c r="J1598" s="155">
        <f t="shared" si="558"/>
        <v>30</v>
      </c>
      <c r="K1598" s="155">
        <f t="shared" si="554"/>
        <v>3</v>
      </c>
      <c r="L1598" s="2">
        <f t="shared" si="550"/>
        <v>1.00124298</v>
      </c>
      <c r="M1598" s="157">
        <f t="shared" si="555"/>
        <v>1.00124298</v>
      </c>
      <c r="N1598" s="2">
        <f t="shared" si="541"/>
        <v>1001.21375244</v>
      </c>
      <c r="O1598" s="161">
        <f t="shared" si="551"/>
        <v>0</v>
      </c>
      <c r="P1598" s="162">
        <f t="shared" si="542"/>
        <v>0</v>
      </c>
      <c r="Q1598" s="157">
        <f t="shared" si="543"/>
        <v>0</v>
      </c>
      <c r="R1598" s="163">
        <f t="shared" si="552"/>
        <v>0.12</v>
      </c>
      <c r="S1598" s="161">
        <f t="shared" si="544"/>
        <v>3</v>
      </c>
      <c r="T1598" s="161">
        <v>360</v>
      </c>
      <c r="U1598" s="164">
        <f t="shared" si="545"/>
        <v>1.0009448519999999</v>
      </c>
      <c r="V1598" s="157">
        <f t="shared" si="546"/>
        <v>0.94599880999999997</v>
      </c>
      <c r="W1598" s="2">
        <f t="shared" si="553"/>
        <v>0</v>
      </c>
      <c r="X1598" s="8"/>
      <c r="Y1598" s="8"/>
      <c r="Z1598" s="5"/>
      <c r="AA1598" s="1"/>
      <c r="AB1598" s="8"/>
      <c r="AC1598" s="3"/>
      <c r="AD1598" s="1"/>
      <c r="AE1598" s="3"/>
      <c r="AF1598" s="3"/>
      <c r="AG1598" s="4"/>
      <c r="AH1598" s="4"/>
      <c r="AI1598" s="4"/>
      <c r="AJ1598" s="1"/>
      <c r="AK1598" s="1"/>
      <c r="AL1598" s="1"/>
      <c r="AM1598" s="1"/>
    </row>
    <row r="1599" spans="1:39" ht="15" customHeight="1" x14ac:dyDescent="0.2">
      <c r="A1599" s="75">
        <f t="shared" si="547"/>
        <v>44534</v>
      </c>
      <c r="B1599" s="2">
        <f t="shared" si="538"/>
        <v>1002.8904631299999</v>
      </c>
      <c r="C1599" s="157">
        <f t="shared" si="556"/>
        <v>999.97080872999993</v>
      </c>
      <c r="D1599" s="158">
        <f t="shared" si="548"/>
        <v>5944.21</v>
      </c>
      <c r="E1599" s="150">
        <f>IF(AND(K1599=1,K1598&gt;1),VLOOKUP(A1598,[1]Plan1!$GA$137:$GD$300,4),E1598)</f>
        <v>6018.51</v>
      </c>
      <c r="F1599" s="152">
        <f t="shared" si="539"/>
        <v>44469</v>
      </c>
      <c r="G1599" s="152">
        <f t="shared" si="557"/>
        <v>44499</v>
      </c>
      <c r="H1599" s="159">
        <f t="shared" si="540"/>
        <v>1.2499558393798349E-2</v>
      </c>
      <c r="I1599" s="160">
        <f t="shared" si="549"/>
        <v>44560</v>
      </c>
      <c r="J1599" s="155">
        <f t="shared" si="558"/>
        <v>30</v>
      </c>
      <c r="K1599" s="155">
        <f t="shared" si="554"/>
        <v>4</v>
      </c>
      <c r="L1599" s="2">
        <f t="shared" si="550"/>
        <v>1.0016576500000001</v>
      </c>
      <c r="M1599" s="157">
        <f t="shared" si="555"/>
        <v>1.0016576500000001</v>
      </c>
      <c r="N1599" s="2">
        <f t="shared" si="541"/>
        <v>1001.62841034</v>
      </c>
      <c r="O1599" s="161">
        <f t="shared" si="551"/>
        <v>0</v>
      </c>
      <c r="P1599" s="162">
        <f t="shared" si="542"/>
        <v>0</v>
      </c>
      <c r="Q1599" s="157">
        <f t="shared" si="543"/>
        <v>0</v>
      </c>
      <c r="R1599" s="163">
        <f t="shared" si="552"/>
        <v>0.12</v>
      </c>
      <c r="S1599" s="161">
        <f t="shared" si="544"/>
        <v>4</v>
      </c>
      <c r="T1599" s="161">
        <v>360</v>
      </c>
      <c r="U1599" s="164">
        <f t="shared" si="545"/>
        <v>1.0012600009999999</v>
      </c>
      <c r="V1599" s="157">
        <f t="shared" si="546"/>
        <v>1.26205279</v>
      </c>
      <c r="W1599" s="2">
        <f t="shared" si="553"/>
        <v>0</v>
      </c>
      <c r="X1599" s="8"/>
      <c r="Y1599" s="8"/>
      <c r="Z1599" s="5"/>
      <c r="AA1599" s="1"/>
      <c r="AB1599" s="8"/>
      <c r="AC1599" s="3"/>
      <c r="AD1599" s="1"/>
      <c r="AE1599" s="3"/>
      <c r="AF1599" s="3"/>
      <c r="AG1599" s="4"/>
      <c r="AH1599" s="4"/>
      <c r="AI1599" s="4"/>
      <c r="AJ1599" s="1"/>
      <c r="AK1599" s="1"/>
      <c r="AL1599" s="1"/>
      <c r="AM1599" s="1"/>
    </row>
    <row r="1600" spans="1:39" ht="15" customHeight="1" x14ac:dyDescent="0.2">
      <c r="A1600" s="75">
        <f t="shared" si="547"/>
        <v>44535</v>
      </c>
      <c r="B1600" s="2">
        <f t="shared" si="538"/>
        <v>1003.62170583</v>
      </c>
      <c r="C1600" s="157">
        <f t="shared" si="556"/>
        <v>999.97080872999993</v>
      </c>
      <c r="D1600" s="158">
        <f t="shared" si="548"/>
        <v>5944.21</v>
      </c>
      <c r="E1600" s="150">
        <f>IF(AND(K1600=1,K1599&gt;1),VLOOKUP(A1599,[1]Plan1!$GA$137:$GD$300,4),E1599)</f>
        <v>6018.51</v>
      </c>
      <c r="F1600" s="152">
        <f t="shared" si="539"/>
        <v>44469</v>
      </c>
      <c r="G1600" s="152">
        <f t="shared" si="557"/>
        <v>44499</v>
      </c>
      <c r="H1600" s="159">
        <f t="shared" si="540"/>
        <v>1.2499558393798349E-2</v>
      </c>
      <c r="I1600" s="160">
        <f t="shared" si="549"/>
        <v>44560</v>
      </c>
      <c r="J1600" s="155">
        <f t="shared" si="558"/>
        <v>30</v>
      </c>
      <c r="K1600" s="155">
        <f t="shared" si="554"/>
        <v>5</v>
      </c>
      <c r="L1600" s="2">
        <f t="shared" si="550"/>
        <v>1.00207249</v>
      </c>
      <c r="M1600" s="157">
        <f t="shared" si="555"/>
        <v>1.00207249</v>
      </c>
      <c r="N1600" s="2">
        <f t="shared" si="541"/>
        <v>1002.04323823</v>
      </c>
      <c r="O1600" s="161">
        <f t="shared" si="551"/>
        <v>0</v>
      </c>
      <c r="P1600" s="162">
        <f t="shared" si="542"/>
        <v>0</v>
      </c>
      <c r="Q1600" s="157">
        <f t="shared" si="543"/>
        <v>0</v>
      </c>
      <c r="R1600" s="163">
        <f t="shared" si="552"/>
        <v>0.12</v>
      </c>
      <c r="S1600" s="161">
        <f t="shared" si="544"/>
        <v>5</v>
      </c>
      <c r="T1600" s="161">
        <v>360</v>
      </c>
      <c r="U1600" s="164">
        <f t="shared" si="545"/>
        <v>1.0015752490000001</v>
      </c>
      <c r="V1600" s="157">
        <f t="shared" si="546"/>
        <v>1.5784676</v>
      </c>
      <c r="W1600" s="2">
        <f t="shared" si="553"/>
        <v>0</v>
      </c>
      <c r="X1600" s="8"/>
      <c r="Y1600" s="8"/>
      <c r="Z1600" s="5"/>
      <c r="AA1600" s="1"/>
      <c r="AB1600" s="8"/>
      <c r="AC1600" s="3"/>
      <c r="AD1600" s="1"/>
      <c r="AE1600" s="3"/>
      <c r="AF1600" s="3"/>
      <c r="AG1600" s="4"/>
      <c r="AH1600" s="4"/>
      <c r="AI1600" s="4"/>
      <c r="AJ1600" s="1"/>
      <c r="AK1600" s="1"/>
      <c r="AL1600" s="1"/>
      <c r="AM1600" s="1"/>
    </row>
    <row r="1601" spans="1:39" ht="15" customHeight="1" x14ac:dyDescent="0.2">
      <c r="A1601" s="75">
        <f t="shared" si="547"/>
        <v>44536</v>
      </c>
      <c r="B1601" s="2">
        <f t="shared" si="538"/>
        <v>1004.35347964</v>
      </c>
      <c r="C1601" s="157">
        <f t="shared" si="556"/>
        <v>999.97080872999993</v>
      </c>
      <c r="D1601" s="158">
        <f t="shared" si="548"/>
        <v>5944.21</v>
      </c>
      <c r="E1601" s="150">
        <f>IF(AND(K1601=1,K1600&gt;1),VLOOKUP(A1600,[1]Plan1!$GA$137:$GD$300,4),E1600)</f>
        <v>6018.51</v>
      </c>
      <c r="F1601" s="152">
        <f t="shared" si="539"/>
        <v>44469</v>
      </c>
      <c r="G1601" s="152">
        <f t="shared" si="557"/>
        <v>44499</v>
      </c>
      <c r="H1601" s="159">
        <f t="shared" si="540"/>
        <v>1.2499558393798349E-2</v>
      </c>
      <c r="I1601" s="160">
        <f t="shared" si="549"/>
        <v>44560</v>
      </c>
      <c r="J1601" s="155">
        <f t="shared" si="558"/>
        <v>30</v>
      </c>
      <c r="K1601" s="155">
        <f t="shared" si="554"/>
        <v>6</v>
      </c>
      <c r="L1601" s="2">
        <f t="shared" si="550"/>
        <v>1.0024875</v>
      </c>
      <c r="M1601" s="157">
        <f t="shared" si="555"/>
        <v>1.0024875</v>
      </c>
      <c r="N1601" s="2">
        <f t="shared" si="541"/>
        <v>1002.45823611</v>
      </c>
      <c r="O1601" s="161">
        <f t="shared" si="551"/>
        <v>0</v>
      </c>
      <c r="P1601" s="162">
        <f t="shared" si="542"/>
        <v>0</v>
      </c>
      <c r="Q1601" s="157">
        <f t="shared" si="543"/>
        <v>0</v>
      </c>
      <c r="R1601" s="163">
        <f t="shared" si="552"/>
        <v>0.12</v>
      </c>
      <c r="S1601" s="161">
        <f t="shared" si="544"/>
        <v>6</v>
      </c>
      <c r="T1601" s="161">
        <v>360</v>
      </c>
      <c r="U1601" s="164">
        <f t="shared" si="545"/>
        <v>1.001890596</v>
      </c>
      <c r="V1601" s="157">
        <f t="shared" si="546"/>
        <v>1.8952435299999999</v>
      </c>
      <c r="W1601" s="2">
        <f t="shared" si="553"/>
        <v>0</v>
      </c>
      <c r="X1601" s="8"/>
      <c r="Y1601" s="8"/>
      <c r="Z1601" s="5"/>
      <c r="AA1601" s="1"/>
      <c r="AB1601" s="8"/>
      <c r="AC1601" s="3"/>
      <c r="AD1601" s="1"/>
      <c r="AE1601" s="3"/>
      <c r="AF1601" s="3"/>
      <c r="AG1601" s="4"/>
      <c r="AH1601" s="4"/>
      <c r="AI1601" s="4"/>
      <c r="AJ1601" s="1"/>
      <c r="AK1601" s="1"/>
      <c r="AL1601" s="1"/>
      <c r="AM1601" s="1"/>
    </row>
    <row r="1602" spans="1:39" ht="15" customHeight="1" x14ac:dyDescent="0.2">
      <c r="A1602" s="75">
        <f t="shared" si="547"/>
        <v>44537</v>
      </c>
      <c r="B1602" s="2">
        <f t="shared" si="538"/>
        <v>1005.08579586</v>
      </c>
      <c r="C1602" s="157">
        <f t="shared" si="556"/>
        <v>999.97080872999993</v>
      </c>
      <c r="D1602" s="158">
        <f t="shared" si="548"/>
        <v>5944.21</v>
      </c>
      <c r="E1602" s="150">
        <f>IF(AND(K1602=1,K1601&gt;1),VLOOKUP(A1601,[1]Plan1!$GA$137:$GD$300,4),E1601)</f>
        <v>6018.51</v>
      </c>
      <c r="F1602" s="152">
        <f t="shared" si="539"/>
        <v>44469</v>
      </c>
      <c r="G1602" s="152">
        <f t="shared" si="557"/>
        <v>44499</v>
      </c>
      <c r="H1602" s="159">
        <f t="shared" si="540"/>
        <v>1.2499558393798349E-2</v>
      </c>
      <c r="I1602" s="160">
        <f t="shared" si="549"/>
        <v>44560</v>
      </c>
      <c r="J1602" s="155">
        <f t="shared" si="558"/>
        <v>30</v>
      </c>
      <c r="K1602" s="155">
        <f t="shared" si="554"/>
        <v>7</v>
      </c>
      <c r="L1602" s="2">
        <f t="shared" si="550"/>
        <v>1.00290269</v>
      </c>
      <c r="M1602" s="157">
        <f t="shared" si="555"/>
        <v>1.00290269</v>
      </c>
      <c r="N1602" s="2">
        <f t="shared" si="541"/>
        <v>1002.87341399</v>
      </c>
      <c r="O1602" s="161">
        <f t="shared" si="551"/>
        <v>0</v>
      </c>
      <c r="P1602" s="162">
        <f t="shared" si="542"/>
        <v>0</v>
      </c>
      <c r="Q1602" s="157">
        <f t="shared" si="543"/>
        <v>0</v>
      </c>
      <c r="R1602" s="163">
        <f t="shared" si="552"/>
        <v>0.12</v>
      </c>
      <c r="S1602" s="161">
        <f t="shared" si="544"/>
        <v>7</v>
      </c>
      <c r="T1602" s="161">
        <v>360</v>
      </c>
      <c r="U1602" s="164">
        <f t="shared" si="545"/>
        <v>1.0022060429999999</v>
      </c>
      <c r="V1602" s="157">
        <f t="shared" si="546"/>
        <v>2.2123818700000002</v>
      </c>
      <c r="W1602" s="2">
        <f t="shared" si="553"/>
        <v>0</v>
      </c>
      <c r="X1602" s="8"/>
      <c r="Y1602" s="8"/>
      <c r="Z1602" s="5"/>
      <c r="AA1602" s="1"/>
      <c r="AB1602" s="8"/>
      <c r="AC1602" s="3"/>
      <c r="AD1602" s="1"/>
      <c r="AE1602" s="3"/>
      <c r="AF1602" s="3"/>
      <c r="AG1602" s="4"/>
      <c r="AH1602" s="4"/>
      <c r="AI1602" s="4"/>
      <c r="AJ1602" s="1"/>
      <c r="AK1602" s="1"/>
      <c r="AL1602" s="1"/>
      <c r="AM1602" s="1"/>
    </row>
    <row r="1603" spans="1:39" ht="15" customHeight="1" x14ac:dyDescent="0.2">
      <c r="A1603" s="75">
        <f t="shared" si="547"/>
        <v>44538</v>
      </c>
      <c r="B1603" s="2">
        <f t="shared" si="538"/>
        <v>1005.81863375</v>
      </c>
      <c r="C1603" s="157">
        <f t="shared" si="556"/>
        <v>999.97080872999993</v>
      </c>
      <c r="D1603" s="158">
        <f t="shared" si="548"/>
        <v>5944.21</v>
      </c>
      <c r="E1603" s="150">
        <f>IF(AND(K1603=1,K1602&gt;1),VLOOKUP(A1602,[1]Plan1!$GA$137:$GD$300,4),E1602)</f>
        <v>6018.51</v>
      </c>
      <c r="F1603" s="152">
        <f t="shared" si="539"/>
        <v>44469</v>
      </c>
      <c r="G1603" s="152">
        <f t="shared" si="557"/>
        <v>44499</v>
      </c>
      <c r="H1603" s="159">
        <f t="shared" si="540"/>
        <v>1.2499558393798349E-2</v>
      </c>
      <c r="I1603" s="160">
        <f t="shared" si="549"/>
        <v>44560</v>
      </c>
      <c r="J1603" s="155">
        <f t="shared" si="558"/>
        <v>30</v>
      </c>
      <c r="K1603" s="155">
        <f t="shared" si="554"/>
        <v>8</v>
      </c>
      <c r="L1603" s="2">
        <f t="shared" si="550"/>
        <v>1.0033180399999999</v>
      </c>
      <c r="M1603" s="157">
        <f t="shared" si="555"/>
        <v>1.0033180399999999</v>
      </c>
      <c r="N1603" s="2">
        <f t="shared" si="541"/>
        <v>1003.2887518700001</v>
      </c>
      <c r="O1603" s="161">
        <f t="shared" si="551"/>
        <v>0</v>
      </c>
      <c r="P1603" s="162">
        <f t="shared" si="542"/>
        <v>0</v>
      </c>
      <c r="Q1603" s="157">
        <f t="shared" si="543"/>
        <v>0</v>
      </c>
      <c r="R1603" s="163">
        <f t="shared" si="552"/>
        <v>0.12</v>
      </c>
      <c r="S1603" s="161">
        <f t="shared" si="544"/>
        <v>8</v>
      </c>
      <c r="T1603" s="161">
        <v>360</v>
      </c>
      <c r="U1603" s="164">
        <f t="shared" si="545"/>
        <v>1.0025215890000001</v>
      </c>
      <c r="V1603" s="157">
        <f t="shared" si="546"/>
        <v>2.52988188</v>
      </c>
      <c r="W1603" s="2">
        <f t="shared" si="553"/>
        <v>0</v>
      </c>
      <c r="X1603" s="8"/>
      <c r="Y1603" s="8"/>
      <c r="Z1603" s="5"/>
      <c r="AA1603" s="1"/>
      <c r="AB1603" s="8"/>
      <c r="AC1603" s="3"/>
      <c r="AD1603" s="1"/>
      <c r="AE1603" s="3"/>
      <c r="AF1603" s="3"/>
      <c r="AG1603" s="4"/>
      <c r="AH1603" s="4"/>
      <c r="AI1603" s="4"/>
      <c r="AJ1603" s="1"/>
      <c r="AK1603" s="1"/>
      <c r="AL1603" s="1"/>
      <c r="AM1603" s="1"/>
    </row>
    <row r="1604" spans="1:39" ht="15" customHeight="1" x14ac:dyDescent="0.2">
      <c r="A1604" s="75">
        <f t="shared" si="547"/>
        <v>44539</v>
      </c>
      <c r="B1604" s="2">
        <f t="shared" si="538"/>
        <v>1006.55201362</v>
      </c>
      <c r="C1604" s="157">
        <f t="shared" si="556"/>
        <v>999.97080872999993</v>
      </c>
      <c r="D1604" s="158">
        <f t="shared" si="548"/>
        <v>5944.21</v>
      </c>
      <c r="E1604" s="150">
        <f>IF(AND(K1604=1,K1603&gt;1),VLOOKUP(A1603,[1]Plan1!$GA$137:$GD$300,4),E1603)</f>
        <v>6018.51</v>
      </c>
      <c r="F1604" s="152">
        <f t="shared" si="539"/>
        <v>44469</v>
      </c>
      <c r="G1604" s="152">
        <f t="shared" si="557"/>
        <v>44499</v>
      </c>
      <c r="H1604" s="159">
        <f t="shared" si="540"/>
        <v>1.2499558393798349E-2</v>
      </c>
      <c r="I1604" s="160">
        <f t="shared" si="549"/>
        <v>44560</v>
      </c>
      <c r="J1604" s="155">
        <f t="shared" si="558"/>
        <v>30</v>
      </c>
      <c r="K1604" s="155">
        <f t="shared" si="554"/>
        <v>9</v>
      </c>
      <c r="L1604" s="2">
        <f t="shared" si="550"/>
        <v>1.0037335700000001</v>
      </c>
      <c r="M1604" s="157">
        <f t="shared" si="555"/>
        <v>1.0037335700000001</v>
      </c>
      <c r="N1604" s="2">
        <f t="shared" si="541"/>
        <v>1003.70426974</v>
      </c>
      <c r="O1604" s="161">
        <f t="shared" si="551"/>
        <v>0</v>
      </c>
      <c r="P1604" s="162">
        <f t="shared" si="542"/>
        <v>0</v>
      </c>
      <c r="Q1604" s="157">
        <f t="shared" si="543"/>
        <v>0</v>
      </c>
      <c r="R1604" s="163">
        <f t="shared" si="552"/>
        <v>0.12</v>
      </c>
      <c r="S1604" s="161">
        <f t="shared" si="544"/>
        <v>9</v>
      </c>
      <c r="T1604" s="161">
        <v>360</v>
      </c>
      <c r="U1604" s="164">
        <f t="shared" si="545"/>
        <v>1.002837234</v>
      </c>
      <c r="V1604" s="157">
        <f t="shared" si="546"/>
        <v>2.8477438799999999</v>
      </c>
      <c r="W1604" s="2">
        <f t="shared" si="553"/>
        <v>0</v>
      </c>
      <c r="X1604" s="8"/>
      <c r="Y1604" s="8"/>
      <c r="Z1604" s="5"/>
      <c r="AA1604" s="1"/>
      <c r="AB1604" s="8"/>
      <c r="AC1604" s="3"/>
      <c r="AD1604" s="1"/>
      <c r="AE1604" s="3"/>
      <c r="AF1604" s="3"/>
      <c r="AG1604" s="4"/>
      <c r="AH1604" s="4"/>
      <c r="AI1604" s="4"/>
      <c r="AJ1604" s="1"/>
      <c r="AK1604" s="1"/>
      <c r="AL1604" s="1"/>
      <c r="AM1604" s="1"/>
    </row>
    <row r="1605" spans="1:39" ht="15" customHeight="1" x14ac:dyDescent="0.2">
      <c r="A1605" s="75">
        <f t="shared" si="547"/>
        <v>44540</v>
      </c>
      <c r="B1605" s="2">
        <f t="shared" si="538"/>
        <v>1007.28592673</v>
      </c>
      <c r="C1605" s="157">
        <f t="shared" si="556"/>
        <v>999.97080872999993</v>
      </c>
      <c r="D1605" s="158">
        <f t="shared" si="548"/>
        <v>5944.21</v>
      </c>
      <c r="E1605" s="150">
        <f>IF(AND(K1605=1,K1604&gt;1),VLOOKUP(A1604,[1]Plan1!$GA$137:$GD$300,4),E1604)</f>
        <v>6018.51</v>
      </c>
      <c r="F1605" s="152">
        <f t="shared" si="539"/>
        <v>44469</v>
      </c>
      <c r="G1605" s="152">
        <f t="shared" si="557"/>
        <v>44499</v>
      </c>
      <c r="H1605" s="159">
        <f t="shared" si="540"/>
        <v>1.2499558393798349E-2</v>
      </c>
      <c r="I1605" s="160">
        <f t="shared" si="549"/>
        <v>44560</v>
      </c>
      <c r="J1605" s="155">
        <f t="shared" si="558"/>
        <v>30</v>
      </c>
      <c r="K1605" s="155">
        <f t="shared" si="554"/>
        <v>10</v>
      </c>
      <c r="L1605" s="2">
        <f t="shared" si="550"/>
        <v>1.0041492700000001</v>
      </c>
      <c r="M1605" s="157">
        <f t="shared" si="555"/>
        <v>1.0041492700000001</v>
      </c>
      <c r="N1605" s="2">
        <f t="shared" si="541"/>
        <v>1004.1199576</v>
      </c>
      <c r="O1605" s="161">
        <f t="shared" si="551"/>
        <v>0</v>
      </c>
      <c r="P1605" s="162">
        <f t="shared" si="542"/>
        <v>0</v>
      </c>
      <c r="Q1605" s="157">
        <f t="shared" si="543"/>
        <v>0</v>
      </c>
      <c r="R1605" s="163">
        <f t="shared" si="552"/>
        <v>0.12</v>
      </c>
      <c r="S1605" s="161">
        <f t="shared" si="544"/>
        <v>10</v>
      </c>
      <c r="T1605" s="161">
        <v>360</v>
      </c>
      <c r="U1605" s="164">
        <f t="shared" si="545"/>
        <v>1.003152979</v>
      </c>
      <c r="V1605" s="157">
        <f t="shared" si="546"/>
        <v>3.1659691300000001</v>
      </c>
      <c r="W1605" s="2">
        <f t="shared" si="553"/>
        <v>0</v>
      </c>
      <c r="X1605" s="8"/>
      <c r="Y1605" s="8"/>
      <c r="Z1605" s="5"/>
      <c r="AA1605" s="1"/>
      <c r="AB1605" s="8"/>
      <c r="AC1605" s="3"/>
      <c r="AD1605" s="1"/>
      <c r="AE1605" s="3"/>
      <c r="AF1605" s="3"/>
      <c r="AG1605" s="4"/>
      <c r="AH1605" s="4"/>
      <c r="AI1605" s="4"/>
      <c r="AJ1605" s="1"/>
      <c r="AK1605" s="1"/>
      <c r="AL1605" s="1"/>
      <c r="AM1605" s="1"/>
    </row>
    <row r="1606" spans="1:39" ht="15" customHeight="1" x14ac:dyDescent="0.2">
      <c r="A1606" s="75">
        <f t="shared" si="547"/>
        <v>44541</v>
      </c>
      <c r="B1606" s="2">
        <f t="shared" si="538"/>
        <v>1008.0203824299999</v>
      </c>
      <c r="C1606" s="157">
        <f t="shared" si="556"/>
        <v>999.97080872999993</v>
      </c>
      <c r="D1606" s="158">
        <f t="shared" si="548"/>
        <v>5944.21</v>
      </c>
      <c r="E1606" s="150">
        <f>IF(AND(K1606=1,K1605&gt;1),VLOOKUP(A1605,[1]Plan1!$GA$137:$GD$300,4),E1605)</f>
        <v>6018.51</v>
      </c>
      <c r="F1606" s="152">
        <f t="shared" si="539"/>
        <v>44469</v>
      </c>
      <c r="G1606" s="152">
        <f t="shared" si="557"/>
        <v>44499</v>
      </c>
      <c r="H1606" s="159">
        <f t="shared" si="540"/>
        <v>1.2499558393798349E-2</v>
      </c>
      <c r="I1606" s="160">
        <f t="shared" si="549"/>
        <v>44560</v>
      </c>
      <c r="J1606" s="155">
        <f t="shared" si="558"/>
        <v>30</v>
      </c>
      <c r="K1606" s="155">
        <f t="shared" si="554"/>
        <v>11</v>
      </c>
      <c r="L1606" s="2">
        <f t="shared" si="550"/>
        <v>1.0045651499999999</v>
      </c>
      <c r="M1606" s="157">
        <f t="shared" si="555"/>
        <v>1.0045651499999999</v>
      </c>
      <c r="N1606" s="2">
        <f t="shared" si="541"/>
        <v>1004.53582546</v>
      </c>
      <c r="O1606" s="161">
        <f t="shared" si="551"/>
        <v>0</v>
      </c>
      <c r="P1606" s="162">
        <f t="shared" si="542"/>
        <v>0</v>
      </c>
      <c r="Q1606" s="157">
        <f t="shared" si="543"/>
        <v>0</v>
      </c>
      <c r="R1606" s="163">
        <f t="shared" si="552"/>
        <v>0.12</v>
      </c>
      <c r="S1606" s="161">
        <f t="shared" si="544"/>
        <v>11</v>
      </c>
      <c r="T1606" s="161">
        <v>360</v>
      </c>
      <c r="U1606" s="164">
        <f t="shared" si="545"/>
        <v>1.003468823</v>
      </c>
      <c r="V1606" s="157">
        <f t="shared" si="546"/>
        <v>3.4845569699999999</v>
      </c>
      <c r="W1606" s="2">
        <f t="shared" si="553"/>
        <v>0</v>
      </c>
      <c r="X1606" s="8"/>
      <c r="Y1606" s="8"/>
      <c r="Z1606" s="5"/>
      <c r="AA1606" s="1"/>
      <c r="AB1606" s="8"/>
      <c r="AC1606" s="3"/>
      <c r="AD1606" s="1"/>
      <c r="AE1606" s="3"/>
      <c r="AF1606" s="3"/>
      <c r="AG1606" s="4"/>
      <c r="AH1606" s="4"/>
      <c r="AI1606" s="4"/>
      <c r="AJ1606" s="1"/>
      <c r="AK1606" s="1"/>
      <c r="AL1606" s="1"/>
      <c r="AM1606" s="1"/>
    </row>
    <row r="1607" spans="1:39" ht="15" customHeight="1" x14ac:dyDescent="0.2">
      <c r="A1607" s="75">
        <f t="shared" si="547"/>
        <v>44542</v>
      </c>
      <c r="B1607" s="2">
        <f t="shared" si="538"/>
        <v>1008.75536193</v>
      </c>
      <c r="C1607" s="157">
        <f t="shared" si="556"/>
        <v>999.97080872999993</v>
      </c>
      <c r="D1607" s="158">
        <f t="shared" si="548"/>
        <v>5944.21</v>
      </c>
      <c r="E1607" s="150">
        <f>IF(AND(K1607=1,K1606&gt;1),VLOOKUP(A1606,[1]Plan1!$GA$137:$GD$300,4),E1606)</f>
        <v>6018.51</v>
      </c>
      <c r="F1607" s="152">
        <f t="shared" si="539"/>
        <v>44469</v>
      </c>
      <c r="G1607" s="152">
        <f t="shared" si="557"/>
        <v>44499</v>
      </c>
      <c r="H1607" s="159">
        <f t="shared" si="540"/>
        <v>1.2499558393798349E-2</v>
      </c>
      <c r="I1607" s="160">
        <f t="shared" si="549"/>
        <v>44560</v>
      </c>
      <c r="J1607" s="155">
        <f t="shared" si="558"/>
        <v>30</v>
      </c>
      <c r="K1607" s="155">
        <f t="shared" si="554"/>
        <v>12</v>
      </c>
      <c r="L1607" s="2">
        <f t="shared" si="550"/>
        <v>1.0049811900000001</v>
      </c>
      <c r="M1607" s="157">
        <f t="shared" si="555"/>
        <v>1.0049811900000001</v>
      </c>
      <c r="N1607" s="2">
        <f t="shared" si="541"/>
        <v>1004.9518533200001</v>
      </c>
      <c r="O1607" s="161">
        <f t="shared" si="551"/>
        <v>0</v>
      </c>
      <c r="P1607" s="162">
        <f t="shared" si="542"/>
        <v>0</v>
      </c>
      <c r="Q1607" s="157">
        <f t="shared" si="543"/>
        <v>0</v>
      </c>
      <c r="R1607" s="163">
        <f t="shared" si="552"/>
        <v>0.12</v>
      </c>
      <c r="S1607" s="161">
        <f t="shared" si="544"/>
        <v>12</v>
      </c>
      <c r="T1607" s="161">
        <v>360</v>
      </c>
      <c r="U1607" s="164">
        <f t="shared" si="545"/>
        <v>1.003784767</v>
      </c>
      <c r="V1607" s="157">
        <f t="shared" si="546"/>
        <v>3.8035086100000002</v>
      </c>
      <c r="W1607" s="2">
        <f t="shared" si="553"/>
        <v>0</v>
      </c>
      <c r="X1607" s="8"/>
      <c r="Y1607" s="8"/>
      <c r="Z1607" s="5"/>
      <c r="AA1607" s="1"/>
      <c r="AB1607" s="8"/>
      <c r="AC1607" s="3"/>
      <c r="AD1607" s="1"/>
      <c r="AE1607" s="3"/>
      <c r="AF1607" s="3"/>
      <c r="AG1607" s="4"/>
      <c r="AH1607" s="4"/>
      <c r="AI1607" s="4"/>
      <c r="AJ1607" s="1"/>
      <c r="AK1607" s="1"/>
      <c r="AL1607" s="1"/>
      <c r="AM1607" s="1"/>
    </row>
    <row r="1608" spans="1:39" ht="15" customHeight="1" x14ac:dyDescent="0.2">
      <c r="A1608" s="75">
        <f t="shared" si="547"/>
        <v>44543</v>
      </c>
      <c r="B1608" s="2">
        <f t="shared" si="538"/>
        <v>1009.49088456</v>
      </c>
      <c r="C1608" s="157">
        <f t="shared" si="556"/>
        <v>999.97080872999993</v>
      </c>
      <c r="D1608" s="158">
        <f t="shared" si="548"/>
        <v>5944.21</v>
      </c>
      <c r="E1608" s="150">
        <f>IF(AND(K1608=1,K1607&gt;1),VLOOKUP(A1607,[1]Plan1!$GA$137:$GD$300,4),E1607)</f>
        <v>6018.51</v>
      </c>
      <c r="F1608" s="152">
        <f t="shared" si="539"/>
        <v>44469</v>
      </c>
      <c r="G1608" s="152">
        <f t="shared" si="557"/>
        <v>44499</v>
      </c>
      <c r="H1608" s="159">
        <f t="shared" si="540"/>
        <v>1.2499558393798349E-2</v>
      </c>
      <c r="I1608" s="160">
        <f t="shared" si="549"/>
        <v>44560</v>
      </c>
      <c r="J1608" s="155">
        <f t="shared" si="558"/>
        <v>30</v>
      </c>
      <c r="K1608" s="155">
        <f t="shared" si="554"/>
        <v>13</v>
      </c>
      <c r="L1608" s="2">
        <f t="shared" si="550"/>
        <v>1.00539741</v>
      </c>
      <c r="M1608" s="157">
        <f t="shared" si="555"/>
        <v>1.00539741</v>
      </c>
      <c r="N1608" s="2">
        <f t="shared" si="541"/>
        <v>1005.36806117</v>
      </c>
      <c r="O1608" s="161">
        <f t="shared" si="551"/>
        <v>0</v>
      </c>
      <c r="P1608" s="162">
        <f t="shared" si="542"/>
        <v>0</v>
      </c>
      <c r="Q1608" s="157">
        <f t="shared" si="543"/>
        <v>0</v>
      </c>
      <c r="R1608" s="163">
        <f t="shared" si="552"/>
        <v>0.12</v>
      </c>
      <c r="S1608" s="161">
        <f t="shared" si="544"/>
        <v>13</v>
      </c>
      <c r="T1608" s="161">
        <v>360</v>
      </c>
      <c r="U1608" s="164">
        <f t="shared" si="545"/>
        <v>1.00410081</v>
      </c>
      <c r="V1608" s="157">
        <f t="shared" si="546"/>
        <v>4.1228233899999998</v>
      </c>
      <c r="W1608" s="2">
        <f t="shared" si="553"/>
        <v>0</v>
      </c>
      <c r="X1608" s="8"/>
      <c r="Y1608" s="8"/>
      <c r="Z1608" s="5"/>
      <c r="AA1608" s="1"/>
      <c r="AB1608" s="8"/>
      <c r="AC1608" s="3"/>
      <c r="AD1608" s="1"/>
      <c r="AE1608" s="3"/>
      <c r="AF1608" s="3"/>
      <c r="AG1608" s="4"/>
      <c r="AH1608" s="4"/>
      <c r="AI1608" s="4"/>
      <c r="AJ1608" s="1"/>
      <c r="AK1608" s="1"/>
      <c r="AL1608" s="1"/>
      <c r="AM1608" s="1"/>
    </row>
    <row r="1609" spans="1:39" ht="15" customHeight="1" x14ac:dyDescent="0.2">
      <c r="A1609" s="75">
        <f t="shared" si="547"/>
        <v>44544</v>
      </c>
      <c r="B1609" s="2">
        <f t="shared" si="538"/>
        <v>1010.2269416</v>
      </c>
      <c r="C1609" s="157">
        <f t="shared" si="556"/>
        <v>999.97080872999993</v>
      </c>
      <c r="D1609" s="158">
        <f t="shared" si="548"/>
        <v>5944.21</v>
      </c>
      <c r="E1609" s="150">
        <f>IF(AND(K1609=1,K1608&gt;1),VLOOKUP(A1608,[1]Plan1!$GA$137:$GD$300,4),E1608)</f>
        <v>6018.51</v>
      </c>
      <c r="F1609" s="152">
        <f t="shared" si="539"/>
        <v>44469</v>
      </c>
      <c r="G1609" s="152">
        <f t="shared" si="557"/>
        <v>44499</v>
      </c>
      <c r="H1609" s="159">
        <f t="shared" si="540"/>
        <v>1.2499558393798349E-2</v>
      </c>
      <c r="I1609" s="160">
        <f t="shared" si="549"/>
        <v>44560</v>
      </c>
      <c r="J1609" s="155">
        <f t="shared" si="558"/>
        <v>30</v>
      </c>
      <c r="K1609" s="155">
        <f t="shared" si="554"/>
        <v>14</v>
      </c>
      <c r="L1609" s="2">
        <f t="shared" si="550"/>
        <v>1.0058138000000001</v>
      </c>
      <c r="M1609" s="157">
        <f t="shared" si="555"/>
        <v>1.0058138000000001</v>
      </c>
      <c r="N1609" s="2">
        <f t="shared" si="541"/>
        <v>1005.78443901</v>
      </c>
      <c r="O1609" s="161">
        <f t="shared" si="551"/>
        <v>0</v>
      </c>
      <c r="P1609" s="162">
        <f t="shared" si="542"/>
        <v>0</v>
      </c>
      <c r="Q1609" s="157">
        <f t="shared" si="543"/>
        <v>0</v>
      </c>
      <c r="R1609" s="163">
        <f t="shared" si="552"/>
        <v>0.12</v>
      </c>
      <c r="S1609" s="161">
        <f t="shared" si="544"/>
        <v>14</v>
      </c>
      <c r="T1609" s="161">
        <v>360</v>
      </c>
      <c r="U1609" s="164">
        <f t="shared" si="545"/>
        <v>1.004416953</v>
      </c>
      <c r="V1609" s="157">
        <f t="shared" si="546"/>
        <v>4.4425025900000001</v>
      </c>
      <c r="W1609" s="2">
        <f t="shared" si="553"/>
        <v>0</v>
      </c>
      <c r="X1609" s="8"/>
      <c r="Y1609" s="8"/>
      <c r="Z1609" s="5"/>
      <c r="AA1609" s="1"/>
      <c r="AB1609" s="8"/>
      <c r="AC1609" s="3"/>
      <c r="AD1609" s="1"/>
      <c r="AE1609" s="3"/>
      <c r="AF1609" s="3"/>
      <c r="AG1609" s="4"/>
      <c r="AH1609" s="4"/>
      <c r="AI1609" s="4"/>
      <c r="AJ1609" s="1"/>
      <c r="AK1609" s="1"/>
      <c r="AL1609" s="1"/>
      <c r="AM1609" s="1"/>
    </row>
    <row r="1610" spans="1:39" ht="15" customHeight="1" x14ac:dyDescent="0.2">
      <c r="A1610" s="75">
        <f t="shared" si="547"/>
        <v>44545</v>
      </c>
      <c r="B1610" s="2">
        <f t="shared" si="538"/>
        <v>1010.96354237</v>
      </c>
      <c r="C1610" s="157">
        <f t="shared" si="556"/>
        <v>999.97080872999993</v>
      </c>
      <c r="D1610" s="158">
        <f t="shared" si="548"/>
        <v>5944.21</v>
      </c>
      <c r="E1610" s="150">
        <f>IF(AND(K1610=1,K1609&gt;1),VLOOKUP(A1609,[1]Plan1!$GA$137:$GD$300,4),E1609)</f>
        <v>6018.51</v>
      </c>
      <c r="F1610" s="152">
        <f t="shared" si="539"/>
        <v>44469</v>
      </c>
      <c r="G1610" s="152">
        <f t="shared" si="557"/>
        <v>44499</v>
      </c>
      <c r="H1610" s="159">
        <f t="shared" si="540"/>
        <v>1.2499558393798349E-2</v>
      </c>
      <c r="I1610" s="160">
        <f t="shared" si="549"/>
        <v>44560</v>
      </c>
      <c r="J1610" s="155">
        <f t="shared" si="558"/>
        <v>30</v>
      </c>
      <c r="K1610" s="155">
        <f t="shared" si="554"/>
        <v>15</v>
      </c>
      <c r="L1610" s="2">
        <f t="shared" si="550"/>
        <v>1.0062303699999999</v>
      </c>
      <c r="M1610" s="157">
        <f t="shared" si="555"/>
        <v>1.0062303699999999</v>
      </c>
      <c r="N1610" s="2">
        <f t="shared" si="541"/>
        <v>1006.20099685</v>
      </c>
      <c r="O1610" s="161">
        <f t="shared" si="551"/>
        <v>0</v>
      </c>
      <c r="P1610" s="162">
        <f t="shared" si="542"/>
        <v>0</v>
      </c>
      <c r="Q1610" s="157">
        <f t="shared" si="543"/>
        <v>0</v>
      </c>
      <c r="R1610" s="163">
        <f t="shared" si="552"/>
        <v>0.12</v>
      </c>
      <c r="S1610" s="161">
        <f t="shared" si="544"/>
        <v>15</v>
      </c>
      <c r="T1610" s="161">
        <v>360</v>
      </c>
      <c r="U1610" s="164">
        <f t="shared" si="545"/>
        <v>1.004733195</v>
      </c>
      <c r="V1610" s="157">
        <f t="shared" si="546"/>
        <v>4.7625455199999998</v>
      </c>
      <c r="W1610" s="2">
        <f t="shared" si="553"/>
        <v>0</v>
      </c>
      <c r="X1610" s="8"/>
      <c r="Y1610" s="8"/>
      <c r="Z1610" s="5"/>
      <c r="AA1610" s="1"/>
      <c r="AB1610" s="8"/>
      <c r="AC1610" s="3"/>
      <c r="AD1610" s="1"/>
      <c r="AE1610" s="3"/>
      <c r="AF1610" s="3"/>
      <c r="AG1610" s="4"/>
      <c r="AH1610" s="4"/>
      <c r="AI1610" s="4"/>
      <c r="AJ1610" s="1"/>
      <c r="AK1610" s="1"/>
      <c r="AL1610" s="1"/>
      <c r="AM1610" s="1"/>
    </row>
    <row r="1611" spans="1:39" ht="15" customHeight="1" x14ac:dyDescent="0.2">
      <c r="A1611" s="75">
        <f t="shared" si="547"/>
        <v>44546</v>
      </c>
      <c r="B1611" s="2">
        <f t="shared" ref="B1611:B1674" si="559">N1611+V1611</f>
        <v>1011.70066808</v>
      </c>
      <c r="C1611" s="157">
        <f t="shared" si="556"/>
        <v>999.97080872999993</v>
      </c>
      <c r="D1611" s="158">
        <f t="shared" si="548"/>
        <v>5944.21</v>
      </c>
      <c r="E1611" s="150">
        <f>IF(AND(K1611=1,K1610&gt;1),VLOOKUP(A1610,[1]Plan1!$GA$137:$GD$300,4),E1610)</f>
        <v>6018.51</v>
      </c>
      <c r="F1611" s="152">
        <f t="shared" ref="F1611:F1674" si="560">EDATE(G1611,-1)</f>
        <v>44469</v>
      </c>
      <c r="G1611" s="152">
        <f t="shared" si="557"/>
        <v>44499</v>
      </c>
      <c r="H1611" s="159">
        <f t="shared" ref="H1611:H1674" si="561">(E1611/D1611)-1</f>
        <v>1.2499558393798349E-2</v>
      </c>
      <c r="I1611" s="160">
        <f t="shared" si="549"/>
        <v>44560</v>
      </c>
      <c r="J1611" s="155">
        <f t="shared" si="558"/>
        <v>30</v>
      </c>
      <c r="K1611" s="155">
        <f t="shared" si="554"/>
        <v>16</v>
      </c>
      <c r="L1611" s="2">
        <f t="shared" si="550"/>
        <v>1.0066470999999999</v>
      </c>
      <c r="M1611" s="157">
        <f t="shared" si="555"/>
        <v>1.0066470999999999</v>
      </c>
      <c r="N1611" s="2">
        <f t="shared" ref="N1611:N1674" si="562">TRUNC(C1611*M1611,8)</f>
        <v>1006.61771469</v>
      </c>
      <c r="O1611" s="161">
        <f t="shared" si="551"/>
        <v>0</v>
      </c>
      <c r="P1611" s="162">
        <f t="shared" ref="P1611:P1674" si="563">IF(O1611&gt;0,VLOOKUP($A1611,$AB$11:$AG$122,6),0)</f>
        <v>0</v>
      </c>
      <c r="Q1611" s="157">
        <f t="shared" ref="Q1611:Q1674" si="564">IF(P1611&gt;0,TRUNC(P1611*N1611,8),0)</f>
        <v>0</v>
      </c>
      <c r="R1611" s="163">
        <f t="shared" si="552"/>
        <v>0.12</v>
      </c>
      <c r="S1611" s="161">
        <f t="shared" ref="S1611:S1674" si="565">K1611</f>
        <v>16</v>
      </c>
      <c r="T1611" s="161">
        <v>360</v>
      </c>
      <c r="U1611" s="164">
        <f t="shared" ref="U1611:U1674" si="566">ROUND((1+R1611)^(30/360)^(K1611/J1611),9)</f>
        <v>1.0050495370000001</v>
      </c>
      <c r="V1611" s="157">
        <f t="shared" ref="V1611:V1674" si="567">TRUNC((N1611*(U1611-1)),8)</f>
        <v>5.0829533900000001</v>
      </c>
      <c r="W1611" s="2">
        <f t="shared" si="553"/>
        <v>0</v>
      </c>
      <c r="X1611" s="8"/>
      <c r="Y1611" s="8"/>
      <c r="Z1611" s="5"/>
      <c r="AA1611" s="1"/>
      <c r="AB1611" s="8"/>
      <c r="AC1611" s="3"/>
      <c r="AD1611" s="1"/>
      <c r="AE1611" s="3"/>
      <c r="AF1611" s="3"/>
      <c r="AG1611" s="4"/>
      <c r="AH1611" s="4"/>
      <c r="AI1611" s="4"/>
      <c r="AJ1611" s="1"/>
      <c r="AK1611" s="1"/>
      <c r="AL1611" s="1"/>
      <c r="AM1611" s="1"/>
    </row>
    <row r="1612" spans="1:39" ht="15" customHeight="1" x14ac:dyDescent="0.2">
      <c r="A1612" s="75">
        <f t="shared" ref="A1612:A1675" si="568">(A1611+1)</f>
        <v>44547</v>
      </c>
      <c r="B1612" s="2">
        <f t="shared" si="559"/>
        <v>1012.43833809</v>
      </c>
      <c r="C1612" s="157">
        <f t="shared" si="556"/>
        <v>999.97080872999993</v>
      </c>
      <c r="D1612" s="158">
        <f t="shared" ref="D1612:D1675" si="569">IF(E1612=E1611,D1611,E1611)</f>
        <v>5944.21</v>
      </c>
      <c r="E1612" s="150">
        <f>IF(AND(K1612=1,K1611&gt;1),VLOOKUP(A1611,[1]Plan1!$GA$137:$GD$300,4),E1611)</f>
        <v>6018.51</v>
      </c>
      <c r="F1612" s="152">
        <f t="shared" si="560"/>
        <v>44469</v>
      </c>
      <c r="G1612" s="152">
        <f t="shared" si="557"/>
        <v>44499</v>
      </c>
      <c r="H1612" s="159">
        <f t="shared" si="561"/>
        <v>1.2499558393798349E-2</v>
      </c>
      <c r="I1612" s="160">
        <f t="shared" ref="I1612:I1675" si="570">VLOOKUP(A1611,AF$126:AI$301,4)</f>
        <v>44560</v>
      </c>
      <c r="J1612" s="155">
        <f t="shared" si="558"/>
        <v>30</v>
      </c>
      <c r="K1612" s="155">
        <f t="shared" si="554"/>
        <v>17</v>
      </c>
      <c r="L1612" s="2">
        <f t="shared" ref="L1612:L1675" si="571">TRUNC((E1612/D1612)^TRUNC((K1612/J1612),9),8)</f>
        <v>1.0070640099999999</v>
      </c>
      <c r="M1612" s="157">
        <f t="shared" si="555"/>
        <v>1.0070640099999999</v>
      </c>
      <c r="N1612" s="2">
        <f t="shared" si="562"/>
        <v>1007.03461252</v>
      </c>
      <c r="O1612" s="161">
        <f t="shared" ref="O1612:O1675" si="572">IF(VLOOKUP(A1612,AB$11:AK$122,10)=VLOOKUP(A1611,AB$11:AK$122,10),0,VLOOKUP(A1612,AB$11:AK$122,10))</f>
        <v>0</v>
      </c>
      <c r="P1612" s="162">
        <f t="shared" si="563"/>
        <v>0</v>
      </c>
      <c r="Q1612" s="157">
        <f t="shared" si="564"/>
        <v>0</v>
      </c>
      <c r="R1612" s="163">
        <f t="shared" ref="R1612:R1675" si="573">(R1611)</f>
        <v>0.12</v>
      </c>
      <c r="S1612" s="161">
        <f t="shared" si="565"/>
        <v>17</v>
      </c>
      <c r="T1612" s="161">
        <v>360</v>
      </c>
      <c r="U1612" s="164">
        <f t="shared" si="566"/>
        <v>1.0053659779999999</v>
      </c>
      <c r="V1612" s="157">
        <f t="shared" si="567"/>
        <v>5.4037255699999998</v>
      </c>
      <c r="W1612" s="2">
        <f t="shared" ref="W1612:W1675" si="574">IF(O1612&gt;0,Q1612+V1612,0)</f>
        <v>0</v>
      </c>
      <c r="X1612" s="8"/>
      <c r="Y1612" s="8"/>
      <c r="Z1612" s="5"/>
      <c r="AA1612" s="1"/>
      <c r="AB1612" s="8"/>
      <c r="AC1612" s="3"/>
      <c r="AD1612" s="1"/>
      <c r="AE1612" s="3"/>
      <c r="AF1612" s="3"/>
      <c r="AG1612" s="4"/>
      <c r="AH1612" s="4"/>
      <c r="AI1612" s="4"/>
      <c r="AJ1612" s="1"/>
      <c r="AK1612" s="1"/>
      <c r="AL1612" s="1"/>
      <c r="AM1612" s="1"/>
    </row>
    <row r="1613" spans="1:39" ht="15" customHeight="1" x14ac:dyDescent="0.2">
      <c r="A1613" s="75">
        <f t="shared" si="568"/>
        <v>44548</v>
      </c>
      <c r="B1613" s="2">
        <f t="shared" si="559"/>
        <v>1013.1765436500001</v>
      </c>
      <c r="C1613" s="157">
        <f t="shared" si="556"/>
        <v>999.97080872999993</v>
      </c>
      <c r="D1613" s="158">
        <f t="shared" si="569"/>
        <v>5944.21</v>
      </c>
      <c r="E1613" s="150">
        <f>IF(AND(K1613=1,K1612&gt;1),VLOOKUP(A1612,[1]Plan1!$GA$137:$GD$300,4),E1612)</f>
        <v>6018.51</v>
      </c>
      <c r="F1613" s="152">
        <f t="shared" si="560"/>
        <v>44469</v>
      </c>
      <c r="G1613" s="152">
        <f t="shared" si="557"/>
        <v>44499</v>
      </c>
      <c r="H1613" s="159">
        <f t="shared" si="561"/>
        <v>1.2499558393798349E-2</v>
      </c>
      <c r="I1613" s="160">
        <f t="shared" si="570"/>
        <v>44560</v>
      </c>
      <c r="J1613" s="155">
        <f t="shared" si="558"/>
        <v>30</v>
      </c>
      <c r="K1613" s="155">
        <f t="shared" si="554"/>
        <v>18</v>
      </c>
      <c r="L1613" s="2">
        <f t="shared" si="571"/>
        <v>1.00748109</v>
      </c>
      <c r="M1613" s="157">
        <f t="shared" si="555"/>
        <v>1.00748109</v>
      </c>
      <c r="N1613" s="2">
        <f t="shared" si="562"/>
        <v>1007.4516803400001</v>
      </c>
      <c r="O1613" s="161">
        <f t="shared" si="572"/>
        <v>0</v>
      </c>
      <c r="P1613" s="162">
        <f t="shared" si="563"/>
        <v>0</v>
      </c>
      <c r="Q1613" s="157">
        <f t="shared" si="564"/>
        <v>0</v>
      </c>
      <c r="R1613" s="163">
        <f t="shared" si="573"/>
        <v>0.12</v>
      </c>
      <c r="S1613" s="161">
        <f t="shared" si="565"/>
        <v>18</v>
      </c>
      <c r="T1613" s="161">
        <v>360</v>
      </c>
      <c r="U1613" s="164">
        <f t="shared" si="566"/>
        <v>1.0056825190000001</v>
      </c>
      <c r="V1613" s="157">
        <f t="shared" si="567"/>
        <v>5.7248633099999999</v>
      </c>
      <c r="W1613" s="2">
        <f t="shared" si="574"/>
        <v>0</v>
      </c>
      <c r="X1613" s="8"/>
      <c r="Y1613" s="8"/>
      <c r="Z1613" s="5"/>
      <c r="AA1613" s="1"/>
      <c r="AB1613" s="8"/>
      <c r="AC1613" s="3"/>
      <c r="AD1613" s="1"/>
      <c r="AE1613" s="3"/>
      <c r="AF1613" s="3"/>
      <c r="AG1613" s="4"/>
      <c r="AH1613" s="4"/>
      <c r="AI1613" s="4"/>
      <c r="AJ1613" s="1"/>
      <c r="AK1613" s="1"/>
      <c r="AL1613" s="1"/>
      <c r="AM1613" s="1"/>
    </row>
    <row r="1614" spans="1:39" ht="15" customHeight="1" x14ac:dyDescent="0.2">
      <c r="A1614" s="75">
        <f t="shared" si="568"/>
        <v>44549</v>
      </c>
      <c r="B1614" s="2">
        <f t="shared" si="559"/>
        <v>1013.91528405</v>
      </c>
      <c r="C1614" s="157">
        <f t="shared" si="556"/>
        <v>999.97080872999993</v>
      </c>
      <c r="D1614" s="158">
        <f t="shared" si="569"/>
        <v>5944.21</v>
      </c>
      <c r="E1614" s="150">
        <f>IF(AND(K1614=1,K1613&gt;1),VLOOKUP(A1613,[1]Plan1!$GA$137:$GD$300,4),E1613)</f>
        <v>6018.51</v>
      </c>
      <c r="F1614" s="152">
        <f t="shared" si="560"/>
        <v>44469</v>
      </c>
      <c r="G1614" s="152">
        <f t="shared" si="557"/>
        <v>44499</v>
      </c>
      <c r="H1614" s="159">
        <f t="shared" si="561"/>
        <v>1.2499558393798349E-2</v>
      </c>
      <c r="I1614" s="160">
        <f t="shared" si="570"/>
        <v>44560</v>
      </c>
      <c r="J1614" s="155">
        <f t="shared" si="558"/>
        <v>30</v>
      </c>
      <c r="K1614" s="155">
        <f t="shared" si="554"/>
        <v>19</v>
      </c>
      <c r="L1614" s="2">
        <f t="shared" si="571"/>
        <v>1.0078983399999999</v>
      </c>
      <c r="M1614" s="157">
        <f t="shared" si="555"/>
        <v>1.0078983399999999</v>
      </c>
      <c r="N1614" s="2">
        <f t="shared" si="562"/>
        <v>1007.86891816</v>
      </c>
      <c r="O1614" s="161">
        <f t="shared" si="572"/>
        <v>0</v>
      </c>
      <c r="P1614" s="162">
        <f t="shared" si="563"/>
        <v>0</v>
      </c>
      <c r="Q1614" s="157">
        <f t="shared" si="564"/>
        <v>0</v>
      </c>
      <c r="R1614" s="163">
        <f t="shared" si="573"/>
        <v>0.12</v>
      </c>
      <c r="S1614" s="161">
        <f t="shared" si="565"/>
        <v>19</v>
      </c>
      <c r="T1614" s="161">
        <v>360</v>
      </c>
      <c r="U1614" s="164">
        <f t="shared" si="566"/>
        <v>1.0059991589999999</v>
      </c>
      <c r="V1614" s="157">
        <f t="shared" si="567"/>
        <v>6.0463658899999997</v>
      </c>
      <c r="W1614" s="2">
        <f t="shared" si="574"/>
        <v>0</v>
      </c>
      <c r="X1614" s="8"/>
      <c r="Y1614" s="8"/>
      <c r="Z1614" s="5"/>
      <c r="AA1614" s="1"/>
      <c r="AB1614" s="8"/>
      <c r="AC1614" s="3"/>
      <c r="AD1614" s="1"/>
      <c r="AE1614" s="3"/>
      <c r="AF1614" s="3"/>
      <c r="AG1614" s="4"/>
      <c r="AH1614" s="4"/>
      <c r="AI1614" s="4"/>
      <c r="AJ1614" s="1"/>
      <c r="AK1614" s="1"/>
      <c r="AL1614" s="1"/>
      <c r="AM1614" s="1"/>
    </row>
    <row r="1615" spans="1:39" ht="15" customHeight="1" x14ac:dyDescent="0.2">
      <c r="A1615" s="75">
        <f t="shared" si="568"/>
        <v>44550</v>
      </c>
      <c r="B1615" s="2">
        <f t="shared" si="559"/>
        <v>1014.65457164</v>
      </c>
      <c r="C1615" s="157">
        <f t="shared" si="556"/>
        <v>999.97080872999993</v>
      </c>
      <c r="D1615" s="158">
        <f t="shared" si="569"/>
        <v>5944.21</v>
      </c>
      <c r="E1615" s="150">
        <f>IF(AND(K1615=1,K1614&gt;1),VLOOKUP(A1614,[1]Plan1!$GA$137:$GD$300,4),E1614)</f>
        <v>6018.51</v>
      </c>
      <c r="F1615" s="152">
        <f t="shared" si="560"/>
        <v>44469</v>
      </c>
      <c r="G1615" s="152">
        <f t="shared" si="557"/>
        <v>44499</v>
      </c>
      <c r="H1615" s="159">
        <f t="shared" si="561"/>
        <v>1.2499558393798349E-2</v>
      </c>
      <c r="I1615" s="160">
        <f t="shared" si="570"/>
        <v>44560</v>
      </c>
      <c r="J1615" s="155">
        <f t="shared" si="558"/>
        <v>30</v>
      </c>
      <c r="K1615" s="155">
        <f t="shared" si="554"/>
        <v>20</v>
      </c>
      <c r="L1615" s="2">
        <f t="shared" si="571"/>
        <v>1.0083157700000001</v>
      </c>
      <c r="M1615" s="157">
        <f t="shared" si="555"/>
        <v>1.0083157700000001</v>
      </c>
      <c r="N1615" s="2">
        <f t="shared" si="562"/>
        <v>1008.28633598</v>
      </c>
      <c r="O1615" s="161">
        <f t="shared" si="572"/>
        <v>0</v>
      </c>
      <c r="P1615" s="162">
        <f t="shared" si="563"/>
        <v>0</v>
      </c>
      <c r="Q1615" s="157">
        <f t="shared" si="564"/>
        <v>0</v>
      </c>
      <c r="R1615" s="163">
        <f t="shared" si="573"/>
        <v>0.12</v>
      </c>
      <c r="S1615" s="161">
        <f t="shared" si="565"/>
        <v>20</v>
      </c>
      <c r="T1615" s="161">
        <v>360</v>
      </c>
      <c r="U1615" s="164">
        <f t="shared" si="566"/>
        <v>1.0063158999999999</v>
      </c>
      <c r="V1615" s="157">
        <f t="shared" si="567"/>
        <v>6.3682356599999999</v>
      </c>
      <c r="W1615" s="2">
        <f t="shared" si="574"/>
        <v>0</v>
      </c>
      <c r="X1615" s="8"/>
      <c r="Y1615" s="8"/>
      <c r="Z1615" s="5"/>
      <c r="AA1615" s="1"/>
      <c r="AB1615" s="8"/>
      <c r="AC1615" s="3"/>
      <c r="AD1615" s="1"/>
      <c r="AE1615" s="3"/>
      <c r="AF1615" s="3"/>
      <c r="AG1615" s="4"/>
      <c r="AH1615" s="4"/>
      <c r="AI1615" s="4"/>
      <c r="AJ1615" s="1"/>
      <c r="AK1615" s="1"/>
      <c r="AL1615" s="1"/>
      <c r="AM1615" s="1"/>
    </row>
    <row r="1616" spans="1:39" ht="15" customHeight="1" x14ac:dyDescent="0.2">
      <c r="A1616" s="75">
        <f t="shared" si="568"/>
        <v>44551</v>
      </c>
      <c r="B1616" s="2">
        <f t="shared" si="559"/>
        <v>1015.39439465</v>
      </c>
      <c r="C1616" s="157">
        <f t="shared" si="556"/>
        <v>999.97080872999993</v>
      </c>
      <c r="D1616" s="158">
        <f t="shared" si="569"/>
        <v>5944.21</v>
      </c>
      <c r="E1616" s="150">
        <f>IF(AND(K1616=1,K1615&gt;1),VLOOKUP(A1615,[1]Plan1!$GA$137:$GD$300,4),E1615)</f>
        <v>6018.51</v>
      </c>
      <c r="F1616" s="152">
        <f t="shared" si="560"/>
        <v>44469</v>
      </c>
      <c r="G1616" s="152">
        <f t="shared" si="557"/>
        <v>44499</v>
      </c>
      <c r="H1616" s="159">
        <f t="shared" si="561"/>
        <v>1.2499558393798349E-2</v>
      </c>
      <c r="I1616" s="160">
        <f t="shared" si="570"/>
        <v>44560</v>
      </c>
      <c r="J1616" s="155">
        <f t="shared" si="558"/>
        <v>30</v>
      </c>
      <c r="K1616" s="155">
        <f t="shared" si="554"/>
        <v>21</v>
      </c>
      <c r="L1616" s="2">
        <f t="shared" si="571"/>
        <v>1.0087333700000001</v>
      </c>
      <c r="M1616" s="157">
        <f t="shared" si="555"/>
        <v>1.0087333700000001</v>
      </c>
      <c r="N1616" s="2">
        <f t="shared" si="562"/>
        <v>1008.70392379</v>
      </c>
      <c r="O1616" s="161">
        <f t="shared" si="572"/>
        <v>0</v>
      </c>
      <c r="P1616" s="162">
        <f t="shared" si="563"/>
        <v>0</v>
      </c>
      <c r="Q1616" s="157">
        <f t="shared" si="564"/>
        <v>0</v>
      </c>
      <c r="R1616" s="163">
        <f t="shared" si="573"/>
        <v>0.12</v>
      </c>
      <c r="S1616" s="161">
        <f t="shared" si="565"/>
        <v>21</v>
      </c>
      <c r="T1616" s="161">
        <v>360</v>
      </c>
      <c r="U1616" s="164">
        <f t="shared" si="566"/>
        <v>1.0066327399999999</v>
      </c>
      <c r="V1616" s="157">
        <f t="shared" si="567"/>
        <v>6.6904708599999996</v>
      </c>
      <c r="W1616" s="2">
        <f t="shared" si="574"/>
        <v>0</v>
      </c>
      <c r="X1616" s="8"/>
      <c r="Y1616" s="8"/>
      <c r="Z1616" s="5"/>
      <c r="AA1616" s="1"/>
      <c r="AB1616" s="8"/>
      <c r="AC1616" s="3"/>
      <c r="AD1616" s="1"/>
      <c r="AE1616" s="3"/>
      <c r="AF1616" s="3"/>
      <c r="AG1616" s="4"/>
      <c r="AH1616" s="4"/>
      <c r="AI1616" s="4"/>
      <c r="AJ1616" s="1"/>
      <c r="AK1616" s="1"/>
      <c r="AL1616" s="1"/>
      <c r="AM1616" s="1"/>
    </row>
    <row r="1617" spans="1:39" ht="15" customHeight="1" x14ac:dyDescent="0.2">
      <c r="A1617" s="75">
        <f t="shared" si="568"/>
        <v>44552</v>
      </c>
      <c r="B1617" s="2">
        <f t="shared" si="559"/>
        <v>1016.13475435</v>
      </c>
      <c r="C1617" s="157">
        <f t="shared" si="556"/>
        <v>999.97080872999993</v>
      </c>
      <c r="D1617" s="158">
        <f t="shared" si="569"/>
        <v>5944.21</v>
      </c>
      <c r="E1617" s="150">
        <f>IF(AND(K1617=1,K1616&gt;1),VLOOKUP(A1616,[1]Plan1!$GA$137:$GD$300,4),E1616)</f>
        <v>6018.51</v>
      </c>
      <c r="F1617" s="152">
        <f t="shared" si="560"/>
        <v>44469</v>
      </c>
      <c r="G1617" s="152">
        <f t="shared" si="557"/>
        <v>44499</v>
      </c>
      <c r="H1617" s="159">
        <f t="shared" si="561"/>
        <v>1.2499558393798349E-2</v>
      </c>
      <c r="I1617" s="160">
        <f t="shared" si="570"/>
        <v>44560</v>
      </c>
      <c r="J1617" s="155">
        <f t="shared" si="558"/>
        <v>30</v>
      </c>
      <c r="K1617" s="155">
        <f t="shared" si="554"/>
        <v>22</v>
      </c>
      <c r="L1617" s="2">
        <f t="shared" si="571"/>
        <v>1.0091511399999999</v>
      </c>
      <c r="M1617" s="157">
        <f t="shared" si="555"/>
        <v>1.0091511399999999</v>
      </c>
      <c r="N1617" s="2">
        <f t="shared" si="562"/>
        <v>1009.12168159</v>
      </c>
      <c r="O1617" s="161">
        <f t="shared" si="572"/>
        <v>0</v>
      </c>
      <c r="P1617" s="162">
        <f t="shared" si="563"/>
        <v>0</v>
      </c>
      <c r="Q1617" s="157">
        <f t="shared" si="564"/>
        <v>0</v>
      </c>
      <c r="R1617" s="163">
        <f t="shared" si="573"/>
        <v>0.12</v>
      </c>
      <c r="S1617" s="161">
        <f t="shared" si="565"/>
        <v>22</v>
      </c>
      <c r="T1617" s="161">
        <v>360</v>
      </c>
      <c r="U1617" s="164">
        <f t="shared" si="566"/>
        <v>1.00694968</v>
      </c>
      <c r="V1617" s="157">
        <f t="shared" si="567"/>
        <v>7.01307276</v>
      </c>
      <c r="W1617" s="2">
        <f t="shared" si="574"/>
        <v>0</v>
      </c>
      <c r="X1617" s="8"/>
      <c r="Y1617" s="8"/>
      <c r="Z1617" s="5"/>
      <c r="AA1617" s="1"/>
      <c r="AB1617" s="8"/>
      <c r="AC1617" s="3"/>
      <c r="AD1617" s="1"/>
      <c r="AE1617" s="3"/>
      <c r="AF1617" s="3"/>
      <c r="AG1617" s="4"/>
      <c r="AH1617" s="4"/>
      <c r="AI1617" s="4"/>
      <c r="AJ1617" s="1"/>
      <c r="AK1617" s="1"/>
      <c r="AL1617" s="1"/>
      <c r="AM1617" s="1"/>
    </row>
    <row r="1618" spans="1:39" ht="15" customHeight="1" x14ac:dyDescent="0.2">
      <c r="A1618" s="75">
        <f t="shared" si="568"/>
        <v>44553</v>
      </c>
      <c r="B1618" s="2">
        <f t="shared" si="559"/>
        <v>1016.87566012</v>
      </c>
      <c r="C1618" s="157">
        <f t="shared" si="556"/>
        <v>999.97080872999993</v>
      </c>
      <c r="D1618" s="158">
        <f t="shared" si="569"/>
        <v>5944.21</v>
      </c>
      <c r="E1618" s="150">
        <f>IF(AND(K1618=1,K1617&gt;1),VLOOKUP(A1617,[1]Plan1!$GA$137:$GD$300,4),E1617)</f>
        <v>6018.51</v>
      </c>
      <c r="F1618" s="152">
        <f t="shared" si="560"/>
        <v>44469</v>
      </c>
      <c r="G1618" s="152">
        <f t="shared" si="557"/>
        <v>44499</v>
      </c>
      <c r="H1618" s="159">
        <f t="shared" si="561"/>
        <v>1.2499558393798349E-2</v>
      </c>
      <c r="I1618" s="160">
        <f t="shared" si="570"/>
        <v>44560</v>
      </c>
      <c r="J1618" s="155">
        <f t="shared" si="558"/>
        <v>30</v>
      </c>
      <c r="K1618" s="155">
        <f t="shared" si="554"/>
        <v>23</v>
      </c>
      <c r="L1618" s="2">
        <f t="shared" si="571"/>
        <v>1.0095690900000001</v>
      </c>
      <c r="M1618" s="157">
        <f t="shared" si="555"/>
        <v>1.0095690900000001</v>
      </c>
      <c r="N1618" s="2">
        <f t="shared" si="562"/>
        <v>1009.53961939</v>
      </c>
      <c r="O1618" s="161">
        <f t="shared" si="572"/>
        <v>0</v>
      </c>
      <c r="P1618" s="162">
        <f t="shared" si="563"/>
        <v>0</v>
      </c>
      <c r="Q1618" s="157">
        <f t="shared" si="564"/>
        <v>0</v>
      </c>
      <c r="R1618" s="163">
        <f t="shared" si="573"/>
        <v>0.12</v>
      </c>
      <c r="S1618" s="161">
        <f t="shared" si="565"/>
        <v>23</v>
      </c>
      <c r="T1618" s="161">
        <v>360</v>
      </c>
      <c r="U1618" s="164">
        <f t="shared" si="566"/>
        <v>1.007266719</v>
      </c>
      <c r="V1618" s="157">
        <f t="shared" si="567"/>
        <v>7.3360407299999997</v>
      </c>
      <c r="W1618" s="2">
        <f t="shared" si="574"/>
        <v>0</v>
      </c>
      <c r="X1618" s="8"/>
      <c r="Y1618" s="8"/>
      <c r="Z1618" s="5"/>
      <c r="AA1618" s="1"/>
      <c r="AB1618" s="8"/>
      <c r="AC1618" s="3"/>
      <c r="AD1618" s="1"/>
      <c r="AE1618" s="3"/>
      <c r="AF1618" s="3"/>
      <c r="AG1618" s="4"/>
      <c r="AH1618" s="4"/>
      <c r="AI1618" s="4"/>
      <c r="AJ1618" s="1"/>
      <c r="AK1618" s="1"/>
      <c r="AL1618" s="1"/>
      <c r="AM1618" s="1"/>
    </row>
    <row r="1619" spans="1:39" ht="15" customHeight="1" x14ac:dyDescent="0.2">
      <c r="A1619" s="75">
        <f t="shared" si="568"/>
        <v>44554</v>
      </c>
      <c r="B1619" s="2">
        <f t="shared" si="559"/>
        <v>1017.61709411</v>
      </c>
      <c r="C1619" s="157">
        <f t="shared" si="556"/>
        <v>999.97080872999993</v>
      </c>
      <c r="D1619" s="158">
        <f t="shared" si="569"/>
        <v>5944.21</v>
      </c>
      <c r="E1619" s="150">
        <f>IF(AND(K1619=1,K1618&gt;1),VLOOKUP(A1618,[1]Plan1!$GA$137:$GD$300,4),E1618)</f>
        <v>6018.51</v>
      </c>
      <c r="F1619" s="152">
        <f t="shared" si="560"/>
        <v>44469</v>
      </c>
      <c r="G1619" s="152">
        <f t="shared" si="557"/>
        <v>44499</v>
      </c>
      <c r="H1619" s="159">
        <f t="shared" si="561"/>
        <v>1.2499558393798349E-2</v>
      </c>
      <c r="I1619" s="160">
        <f t="shared" si="570"/>
        <v>44560</v>
      </c>
      <c r="J1619" s="155">
        <f t="shared" si="558"/>
        <v>30</v>
      </c>
      <c r="K1619" s="155">
        <f t="shared" si="554"/>
        <v>24</v>
      </c>
      <c r="L1619" s="2">
        <f t="shared" si="571"/>
        <v>1.0099872000000001</v>
      </c>
      <c r="M1619" s="157">
        <f t="shared" si="555"/>
        <v>1.0099872000000001</v>
      </c>
      <c r="N1619" s="2">
        <f t="shared" si="562"/>
        <v>1009.95771719</v>
      </c>
      <c r="O1619" s="161">
        <f t="shared" si="572"/>
        <v>0</v>
      </c>
      <c r="P1619" s="162">
        <f t="shared" si="563"/>
        <v>0</v>
      </c>
      <c r="Q1619" s="157">
        <f t="shared" si="564"/>
        <v>0</v>
      </c>
      <c r="R1619" s="163">
        <f t="shared" si="573"/>
        <v>0.12</v>
      </c>
      <c r="S1619" s="161">
        <f t="shared" si="565"/>
        <v>24</v>
      </c>
      <c r="T1619" s="161">
        <v>360</v>
      </c>
      <c r="U1619" s="164">
        <f t="shared" si="566"/>
        <v>1.0075838589999999</v>
      </c>
      <c r="V1619" s="157">
        <f t="shared" si="567"/>
        <v>7.6593769199999997</v>
      </c>
      <c r="W1619" s="2">
        <f t="shared" si="574"/>
        <v>0</v>
      </c>
      <c r="X1619" s="8"/>
      <c r="Y1619" s="8"/>
      <c r="Z1619" s="5"/>
      <c r="AA1619" s="1"/>
      <c r="AB1619" s="8"/>
      <c r="AC1619" s="3"/>
      <c r="AD1619" s="1"/>
      <c r="AE1619" s="3"/>
      <c r="AF1619" s="3"/>
      <c r="AG1619" s="4"/>
      <c r="AH1619" s="4"/>
      <c r="AI1619" s="4"/>
      <c r="AJ1619" s="1"/>
      <c r="AK1619" s="1"/>
      <c r="AL1619" s="1"/>
      <c r="AM1619" s="1"/>
    </row>
    <row r="1620" spans="1:39" ht="15" customHeight="1" x14ac:dyDescent="0.2">
      <c r="A1620" s="75">
        <f t="shared" si="568"/>
        <v>44555</v>
      </c>
      <c r="B1620" s="2">
        <f t="shared" si="559"/>
        <v>1018.3590848099999</v>
      </c>
      <c r="C1620" s="157">
        <f t="shared" si="556"/>
        <v>999.97080872999993</v>
      </c>
      <c r="D1620" s="158">
        <f t="shared" si="569"/>
        <v>5944.21</v>
      </c>
      <c r="E1620" s="150">
        <f>IF(AND(K1620=1,K1619&gt;1),VLOOKUP(A1619,[1]Plan1!$GA$137:$GD$300,4),E1619)</f>
        <v>6018.51</v>
      </c>
      <c r="F1620" s="152">
        <f t="shared" si="560"/>
        <v>44469</v>
      </c>
      <c r="G1620" s="152">
        <f t="shared" si="557"/>
        <v>44499</v>
      </c>
      <c r="H1620" s="159">
        <f t="shared" si="561"/>
        <v>1.2499558393798349E-2</v>
      </c>
      <c r="I1620" s="160">
        <f t="shared" si="570"/>
        <v>44560</v>
      </c>
      <c r="J1620" s="155">
        <f t="shared" si="558"/>
        <v>30</v>
      </c>
      <c r="K1620" s="155">
        <f t="shared" si="554"/>
        <v>25</v>
      </c>
      <c r="L1620" s="2">
        <f t="shared" si="571"/>
        <v>1.0104055000000001</v>
      </c>
      <c r="M1620" s="157">
        <f t="shared" si="555"/>
        <v>1.0104055000000001</v>
      </c>
      <c r="N1620" s="2">
        <f t="shared" si="562"/>
        <v>1010.3760049799999</v>
      </c>
      <c r="O1620" s="161">
        <f t="shared" si="572"/>
        <v>0</v>
      </c>
      <c r="P1620" s="162">
        <f t="shared" si="563"/>
        <v>0</v>
      </c>
      <c r="Q1620" s="157">
        <f t="shared" si="564"/>
        <v>0</v>
      </c>
      <c r="R1620" s="163">
        <f t="shared" si="573"/>
        <v>0.12</v>
      </c>
      <c r="S1620" s="161">
        <f t="shared" si="565"/>
        <v>25</v>
      </c>
      <c r="T1620" s="161">
        <v>360</v>
      </c>
      <c r="U1620" s="164">
        <f t="shared" si="566"/>
        <v>1.0079010980000001</v>
      </c>
      <c r="V1620" s="157">
        <f t="shared" si="567"/>
        <v>7.9830798300000003</v>
      </c>
      <c r="W1620" s="2">
        <f t="shared" si="574"/>
        <v>0</v>
      </c>
      <c r="X1620" s="8"/>
      <c r="Y1620" s="8"/>
      <c r="Z1620" s="5"/>
      <c r="AA1620" s="1"/>
      <c r="AB1620" s="8"/>
      <c r="AC1620" s="3"/>
      <c r="AD1620" s="1"/>
      <c r="AE1620" s="3"/>
      <c r="AF1620" s="3"/>
      <c r="AG1620" s="4"/>
      <c r="AH1620" s="4"/>
      <c r="AI1620" s="4"/>
      <c r="AJ1620" s="1"/>
      <c r="AK1620" s="1"/>
      <c r="AL1620" s="1"/>
      <c r="AM1620" s="1"/>
    </row>
    <row r="1621" spans="1:39" ht="15" customHeight="1" x14ac:dyDescent="0.2">
      <c r="A1621" s="75">
        <f t="shared" si="568"/>
        <v>44556</v>
      </c>
      <c r="B1621" s="2">
        <f t="shared" si="559"/>
        <v>1019.1016032800001</v>
      </c>
      <c r="C1621" s="157">
        <f t="shared" si="556"/>
        <v>999.97080872999993</v>
      </c>
      <c r="D1621" s="158">
        <f t="shared" si="569"/>
        <v>5944.21</v>
      </c>
      <c r="E1621" s="150">
        <f>IF(AND(K1621=1,K1620&gt;1),VLOOKUP(A1620,[1]Plan1!$GA$137:$GD$300,4),E1620)</f>
        <v>6018.51</v>
      </c>
      <c r="F1621" s="152">
        <f t="shared" si="560"/>
        <v>44469</v>
      </c>
      <c r="G1621" s="152">
        <f t="shared" si="557"/>
        <v>44499</v>
      </c>
      <c r="H1621" s="159">
        <f t="shared" si="561"/>
        <v>1.2499558393798349E-2</v>
      </c>
      <c r="I1621" s="160">
        <f t="shared" si="570"/>
        <v>44560</v>
      </c>
      <c r="J1621" s="155">
        <f t="shared" si="558"/>
        <v>30</v>
      </c>
      <c r="K1621" s="155">
        <f t="shared" si="554"/>
        <v>26</v>
      </c>
      <c r="L1621" s="2">
        <f t="shared" si="571"/>
        <v>1.01082396</v>
      </c>
      <c r="M1621" s="157">
        <f t="shared" si="555"/>
        <v>1.01082396</v>
      </c>
      <c r="N1621" s="2">
        <f t="shared" si="562"/>
        <v>1010.79445276</v>
      </c>
      <c r="O1621" s="161">
        <f t="shared" si="572"/>
        <v>0</v>
      </c>
      <c r="P1621" s="162">
        <f t="shared" si="563"/>
        <v>0</v>
      </c>
      <c r="Q1621" s="157">
        <f t="shared" si="564"/>
        <v>0</v>
      </c>
      <c r="R1621" s="163">
        <f t="shared" si="573"/>
        <v>0.12</v>
      </c>
      <c r="S1621" s="161">
        <f t="shared" si="565"/>
        <v>26</v>
      </c>
      <c r="T1621" s="161">
        <v>360</v>
      </c>
      <c r="U1621" s="164">
        <f t="shared" si="566"/>
        <v>1.008218437</v>
      </c>
      <c r="V1621" s="157">
        <f t="shared" si="567"/>
        <v>8.3071505200000004</v>
      </c>
      <c r="W1621" s="2">
        <f t="shared" si="574"/>
        <v>0</v>
      </c>
      <c r="X1621" s="8"/>
      <c r="Y1621" s="8"/>
      <c r="Z1621" s="5"/>
      <c r="AA1621" s="1"/>
      <c r="AB1621" s="8"/>
      <c r="AC1621" s="3"/>
      <c r="AD1621" s="1"/>
      <c r="AE1621" s="3"/>
      <c r="AF1621" s="3"/>
      <c r="AG1621" s="4"/>
      <c r="AH1621" s="4"/>
      <c r="AI1621" s="4"/>
      <c r="AJ1621" s="1"/>
      <c r="AK1621" s="1"/>
      <c r="AL1621" s="1"/>
      <c r="AM1621" s="1"/>
    </row>
    <row r="1622" spans="1:39" ht="15" customHeight="1" x14ac:dyDescent="0.2">
      <c r="A1622" s="75">
        <f t="shared" si="568"/>
        <v>44557</v>
      </c>
      <c r="B1622" s="2">
        <f t="shared" si="559"/>
        <v>1019.84467</v>
      </c>
      <c r="C1622" s="157">
        <f t="shared" si="556"/>
        <v>999.97080872999993</v>
      </c>
      <c r="D1622" s="158">
        <f t="shared" si="569"/>
        <v>5944.21</v>
      </c>
      <c r="E1622" s="150">
        <f>IF(AND(K1622=1,K1621&gt;1),VLOOKUP(A1621,[1]Plan1!$GA$137:$GD$300,4),E1621)</f>
        <v>6018.51</v>
      </c>
      <c r="F1622" s="152">
        <f t="shared" si="560"/>
        <v>44469</v>
      </c>
      <c r="G1622" s="152">
        <f t="shared" si="557"/>
        <v>44499</v>
      </c>
      <c r="H1622" s="159">
        <f t="shared" si="561"/>
        <v>1.2499558393798349E-2</v>
      </c>
      <c r="I1622" s="160">
        <f t="shared" si="570"/>
        <v>44560</v>
      </c>
      <c r="J1622" s="155">
        <f t="shared" si="558"/>
        <v>30</v>
      </c>
      <c r="K1622" s="155">
        <f t="shared" si="554"/>
        <v>27</v>
      </c>
      <c r="L1622" s="2">
        <f t="shared" si="571"/>
        <v>1.0112426000000001</v>
      </c>
      <c r="M1622" s="157">
        <f t="shared" si="555"/>
        <v>1.0112426000000001</v>
      </c>
      <c r="N1622" s="2">
        <f t="shared" si="562"/>
        <v>1011.21308054</v>
      </c>
      <c r="O1622" s="161">
        <f t="shared" si="572"/>
        <v>0</v>
      </c>
      <c r="P1622" s="162">
        <f t="shared" si="563"/>
        <v>0</v>
      </c>
      <c r="Q1622" s="157">
        <f t="shared" si="564"/>
        <v>0</v>
      </c>
      <c r="R1622" s="163">
        <f t="shared" si="573"/>
        <v>0.12</v>
      </c>
      <c r="S1622" s="161">
        <f t="shared" si="565"/>
        <v>27</v>
      </c>
      <c r="T1622" s="161">
        <v>360</v>
      </c>
      <c r="U1622" s="164">
        <f t="shared" si="566"/>
        <v>1.0085358760000001</v>
      </c>
      <c r="V1622" s="157">
        <f t="shared" si="567"/>
        <v>8.6315894600000007</v>
      </c>
      <c r="W1622" s="2">
        <f t="shared" si="574"/>
        <v>0</v>
      </c>
      <c r="X1622" s="8"/>
      <c r="Y1622" s="8"/>
      <c r="Z1622" s="5"/>
      <c r="AA1622" s="1"/>
      <c r="AB1622" s="8"/>
      <c r="AC1622" s="3"/>
      <c r="AD1622" s="1"/>
      <c r="AE1622" s="3"/>
      <c r="AF1622" s="3"/>
      <c r="AG1622" s="4"/>
      <c r="AH1622" s="4"/>
      <c r="AI1622" s="4"/>
      <c r="AJ1622" s="1"/>
      <c r="AK1622" s="1"/>
      <c r="AL1622" s="1"/>
      <c r="AM1622" s="1"/>
    </row>
    <row r="1623" spans="1:39" ht="15" customHeight="1" x14ac:dyDescent="0.2">
      <c r="A1623" s="75">
        <f t="shared" si="568"/>
        <v>44558</v>
      </c>
      <c r="B1623" s="2">
        <f t="shared" si="559"/>
        <v>1020.5882751500001</v>
      </c>
      <c r="C1623" s="157">
        <f t="shared" si="556"/>
        <v>999.97080872999993</v>
      </c>
      <c r="D1623" s="158">
        <f t="shared" si="569"/>
        <v>5944.21</v>
      </c>
      <c r="E1623" s="150">
        <f>IF(AND(K1623=1,K1622&gt;1),VLOOKUP(A1622,[1]Plan1!$GA$137:$GD$300,4),E1622)</f>
        <v>6018.51</v>
      </c>
      <c r="F1623" s="152">
        <f t="shared" si="560"/>
        <v>44469</v>
      </c>
      <c r="G1623" s="152">
        <f t="shared" si="557"/>
        <v>44499</v>
      </c>
      <c r="H1623" s="159">
        <f t="shared" si="561"/>
        <v>1.2499558393798349E-2</v>
      </c>
      <c r="I1623" s="160">
        <f t="shared" si="570"/>
        <v>44560</v>
      </c>
      <c r="J1623" s="155">
        <f t="shared" si="558"/>
        <v>30</v>
      </c>
      <c r="K1623" s="155">
        <f t="shared" si="554"/>
        <v>28</v>
      </c>
      <c r="L1623" s="2">
        <f t="shared" si="571"/>
        <v>1.0116614100000001</v>
      </c>
      <c r="M1623" s="157">
        <f t="shared" si="555"/>
        <v>1.0116614100000001</v>
      </c>
      <c r="N1623" s="2">
        <f t="shared" si="562"/>
        <v>1011.63187831</v>
      </c>
      <c r="O1623" s="161">
        <f t="shared" si="572"/>
        <v>0</v>
      </c>
      <c r="P1623" s="162">
        <f t="shared" si="563"/>
        <v>0</v>
      </c>
      <c r="Q1623" s="157">
        <f t="shared" si="564"/>
        <v>0</v>
      </c>
      <c r="R1623" s="163">
        <f t="shared" si="573"/>
        <v>0.12</v>
      </c>
      <c r="S1623" s="161">
        <f t="shared" si="565"/>
        <v>28</v>
      </c>
      <c r="T1623" s="161">
        <v>360</v>
      </c>
      <c r="U1623" s="164">
        <f t="shared" si="566"/>
        <v>1.0088534149999999</v>
      </c>
      <c r="V1623" s="157">
        <f t="shared" si="567"/>
        <v>8.95639684</v>
      </c>
      <c r="W1623" s="2">
        <f t="shared" si="574"/>
        <v>0</v>
      </c>
      <c r="X1623" s="8"/>
      <c r="Y1623" s="8"/>
      <c r="Z1623" s="5"/>
      <c r="AA1623" s="1"/>
      <c r="AB1623" s="8"/>
      <c r="AC1623" s="3"/>
      <c r="AD1623" s="1"/>
      <c r="AE1623" s="3"/>
      <c r="AF1623" s="3"/>
      <c r="AG1623" s="4"/>
      <c r="AH1623" s="4"/>
      <c r="AI1623" s="4"/>
      <c r="AJ1623" s="1"/>
      <c r="AK1623" s="1"/>
      <c r="AL1623" s="1"/>
      <c r="AM1623" s="1"/>
    </row>
    <row r="1624" spans="1:39" ht="15" customHeight="1" x14ac:dyDescent="0.2">
      <c r="A1624" s="75">
        <f t="shared" si="568"/>
        <v>44559</v>
      </c>
      <c r="B1624" s="2">
        <f t="shared" si="559"/>
        <v>1021.33242913</v>
      </c>
      <c r="C1624" s="157">
        <f t="shared" si="556"/>
        <v>999.97080872999993</v>
      </c>
      <c r="D1624" s="158">
        <f t="shared" si="569"/>
        <v>5944.21</v>
      </c>
      <c r="E1624" s="150">
        <f>IF(AND(K1624=1,K1623&gt;1),VLOOKUP(A1623,[1]Plan1!$GA$137:$GD$300,4),E1623)</f>
        <v>6018.51</v>
      </c>
      <c r="F1624" s="152">
        <f t="shared" si="560"/>
        <v>44469</v>
      </c>
      <c r="G1624" s="152">
        <f t="shared" si="557"/>
        <v>44499</v>
      </c>
      <c r="H1624" s="159">
        <f t="shared" si="561"/>
        <v>1.2499558393798349E-2</v>
      </c>
      <c r="I1624" s="160">
        <f t="shared" si="570"/>
        <v>44560</v>
      </c>
      <c r="J1624" s="155">
        <f t="shared" si="558"/>
        <v>30</v>
      </c>
      <c r="K1624" s="155">
        <f t="shared" si="554"/>
        <v>29</v>
      </c>
      <c r="L1624" s="2">
        <f t="shared" si="571"/>
        <v>1.0120804000000001</v>
      </c>
      <c r="M1624" s="157">
        <f t="shared" si="555"/>
        <v>1.0120804000000001</v>
      </c>
      <c r="N1624" s="2">
        <f t="shared" si="562"/>
        <v>1012.05085608</v>
      </c>
      <c r="O1624" s="161">
        <f t="shared" si="572"/>
        <v>0</v>
      </c>
      <c r="P1624" s="162">
        <f t="shared" si="563"/>
        <v>0</v>
      </c>
      <c r="Q1624" s="157">
        <f t="shared" si="564"/>
        <v>0</v>
      </c>
      <c r="R1624" s="163">
        <f t="shared" si="573"/>
        <v>0.12</v>
      </c>
      <c r="S1624" s="161">
        <f t="shared" si="565"/>
        <v>29</v>
      </c>
      <c r="T1624" s="161">
        <v>360</v>
      </c>
      <c r="U1624" s="164">
        <f t="shared" si="566"/>
        <v>1.0091710540000001</v>
      </c>
      <c r="V1624" s="157">
        <f t="shared" si="567"/>
        <v>9.2815730500000004</v>
      </c>
      <c r="W1624" s="2">
        <f t="shared" si="574"/>
        <v>0</v>
      </c>
      <c r="X1624" s="8"/>
      <c r="Y1624" s="8"/>
      <c r="Z1624" s="5"/>
      <c r="AA1624" s="1"/>
      <c r="AB1624" s="8"/>
      <c r="AC1624" s="3"/>
      <c r="AD1624" s="1"/>
      <c r="AE1624" s="3"/>
      <c r="AF1624" s="3"/>
      <c r="AG1624" s="4"/>
      <c r="AH1624" s="4"/>
      <c r="AI1624" s="4"/>
      <c r="AJ1624" s="1"/>
      <c r="AK1624" s="1"/>
      <c r="AL1624" s="1"/>
      <c r="AM1624" s="1"/>
    </row>
    <row r="1625" spans="1:39" ht="15" customHeight="1" x14ac:dyDescent="0.2">
      <c r="A1625" s="75">
        <f t="shared" si="568"/>
        <v>44560</v>
      </c>
      <c r="B1625" s="2">
        <f t="shared" si="559"/>
        <v>1022.0771120400001</v>
      </c>
      <c r="C1625" s="157">
        <f t="shared" si="556"/>
        <v>999.97080872999993</v>
      </c>
      <c r="D1625" s="158">
        <f t="shared" si="569"/>
        <v>5944.21</v>
      </c>
      <c r="E1625" s="150">
        <f>IF(AND(K1625=1,K1624&gt;1),VLOOKUP(A1624,[1]Plan1!$GA$137:$GD$300,4),E1624)</f>
        <v>6018.51</v>
      </c>
      <c r="F1625" s="152">
        <f t="shared" si="560"/>
        <v>44469</v>
      </c>
      <c r="G1625" s="152">
        <f t="shared" si="557"/>
        <v>44499</v>
      </c>
      <c r="H1625" s="159">
        <f t="shared" si="561"/>
        <v>1.2499558393798349E-2</v>
      </c>
      <c r="I1625" s="160">
        <f t="shared" si="570"/>
        <v>44560</v>
      </c>
      <c r="J1625" s="155">
        <f t="shared" si="558"/>
        <v>30</v>
      </c>
      <c r="K1625" s="155">
        <f t="shared" si="554"/>
        <v>30</v>
      </c>
      <c r="L1625" s="2">
        <f t="shared" si="571"/>
        <v>1.01249955</v>
      </c>
      <c r="M1625" s="157">
        <f t="shared" si="555"/>
        <v>1.01249955</v>
      </c>
      <c r="N1625" s="2">
        <f t="shared" si="562"/>
        <v>1012.46999385</v>
      </c>
      <c r="O1625" s="161">
        <f t="shared" si="572"/>
        <v>17</v>
      </c>
      <c r="P1625" s="162">
        <f t="shared" si="563"/>
        <v>2.1979215723319942E-2</v>
      </c>
      <c r="Q1625" s="157">
        <f t="shared" si="564"/>
        <v>22.2532964</v>
      </c>
      <c r="R1625" s="163">
        <f t="shared" si="573"/>
        <v>0.12</v>
      </c>
      <c r="S1625" s="161">
        <f t="shared" si="565"/>
        <v>30</v>
      </c>
      <c r="T1625" s="161">
        <v>360</v>
      </c>
      <c r="U1625" s="164">
        <f t="shared" si="566"/>
        <v>1.0094887930000001</v>
      </c>
      <c r="V1625" s="157">
        <f t="shared" si="567"/>
        <v>9.6071181899999996</v>
      </c>
      <c r="W1625" s="2">
        <f t="shared" si="574"/>
        <v>31.860414589999998</v>
      </c>
      <c r="X1625" s="8"/>
      <c r="Y1625" s="8"/>
      <c r="Z1625" s="5"/>
      <c r="AA1625" s="1"/>
      <c r="AB1625" s="8"/>
      <c r="AC1625" s="3"/>
      <c r="AD1625" s="1"/>
      <c r="AE1625" s="3"/>
      <c r="AF1625" s="3"/>
      <c r="AG1625" s="4"/>
      <c r="AH1625" s="4"/>
      <c r="AI1625" s="4"/>
      <c r="AJ1625" s="1"/>
      <c r="AK1625" s="1"/>
      <c r="AL1625" s="1"/>
      <c r="AM1625" s="1"/>
    </row>
    <row r="1626" spans="1:39" ht="15" customHeight="1" x14ac:dyDescent="0.2">
      <c r="A1626" s="75">
        <f t="shared" si="568"/>
        <v>44561</v>
      </c>
      <c r="B1626" s="2">
        <f t="shared" si="559"/>
        <v>990.82058698000003</v>
      </c>
      <c r="C1626" s="157">
        <f t="shared" si="556"/>
        <v>990.21669745000008</v>
      </c>
      <c r="D1626" s="158">
        <f t="shared" si="569"/>
        <v>6018.51</v>
      </c>
      <c r="E1626" s="150">
        <f>IF(AND(K1626=1,K1625&gt;1),VLOOKUP(A1625,[1]Plan1!$GA$137:$GD$300,4),E1625)</f>
        <v>6075.69</v>
      </c>
      <c r="F1626" s="152">
        <f t="shared" si="560"/>
        <v>44499</v>
      </c>
      <c r="G1626" s="152">
        <f t="shared" si="557"/>
        <v>44530</v>
      </c>
      <c r="H1626" s="159">
        <f t="shared" si="561"/>
        <v>9.5006903702077317E-3</v>
      </c>
      <c r="I1626" s="160">
        <f t="shared" si="570"/>
        <v>44591</v>
      </c>
      <c r="J1626" s="155">
        <f t="shared" si="558"/>
        <v>31</v>
      </c>
      <c r="K1626" s="155">
        <f t="shared" si="554"/>
        <v>1</v>
      </c>
      <c r="L1626" s="2">
        <f t="shared" si="571"/>
        <v>1.00030507</v>
      </c>
      <c r="M1626" s="157">
        <f t="shared" si="555"/>
        <v>1.00030507</v>
      </c>
      <c r="N1626" s="2">
        <f t="shared" si="562"/>
        <v>990.51878284999998</v>
      </c>
      <c r="O1626" s="161">
        <f t="shared" si="572"/>
        <v>0</v>
      </c>
      <c r="P1626" s="162">
        <f t="shared" si="563"/>
        <v>0</v>
      </c>
      <c r="Q1626" s="157">
        <f t="shared" si="564"/>
        <v>0</v>
      </c>
      <c r="R1626" s="163">
        <f t="shared" si="573"/>
        <v>0.12</v>
      </c>
      <c r="S1626" s="161">
        <f t="shared" si="565"/>
        <v>1</v>
      </c>
      <c r="T1626" s="161">
        <v>360</v>
      </c>
      <c r="U1626" s="164">
        <f t="shared" si="566"/>
        <v>1.0003046929999999</v>
      </c>
      <c r="V1626" s="157">
        <f t="shared" si="567"/>
        <v>0.30180413</v>
      </c>
      <c r="W1626" s="2">
        <f t="shared" si="574"/>
        <v>0</v>
      </c>
      <c r="X1626" s="8"/>
      <c r="Y1626" s="8"/>
      <c r="Z1626" s="5"/>
      <c r="AA1626" s="1"/>
      <c r="AB1626" s="8"/>
      <c r="AC1626" s="3"/>
      <c r="AD1626" s="1"/>
      <c r="AE1626" s="3"/>
      <c r="AF1626" s="3"/>
      <c r="AG1626" s="4"/>
      <c r="AH1626" s="4"/>
      <c r="AI1626" s="4"/>
      <c r="AJ1626" s="1"/>
      <c r="AK1626" s="1"/>
      <c r="AL1626" s="1"/>
      <c r="AM1626" s="1"/>
    </row>
    <row r="1627" spans="1:39" ht="15" customHeight="1" x14ac:dyDescent="0.2">
      <c r="A1627" s="75">
        <f t="shared" si="568"/>
        <v>44562</v>
      </c>
      <c r="B1627" s="2">
        <f t="shared" si="559"/>
        <v>991.42485283999997</v>
      </c>
      <c r="C1627" s="157">
        <f t="shared" si="556"/>
        <v>990.21669745000008</v>
      </c>
      <c r="D1627" s="158">
        <f t="shared" si="569"/>
        <v>6018.51</v>
      </c>
      <c r="E1627" s="150">
        <f>IF(AND(K1627=1,K1626&gt;1),VLOOKUP(A1626,[1]Plan1!$GA$137:$GD$300,4),E1626)</f>
        <v>6075.69</v>
      </c>
      <c r="F1627" s="152">
        <f t="shared" si="560"/>
        <v>44499</v>
      </c>
      <c r="G1627" s="152">
        <f t="shared" si="557"/>
        <v>44530</v>
      </c>
      <c r="H1627" s="159">
        <f t="shared" si="561"/>
        <v>9.5006903702077317E-3</v>
      </c>
      <c r="I1627" s="160">
        <f t="shared" si="570"/>
        <v>44591</v>
      </c>
      <c r="J1627" s="155">
        <f t="shared" si="558"/>
        <v>31</v>
      </c>
      <c r="K1627" s="155">
        <f t="shared" ref="K1627:K1690" si="575">(J1627-(I1627-A1627))</f>
        <v>2</v>
      </c>
      <c r="L1627" s="2">
        <f t="shared" si="571"/>
        <v>1.0006102400000001</v>
      </c>
      <c r="M1627" s="157">
        <f t="shared" ref="M1627:M1690" si="576">L1627</f>
        <v>1.0006102400000001</v>
      </c>
      <c r="N1627" s="2">
        <f t="shared" si="562"/>
        <v>990.82096727999999</v>
      </c>
      <c r="O1627" s="161">
        <f t="shared" si="572"/>
        <v>0</v>
      </c>
      <c r="P1627" s="162">
        <f t="shared" si="563"/>
        <v>0</v>
      </c>
      <c r="Q1627" s="157">
        <f t="shared" si="564"/>
        <v>0</v>
      </c>
      <c r="R1627" s="163">
        <f t="shared" si="573"/>
        <v>0.12</v>
      </c>
      <c r="S1627" s="161">
        <f t="shared" si="565"/>
        <v>2</v>
      </c>
      <c r="T1627" s="161">
        <v>360</v>
      </c>
      <c r="U1627" s="164">
        <f t="shared" si="566"/>
        <v>1.0006094800000001</v>
      </c>
      <c r="V1627" s="157">
        <f t="shared" si="567"/>
        <v>0.60388556000000004</v>
      </c>
      <c r="W1627" s="2">
        <f t="shared" si="574"/>
        <v>0</v>
      </c>
      <c r="X1627" s="8"/>
      <c r="Y1627" s="8"/>
      <c r="Z1627" s="5"/>
      <c r="AA1627" s="1"/>
      <c r="AB1627" s="8"/>
      <c r="AC1627" s="3"/>
      <c r="AD1627" s="1"/>
      <c r="AE1627" s="3"/>
      <c r="AF1627" s="3"/>
      <c r="AG1627" s="4"/>
      <c r="AH1627" s="4"/>
      <c r="AI1627" s="4"/>
      <c r="AJ1627" s="1"/>
      <c r="AK1627" s="1"/>
      <c r="AL1627" s="1"/>
      <c r="AM1627" s="1"/>
    </row>
    <row r="1628" spans="1:39" ht="15" customHeight="1" x14ac:dyDescent="0.2">
      <c r="A1628" s="75">
        <f t="shared" si="568"/>
        <v>44563</v>
      </c>
      <c r="B1628" s="2">
        <f t="shared" si="559"/>
        <v>992.02948328000002</v>
      </c>
      <c r="C1628" s="157">
        <f t="shared" si="556"/>
        <v>990.21669745000008</v>
      </c>
      <c r="D1628" s="158">
        <f t="shared" si="569"/>
        <v>6018.51</v>
      </c>
      <c r="E1628" s="150">
        <f>IF(AND(K1628=1,K1627&gt;1),VLOOKUP(A1627,[1]Plan1!$GA$137:$GD$300,4),E1627)</f>
        <v>6075.69</v>
      </c>
      <c r="F1628" s="152">
        <f t="shared" si="560"/>
        <v>44499</v>
      </c>
      <c r="G1628" s="152">
        <f t="shared" si="557"/>
        <v>44530</v>
      </c>
      <c r="H1628" s="159">
        <f t="shared" si="561"/>
        <v>9.5006903702077317E-3</v>
      </c>
      <c r="I1628" s="160">
        <f t="shared" si="570"/>
        <v>44591</v>
      </c>
      <c r="J1628" s="155">
        <f t="shared" si="558"/>
        <v>31</v>
      </c>
      <c r="K1628" s="155">
        <f t="shared" si="575"/>
        <v>3</v>
      </c>
      <c r="L1628" s="2">
        <f t="shared" si="571"/>
        <v>1.0009155000000001</v>
      </c>
      <c r="M1628" s="157">
        <f t="shared" si="576"/>
        <v>1.0009155000000001</v>
      </c>
      <c r="N1628" s="2">
        <f t="shared" si="562"/>
        <v>991.12324082999999</v>
      </c>
      <c r="O1628" s="161">
        <f t="shared" si="572"/>
        <v>0</v>
      </c>
      <c r="P1628" s="162">
        <f t="shared" si="563"/>
        <v>0</v>
      </c>
      <c r="Q1628" s="157">
        <f t="shared" si="564"/>
        <v>0</v>
      </c>
      <c r="R1628" s="163">
        <f t="shared" si="573"/>
        <v>0.12</v>
      </c>
      <c r="S1628" s="161">
        <f t="shared" si="565"/>
        <v>3</v>
      </c>
      <c r="T1628" s="161">
        <v>360</v>
      </c>
      <c r="U1628" s="164">
        <f t="shared" si="566"/>
        <v>1.000914359</v>
      </c>
      <c r="V1628" s="157">
        <f t="shared" si="567"/>
        <v>0.90624245000000003</v>
      </c>
      <c r="W1628" s="2">
        <f t="shared" si="574"/>
        <v>0</v>
      </c>
      <c r="X1628" s="8"/>
      <c r="Y1628" s="8"/>
      <c r="Z1628" s="5"/>
      <c r="AA1628" s="1"/>
      <c r="AB1628" s="8"/>
      <c r="AC1628" s="3"/>
      <c r="AD1628" s="1"/>
      <c r="AE1628" s="3"/>
      <c r="AF1628" s="3"/>
      <c r="AG1628" s="4"/>
      <c r="AH1628" s="4"/>
      <c r="AI1628" s="4"/>
      <c r="AJ1628" s="1"/>
      <c r="AK1628" s="1"/>
      <c r="AL1628" s="1"/>
      <c r="AM1628" s="1"/>
    </row>
    <row r="1629" spans="1:39" ht="15" customHeight="1" x14ac:dyDescent="0.2">
      <c r="A1629" s="75">
        <f t="shared" si="568"/>
        <v>44564</v>
      </c>
      <c r="B1629" s="2">
        <f t="shared" si="559"/>
        <v>992.63447946999997</v>
      </c>
      <c r="C1629" s="157">
        <f t="shared" si="556"/>
        <v>990.21669745000008</v>
      </c>
      <c r="D1629" s="158">
        <f t="shared" si="569"/>
        <v>6018.51</v>
      </c>
      <c r="E1629" s="150">
        <f>IF(AND(K1629=1,K1628&gt;1),VLOOKUP(A1628,[1]Plan1!$GA$137:$GD$300,4),E1628)</f>
        <v>6075.69</v>
      </c>
      <c r="F1629" s="152">
        <f t="shared" si="560"/>
        <v>44499</v>
      </c>
      <c r="G1629" s="152">
        <f t="shared" si="557"/>
        <v>44530</v>
      </c>
      <c r="H1629" s="159">
        <f t="shared" si="561"/>
        <v>9.5006903702077317E-3</v>
      </c>
      <c r="I1629" s="160">
        <f t="shared" si="570"/>
        <v>44591</v>
      </c>
      <c r="J1629" s="155">
        <f t="shared" si="558"/>
        <v>31</v>
      </c>
      <c r="K1629" s="155">
        <f t="shared" si="575"/>
        <v>4</v>
      </c>
      <c r="L1629" s="2">
        <f t="shared" si="571"/>
        <v>1.0012208499999999</v>
      </c>
      <c r="M1629" s="157">
        <f t="shared" si="576"/>
        <v>1.0012208499999999</v>
      </c>
      <c r="N1629" s="2">
        <f t="shared" si="562"/>
        <v>991.42560349999997</v>
      </c>
      <c r="O1629" s="161">
        <f t="shared" si="572"/>
        <v>0</v>
      </c>
      <c r="P1629" s="162">
        <f t="shared" si="563"/>
        <v>0</v>
      </c>
      <c r="Q1629" s="157">
        <f t="shared" si="564"/>
        <v>0</v>
      </c>
      <c r="R1629" s="163">
        <f t="shared" si="573"/>
        <v>0.12</v>
      </c>
      <c r="S1629" s="161">
        <f t="shared" si="565"/>
        <v>4</v>
      </c>
      <c r="T1629" s="161">
        <v>360</v>
      </c>
      <c r="U1629" s="164">
        <f t="shared" si="566"/>
        <v>1.0012193309999999</v>
      </c>
      <c r="V1629" s="157">
        <f t="shared" si="567"/>
        <v>1.20887597</v>
      </c>
      <c r="W1629" s="2">
        <f t="shared" si="574"/>
        <v>0</v>
      </c>
      <c r="X1629" s="8"/>
      <c r="Y1629" s="8"/>
      <c r="Z1629" s="5"/>
      <c r="AA1629" s="1"/>
      <c r="AB1629" s="8"/>
      <c r="AC1629" s="3"/>
      <c r="AD1629" s="1"/>
      <c r="AE1629" s="3"/>
      <c r="AF1629" s="3"/>
      <c r="AG1629" s="4"/>
      <c r="AH1629" s="4"/>
      <c r="AI1629" s="4"/>
      <c r="AJ1629" s="1"/>
      <c r="AK1629" s="1"/>
      <c r="AL1629" s="1"/>
      <c r="AM1629" s="1"/>
    </row>
    <row r="1630" spans="1:39" ht="15" customHeight="1" x14ac:dyDescent="0.2">
      <c r="A1630" s="75">
        <f t="shared" si="568"/>
        <v>44565</v>
      </c>
      <c r="B1630" s="2">
        <f t="shared" si="559"/>
        <v>993.23984157000007</v>
      </c>
      <c r="C1630" s="157">
        <f t="shared" si="556"/>
        <v>990.21669745000008</v>
      </c>
      <c r="D1630" s="158">
        <f t="shared" si="569"/>
        <v>6018.51</v>
      </c>
      <c r="E1630" s="150">
        <f>IF(AND(K1630=1,K1629&gt;1),VLOOKUP(A1629,[1]Plan1!$GA$137:$GD$300,4),E1629)</f>
        <v>6075.69</v>
      </c>
      <c r="F1630" s="152">
        <f t="shared" si="560"/>
        <v>44499</v>
      </c>
      <c r="G1630" s="152">
        <f t="shared" si="557"/>
        <v>44530</v>
      </c>
      <c r="H1630" s="159">
        <f t="shared" si="561"/>
        <v>9.5006903702077317E-3</v>
      </c>
      <c r="I1630" s="160">
        <f t="shared" si="570"/>
        <v>44591</v>
      </c>
      <c r="J1630" s="155">
        <f t="shared" si="558"/>
        <v>31</v>
      </c>
      <c r="K1630" s="155">
        <f t="shared" si="575"/>
        <v>5</v>
      </c>
      <c r="L1630" s="2">
        <f t="shared" si="571"/>
        <v>1.0015262899999999</v>
      </c>
      <c r="M1630" s="157">
        <f t="shared" si="576"/>
        <v>1.0015262899999999</v>
      </c>
      <c r="N1630" s="2">
        <f t="shared" si="562"/>
        <v>991.72805529000004</v>
      </c>
      <c r="O1630" s="161">
        <f t="shared" si="572"/>
        <v>0</v>
      </c>
      <c r="P1630" s="162">
        <f t="shared" si="563"/>
        <v>0</v>
      </c>
      <c r="Q1630" s="157">
        <f t="shared" si="564"/>
        <v>0</v>
      </c>
      <c r="R1630" s="163">
        <f t="shared" si="573"/>
        <v>0.12</v>
      </c>
      <c r="S1630" s="161">
        <f t="shared" si="565"/>
        <v>5</v>
      </c>
      <c r="T1630" s="161">
        <v>360</v>
      </c>
      <c r="U1630" s="164">
        <f t="shared" si="566"/>
        <v>1.001524396</v>
      </c>
      <c r="V1630" s="157">
        <f t="shared" si="567"/>
        <v>1.5117862799999999</v>
      </c>
      <c r="W1630" s="2">
        <f t="shared" si="574"/>
        <v>0</v>
      </c>
      <c r="X1630" s="8"/>
      <c r="Y1630" s="8"/>
      <c r="Z1630" s="5"/>
      <c r="AA1630" s="1"/>
      <c r="AB1630" s="8"/>
      <c r="AC1630" s="3"/>
      <c r="AD1630" s="1"/>
      <c r="AE1630" s="3"/>
      <c r="AF1630" s="3"/>
      <c r="AG1630" s="4"/>
      <c r="AH1630" s="4"/>
      <c r="AI1630" s="4"/>
      <c r="AJ1630" s="1"/>
      <c r="AK1630" s="1"/>
      <c r="AL1630" s="1"/>
      <c r="AM1630" s="1"/>
    </row>
    <row r="1631" spans="1:39" ht="15" customHeight="1" x14ac:dyDescent="0.2">
      <c r="A1631" s="75">
        <f t="shared" si="568"/>
        <v>44566</v>
      </c>
      <c r="B1631" s="2">
        <f t="shared" si="559"/>
        <v>993.84557966</v>
      </c>
      <c r="C1631" s="157">
        <f t="shared" si="556"/>
        <v>990.21669745000008</v>
      </c>
      <c r="D1631" s="158">
        <f t="shared" si="569"/>
        <v>6018.51</v>
      </c>
      <c r="E1631" s="150">
        <f>IF(AND(K1631=1,K1630&gt;1),VLOOKUP(A1630,[1]Plan1!$GA$137:$GD$300,4),E1630)</f>
        <v>6075.69</v>
      </c>
      <c r="F1631" s="152">
        <f t="shared" si="560"/>
        <v>44499</v>
      </c>
      <c r="G1631" s="152">
        <f t="shared" si="557"/>
        <v>44530</v>
      </c>
      <c r="H1631" s="159">
        <f t="shared" si="561"/>
        <v>9.5006903702077317E-3</v>
      </c>
      <c r="I1631" s="160">
        <f t="shared" si="570"/>
        <v>44591</v>
      </c>
      <c r="J1631" s="155">
        <f t="shared" si="558"/>
        <v>31</v>
      </c>
      <c r="K1631" s="155">
        <f t="shared" si="575"/>
        <v>6</v>
      </c>
      <c r="L1631" s="2">
        <f t="shared" si="571"/>
        <v>1.00183183</v>
      </c>
      <c r="M1631" s="157">
        <f t="shared" si="576"/>
        <v>1.00183183</v>
      </c>
      <c r="N1631" s="2">
        <f t="shared" si="562"/>
        <v>992.0306061</v>
      </c>
      <c r="O1631" s="161">
        <f t="shared" si="572"/>
        <v>0</v>
      </c>
      <c r="P1631" s="162">
        <f t="shared" si="563"/>
        <v>0</v>
      </c>
      <c r="Q1631" s="157">
        <f t="shared" si="564"/>
        <v>0</v>
      </c>
      <c r="R1631" s="163">
        <f t="shared" si="573"/>
        <v>0.12</v>
      </c>
      <c r="S1631" s="161">
        <f t="shared" si="565"/>
        <v>6</v>
      </c>
      <c r="T1631" s="161">
        <v>360</v>
      </c>
      <c r="U1631" s="164">
        <f t="shared" si="566"/>
        <v>1.001829554</v>
      </c>
      <c r="V1631" s="157">
        <f t="shared" si="567"/>
        <v>1.8149735600000001</v>
      </c>
      <c r="W1631" s="2">
        <f t="shared" si="574"/>
        <v>0</v>
      </c>
      <c r="X1631" s="8"/>
      <c r="Y1631" s="8"/>
      <c r="Z1631" s="5"/>
      <c r="AA1631" s="1"/>
      <c r="AB1631" s="8"/>
      <c r="AC1631" s="3"/>
      <c r="AD1631" s="1"/>
      <c r="AE1631" s="3"/>
      <c r="AF1631" s="3"/>
      <c r="AG1631" s="4"/>
      <c r="AH1631" s="4"/>
      <c r="AI1631" s="4"/>
      <c r="AJ1631" s="1"/>
      <c r="AK1631" s="1"/>
      <c r="AL1631" s="1"/>
      <c r="AM1631" s="1"/>
    </row>
    <row r="1632" spans="1:39" ht="15" customHeight="1" x14ac:dyDescent="0.2">
      <c r="A1632" s="75">
        <f t="shared" si="568"/>
        <v>44567</v>
      </c>
      <c r="B1632" s="2">
        <f t="shared" si="559"/>
        <v>994.45169292999992</v>
      </c>
      <c r="C1632" s="157">
        <f t="shared" si="556"/>
        <v>990.21669745000008</v>
      </c>
      <c r="D1632" s="158">
        <f t="shared" si="569"/>
        <v>6018.51</v>
      </c>
      <c r="E1632" s="150">
        <f>IF(AND(K1632=1,K1631&gt;1),VLOOKUP(A1631,[1]Plan1!$GA$137:$GD$300,4),E1631)</f>
        <v>6075.69</v>
      </c>
      <c r="F1632" s="152">
        <f t="shared" si="560"/>
        <v>44499</v>
      </c>
      <c r="G1632" s="152">
        <f t="shared" si="557"/>
        <v>44530</v>
      </c>
      <c r="H1632" s="159">
        <f t="shared" si="561"/>
        <v>9.5006903702077317E-3</v>
      </c>
      <c r="I1632" s="160">
        <f t="shared" si="570"/>
        <v>44591</v>
      </c>
      <c r="J1632" s="155">
        <f t="shared" si="558"/>
        <v>31</v>
      </c>
      <c r="K1632" s="155">
        <f t="shared" si="575"/>
        <v>7</v>
      </c>
      <c r="L1632" s="2">
        <f t="shared" si="571"/>
        <v>1.0021374700000001</v>
      </c>
      <c r="M1632" s="157">
        <f t="shared" si="576"/>
        <v>1.0021374700000001</v>
      </c>
      <c r="N1632" s="2">
        <f t="shared" si="562"/>
        <v>992.33325592999995</v>
      </c>
      <c r="O1632" s="161">
        <f t="shared" si="572"/>
        <v>0</v>
      </c>
      <c r="P1632" s="162">
        <f t="shared" si="563"/>
        <v>0</v>
      </c>
      <c r="Q1632" s="157">
        <f t="shared" si="564"/>
        <v>0</v>
      </c>
      <c r="R1632" s="163">
        <f t="shared" si="573"/>
        <v>0.12</v>
      </c>
      <c r="S1632" s="161">
        <f t="shared" si="565"/>
        <v>7</v>
      </c>
      <c r="T1632" s="161">
        <v>360</v>
      </c>
      <c r="U1632" s="164">
        <f t="shared" si="566"/>
        <v>1.002134804</v>
      </c>
      <c r="V1632" s="157">
        <f t="shared" si="567"/>
        <v>2.1184370000000001</v>
      </c>
      <c r="W1632" s="2">
        <f t="shared" si="574"/>
        <v>0</v>
      </c>
      <c r="X1632" s="8"/>
      <c r="Y1632" s="8"/>
      <c r="Z1632" s="5"/>
      <c r="AA1632" s="1"/>
      <c r="AB1632" s="8"/>
      <c r="AC1632" s="3"/>
      <c r="AD1632" s="1"/>
      <c r="AE1632" s="3"/>
      <c r="AF1632" s="3"/>
      <c r="AG1632" s="4"/>
      <c r="AH1632" s="4"/>
      <c r="AI1632" s="4"/>
      <c r="AJ1632" s="1"/>
      <c r="AK1632" s="1"/>
      <c r="AL1632" s="1"/>
      <c r="AM1632" s="1"/>
    </row>
    <row r="1633" spans="1:39" ht="15" customHeight="1" x14ac:dyDescent="0.2">
      <c r="A1633" s="75">
        <f t="shared" si="568"/>
        <v>44568</v>
      </c>
      <c r="B1633" s="2">
        <f t="shared" si="559"/>
        <v>995.05816369000001</v>
      </c>
      <c r="C1633" s="157">
        <f t="shared" si="556"/>
        <v>990.21669745000008</v>
      </c>
      <c r="D1633" s="158">
        <f t="shared" si="569"/>
        <v>6018.51</v>
      </c>
      <c r="E1633" s="150">
        <f>IF(AND(K1633=1,K1632&gt;1),VLOOKUP(A1632,[1]Plan1!$GA$137:$GD$300,4),E1632)</f>
        <v>6075.69</v>
      </c>
      <c r="F1633" s="152">
        <f t="shared" si="560"/>
        <v>44499</v>
      </c>
      <c r="G1633" s="152">
        <f t="shared" si="557"/>
        <v>44530</v>
      </c>
      <c r="H1633" s="159">
        <f t="shared" si="561"/>
        <v>9.5006903702077317E-3</v>
      </c>
      <c r="I1633" s="160">
        <f t="shared" si="570"/>
        <v>44591</v>
      </c>
      <c r="J1633" s="155">
        <f t="shared" si="558"/>
        <v>31</v>
      </c>
      <c r="K1633" s="155">
        <f t="shared" si="575"/>
        <v>8</v>
      </c>
      <c r="L1633" s="2">
        <f t="shared" si="571"/>
        <v>1.0024431899999999</v>
      </c>
      <c r="M1633" s="157">
        <f t="shared" si="576"/>
        <v>1.0024431899999999</v>
      </c>
      <c r="N1633" s="2">
        <f t="shared" si="562"/>
        <v>992.63598497999999</v>
      </c>
      <c r="O1633" s="161">
        <f t="shared" si="572"/>
        <v>0</v>
      </c>
      <c r="P1633" s="162">
        <f t="shared" si="563"/>
        <v>0</v>
      </c>
      <c r="Q1633" s="157">
        <f t="shared" si="564"/>
        <v>0</v>
      </c>
      <c r="R1633" s="163">
        <f t="shared" si="573"/>
        <v>0.12</v>
      </c>
      <c r="S1633" s="161">
        <f t="shared" si="565"/>
        <v>8</v>
      </c>
      <c r="T1633" s="161">
        <v>360</v>
      </c>
      <c r="U1633" s="164">
        <f t="shared" si="566"/>
        <v>1.002440148</v>
      </c>
      <c r="V1633" s="157">
        <f t="shared" si="567"/>
        <v>2.4221787099999998</v>
      </c>
      <c r="W1633" s="2">
        <f t="shared" si="574"/>
        <v>0</v>
      </c>
      <c r="X1633" s="8"/>
      <c r="Y1633" s="8"/>
      <c r="Z1633" s="5"/>
      <c r="AA1633" s="1"/>
      <c r="AB1633" s="8"/>
      <c r="AC1633" s="3"/>
      <c r="AD1633" s="1"/>
      <c r="AE1633" s="3"/>
      <c r="AF1633" s="3"/>
      <c r="AG1633" s="4"/>
      <c r="AH1633" s="4"/>
      <c r="AI1633" s="4"/>
      <c r="AJ1633" s="1"/>
      <c r="AK1633" s="1"/>
      <c r="AL1633" s="1"/>
      <c r="AM1633" s="1"/>
    </row>
    <row r="1634" spans="1:39" ht="15" customHeight="1" x14ac:dyDescent="0.2">
      <c r="A1634" s="75">
        <f t="shared" si="568"/>
        <v>44569</v>
      </c>
      <c r="B1634" s="2">
        <f t="shared" si="559"/>
        <v>995.66501096000002</v>
      </c>
      <c r="C1634" s="157">
        <f t="shared" si="556"/>
        <v>990.21669745000008</v>
      </c>
      <c r="D1634" s="158">
        <f t="shared" si="569"/>
        <v>6018.51</v>
      </c>
      <c r="E1634" s="150">
        <f>IF(AND(K1634=1,K1633&gt;1),VLOOKUP(A1633,[1]Plan1!$GA$137:$GD$300,4),E1633)</f>
        <v>6075.69</v>
      </c>
      <c r="F1634" s="152">
        <f t="shared" si="560"/>
        <v>44499</v>
      </c>
      <c r="G1634" s="152">
        <f t="shared" si="557"/>
        <v>44530</v>
      </c>
      <c r="H1634" s="159">
        <f t="shared" si="561"/>
        <v>9.5006903702077317E-3</v>
      </c>
      <c r="I1634" s="160">
        <f t="shared" si="570"/>
        <v>44591</v>
      </c>
      <c r="J1634" s="155">
        <f t="shared" si="558"/>
        <v>31</v>
      </c>
      <c r="K1634" s="155">
        <f t="shared" si="575"/>
        <v>9</v>
      </c>
      <c r="L1634" s="2">
        <f t="shared" si="571"/>
        <v>1.0027490100000001</v>
      </c>
      <c r="M1634" s="157">
        <f t="shared" si="576"/>
        <v>1.0027490100000001</v>
      </c>
      <c r="N1634" s="2">
        <f t="shared" si="562"/>
        <v>992.93881305000002</v>
      </c>
      <c r="O1634" s="161">
        <f t="shared" si="572"/>
        <v>0</v>
      </c>
      <c r="P1634" s="162">
        <f t="shared" si="563"/>
        <v>0</v>
      </c>
      <c r="Q1634" s="157">
        <f t="shared" si="564"/>
        <v>0</v>
      </c>
      <c r="R1634" s="163">
        <f t="shared" si="573"/>
        <v>0.12</v>
      </c>
      <c r="S1634" s="161">
        <f t="shared" si="565"/>
        <v>9</v>
      </c>
      <c r="T1634" s="161">
        <v>360</v>
      </c>
      <c r="U1634" s="164">
        <f t="shared" si="566"/>
        <v>1.002745585</v>
      </c>
      <c r="V1634" s="157">
        <f t="shared" si="567"/>
        <v>2.7261979099999998</v>
      </c>
      <c r="W1634" s="2">
        <f t="shared" si="574"/>
        <v>0</v>
      </c>
      <c r="X1634" s="8"/>
      <c r="Y1634" s="8"/>
      <c r="Z1634" s="5"/>
      <c r="AA1634" s="1"/>
      <c r="AB1634" s="8"/>
      <c r="AC1634" s="3"/>
      <c r="AD1634" s="1"/>
      <c r="AE1634" s="3"/>
      <c r="AF1634" s="3"/>
      <c r="AG1634" s="4"/>
      <c r="AH1634" s="4"/>
      <c r="AI1634" s="4"/>
      <c r="AJ1634" s="1"/>
      <c r="AK1634" s="1"/>
      <c r="AL1634" s="1"/>
      <c r="AM1634" s="1"/>
    </row>
    <row r="1635" spans="1:39" ht="15" customHeight="1" x14ac:dyDescent="0.2">
      <c r="A1635" s="75">
        <f t="shared" si="568"/>
        <v>44570</v>
      </c>
      <c r="B1635" s="2">
        <f t="shared" si="559"/>
        <v>996.27222498000003</v>
      </c>
      <c r="C1635" s="157">
        <f t="shared" si="556"/>
        <v>990.21669745000008</v>
      </c>
      <c r="D1635" s="158">
        <f t="shared" si="569"/>
        <v>6018.51</v>
      </c>
      <c r="E1635" s="150">
        <f>IF(AND(K1635=1,K1634&gt;1),VLOOKUP(A1634,[1]Plan1!$GA$137:$GD$300,4),E1634)</f>
        <v>6075.69</v>
      </c>
      <c r="F1635" s="152">
        <f t="shared" si="560"/>
        <v>44499</v>
      </c>
      <c r="G1635" s="152">
        <f t="shared" si="557"/>
        <v>44530</v>
      </c>
      <c r="H1635" s="159">
        <f t="shared" si="561"/>
        <v>9.5006903702077317E-3</v>
      </c>
      <c r="I1635" s="160">
        <f t="shared" si="570"/>
        <v>44591</v>
      </c>
      <c r="J1635" s="155">
        <f t="shared" si="558"/>
        <v>31</v>
      </c>
      <c r="K1635" s="155">
        <f t="shared" si="575"/>
        <v>10</v>
      </c>
      <c r="L1635" s="2">
        <f t="shared" si="571"/>
        <v>1.0030549200000001</v>
      </c>
      <c r="M1635" s="157">
        <f t="shared" si="576"/>
        <v>1.0030549200000001</v>
      </c>
      <c r="N1635" s="2">
        <f t="shared" si="562"/>
        <v>993.24173024000004</v>
      </c>
      <c r="O1635" s="161">
        <f t="shared" si="572"/>
        <v>0</v>
      </c>
      <c r="P1635" s="162">
        <f t="shared" si="563"/>
        <v>0</v>
      </c>
      <c r="Q1635" s="157">
        <f t="shared" si="564"/>
        <v>0</v>
      </c>
      <c r="R1635" s="163">
        <f t="shared" si="573"/>
        <v>0.12</v>
      </c>
      <c r="S1635" s="161">
        <f t="shared" si="565"/>
        <v>10</v>
      </c>
      <c r="T1635" s="161">
        <v>360</v>
      </c>
      <c r="U1635" s="164">
        <f t="shared" si="566"/>
        <v>1.0030511150000001</v>
      </c>
      <c r="V1635" s="157">
        <f t="shared" si="567"/>
        <v>3.03049474</v>
      </c>
      <c r="W1635" s="2">
        <f t="shared" si="574"/>
        <v>0</v>
      </c>
      <c r="X1635" s="8"/>
      <c r="Y1635" s="8"/>
      <c r="Z1635" s="5"/>
      <c r="AA1635" s="1"/>
      <c r="AB1635" s="8"/>
      <c r="AC1635" s="3"/>
      <c r="AD1635" s="1"/>
      <c r="AE1635" s="3"/>
      <c r="AF1635" s="3"/>
      <c r="AG1635" s="4"/>
      <c r="AH1635" s="4"/>
      <c r="AI1635" s="4"/>
      <c r="AJ1635" s="1"/>
      <c r="AK1635" s="1"/>
      <c r="AL1635" s="1"/>
      <c r="AM1635" s="1"/>
    </row>
    <row r="1636" spans="1:39" ht="15" customHeight="1" x14ac:dyDescent="0.2">
      <c r="A1636" s="75">
        <f t="shared" si="568"/>
        <v>44571</v>
      </c>
      <c r="B1636" s="2">
        <f t="shared" si="559"/>
        <v>996.87981585</v>
      </c>
      <c r="C1636" s="157">
        <f t="shared" si="556"/>
        <v>990.21669745000008</v>
      </c>
      <c r="D1636" s="158">
        <f t="shared" si="569"/>
        <v>6018.51</v>
      </c>
      <c r="E1636" s="150">
        <f>IF(AND(K1636=1,K1635&gt;1),VLOOKUP(A1635,[1]Plan1!$GA$137:$GD$300,4),E1635)</f>
        <v>6075.69</v>
      </c>
      <c r="F1636" s="152">
        <f t="shared" si="560"/>
        <v>44499</v>
      </c>
      <c r="G1636" s="152">
        <f t="shared" si="557"/>
        <v>44530</v>
      </c>
      <c r="H1636" s="159">
        <f t="shared" si="561"/>
        <v>9.5006903702077317E-3</v>
      </c>
      <c r="I1636" s="160">
        <f t="shared" si="570"/>
        <v>44591</v>
      </c>
      <c r="J1636" s="155">
        <f t="shared" si="558"/>
        <v>31</v>
      </c>
      <c r="K1636" s="155">
        <f t="shared" si="575"/>
        <v>11</v>
      </c>
      <c r="L1636" s="2">
        <f t="shared" si="571"/>
        <v>1.0033609299999999</v>
      </c>
      <c r="M1636" s="157">
        <f t="shared" si="576"/>
        <v>1.0033609299999999</v>
      </c>
      <c r="N1636" s="2">
        <f t="shared" si="562"/>
        <v>993.54474645000005</v>
      </c>
      <c r="O1636" s="161">
        <f t="shared" si="572"/>
        <v>0</v>
      </c>
      <c r="P1636" s="162">
        <f t="shared" si="563"/>
        <v>0</v>
      </c>
      <c r="Q1636" s="157">
        <f t="shared" si="564"/>
        <v>0</v>
      </c>
      <c r="R1636" s="163">
        <f t="shared" si="573"/>
        <v>0.12</v>
      </c>
      <c r="S1636" s="161">
        <f t="shared" si="565"/>
        <v>11</v>
      </c>
      <c r="T1636" s="161">
        <v>360</v>
      </c>
      <c r="U1636" s="164">
        <f t="shared" si="566"/>
        <v>1.0033567379999999</v>
      </c>
      <c r="V1636" s="157">
        <f t="shared" si="567"/>
        <v>3.3350694000000001</v>
      </c>
      <c r="W1636" s="2">
        <f t="shared" si="574"/>
        <v>0</v>
      </c>
      <c r="X1636" s="8"/>
      <c r="Y1636" s="8"/>
      <c r="Z1636" s="5"/>
      <c r="AA1636" s="1"/>
      <c r="AB1636" s="8"/>
      <c r="AC1636" s="3"/>
      <c r="AD1636" s="1"/>
      <c r="AE1636" s="3"/>
      <c r="AF1636" s="3"/>
      <c r="AG1636" s="4"/>
      <c r="AH1636" s="4"/>
      <c r="AI1636" s="4"/>
      <c r="AJ1636" s="1"/>
      <c r="AK1636" s="1"/>
      <c r="AL1636" s="1"/>
      <c r="AM1636" s="1"/>
    </row>
    <row r="1637" spans="1:39" ht="15" customHeight="1" x14ac:dyDescent="0.2">
      <c r="A1637" s="75">
        <f t="shared" si="568"/>
        <v>44572</v>
      </c>
      <c r="B1637" s="2">
        <f t="shared" si="559"/>
        <v>997.48777382000003</v>
      </c>
      <c r="C1637" s="157">
        <f t="shared" si="556"/>
        <v>990.21669745000008</v>
      </c>
      <c r="D1637" s="158">
        <f t="shared" si="569"/>
        <v>6018.51</v>
      </c>
      <c r="E1637" s="150">
        <f>IF(AND(K1637=1,K1636&gt;1),VLOOKUP(A1636,[1]Plan1!$GA$137:$GD$300,4),E1636)</f>
        <v>6075.69</v>
      </c>
      <c r="F1637" s="152">
        <f t="shared" si="560"/>
        <v>44499</v>
      </c>
      <c r="G1637" s="152">
        <f t="shared" si="557"/>
        <v>44530</v>
      </c>
      <c r="H1637" s="159">
        <f t="shared" si="561"/>
        <v>9.5006903702077317E-3</v>
      </c>
      <c r="I1637" s="160">
        <f t="shared" si="570"/>
        <v>44591</v>
      </c>
      <c r="J1637" s="155">
        <f t="shared" si="558"/>
        <v>31</v>
      </c>
      <c r="K1637" s="155">
        <f t="shared" si="575"/>
        <v>12</v>
      </c>
      <c r="L1637" s="2">
        <f t="shared" si="571"/>
        <v>1.0036670299999999</v>
      </c>
      <c r="M1637" s="157">
        <f t="shared" si="576"/>
        <v>1.0036670299999999</v>
      </c>
      <c r="N1637" s="2">
        <f t="shared" si="562"/>
        <v>993.84785178000004</v>
      </c>
      <c r="O1637" s="161">
        <f t="shared" si="572"/>
        <v>0</v>
      </c>
      <c r="P1637" s="162">
        <f t="shared" si="563"/>
        <v>0</v>
      </c>
      <c r="Q1637" s="157">
        <f t="shared" si="564"/>
        <v>0</v>
      </c>
      <c r="R1637" s="163">
        <f t="shared" si="573"/>
        <v>0.12</v>
      </c>
      <c r="S1637" s="161">
        <f t="shared" si="565"/>
        <v>12</v>
      </c>
      <c r="T1637" s="161">
        <v>360</v>
      </c>
      <c r="U1637" s="164">
        <f t="shared" si="566"/>
        <v>1.0036624540000001</v>
      </c>
      <c r="V1637" s="157">
        <f t="shared" si="567"/>
        <v>3.6399220400000001</v>
      </c>
      <c r="W1637" s="2">
        <f t="shared" si="574"/>
        <v>0</v>
      </c>
      <c r="X1637" s="8"/>
      <c r="Y1637" s="8"/>
      <c r="Z1637" s="5"/>
      <c r="AA1637" s="1"/>
      <c r="AB1637" s="8"/>
      <c r="AC1637" s="3"/>
      <c r="AD1637" s="1"/>
      <c r="AE1637" s="3"/>
      <c r="AF1637" s="3"/>
      <c r="AG1637" s="4"/>
      <c r="AH1637" s="4"/>
      <c r="AI1637" s="4"/>
      <c r="AJ1637" s="1"/>
      <c r="AK1637" s="1"/>
      <c r="AL1637" s="1"/>
      <c r="AM1637" s="1"/>
    </row>
    <row r="1638" spans="1:39" ht="15" customHeight="1" x14ac:dyDescent="0.2">
      <c r="A1638" s="75">
        <f t="shared" si="568"/>
        <v>44573</v>
      </c>
      <c r="B1638" s="2">
        <f t="shared" si="559"/>
        <v>998.09610003</v>
      </c>
      <c r="C1638" s="157">
        <f t="shared" si="556"/>
        <v>990.21669745000008</v>
      </c>
      <c r="D1638" s="158">
        <f t="shared" si="569"/>
        <v>6018.51</v>
      </c>
      <c r="E1638" s="150">
        <f>IF(AND(K1638=1,K1637&gt;1),VLOOKUP(A1637,[1]Plan1!$GA$137:$GD$300,4),E1637)</f>
        <v>6075.69</v>
      </c>
      <c r="F1638" s="152">
        <f t="shared" si="560"/>
        <v>44499</v>
      </c>
      <c r="G1638" s="152">
        <f t="shared" si="557"/>
        <v>44530</v>
      </c>
      <c r="H1638" s="159">
        <f t="shared" si="561"/>
        <v>9.5006903702077317E-3</v>
      </c>
      <c r="I1638" s="160">
        <f t="shared" si="570"/>
        <v>44591</v>
      </c>
      <c r="J1638" s="155">
        <f t="shared" si="558"/>
        <v>31</v>
      </c>
      <c r="K1638" s="155">
        <f t="shared" si="575"/>
        <v>13</v>
      </c>
      <c r="L1638" s="2">
        <f t="shared" si="571"/>
        <v>1.00397322</v>
      </c>
      <c r="M1638" s="157">
        <f t="shared" si="576"/>
        <v>1.00397322</v>
      </c>
      <c r="N1638" s="2">
        <f t="shared" si="562"/>
        <v>994.15104623000002</v>
      </c>
      <c r="O1638" s="161">
        <f t="shared" si="572"/>
        <v>0</v>
      </c>
      <c r="P1638" s="162">
        <f t="shared" si="563"/>
        <v>0</v>
      </c>
      <c r="Q1638" s="157">
        <f t="shared" si="564"/>
        <v>0</v>
      </c>
      <c r="R1638" s="163">
        <f t="shared" si="573"/>
        <v>0.12</v>
      </c>
      <c r="S1638" s="161">
        <f t="shared" si="565"/>
        <v>13</v>
      </c>
      <c r="T1638" s="161">
        <v>360</v>
      </c>
      <c r="U1638" s="164">
        <f t="shared" si="566"/>
        <v>1.0039682640000001</v>
      </c>
      <c r="V1638" s="157">
        <f t="shared" si="567"/>
        <v>3.9450538000000002</v>
      </c>
      <c r="W1638" s="2">
        <f t="shared" si="574"/>
        <v>0</v>
      </c>
      <c r="X1638" s="8"/>
      <c r="Y1638" s="8"/>
      <c r="Z1638" s="5"/>
      <c r="AA1638" s="1"/>
      <c r="AB1638" s="8"/>
      <c r="AC1638" s="3"/>
      <c r="AD1638" s="1"/>
      <c r="AE1638" s="3"/>
      <c r="AF1638" s="3"/>
      <c r="AG1638" s="4"/>
      <c r="AH1638" s="4"/>
      <c r="AI1638" s="4"/>
      <c r="AJ1638" s="1"/>
      <c r="AK1638" s="1"/>
      <c r="AL1638" s="1"/>
      <c r="AM1638" s="1"/>
    </row>
    <row r="1639" spans="1:39" ht="15" customHeight="1" x14ac:dyDescent="0.2">
      <c r="A1639" s="75">
        <f t="shared" si="568"/>
        <v>44574</v>
      </c>
      <c r="B1639" s="2">
        <f t="shared" si="559"/>
        <v>998.70480262000001</v>
      </c>
      <c r="C1639" s="157">
        <f t="shared" si="556"/>
        <v>990.21669745000008</v>
      </c>
      <c r="D1639" s="158">
        <f t="shared" si="569"/>
        <v>6018.51</v>
      </c>
      <c r="E1639" s="150">
        <f>IF(AND(K1639=1,K1638&gt;1),VLOOKUP(A1638,[1]Plan1!$GA$137:$GD$300,4),E1638)</f>
        <v>6075.69</v>
      </c>
      <c r="F1639" s="152">
        <f t="shared" si="560"/>
        <v>44499</v>
      </c>
      <c r="G1639" s="152">
        <f t="shared" si="557"/>
        <v>44530</v>
      </c>
      <c r="H1639" s="159">
        <f t="shared" si="561"/>
        <v>9.5006903702077317E-3</v>
      </c>
      <c r="I1639" s="160">
        <f t="shared" si="570"/>
        <v>44591</v>
      </c>
      <c r="J1639" s="155">
        <f t="shared" si="558"/>
        <v>31</v>
      </c>
      <c r="K1639" s="155">
        <f t="shared" si="575"/>
        <v>14</v>
      </c>
      <c r="L1639" s="2">
        <f t="shared" si="571"/>
        <v>1.0042795099999999</v>
      </c>
      <c r="M1639" s="157">
        <f t="shared" si="576"/>
        <v>1.0042795099999999</v>
      </c>
      <c r="N1639" s="2">
        <f t="shared" si="562"/>
        <v>994.45433969999999</v>
      </c>
      <c r="O1639" s="161">
        <f t="shared" si="572"/>
        <v>0</v>
      </c>
      <c r="P1639" s="162">
        <f t="shared" si="563"/>
        <v>0</v>
      </c>
      <c r="Q1639" s="157">
        <f t="shared" si="564"/>
        <v>0</v>
      </c>
      <c r="R1639" s="163">
        <f t="shared" si="573"/>
        <v>0.12</v>
      </c>
      <c r="S1639" s="161">
        <f t="shared" si="565"/>
        <v>14</v>
      </c>
      <c r="T1639" s="161">
        <v>360</v>
      </c>
      <c r="U1639" s="164">
        <f t="shared" si="566"/>
        <v>1.0042741660000001</v>
      </c>
      <c r="V1639" s="157">
        <f t="shared" si="567"/>
        <v>4.2504629200000004</v>
      </c>
      <c r="W1639" s="2">
        <f t="shared" si="574"/>
        <v>0</v>
      </c>
      <c r="X1639" s="8"/>
      <c r="Y1639" s="8"/>
      <c r="Z1639" s="5"/>
      <c r="AA1639" s="1"/>
      <c r="AB1639" s="8"/>
      <c r="AC1639" s="3"/>
      <c r="AD1639" s="1"/>
      <c r="AE1639" s="3"/>
      <c r="AF1639" s="3"/>
      <c r="AG1639" s="4"/>
      <c r="AH1639" s="4"/>
      <c r="AI1639" s="4"/>
      <c r="AJ1639" s="1"/>
      <c r="AK1639" s="1"/>
      <c r="AL1639" s="1"/>
      <c r="AM1639" s="1"/>
    </row>
    <row r="1640" spans="1:39" ht="15" customHeight="1" x14ac:dyDescent="0.2">
      <c r="A1640" s="75">
        <f t="shared" si="568"/>
        <v>44575</v>
      </c>
      <c r="B1640" s="2">
        <f t="shared" si="559"/>
        <v>999.3138738099999</v>
      </c>
      <c r="C1640" s="157">
        <f t="shared" si="556"/>
        <v>990.21669745000008</v>
      </c>
      <c r="D1640" s="158">
        <f t="shared" si="569"/>
        <v>6018.51</v>
      </c>
      <c r="E1640" s="150">
        <f>IF(AND(K1640=1,K1639&gt;1),VLOOKUP(A1639,[1]Plan1!$GA$137:$GD$300,4),E1639)</f>
        <v>6075.69</v>
      </c>
      <c r="F1640" s="152">
        <f t="shared" si="560"/>
        <v>44499</v>
      </c>
      <c r="G1640" s="152">
        <f t="shared" si="557"/>
        <v>44530</v>
      </c>
      <c r="H1640" s="159">
        <f t="shared" si="561"/>
        <v>9.5006903702077317E-3</v>
      </c>
      <c r="I1640" s="160">
        <f t="shared" si="570"/>
        <v>44591</v>
      </c>
      <c r="J1640" s="155">
        <f t="shared" si="558"/>
        <v>31</v>
      </c>
      <c r="K1640" s="155">
        <f t="shared" si="575"/>
        <v>15</v>
      </c>
      <c r="L1640" s="2">
        <f t="shared" si="571"/>
        <v>1.00458589</v>
      </c>
      <c r="M1640" s="157">
        <f t="shared" si="576"/>
        <v>1.00458589</v>
      </c>
      <c r="N1640" s="2">
        <f t="shared" si="562"/>
        <v>994.75772229999995</v>
      </c>
      <c r="O1640" s="161">
        <f t="shared" si="572"/>
        <v>0</v>
      </c>
      <c r="P1640" s="162">
        <f t="shared" si="563"/>
        <v>0</v>
      </c>
      <c r="Q1640" s="157">
        <f t="shared" si="564"/>
        <v>0</v>
      </c>
      <c r="R1640" s="163">
        <f t="shared" si="573"/>
        <v>0.12</v>
      </c>
      <c r="S1640" s="161">
        <f t="shared" si="565"/>
        <v>15</v>
      </c>
      <c r="T1640" s="161">
        <v>360</v>
      </c>
      <c r="U1640" s="164">
        <f t="shared" si="566"/>
        <v>1.0045801620000001</v>
      </c>
      <c r="V1640" s="157">
        <f t="shared" si="567"/>
        <v>4.5561515100000003</v>
      </c>
      <c r="W1640" s="2">
        <f t="shared" si="574"/>
        <v>0</v>
      </c>
      <c r="X1640" s="8"/>
      <c r="Y1640" s="8"/>
      <c r="Z1640" s="5"/>
      <c r="AA1640" s="1"/>
      <c r="AB1640" s="8"/>
      <c r="AC1640" s="3"/>
      <c r="AD1640" s="1"/>
      <c r="AE1640" s="3"/>
      <c r="AF1640" s="3"/>
      <c r="AG1640" s="4"/>
      <c r="AH1640" s="4"/>
      <c r="AI1640" s="4"/>
      <c r="AJ1640" s="1"/>
      <c r="AK1640" s="1"/>
      <c r="AL1640" s="1"/>
      <c r="AM1640" s="1"/>
    </row>
    <row r="1641" spans="1:39" ht="15" customHeight="1" x14ac:dyDescent="0.2">
      <c r="A1641" s="75">
        <f t="shared" si="568"/>
        <v>44576</v>
      </c>
      <c r="B1641" s="2">
        <f t="shared" si="559"/>
        <v>999.92331276000004</v>
      </c>
      <c r="C1641" s="157">
        <f t="shared" si="556"/>
        <v>990.21669745000008</v>
      </c>
      <c r="D1641" s="158">
        <f t="shared" si="569"/>
        <v>6018.51</v>
      </c>
      <c r="E1641" s="150">
        <f>IF(AND(K1641=1,K1640&gt;1),VLOOKUP(A1640,[1]Plan1!$GA$137:$GD$300,4),E1640)</f>
        <v>6075.69</v>
      </c>
      <c r="F1641" s="152">
        <f t="shared" si="560"/>
        <v>44499</v>
      </c>
      <c r="G1641" s="152">
        <f t="shared" si="557"/>
        <v>44530</v>
      </c>
      <c r="H1641" s="159">
        <f t="shared" si="561"/>
        <v>9.5006903702077317E-3</v>
      </c>
      <c r="I1641" s="160">
        <f t="shared" si="570"/>
        <v>44591</v>
      </c>
      <c r="J1641" s="155">
        <f t="shared" si="558"/>
        <v>31</v>
      </c>
      <c r="K1641" s="155">
        <f t="shared" si="575"/>
        <v>16</v>
      </c>
      <c r="L1641" s="2">
        <f t="shared" si="571"/>
        <v>1.0048923599999999</v>
      </c>
      <c r="M1641" s="157">
        <f t="shared" si="576"/>
        <v>1.0048923599999999</v>
      </c>
      <c r="N1641" s="2">
        <f t="shared" si="562"/>
        <v>995.06119401000001</v>
      </c>
      <c r="O1641" s="161">
        <f t="shared" si="572"/>
        <v>0</v>
      </c>
      <c r="P1641" s="162">
        <f t="shared" si="563"/>
        <v>0</v>
      </c>
      <c r="Q1641" s="157">
        <f t="shared" si="564"/>
        <v>0</v>
      </c>
      <c r="R1641" s="163">
        <f t="shared" si="573"/>
        <v>0.12</v>
      </c>
      <c r="S1641" s="161">
        <f t="shared" si="565"/>
        <v>16</v>
      </c>
      <c r="T1641" s="161">
        <v>360</v>
      </c>
      <c r="U1641" s="164">
        <f t="shared" si="566"/>
        <v>1.0048862510000001</v>
      </c>
      <c r="V1641" s="157">
        <f t="shared" si="567"/>
        <v>4.8621187499999996</v>
      </c>
      <c r="W1641" s="2">
        <f t="shared" si="574"/>
        <v>0</v>
      </c>
      <c r="X1641" s="8"/>
      <c r="Y1641" s="8"/>
      <c r="Z1641" s="5"/>
      <c r="AA1641" s="1"/>
      <c r="AB1641" s="8"/>
      <c r="AC1641" s="3"/>
      <c r="AD1641" s="1"/>
      <c r="AE1641" s="3"/>
      <c r="AF1641" s="3"/>
      <c r="AG1641" s="4"/>
      <c r="AH1641" s="4"/>
      <c r="AI1641" s="4"/>
      <c r="AJ1641" s="1"/>
      <c r="AK1641" s="1"/>
      <c r="AL1641" s="1"/>
      <c r="AM1641" s="1"/>
    </row>
    <row r="1642" spans="1:39" ht="15" customHeight="1" x14ac:dyDescent="0.2">
      <c r="A1642" s="75">
        <f t="shared" si="568"/>
        <v>44577</v>
      </c>
      <c r="B1642" s="2">
        <f t="shared" si="559"/>
        <v>1000.53311964</v>
      </c>
      <c r="C1642" s="157">
        <f t="shared" ref="C1642:C1705" si="577">IF(I1642&gt;I1641,N1641-Q1641,C1641)</f>
        <v>990.21669745000008</v>
      </c>
      <c r="D1642" s="158">
        <f t="shared" si="569"/>
        <v>6018.51</v>
      </c>
      <c r="E1642" s="150">
        <f>IF(AND(K1642=1,K1641&gt;1),VLOOKUP(A1641,[1]Plan1!$GA$137:$GD$300,4),E1641)</f>
        <v>6075.69</v>
      </c>
      <c r="F1642" s="152">
        <f t="shared" si="560"/>
        <v>44499</v>
      </c>
      <c r="G1642" s="152">
        <f t="shared" si="557"/>
        <v>44530</v>
      </c>
      <c r="H1642" s="159">
        <f t="shared" si="561"/>
        <v>9.5006903702077317E-3</v>
      </c>
      <c r="I1642" s="160">
        <f t="shared" si="570"/>
        <v>44591</v>
      </c>
      <c r="J1642" s="155">
        <f t="shared" si="558"/>
        <v>31</v>
      </c>
      <c r="K1642" s="155">
        <f t="shared" si="575"/>
        <v>17</v>
      </c>
      <c r="L1642" s="2">
        <f t="shared" si="571"/>
        <v>1.00519892</v>
      </c>
      <c r="M1642" s="157">
        <f t="shared" si="576"/>
        <v>1.00519892</v>
      </c>
      <c r="N1642" s="2">
        <f t="shared" si="562"/>
        <v>995.36475484000005</v>
      </c>
      <c r="O1642" s="161">
        <f t="shared" si="572"/>
        <v>0</v>
      </c>
      <c r="P1642" s="162">
        <f t="shared" si="563"/>
        <v>0</v>
      </c>
      <c r="Q1642" s="157">
        <f t="shared" si="564"/>
        <v>0</v>
      </c>
      <c r="R1642" s="163">
        <f t="shared" si="573"/>
        <v>0.12</v>
      </c>
      <c r="S1642" s="161">
        <f t="shared" si="565"/>
        <v>17</v>
      </c>
      <c r="T1642" s="161">
        <v>360</v>
      </c>
      <c r="U1642" s="164">
        <f t="shared" si="566"/>
        <v>1.0051924329999999</v>
      </c>
      <c r="V1642" s="157">
        <f t="shared" si="567"/>
        <v>5.1683648</v>
      </c>
      <c r="W1642" s="2">
        <f t="shared" si="574"/>
        <v>0</v>
      </c>
      <c r="X1642" s="8"/>
      <c r="Y1642" s="8"/>
      <c r="Z1642" s="5"/>
      <c r="AA1642" s="1"/>
      <c r="AB1642" s="8"/>
      <c r="AC1642" s="3"/>
      <c r="AD1642" s="1"/>
      <c r="AE1642" s="3"/>
      <c r="AF1642" s="3"/>
      <c r="AG1642" s="4"/>
      <c r="AH1642" s="4"/>
      <c r="AI1642" s="4"/>
      <c r="AJ1642" s="1"/>
      <c r="AK1642" s="1"/>
      <c r="AL1642" s="1"/>
      <c r="AM1642" s="1"/>
    </row>
    <row r="1643" spans="1:39" ht="15" customHeight="1" x14ac:dyDescent="0.2">
      <c r="A1643" s="75">
        <f t="shared" si="568"/>
        <v>44578</v>
      </c>
      <c r="B1643" s="2">
        <f t="shared" si="559"/>
        <v>1001.1433055599999</v>
      </c>
      <c r="C1643" s="157">
        <f t="shared" si="577"/>
        <v>990.21669745000008</v>
      </c>
      <c r="D1643" s="158">
        <f t="shared" si="569"/>
        <v>6018.51</v>
      </c>
      <c r="E1643" s="150">
        <f>IF(AND(K1643=1,K1642&gt;1),VLOOKUP(A1642,[1]Plan1!$GA$137:$GD$300,4),E1642)</f>
        <v>6075.69</v>
      </c>
      <c r="F1643" s="152">
        <f t="shared" si="560"/>
        <v>44499</v>
      </c>
      <c r="G1643" s="152">
        <f t="shared" si="557"/>
        <v>44530</v>
      </c>
      <c r="H1643" s="159">
        <f t="shared" si="561"/>
        <v>9.5006903702077317E-3</v>
      </c>
      <c r="I1643" s="160">
        <f t="shared" si="570"/>
        <v>44591</v>
      </c>
      <c r="J1643" s="155">
        <f t="shared" si="558"/>
        <v>31</v>
      </c>
      <c r="K1643" s="155">
        <f t="shared" si="575"/>
        <v>18</v>
      </c>
      <c r="L1643" s="2">
        <f t="shared" si="571"/>
        <v>1.0055055799999999</v>
      </c>
      <c r="M1643" s="157">
        <f t="shared" si="576"/>
        <v>1.0055055799999999</v>
      </c>
      <c r="N1643" s="2">
        <f t="shared" si="562"/>
        <v>995.66841468999996</v>
      </c>
      <c r="O1643" s="161">
        <f t="shared" si="572"/>
        <v>0</v>
      </c>
      <c r="P1643" s="162">
        <f t="shared" si="563"/>
        <v>0</v>
      </c>
      <c r="Q1643" s="157">
        <f t="shared" si="564"/>
        <v>0</v>
      </c>
      <c r="R1643" s="163">
        <f t="shared" si="573"/>
        <v>0.12</v>
      </c>
      <c r="S1643" s="161">
        <f t="shared" si="565"/>
        <v>18</v>
      </c>
      <c r="T1643" s="161">
        <v>360</v>
      </c>
      <c r="U1643" s="164">
        <f t="shared" si="566"/>
        <v>1.005498709</v>
      </c>
      <c r="V1643" s="157">
        <f t="shared" si="567"/>
        <v>5.4748908700000003</v>
      </c>
      <c r="W1643" s="2">
        <f t="shared" si="574"/>
        <v>0</v>
      </c>
      <c r="X1643" s="8"/>
      <c r="Y1643" s="8"/>
      <c r="Z1643" s="5"/>
      <c r="AA1643" s="1"/>
      <c r="AB1643" s="8"/>
      <c r="AC1643" s="3"/>
      <c r="AD1643" s="1"/>
      <c r="AE1643" s="3"/>
      <c r="AF1643" s="3"/>
      <c r="AG1643" s="4"/>
      <c r="AH1643" s="4"/>
      <c r="AI1643" s="4"/>
      <c r="AJ1643" s="1"/>
      <c r="AK1643" s="1"/>
      <c r="AL1643" s="1"/>
      <c r="AM1643" s="1"/>
    </row>
    <row r="1644" spans="1:39" ht="15" customHeight="1" x14ac:dyDescent="0.2">
      <c r="A1644" s="75">
        <f t="shared" si="568"/>
        <v>44579</v>
      </c>
      <c r="B1644" s="2">
        <f t="shared" si="559"/>
        <v>1001.75386971</v>
      </c>
      <c r="C1644" s="157">
        <f t="shared" si="577"/>
        <v>990.21669745000008</v>
      </c>
      <c r="D1644" s="158">
        <f t="shared" si="569"/>
        <v>6018.51</v>
      </c>
      <c r="E1644" s="150">
        <f>IF(AND(K1644=1,K1643&gt;1),VLOOKUP(A1643,[1]Plan1!$GA$137:$GD$300,4),E1643)</f>
        <v>6075.69</v>
      </c>
      <c r="F1644" s="152">
        <f t="shared" si="560"/>
        <v>44499</v>
      </c>
      <c r="G1644" s="152">
        <f t="shared" ref="G1644:G1707" si="578">IF(I1644&gt;I1643,EDATE(A1643,-1),+G1643)</f>
        <v>44530</v>
      </c>
      <c r="H1644" s="159">
        <f t="shared" si="561"/>
        <v>9.5006903702077317E-3</v>
      </c>
      <c r="I1644" s="160">
        <f t="shared" si="570"/>
        <v>44591</v>
      </c>
      <c r="J1644" s="155">
        <f t="shared" ref="J1644:J1707" si="579">IF(I1644&gt;I1643,I1644-I1643,J1643)</f>
        <v>31</v>
      </c>
      <c r="K1644" s="155">
        <f t="shared" si="575"/>
        <v>19</v>
      </c>
      <c r="L1644" s="2">
        <f t="shared" si="571"/>
        <v>1.0058123400000001</v>
      </c>
      <c r="M1644" s="157">
        <f t="shared" si="576"/>
        <v>1.0058123400000001</v>
      </c>
      <c r="N1644" s="2">
        <f t="shared" si="562"/>
        <v>995.97217355999999</v>
      </c>
      <c r="O1644" s="161">
        <f t="shared" si="572"/>
        <v>0</v>
      </c>
      <c r="P1644" s="162">
        <f t="shared" si="563"/>
        <v>0</v>
      </c>
      <c r="Q1644" s="157">
        <f t="shared" si="564"/>
        <v>0</v>
      </c>
      <c r="R1644" s="163">
        <f t="shared" si="573"/>
        <v>0.12</v>
      </c>
      <c r="S1644" s="161">
        <f t="shared" si="565"/>
        <v>19</v>
      </c>
      <c r="T1644" s="161">
        <v>360</v>
      </c>
      <c r="U1644" s="164">
        <f t="shared" si="566"/>
        <v>1.0058050780000001</v>
      </c>
      <c r="V1644" s="157">
        <f t="shared" si="567"/>
        <v>5.7816961500000001</v>
      </c>
      <c r="W1644" s="2">
        <f t="shared" si="574"/>
        <v>0</v>
      </c>
      <c r="X1644" s="8"/>
      <c r="Y1644" s="8"/>
      <c r="Z1644" s="5"/>
      <c r="AA1644" s="1"/>
      <c r="AB1644" s="8"/>
      <c r="AC1644" s="3"/>
      <c r="AD1644" s="1"/>
      <c r="AE1644" s="3"/>
      <c r="AF1644" s="3"/>
      <c r="AG1644" s="4"/>
      <c r="AH1644" s="4"/>
      <c r="AI1644" s="4"/>
      <c r="AJ1644" s="1"/>
      <c r="AK1644" s="1"/>
      <c r="AL1644" s="1"/>
      <c r="AM1644" s="1"/>
    </row>
    <row r="1645" spans="1:39" ht="15" customHeight="1" x14ac:dyDescent="0.2">
      <c r="A1645" s="75">
        <f t="shared" si="568"/>
        <v>44580</v>
      </c>
      <c r="B1645" s="2">
        <f t="shared" si="559"/>
        <v>1002.36479235</v>
      </c>
      <c r="C1645" s="157">
        <f t="shared" si="577"/>
        <v>990.21669745000008</v>
      </c>
      <c r="D1645" s="158">
        <f t="shared" si="569"/>
        <v>6018.51</v>
      </c>
      <c r="E1645" s="150">
        <f>IF(AND(K1645=1,K1644&gt;1),VLOOKUP(A1644,[1]Plan1!$GA$137:$GD$300,4),E1644)</f>
        <v>6075.69</v>
      </c>
      <c r="F1645" s="152">
        <f t="shared" si="560"/>
        <v>44499</v>
      </c>
      <c r="G1645" s="152">
        <f t="shared" si="578"/>
        <v>44530</v>
      </c>
      <c r="H1645" s="159">
        <f t="shared" si="561"/>
        <v>9.5006903702077317E-3</v>
      </c>
      <c r="I1645" s="160">
        <f t="shared" si="570"/>
        <v>44591</v>
      </c>
      <c r="J1645" s="155">
        <f t="shared" si="579"/>
        <v>31</v>
      </c>
      <c r="K1645" s="155">
        <f t="shared" si="575"/>
        <v>20</v>
      </c>
      <c r="L1645" s="2">
        <f t="shared" si="571"/>
        <v>1.00611918</v>
      </c>
      <c r="M1645" s="157">
        <f t="shared" si="576"/>
        <v>1.00611918</v>
      </c>
      <c r="N1645" s="2">
        <f t="shared" si="562"/>
        <v>996.27601165999999</v>
      </c>
      <c r="O1645" s="161">
        <f t="shared" si="572"/>
        <v>0</v>
      </c>
      <c r="P1645" s="162">
        <f t="shared" si="563"/>
        <v>0</v>
      </c>
      <c r="Q1645" s="157">
        <f t="shared" si="564"/>
        <v>0</v>
      </c>
      <c r="R1645" s="163">
        <f t="shared" si="573"/>
        <v>0.12</v>
      </c>
      <c r="S1645" s="161">
        <f t="shared" si="565"/>
        <v>20</v>
      </c>
      <c r="T1645" s="161">
        <v>360</v>
      </c>
      <c r="U1645" s="164">
        <f t="shared" si="566"/>
        <v>1.00611154</v>
      </c>
      <c r="V1645" s="157">
        <f t="shared" si="567"/>
        <v>6.0887806900000001</v>
      </c>
      <c r="W1645" s="2">
        <f t="shared" si="574"/>
        <v>0</v>
      </c>
      <c r="X1645" s="8"/>
      <c r="Y1645" s="8"/>
      <c r="Z1645" s="5"/>
      <c r="AA1645" s="1"/>
      <c r="AB1645" s="8"/>
      <c r="AC1645" s="3"/>
      <c r="AD1645" s="1"/>
      <c r="AE1645" s="3"/>
      <c r="AF1645" s="3"/>
      <c r="AG1645" s="4"/>
      <c r="AH1645" s="4"/>
      <c r="AI1645" s="4"/>
      <c r="AJ1645" s="1"/>
      <c r="AK1645" s="1"/>
      <c r="AL1645" s="1"/>
      <c r="AM1645" s="1"/>
    </row>
    <row r="1646" spans="1:39" ht="15" customHeight="1" x14ac:dyDescent="0.2">
      <c r="A1646" s="75">
        <f t="shared" si="568"/>
        <v>44581</v>
      </c>
      <c r="B1646" s="2">
        <f t="shared" si="559"/>
        <v>1002.97610351</v>
      </c>
      <c r="C1646" s="157">
        <f t="shared" si="577"/>
        <v>990.21669745000008</v>
      </c>
      <c r="D1646" s="158">
        <f t="shared" si="569"/>
        <v>6018.51</v>
      </c>
      <c r="E1646" s="150">
        <f>IF(AND(K1646=1,K1645&gt;1),VLOOKUP(A1645,[1]Plan1!$GA$137:$GD$300,4),E1645)</f>
        <v>6075.69</v>
      </c>
      <c r="F1646" s="152">
        <f t="shared" si="560"/>
        <v>44499</v>
      </c>
      <c r="G1646" s="152">
        <f t="shared" si="578"/>
        <v>44530</v>
      </c>
      <c r="H1646" s="159">
        <f t="shared" si="561"/>
        <v>9.5006903702077317E-3</v>
      </c>
      <c r="I1646" s="160">
        <f t="shared" si="570"/>
        <v>44591</v>
      </c>
      <c r="J1646" s="155">
        <f t="shared" si="579"/>
        <v>31</v>
      </c>
      <c r="K1646" s="155">
        <f t="shared" si="575"/>
        <v>21</v>
      </c>
      <c r="L1646" s="2">
        <f t="shared" si="571"/>
        <v>1.0064261299999999</v>
      </c>
      <c r="M1646" s="157">
        <f t="shared" si="576"/>
        <v>1.0064261299999999</v>
      </c>
      <c r="N1646" s="2">
        <f t="shared" si="562"/>
        <v>996.57995867</v>
      </c>
      <c r="O1646" s="161">
        <f t="shared" si="572"/>
        <v>0</v>
      </c>
      <c r="P1646" s="162">
        <f t="shared" si="563"/>
        <v>0</v>
      </c>
      <c r="Q1646" s="157">
        <f t="shared" si="564"/>
        <v>0</v>
      </c>
      <c r="R1646" s="163">
        <f t="shared" si="573"/>
        <v>0.12</v>
      </c>
      <c r="S1646" s="161">
        <f t="shared" si="565"/>
        <v>21</v>
      </c>
      <c r="T1646" s="161">
        <v>360</v>
      </c>
      <c r="U1646" s="164">
        <f t="shared" si="566"/>
        <v>1.0064180949999999</v>
      </c>
      <c r="V1646" s="157">
        <f t="shared" si="567"/>
        <v>6.3961448399999998</v>
      </c>
      <c r="W1646" s="2">
        <f t="shared" si="574"/>
        <v>0</v>
      </c>
      <c r="X1646" s="8"/>
      <c r="Y1646" s="8"/>
      <c r="Z1646" s="5"/>
      <c r="AA1646" s="1"/>
      <c r="AB1646" s="8"/>
      <c r="AC1646" s="3"/>
      <c r="AD1646" s="1"/>
      <c r="AE1646" s="3"/>
      <c r="AF1646" s="3"/>
      <c r="AG1646" s="4"/>
      <c r="AH1646" s="4"/>
      <c r="AI1646" s="4"/>
      <c r="AJ1646" s="1"/>
      <c r="AK1646" s="1"/>
      <c r="AL1646" s="1"/>
      <c r="AM1646" s="1"/>
    </row>
    <row r="1647" spans="1:39" ht="15" customHeight="1" x14ac:dyDescent="0.2">
      <c r="A1647" s="75">
        <f t="shared" si="568"/>
        <v>44582</v>
      </c>
      <c r="B1647" s="2">
        <f t="shared" si="559"/>
        <v>1003.58777449</v>
      </c>
      <c r="C1647" s="157">
        <f t="shared" si="577"/>
        <v>990.21669745000008</v>
      </c>
      <c r="D1647" s="158">
        <f t="shared" si="569"/>
        <v>6018.51</v>
      </c>
      <c r="E1647" s="150">
        <f>IF(AND(K1647=1,K1646&gt;1),VLOOKUP(A1646,[1]Plan1!$GA$137:$GD$300,4),E1646)</f>
        <v>6075.69</v>
      </c>
      <c r="F1647" s="152">
        <f t="shared" si="560"/>
        <v>44499</v>
      </c>
      <c r="G1647" s="152">
        <f t="shared" si="578"/>
        <v>44530</v>
      </c>
      <c r="H1647" s="159">
        <f t="shared" si="561"/>
        <v>9.5006903702077317E-3</v>
      </c>
      <c r="I1647" s="160">
        <f t="shared" si="570"/>
        <v>44591</v>
      </c>
      <c r="J1647" s="155">
        <f t="shared" si="579"/>
        <v>31</v>
      </c>
      <c r="K1647" s="155">
        <f t="shared" si="575"/>
        <v>22</v>
      </c>
      <c r="L1647" s="2">
        <f t="shared" si="571"/>
        <v>1.00673316</v>
      </c>
      <c r="M1647" s="157">
        <f t="shared" si="576"/>
        <v>1.00673316</v>
      </c>
      <c r="N1647" s="2">
        <f t="shared" si="562"/>
        <v>996.88398489999997</v>
      </c>
      <c r="O1647" s="161">
        <f t="shared" si="572"/>
        <v>0</v>
      </c>
      <c r="P1647" s="162">
        <f t="shared" si="563"/>
        <v>0</v>
      </c>
      <c r="Q1647" s="157">
        <f t="shared" si="564"/>
        <v>0</v>
      </c>
      <c r="R1647" s="163">
        <f t="shared" si="573"/>
        <v>0.12</v>
      </c>
      <c r="S1647" s="161">
        <f t="shared" si="565"/>
        <v>22</v>
      </c>
      <c r="T1647" s="161">
        <v>360</v>
      </c>
      <c r="U1647" s="164">
        <f t="shared" si="566"/>
        <v>1.006724744</v>
      </c>
      <c r="V1647" s="157">
        <f t="shared" si="567"/>
        <v>6.7037895900000004</v>
      </c>
      <c r="W1647" s="2">
        <f t="shared" si="574"/>
        <v>0</v>
      </c>
      <c r="X1647" s="8"/>
      <c r="Y1647" s="8"/>
      <c r="Z1647" s="5"/>
      <c r="AA1647" s="1"/>
      <c r="AB1647" s="8"/>
      <c r="AC1647" s="3"/>
      <c r="AD1647" s="1"/>
      <c r="AE1647" s="3"/>
      <c r="AF1647" s="3"/>
      <c r="AG1647" s="4"/>
      <c r="AH1647" s="4"/>
      <c r="AI1647" s="4"/>
      <c r="AJ1647" s="1"/>
      <c r="AK1647" s="1"/>
      <c r="AL1647" s="1"/>
      <c r="AM1647" s="1"/>
    </row>
    <row r="1648" spans="1:39" ht="15" customHeight="1" x14ac:dyDescent="0.2">
      <c r="A1648" s="75">
        <f t="shared" si="568"/>
        <v>44583</v>
      </c>
      <c r="B1648" s="2">
        <f t="shared" si="559"/>
        <v>1004.19982539</v>
      </c>
      <c r="C1648" s="157">
        <f t="shared" si="577"/>
        <v>990.21669745000008</v>
      </c>
      <c r="D1648" s="158">
        <f t="shared" si="569"/>
        <v>6018.51</v>
      </c>
      <c r="E1648" s="150">
        <f>IF(AND(K1648=1,K1647&gt;1),VLOOKUP(A1647,[1]Plan1!$GA$137:$GD$300,4),E1647)</f>
        <v>6075.69</v>
      </c>
      <c r="F1648" s="152">
        <f t="shared" si="560"/>
        <v>44499</v>
      </c>
      <c r="G1648" s="152">
        <f t="shared" si="578"/>
        <v>44530</v>
      </c>
      <c r="H1648" s="159">
        <f t="shared" si="561"/>
        <v>9.5006903702077317E-3</v>
      </c>
      <c r="I1648" s="160">
        <f t="shared" si="570"/>
        <v>44591</v>
      </c>
      <c r="J1648" s="155">
        <f t="shared" si="579"/>
        <v>31</v>
      </c>
      <c r="K1648" s="155">
        <f t="shared" si="575"/>
        <v>23</v>
      </c>
      <c r="L1648" s="2">
        <f t="shared" si="571"/>
        <v>1.0070402899999999</v>
      </c>
      <c r="M1648" s="157">
        <f t="shared" si="576"/>
        <v>1.0070402899999999</v>
      </c>
      <c r="N1648" s="2">
        <f t="shared" si="562"/>
        <v>997.18811015999995</v>
      </c>
      <c r="O1648" s="161">
        <f t="shared" si="572"/>
        <v>0</v>
      </c>
      <c r="P1648" s="162">
        <f t="shared" si="563"/>
        <v>0</v>
      </c>
      <c r="Q1648" s="157">
        <f t="shared" si="564"/>
        <v>0</v>
      </c>
      <c r="R1648" s="163">
        <f t="shared" si="573"/>
        <v>0.12</v>
      </c>
      <c r="S1648" s="161">
        <f t="shared" si="565"/>
        <v>23</v>
      </c>
      <c r="T1648" s="161">
        <v>360</v>
      </c>
      <c r="U1648" s="164">
        <f t="shared" si="566"/>
        <v>1.0070314869999999</v>
      </c>
      <c r="V1648" s="157">
        <f t="shared" si="567"/>
        <v>7.0117152300000001</v>
      </c>
      <c r="W1648" s="2">
        <f t="shared" si="574"/>
        <v>0</v>
      </c>
      <c r="X1648" s="8"/>
      <c r="Y1648" s="8"/>
      <c r="Z1648" s="5"/>
      <c r="AA1648" s="1"/>
      <c r="AB1648" s="8"/>
      <c r="AC1648" s="3"/>
      <c r="AD1648" s="1"/>
      <c r="AE1648" s="3"/>
      <c r="AF1648" s="3"/>
      <c r="AG1648" s="4"/>
      <c r="AH1648" s="4"/>
      <c r="AI1648" s="4"/>
      <c r="AJ1648" s="1"/>
      <c r="AK1648" s="1"/>
      <c r="AL1648" s="1"/>
      <c r="AM1648" s="1"/>
    </row>
    <row r="1649" spans="1:39" ht="15" customHeight="1" x14ac:dyDescent="0.2">
      <c r="A1649" s="75">
        <f t="shared" si="568"/>
        <v>44584</v>
      </c>
      <c r="B1649" s="2">
        <f t="shared" si="559"/>
        <v>1004.81224539</v>
      </c>
      <c r="C1649" s="157">
        <f t="shared" si="577"/>
        <v>990.21669745000008</v>
      </c>
      <c r="D1649" s="158">
        <f t="shared" si="569"/>
        <v>6018.51</v>
      </c>
      <c r="E1649" s="150">
        <f>IF(AND(K1649=1,K1648&gt;1),VLOOKUP(A1648,[1]Plan1!$GA$137:$GD$300,4),E1648)</f>
        <v>6075.69</v>
      </c>
      <c r="F1649" s="152">
        <f t="shared" si="560"/>
        <v>44499</v>
      </c>
      <c r="G1649" s="152">
        <f t="shared" si="578"/>
        <v>44530</v>
      </c>
      <c r="H1649" s="159">
        <f t="shared" si="561"/>
        <v>9.5006903702077317E-3</v>
      </c>
      <c r="I1649" s="160">
        <f t="shared" si="570"/>
        <v>44591</v>
      </c>
      <c r="J1649" s="155">
        <f t="shared" si="579"/>
        <v>31</v>
      </c>
      <c r="K1649" s="155">
        <f t="shared" si="575"/>
        <v>24</v>
      </c>
      <c r="L1649" s="2">
        <f t="shared" si="571"/>
        <v>1.00734751</v>
      </c>
      <c r="M1649" s="157">
        <f t="shared" si="576"/>
        <v>1.00734751</v>
      </c>
      <c r="N1649" s="2">
        <f t="shared" si="562"/>
        <v>997.49232453000002</v>
      </c>
      <c r="O1649" s="161">
        <f t="shared" si="572"/>
        <v>0</v>
      </c>
      <c r="P1649" s="162">
        <f t="shared" si="563"/>
        <v>0</v>
      </c>
      <c r="Q1649" s="157">
        <f t="shared" si="564"/>
        <v>0</v>
      </c>
      <c r="R1649" s="163">
        <f t="shared" si="573"/>
        <v>0.12</v>
      </c>
      <c r="S1649" s="161">
        <f t="shared" si="565"/>
        <v>24</v>
      </c>
      <c r="T1649" s="161">
        <v>360</v>
      </c>
      <c r="U1649" s="164">
        <f t="shared" si="566"/>
        <v>1.0073383229999999</v>
      </c>
      <c r="V1649" s="157">
        <f t="shared" si="567"/>
        <v>7.3199208599999999</v>
      </c>
      <c r="W1649" s="2">
        <f t="shared" si="574"/>
        <v>0</v>
      </c>
      <c r="X1649" s="8"/>
      <c r="Y1649" s="8"/>
      <c r="Z1649" s="5"/>
      <c r="AA1649" s="1"/>
      <c r="AB1649" s="8"/>
      <c r="AC1649" s="3"/>
      <c r="AD1649" s="1"/>
      <c r="AE1649" s="3"/>
      <c r="AF1649" s="3"/>
      <c r="AG1649" s="4"/>
      <c r="AH1649" s="4"/>
      <c r="AI1649" s="4"/>
      <c r="AJ1649" s="1"/>
      <c r="AK1649" s="1"/>
      <c r="AL1649" s="1"/>
      <c r="AM1649" s="1"/>
    </row>
    <row r="1650" spans="1:39" ht="15" customHeight="1" x14ac:dyDescent="0.2">
      <c r="A1650" s="75">
        <f t="shared" si="568"/>
        <v>44585</v>
      </c>
      <c r="B1650" s="2">
        <f t="shared" si="559"/>
        <v>1005.42503468</v>
      </c>
      <c r="C1650" s="157">
        <f t="shared" si="577"/>
        <v>990.21669745000008</v>
      </c>
      <c r="D1650" s="158">
        <f t="shared" si="569"/>
        <v>6018.51</v>
      </c>
      <c r="E1650" s="150">
        <f>IF(AND(K1650=1,K1649&gt;1),VLOOKUP(A1649,[1]Plan1!$GA$137:$GD$300,4),E1649)</f>
        <v>6075.69</v>
      </c>
      <c r="F1650" s="152">
        <f t="shared" si="560"/>
        <v>44499</v>
      </c>
      <c r="G1650" s="152">
        <f t="shared" si="578"/>
        <v>44530</v>
      </c>
      <c r="H1650" s="159">
        <f t="shared" si="561"/>
        <v>9.5006903702077317E-3</v>
      </c>
      <c r="I1650" s="160">
        <f t="shared" si="570"/>
        <v>44591</v>
      </c>
      <c r="J1650" s="155">
        <f t="shared" si="579"/>
        <v>31</v>
      </c>
      <c r="K1650" s="155">
        <f t="shared" si="575"/>
        <v>25</v>
      </c>
      <c r="L1650" s="2">
        <f t="shared" si="571"/>
        <v>1.00765482</v>
      </c>
      <c r="M1650" s="157">
        <f t="shared" si="576"/>
        <v>1.00765482</v>
      </c>
      <c r="N1650" s="2">
        <f t="shared" si="562"/>
        <v>997.79662801999996</v>
      </c>
      <c r="O1650" s="161">
        <f t="shared" si="572"/>
        <v>0</v>
      </c>
      <c r="P1650" s="162">
        <f t="shared" si="563"/>
        <v>0</v>
      </c>
      <c r="Q1650" s="157">
        <f t="shared" si="564"/>
        <v>0</v>
      </c>
      <c r="R1650" s="163">
        <f t="shared" si="573"/>
        <v>0.12</v>
      </c>
      <c r="S1650" s="161">
        <f t="shared" si="565"/>
        <v>25</v>
      </c>
      <c r="T1650" s="161">
        <v>360</v>
      </c>
      <c r="U1650" s="164">
        <f t="shared" si="566"/>
        <v>1.0076452520000001</v>
      </c>
      <c r="V1650" s="157">
        <f t="shared" si="567"/>
        <v>7.6284066599999996</v>
      </c>
      <c r="W1650" s="2">
        <f t="shared" si="574"/>
        <v>0</v>
      </c>
      <c r="X1650" s="8"/>
      <c r="Y1650" s="8"/>
      <c r="Z1650" s="5"/>
      <c r="AA1650" s="1"/>
      <c r="AB1650" s="8"/>
      <c r="AC1650" s="3"/>
      <c r="AD1650" s="1"/>
      <c r="AE1650" s="3"/>
      <c r="AF1650" s="3"/>
      <c r="AG1650" s="4"/>
      <c r="AH1650" s="4"/>
      <c r="AI1650" s="4"/>
      <c r="AJ1650" s="1"/>
      <c r="AK1650" s="1"/>
      <c r="AL1650" s="1"/>
      <c r="AM1650" s="1"/>
    </row>
    <row r="1651" spans="1:39" ht="15" customHeight="1" x14ac:dyDescent="0.2">
      <c r="A1651" s="75">
        <f t="shared" si="568"/>
        <v>44586</v>
      </c>
      <c r="B1651" s="2">
        <f t="shared" si="559"/>
        <v>1006.03820441</v>
      </c>
      <c r="C1651" s="157">
        <f t="shared" si="577"/>
        <v>990.21669745000008</v>
      </c>
      <c r="D1651" s="158">
        <f t="shared" si="569"/>
        <v>6018.51</v>
      </c>
      <c r="E1651" s="150">
        <f>IF(AND(K1651=1,K1650&gt;1),VLOOKUP(A1650,[1]Plan1!$GA$137:$GD$300,4),E1650)</f>
        <v>6075.69</v>
      </c>
      <c r="F1651" s="152">
        <f t="shared" si="560"/>
        <v>44499</v>
      </c>
      <c r="G1651" s="152">
        <f t="shared" si="578"/>
        <v>44530</v>
      </c>
      <c r="H1651" s="159">
        <f t="shared" si="561"/>
        <v>9.5006903702077317E-3</v>
      </c>
      <c r="I1651" s="160">
        <f t="shared" si="570"/>
        <v>44591</v>
      </c>
      <c r="J1651" s="155">
        <f t="shared" si="579"/>
        <v>31</v>
      </c>
      <c r="K1651" s="155">
        <f t="shared" si="575"/>
        <v>26</v>
      </c>
      <c r="L1651" s="2">
        <f t="shared" si="571"/>
        <v>1.00796223</v>
      </c>
      <c r="M1651" s="157">
        <f t="shared" si="576"/>
        <v>1.00796223</v>
      </c>
      <c r="N1651" s="2">
        <f t="shared" si="562"/>
        <v>998.10103054000001</v>
      </c>
      <c r="O1651" s="161">
        <f t="shared" si="572"/>
        <v>0</v>
      </c>
      <c r="P1651" s="162">
        <f t="shared" si="563"/>
        <v>0</v>
      </c>
      <c r="Q1651" s="157">
        <f t="shared" si="564"/>
        <v>0</v>
      </c>
      <c r="R1651" s="163">
        <f t="shared" si="573"/>
        <v>0.12</v>
      </c>
      <c r="S1651" s="161">
        <f t="shared" si="565"/>
        <v>26</v>
      </c>
      <c r="T1651" s="161">
        <v>360</v>
      </c>
      <c r="U1651" s="164">
        <f t="shared" si="566"/>
        <v>1.0079522750000001</v>
      </c>
      <c r="V1651" s="157">
        <f t="shared" si="567"/>
        <v>7.9371738699999996</v>
      </c>
      <c r="W1651" s="2">
        <f t="shared" si="574"/>
        <v>0</v>
      </c>
      <c r="X1651" s="8"/>
      <c r="Y1651" s="8"/>
      <c r="Z1651" s="5"/>
      <c r="AA1651" s="1"/>
      <c r="AB1651" s="8"/>
      <c r="AC1651" s="3"/>
      <c r="AD1651" s="1"/>
      <c r="AE1651" s="3"/>
      <c r="AF1651" s="3"/>
      <c r="AG1651" s="4"/>
      <c r="AH1651" s="4"/>
      <c r="AI1651" s="4"/>
      <c r="AJ1651" s="1"/>
      <c r="AK1651" s="1"/>
      <c r="AL1651" s="1"/>
      <c r="AM1651" s="1"/>
    </row>
    <row r="1652" spans="1:39" ht="15" customHeight="1" x14ac:dyDescent="0.2">
      <c r="A1652" s="75">
        <f t="shared" si="568"/>
        <v>44587</v>
      </c>
      <c r="B1652" s="2">
        <f t="shared" si="559"/>
        <v>1006.6517537399999</v>
      </c>
      <c r="C1652" s="157">
        <f t="shared" si="577"/>
        <v>990.21669745000008</v>
      </c>
      <c r="D1652" s="158">
        <f t="shared" si="569"/>
        <v>6018.51</v>
      </c>
      <c r="E1652" s="150">
        <f>IF(AND(K1652=1,K1651&gt;1),VLOOKUP(A1651,[1]Plan1!$GA$137:$GD$300,4),E1651)</f>
        <v>6075.69</v>
      </c>
      <c r="F1652" s="152">
        <f t="shared" si="560"/>
        <v>44499</v>
      </c>
      <c r="G1652" s="152">
        <f t="shared" si="578"/>
        <v>44530</v>
      </c>
      <c r="H1652" s="159">
        <f t="shared" si="561"/>
        <v>9.5006903702077317E-3</v>
      </c>
      <c r="I1652" s="160">
        <f t="shared" si="570"/>
        <v>44591</v>
      </c>
      <c r="J1652" s="155">
        <f t="shared" si="579"/>
        <v>31</v>
      </c>
      <c r="K1652" s="155">
        <f t="shared" si="575"/>
        <v>27</v>
      </c>
      <c r="L1652" s="2">
        <f t="shared" si="571"/>
        <v>1.00826974</v>
      </c>
      <c r="M1652" s="157">
        <f t="shared" si="576"/>
        <v>1.00826974</v>
      </c>
      <c r="N1652" s="2">
        <f t="shared" si="562"/>
        <v>998.40553207999994</v>
      </c>
      <c r="O1652" s="161">
        <f t="shared" si="572"/>
        <v>0</v>
      </c>
      <c r="P1652" s="162">
        <f t="shared" si="563"/>
        <v>0</v>
      </c>
      <c r="Q1652" s="157">
        <f t="shared" si="564"/>
        <v>0</v>
      </c>
      <c r="R1652" s="163">
        <f t="shared" si="573"/>
        <v>0.12</v>
      </c>
      <c r="S1652" s="161">
        <f t="shared" si="565"/>
        <v>27</v>
      </c>
      <c r="T1652" s="161">
        <v>360</v>
      </c>
      <c r="U1652" s="164">
        <f t="shared" si="566"/>
        <v>1.0082593909999999</v>
      </c>
      <c r="V1652" s="157">
        <f t="shared" si="567"/>
        <v>8.2462216599999998</v>
      </c>
      <c r="W1652" s="2">
        <f t="shared" si="574"/>
        <v>0</v>
      </c>
      <c r="X1652" s="8"/>
      <c r="Y1652" s="8"/>
      <c r="Z1652" s="5"/>
      <c r="AA1652" s="1"/>
      <c r="AB1652" s="8"/>
      <c r="AC1652" s="3"/>
      <c r="AD1652" s="1"/>
      <c r="AE1652" s="3"/>
      <c r="AF1652" s="3"/>
      <c r="AG1652" s="4"/>
      <c r="AH1652" s="4"/>
      <c r="AI1652" s="4"/>
      <c r="AJ1652" s="1"/>
      <c r="AK1652" s="1"/>
      <c r="AL1652" s="1"/>
      <c r="AM1652" s="1"/>
    </row>
    <row r="1653" spans="1:39" ht="15" customHeight="1" x14ac:dyDescent="0.2">
      <c r="A1653" s="75">
        <f t="shared" si="568"/>
        <v>44588</v>
      </c>
      <c r="B1653" s="2">
        <f t="shared" si="559"/>
        <v>1007.2656638799999</v>
      </c>
      <c r="C1653" s="157">
        <f t="shared" si="577"/>
        <v>990.21669745000008</v>
      </c>
      <c r="D1653" s="158">
        <f t="shared" si="569"/>
        <v>6018.51</v>
      </c>
      <c r="E1653" s="150">
        <f>IF(AND(K1653=1,K1652&gt;1),VLOOKUP(A1652,[1]Plan1!$GA$137:$GD$300,4),E1652)</f>
        <v>6075.69</v>
      </c>
      <c r="F1653" s="152">
        <f t="shared" si="560"/>
        <v>44499</v>
      </c>
      <c r="G1653" s="152">
        <f t="shared" si="578"/>
        <v>44530</v>
      </c>
      <c r="H1653" s="159">
        <f t="shared" si="561"/>
        <v>9.5006903702077317E-3</v>
      </c>
      <c r="I1653" s="160">
        <f t="shared" si="570"/>
        <v>44591</v>
      </c>
      <c r="J1653" s="155">
        <f t="shared" si="579"/>
        <v>31</v>
      </c>
      <c r="K1653" s="155">
        <f t="shared" si="575"/>
        <v>28</v>
      </c>
      <c r="L1653" s="2">
        <f t="shared" si="571"/>
        <v>1.00857733</v>
      </c>
      <c r="M1653" s="157">
        <f t="shared" si="576"/>
        <v>1.00857733</v>
      </c>
      <c r="N1653" s="2">
        <f t="shared" si="562"/>
        <v>998.71011282999996</v>
      </c>
      <c r="O1653" s="161">
        <f t="shared" si="572"/>
        <v>0</v>
      </c>
      <c r="P1653" s="162">
        <f t="shared" si="563"/>
        <v>0</v>
      </c>
      <c r="Q1653" s="157">
        <f t="shared" si="564"/>
        <v>0</v>
      </c>
      <c r="R1653" s="163">
        <f t="shared" si="573"/>
        <v>0.12</v>
      </c>
      <c r="S1653" s="161">
        <f t="shared" si="565"/>
        <v>28</v>
      </c>
      <c r="T1653" s="161">
        <v>360</v>
      </c>
      <c r="U1653" s="164">
        <f t="shared" si="566"/>
        <v>1.0085666010000001</v>
      </c>
      <c r="V1653" s="157">
        <f t="shared" si="567"/>
        <v>8.55555105</v>
      </c>
      <c r="W1653" s="2">
        <f t="shared" si="574"/>
        <v>0</v>
      </c>
      <c r="X1653" s="8"/>
      <c r="Y1653" s="8"/>
      <c r="Z1653" s="5"/>
      <c r="AA1653" s="1"/>
      <c r="AB1653" s="8"/>
      <c r="AC1653" s="3"/>
      <c r="AD1653" s="1"/>
      <c r="AE1653" s="3"/>
      <c r="AF1653" s="3"/>
      <c r="AG1653" s="4"/>
      <c r="AH1653" s="4"/>
      <c r="AI1653" s="4"/>
      <c r="AJ1653" s="1"/>
      <c r="AK1653" s="1"/>
      <c r="AL1653" s="1"/>
      <c r="AM1653" s="1"/>
    </row>
    <row r="1654" spans="1:39" ht="15" customHeight="1" x14ac:dyDescent="0.2">
      <c r="A1654" s="75">
        <f t="shared" si="568"/>
        <v>44589</v>
      </c>
      <c r="B1654" s="2">
        <f t="shared" si="559"/>
        <v>1007.87995497</v>
      </c>
      <c r="C1654" s="157">
        <f t="shared" si="577"/>
        <v>990.21669745000008</v>
      </c>
      <c r="D1654" s="158">
        <f t="shared" si="569"/>
        <v>6018.51</v>
      </c>
      <c r="E1654" s="150">
        <f>IF(AND(K1654=1,K1653&gt;1),VLOOKUP(A1653,[1]Plan1!$GA$137:$GD$300,4),E1653)</f>
        <v>6075.69</v>
      </c>
      <c r="F1654" s="152">
        <f t="shared" si="560"/>
        <v>44499</v>
      </c>
      <c r="G1654" s="152">
        <f t="shared" si="578"/>
        <v>44530</v>
      </c>
      <c r="H1654" s="159">
        <f t="shared" si="561"/>
        <v>9.5006903702077317E-3</v>
      </c>
      <c r="I1654" s="160">
        <f t="shared" si="570"/>
        <v>44591</v>
      </c>
      <c r="J1654" s="155">
        <f t="shared" si="579"/>
        <v>31</v>
      </c>
      <c r="K1654" s="155">
        <f t="shared" si="575"/>
        <v>29</v>
      </c>
      <c r="L1654" s="2">
        <f t="shared" si="571"/>
        <v>1.0088850199999999</v>
      </c>
      <c r="M1654" s="157">
        <f t="shared" si="576"/>
        <v>1.0088850199999999</v>
      </c>
      <c r="N1654" s="2">
        <f t="shared" si="562"/>
        <v>999.01479260999997</v>
      </c>
      <c r="O1654" s="161">
        <f t="shared" si="572"/>
        <v>0</v>
      </c>
      <c r="P1654" s="162">
        <f t="shared" si="563"/>
        <v>0</v>
      </c>
      <c r="Q1654" s="157">
        <f t="shared" si="564"/>
        <v>0</v>
      </c>
      <c r="R1654" s="163">
        <f t="shared" si="573"/>
        <v>0.12</v>
      </c>
      <c r="S1654" s="161">
        <f t="shared" si="565"/>
        <v>29</v>
      </c>
      <c r="T1654" s="161">
        <v>360</v>
      </c>
      <c r="U1654" s="164">
        <f t="shared" si="566"/>
        <v>1.008873905</v>
      </c>
      <c r="V1654" s="157">
        <f t="shared" si="567"/>
        <v>8.8651623599999994</v>
      </c>
      <c r="W1654" s="2">
        <f t="shared" si="574"/>
        <v>0</v>
      </c>
      <c r="X1654" s="8"/>
      <c r="Y1654" s="8"/>
      <c r="Z1654" s="5"/>
      <c r="AA1654" s="1"/>
      <c r="AB1654" s="8"/>
      <c r="AC1654" s="3"/>
      <c r="AD1654" s="1"/>
      <c r="AE1654" s="3"/>
      <c r="AF1654" s="3"/>
      <c r="AG1654" s="4"/>
      <c r="AH1654" s="4"/>
      <c r="AI1654" s="4"/>
      <c r="AJ1654" s="1"/>
      <c r="AK1654" s="1"/>
      <c r="AL1654" s="1"/>
      <c r="AM1654" s="1"/>
    </row>
    <row r="1655" spans="1:39" ht="15" customHeight="1" x14ac:dyDescent="0.2">
      <c r="A1655" s="75">
        <f t="shared" si="568"/>
        <v>44590</v>
      </c>
      <c r="B1655" s="2">
        <f t="shared" si="559"/>
        <v>1008.4946261699999</v>
      </c>
      <c r="C1655" s="157">
        <f t="shared" si="577"/>
        <v>990.21669745000008</v>
      </c>
      <c r="D1655" s="158">
        <f t="shared" si="569"/>
        <v>6018.51</v>
      </c>
      <c r="E1655" s="150">
        <f>IF(AND(K1655=1,K1654&gt;1),VLOOKUP(A1654,[1]Plan1!$GA$137:$GD$300,4),E1654)</f>
        <v>6075.69</v>
      </c>
      <c r="F1655" s="152">
        <f t="shared" si="560"/>
        <v>44499</v>
      </c>
      <c r="G1655" s="152">
        <f t="shared" si="578"/>
        <v>44530</v>
      </c>
      <c r="H1655" s="159">
        <f t="shared" si="561"/>
        <v>9.5006903702077317E-3</v>
      </c>
      <c r="I1655" s="160">
        <f t="shared" si="570"/>
        <v>44591</v>
      </c>
      <c r="J1655" s="155">
        <f t="shared" si="579"/>
        <v>31</v>
      </c>
      <c r="K1655" s="155">
        <f t="shared" si="575"/>
        <v>30</v>
      </c>
      <c r="L1655" s="2">
        <f t="shared" si="571"/>
        <v>1.0091928100000001</v>
      </c>
      <c r="M1655" s="157">
        <f t="shared" si="576"/>
        <v>1.0091928100000001</v>
      </c>
      <c r="N1655" s="2">
        <f t="shared" si="562"/>
        <v>999.31957139999997</v>
      </c>
      <c r="O1655" s="161">
        <f t="shared" si="572"/>
        <v>0</v>
      </c>
      <c r="P1655" s="162">
        <f t="shared" si="563"/>
        <v>0</v>
      </c>
      <c r="Q1655" s="157">
        <f t="shared" si="564"/>
        <v>0</v>
      </c>
      <c r="R1655" s="163">
        <f t="shared" si="573"/>
        <v>0.12</v>
      </c>
      <c r="S1655" s="161">
        <f t="shared" si="565"/>
        <v>30</v>
      </c>
      <c r="T1655" s="161">
        <v>360</v>
      </c>
      <c r="U1655" s="164">
        <f t="shared" si="566"/>
        <v>1.009181302</v>
      </c>
      <c r="V1655" s="157">
        <f t="shared" si="567"/>
        <v>9.1750547699999991</v>
      </c>
      <c r="W1655" s="2">
        <f t="shared" si="574"/>
        <v>0</v>
      </c>
      <c r="X1655" s="8"/>
      <c r="Y1655" s="8"/>
      <c r="Z1655" s="5"/>
      <c r="AA1655" s="1"/>
      <c r="AB1655" s="8"/>
      <c r="AC1655" s="3"/>
      <c r="AD1655" s="1"/>
      <c r="AE1655" s="3"/>
      <c r="AF1655" s="3"/>
      <c r="AG1655" s="4"/>
      <c r="AH1655" s="4"/>
      <c r="AI1655" s="4"/>
      <c r="AJ1655" s="1"/>
      <c r="AK1655" s="1"/>
      <c r="AL1655" s="1"/>
      <c r="AM1655" s="1"/>
    </row>
    <row r="1656" spans="1:39" ht="15" customHeight="1" x14ac:dyDescent="0.2">
      <c r="A1656" s="75">
        <f t="shared" si="568"/>
        <v>44591</v>
      </c>
      <c r="B1656" s="2">
        <f t="shared" si="559"/>
        <v>1009.1096686999999</v>
      </c>
      <c r="C1656" s="157">
        <f t="shared" si="577"/>
        <v>990.21669745000008</v>
      </c>
      <c r="D1656" s="158">
        <f t="shared" si="569"/>
        <v>6018.51</v>
      </c>
      <c r="E1656" s="150">
        <f>IF(AND(K1656=1,K1655&gt;1),VLOOKUP(A1655,[1]Plan1!$GA$137:$GD$300,4),E1655)</f>
        <v>6075.69</v>
      </c>
      <c r="F1656" s="152">
        <f t="shared" si="560"/>
        <v>44499</v>
      </c>
      <c r="G1656" s="152">
        <f t="shared" si="578"/>
        <v>44530</v>
      </c>
      <c r="H1656" s="159">
        <f t="shared" si="561"/>
        <v>9.5006903702077317E-3</v>
      </c>
      <c r="I1656" s="160">
        <f t="shared" si="570"/>
        <v>44591</v>
      </c>
      <c r="J1656" s="155">
        <f t="shared" si="579"/>
        <v>31</v>
      </c>
      <c r="K1656" s="155">
        <f t="shared" si="575"/>
        <v>31</v>
      </c>
      <c r="L1656" s="2">
        <f t="shared" si="571"/>
        <v>1.0095006900000001</v>
      </c>
      <c r="M1656" s="157">
        <f t="shared" si="576"/>
        <v>1.0095006900000001</v>
      </c>
      <c r="N1656" s="2">
        <f t="shared" si="562"/>
        <v>999.62443931999996</v>
      </c>
      <c r="O1656" s="161">
        <f t="shared" si="572"/>
        <v>18</v>
      </c>
      <c r="P1656" s="162">
        <f t="shared" si="563"/>
        <v>2.2686402532309198E-2</v>
      </c>
      <c r="Q1656" s="157">
        <f t="shared" si="564"/>
        <v>22.677882409999999</v>
      </c>
      <c r="R1656" s="163">
        <f t="shared" si="573"/>
        <v>0.12</v>
      </c>
      <c r="S1656" s="161">
        <f t="shared" si="565"/>
        <v>31</v>
      </c>
      <c r="T1656" s="161">
        <v>360</v>
      </c>
      <c r="U1656" s="164">
        <f t="shared" si="566"/>
        <v>1.0094887930000001</v>
      </c>
      <c r="V1656" s="157">
        <f t="shared" si="567"/>
        <v>9.4852293799999998</v>
      </c>
      <c r="W1656" s="2">
        <f t="shared" si="574"/>
        <v>32.163111790000002</v>
      </c>
      <c r="X1656" s="8"/>
      <c r="Y1656" s="8"/>
      <c r="Z1656" s="5"/>
      <c r="AA1656" s="1"/>
      <c r="AB1656" s="8"/>
      <c r="AC1656" s="3"/>
      <c r="AD1656" s="1"/>
      <c r="AE1656" s="3"/>
      <c r="AF1656" s="3"/>
      <c r="AG1656" s="4"/>
      <c r="AH1656" s="4"/>
      <c r="AI1656" s="4"/>
      <c r="AJ1656" s="1"/>
      <c r="AK1656" s="1"/>
      <c r="AL1656" s="1"/>
      <c r="AM1656" s="1"/>
    </row>
    <row r="1657" spans="1:39" ht="15" customHeight="1" x14ac:dyDescent="0.2">
      <c r="A1657" s="75">
        <f t="shared" si="568"/>
        <v>44592</v>
      </c>
      <c r="B1657" s="2">
        <f t="shared" si="559"/>
        <v>977.50987570999996</v>
      </c>
      <c r="C1657" s="157">
        <f t="shared" si="577"/>
        <v>976.94655690999991</v>
      </c>
      <c r="D1657" s="158">
        <f t="shared" si="569"/>
        <v>6075.69</v>
      </c>
      <c r="E1657" s="150">
        <f>IF(AND(K1657=1,K1656&gt;1),VLOOKUP(A1656,[1]Plan1!$GA$137:$GD$300,4),E1656)</f>
        <v>6120.04</v>
      </c>
      <c r="F1657" s="152">
        <f t="shared" si="560"/>
        <v>44530</v>
      </c>
      <c r="G1657" s="152">
        <f t="shared" si="578"/>
        <v>44560</v>
      </c>
      <c r="H1657" s="159">
        <f t="shared" si="561"/>
        <v>7.2995824342585447E-3</v>
      </c>
      <c r="I1657" s="160">
        <f t="shared" si="570"/>
        <v>44620</v>
      </c>
      <c r="J1657" s="155">
        <f t="shared" si="579"/>
        <v>29</v>
      </c>
      <c r="K1657" s="155">
        <f t="shared" si="575"/>
        <v>1</v>
      </c>
      <c r="L1657" s="2">
        <f t="shared" si="571"/>
        <v>1.00025082</v>
      </c>
      <c r="M1657" s="157">
        <f t="shared" si="576"/>
        <v>1.00025082</v>
      </c>
      <c r="N1657" s="2">
        <f t="shared" si="562"/>
        <v>977.19159463999995</v>
      </c>
      <c r="O1657" s="161">
        <f t="shared" si="572"/>
        <v>0</v>
      </c>
      <c r="P1657" s="162">
        <f t="shared" si="563"/>
        <v>0</v>
      </c>
      <c r="Q1657" s="157">
        <f t="shared" si="564"/>
        <v>0</v>
      </c>
      <c r="R1657" s="163">
        <f t="shared" si="573"/>
        <v>0.12</v>
      </c>
      <c r="S1657" s="161">
        <f t="shared" si="565"/>
        <v>1</v>
      </c>
      <c r="T1657" s="161">
        <v>360</v>
      </c>
      <c r="U1657" s="164">
        <f t="shared" si="566"/>
        <v>1.00032571</v>
      </c>
      <c r="V1657" s="157">
        <f t="shared" si="567"/>
        <v>0.31828107</v>
      </c>
      <c r="W1657" s="2">
        <f t="shared" si="574"/>
        <v>0</v>
      </c>
      <c r="X1657" s="8"/>
      <c r="Y1657" s="8"/>
      <c r="Z1657" s="5"/>
      <c r="AA1657" s="1"/>
      <c r="AB1657" s="8"/>
      <c r="AC1657" s="3"/>
      <c r="AD1657" s="1"/>
      <c r="AE1657" s="3"/>
      <c r="AF1657" s="3"/>
      <c r="AG1657" s="4"/>
      <c r="AH1657" s="4"/>
      <c r="AI1657" s="4"/>
      <c r="AJ1657" s="1"/>
      <c r="AK1657" s="1"/>
      <c r="AL1657" s="1"/>
      <c r="AM1657" s="1"/>
    </row>
    <row r="1658" spans="1:39" ht="15" customHeight="1" x14ac:dyDescent="0.2">
      <c r="A1658" s="75">
        <f t="shared" si="568"/>
        <v>44593</v>
      </c>
      <c r="B1658" s="2">
        <f t="shared" si="559"/>
        <v>978.07352618000004</v>
      </c>
      <c r="C1658" s="157">
        <f t="shared" si="577"/>
        <v>976.94655690999991</v>
      </c>
      <c r="D1658" s="158">
        <f t="shared" si="569"/>
        <v>6075.69</v>
      </c>
      <c r="E1658" s="150">
        <f>IF(AND(K1658=1,K1657&gt;1),VLOOKUP(A1657,[1]Plan1!$GA$137:$GD$300,4),E1657)</f>
        <v>6120.04</v>
      </c>
      <c r="F1658" s="152">
        <f t="shared" si="560"/>
        <v>44530</v>
      </c>
      <c r="G1658" s="152">
        <f t="shared" si="578"/>
        <v>44560</v>
      </c>
      <c r="H1658" s="159">
        <f t="shared" si="561"/>
        <v>7.2995824342585447E-3</v>
      </c>
      <c r="I1658" s="160">
        <f t="shared" si="570"/>
        <v>44620</v>
      </c>
      <c r="J1658" s="155">
        <f t="shared" si="579"/>
        <v>29</v>
      </c>
      <c r="K1658" s="155">
        <f t="shared" si="575"/>
        <v>2</v>
      </c>
      <c r="L1658" s="2">
        <f t="shared" si="571"/>
        <v>1.00050171</v>
      </c>
      <c r="M1658" s="157">
        <f t="shared" si="576"/>
        <v>1.00050171</v>
      </c>
      <c r="N1658" s="2">
        <f t="shared" si="562"/>
        <v>977.43670076000001</v>
      </c>
      <c r="O1658" s="161">
        <f t="shared" si="572"/>
        <v>0</v>
      </c>
      <c r="P1658" s="162">
        <f t="shared" si="563"/>
        <v>0</v>
      </c>
      <c r="Q1658" s="157">
        <f t="shared" si="564"/>
        <v>0</v>
      </c>
      <c r="R1658" s="163">
        <f t="shared" si="573"/>
        <v>0.12</v>
      </c>
      <c r="S1658" s="161">
        <f t="shared" si="565"/>
        <v>2</v>
      </c>
      <c r="T1658" s="161">
        <v>360</v>
      </c>
      <c r="U1658" s="164">
        <f t="shared" si="566"/>
        <v>1.000651526</v>
      </c>
      <c r="V1658" s="157">
        <f t="shared" si="567"/>
        <v>0.63682541999999998</v>
      </c>
      <c r="W1658" s="2">
        <f t="shared" si="574"/>
        <v>0</v>
      </c>
      <c r="X1658" s="13"/>
      <c r="Y1658" s="13"/>
      <c r="Z1658" s="5"/>
      <c r="AA1658" s="21"/>
      <c r="AB1658" s="13"/>
      <c r="AC1658" s="27"/>
      <c r="AD1658" s="21"/>
      <c r="AE1658" s="27"/>
      <c r="AF1658" s="27"/>
      <c r="AG1658" s="35"/>
      <c r="AH1658" s="35"/>
      <c r="AI1658" s="35"/>
      <c r="AJ1658" s="21"/>
      <c r="AK1658" s="21"/>
      <c r="AL1658" s="21"/>
      <c r="AM1658" s="21"/>
    </row>
    <row r="1659" spans="1:39" ht="15" customHeight="1" x14ac:dyDescent="0.2">
      <c r="A1659" s="75">
        <f t="shared" si="568"/>
        <v>44594</v>
      </c>
      <c r="B1659" s="2">
        <f t="shared" si="559"/>
        <v>978.63749966</v>
      </c>
      <c r="C1659" s="157">
        <f t="shared" si="577"/>
        <v>976.94655690999991</v>
      </c>
      <c r="D1659" s="158">
        <f t="shared" si="569"/>
        <v>6075.69</v>
      </c>
      <c r="E1659" s="150">
        <f>IF(AND(K1659=1,K1658&gt;1),VLOOKUP(A1658,[1]Plan1!$GA$137:$GD$300,4),E1658)</f>
        <v>6120.04</v>
      </c>
      <c r="F1659" s="152">
        <f t="shared" si="560"/>
        <v>44530</v>
      </c>
      <c r="G1659" s="152">
        <f t="shared" si="578"/>
        <v>44560</v>
      </c>
      <c r="H1659" s="159">
        <f t="shared" si="561"/>
        <v>7.2995824342585447E-3</v>
      </c>
      <c r="I1659" s="160">
        <f t="shared" si="570"/>
        <v>44620</v>
      </c>
      <c r="J1659" s="155">
        <f t="shared" si="579"/>
        <v>29</v>
      </c>
      <c r="K1659" s="155">
        <f t="shared" si="575"/>
        <v>3</v>
      </c>
      <c r="L1659" s="2">
        <f t="shared" si="571"/>
        <v>1.0007526600000001</v>
      </c>
      <c r="M1659" s="157">
        <f t="shared" si="576"/>
        <v>1.0007526600000001</v>
      </c>
      <c r="N1659" s="2">
        <f t="shared" si="562"/>
        <v>977.68186549999996</v>
      </c>
      <c r="O1659" s="161">
        <f t="shared" si="572"/>
        <v>0</v>
      </c>
      <c r="P1659" s="162">
        <f t="shared" si="563"/>
        <v>0</v>
      </c>
      <c r="Q1659" s="157">
        <f t="shared" si="564"/>
        <v>0</v>
      </c>
      <c r="R1659" s="163">
        <f t="shared" si="573"/>
        <v>0.12</v>
      </c>
      <c r="S1659" s="161">
        <f t="shared" si="565"/>
        <v>3</v>
      </c>
      <c r="T1659" s="161">
        <v>360</v>
      </c>
      <c r="U1659" s="164">
        <f t="shared" si="566"/>
        <v>1.0009774490000001</v>
      </c>
      <c r="V1659" s="157">
        <f t="shared" si="567"/>
        <v>0.95563416000000001</v>
      </c>
      <c r="W1659" s="2">
        <f t="shared" si="574"/>
        <v>0</v>
      </c>
      <c r="X1659" s="8"/>
      <c r="Y1659" s="8"/>
      <c r="Z1659" s="5"/>
      <c r="AA1659" s="1"/>
      <c r="AB1659" s="8"/>
      <c r="AC1659" s="3"/>
      <c r="AD1659" s="1"/>
      <c r="AE1659" s="3"/>
      <c r="AF1659" s="3"/>
      <c r="AG1659" s="4"/>
      <c r="AH1659" s="4"/>
      <c r="AI1659" s="4"/>
      <c r="AJ1659" s="1"/>
      <c r="AK1659" s="1"/>
      <c r="AL1659" s="1"/>
      <c r="AM1659" s="1"/>
    </row>
    <row r="1660" spans="1:39" ht="15" customHeight="1" x14ac:dyDescent="0.2">
      <c r="A1660" s="75">
        <f t="shared" si="568"/>
        <v>44595</v>
      </c>
      <c r="B1660" s="2">
        <f t="shared" si="559"/>
        <v>979.20180411000001</v>
      </c>
      <c r="C1660" s="157">
        <f t="shared" si="577"/>
        <v>976.94655690999991</v>
      </c>
      <c r="D1660" s="158">
        <f t="shared" si="569"/>
        <v>6075.69</v>
      </c>
      <c r="E1660" s="150">
        <f>IF(AND(K1660=1,K1659&gt;1),VLOOKUP(A1659,[1]Plan1!$GA$137:$GD$300,4),E1659)</f>
        <v>6120.04</v>
      </c>
      <c r="F1660" s="152">
        <f t="shared" si="560"/>
        <v>44530</v>
      </c>
      <c r="G1660" s="152">
        <f t="shared" si="578"/>
        <v>44560</v>
      </c>
      <c r="H1660" s="159">
        <f t="shared" si="561"/>
        <v>7.2995824342585447E-3</v>
      </c>
      <c r="I1660" s="160">
        <f t="shared" si="570"/>
        <v>44620</v>
      </c>
      <c r="J1660" s="155">
        <f t="shared" si="579"/>
        <v>29</v>
      </c>
      <c r="K1660" s="155">
        <f t="shared" si="575"/>
        <v>4</v>
      </c>
      <c r="L1660" s="2">
        <f t="shared" si="571"/>
        <v>1.00100368</v>
      </c>
      <c r="M1660" s="157">
        <f t="shared" si="576"/>
        <v>1.00100368</v>
      </c>
      <c r="N1660" s="2">
        <f t="shared" si="562"/>
        <v>977.92709863000005</v>
      </c>
      <c r="O1660" s="161">
        <f t="shared" si="572"/>
        <v>0</v>
      </c>
      <c r="P1660" s="162">
        <f t="shared" si="563"/>
        <v>0</v>
      </c>
      <c r="Q1660" s="157">
        <f t="shared" si="564"/>
        <v>0</v>
      </c>
      <c r="R1660" s="163">
        <f t="shared" si="573"/>
        <v>0.12</v>
      </c>
      <c r="S1660" s="161">
        <f t="shared" si="565"/>
        <v>4</v>
      </c>
      <c r="T1660" s="161">
        <v>360</v>
      </c>
      <c r="U1660" s="164">
        <f t="shared" si="566"/>
        <v>1.001303477</v>
      </c>
      <c r="V1660" s="157">
        <f t="shared" si="567"/>
        <v>1.2747054799999999</v>
      </c>
      <c r="W1660" s="2">
        <f t="shared" si="574"/>
        <v>0</v>
      </c>
      <c r="X1660" s="8"/>
      <c r="Y1660" s="8"/>
      <c r="Z1660" s="5"/>
      <c r="AA1660" s="1"/>
      <c r="AB1660" s="8"/>
      <c r="AC1660" s="3"/>
      <c r="AD1660" s="1"/>
      <c r="AE1660" s="3"/>
      <c r="AF1660" s="3"/>
      <c r="AG1660" s="4"/>
      <c r="AH1660" s="4"/>
      <c r="AI1660" s="4"/>
      <c r="AJ1660" s="1"/>
      <c r="AK1660" s="1"/>
      <c r="AL1660" s="1"/>
      <c r="AM1660" s="1"/>
    </row>
    <row r="1661" spans="1:39" ht="15" customHeight="1" x14ac:dyDescent="0.2">
      <c r="A1661" s="75">
        <f t="shared" si="568"/>
        <v>44596</v>
      </c>
      <c r="B1661" s="2">
        <f t="shared" si="559"/>
        <v>979.76643182999999</v>
      </c>
      <c r="C1661" s="157">
        <f t="shared" si="577"/>
        <v>976.94655690999991</v>
      </c>
      <c r="D1661" s="158">
        <f t="shared" si="569"/>
        <v>6075.69</v>
      </c>
      <c r="E1661" s="150">
        <f>IF(AND(K1661=1,K1660&gt;1),VLOOKUP(A1660,[1]Plan1!$GA$137:$GD$300,4),E1660)</f>
        <v>6120.04</v>
      </c>
      <c r="F1661" s="152">
        <f t="shared" si="560"/>
        <v>44530</v>
      </c>
      <c r="G1661" s="152">
        <f t="shared" si="578"/>
        <v>44560</v>
      </c>
      <c r="H1661" s="159">
        <f t="shared" si="561"/>
        <v>7.2995824342585447E-3</v>
      </c>
      <c r="I1661" s="160">
        <f t="shared" si="570"/>
        <v>44620</v>
      </c>
      <c r="J1661" s="155">
        <f t="shared" si="579"/>
        <v>29</v>
      </c>
      <c r="K1661" s="155">
        <f t="shared" si="575"/>
        <v>5</v>
      </c>
      <c r="L1661" s="2">
        <f t="shared" si="571"/>
        <v>1.0012547599999999</v>
      </c>
      <c r="M1661" s="157">
        <f t="shared" si="576"/>
        <v>1.0012547599999999</v>
      </c>
      <c r="N1661" s="2">
        <f t="shared" si="562"/>
        <v>978.17239037000002</v>
      </c>
      <c r="O1661" s="161">
        <f t="shared" si="572"/>
        <v>0</v>
      </c>
      <c r="P1661" s="162">
        <f t="shared" si="563"/>
        <v>0</v>
      </c>
      <c r="Q1661" s="157">
        <f t="shared" si="564"/>
        <v>0</v>
      </c>
      <c r="R1661" s="163">
        <f t="shared" si="573"/>
        <v>0.12</v>
      </c>
      <c r="S1661" s="161">
        <f t="shared" si="565"/>
        <v>5</v>
      </c>
      <c r="T1661" s="161">
        <v>360</v>
      </c>
      <c r="U1661" s="164">
        <f t="shared" si="566"/>
        <v>1.0016296119999999</v>
      </c>
      <c r="V1661" s="157">
        <f t="shared" si="567"/>
        <v>1.5940414599999999</v>
      </c>
      <c r="W1661" s="2">
        <f t="shared" si="574"/>
        <v>0</v>
      </c>
      <c r="X1661" s="8"/>
      <c r="Y1661" s="8"/>
      <c r="Z1661" s="5"/>
      <c r="AA1661" s="1"/>
      <c r="AB1661" s="8"/>
      <c r="AC1661" s="3"/>
      <c r="AD1661" s="1"/>
      <c r="AE1661" s="3"/>
      <c r="AF1661" s="3"/>
      <c r="AG1661" s="4"/>
      <c r="AH1661" s="4"/>
      <c r="AI1661" s="4"/>
      <c r="AJ1661" s="1"/>
      <c r="AK1661" s="1"/>
      <c r="AL1661" s="1"/>
      <c r="AM1661" s="1"/>
    </row>
    <row r="1662" spans="1:39" ht="15" customHeight="1" x14ac:dyDescent="0.2">
      <c r="A1662" s="75">
        <f t="shared" si="568"/>
        <v>44597</v>
      </c>
      <c r="B1662" s="2">
        <f t="shared" si="559"/>
        <v>980.33138199999996</v>
      </c>
      <c r="C1662" s="157">
        <f t="shared" si="577"/>
        <v>976.94655690999991</v>
      </c>
      <c r="D1662" s="158">
        <f t="shared" si="569"/>
        <v>6075.69</v>
      </c>
      <c r="E1662" s="150">
        <f>IF(AND(K1662=1,K1661&gt;1),VLOOKUP(A1661,[1]Plan1!$GA$137:$GD$300,4),E1661)</f>
        <v>6120.04</v>
      </c>
      <c r="F1662" s="152">
        <f t="shared" si="560"/>
        <v>44530</v>
      </c>
      <c r="G1662" s="152">
        <f t="shared" si="578"/>
        <v>44560</v>
      </c>
      <c r="H1662" s="159">
        <f t="shared" si="561"/>
        <v>7.2995824342585447E-3</v>
      </c>
      <c r="I1662" s="160">
        <f t="shared" si="570"/>
        <v>44620</v>
      </c>
      <c r="J1662" s="155">
        <f t="shared" si="579"/>
        <v>29</v>
      </c>
      <c r="K1662" s="155">
        <f t="shared" si="575"/>
        <v>6</v>
      </c>
      <c r="L1662" s="2">
        <f t="shared" si="571"/>
        <v>1.0015058999999999</v>
      </c>
      <c r="M1662" s="157">
        <f t="shared" si="576"/>
        <v>1.0015058999999999</v>
      </c>
      <c r="N1662" s="2">
        <f t="shared" si="562"/>
        <v>978.41774072999999</v>
      </c>
      <c r="O1662" s="161">
        <f t="shared" si="572"/>
        <v>0</v>
      </c>
      <c r="P1662" s="162">
        <f t="shared" si="563"/>
        <v>0</v>
      </c>
      <c r="Q1662" s="157">
        <f t="shared" si="564"/>
        <v>0</v>
      </c>
      <c r="R1662" s="163">
        <f t="shared" si="573"/>
        <v>0.12</v>
      </c>
      <c r="S1662" s="161">
        <f t="shared" si="565"/>
        <v>6</v>
      </c>
      <c r="T1662" s="161">
        <v>360</v>
      </c>
      <c r="U1662" s="164">
        <f t="shared" si="566"/>
        <v>1.0019558529999999</v>
      </c>
      <c r="V1662" s="157">
        <f t="shared" si="567"/>
        <v>1.9136412700000001</v>
      </c>
      <c r="W1662" s="2">
        <f t="shared" si="574"/>
        <v>0</v>
      </c>
      <c r="X1662" s="8"/>
      <c r="Y1662" s="8"/>
      <c r="Z1662" s="5"/>
      <c r="AA1662" s="1"/>
      <c r="AB1662" s="8"/>
      <c r="AC1662" s="3"/>
      <c r="AD1662" s="1"/>
      <c r="AE1662" s="3"/>
      <c r="AF1662" s="3"/>
      <c r="AG1662" s="4"/>
      <c r="AH1662" s="4"/>
      <c r="AI1662" s="4"/>
      <c r="AJ1662" s="1"/>
      <c r="AK1662" s="1"/>
      <c r="AL1662" s="1"/>
      <c r="AM1662" s="1"/>
    </row>
    <row r="1663" spans="1:39" ht="15" customHeight="1" x14ac:dyDescent="0.2">
      <c r="A1663" s="75">
        <f t="shared" si="568"/>
        <v>44598</v>
      </c>
      <c r="B1663" s="2">
        <f t="shared" si="559"/>
        <v>980.89666452999995</v>
      </c>
      <c r="C1663" s="157">
        <f t="shared" si="577"/>
        <v>976.94655690999991</v>
      </c>
      <c r="D1663" s="158">
        <f t="shared" si="569"/>
        <v>6075.69</v>
      </c>
      <c r="E1663" s="150">
        <f>IF(AND(K1663=1,K1662&gt;1),VLOOKUP(A1662,[1]Plan1!$GA$137:$GD$300,4),E1662)</f>
        <v>6120.04</v>
      </c>
      <c r="F1663" s="152">
        <f t="shared" si="560"/>
        <v>44530</v>
      </c>
      <c r="G1663" s="152">
        <f t="shared" si="578"/>
        <v>44560</v>
      </c>
      <c r="H1663" s="159">
        <f t="shared" si="561"/>
        <v>7.2995824342585447E-3</v>
      </c>
      <c r="I1663" s="160">
        <f t="shared" si="570"/>
        <v>44620</v>
      </c>
      <c r="J1663" s="155">
        <f t="shared" si="579"/>
        <v>29</v>
      </c>
      <c r="K1663" s="155">
        <f t="shared" si="575"/>
        <v>7</v>
      </c>
      <c r="L1663" s="2">
        <f t="shared" si="571"/>
        <v>1.00175711</v>
      </c>
      <c r="M1663" s="157">
        <f t="shared" si="576"/>
        <v>1.00175711</v>
      </c>
      <c r="N1663" s="2">
        <f t="shared" si="562"/>
        <v>978.66315946999998</v>
      </c>
      <c r="O1663" s="161">
        <f t="shared" si="572"/>
        <v>0</v>
      </c>
      <c r="P1663" s="162">
        <f t="shared" si="563"/>
        <v>0</v>
      </c>
      <c r="Q1663" s="157">
        <f t="shared" si="564"/>
        <v>0</v>
      </c>
      <c r="R1663" s="163">
        <f t="shared" si="573"/>
        <v>0.12</v>
      </c>
      <c r="S1663" s="161">
        <f t="shared" si="565"/>
        <v>7</v>
      </c>
      <c r="T1663" s="161">
        <v>360</v>
      </c>
      <c r="U1663" s="164">
        <f t="shared" si="566"/>
        <v>1.0022822</v>
      </c>
      <c r="V1663" s="157">
        <f t="shared" si="567"/>
        <v>2.2335050600000002</v>
      </c>
      <c r="W1663" s="2">
        <f t="shared" si="574"/>
        <v>0</v>
      </c>
      <c r="X1663" s="8"/>
      <c r="Y1663" s="8"/>
      <c r="Z1663" s="5"/>
      <c r="AA1663" s="1"/>
      <c r="AB1663" s="8"/>
      <c r="AC1663" s="3"/>
      <c r="AD1663" s="1"/>
      <c r="AE1663" s="3"/>
      <c r="AF1663" s="3"/>
      <c r="AG1663" s="4"/>
      <c r="AH1663" s="4"/>
      <c r="AI1663" s="4"/>
      <c r="AJ1663" s="1"/>
      <c r="AK1663" s="1"/>
      <c r="AL1663" s="1"/>
      <c r="AM1663" s="1"/>
    </row>
    <row r="1664" spans="1:39" ht="15" customHeight="1" x14ac:dyDescent="0.2">
      <c r="A1664" s="75">
        <f t="shared" si="568"/>
        <v>44599</v>
      </c>
      <c r="B1664" s="2">
        <f t="shared" si="559"/>
        <v>981.46226095999998</v>
      </c>
      <c r="C1664" s="157">
        <f t="shared" si="577"/>
        <v>976.94655690999991</v>
      </c>
      <c r="D1664" s="158">
        <f t="shared" si="569"/>
        <v>6075.69</v>
      </c>
      <c r="E1664" s="150">
        <f>IF(AND(K1664=1,K1663&gt;1),VLOOKUP(A1663,[1]Plan1!$GA$137:$GD$300,4),E1663)</f>
        <v>6120.04</v>
      </c>
      <c r="F1664" s="152">
        <f t="shared" si="560"/>
        <v>44530</v>
      </c>
      <c r="G1664" s="152">
        <f t="shared" si="578"/>
        <v>44560</v>
      </c>
      <c r="H1664" s="159">
        <f t="shared" si="561"/>
        <v>7.2995824342585447E-3</v>
      </c>
      <c r="I1664" s="160">
        <f t="shared" si="570"/>
        <v>44620</v>
      </c>
      <c r="J1664" s="155">
        <f t="shared" si="579"/>
        <v>29</v>
      </c>
      <c r="K1664" s="155">
        <f t="shared" si="575"/>
        <v>8</v>
      </c>
      <c r="L1664" s="2">
        <f t="shared" si="571"/>
        <v>1.00200837</v>
      </c>
      <c r="M1664" s="157">
        <f t="shared" si="576"/>
        <v>1.00200837</v>
      </c>
      <c r="N1664" s="2">
        <f t="shared" si="562"/>
        <v>978.90862705999996</v>
      </c>
      <c r="O1664" s="161">
        <f t="shared" si="572"/>
        <v>0</v>
      </c>
      <c r="P1664" s="162">
        <f t="shared" si="563"/>
        <v>0</v>
      </c>
      <c r="Q1664" s="157">
        <f t="shared" si="564"/>
        <v>0</v>
      </c>
      <c r="R1664" s="163">
        <f t="shared" si="573"/>
        <v>0.12</v>
      </c>
      <c r="S1664" s="161">
        <f t="shared" si="565"/>
        <v>8</v>
      </c>
      <c r="T1664" s="161">
        <v>360</v>
      </c>
      <c r="U1664" s="164">
        <f t="shared" si="566"/>
        <v>1.0026086540000001</v>
      </c>
      <c r="V1664" s="157">
        <f t="shared" si="567"/>
        <v>2.5536338999999999</v>
      </c>
      <c r="W1664" s="2">
        <f t="shared" si="574"/>
        <v>0</v>
      </c>
      <c r="X1664" s="8"/>
      <c r="Y1664" s="8"/>
      <c r="Z1664" s="5"/>
      <c r="AA1664" s="1"/>
      <c r="AB1664" s="8"/>
      <c r="AC1664" s="3"/>
      <c r="AD1664" s="1"/>
      <c r="AE1664" s="3"/>
      <c r="AF1664" s="3"/>
      <c r="AG1664" s="4"/>
      <c r="AH1664" s="4"/>
      <c r="AI1664" s="4"/>
      <c r="AJ1664" s="1"/>
      <c r="AK1664" s="1"/>
      <c r="AL1664" s="1"/>
      <c r="AM1664" s="1"/>
    </row>
    <row r="1665" spans="1:39" ht="15" customHeight="1" x14ac:dyDescent="0.2">
      <c r="A1665" s="75">
        <f t="shared" si="568"/>
        <v>44600</v>
      </c>
      <c r="B1665" s="2">
        <f t="shared" si="559"/>
        <v>982.02819003999991</v>
      </c>
      <c r="C1665" s="157">
        <f t="shared" si="577"/>
        <v>976.94655690999991</v>
      </c>
      <c r="D1665" s="158">
        <f t="shared" si="569"/>
        <v>6075.69</v>
      </c>
      <c r="E1665" s="150">
        <f>IF(AND(K1665=1,K1664&gt;1),VLOOKUP(A1664,[1]Plan1!$GA$137:$GD$300,4),E1664)</f>
        <v>6120.04</v>
      </c>
      <c r="F1665" s="152">
        <f t="shared" si="560"/>
        <v>44530</v>
      </c>
      <c r="G1665" s="152">
        <f t="shared" si="578"/>
        <v>44560</v>
      </c>
      <c r="H1665" s="159">
        <f t="shared" si="561"/>
        <v>7.2995824342585447E-3</v>
      </c>
      <c r="I1665" s="160">
        <f t="shared" si="570"/>
        <v>44620</v>
      </c>
      <c r="J1665" s="155">
        <f t="shared" si="579"/>
        <v>29</v>
      </c>
      <c r="K1665" s="155">
        <f t="shared" si="575"/>
        <v>9</v>
      </c>
      <c r="L1665" s="2">
        <f t="shared" si="571"/>
        <v>1.0022597</v>
      </c>
      <c r="M1665" s="157">
        <f t="shared" si="576"/>
        <v>1.0022597</v>
      </c>
      <c r="N1665" s="2">
        <f t="shared" si="562"/>
        <v>979.15416303999996</v>
      </c>
      <c r="O1665" s="161">
        <f t="shared" si="572"/>
        <v>0</v>
      </c>
      <c r="P1665" s="162">
        <f t="shared" si="563"/>
        <v>0</v>
      </c>
      <c r="Q1665" s="157">
        <f t="shared" si="564"/>
        <v>0</v>
      </c>
      <c r="R1665" s="163">
        <f t="shared" si="573"/>
        <v>0.12</v>
      </c>
      <c r="S1665" s="161">
        <f t="shared" si="565"/>
        <v>9</v>
      </c>
      <c r="T1665" s="161">
        <v>360</v>
      </c>
      <c r="U1665" s="164">
        <f t="shared" si="566"/>
        <v>1.0029352140000001</v>
      </c>
      <c r="V1665" s="157">
        <f t="shared" si="567"/>
        <v>2.8740269999999999</v>
      </c>
      <c r="W1665" s="2">
        <f t="shared" si="574"/>
        <v>0</v>
      </c>
      <c r="X1665" s="8"/>
      <c r="Y1665" s="8"/>
      <c r="Z1665" s="5"/>
      <c r="AA1665" s="1"/>
      <c r="AB1665" s="8"/>
      <c r="AC1665" s="3"/>
      <c r="AD1665" s="1"/>
      <c r="AE1665" s="3"/>
      <c r="AF1665" s="3"/>
      <c r="AG1665" s="4"/>
      <c r="AH1665" s="4"/>
      <c r="AI1665" s="4"/>
      <c r="AJ1665" s="1"/>
      <c r="AK1665" s="1"/>
      <c r="AL1665" s="1"/>
      <c r="AM1665" s="1"/>
    </row>
    <row r="1666" spans="1:39" ht="15" customHeight="1" x14ac:dyDescent="0.2">
      <c r="A1666" s="75">
        <f t="shared" si="568"/>
        <v>44601</v>
      </c>
      <c r="B1666" s="2">
        <f t="shared" si="559"/>
        <v>982.59445190999998</v>
      </c>
      <c r="C1666" s="157">
        <f t="shared" si="577"/>
        <v>976.94655690999991</v>
      </c>
      <c r="D1666" s="158">
        <f t="shared" si="569"/>
        <v>6075.69</v>
      </c>
      <c r="E1666" s="150">
        <f>IF(AND(K1666=1,K1665&gt;1),VLOOKUP(A1665,[1]Plan1!$GA$137:$GD$300,4),E1665)</f>
        <v>6120.04</v>
      </c>
      <c r="F1666" s="152">
        <f t="shared" si="560"/>
        <v>44530</v>
      </c>
      <c r="G1666" s="152">
        <f t="shared" si="578"/>
        <v>44560</v>
      </c>
      <c r="H1666" s="159">
        <f t="shared" si="561"/>
        <v>7.2995824342585447E-3</v>
      </c>
      <c r="I1666" s="160">
        <f t="shared" si="570"/>
        <v>44620</v>
      </c>
      <c r="J1666" s="155">
        <f t="shared" si="579"/>
        <v>29</v>
      </c>
      <c r="K1666" s="155">
        <f t="shared" si="575"/>
        <v>10</v>
      </c>
      <c r="L1666" s="2">
        <f t="shared" si="571"/>
        <v>1.0025111</v>
      </c>
      <c r="M1666" s="157">
        <f t="shared" si="576"/>
        <v>1.0025111</v>
      </c>
      <c r="N1666" s="2">
        <f t="shared" si="562"/>
        <v>979.39976739999997</v>
      </c>
      <c r="O1666" s="161">
        <f t="shared" si="572"/>
        <v>0</v>
      </c>
      <c r="P1666" s="162">
        <f t="shared" si="563"/>
        <v>0</v>
      </c>
      <c r="Q1666" s="157">
        <f t="shared" si="564"/>
        <v>0</v>
      </c>
      <c r="R1666" s="163">
        <f t="shared" si="573"/>
        <v>0.12</v>
      </c>
      <c r="S1666" s="161">
        <f t="shared" si="565"/>
        <v>10</v>
      </c>
      <c r="T1666" s="161">
        <v>360</v>
      </c>
      <c r="U1666" s="164">
        <f t="shared" si="566"/>
        <v>1.0032618799999999</v>
      </c>
      <c r="V1666" s="157">
        <f t="shared" si="567"/>
        <v>3.1946845100000001</v>
      </c>
      <c r="W1666" s="2">
        <f t="shared" si="574"/>
        <v>0</v>
      </c>
      <c r="X1666" s="8"/>
      <c r="Y1666" s="8"/>
      <c r="Z1666" s="5"/>
      <c r="AA1666" s="1"/>
      <c r="AB1666" s="8"/>
      <c r="AC1666" s="3"/>
      <c r="AD1666" s="1"/>
      <c r="AE1666" s="3"/>
      <c r="AF1666" s="3"/>
      <c r="AG1666" s="4"/>
      <c r="AH1666" s="4"/>
      <c r="AI1666" s="4"/>
      <c r="AJ1666" s="1"/>
      <c r="AK1666" s="1"/>
      <c r="AL1666" s="1"/>
      <c r="AM1666" s="1"/>
    </row>
    <row r="1667" spans="1:39" ht="15" customHeight="1" x14ac:dyDescent="0.2">
      <c r="A1667" s="75">
        <f t="shared" si="568"/>
        <v>44602</v>
      </c>
      <c r="B1667" s="2">
        <f t="shared" si="559"/>
        <v>983.16102710999996</v>
      </c>
      <c r="C1667" s="157">
        <f t="shared" si="577"/>
        <v>976.94655690999991</v>
      </c>
      <c r="D1667" s="158">
        <f t="shared" si="569"/>
        <v>6075.69</v>
      </c>
      <c r="E1667" s="150">
        <f>IF(AND(K1667=1,K1666&gt;1),VLOOKUP(A1666,[1]Plan1!$GA$137:$GD$300,4),E1666)</f>
        <v>6120.04</v>
      </c>
      <c r="F1667" s="152">
        <f t="shared" si="560"/>
        <v>44530</v>
      </c>
      <c r="G1667" s="152">
        <f t="shared" si="578"/>
        <v>44560</v>
      </c>
      <c r="H1667" s="159">
        <f t="shared" si="561"/>
        <v>7.2995824342585447E-3</v>
      </c>
      <c r="I1667" s="160">
        <f t="shared" si="570"/>
        <v>44620</v>
      </c>
      <c r="J1667" s="155">
        <f t="shared" si="579"/>
        <v>29</v>
      </c>
      <c r="K1667" s="155">
        <f t="shared" si="575"/>
        <v>11</v>
      </c>
      <c r="L1667" s="2">
        <f t="shared" si="571"/>
        <v>1.0027625499999999</v>
      </c>
      <c r="M1667" s="157">
        <f t="shared" si="576"/>
        <v>1.0027625499999999</v>
      </c>
      <c r="N1667" s="2">
        <f t="shared" si="562"/>
        <v>979.64542061999998</v>
      </c>
      <c r="O1667" s="161">
        <f t="shared" si="572"/>
        <v>0</v>
      </c>
      <c r="P1667" s="162">
        <f t="shared" si="563"/>
        <v>0</v>
      </c>
      <c r="Q1667" s="157">
        <f t="shared" si="564"/>
        <v>0</v>
      </c>
      <c r="R1667" s="163">
        <f t="shared" si="573"/>
        <v>0.12</v>
      </c>
      <c r="S1667" s="161">
        <f t="shared" si="565"/>
        <v>11</v>
      </c>
      <c r="T1667" s="161">
        <v>360</v>
      </c>
      <c r="U1667" s="164">
        <f t="shared" si="566"/>
        <v>1.0035886519999999</v>
      </c>
      <c r="V1667" s="157">
        <f t="shared" si="567"/>
        <v>3.5156064900000001</v>
      </c>
      <c r="W1667" s="2">
        <f t="shared" si="574"/>
        <v>0</v>
      </c>
      <c r="X1667" s="8"/>
      <c r="Y1667" s="8"/>
      <c r="Z1667" s="5"/>
      <c r="AA1667" s="1"/>
      <c r="AB1667" s="8"/>
      <c r="AC1667" s="3"/>
      <c r="AD1667" s="1"/>
      <c r="AE1667" s="3"/>
      <c r="AF1667" s="3"/>
      <c r="AG1667" s="4"/>
      <c r="AH1667" s="4"/>
      <c r="AI1667" s="4"/>
      <c r="AJ1667" s="1"/>
      <c r="AK1667" s="1"/>
      <c r="AL1667" s="1"/>
      <c r="AM1667" s="1"/>
    </row>
    <row r="1668" spans="1:39" ht="15" customHeight="1" x14ac:dyDescent="0.2">
      <c r="A1668" s="75">
        <f t="shared" si="568"/>
        <v>44603</v>
      </c>
      <c r="B1668" s="2">
        <f t="shared" si="559"/>
        <v>983.72793635000005</v>
      </c>
      <c r="C1668" s="157">
        <f t="shared" si="577"/>
        <v>976.94655690999991</v>
      </c>
      <c r="D1668" s="158">
        <f t="shared" si="569"/>
        <v>6075.69</v>
      </c>
      <c r="E1668" s="150">
        <f>IF(AND(K1668=1,K1667&gt;1),VLOOKUP(A1667,[1]Plan1!$GA$137:$GD$300,4),E1667)</f>
        <v>6120.04</v>
      </c>
      <c r="F1668" s="152">
        <f t="shared" si="560"/>
        <v>44530</v>
      </c>
      <c r="G1668" s="152">
        <f t="shared" si="578"/>
        <v>44560</v>
      </c>
      <c r="H1668" s="159">
        <f t="shared" si="561"/>
        <v>7.2995824342585447E-3</v>
      </c>
      <c r="I1668" s="160">
        <f t="shared" si="570"/>
        <v>44620</v>
      </c>
      <c r="J1668" s="155">
        <f t="shared" si="579"/>
        <v>29</v>
      </c>
      <c r="K1668" s="155">
        <f t="shared" si="575"/>
        <v>12</v>
      </c>
      <c r="L1668" s="2">
        <f t="shared" si="571"/>
        <v>1.0030140700000001</v>
      </c>
      <c r="M1668" s="157">
        <f t="shared" si="576"/>
        <v>1.0030140700000001</v>
      </c>
      <c r="N1668" s="2">
        <f t="shared" si="562"/>
        <v>979.89114221</v>
      </c>
      <c r="O1668" s="161">
        <f t="shared" si="572"/>
        <v>0</v>
      </c>
      <c r="P1668" s="162">
        <f t="shared" si="563"/>
        <v>0</v>
      </c>
      <c r="Q1668" s="157">
        <f t="shared" si="564"/>
        <v>0</v>
      </c>
      <c r="R1668" s="163">
        <f t="shared" si="573"/>
        <v>0.12</v>
      </c>
      <c r="S1668" s="161">
        <f t="shared" si="565"/>
        <v>12</v>
      </c>
      <c r="T1668" s="161">
        <v>360</v>
      </c>
      <c r="U1668" s="164">
        <f t="shared" si="566"/>
        <v>1.0039155310000001</v>
      </c>
      <c r="V1668" s="157">
        <f t="shared" si="567"/>
        <v>3.8367941399999999</v>
      </c>
      <c r="W1668" s="2">
        <f t="shared" si="574"/>
        <v>0</v>
      </c>
      <c r="X1668" s="8"/>
      <c r="Y1668" s="8"/>
      <c r="Z1668" s="5"/>
      <c r="AA1668" s="1"/>
      <c r="AB1668" s="8"/>
      <c r="AC1668" s="3"/>
      <c r="AD1668" s="1"/>
      <c r="AE1668" s="3"/>
      <c r="AF1668" s="3"/>
      <c r="AG1668" s="4"/>
      <c r="AH1668" s="4"/>
      <c r="AI1668" s="4"/>
      <c r="AJ1668" s="1"/>
      <c r="AK1668" s="1"/>
      <c r="AL1668" s="1"/>
      <c r="AM1668" s="1"/>
    </row>
    <row r="1669" spans="1:39" ht="15" customHeight="1" x14ac:dyDescent="0.2">
      <c r="A1669" s="75">
        <f t="shared" si="568"/>
        <v>44604</v>
      </c>
      <c r="B1669" s="2">
        <f t="shared" si="559"/>
        <v>984.29517979000002</v>
      </c>
      <c r="C1669" s="157">
        <f t="shared" si="577"/>
        <v>976.94655690999991</v>
      </c>
      <c r="D1669" s="158">
        <f t="shared" si="569"/>
        <v>6075.69</v>
      </c>
      <c r="E1669" s="150">
        <f>IF(AND(K1669=1,K1668&gt;1),VLOOKUP(A1668,[1]Plan1!$GA$137:$GD$300,4),E1668)</f>
        <v>6120.04</v>
      </c>
      <c r="F1669" s="152">
        <f t="shared" si="560"/>
        <v>44530</v>
      </c>
      <c r="G1669" s="152">
        <f t="shared" si="578"/>
        <v>44560</v>
      </c>
      <c r="H1669" s="159">
        <f t="shared" si="561"/>
        <v>7.2995824342585447E-3</v>
      </c>
      <c r="I1669" s="160">
        <f t="shared" si="570"/>
        <v>44620</v>
      </c>
      <c r="J1669" s="155">
        <f t="shared" si="579"/>
        <v>29</v>
      </c>
      <c r="K1669" s="155">
        <f t="shared" si="575"/>
        <v>13</v>
      </c>
      <c r="L1669" s="2">
        <f t="shared" si="571"/>
        <v>1.0032656600000001</v>
      </c>
      <c r="M1669" s="157">
        <f t="shared" si="576"/>
        <v>1.0032656600000001</v>
      </c>
      <c r="N1669" s="2">
        <f t="shared" si="562"/>
        <v>980.13693220000005</v>
      </c>
      <c r="O1669" s="161">
        <f t="shared" si="572"/>
        <v>0</v>
      </c>
      <c r="P1669" s="162">
        <f t="shared" si="563"/>
        <v>0</v>
      </c>
      <c r="Q1669" s="157">
        <f t="shared" si="564"/>
        <v>0</v>
      </c>
      <c r="R1669" s="163">
        <f t="shared" si="573"/>
        <v>0.12</v>
      </c>
      <c r="S1669" s="161">
        <f t="shared" si="565"/>
        <v>13</v>
      </c>
      <c r="T1669" s="161">
        <v>360</v>
      </c>
      <c r="U1669" s="164">
        <f t="shared" si="566"/>
        <v>1.004242517</v>
      </c>
      <c r="V1669" s="157">
        <f t="shared" si="567"/>
        <v>4.1582475900000002</v>
      </c>
      <c r="W1669" s="2">
        <f t="shared" si="574"/>
        <v>0</v>
      </c>
      <c r="X1669" s="8"/>
      <c r="Y1669" s="8"/>
      <c r="Z1669" s="5"/>
      <c r="AA1669" s="1"/>
      <c r="AB1669" s="8"/>
      <c r="AC1669" s="3"/>
      <c r="AD1669" s="1"/>
      <c r="AE1669" s="3"/>
      <c r="AF1669" s="3"/>
      <c r="AG1669" s="4"/>
      <c r="AH1669" s="4"/>
      <c r="AI1669" s="4"/>
      <c r="AJ1669" s="1"/>
      <c r="AK1669" s="1"/>
      <c r="AL1669" s="1"/>
      <c r="AM1669" s="1"/>
    </row>
    <row r="1670" spans="1:39" ht="15" customHeight="1" x14ac:dyDescent="0.2">
      <c r="A1670" s="75">
        <f t="shared" si="568"/>
        <v>44605</v>
      </c>
      <c r="B1670" s="2">
        <f t="shared" si="559"/>
        <v>984.86273696000001</v>
      </c>
      <c r="C1670" s="157">
        <f t="shared" si="577"/>
        <v>976.94655690999991</v>
      </c>
      <c r="D1670" s="158">
        <f t="shared" si="569"/>
        <v>6075.69</v>
      </c>
      <c r="E1670" s="150">
        <f>IF(AND(K1670=1,K1669&gt;1),VLOOKUP(A1669,[1]Plan1!$GA$137:$GD$300,4),E1669)</f>
        <v>6120.04</v>
      </c>
      <c r="F1670" s="152">
        <f t="shared" si="560"/>
        <v>44530</v>
      </c>
      <c r="G1670" s="152">
        <f t="shared" si="578"/>
        <v>44560</v>
      </c>
      <c r="H1670" s="159">
        <f t="shared" si="561"/>
        <v>7.2995824342585447E-3</v>
      </c>
      <c r="I1670" s="160">
        <f t="shared" si="570"/>
        <v>44620</v>
      </c>
      <c r="J1670" s="155">
        <f t="shared" si="579"/>
        <v>29</v>
      </c>
      <c r="K1670" s="155">
        <f t="shared" si="575"/>
        <v>14</v>
      </c>
      <c r="L1670" s="2">
        <f t="shared" si="571"/>
        <v>1.0035172999999999</v>
      </c>
      <c r="M1670" s="157">
        <f t="shared" si="576"/>
        <v>1.0035172999999999</v>
      </c>
      <c r="N1670" s="2">
        <f t="shared" si="562"/>
        <v>980.38277102999996</v>
      </c>
      <c r="O1670" s="161">
        <f t="shared" si="572"/>
        <v>0</v>
      </c>
      <c r="P1670" s="162">
        <f t="shared" si="563"/>
        <v>0</v>
      </c>
      <c r="Q1670" s="157">
        <f t="shared" si="564"/>
        <v>0</v>
      </c>
      <c r="R1670" s="163">
        <f t="shared" si="573"/>
        <v>0.12</v>
      </c>
      <c r="S1670" s="161">
        <f t="shared" si="565"/>
        <v>14</v>
      </c>
      <c r="T1670" s="161">
        <v>360</v>
      </c>
      <c r="U1670" s="164">
        <f t="shared" si="566"/>
        <v>1.004569609</v>
      </c>
      <c r="V1670" s="157">
        <f t="shared" si="567"/>
        <v>4.4799659299999997</v>
      </c>
      <c r="W1670" s="2">
        <f t="shared" si="574"/>
        <v>0</v>
      </c>
      <c r="X1670" s="8"/>
      <c r="Y1670" s="8"/>
      <c r="Z1670" s="5"/>
      <c r="AA1670" s="1"/>
      <c r="AB1670" s="8"/>
      <c r="AC1670" s="3"/>
      <c r="AD1670" s="1"/>
      <c r="AE1670" s="3"/>
      <c r="AF1670" s="3"/>
      <c r="AG1670" s="4"/>
      <c r="AH1670" s="4"/>
      <c r="AI1670" s="4"/>
      <c r="AJ1670" s="1"/>
      <c r="AK1670" s="1"/>
      <c r="AL1670" s="1"/>
      <c r="AM1670" s="1"/>
    </row>
    <row r="1671" spans="1:39" ht="15" customHeight="1" x14ac:dyDescent="0.2">
      <c r="A1671" s="75">
        <f t="shared" si="568"/>
        <v>44606</v>
      </c>
      <c r="B1671" s="2">
        <f t="shared" si="559"/>
        <v>985.43062762</v>
      </c>
      <c r="C1671" s="157">
        <f t="shared" si="577"/>
        <v>976.94655690999991</v>
      </c>
      <c r="D1671" s="158">
        <f t="shared" si="569"/>
        <v>6075.69</v>
      </c>
      <c r="E1671" s="150">
        <f>IF(AND(K1671=1,K1670&gt;1),VLOOKUP(A1670,[1]Plan1!$GA$137:$GD$300,4),E1670)</f>
        <v>6120.04</v>
      </c>
      <c r="F1671" s="152">
        <f t="shared" si="560"/>
        <v>44530</v>
      </c>
      <c r="G1671" s="152">
        <f t="shared" si="578"/>
        <v>44560</v>
      </c>
      <c r="H1671" s="159">
        <f t="shared" si="561"/>
        <v>7.2995824342585447E-3</v>
      </c>
      <c r="I1671" s="160">
        <f t="shared" si="570"/>
        <v>44620</v>
      </c>
      <c r="J1671" s="155">
        <f t="shared" si="579"/>
        <v>29</v>
      </c>
      <c r="K1671" s="155">
        <f t="shared" si="575"/>
        <v>15</v>
      </c>
      <c r="L1671" s="2">
        <f t="shared" si="571"/>
        <v>1.0037690100000001</v>
      </c>
      <c r="M1671" s="157">
        <f t="shared" si="576"/>
        <v>1.0037690100000001</v>
      </c>
      <c r="N1671" s="2">
        <f t="shared" si="562"/>
        <v>980.62867825000001</v>
      </c>
      <c r="O1671" s="161">
        <f t="shared" si="572"/>
        <v>0</v>
      </c>
      <c r="P1671" s="162">
        <f t="shared" si="563"/>
        <v>0</v>
      </c>
      <c r="Q1671" s="157">
        <f t="shared" si="564"/>
        <v>0</v>
      </c>
      <c r="R1671" s="163">
        <f t="shared" si="573"/>
        <v>0.12</v>
      </c>
      <c r="S1671" s="161">
        <f t="shared" si="565"/>
        <v>15</v>
      </c>
      <c r="T1671" s="161">
        <v>360</v>
      </c>
      <c r="U1671" s="164">
        <f t="shared" si="566"/>
        <v>1.0048968069999999</v>
      </c>
      <c r="V1671" s="157">
        <f t="shared" si="567"/>
        <v>4.80194937</v>
      </c>
      <c r="W1671" s="2">
        <f t="shared" si="574"/>
        <v>0</v>
      </c>
      <c r="X1671" s="8"/>
      <c r="Y1671" s="8"/>
      <c r="Z1671" s="5"/>
      <c r="AA1671" s="1"/>
      <c r="AB1671" s="8"/>
      <c r="AC1671" s="3"/>
      <c r="AD1671" s="1"/>
      <c r="AE1671" s="3"/>
      <c r="AF1671" s="3"/>
      <c r="AG1671" s="4"/>
      <c r="AH1671" s="4"/>
      <c r="AI1671" s="4"/>
      <c r="AJ1671" s="1"/>
      <c r="AK1671" s="1"/>
      <c r="AL1671" s="1"/>
      <c r="AM1671" s="1"/>
    </row>
    <row r="1672" spans="1:39" ht="15" customHeight="1" x14ac:dyDescent="0.2">
      <c r="A1672" s="75">
        <f t="shared" si="568"/>
        <v>44607</v>
      </c>
      <c r="B1672" s="2">
        <f t="shared" si="559"/>
        <v>985.99884405</v>
      </c>
      <c r="C1672" s="157">
        <f t="shared" si="577"/>
        <v>976.94655690999991</v>
      </c>
      <c r="D1672" s="158">
        <f t="shared" si="569"/>
        <v>6075.69</v>
      </c>
      <c r="E1672" s="150">
        <f>IF(AND(K1672=1,K1671&gt;1),VLOOKUP(A1671,[1]Plan1!$GA$137:$GD$300,4),E1671)</f>
        <v>6120.04</v>
      </c>
      <c r="F1672" s="152">
        <f t="shared" si="560"/>
        <v>44530</v>
      </c>
      <c r="G1672" s="152">
        <f t="shared" si="578"/>
        <v>44560</v>
      </c>
      <c r="H1672" s="159">
        <f t="shared" si="561"/>
        <v>7.2995824342585447E-3</v>
      </c>
      <c r="I1672" s="160">
        <f t="shared" si="570"/>
        <v>44620</v>
      </c>
      <c r="J1672" s="155">
        <f t="shared" si="579"/>
        <v>29</v>
      </c>
      <c r="K1672" s="155">
        <f t="shared" si="575"/>
        <v>16</v>
      </c>
      <c r="L1672" s="2">
        <f t="shared" si="571"/>
        <v>1.0040207800000001</v>
      </c>
      <c r="M1672" s="157">
        <f t="shared" si="576"/>
        <v>1.0040207800000001</v>
      </c>
      <c r="N1672" s="2">
        <f t="shared" si="562"/>
        <v>980.87464408000005</v>
      </c>
      <c r="O1672" s="161">
        <f t="shared" si="572"/>
        <v>0</v>
      </c>
      <c r="P1672" s="162">
        <f t="shared" si="563"/>
        <v>0</v>
      </c>
      <c r="Q1672" s="157">
        <f t="shared" si="564"/>
        <v>0</v>
      </c>
      <c r="R1672" s="163">
        <f t="shared" si="573"/>
        <v>0.12</v>
      </c>
      <c r="S1672" s="161">
        <f t="shared" si="565"/>
        <v>16</v>
      </c>
      <c r="T1672" s="161">
        <v>360</v>
      </c>
      <c r="U1672" s="164">
        <f t="shared" si="566"/>
        <v>1.0052241129999999</v>
      </c>
      <c r="V1672" s="157">
        <f t="shared" si="567"/>
        <v>5.1241999700000003</v>
      </c>
      <c r="W1672" s="2">
        <f t="shared" si="574"/>
        <v>0</v>
      </c>
      <c r="X1672" s="8"/>
      <c r="Y1672" s="8"/>
      <c r="Z1672" s="5"/>
      <c r="AA1672" s="1"/>
      <c r="AB1672" s="8"/>
      <c r="AC1672" s="3"/>
      <c r="AD1672" s="1"/>
      <c r="AE1672" s="3"/>
      <c r="AF1672" s="3"/>
      <c r="AG1672" s="4"/>
      <c r="AH1672" s="4"/>
      <c r="AI1672" s="4"/>
      <c r="AJ1672" s="1"/>
      <c r="AK1672" s="1"/>
      <c r="AL1672" s="1"/>
      <c r="AM1672" s="1"/>
    </row>
    <row r="1673" spans="1:39" ht="15" customHeight="1" x14ac:dyDescent="0.2">
      <c r="A1673" s="75">
        <f t="shared" si="568"/>
        <v>44608</v>
      </c>
      <c r="B1673" s="2">
        <f t="shared" si="559"/>
        <v>986.56739329000004</v>
      </c>
      <c r="C1673" s="157">
        <f t="shared" si="577"/>
        <v>976.94655690999991</v>
      </c>
      <c r="D1673" s="158">
        <f t="shared" si="569"/>
        <v>6075.69</v>
      </c>
      <c r="E1673" s="150">
        <f>IF(AND(K1673=1,K1672&gt;1),VLOOKUP(A1672,[1]Plan1!$GA$137:$GD$300,4),E1672)</f>
        <v>6120.04</v>
      </c>
      <c r="F1673" s="152">
        <f t="shared" si="560"/>
        <v>44530</v>
      </c>
      <c r="G1673" s="152">
        <f t="shared" si="578"/>
        <v>44560</v>
      </c>
      <c r="H1673" s="159">
        <f t="shared" si="561"/>
        <v>7.2995824342585447E-3</v>
      </c>
      <c r="I1673" s="160">
        <f t="shared" si="570"/>
        <v>44620</v>
      </c>
      <c r="J1673" s="155">
        <f t="shared" si="579"/>
        <v>29</v>
      </c>
      <c r="K1673" s="155">
        <f t="shared" si="575"/>
        <v>17</v>
      </c>
      <c r="L1673" s="2">
        <f t="shared" si="571"/>
        <v>1.0042726200000001</v>
      </c>
      <c r="M1673" s="157">
        <f t="shared" si="576"/>
        <v>1.0042726200000001</v>
      </c>
      <c r="N1673" s="2">
        <f t="shared" si="562"/>
        <v>981.12067830000001</v>
      </c>
      <c r="O1673" s="161">
        <f t="shared" si="572"/>
        <v>0</v>
      </c>
      <c r="P1673" s="162">
        <f t="shared" si="563"/>
        <v>0</v>
      </c>
      <c r="Q1673" s="157">
        <f t="shared" si="564"/>
        <v>0</v>
      </c>
      <c r="R1673" s="163">
        <f t="shared" si="573"/>
        <v>0.12</v>
      </c>
      <c r="S1673" s="161">
        <f t="shared" si="565"/>
        <v>17</v>
      </c>
      <c r="T1673" s="161">
        <v>360</v>
      </c>
      <c r="U1673" s="164">
        <f t="shared" si="566"/>
        <v>1.0055515239999999</v>
      </c>
      <c r="V1673" s="157">
        <f t="shared" si="567"/>
        <v>5.4467149900000003</v>
      </c>
      <c r="W1673" s="2">
        <f t="shared" si="574"/>
        <v>0</v>
      </c>
      <c r="X1673" s="8"/>
      <c r="Y1673" s="8"/>
      <c r="Z1673" s="5"/>
      <c r="AA1673" s="1"/>
      <c r="AB1673" s="8"/>
      <c r="AC1673" s="3"/>
      <c r="AD1673" s="1"/>
      <c r="AE1673" s="3"/>
      <c r="AF1673" s="3"/>
      <c r="AG1673" s="4"/>
      <c r="AH1673" s="4"/>
      <c r="AI1673" s="4"/>
      <c r="AJ1673" s="1"/>
      <c r="AK1673" s="1"/>
      <c r="AL1673" s="1"/>
      <c r="AM1673" s="1"/>
    </row>
    <row r="1674" spans="1:39" ht="15" customHeight="1" x14ac:dyDescent="0.2">
      <c r="A1674" s="75">
        <f t="shared" si="568"/>
        <v>44609</v>
      </c>
      <c r="B1674" s="2">
        <f t="shared" si="559"/>
        <v>987.13626857999998</v>
      </c>
      <c r="C1674" s="157">
        <f t="shared" si="577"/>
        <v>976.94655690999991</v>
      </c>
      <c r="D1674" s="158">
        <f t="shared" si="569"/>
        <v>6075.69</v>
      </c>
      <c r="E1674" s="150">
        <f>IF(AND(K1674=1,K1673&gt;1),VLOOKUP(A1673,[1]Plan1!$GA$137:$GD$300,4),E1673)</f>
        <v>6120.04</v>
      </c>
      <c r="F1674" s="152">
        <f t="shared" si="560"/>
        <v>44530</v>
      </c>
      <c r="G1674" s="152">
        <f t="shared" si="578"/>
        <v>44560</v>
      </c>
      <c r="H1674" s="159">
        <f t="shared" si="561"/>
        <v>7.2995824342585447E-3</v>
      </c>
      <c r="I1674" s="160">
        <f t="shared" si="570"/>
        <v>44620</v>
      </c>
      <c r="J1674" s="155">
        <f t="shared" si="579"/>
        <v>29</v>
      </c>
      <c r="K1674" s="155">
        <f t="shared" si="575"/>
        <v>18</v>
      </c>
      <c r="L1674" s="2">
        <f t="shared" si="571"/>
        <v>1.0045245199999999</v>
      </c>
      <c r="M1674" s="157">
        <f t="shared" si="576"/>
        <v>1.0045245199999999</v>
      </c>
      <c r="N1674" s="2">
        <f t="shared" si="562"/>
        <v>981.36677113999997</v>
      </c>
      <c r="O1674" s="161">
        <f t="shared" si="572"/>
        <v>0</v>
      </c>
      <c r="P1674" s="162">
        <f t="shared" si="563"/>
        <v>0</v>
      </c>
      <c r="Q1674" s="157">
        <f t="shared" si="564"/>
        <v>0</v>
      </c>
      <c r="R1674" s="163">
        <f t="shared" si="573"/>
        <v>0.12</v>
      </c>
      <c r="S1674" s="161">
        <f t="shared" si="565"/>
        <v>18</v>
      </c>
      <c r="T1674" s="161">
        <v>360</v>
      </c>
      <c r="U1674" s="164">
        <f t="shared" si="566"/>
        <v>1.005879043</v>
      </c>
      <c r="V1674" s="157">
        <f t="shared" si="567"/>
        <v>5.7694974400000003</v>
      </c>
      <c r="W1674" s="2">
        <f t="shared" si="574"/>
        <v>0</v>
      </c>
      <c r="X1674" s="8"/>
      <c r="Y1674" s="8"/>
      <c r="Z1674" s="5"/>
      <c r="AA1674" s="1"/>
      <c r="AB1674" s="8"/>
      <c r="AC1674" s="3"/>
      <c r="AD1674" s="1"/>
      <c r="AE1674" s="3"/>
      <c r="AF1674" s="3"/>
      <c r="AG1674" s="4"/>
      <c r="AH1674" s="4"/>
      <c r="AI1674" s="4"/>
      <c r="AJ1674" s="1"/>
      <c r="AK1674" s="1"/>
      <c r="AL1674" s="1"/>
      <c r="AM1674" s="1"/>
    </row>
    <row r="1675" spans="1:39" ht="15" customHeight="1" x14ac:dyDescent="0.2">
      <c r="A1675" s="75">
        <f t="shared" si="568"/>
        <v>44610</v>
      </c>
      <c r="B1675" s="2">
        <f t="shared" ref="B1675:B1738" si="580">N1675+V1675</f>
        <v>987.70546811000008</v>
      </c>
      <c r="C1675" s="157">
        <f t="shared" si="577"/>
        <v>976.94655690999991</v>
      </c>
      <c r="D1675" s="158">
        <f t="shared" si="569"/>
        <v>6075.69</v>
      </c>
      <c r="E1675" s="150">
        <f>IF(AND(K1675=1,K1674&gt;1),VLOOKUP(A1674,[1]Plan1!$GA$137:$GD$300,4),E1674)</f>
        <v>6120.04</v>
      </c>
      <c r="F1675" s="152">
        <f t="shared" ref="F1675:F1738" si="581">EDATE(G1675,-1)</f>
        <v>44530</v>
      </c>
      <c r="G1675" s="152">
        <f t="shared" si="578"/>
        <v>44560</v>
      </c>
      <c r="H1675" s="159">
        <f t="shared" ref="H1675:H1738" si="582">(E1675/D1675)-1</f>
        <v>7.2995824342585447E-3</v>
      </c>
      <c r="I1675" s="160">
        <f t="shared" si="570"/>
        <v>44620</v>
      </c>
      <c r="J1675" s="155">
        <f t="shared" si="579"/>
        <v>29</v>
      </c>
      <c r="K1675" s="155">
        <f t="shared" si="575"/>
        <v>19</v>
      </c>
      <c r="L1675" s="2">
        <f t="shared" si="571"/>
        <v>1.0047764800000001</v>
      </c>
      <c r="M1675" s="157">
        <f t="shared" si="576"/>
        <v>1.0047764800000001</v>
      </c>
      <c r="N1675" s="2">
        <f t="shared" ref="N1675:N1738" si="583">TRUNC(C1675*M1675,8)</f>
        <v>981.61292260000005</v>
      </c>
      <c r="O1675" s="161">
        <f t="shared" si="572"/>
        <v>0</v>
      </c>
      <c r="P1675" s="162">
        <f t="shared" ref="P1675:P1738" si="584">IF(O1675&gt;0,VLOOKUP($A1675,$AB$11:$AG$122,6),0)</f>
        <v>0</v>
      </c>
      <c r="Q1675" s="157">
        <f t="shared" ref="Q1675:Q1738" si="585">IF(P1675&gt;0,TRUNC(P1675*N1675,8),0)</f>
        <v>0</v>
      </c>
      <c r="R1675" s="163">
        <f t="shared" si="573"/>
        <v>0.12</v>
      </c>
      <c r="S1675" s="161">
        <f t="shared" ref="S1675:S1738" si="586">K1675</f>
        <v>19</v>
      </c>
      <c r="T1675" s="161">
        <v>360</v>
      </c>
      <c r="U1675" s="164">
        <f t="shared" ref="U1675:U1738" si="587">ROUND((1+R1675)^(30/360)^(K1675/J1675),9)</f>
        <v>1.0062066679999999</v>
      </c>
      <c r="V1675" s="157">
        <f t="shared" ref="V1675:V1738" si="588">TRUNC((N1675*(U1675-1)),8)</f>
        <v>6.0925455099999999</v>
      </c>
      <c r="W1675" s="2">
        <f t="shared" si="574"/>
        <v>0</v>
      </c>
      <c r="X1675" s="8"/>
      <c r="Y1675" s="8"/>
      <c r="Z1675" s="5"/>
      <c r="AA1675" s="1"/>
      <c r="AB1675" s="8"/>
      <c r="AC1675" s="3"/>
      <c r="AD1675" s="1"/>
      <c r="AE1675" s="3"/>
      <c r="AF1675" s="3"/>
      <c r="AG1675" s="4"/>
      <c r="AH1675" s="4"/>
      <c r="AI1675" s="4"/>
      <c r="AJ1675" s="1"/>
      <c r="AK1675" s="1"/>
      <c r="AL1675" s="1"/>
      <c r="AM1675" s="1"/>
    </row>
    <row r="1676" spans="1:39" ht="15" customHeight="1" x14ac:dyDescent="0.2">
      <c r="A1676" s="75">
        <f t="shared" ref="A1676:A1739" si="589">(A1675+1)</f>
        <v>44611</v>
      </c>
      <c r="B1676" s="2">
        <f t="shared" si="580"/>
        <v>988.27500183000006</v>
      </c>
      <c r="C1676" s="157">
        <f t="shared" si="577"/>
        <v>976.94655690999991</v>
      </c>
      <c r="D1676" s="158">
        <f t="shared" ref="D1676:D1739" si="590">IF(E1676=E1675,D1675,E1675)</f>
        <v>6075.69</v>
      </c>
      <c r="E1676" s="150">
        <f>IF(AND(K1676=1,K1675&gt;1),VLOOKUP(A1675,[1]Plan1!$GA$137:$GD$300,4),E1675)</f>
        <v>6120.04</v>
      </c>
      <c r="F1676" s="152">
        <f t="shared" si="581"/>
        <v>44530</v>
      </c>
      <c r="G1676" s="152">
        <f t="shared" si="578"/>
        <v>44560</v>
      </c>
      <c r="H1676" s="159">
        <f t="shared" si="582"/>
        <v>7.2995824342585447E-3</v>
      </c>
      <c r="I1676" s="160">
        <f t="shared" ref="I1676:I1739" si="591">VLOOKUP(A1675,AF$126:AI$301,4)</f>
        <v>44620</v>
      </c>
      <c r="J1676" s="155">
        <f t="shared" si="579"/>
        <v>29</v>
      </c>
      <c r="K1676" s="155">
        <f t="shared" si="575"/>
        <v>20</v>
      </c>
      <c r="L1676" s="2">
        <f t="shared" ref="L1676:L1739" si="592">TRUNC((E1676/D1676)^TRUNC((K1676/J1676),9),8)</f>
        <v>1.00502851</v>
      </c>
      <c r="M1676" s="157">
        <f t="shared" si="576"/>
        <v>1.00502851</v>
      </c>
      <c r="N1676" s="2">
        <f t="shared" si="583"/>
        <v>981.85914244000003</v>
      </c>
      <c r="O1676" s="161">
        <f t="shared" ref="O1676:O1739" si="593">IF(VLOOKUP(A1676,AB$11:AK$122,10)=VLOOKUP(A1675,AB$11:AK$122,10),0,VLOOKUP(A1676,AB$11:AK$122,10))</f>
        <v>0</v>
      </c>
      <c r="P1676" s="162">
        <f t="shared" si="584"/>
        <v>0</v>
      </c>
      <c r="Q1676" s="157">
        <f t="shared" si="585"/>
        <v>0</v>
      </c>
      <c r="R1676" s="163">
        <f t="shared" ref="R1676:R1739" si="594">(R1675)</f>
        <v>0.12</v>
      </c>
      <c r="S1676" s="161">
        <f t="shared" si="586"/>
        <v>20</v>
      </c>
      <c r="T1676" s="161">
        <v>360</v>
      </c>
      <c r="U1676" s="164">
        <f t="shared" si="587"/>
        <v>1.006534399</v>
      </c>
      <c r="V1676" s="157">
        <f t="shared" si="588"/>
        <v>6.4158593899999996</v>
      </c>
      <c r="W1676" s="2">
        <f t="shared" ref="W1676:W1739" si="595">IF(O1676&gt;0,Q1676+V1676,0)</f>
        <v>0</v>
      </c>
      <c r="X1676" s="8"/>
      <c r="Y1676" s="8"/>
      <c r="Z1676" s="5"/>
      <c r="AA1676" s="1"/>
      <c r="AB1676" s="8"/>
      <c r="AC1676" s="3"/>
      <c r="AD1676" s="1"/>
      <c r="AE1676" s="3"/>
      <c r="AF1676" s="3"/>
      <c r="AG1676" s="4"/>
      <c r="AH1676" s="4"/>
      <c r="AI1676" s="4"/>
      <c r="AJ1676" s="1"/>
      <c r="AK1676" s="1"/>
      <c r="AL1676" s="1"/>
      <c r="AM1676" s="1"/>
    </row>
    <row r="1677" spans="1:39" ht="15" customHeight="1" x14ac:dyDescent="0.2">
      <c r="A1677" s="75">
        <f t="shared" si="589"/>
        <v>44612</v>
      </c>
      <c r="B1677" s="2">
        <f t="shared" si="580"/>
        <v>988.84485218999998</v>
      </c>
      <c r="C1677" s="157">
        <f t="shared" si="577"/>
        <v>976.94655690999991</v>
      </c>
      <c r="D1677" s="158">
        <f t="shared" si="590"/>
        <v>6075.69</v>
      </c>
      <c r="E1677" s="150">
        <f>IF(AND(K1677=1,K1676&gt;1),VLOOKUP(A1676,[1]Plan1!$GA$137:$GD$300,4),E1676)</f>
        <v>6120.04</v>
      </c>
      <c r="F1677" s="152">
        <f t="shared" si="581"/>
        <v>44530</v>
      </c>
      <c r="G1677" s="152">
        <f t="shared" si="578"/>
        <v>44560</v>
      </c>
      <c r="H1677" s="159">
        <f t="shared" si="582"/>
        <v>7.2995824342585447E-3</v>
      </c>
      <c r="I1677" s="160">
        <f t="shared" si="591"/>
        <v>44620</v>
      </c>
      <c r="J1677" s="155">
        <f t="shared" si="579"/>
        <v>29</v>
      </c>
      <c r="K1677" s="155">
        <f t="shared" si="575"/>
        <v>21</v>
      </c>
      <c r="L1677" s="2">
        <f t="shared" si="592"/>
        <v>1.0052805899999999</v>
      </c>
      <c r="M1677" s="157">
        <f t="shared" si="576"/>
        <v>1.0052805899999999</v>
      </c>
      <c r="N1677" s="2">
        <f t="shared" si="583"/>
        <v>982.10541111999999</v>
      </c>
      <c r="O1677" s="161">
        <f t="shared" si="593"/>
        <v>0</v>
      </c>
      <c r="P1677" s="162">
        <f t="shared" si="584"/>
        <v>0</v>
      </c>
      <c r="Q1677" s="157">
        <f t="shared" si="585"/>
        <v>0</v>
      </c>
      <c r="R1677" s="163">
        <f t="shared" si="594"/>
        <v>0.12</v>
      </c>
      <c r="S1677" s="161">
        <f t="shared" si="586"/>
        <v>21</v>
      </c>
      <c r="T1677" s="161">
        <v>360</v>
      </c>
      <c r="U1677" s="164">
        <f t="shared" si="587"/>
        <v>1.0068622380000001</v>
      </c>
      <c r="V1677" s="157">
        <f t="shared" si="588"/>
        <v>6.7394410699999998</v>
      </c>
      <c r="W1677" s="2">
        <f t="shared" si="595"/>
        <v>0</v>
      </c>
      <c r="X1677" s="8"/>
      <c r="Y1677" s="8"/>
      <c r="Z1677" s="5"/>
      <c r="AA1677" s="1"/>
      <c r="AB1677" s="8"/>
      <c r="AC1677" s="3"/>
      <c r="AD1677" s="1"/>
      <c r="AE1677" s="3"/>
      <c r="AF1677" s="3"/>
      <c r="AG1677" s="4"/>
      <c r="AH1677" s="4"/>
      <c r="AI1677" s="4"/>
      <c r="AJ1677" s="1"/>
      <c r="AK1677" s="1"/>
      <c r="AL1677" s="1"/>
      <c r="AM1677" s="1"/>
    </row>
    <row r="1678" spans="1:39" ht="15" customHeight="1" x14ac:dyDescent="0.2">
      <c r="A1678" s="75">
        <f t="shared" si="589"/>
        <v>44613</v>
      </c>
      <c r="B1678" s="2">
        <f t="shared" si="580"/>
        <v>989.41504687999998</v>
      </c>
      <c r="C1678" s="157">
        <f t="shared" si="577"/>
        <v>976.94655690999991</v>
      </c>
      <c r="D1678" s="158">
        <f t="shared" si="590"/>
        <v>6075.69</v>
      </c>
      <c r="E1678" s="150">
        <f>IF(AND(K1678=1,K1677&gt;1),VLOOKUP(A1677,[1]Plan1!$GA$137:$GD$300,4),E1677)</f>
        <v>6120.04</v>
      </c>
      <c r="F1678" s="152">
        <f t="shared" si="581"/>
        <v>44530</v>
      </c>
      <c r="G1678" s="152">
        <f t="shared" si="578"/>
        <v>44560</v>
      </c>
      <c r="H1678" s="159">
        <f t="shared" si="582"/>
        <v>7.2995824342585447E-3</v>
      </c>
      <c r="I1678" s="160">
        <f t="shared" si="591"/>
        <v>44620</v>
      </c>
      <c r="J1678" s="155">
        <f t="shared" si="579"/>
        <v>29</v>
      </c>
      <c r="K1678" s="155">
        <f t="shared" si="575"/>
        <v>22</v>
      </c>
      <c r="L1678" s="2">
        <f t="shared" si="592"/>
        <v>1.00553275</v>
      </c>
      <c r="M1678" s="157">
        <f t="shared" si="576"/>
        <v>1.00553275</v>
      </c>
      <c r="N1678" s="2">
        <f t="shared" si="583"/>
        <v>982.35175796999999</v>
      </c>
      <c r="O1678" s="161">
        <f t="shared" si="593"/>
        <v>0</v>
      </c>
      <c r="P1678" s="162">
        <f t="shared" si="584"/>
        <v>0</v>
      </c>
      <c r="Q1678" s="157">
        <f t="shared" si="585"/>
        <v>0</v>
      </c>
      <c r="R1678" s="163">
        <f t="shared" si="594"/>
        <v>0.12</v>
      </c>
      <c r="S1678" s="161">
        <f t="shared" si="586"/>
        <v>22</v>
      </c>
      <c r="T1678" s="161">
        <v>360</v>
      </c>
      <c r="U1678" s="164">
        <f t="shared" si="587"/>
        <v>1.0071901830000001</v>
      </c>
      <c r="V1678" s="157">
        <f t="shared" si="588"/>
        <v>7.0632889099999998</v>
      </c>
      <c r="W1678" s="2">
        <f t="shared" si="595"/>
        <v>0</v>
      </c>
      <c r="X1678" s="8"/>
      <c r="Y1678" s="8"/>
      <c r="Z1678" s="5"/>
      <c r="AA1678" s="1"/>
      <c r="AB1678" s="8"/>
      <c r="AC1678" s="3"/>
      <c r="AD1678" s="1"/>
      <c r="AE1678" s="3"/>
      <c r="AF1678" s="3"/>
      <c r="AG1678" s="4"/>
      <c r="AH1678" s="4"/>
      <c r="AI1678" s="4"/>
      <c r="AJ1678" s="1"/>
      <c r="AK1678" s="1"/>
      <c r="AL1678" s="1"/>
      <c r="AM1678" s="1"/>
    </row>
    <row r="1679" spans="1:39" ht="15" customHeight="1" x14ac:dyDescent="0.2">
      <c r="A1679" s="75">
        <f t="shared" si="589"/>
        <v>44614</v>
      </c>
      <c r="B1679" s="2">
        <f t="shared" si="580"/>
        <v>989.98555748000001</v>
      </c>
      <c r="C1679" s="157">
        <f t="shared" si="577"/>
        <v>976.94655690999991</v>
      </c>
      <c r="D1679" s="158">
        <f t="shared" si="590"/>
        <v>6075.69</v>
      </c>
      <c r="E1679" s="150">
        <f>IF(AND(K1679=1,K1678&gt;1),VLOOKUP(A1678,[1]Plan1!$GA$137:$GD$300,4),E1678)</f>
        <v>6120.04</v>
      </c>
      <c r="F1679" s="152">
        <f t="shared" si="581"/>
        <v>44530</v>
      </c>
      <c r="G1679" s="152">
        <f t="shared" si="578"/>
        <v>44560</v>
      </c>
      <c r="H1679" s="159">
        <f t="shared" si="582"/>
        <v>7.2995824342585447E-3</v>
      </c>
      <c r="I1679" s="160">
        <f t="shared" si="591"/>
        <v>44620</v>
      </c>
      <c r="J1679" s="155">
        <f t="shared" si="579"/>
        <v>29</v>
      </c>
      <c r="K1679" s="155">
        <f t="shared" si="575"/>
        <v>23</v>
      </c>
      <c r="L1679" s="2">
        <f t="shared" si="592"/>
        <v>1.00578496</v>
      </c>
      <c r="M1679" s="157">
        <f t="shared" si="576"/>
        <v>1.00578496</v>
      </c>
      <c r="N1679" s="2">
        <f t="shared" si="583"/>
        <v>982.59815365999998</v>
      </c>
      <c r="O1679" s="161">
        <f t="shared" si="593"/>
        <v>0</v>
      </c>
      <c r="P1679" s="162">
        <f t="shared" si="584"/>
        <v>0</v>
      </c>
      <c r="Q1679" s="157">
        <f t="shared" si="585"/>
        <v>0</v>
      </c>
      <c r="R1679" s="163">
        <f t="shared" si="594"/>
        <v>0.12</v>
      </c>
      <c r="S1679" s="161">
        <f t="shared" si="586"/>
        <v>23</v>
      </c>
      <c r="T1679" s="161">
        <v>360</v>
      </c>
      <c r="U1679" s="164">
        <f t="shared" si="587"/>
        <v>1.007518235</v>
      </c>
      <c r="V1679" s="157">
        <f t="shared" si="588"/>
        <v>7.3874038200000003</v>
      </c>
      <c r="W1679" s="2">
        <f t="shared" si="595"/>
        <v>0</v>
      </c>
      <c r="X1679" s="8"/>
      <c r="Y1679" s="8"/>
      <c r="Z1679" s="5"/>
      <c r="AA1679" s="1"/>
      <c r="AB1679" s="8"/>
      <c r="AC1679" s="3"/>
      <c r="AD1679" s="1"/>
      <c r="AE1679" s="3"/>
      <c r="AF1679" s="3"/>
      <c r="AG1679" s="4"/>
      <c r="AH1679" s="4"/>
      <c r="AI1679" s="4"/>
      <c r="AJ1679" s="1"/>
      <c r="AK1679" s="1"/>
      <c r="AL1679" s="1"/>
      <c r="AM1679" s="1"/>
    </row>
    <row r="1680" spans="1:39" ht="15" customHeight="1" x14ac:dyDescent="0.2">
      <c r="A1680" s="75">
        <f t="shared" si="589"/>
        <v>44615</v>
      </c>
      <c r="B1680" s="2">
        <f t="shared" si="580"/>
        <v>990.55640385000004</v>
      </c>
      <c r="C1680" s="157">
        <f t="shared" si="577"/>
        <v>976.94655690999991</v>
      </c>
      <c r="D1680" s="158">
        <f t="shared" si="590"/>
        <v>6075.69</v>
      </c>
      <c r="E1680" s="150">
        <f>IF(AND(K1680=1,K1679&gt;1),VLOOKUP(A1679,[1]Plan1!$GA$137:$GD$300,4),E1679)</f>
        <v>6120.04</v>
      </c>
      <c r="F1680" s="152">
        <f t="shared" si="581"/>
        <v>44530</v>
      </c>
      <c r="G1680" s="152">
        <f t="shared" si="578"/>
        <v>44560</v>
      </c>
      <c r="H1680" s="159">
        <f t="shared" si="582"/>
        <v>7.2995824342585447E-3</v>
      </c>
      <c r="I1680" s="160">
        <f t="shared" si="591"/>
        <v>44620</v>
      </c>
      <c r="J1680" s="155">
        <f t="shared" si="579"/>
        <v>29</v>
      </c>
      <c r="K1680" s="155">
        <f t="shared" si="575"/>
        <v>24</v>
      </c>
      <c r="L1680" s="2">
        <f t="shared" si="592"/>
        <v>1.0060372399999999</v>
      </c>
      <c r="M1680" s="157">
        <f t="shared" si="576"/>
        <v>1.0060372399999999</v>
      </c>
      <c r="N1680" s="2">
        <f t="shared" si="583"/>
        <v>982.84461773999999</v>
      </c>
      <c r="O1680" s="161">
        <f t="shared" si="593"/>
        <v>0</v>
      </c>
      <c r="P1680" s="162">
        <f t="shared" si="584"/>
        <v>0</v>
      </c>
      <c r="Q1680" s="157">
        <f t="shared" si="585"/>
        <v>0</v>
      </c>
      <c r="R1680" s="163">
        <f t="shared" si="594"/>
        <v>0.12</v>
      </c>
      <c r="S1680" s="161">
        <f t="shared" si="586"/>
        <v>24</v>
      </c>
      <c r="T1680" s="161">
        <v>360</v>
      </c>
      <c r="U1680" s="164">
        <f t="shared" si="587"/>
        <v>1.007846394</v>
      </c>
      <c r="V1680" s="157">
        <f t="shared" si="588"/>
        <v>7.7117861100000002</v>
      </c>
      <c r="W1680" s="2">
        <f t="shared" si="595"/>
        <v>0</v>
      </c>
      <c r="X1680" s="8"/>
      <c r="Y1680" s="8"/>
      <c r="Z1680" s="5"/>
      <c r="AA1680" s="1"/>
      <c r="AB1680" s="8"/>
      <c r="AC1680" s="3"/>
      <c r="AD1680" s="1"/>
      <c r="AE1680" s="3"/>
      <c r="AF1680" s="3"/>
      <c r="AG1680" s="4"/>
      <c r="AH1680" s="4"/>
      <c r="AI1680" s="4"/>
      <c r="AJ1680" s="1"/>
      <c r="AK1680" s="1"/>
      <c r="AL1680" s="1"/>
      <c r="AM1680" s="1"/>
    </row>
    <row r="1681" spans="1:39" ht="15" customHeight="1" x14ac:dyDescent="0.2">
      <c r="A1681" s="75">
        <f t="shared" si="589"/>
        <v>44616</v>
      </c>
      <c r="B1681" s="2">
        <f t="shared" si="580"/>
        <v>991.12757624999995</v>
      </c>
      <c r="C1681" s="157">
        <f t="shared" si="577"/>
        <v>976.94655690999991</v>
      </c>
      <c r="D1681" s="158">
        <f t="shared" si="590"/>
        <v>6075.69</v>
      </c>
      <c r="E1681" s="150">
        <f>IF(AND(K1681=1,K1680&gt;1),VLOOKUP(A1680,[1]Plan1!$GA$137:$GD$300,4),E1680)</f>
        <v>6120.04</v>
      </c>
      <c r="F1681" s="152">
        <f t="shared" si="581"/>
        <v>44530</v>
      </c>
      <c r="G1681" s="152">
        <f t="shared" si="578"/>
        <v>44560</v>
      </c>
      <c r="H1681" s="159">
        <f t="shared" si="582"/>
        <v>7.2995824342585447E-3</v>
      </c>
      <c r="I1681" s="160">
        <f t="shared" si="591"/>
        <v>44620</v>
      </c>
      <c r="J1681" s="155">
        <f t="shared" si="579"/>
        <v>29</v>
      </c>
      <c r="K1681" s="155">
        <f t="shared" si="575"/>
        <v>25</v>
      </c>
      <c r="L1681" s="2">
        <f t="shared" si="592"/>
        <v>1.00628958</v>
      </c>
      <c r="M1681" s="157">
        <f t="shared" si="576"/>
        <v>1.00628958</v>
      </c>
      <c r="N1681" s="2">
        <f t="shared" si="583"/>
        <v>983.09114043</v>
      </c>
      <c r="O1681" s="161">
        <f t="shared" si="593"/>
        <v>0</v>
      </c>
      <c r="P1681" s="162">
        <f t="shared" si="584"/>
        <v>0</v>
      </c>
      <c r="Q1681" s="157">
        <f t="shared" si="585"/>
        <v>0</v>
      </c>
      <c r="R1681" s="163">
        <f t="shared" si="594"/>
        <v>0.12</v>
      </c>
      <c r="S1681" s="161">
        <f t="shared" si="586"/>
        <v>25</v>
      </c>
      <c r="T1681" s="161">
        <v>360</v>
      </c>
      <c r="U1681" s="164">
        <f t="shared" si="587"/>
        <v>1.0081746599999999</v>
      </c>
      <c r="V1681" s="157">
        <f t="shared" si="588"/>
        <v>8.0364358199999995</v>
      </c>
      <c r="W1681" s="2">
        <f t="shared" si="595"/>
        <v>0</v>
      </c>
      <c r="X1681" s="8"/>
      <c r="Y1681" s="8"/>
      <c r="Z1681" s="5"/>
      <c r="AA1681" s="1"/>
      <c r="AB1681" s="8"/>
      <c r="AC1681" s="3"/>
      <c r="AD1681" s="1"/>
      <c r="AE1681" s="3"/>
      <c r="AF1681" s="3"/>
      <c r="AG1681" s="4"/>
      <c r="AH1681" s="4"/>
      <c r="AI1681" s="4"/>
      <c r="AJ1681" s="1"/>
      <c r="AK1681" s="1"/>
      <c r="AL1681" s="1"/>
      <c r="AM1681" s="1"/>
    </row>
    <row r="1682" spans="1:39" ht="15" customHeight="1" x14ac:dyDescent="0.2">
      <c r="A1682" s="75">
        <f t="shared" si="589"/>
        <v>44617</v>
      </c>
      <c r="B1682" s="2">
        <f t="shared" si="580"/>
        <v>991.69907482999997</v>
      </c>
      <c r="C1682" s="157">
        <f t="shared" si="577"/>
        <v>976.94655690999991</v>
      </c>
      <c r="D1682" s="158">
        <f t="shared" si="590"/>
        <v>6075.69</v>
      </c>
      <c r="E1682" s="150">
        <f>IF(AND(K1682=1,K1681&gt;1),VLOOKUP(A1681,[1]Plan1!$GA$137:$GD$300,4),E1681)</f>
        <v>6120.04</v>
      </c>
      <c r="F1682" s="152">
        <f t="shared" si="581"/>
        <v>44530</v>
      </c>
      <c r="G1682" s="152">
        <f t="shared" si="578"/>
        <v>44560</v>
      </c>
      <c r="H1682" s="159">
        <f t="shared" si="582"/>
        <v>7.2995824342585447E-3</v>
      </c>
      <c r="I1682" s="160">
        <f t="shared" si="591"/>
        <v>44620</v>
      </c>
      <c r="J1682" s="155">
        <f t="shared" si="579"/>
        <v>29</v>
      </c>
      <c r="K1682" s="155">
        <f t="shared" si="575"/>
        <v>26</v>
      </c>
      <c r="L1682" s="2">
        <f t="shared" si="592"/>
        <v>1.0065419799999999</v>
      </c>
      <c r="M1682" s="157">
        <f t="shared" si="576"/>
        <v>1.0065419799999999</v>
      </c>
      <c r="N1682" s="2">
        <f t="shared" si="583"/>
        <v>983.33772174000001</v>
      </c>
      <c r="O1682" s="161">
        <f t="shared" si="593"/>
        <v>0</v>
      </c>
      <c r="P1682" s="162">
        <f t="shared" si="584"/>
        <v>0</v>
      </c>
      <c r="Q1682" s="157">
        <f t="shared" si="585"/>
        <v>0</v>
      </c>
      <c r="R1682" s="163">
        <f t="shared" si="594"/>
        <v>0.12</v>
      </c>
      <c r="S1682" s="161">
        <f t="shared" si="586"/>
        <v>26</v>
      </c>
      <c r="T1682" s="161">
        <v>360</v>
      </c>
      <c r="U1682" s="164">
        <f t="shared" si="587"/>
        <v>1.008503033</v>
      </c>
      <c r="V1682" s="157">
        <f t="shared" si="588"/>
        <v>8.3613530899999997</v>
      </c>
      <c r="W1682" s="2">
        <f t="shared" si="595"/>
        <v>0</v>
      </c>
      <c r="X1682" s="8"/>
      <c r="Y1682" s="8"/>
      <c r="Z1682" s="5"/>
      <c r="AA1682" s="1"/>
      <c r="AB1682" s="8"/>
      <c r="AC1682" s="3"/>
      <c r="AD1682" s="1"/>
      <c r="AE1682" s="3"/>
      <c r="AF1682" s="3"/>
      <c r="AG1682" s="4"/>
      <c r="AH1682" s="4"/>
      <c r="AI1682" s="4"/>
      <c r="AJ1682" s="1"/>
      <c r="AK1682" s="1"/>
      <c r="AL1682" s="1"/>
      <c r="AM1682" s="1"/>
    </row>
    <row r="1683" spans="1:39" ht="15" customHeight="1" x14ac:dyDescent="0.2">
      <c r="A1683" s="75">
        <f t="shared" si="589"/>
        <v>44618</v>
      </c>
      <c r="B1683" s="2">
        <f t="shared" si="580"/>
        <v>992.2709096000001</v>
      </c>
      <c r="C1683" s="157">
        <f t="shared" si="577"/>
        <v>976.94655690999991</v>
      </c>
      <c r="D1683" s="158">
        <f t="shared" si="590"/>
        <v>6075.69</v>
      </c>
      <c r="E1683" s="150">
        <f>IF(AND(K1683=1,K1682&gt;1),VLOOKUP(A1682,[1]Plan1!$GA$137:$GD$300,4),E1682)</f>
        <v>6120.04</v>
      </c>
      <c r="F1683" s="152">
        <f t="shared" si="581"/>
        <v>44530</v>
      </c>
      <c r="G1683" s="152">
        <f t="shared" si="578"/>
        <v>44560</v>
      </c>
      <c r="H1683" s="159">
        <f t="shared" si="582"/>
        <v>7.2995824342585447E-3</v>
      </c>
      <c r="I1683" s="160">
        <f t="shared" si="591"/>
        <v>44620</v>
      </c>
      <c r="J1683" s="155">
        <f t="shared" si="579"/>
        <v>29</v>
      </c>
      <c r="K1683" s="155">
        <f t="shared" si="575"/>
        <v>27</v>
      </c>
      <c r="L1683" s="2">
        <f t="shared" si="592"/>
        <v>1.0067944499999999</v>
      </c>
      <c r="M1683" s="157">
        <f t="shared" si="576"/>
        <v>1.0067944499999999</v>
      </c>
      <c r="N1683" s="2">
        <f t="shared" si="583"/>
        <v>983.58437144000004</v>
      </c>
      <c r="O1683" s="161">
        <f t="shared" si="593"/>
        <v>0</v>
      </c>
      <c r="P1683" s="162">
        <f t="shared" si="584"/>
        <v>0</v>
      </c>
      <c r="Q1683" s="157">
        <f t="shared" si="585"/>
        <v>0</v>
      </c>
      <c r="R1683" s="163">
        <f t="shared" si="594"/>
        <v>0.12</v>
      </c>
      <c r="S1683" s="161">
        <f t="shared" si="586"/>
        <v>27</v>
      </c>
      <c r="T1683" s="161">
        <v>360</v>
      </c>
      <c r="U1683" s="164">
        <f t="shared" si="587"/>
        <v>1.0088315130000001</v>
      </c>
      <c r="V1683" s="157">
        <f t="shared" si="588"/>
        <v>8.6865381599999996</v>
      </c>
      <c r="W1683" s="2">
        <f t="shared" si="595"/>
        <v>0</v>
      </c>
      <c r="X1683" s="8"/>
      <c r="Y1683" s="8"/>
      <c r="Z1683" s="5"/>
      <c r="AA1683" s="1"/>
      <c r="AB1683" s="8"/>
      <c r="AC1683" s="3"/>
      <c r="AD1683" s="1"/>
      <c r="AE1683" s="3"/>
      <c r="AF1683" s="3"/>
      <c r="AG1683" s="4"/>
      <c r="AH1683" s="4"/>
      <c r="AI1683" s="4"/>
      <c r="AJ1683" s="1"/>
      <c r="AK1683" s="1"/>
      <c r="AL1683" s="1"/>
      <c r="AM1683" s="1"/>
    </row>
    <row r="1684" spans="1:39" ht="15" customHeight="1" x14ac:dyDescent="0.2">
      <c r="A1684" s="75">
        <f t="shared" si="589"/>
        <v>44619</v>
      </c>
      <c r="B1684" s="2">
        <f t="shared" si="580"/>
        <v>992.84306982999999</v>
      </c>
      <c r="C1684" s="157">
        <f t="shared" si="577"/>
        <v>976.94655690999991</v>
      </c>
      <c r="D1684" s="158">
        <f t="shared" si="590"/>
        <v>6075.69</v>
      </c>
      <c r="E1684" s="150">
        <f>IF(AND(K1684=1,K1683&gt;1),VLOOKUP(A1683,[1]Plan1!$GA$137:$GD$300,4),E1683)</f>
        <v>6120.04</v>
      </c>
      <c r="F1684" s="152">
        <f t="shared" si="581"/>
        <v>44530</v>
      </c>
      <c r="G1684" s="152">
        <f t="shared" si="578"/>
        <v>44560</v>
      </c>
      <c r="H1684" s="159">
        <f t="shared" si="582"/>
        <v>7.2995824342585447E-3</v>
      </c>
      <c r="I1684" s="160">
        <f t="shared" si="591"/>
        <v>44620</v>
      </c>
      <c r="J1684" s="155">
        <f t="shared" si="579"/>
        <v>29</v>
      </c>
      <c r="K1684" s="155">
        <f t="shared" si="575"/>
        <v>28</v>
      </c>
      <c r="L1684" s="2">
        <f t="shared" si="592"/>
        <v>1.0070469799999999</v>
      </c>
      <c r="M1684" s="157">
        <f t="shared" si="576"/>
        <v>1.0070469799999999</v>
      </c>
      <c r="N1684" s="2">
        <f t="shared" si="583"/>
        <v>983.83107974999996</v>
      </c>
      <c r="O1684" s="161">
        <f t="shared" si="593"/>
        <v>0</v>
      </c>
      <c r="P1684" s="162">
        <f t="shared" si="584"/>
        <v>0</v>
      </c>
      <c r="Q1684" s="157">
        <f t="shared" si="585"/>
        <v>0</v>
      </c>
      <c r="R1684" s="163">
        <f t="shared" si="594"/>
        <v>0.12</v>
      </c>
      <c r="S1684" s="161">
        <f t="shared" si="586"/>
        <v>28</v>
      </c>
      <c r="T1684" s="161">
        <v>360</v>
      </c>
      <c r="U1684" s="164">
        <f t="shared" si="587"/>
        <v>1.009160099</v>
      </c>
      <c r="V1684" s="157">
        <f t="shared" si="588"/>
        <v>9.0119900800000003</v>
      </c>
      <c r="W1684" s="2">
        <f t="shared" si="595"/>
        <v>0</v>
      </c>
      <c r="X1684" s="8"/>
      <c r="Y1684" s="8"/>
      <c r="Z1684" s="5"/>
      <c r="AA1684" s="1"/>
      <c r="AB1684" s="8"/>
      <c r="AC1684" s="3"/>
      <c r="AD1684" s="1"/>
      <c r="AE1684" s="3"/>
      <c r="AF1684" s="3"/>
      <c r="AG1684" s="4"/>
      <c r="AH1684" s="4"/>
      <c r="AI1684" s="4"/>
      <c r="AJ1684" s="1"/>
      <c r="AK1684" s="1"/>
      <c r="AL1684" s="1"/>
      <c r="AM1684" s="1"/>
    </row>
    <row r="1685" spans="1:39" ht="15" customHeight="1" x14ac:dyDescent="0.2">
      <c r="A1685" s="75">
        <f t="shared" si="589"/>
        <v>44620</v>
      </c>
      <c r="B1685" s="2">
        <f t="shared" si="580"/>
        <v>993.41556751999997</v>
      </c>
      <c r="C1685" s="157">
        <f t="shared" si="577"/>
        <v>976.94655690999991</v>
      </c>
      <c r="D1685" s="158">
        <f t="shared" si="590"/>
        <v>6075.69</v>
      </c>
      <c r="E1685" s="150">
        <f>IF(AND(K1685=1,K1684&gt;1),VLOOKUP(A1684,[1]Plan1!$GA$137:$GD$300,4),E1684)</f>
        <v>6120.04</v>
      </c>
      <c r="F1685" s="152">
        <f t="shared" si="581"/>
        <v>44530</v>
      </c>
      <c r="G1685" s="152">
        <f t="shared" si="578"/>
        <v>44560</v>
      </c>
      <c r="H1685" s="159">
        <f t="shared" si="582"/>
        <v>7.2995824342585447E-3</v>
      </c>
      <c r="I1685" s="160">
        <f t="shared" si="591"/>
        <v>44620</v>
      </c>
      <c r="J1685" s="155">
        <f t="shared" si="579"/>
        <v>29</v>
      </c>
      <c r="K1685" s="155">
        <f t="shared" si="575"/>
        <v>29</v>
      </c>
      <c r="L1685" s="2">
        <f t="shared" si="592"/>
        <v>1.00729958</v>
      </c>
      <c r="M1685" s="157">
        <f t="shared" si="576"/>
        <v>1.00729958</v>
      </c>
      <c r="N1685" s="2">
        <f t="shared" si="583"/>
        <v>984.07785645000001</v>
      </c>
      <c r="O1685" s="161">
        <f t="shared" si="593"/>
        <v>19</v>
      </c>
      <c r="P1685" s="162">
        <f t="shared" si="584"/>
        <v>2.3433285793203341E-2</v>
      </c>
      <c r="Q1685" s="157">
        <f t="shared" si="585"/>
        <v>23.06017765</v>
      </c>
      <c r="R1685" s="163">
        <f t="shared" si="594"/>
        <v>0.12</v>
      </c>
      <c r="S1685" s="161">
        <f t="shared" si="586"/>
        <v>29</v>
      </c>
      <c r="T1685" s="161">
        <v>360</v>
      </c>
      <c r="U1685" s="164">
        <f t="shared" si="587"/>
        <v>1.0094887930000001</v>
      </c>
      <c r="V1685" s="157">
        <f t="shared" si="588"/>
        <v>9.3377110699999992</v>
      </c>
      <c r="W1685" s="2">
        <f t="shared" si="595"/>
        <v>32.397888719999997</v>
      </c>
      <c r="X1685" s="8"/>
      <c r="Y1685" s="8"/>
      <c r="Z1685" s="5"/>
      <c r="AA1685" s="1"/>
      <c r="AB1685" s="8"/>
      <c r="AC1685" s="3"/>
      <c r="AD1685" s="1"/>
      <c r="AE1685" s="3"/>
      <c r="AF1685" s="3"/>
      <c r="AG1685" s="4"/>
      <c r="AH1685" s="4"/>
      <c r="AI1685" s="4"/>
      <c r="AJ1685" s="1"/>
      <c r="AK1685" s="1"/>
      <c r="AL1685" s="1"/>
      <c r="AM1685" s="1"/>
    </row>
    <row r="1686" spans="1:39" ht="15" customHeight="1" x14ac:dyDescent="0.2">
      <c r="A1686" s="75">
        <f t="shared" si="589"/>
        <v>44621</v>
      </c>
      <c r="B1686" s="2">
        <f t="shared" si="580"/>
        <v>961.49285161</v>
      </c>
      <c r="C1686" s="157">
        <f t="shared" si="577"/>
        <v>961.0176788</v>
      </c>
      <c r="D1686" s="158">
        <f t="shared" si="590"/>
        <v>6120.04</v>
      </c>
      <c r="E1686" s="150">
        <f>IF(AND(K1686=1,K1685&gt;1),VLOOKUP(A1685,[1]Plan1!$GA$137:$GD$300,4),E1685)</f>
        <v>6153.09</v>
      </c>
      <c r="F1686" s="152">
        <f t="shared" si="581"/>
        <v>44558</v>
      </c>
      <c r="G1686" s="152">
        <f t="shared" si="578"/>
        <v>44589</v>
      </c>
      <c r="H1686" s="159">
        <f t="shared" si="582"/>
        <v>5.4002915013626751E-3</v>
      </c>
      <c r="I1686" s="160">
        <f t="shared" si="591"/>
        <v>44650</v>
      </c>
      <c r="J1686" s="155">
        <f t="shared" si="579"/>
        <v>30</v>
      </c>
      <c r="K1686" s="155">
        <f t="shared" si="575"/>
        <v>1</v>
      </c>
      <c r="L1686" s="2">
        <f t="shared" si="592"/>
        <v>1.00017954</v>
      </c>
      <c r="M1686" s="157">
        <f t="shared" si="576"/>
        <v>1.00017954</v>
      </c>
      <c r="N1686" s="2">
        <f t="shared" si="583"/>
        <v>961.19021991</v>
      </c>
      <c r="O1686" s="161">
        <f t="shared" si="593"/>
        <v>0</v>
      </c>
      <c r="P1686" s="162">
        <f t="shared" si="584"/>
        <v>0</v>
      </c>
      <c r="Q1686" s="157">
        <f t="shared" si="585"/>
        <v>0</v>
      </c>
      <c r="R1686" s="163">
        <f t="shared" si="594"/>
        <v>0.12</v>
      </c>
      <c r="S1686" s="161">
        <f t="shared" si="586"/>
        <v>1</v>
      </c>
      <c r="T1686" s="161">
        <v>360</v>
      </c>
      <c r="U1686" s="164">
        <f t="shared" si="587"/>
        <v>1.0003148509999999</v>
      </c>
      <c r="V1686" s="157">
        <f t="shared" si="588"/>
        <v>0.3026317</v>
      </c>
      <c r="W1686" s="2">
        <f t="shared" si="595"/>
        <v>0</v>
      </c>
      <c r="X1686" s="8"/>
      <c r="Y1686" s="8"/>
      <c r="Z1686" s="5"/>
      <c r="AA1686" s="1"/>
      <c r="AB1686" s="8"/>
      <c r="AC1686" s="3"/>
      <c r="AD1686" s="1"/>
      <c r="AE1686" s="3"/>
      <c r="AF1686" s="3"/>
      <c r="AG1686" s="4"/>
      <c r="AH1686" s="4"/>
      <c r="AI1686" s="4"/>
      <c r="AJ1686" s="1"/>
      <c r="AK1686" s="1"/>
      <c r="AL1686" s="1"/>
      <c r="AM1686" s="1"/>
    </row>
    <row r="1687" spans="1:39" ht="15" customHeight="1" x14ac:dyDescent="0.2">
      <c r="A1687" s="75">
        <f t="shared" si="589"/>
        <v>44622</v>
      </c>
      <c r="B1687" s="2">
        <f t="shared" si="580"/>
        <v>961.96825805000003</v>
      </c>
      <c r="C1687" s="157">
        <f t="shared" si="577"/>
        <v>961.0176788</v>
      </c>
      <c r="D1687" s="158">
        <f t="shared" si="590"/>
        <v>6120.04</v>
      </c>
      <c r="E1687" s="150">
        <f>IF(AND(K1687=1,K1686&gt;1),VLOOKUP(A1686,[1]Plan1!$GA$137:$GD$300,4),E1686)</f>
        <v>6153.09</v>
      </c>
      <c r="F1687" s="152">
        <f t="shared" si="581"/>
        <v>44558</v>
      </c>
      <c r="G1687" s="152">
        <f t="shared" si="578"/>
        <v>44589</v>
      </c>
      <c r="H1687" s="159">
        <f t="shared" si="582"/>
        <v>5.4002915013626751E-3</v>
      </c>
      <c r="I1687" s="160">
        <f t="shared" si="591"/>
        <v>44650</v>
      </c>
      <c r="J1687" s="155">
        <f t="shared" si="579"/>
        <v>30</v>
      </c>
      <c r="K1687" s="155">
        <f t="shared" si="575"/>
        <v>2</v>
      </c>
      <c r="L1687" s="2">
        <f t="shared" si="592"/>
        <v>1.00035911</v>
      </c>
      <c r="M1687" s="157">
        <f t="shared" si="576"/>
        <v>1.00035911</v>
      </c>
      <c r="N1687" s="2">
        <f t="shared" si="583"/>
        <v>961.36278985000001</v>
      </c>
      <c r="O1687" s="161">
        <f t="shared" si="593"/>
        <v>0</v>
      </c>
      <c r="P1687" s="162">
        <f t="shared" si="584"/>
        <v>0</v>
      </c>
      <c r="Q1687" s="157">
        <f t="shared" si="585"/>
        <v>0</v>
      </c>
      <c r="R1687" s="163">
        <f t="shared" si="594"/>
        <v>0.12</v>
      </c>
      <c r="S1687" s="161">
        <f t="shared" si="586"/>
        <v>2</v>
      </c>
      <c r="T1687" s="161">
        <v>360</v>
      </c>
      <c r="U1687" s="164">
        <f t="shared" si="587"/>
        <v>1.000629802</v>
      </c>
      <c r="V1687" s="157">
        <f t="shared" si="588"/>
        <v>0.60546820000000001</v>
      </c>
      <c r="W1687" s="2">
        <f t="shared" si="595"/>
        <v>0</v>
      </c>
      <c r="X1687" s="8"/>
      <c r="Y1687" s="8"/>
      <c r="Z1687" s="5"/>
      <c r="AA1687" s="1"/>
      <c r="AB1687" s="8"/>
      <c r="AC1687" s="3"/>
      <c r="AD1687" s="1"/>
      <c r="AE1687" s="3"/>
      <c r="AF1687" s="3"/>
      <c r="AG1687" s="4"/>
      <c r="AH1687" s="4"/>
      <c r="AI1687" s="4"/>
      <c r="AJ1687" s="1"/>
      <c r="AK1687" s="1"/>
      <c r="AL1687" s="1"/>
      <c r="AM1687" s="1"/>
    </row>
    <row r="1688" spans="1:39" ht="15" customHeight="1" x14ac:dyDescent="0.2">
      <c r="A1688" s="75">
        <f t="shared" si="589"/>
        <v>44623</v>
      </c>
      <c r="B1688" s="2">
        <f t="shared" si="580"/>
        <v>962.44390687999999</v>
      </c>
      <c r="C1688" s="157">
        <f t="shared" si="577"/>
        <v>961.0176788</v>
      </c>
      <c r="D1688" s="158">
        <f t="shared" si="590"/>
        <v>6120.04</v>
      </c>
      <c r="E1688" s="150">
        <f>IF(AND(K1688=1,K1687&gt;1),VLOOKUP(A1687,[1]Plan1!$GA$137:$GD$300,4),E1687)</f>
        <v>6153.09</v>
      </c>
      <c r="F1688" s="152">
        <f t="shared" si="581"/>
        <v>44558</v>
      </c>
      <c r="G1688" s="152">
        <f t="shared" si="578"/>
        <v>44589</v>
      </c>
      <c r="H1688" s="159">
        <f t="shared" si="582"/>
        <v>5.4002915013626751E-3</v>
      </c>
      <c r="I1688" s="160">
        <f t="shared" si="591"/>
        <v>44650</v>
      </c>
      <c r="J1688" s="155">
        <f t="shared" si="579"/>
        <v>30</v>
      </c>
      <c r="K1688" s="155">
        <f t="shared" si="575"/>
        <v>3</v>
      </c>
      <c r="L1688" s="2">
        <f t="shared" si="592"/>
        <v>1.00053872</v>
      </c>
      <c r="M1688" s="157">
        <f t="shared" si="576"/>
        <v>1.00053872</v>
      </c>
      <c r="N1688" s="2">
        <f t="shared" si="583"/>
        <v>961.53539823999995</v>
      </c>
      <c r="O1688" s="161">
        <f t="shared" si="593"/>
        <v>0</v>
      </c>
      <c r="P1688" s="162">
        <f t="shared" si="584"/>
        <v>0</v>
      </c>
      <c r="Q1688" s="157">
        <f t="shared" si="585"/>
        <v>0</v>
      </c>
      <c r="R1688" s="163">
        <f t="shared" si="594"/>
        <v>0.12</v>
      </c>
      <c r="S1688" s="161">
        <f t="shared" si="586"/>
        <v>3</v>
      </c>
      <c r="T1688" s="161">
        <v>360</v>
      </c>
      <c r="U1688" s="164">
        <f t="shared" si="587"/>
        <v>1.0009448519999999</v>
      </c>
      <c r="V1688" s="157">
        <f t="shared" si="588"/>
        <v>0.90850863999999998</v>
      </c>
      <c r="W1688" s="2">
        <f t="shared" si="595"/>
        <v>0</v>
      </c>
      <c r="X1688" s="8"/>
      <c r="Y1688" s="8"/>
      <c r="Z1688" s="5"/>
      <c r="AA1688" s="1"/>
      <c r="AB1688" s="8"/>
      <c r="AC1688" s="3"/>
      <c r="AD1688" s="1"/>
      <c r="AE1688" s="3"/>
      <c r="AF1688" s="3"/>
      <c r="AG1688" s="4"/>
      <c r="AH1688" s="4"/>
      <c r="AI1688" s="4"/>
      <c r="AJ1688" s="1"/>
      <c r="AK1688" s="1"/>
      <c r="AL1688" s="1"/>
      <c r="AM1688" s="1"/>
    </row>
    <row r="1689" spans="1:39" ht="15" customHeight="1" x14ac:dyDescent="0.2">
      <c r="A1689" s="75">
        <f t="shared" si="589"/>
        <v>44624</v>
      </c>
      <c r="B1689" s="2">
        <f t="shared" si="580"/>
        <v>962.91977890999999</v>
      </c>
      <c r="C1689" s="157">
        <f t="shared" si="577"/>
        <v>961.0176788</v>
      </c>
      <c r="D1689" s="158">
        <f t="shared" si="590"/>
        <v>6120.04</v>
      </c>
      <c r="E1689" s="150">
        <f>IF(AND(K1689=1,K1688&gt;1),VLOOKUP(A1688,[1]Plan1!$GA$137:$GD$300,4),E1688)</f>
        <v>6153.09</v>
      </c>
      <c r="F1689" s="152">
        <f t="shared" si="581"/>
        <v>44558</v>
      </c>
      <c r="G1689" s="152">
        <f t="shared" si="578"/>
        <v>44589</v>
      </c>
      <c r="H1689" s="159">
        <f t="shared" si="582"/>
        <v>5.4002915013626751E-3</v>
      </c>
      <c r="I1689" s="160">
        <f t="shared" si="591"/>
        <v>44650</v>
      </c>
      <c r="J1689" s="155">
        <f t="shared" si="579"/>
        <v>30</v>
      </c>
      <c r="K1689" s="155">
        <f t="shared" si="575"/>
        <v>4</v>
      </c>
      <c r="L1689" s="2">
        <f t="shared" si="592"/>
        <v>1.0007183500000001</v>
      </c>
      <c r="M1689" s="157">
        <f t="shared" si="576"/>
        <v>1.0007183500000001</v>
      </c>
      <c r="N1689" s="2">
        <f t="shared" si="583"/>
        <v>961.70802584</v>
      </c>
      <c r="O1689" s="161">
        <f t="shared" si="593"/>
        <v>0</v>
      </c>
      <c r="P1689" s="162">
        <f t="shared" si="584"/>
        <v>0</v>
      </c>
      <c r="Q1689" s="157">
        <f t="shared" si="585"/>
        <v>0</v>
      </c>
      <c r="R1689" s="163">
        <f t="shared" si="594"/>
        <v>0.12</v>
      </c>
      <c r="S1689" s="161">
        <f t="shared" si="586"/>
        <v>4</v>
      </c>
      <c r="T1689" s="161">
        <v>360</v>
      </c>
      <c r="U1689" s="164">
        <f t="shared" si="587"/>
        <v>1.0012600009999999</v>
      </c>
      <c r="V1689" s="157">
        <f t="shared" si="588"/>
        <v>1.2117530700000001</v>
      </c>
      <c r="W1689" s="2">
        <f t="shared" si="595"/>
        <v>0</v>
      </c>
      <c r="X1689" s="8"/>
      <c r="Y1689" s="8"/>
      <c r="Z1689" s="5"/>
      <c r="AA1689" s="1"/>
      <c r="AB1689" s="8"/>
      <c r="AC1689" s="3"/>
      <c r="AD1689" s="1"/>
      <c r="AE1689" s="3"/>
      <c r="AF1689" s="3"/>
      <c r="AG1689" s="4"/>
      <c r="AH1689" s="4"/>
      <c r="AI1689" s="4"/>
      <c r="AJ1689" s="1"/>
      <c r="AK1689" s="1"/>
      <c r="AL1689" s="1"/>
      <c r="AM1689" s="1"/>
    </row>
    <row r="1690" spans="1:39" ht="15" customHeight="1" x14ac:dyDescent="0.2">
      <c r="A1690" s="75">
        <f t="shared" si="589"/>
        <v>44625</v>
      </c>
      <c r="B1690" s="2">
        <f t="shared" si="580"/>
        <v>963.39590310999995</v>
      </c>
      <c r="C1690" s="157">
        <f t="shared" si="577"/>
        <v>961.0176788</v>
      </c>
      <c r="D1690" s="158">
        <f t="shared" si="590"/>
        <v>6120.04</v>
      </c>
      <c r="E1690" s="150">
        <f>IF(AND(K1690=1,K1689&gt;1),VLOOKUP(A1689,[1]Plan1!$GA$137:$GD$300,4),E1689)</f>
        <v>6153.09</v>
      </c>
      <c r="F1690" s="152">
        <f t="shared" si="581"/>
        <v>44558</v>
      </c>
      <c r="G1690" s="152">
        <f t="shared" si="578"/>
        <v>44589</v>
      </c>
      <c r="H1690" s="159">
        <f t="shared" si="582"/>
        <v>5.4002915013626751E-3</v>
      </c>
      <c r="I1690" s="160">
        <f t="shared" si="591"/>
        <v>44650</v>
      </c>
      <c r="J1690" s="155">
        <f t="shared" si="579"/>
        <v>30</v>
      </c>
      <c r="K1690" s="155">
        <f t="shared" si="575"/>
        <v>5</v>
      </c>
      <c r="L1690" s="2">
        <f t="shared" si="592"/>
        <v>1.0008980300000001</v>
      </c>
      <c r="M1690" s="157">
        <f t="shared" si="576"/>
        <v>1.0008980300000001</v>
      </c>
      <c r="N1690" s="2">
        <f t="shared" si="583"/>
        <v>961.88070149999999</v>
      </c>
      <c r="O1690" s="161">
        <f t="shared" si="593"/>
        <v>0</v>
      </c>
      <c r="P1690" s="162">
        <f t="shared" si="584"/>
        <v>0</v>
      </c>
      <c r="Q1690" s="157">
        <f t="shared" si="585"/>
        <v>0</v>
      </c>
      <c r="R1690" s="163">
        <f t="shared" si="594"/>
        <v>0.12</v>
      </c>
      <c r="S1690" s="161">
        <f t="shared" si="586"/>
        <v>5</v>
      </c>
      <c r="T1690" s="161">
        <v>360</v>
      </c>
      <c r="U1690" s="164">
        <f t="shared" si="587"/>
        <v>1.0015752490000001</v>
      </c>
      <c r="V1690" s="157">
        <f t="shared" si="588"/>
        <v>1.5152016100000001</v>
      </c>
      <c r="W1690" s="2">
        <f t="shared" si="595"/>
        <v>0</v>
      </c>
      <c r="X1690" s="8"/>
      <c r="Y1690" s="8"/>
      <c r="Z1690" s="5"/>
      <c r="AA1690" s="1"/>
      <c r="AB1690" s="8"/>
      <c r="AC1690" s="3"/>
      <c r="AD1690" s="1"/>
      <c r="AE1690" s="3"/>
      <c r="AF1690" s="3"/>
      <c r="AG1690" s="4"/>
      <c r="AH1690" s="4"/>
      <c r="AI1690" s="4"/>
      <c r="AJ1690" s="1"/>
      <c r="AK1690" s="1"/>
      <c r="AL1690" s="1"/>
      <c r="AM1690" s="1"/>
    </row>
    <row r="1691" spans="1:39" ht="15" customHeight="1" x14ac:dyDescent="0.2">
      <c r="A1691" s="75">
        <f t="shared" si="589"/>
        <v>44626</v>
      </c>
      <c r="B1691" s="2">
        <f t="shared" si="580"/>
        <v>963.87225067999998</v>
      </c>
      <c r="C1691" s="157">
        <f t="shared" si="577"/>
        <v>961.0176788</v>
      </c>
      <c r="D1691" s="158">
        <f t="shared" si="590"/>
        <v>6120.04</v>
      </c>
      <c r="E1691" s="150">
        <f>IF(AND(K1691=1,K1690&gt;1),VLOOKUP(A1690,[1]Plan1!$GA$137:$GD$300,4),E1690)</f>
        <v>6153.09</v>
      </c>
      <c r="F1691" s="152">
        <f t="shared" si="581"/>
        <v>44558</v>
      </c>
      <c r="G1691" s="152">
        <f t="shared" si="578"/>
        <v>44589</v>
      </c>
      <c r="H1691" s="159">
        <f t="shared" si="582"/>
        <v>5.4002915013626751E-3</v>
      </c>
      <c r="I1691" s="160">
        <f t="shared" si="591"/>
        <v>44650</v>
      </c>
      <c r="J1691" s="155">
        <f t="shared" si="579"/>
        <v>30</v>
      </c>
      <c r="K1691" s="155">
        <f t="shared" ref="K1691:K1754" si="596">(J1691-(I1691-A1691))</f>
        <v>6</v>
      </c>
      <c r="L1691" s="2">
        <f t="shared" si="592"/>
        <v>1.00107773</v>
      </c>
      <c r="M1691" s="157">
        <f t="shared" ref="M1691:M1754" si="597">L1691</f>
        <v>1.00107773</v>
      </c>
      <c r="N1691" s="2">
        <f t="shared" si="583"/>
        <v>962.05339637999998</v>
      </c>
      <c r="O1691" s="161">
        <f t="shared" si="593"/>
        <v>0</v>
      </c>
      <c r="P1691" s="162">
        <f t="shared" si="584"/>
        <v>0</v>
      </c>
      <c r="Q1691" s="157">
        <f t="shared" si="585"/>
        <v>0</v>
      </c>
      <c r="R1691" s="163">
        <f t="shared" si="594"/>
        <v>0.12</v>
      </c>
      <c r="S1691" s="161">
        <f t="shared" si="586"/>
        <v>6</v>
      </c>
      <c r="T1691" s="161">
        <v>360</v>
      </c>
      <c r="U1691" s="164">
        <f t="shared" si="587"/>
        <v>1.001890596</v>
      </c>
      <c r="V1691" s="157">
        <f t="shared" si="588"/>
        <v>1.8188542999999999</v>
      </c>
      <c r="W1691" s="2">
        <f t="shared" si="595"/>
        <v>0</v>
      </c>
      <c r="X1691" s="8"/>
      <c r="Y1691" s="8"/>
      <c r="Z1691" s="5"/>
      <c r="AA1691" s="1"/>
      <c r="AB1691" s="8"/>
      <c r="AC1691" s="3"/>
      <c r="AD1691" s="1"/>
      <c r="AE1691" s="3"/>
      <c r="AF1691" s="3"/>
      <c r="AG1691" s="4"/>
      <c r="AH1691" s="4"/>
      <c r="AI1691" s="4"/>
      <c r="AJ1691" s="1"/>
      <c r="AK1691" s="1"/>
      <c r="AL1691" s="1"/>
      <c r="AM1691" s="1"/>
    </row>
    <row r="1692" spans="1:39" ht="15" customHeight="1" x14ac:dyDescent="0.2">
      <c r="A1692" s="75">
        <f t="shared" si="589"/>
        <v>44627</v>
      </c>
      <c r="B1692" s="2">
        <f t="shared" si="580"/>
        <v>964.34883228000001</v>
      </c>
      <c r="C1692" s="157">
        <f t="shared" si="577"/>
        <v>961.0176788</v>
      </c>
      <c r="D1692" s="158">
        <f t="shared" si="590"/>
        <v>6120.04</v>
      </c>
      <c r="E1692" s="150">
        <f>IF(AND(K1692=1,K1691&gt;1),VLOOKUP(A1691,[1]Plan1!$GA$137:$GD$300,4),E1691)</f>
        <v>6153.09</v>
      </c>
      <c r="F1692" s="152">
        <f t="shared" si="581"/>
        <v>44558</v>
      </c>
      <c r="G1692" s="152">
        <f t="shared" si="578"/>
        <v>44589</v>
      </c>
      <c r="H1692" s="159">
        <f t="shared" si="582"/>
        <v>5.4002915013626751E-3</v>
      </c>
      <c r="I1692" s="160">
        <f t="shared" si="591"/>
        <v>44650</v>
      </c>
      <c r="J1692" s="155">
        <f t="shared" si="579"/>
        <v>30</v>
      </c>
      <c r="K1692" s="155">
        <f t="shared" si="596"/>
        <v>7</v>
      </c>
      <c r="L1692" s="2">
        <f t="shared" si="592"/>
        <v>1.0012574599999999</v>
      </c>
      <c r="M1692" s="157">
        <f t="shared" si="597"/>
        <v>1.0012574599999999</v>
      </c>
      <c r="N1692" s="2">
        <f t="shared" si="583"/>
        <v>962.22612008999999</v>
      </c>
      <c r="O1692" s="161">
        <f t="shared" si="593"/>
        <v>0</v>
      </c>
      <c r="P1692" s="162">
        <f t="shared" si="584"/>
        <v>0</v>
      </c>
      <c r="Q1692" s="157">
        <f t="shared" si="585"/>
        <v>0</v>
      </c>
      <c r="R1692" s="163">
        <f t="shared" si="594"/>
        <v>0.12</v>
      </c>
      <c r="S1692" s="161">
        <f t="shared" si="586"/>
        <v>7</v>
      </c>
      <c r="T1692" s="161">
        <v>360</v>
      </c>
      <c r="U1692" s="164">
        <f t="shared" si="587"/>
        <v>1.0022060429999999</v>
      </c>
      <c r="V1692" s="157">
        <f t="shared" si="588"/>
        <v>2.1227121900000001</v>
      </c>
      <c r="W1692" s="2">
        <f t="shared" si="595"/>
        <v>0</v>
      </c>
      <c r="X1692" s="8"/>
      <c r="Y1692" s="8"/>
      <c r="Z1692" s="5"/>
      <c r="AA1692" s="1"/>
      <c r="AB1692" s="8"/>
      <c r="AC1692" s="3"/>
      <c r="AD1692" s="1"/>
      <c r="AE1692" s="3"/>
      <c r="AF1692" s="3"/>
      <c r="AG1692" s="4"/>
      <c r="AH1692" s="4"/>
      <c r="AI1692" s="4"/>
      <c r="AJ1692" s="1"/>
      <c r="AK1692" s="1"/>
      <c r="AL1692" s="1"/>
      <c r="AM1692" s="1"/>
    </row>
    <row r="1693" spans="1:39" ht="15" customHeight="1" x14ac:dyDescent="0.2">
      <c r="A1693" s="75">
        <f t="shared" si="589"/>
        <v>44628</v>
      </c>
      <c r="B1693" s="2">
        <f t="shared" si="580"/>
        <v>964.82565666000005</v>
      </c>
      <c r="C1693" s="157">
        <f t="shared" si="577"/>
        <v>961.0176788</v>
      </c>
      <c r="D1693" s="158">
        <f t="shared" si="590"/>
        <v>6120.04</v>
      </c>
      <c r="E1693" s="150">
        <f>IF(AND(K1693=1,K1692&gt;1),VLOOKUP(A1692,[1]Plan1!$GA$137:$GD$300,4),E1692)</f>
        <v>6153.09</v>
      </c>
      <c r="F1693" s="152">
        <f t="shared" si="581"/>
        <v>44558</v>
      </c>
      <c r="G1693" s="152">
        <f t="shared" si="578"/>
        <v>44589</v>
      </c>
      <c r="H1693" s="159">
        <f t="shared" si="582"/>
        <v>5.4002915013626751E-3</v>
      </c>
      <c r="I1693" s="160">
        <f t="shared" si="591"/>
        <v>44650</v>
      </c>
      <c r="J1693" s="155">
        <f t="shared" si="579"/>
        <v>30</v>
      </c>
      <c r="K1693" s="155">
        <f t="shared" si="596"/>
        <v>8</v>
      </c>
      <c r="L1693" s="2">
        <f t="shared" si="592"/>
        <v>1.0014372300000001</v>
      </c>
      <c r="M1693" s="157">
        <f t="shared" si="597"/>
        <v>1.0014372300000001</v>
      </c>
      <c r="N1693" s="2">
        <f t="shared" si="583"/>
        <v>962.39888223000003</v>
      </c>
      <c r="O1693" s="161">
        <f t="shared" si="593"/>
        <v>0</v>
      </c>
      <c r="P1693" s="162">
        <f t="shared" si="584"/>
        <v>0</v>
      </c>
      <c r="Q1693" s="157">
        <f t="shared" si="585"/>
        <v>0</v>
      </c>
      <c r="R1693" s="163">
        <f t="shared" si="594"/>
        <v>0.12</v>
      </c>
      <c r="S1693" s="161">
        <f t="shared" si="586"/>
        <v>8</v>
      </c>
      <c r="T1693" s="161">
        <v>360</v>
      </c>
      <c r="U1693" s="164">
        <f t="shared" si="587"/>
        <v>1.0025215890000001</v>
      </c>
      <c r="V1693" s="157">
        <f t="shared" si="588"/>
        <v>2.42677443</v>
      </c>
      <c r="W1693" s="2">
        <f t="shared" si="595"/>
        <v>0</v>
      </c>
      <c r="X1693" s="8"/>
      <c r="Y1693" s="8"/>
      <c r="Z1693" s="5"/>
      <c r="AA1693" s="1"/>
      <c r="AB1693" s="8"/>
      <c r="AC1693" s="3"/>
      <c r="AD1693" s="1"/>
      <c r="AE1693" s="3"/>
      <c r="AF1693" s="3"/>
      <c r="AG1693" s="4"/>
      <c r="AH1693" s="4"/>
      <c r="AI1693" s="4"/>
      <c r="AJ1693" s="1"/>
      <c r="AK1693" s="1"/>
      <c r="AL1693" s="1"/>
      <c r="AM1693" s="1"/>
    </row>
    <row r="1694" spans="1:39" ht="15" customHeight="1" x14ac:dyDescent="0.2">
      <c r="A1694" s="75">
        <f t="shared" si="589"/>
        <v>44629</v>
      </c>
      <c r="B1694" s="2">
        <f t="shared" si="580"/>
        <v>965.30271427999992</v>
      </c>
      <c r="C1694" s="157">
        <f t="shared" si="577"/>
        <v>961.0176788</v>
      </c>
      <c r="D1694" s="158">
        <f t="shared" si="590"/>
        <v>6120.04</v>
      </c>
      <c r="E1694" s="150">
        <f>IF(AND(K1694=1,K1693&gt;1),VLOOKUP(A1693,[1]Plan1!$GA$137:$GD$300,4),E1693)</f>
        <v>6153.09</v>
      </c>
      <c r="F1694" s="152">
        <f t="shared" si="581"/>
        <v>44558</v>
      </c>
      <c r="G1694" s="152">
        <f t="shared" si="578"/>
        <v>44589</v>
      </c>
      <c r="H1694" s="159">
        <f t="shared" si="582"/>
        <v>5.4002915013626751E-3</v>
      </c>
      <c r="I1694" s="160">
        <f t="shared" si="591"/>
        <v>44650</v>
      </c>
      <c r="J1694" s="155">
        <f t="shared" si="579"/>
        <v>30</v>
      </c>
      <c r="K1694" s="155">
        <f t="shared" si="596"/>
        <v>9</v>
      </c>
      <c r="L1694" s="2">
        <f t="shared" si="592"/>
        <v>1.00161703</v>
      </c>
      <c r="M1694" s="157">
        <f t="shared" si="597"/>
        <v>1.00161703</v>
      </c>
      <c r="N1694" s="2">
        <f t="shared" si="583"/>
        <v>962.57167320999997</v>
      </c>
      <c r="O1694" s="161">
        <f t="shared" si="593"/>
        <v>0</v>
      </c>
      <c r="P1694" s="162">
        <f t="shared" si="584"/>
        <v>0</v>
      </c>
      <c r="Q1694" s="157">
        <f t="shared" si="585"/>
        <v>0</v>
      </c>
      <c r="R1694" s="163">
        <f t="shared" si="594"/>
        <v>0.12</v>
      </c>
      <c r="S1694" s="161">
        <f t="shared" si="586"/>
        <v>9</v>
      </c>
      <c r="T1694" s="161">
        <v>360</v>
      </c>
      <c r="U1694" s="164">
        <f t="shared" si="587"/>
        <v>1.002837234</v>
      </c>
      <c r="V1694" s="157">
        <f t="shared" si="588"/>
        <v>2.7310410699999998</v>
      </c>
      <c r="W1694" s="2">
        <f t="shared" si="595"/>
        <v>0</v>
      </c>
      <c r="X1694" s="8"/>
      <c r="Y1694" s="8"/>
      <c r="Z1694" s="5"/>
      <c r="AA1694" s="1"/>
      <c r="AB1694" s="8"/>
      <c r="AC1694" s="3"/>
      <c r="AD1694" s="1"/>
      <c r="AE1694" s="3"/>
      <c r="AF1694" s="3"/>
      <c r="AG1694" s="4"/>
      <c r="AH1694" s="4"/>
      <c r="AI1694" s="4"/>
      <c r="AJ1694" s="1"/>
      <c r="AK1694" s="1"/>
      <c r="AL1694" s="1"/>
      <c r="AM1694" s="1"/>
    </row>
    <row r="1695" spans="1:39" ht="15" customHeight="1" x14ac:dyDescent="0.2">
      <c r="A1695" s="75">
        <f t="shared" si="589"/>
        <v>44630</v>
      </c>
      <c r="B1695" s="2">
        <f t="shared" si="580"/>
        <v>965.7800061800001</v>
      </c>
      <c r="C1695" s="157">
        <f t="shared" si="577"/>
        <v>961.0176788</v>
      </c>
      <c r="D1695" s="158">
        <f t="shared" si="590"/>
        <v>6120.04</v>
      </c>
      <c r="E1695" s="150">
        <f>IF(AND(K1695=1,K1694&gt;1),VLOOKUP(A1694,[1]Plan1!$GA$137:$GD$300,4),E1694)</f>
        <v>6153.09</v>
      </c>
      <c r="F1695" s="152">
        <f t="shared" si="581"/>
        <v>44558</v>
      </c>
      <c r="G1695" s="152">
        <f t="shared" si="578"/>
        <v>44589</v>
      </c>
      <c r="H1695" s="159">
        <f t="shared" si="582"/>
        <v>5.4002915013626751E-3</v>
      </c>
      <c r="I1695" s="160">
        <f t="shared" si="591"/>
        <v>44650</v>
      </c>
      <c r="J1695" s="155">
        <f t="shared" si="579"/>
        <v>30</v>
      </c>
      <c r="K1695" s="155">
        <f t="shared" si="596"/>
        <v>10</v>
      </c>
      <c r="L1695" s="2">
        <f t="shared" si="592"/>
        <v>1.00179686</v>
      </c>
      <c r="M1695" s="157">
        <f t="shared" si="597"/>
        <v>1.00179686</v>
      </c>
      <c r="N1695" s="2">
        <f t="shared" si="583"/>
        <v>962.74449302000005</v>
      </c>
      <c r="O1695" s="161">
        <f t="shared" si="593"/>
        <v>0</v>
      </c>
      <c r="P1695" s="162">
        <f t="shared" si="584"/>
        <v>0</v>
      </c>
      <c r="Q1695" s="157">
        <f t="shared" si="585"/>
        <v>0</v>
      </c>
      <c r="R1695" s="163">
        <f t="shared" si="594"/>
        <v>0.12</v>
      </c>
      <c r="S1695" s="161">
        <f t="shared" si="586"/>
        <v>10</v>
      </c>
      <c r="T1695" s="161">
        <v>360</v>
      </c>
      <c r="U1695" s="164">
        <f t="shared" si="587"/>
        <v>1.003152979</v>
      </c>
      <c r="V1695" s="157">
        <f t="shared" si="588"/>
        <v>3.0355131599999998</v>
      </c>
      <c r="W1695" s="2">
        <f t="shared" si="595"/>
        <v>0</v>
      </c>
      <c r="X1695" s="8"/>
      <c r="Y1695" s="8"/>
      <c r="Z1695" s="5"/>
      <c r="AA1695" s="1"/>
      <c r="AB1695" s="8"/>
      <c r="AC1695" s="3"/>
      <c r="AD1695" s="1"/>
      <c r="AE1695" s="3"/>
      <c r="AF1695" s="3"/>
      <c r="AG1695" s="4"/>
      <c r="AH1695" s="4"/>
      <c r="AI1695" s="4"/>
      <c r="AJ1695" s="1"/>
      <c r="AK1695" s="1"/>
      <c r="AL1695" s="1"/>
      <c r="AM1695" s="1"/>
    </row>
    <row r="1696" spans="1:39" ht="15" customHeight="1" x14ac:dyDescent="0.2">
      <c r="A1696" s="75">
        <f t="shared" si="589"/>
        <v>44631</v>
      </c>
      <c r="B1696" s="2">
        <f t="shared" si="580"/>
        <v>966.25754112000004</v>
      </c>
      <c r="C1696" s="157">
        <f t="shared" si="577"/>
        <v>961.0176788</v>
      </c>
      <c r="D1696" s="158">
        <f t="shared" si="590"/>
        <v>6120.04</v>
      </c>
      <c r="E1696" s="150">
        <f>IF(AND(K1696=1,K1695&gt;1),VLOOKUP(A1695,[1]Plan1!$GA$137:$GD$300,4),E1695)</f>
        <v>6153.09</v>
      </c>
      <c r="F1696" s="152">
        <f t="shared" si="581"/>
        <v>44558</v>
      </c>
      <c r="G1696" s="152">
        <f t="shared" si="578"/>
        <v>44589</v>
      </c>
      <c r="H1696" s="159">
        <f t="shared" si="582"/>
        <v>5.4002915013626751E-3</v>
      </c>
      <c r="I1696" s="160">
        <f t="shared" si="591"/>
        <v>44650</v>
      </c>
      <c r="J1696" s="155">
        <f t="shared" si="579"/>
        <v>30</v>
      </c>
      <c r="K1696" s="155">
        <f t="shared" si="596"/>
        <v>11</v>
      </c>
      <c r="L1696" s="2">
        <f t="shared" si="592"/>
        <v>1.00197673</v>
      </c>
      <c r="M1696" s="157">
        <f t="shared" si="597"/>
        <v>1.00197673</v>
      </c>
      <c r="N1696" s="2">
        <f t="shared" si="583"/>
        <v>962.91735127000004</v>
      </c>
      <c r="O1696" s="161">
        <f t="shared" si="593"/>
        <v>0</v>
      </c>
      <c r="P1696" s="162">
        <f t="shared" si="584"/>
        <v>0</v>
      </c>
      <c r="Q1696" s="157">
        <f t="shared" si="585"/>
        <v>0</v>
      </c>
      <c r="R1696" s="163">
        <f t="shared" si="594"/>
        <v>0.12</v>
      </c>
      <c r="S1696" s="161">
        <f t="shared" si="586"/>
        <v>11</v>
      </c>
      <c r="T1696" s="161">
        <v>360</v>
      </c>
      <c r="U1696" s="164">
        <f t="shared" si="587"/>
        <v>1.003468823</v>
      </c>
      <c r="V1696" s="157">
        <f t="shared" si="588"/>
        <v>3.3401898499999998</v>
      </c>
      <c r="W1696" s="2">
        <f t="shared" si="595"/>
        <v>0</v>
      </c>
      <c r="X1696" s="8"/>
      <c r="Y1696" s="8"/>
      <c r="Z1696" s="5"/>
      <c r="AA1696" s="1"/>
      <c r="AB1696" s="8"/>
      <c r="AC1696" s="3"/>
      <c r="AD1696" s="1"/>
      <c r="AE1696" s="3"/>
      <c r="AF1696" s="3"/>
      <c r="AG1696" s="4"/>
      <c r="AH1696" s="4"/>
      <c r="AI1696" s="4"/>
      <c r="AJ1696" s="1"/>
      <c r="AK1696" s="1"/>
      <c r="AL1696" s="1"/>
      <c r="AM1696" s="1"/>
    </row>
    <row r="1697" spans="1:39" ht="15" customHeight="1" x14ac:dyDescent="0.2">
      <c r="A1697" s="75">
        <f t="shared" si="589"/>
        <v>44632</v>
      </c>
      <c r="B1697" s="2">
        <f t="shared" si="580"/>
        <v>966.73530085000004</v>
      </c>
      <c r="C1697" s="157">
        <f t="shared" si="577"/>
        <v>961.0176788</v>
      </c>
      <c r="D1697" s="158">
        <f t="shared" si="590"/>
        <v>6120.04</v>
      </c>
      <c r="E1697" s="150">
        <f>IF(AND(K1697=1,K1696&gt;1),VLOOKUP(A1696,[1]Plan1!$GA$137:$GD$300,4),E1696)</f>
        <v>6153.09</v>
      </c>
      <c r="F1697" s="152">
        <f t="shared" si="581"/>
        <v>44558</v>
      </c>
      <c r="G1697" s="152">
        <f t="shared" si="578"/>
        <v>44589</v>
      </c>
      <c r="H1697" s="159">
        <f t="shared" si="582"/>
        <v>5.4002915013626751E-3</v>
      </c>
      <c r="I1697" s="160">
        <f t="shared" si="591"/>
        <v>44650</v>
      </c>
      <c r="J1697" s="155">
        <f t="shared" si="579"/>
        <v>30</v>
      </c>
      <c r="K1697" s="155">
        <f t="shared" si="596"/>
        <v>12</v>
      </c>
      <c r="L1697" s="2">
        <f t="shared" si="592"/>
        <v>1.0021566200000001</v>
      </c>
      <c r="M1697" s="157">
        <f t="shared" si="597"/>
        <v>1.0021566200000001</v>
      </c>
      <c r="N1697" s="2">
        <f t="shared" si="583"/>
        <v>963.09022874000004</v>
      </c>
      <c r="O1697" s="161">
        <f t="shared" si="593"/>
        <v>0</v>
      </c>
      <c r="P1697" s="162">
        <f t="shared" si="584"/>
        <v>0</v>
      </c>
      <c r="Q1697" s="157">
        <f t="shared" si="585"/>
        <v>0</v>
      </c>
      <c r="R1697" s="163">
        <f t="shared" si="594"/>
        <v>0.12</v>
      </c>
      <c r="S1697" s="161">
        <f t="shared" si="586"/>
        <v>12</v>
      </c>
      <c r="T1697" s="161">
        <v>360</v>
      </c>
      <c r="U1697" s="164">
        <f t="shared" si="587"/>
        <v>1.003784767</v>
      </c>
      <c r="V1697" s="157">
        <f t="shared" si="588"/>
        <v>3.6450721100000001</v>
      </c>
      <c r="W1697" s="2">
        <f t="shared" si="595"/>
        <v>0</v>
      </c>
      <c r="X1697" s="8"/>
      <c r="Y1697" s="8"/>
      <c r="Z1697" s="5"/>
      <c r="AA1697" s="1"/>
      <c r="AB1697" s="8"/>
      <c r="AC1697" s="3"/>
      <c r="AD1697" s="1"/>
      <c r="AE1697" s="3"/>
      <c r="AF1697" s="3"/>
      <c r="AG1697" s="4"/>
      <c r="AH1697" s="4"/>
      <c r="AI1697" s="4"/>
      <c r="AJ1697" s="1"/>
      <c r="AK1697" s="1"/>
      <c r="AL1697" s="1"/>
      <c r="AM1697" s="1"/>
    </row>
    <row r="1698" spans="1:39" ht="15" customHeight="1" x14ac:dyDescent="0.2">
      <c r="A1698" s="75">
        <f t="shared" si="589"/>
        <v>44633</v>
      </c>
      <c r="B1698" s="2">
        <f t="shared" si="580"/>
        <v>967.21330377999993</v>
      </c>
      <c r="C1698" s="157">
        <f t="shared" si="577"/>
        <v>961.0176788</v>
      </c>
      <c r="D1698" s="158">
        <f t="shared" si="590"/>
        <v>6120.04</v>
      </c>
      <c r="E1698" s="150">
        <f>IF(AND(K1698=1,K1697&gt;1),VLOOKUP(A1697,[1]Plan1!$GA$137:$GD$300,4),E1697)</f>
        <v>6153.09</v>
      </c>
      <c r="F1698" s="152">
        <f t="shared" si="581"/>
        <v>44558</v>
      </c>
      <c r="G1698" s="152">
        <f t="shared" si="578"/>
        <v>44589</v>
      </c>
      <c r="H1698" s="159">
        <f t="shared" si="582"/>
        <v>5.4002915013626751E-3</v>
      </c>
      <c r="I1698" s="160">
        <f t="shared" si="591"/>
        <v>44650</v>
      </c>
      <c r="J1698" s="155">
        <f t="shared" si="579"/>
        <v>30</v>
      </c>
      <c r="K1698" s="155">
        <f t="shared" si="596"/>
        <v>13</v>
      </c>
      <c r="L1698" s="2">
        <f t="shared" si="592"/>
        <v>1.0023365500000001</v>
      </c>
      <c r="M1698" s="157">
        <f t="shared" si="597"/>
        <v>1.0023365500000001</v>
      </c>
      <c r="N1698" s="2">
        <f t="shared" si="583"/>
        <v>963.26314464999996</v>
      </c>
      <c r="O1698" s="161">
        <f t="shared" si="593"/>
        <v>0</v>
      </c>
      <c r="P1698" s="162">
        <f t="shared" si="584"/>
        <v>0</v>
      </c>
      <c r="Q1698" s="157">
        <f t="shared" si="585"/>
        <v>0</v>
      </c>
      <c r="R1698" s="163">
        <f t="shared" si="594"/>
        <v>0.12</v>
      </c>
      <c r="S1698" s="161">
        <f t="shared" si="586"/>
        <v>13</v>
      </c>
      <c r="T1698" s="161">
        <v>360</v>
      </c>
      <c r="U1698" s="164">
        <f t="shared" si="587"/>
        <v>1.00410081</v>
      </c>
      <c r="V1698" s="157">
        <f t="shared" si="588"/>
        <v>3.9501591299999999</v>
      </c>
      <c r="W1698" s="2">
        <f t="shared" si="595"/>
        <v>0</v>
      </c>
      <c r="X1698" s="8"/>
      <c r="Y1698" s="8"/>
      <c r="Z1698" s="5"/>
      <c r="AA1698" s="1"/>
      <c r="AB1698" s="8"/>
      <c r="AC1698" s="3"/>
      <c r="AD1698" s="1"/>
      <c r="AE1698" s="3"/>
      <c r="AF1698" s="3"/>
      <c r="AG1698" s="4"/>
      <c r="AH1698" s="4"/>
      <c r="AI1698" s="4"/>
      <c r="AJ1698" s="1"/>
      <c r="AK1698" s="1"/>
      <c r="AL1698" s="1"/>
      <c r="AM1698" s="1"/>
    </row>
    <row r="1699" spans="1:39" ht="15" customHeight="1" x14ac:dyDescent="0.2">
      <c r="A1699" s="75">
        <f t="shared" si="589"/>
        <v>44634</v>
      </c>
      <c r="B1699" s="2">
        <f t="shared" si="580"/>
        <v>967.69154131000005</v>
      </c>
      <c r="C1699" s="157">
        <f t="shared" si="577"/>
        <v>961.0176788</v>
      </c>
      <c r="D1699" s="158">
        <f t="shared" si="590"/>
        <v>6120.04</v>
      </c>
      <c r="E1699" s="150">
        <f>IF(AND(K1699=1,K1698&gt;1),VLOOKUP(A1698,[1]Plan1!$GA$137:$GD$300,4),E1698)</f>
        <v>6153.09</v>
      </c>
      <c r="F1699" s="152">
        <f t="shared" si="581"/>
        <v>44558</v>
      </c>
      <c r="G1699" s="152">
        <f t="shared" si="578"/>
        <v>44589</v>
      </c>
      <c r="H1699" s="159">
        <f t="shared" si="582"/>
        <v>5.4002915013626751E-3</v>
      </c>
      <c r="I1699" s="160">
        <f t="shared" si="591"/>
        <v>44650</v>
      </c>
      <c r="J1699" s="155">
        <f t="shared" si="579"/>
        <v>30</v>
      </c>
      <c r="K1699" s="155">
        <f t="shared" si="596"/>
        <v>14</v>
      </c>
      <c r="L1699" s="2">
        <f t="shared" si="592"/>
        <v>1.00251651</v>
      </c>
      <c r="M1699" s="157">
        <f t="shared" si="597"/>
        <v>1.00251651</v>
      </c>
      <c r="N1699" s="2">
        <f t="shared" si="583"/>
        <v>963.43608939000001</v>
      </c>
      <c r="O1699" s="161">
        <f t="shared" si="593"/>
        <v>0</v>
      </c>
      <c r="P1699" s="162">
        <f t="shared" si="584"/>
        <v>0</v>
      </c>
      <c r="Q1699" s="157">
        <f t="shared" si="585"/>
        <v>0</v>
      </c>
      <c r="R1699" s="163">
        <f t="shared" si="594"/>
        <v>0.12</v>
      </c>
      <c r="S1699" s="161">
        <f t="shared" si="586"/>
        <v>14</v>
      </c>
      <c r="T1699" s="161">
        <v>360</v>
      </c>
      <c r="U1699" s="164">
        <f t="shared" si="587"/>
        <v>1.004416953</v>
      </c>
      <c r="V1699" s="157">
        <f t="shared" si="588"/>
        <v>4.2554519199999996</v>
      </c>
      <c r="W1699" s="2">
        <f t="shared" si="595"/>
        <v>0</v>
      </c>
      <c r="X1699" s="8"/>
      <c r="Y1699" s="8"/>
      <c r="Z1699" s="5"/>
      <c r="AA1699" s="1"/>
      <c r="AB1699" s="8"/>
      <c r="AC1699" s="3"/>
      <c r="AD1699" s="1"/>
      <c r="AE1699" s="3"/>
      <c r="AF1699" s="3"/>
      <c r="AG1699" s="4"/>
      <c r="AH1699" s="4"/>
      <c r="AI1699" s="4"/>
      <c r="AJ1699" s="1"/>
      <c r="AK1699" s="1"/>
      <c r="AL1699" s="1"/>
      <c r="AM1699" s="1"/>
    </row>
    <row r="1700" spans="1:39" ht="15" customHeight="1" x14ac:dyDescent="0.2">
      <c r="A1700" s="75">
        <f t="shared" si="589"/>
        <v>44635</v>
      </c>
      <c r="B1700" s="2">
        <f t="shared" si="580"/>
        <v>968.17002221999996</v>
      </c>
      <c r="C1700" s="157">
        <f t="shared" si="577"/>
        <v>961.0176788</v>
      </c>
      <c r="D1700" s="158">
        <f t="shared" si="590"/>
        <v>6120.04</v>
      </c>
      <c r="E1700" s="150">
        <f>IF(AND(K1700=1,K1699&gt;1),VLOOKUP(A1699,[1]Plan1!$GA$137:$GD$300,4),E1699)</f>
        <v>6153.09</v>
      </c>
      <c r="F1700" s="152">
        <f t="shared" si="581"/>
        <v>44558</v>
      </c>
      <c r="G1700" s="152">
        <f t="shared" si="578"/>
        <v>44589</v>
      </c>
      <c r="H1700" s="159">
        <f t="shared" si="582"/>
        <v>5.4002915013626751E-3</v>
      </c>
      <c r="I1700" s="160">
        <f t="shared" si="591"/>
        <v>44650</v>
      </c>
      <c r="J1700" s="155">
        <f t="shared" si="579"/>
        <v>30</v>
      </c>
      <c r="K1700" s="155">
        <f t="shared" si="596"/>
        <v>15</v>
      </c>
      <c r="L1700" s="2">
        <f t="shared" si="592"/>
        <v>1.00269651</v>
      </c>
      <c r="M1700" s="157">
        <f t="shared" si="597"/>
        <v>1.00269651</v>
      </c>
      <c r="N1700" s="2">
        <f t="shared" si="583"/>
        <v>963.60907257999997</v>
      </c>
      <c r="O1700" s="161">
        <f t="shared" si="593"/>
        <v>0</v>
      </c>
      <c r="P1700" s="162">
        <f t="shared" si="584"/>
        <v>0</v>
      </c>
      <c r="Q1700" s="157">
        <f t="shared" si="585"/>
        <v>0</v>
      </c>
      <c r="R1700" s="163">
        <f t="shared" si="594"/>
        <v>0.12</v>
      </c>
      <c r="S1700" s="161">
        <f t="shared" si="586"/>
        <v>15</v>
      </c>
      <c r="T1700" s="161">
        <v>360</v>
      </c>
      <c r="U1700" s="164">
        <f t="shared" si="587"/>
        <v>1.004733195</v>
      </c>
      <c r="V1700" s="157">
        <f t="shared" si="588"/>
        <v>4.5609496399999996</v>
      </c>
      <c r="W1700" s="2">
        <f t="shared" si="595"/>
        <v>0</v>
      </c>
      <c r="X1700" s="8"/>
      <c r="Y1700" s="8"/>
      <c r="Z1700" s="5"/>
      <c r="AA1700" s="1"/>
      <c r="AB1700" s="8"/>
      <c r="AC1700" s="3"/>
      <c r="AD1700" s="1"/>
      <c r="AE1700" s="3"/>
      <c r="AF1700" s="3"/>
      <c r="AG1700" s="4"/>
      <c r="AH1700" s="4"/>
      <c r="AI1700" s="4"/>
      <c r="AJ1700" s="1"/>
      <c r="AK1700" s="1"/>
      <c r="AL1700" s="1"/>
      <c r="AM1700" s="1"/>
    </row>
    <row r="1701" spans="1:39" ht="15" customHeight="1" x14ac:dyDescent="0.2">
      <c r="A1701" s="75">
        <f t="shared" si="589"/>
        <v>44636</v>
      </c>
      <c r="B1701" s="2">
        <f t="shared" si="580"/>
        <v>968.64872821999995</v>
      </c>
      <c r="C1701" s="157">
        <f t="shared" si="577"/>
        <v>961.0176788</v>
      </c>
      <c r="D1701" s="158">
        <f t="shared" si="590"/>
        <v>6120.04</v>
      </c>
      <c r="E1701" s="150">
        <f>IF(AND(K1701=1,K1700&gt;1),VLOOKUP(A1700,[1]Plan1!$GA$137:$GD$300,4),E1700)</f>
        <v>6153.09</v>
      </c>
      <c r="F1701" s="152">
        <f t="shared" si="581"/>
        <v>44558</v>
      </c>
      <c r="G1701" s="152">
        <f t="shared" si="578"/>
        <v>44589</v>
      </c>
      <c r="H1701" s="159">
        <f t="shared" si="582"/>
        <v>5.4002915013626751E-3</v>
      </c>
      <c r="I1701" s="160">
        <f t="shared" si="591"/>
        <v>44650</v>
      </c>
      <c r="J1701" s="155">
        <f t="shared" si="579"/>
        <v>30</v>
      </c>
      <c r="K1701" s="155">
        <f t="shared" si="596"/>
        <v>16</v>
      </c>
      <c r="L1701" s="2">
        <f t="shared" si="592"/>
        <v>1.00287653</v>
      </c>
      <c r="M1701" s="157">
        <f t="shared" si="597"/>
        <v>1.00287653</v>
      </c>
      <c r="N1701" s="2">
        <f t="shared" si="583"/>
        <v>963.78207497999995</v>
      </c>
      <c r="O1701" s="161">
        <f t="shared" si="593"/>
        <v>0</v>
      </c>
      <c r="P1701" s="162">
        <f t="shared" si="584"/>
        <v>0</v>
      </c>
      <c r="Q1701" s="157">
        <f t="shared" si="585"/>
        <v>0</v>
      </c>
      <c r="R1701" s="163">
        <f t="shared" si="594"/>
        <v>0.12</v>
      </c>
      <c r="S1701" s="161">
        <f t="shared" si="586"/>
        <v>16</v>
      </c>
      <c r="T1701" s="161">
        <v>360</v>
      </c>
      <c r="U1701" s="164">
        <f t="shared" si="587"/>
        <v>1.0050495370000001</v>
      </c>
      <c r="V1701" s="157">
        <f t="shared" si="588"/>
        <v>4.8666532399999998</v>
      </c>
      <c r="W1701" s="2">
        <f t="shared" si="595"/>
        <v>0</v>
      </c>
      <c r="X1701" s="8"/>
      <c r="Y1701" s="8"/>
      <c r="Z1701" s="5"/>
      <c r="AA1701" s="1"/>
      <c r="AB1701" s="8"/>
      <c r="AC1701" s="3"/>
      <c r="AD1701" s="1"/>
      <c r="AE1701" s="3"/>
      <c r="AF1701" s="3"/>
      <c r="AG1701" s="4"/>
      <c r="AH1701" s="4"/>
      <c r="AI1701" s="4"/>
      <c r="AJ1701" s="1"/>
      <c r="AK1701" s="1"/>
      <c r="AL1701" s="1"/>
      <c r="AM1701" s="1"/>
    </row>
    <row r="1702" spans="1:39" ht="15" customHeight="1" x14ac:dyDescent="0.2">
      <c r="A1702" s="75">
        <f t="shared" si="589"/>
        <v>44637</v>
      </c>
      <c r="B1702" s="2">
        <f t="shared" si="580"/>
        <v>969.12767775999998</v>
      </c>
      <c r="C1702" s="157">
        <f t="shared" si="577"/>
        <v>961.0176788</v>
      </c>
      <c r="D1702" s="158">
        <f t="shared" si="590"/>
        <v>6120.04</v>
      </c>
      <c r="E1702" s="150">
        <f>IF(AND(K1702=1,K1701&gt;1),VLOOKUP(A1701,[1]Plan1!$GA$137:$GD$300,4),E1701)</f>
        <v>6153.09</v>
      </c>
      <c r="F1702" s="152">
        <f t="shared" si="581"/>
        <v>44558</v>
      </c>
      <c r="G1702" s="152">
        <f t="shared" si="578"/>
        <v>44589</v>
      </c>
      <c r="H1702" s="159">
        <f t="shared" si="582"/>
        <v>5.4002915013626751E-3</v>
      </c>
      <c r="I1702" s="160">
        <f t="shared" si="591"/>
        <v>44650</v>
      </c>
      <c r="J1702" s="155">
        <f t="shared" si="579"/>
        <v>30</v>
      </c>
      <c r="K1702" s="155">
        <f t="shared" si="596"/>
        <v>17</v>
      </c>
      <c r="L1702" s="2">
        <f t="shared" si="592"/>
        <v>1.0030565899999999</v>
      </c>
      <c r="M1702" s="157">
        <f t="shared" si="597"/>
        <v>1.0030565899999999</v>
      </c>
      <c r="N1702" s="2">
        <f t="shared" si="583"/>
        <v>963.95511581999995</v>
      </c>
      <c r="O1702" s="161">
        <f t="shared" si="593"/>
        <v>0</v>
      </c>
      <c r="P1702" s="162">
        <f t="shared" si="584"/>
        <v>0</v>
      </c>
      <c r="Q1702" s="157">
        <f t="shared" si="585"/>
        <v>0</v>
      </c>
      <c r="R1702" s="163">
        <f t="shared" si="594"/>
        <v>0.12</v>
      </c>
      <c r="S1702" s="161">
        <f t="shared" si="586"/>
        <v>17</v>
      </c>
      <c r="T1702" s="161">
        <v>360</v>
      </c>
      <c r="U1702" s="164">
        <f t="shared" si="587"/>
        <v>1.0053659779999999</v>
      </c>
      <c r="V1702" s="157">
        <f t="shared" si="588"/>
        <v>5.1725619399999996</v>
      </c>
      <c r="W1702" s="2">
        <f t="shared" si="595"/>
        <v>0</v>
      </c>
      <c r="X1702" s="8"/>
      <c r="Y1702" s="8"/>
      <c r="Z1702" s="5"/>
      <c r="AA1702" s="1"/>
      <c r="AB1702" s="8"/>
      <c r="AC1702" s="3"/>
      <c r="AD1702" s="1"/>
      <c r="AE1702" s="3"/>
      <c r="AF1702" s="3"/>
      <c r="AG1702" s="4"/>
      <c r="AH1702" s="4"/>
      <c r="AI1702" s="4"/>
      <c r="AJ1702" s="1"/>
      <c r="AK1702" s="1"/>
      <c r="AL1702" s="1"/>
      <c r="AM1702" s="1"/>
    </row>
    <row r="1703" spans="1:39" ht="15" customHeight="1" x14ac:dyDescent="0.2">
      <c r="A1703" s="75">
        <f t="shared" si="589"/>
        <v>44638</v>
      </c>
      <c r="B1703" s="2">
        <f t="shared" si="580"/>
        <v>969.60686222999993</v>
      </c>
      <c r="C1703" s="157">
        <f t="shared" si="577"/>
        <v>961.0176788</v>
      </c>
      <c r="D1703" s="158">
        <f t="shared" si="590"/>
        <v>6120.04</v>
      </c>
      <c r="E1703" s="150">
        <f>IF(AND(K1703=1,K1702&gt;1),VLOOKUP(A1702,[1]Plan1!$GA$137:$GD$300,4),E1702)</f>
        <v>6153.09</v>
      </c>
      <c r="F1703" s="152">
        <f t="shared" si="581"/>
        <v>44558</v>
      </c>
      <c r="G1703" s="152">
        <f t="shared" si="578"/>
        <v>44589</v>
      </c>
      <c r="H1703" s="159">
        <f t="shared" si="582"/>
        <v>5.4002915013626751E-3</v>
      </c>
      <c r="I1703" s="160">
        <f t="shared" si="591"/>
        <v>44650</v>
      </c>
      <c r="J1703" s="155">
        <f t="shared" si="579"/>
        <v>30</v>
      </c>
      <c r="K1703" s="155">
        <f t="shared" si="596"/>
        <v>18</v>
      </c>
      <c r="L1703" s="2">
        <f t="shared" si="592"/>
        <v>1.0032366800000001</v>
      </c>
      <c r="M1703" s="157">
        <f t="shared" si="597"/>
        <v>1.0032366800000001</v>
      </c>
      <c r="N1703" s="2">
        <f t="shared" si="583"/>
        <v>964.12818549999997</v>
      </c>
      <c r="O1703" s="161">
        <f t="shared" si="593"/>
        <v>0</v>
      </c>
      <c r="P1703" s="162">
        <f t="shared" si="584"/>
        <v>0</v>
      </c>
      <c r="Q1703" s="157">
        <f t="shared" si="585"/>
        <v>0</v>
      </c>
      <c r="R1703" s="163">
        <f t="shared" si="594"/>
        <v>0.12</v>
      </c>
      <c r="S1703" s="161">
        <f t="shared" si="586"/>
        <v>18</v>
      </c>
      <c r="T1703" s="161">
        <v>360</v>
      </c>
      <c r="U1703" s="164">
        <f t="shared" si="587"/>
        <v>1.0056825190000001</v>
      </c>
      <c r="V1703" s="157">
        <f t="shared" si="588"/>
        <v>5.4786767300000001</v>
      </c>
      <c r="W1703" s="2">
        <f t="shared" si="595"/>
        <v>0</v>
      </c>
      <c r="X1703" s="8"/>
      <c r="Y1703" s="8"/>
      <c r="Z1703" s="5"/>
      <c r="AA1703" s="1"/>
      <c r="AB1703" s="8"/>
      <c r="AC1703" s="3"/>
      <c r="AD1703" s="1"/>
      <c r="AE1703" s="3"/>
      <c r="AF1703" s="3"/>
      <c r="AG1703" s="4"/>
      <c r="AH1703" s="4"/>
      <c r="AI1703" s="4"/>
      <c r="AJ1703" s="1"/>
      <c r="AK1703" s="1"/>
      <c r="AL1703" s="1"/>
      <c r="AM1703" s="1"/>
    </row>
    <row r="1704" spans="1:39" ht="15" customHeight="1" x14ac:dyDescent="0.2">
      <c r="A1704" s="75">
        <f t="shared" si="589"/>
        <v>44639</v>
      </c>
      <c r="B1704" s="2">
        <f t="shared" si="580"/>
        <v>970.08628071999999</v>
      </c>
      <c r="C1704" s="157">
        <f t="shared" si="577"/>
        <v>961.0176788</v>
      </c>
      <c r="D1704" s="158">
        <f t="shared" si="590"/>
        <v>6120.04</v>
      </c>
      <c r="E1704" s="150">
        <f>IF(AND(K1704=1,K1703&gt;1),VLOOKUP(A1703,[1]Plan1!$GA$137:$GD$300,4),E1703)</f>
        <v>6153.09</v>
      </c>
      <c r="F1704" s="152">
        <f t="shared" si="581"/>
        <v>44558</v>
      </c>
      <c r="G1704" s="152">
        <f t="shared" si="578"/>
        <v>44589</v>
      </c>
      <c r="H1704" s="159">
        <f t="shared" si="582"/>
        <v>5.4002915013626751E-3</v>
      </c>
      <c r="I1704" s="160">
        <f t="shared" si="591"/>
        <v>44650</v>
      </c>
      <c r="J1704" s="155">
        <f t="shared" si="579"/>
        <v>30</v>
      </c>
      <c r="K1704" s="155">
        <f t="shared" si="596"/>
        <v>19</v>
      </c>
      <c r="L1704" s="2">
        <f t="shared" si="592"/>
        <v>1.0034168000000001</v>
      </c>
      <c r="M1704" s="157">
        <f t="shared" si="597"/>
        <v>1.0034168000000001</v>
      </c>
      <c r="N1704" s="2">
        <f t="shared" si="583"/>
        <v>964.30128400000001</v>
      </c>
      <c r="O1704" s="161">
        <f t="shared" si="593"/>
        <v>0</v>
      </c>
      <c r="P1704" s="162">
        <f t="shared" si="584"/>
        <v>0</v>
      </c>
      <c r="Q1704" s="157">
        <f t="shared" si="585"/>
        <v>0</v>
      </c>
      <c r="R1704" s="163">
        <f t="shared" si="594"/>
        <v>0.12</v>
      </c>
      <c r="S1704" s="161">
        <f t="shared" si="586"/>
        <v>19</v>
      </c>
      <c r="T1704" s="161">
        <v>360</v>
      </c>
      <c r="U1704" s="164">
        <f t="shared" si="587"/>
        <v>1.0059991589999999</v>
      </c>
      <c r="V1704" s="157">
        <f t="shared" si="588"/>
        <v>5.7849967199999996</v>
      </c>
      <c r="W1704" s="2">
        <f t="shared" si="595"/>
        <v>0</v>
      </c>
      <c r="X1704" s="8"/>
      <c r="Y1704" s="8"/>
      <c r="Z1704" s="5"/>
      <c r="AA1704" s="1"/>
      <c r="AB1704" s="8"/>
      <c r="AC1704" s="3"/>
      <c r="AD1704" s="1"/>
      <c r="AE1704" s="3"/>
      <c r="AF1704" s="3"/>
      <c r="AG1704" s="4"/>
      <c r="AH1704" s="4"/>
      <c r="AI1704" s="4"/>
      <c r="AJ1704" s="1"/>
      <c r="AK1704" s="1"/>
      <c r="AL1704" s="1"/>
      <c r="AM1704" s="1"/>
    </row>
    <row r="1705" spans="1:39" ht="15" customHeight="1" x14ac:dyDescent="0.2">
      <c r="A1705" s="75">
        <f t="shared" si="589"/>
        <v>44640</v>
      </c>
      <c r="B1705" s="2">
        <f t="shared" si="580"/>
        <v>970.56594493</v>
      </c>
      <c r="C1705" s="157">
        <f t="shared" si="577"/>
        <v>961.0176788</v>
      </c>
      <c r="D1705" s="158">
        <f t="shared" si="590"/>
        <v>6120.04</v>
      </c>
      <c r="E1705" s="150">
        <f>IF(AND(K1705=1,K1704&gt;1),VLOOKUP(A1704,[1]Plan1!$GA$137:$GD$300,4),E1704)</f>
        <v>6153.09</v>
      </c>
      <c r="F1705" s="152">
        <f t="shared" si="581"/>
        <v>44558</v>
      </c>
      <c r="G1705" s="152">
        <f t="shared" si="578"/>
        <v>44589</v>
      </c>
      <c r="H1705" s="159">
        <f t="shared" si="582"/>
        <v>5.4002915013626751E-3</v>
      </c>
      <c r="I1705" s="160">
        <f t="shared" si="591"/>
        <v>44650</v>
      </c>
      <c r="J1705" s="155">
        <f t="shared" si="579"/>
        <v>30</v>
      </c>
      <c r="K1705" s="155">
        <f t="shared" si="596"/>
        <v>20</v>
      </c>
      <c r="L1705" s="2">
        <f t="shared" si="592"/>
        <v>1.0035969600000001</v>
      </c>
      <c r="M1705" s="157">
        <f t="shared" si="597"/>
        <v>1.0035969600000001</v>
      </c>
      <c r="N1705" s="2">
        <f t="shared" si="583"/>
        <v>964.47442093999996</v>
      </c>
      <c r="O1705" s="161">
        <f t="shared" si="593"/>
        <v>0</v>
      </c>
      <c r="P1705" s="162">
        <f t="shared" si="584"/>
        <v>0</v>
      </c>
      <c r="Q1705" s="157">
        <f t="shared" si="585"/>
        <v>0</v>
      </c>
      <c r="R1705" s="163">
        <f t="shared" si="594"/>
        <v>0.12</v>
      </c>
      <c r="S1705" s="161">
        <f t="shared" si="586"/>
        <v>20</v>
      </c>
      <c r="T1705" s="161">
        <v>360</v>
      </c>
      <c r="U1705" s="164">
        <f t="shared" si="587"/>
        <v>1.0063158999999999</v>
      </c>
      <c r="V1705" s="157">
        <f t="shared" si="588"/>
        <v>6.0915239899999998</v>
      </c>
      <c r="W1705" s="2">
        <f t="shared" si="595"/>
        <v>0</v>
      </c>
      <c r="X1705" s="8"/>
      <c r="Y1705" s="8"/>
      <c r="Z1705" s="5"/>
      <c r="AA1705" s="1"/>
      <c r="AB1705" s="8"/>
      <c r="AC1705" s="3"/>
      <c r="AD1705" s="1"/>
      <c r="AE1705" s="3"/>
      <c r="AF1705" s="3"/>
      <c r="AG1705" s="4"/>
      <c r="AH1705" s="4"/>
      <c r="AI1705" s="4"/>
      <c r="AJ1705" s="1"/>
      <c r="AK1705" s="1"/>
      <c r="AL1705" s="1"/>
      <c r="AM1705" s="1"/>
    </row>
    <row r="1706" spans="1:39" ht="15" customHeight="1" x14ac:dyDescent="0.2">
      <c r="A1706" s="75">
        <f t="shared" si="589"/>
        <v>44641</v>
      </c>
      <c r="B1706" s="2">
        <f t="shared" si="580"/>
        <v>971.04583367999999</v>
      </c>
      <c r="C1706" s="157">
        <f t="shared" ref="C1706:C1769" si="598">IF(I1706&gt;I1705,N1705-Q1705,C1705)</f>
        <v>961.0176788</v>
      </c>
      <c r="D1706" s="158">
        <f t="shared" si="590"/>
        <v>6120.04</v>
      </c>
      <c r="E1706" s="150">
        <f>IF(AND(K1706=1,K1705&gt;1),VLOOKUP(A1705,[1]Plan1!$GA$137:$GD$300,4),E1705)</f>
        <v>6153.09</v>
      </c>
      <c r="F1706" s="152">
        <f t="shared" si="581"/>
        <v>44558</v>
      </c>
      <c r="G1706" s="152">
        <f t="shared" si="578"/>
        <v>44589</v>
      </c>
      <c r="H1706" s="159">
        <f t="shared" si="582"/>
        <v>5.4002915013626751E-3</v>
      </c>
      <c r="I1706" s="160">
        <f t="shared" si="591"/>
        <v>44650</v>
      </c>
      <c r="J1706" s="155">
        <f t="shared" si="579"/>
        <v>30</v>
      </c>
      <c r="K1706" s="155">
        <f t="shared" si="596"/>
        <v>21</v>
      </c>
      <c r="L1706" s="2">
        <f t="shared" si="592"/>
        <v>1.00377714</v>
      </c>
      <c r="M1706" s="157">
        <f t="shared" si="597"/>
        <v>1.00377714</v>
      </c>
      <c r="N1706" s="2">
        <f t="shared" si="583"/>
        <v>964.64757711000004</v>
      </c>
      <c r="O1706" s="161">
        <f t="shared" si="593"/>
        <v>0</v>
      </c>
      <c r="P1706" s="162">
        <f t="shared" si="584"/>
        <v>0</v>
      </c>
      <c r="Q1706" s="157">
        <f t="shared" si="585"/>
        <v>0</v>
      </c>
      <c r="R1706" s="163">
        <f t="shared" si="594"/>
        <v>0.12</v>
      </c>
      <c r="S1706" s="161">
        <f t="shared" si="586"/>
        <v>21</v>
      </c>
      <c r="T1706" s="161">
        <v>360</v>
      </c>
      <c r="U1706" s="164">
        <f t="shared" si="587"/>
        <v>1.0066327399999999</v>
      </c>
      <c r="V1706" s="157">
        <f t="shared" si="588"/>
        <v>6.39825657</v>
      </c>
      <c r="W1706" s="2">
        <f t="shared" si="595"/>
        <v>0</v>
      </c>
      <c r="X1706" s="8"/>
      <c r="Y1706" s="8"/>
      <c r="Z1706" s="5"/>
      <c r="AA1706" s="1"/>
      <c r="AB1706" s="8"/>
      <c r="AC1706" s="3"/>
      <c r="AD1706" s="1"/>
      <c r="AE1706" s="3"/>
      <c r="AF1706" s="3"/>
      <c r="AG1706" s="4"/>
      <c r="AH1706" s="4"/>
      <c r="AI1706" s="4"/>
      <c r="AJ1706" s="1"/>
      <c r="AK1706" s="1"/>
      <c r="AL1706" s="1"/>
      <c r="AM1706" s="1"/>
    </row>
    <row r="1707" spans="1:39" ht="15" customHeight="1" x14ac:dyDescent="0.2">
      <c r="A1707" s="75">
        <f t="shared" si="589"/>
        <v>44642</v>
      </c>
      <c r="B1707" s="2">
        <f t="shared" si="580"/>
        <v>971.52596734000008</v>
      </c>
      <c r="C1707" s="157">
        <f t="shared" si="598"/>
        <v>961.0176788</v>
      </c>
      <c r="D1707" s="158">
        <f t="shared" si="590"/>
        <v>6120.04</v>
      </c>
      <c r="E1707" s="150">
        <f>IF(AND(K1707=1,K1706&gt;1),VLOOKUP(A1706,[1]Plan1!$GA$137:$GD$300,4),E1706)</f>
        <v>6153.09</v>
      </c>
      <c r="F1707" s="152">
        <f t="shared" si="581"/>
        <v>44558</v>
      </c>
      <c r="G1707" s="152">
        <f t="shared" si="578"/>
        <v>44589</v>
      </c>
      <c r="H1707" s="159">
        <f t="shared" si="582"/>
        <v>5.4002915013626751E-3</v>
      </c>
      <c r="I1707" s="160">
        <f t="shared" si="591"/>
        <v>44650</v>
      </c>
      <c r="J1707" s="155">
        <f t="shared" si="579"/>
        <v>30</v>
      </c>
      <c r="K1707" s="155">
        <f t="shared" si="596"/>
        <v>22</v>
      </c>
      <c r="L1707" s="2">
        <f t="shared" si="592"/>
        <v>1.00395736</v>
      </c>
      <c r="M1707" s="157">
        <f t="shared" si="597"/>
        <v>1.00395736</v>
      </c>
      <c r="N1707" s="2">
        <f t="shared" si="583"/>
        <v>964.82077172000004</v>
      </c>
      <c r="O1707" s="161">
        <f t="shared" si="593"/>
        <v>0</v>
      </c>
      <c r="P1707" s="162">
        <f t="shared" si="584"/>
        <v>0</v>
      </c>
      <c r="Q1707" s="157">
        <f t="shared" si="585"/>
        <v>0</v>
      </c>
      <c r="R1707" s="163">
        <f t="shared" si="594"/>
        <v>0.12</v>
      </c>
      <c r="S1707" s="161">
        <f t="shared" si="586"/>
        <v>22</v>
      </c>
      <c r="T1707" s="161">
        <v>360</v>
      </c>
      <c r="U1707" s="164">
        <f t="shared" si="587"/>
        <v>1.00694968</v>
      </c>
      <c r="V1707" s="157">
        <f t="shared" si="588"/>
        <v>6.7051956199999996</v>
      </c>
      <c r="W1707" s="2">
        <f t="shared" si="595"/>
        <v>0</v>
      </c>
      <c r="X1707" s="8"/>
      <c r="Y1707" s="8"/>
      <c r="Z1707" s="5"/>
      <c r="AA1707" s="1"/>
      <c r="AB1707" s="8"/>
      <c r="AC1707" s="3"/>
      <c r="AD1707" s="1"/>
      <c r="AE1707" s="3"/>
      <c r="AF1707" s="3"/>
      <c r="AG1707" s="4"/>
      <c r="AH1707" s="4"/>
      <c r="AI1707" s="4"/>
      <c r="AJ1707" s="1"/>
      <c r="AK1707" s="1"/>
      <c r="AL1707" s="1"/>
      <c r="AM1707" s="1"/>
    </row>
    <row r="1708" spans="1:39" ht="15" customHeight="1" x14ac:dyDescent="0.2">
      <c r="A1708" s="75">
        <f t="shared" si="589"/>
        <v>44643</v>
      </c>
      <c r="B1708" s="2">
        <f t="shared" si="580"/>
        <v>972.00634502000003</v>
      </c>
      <c r="C1708" s="157">
        <f t="shared" si="598"/>
        <v>961.0176788</v>
      </c>
      <c r="D1708" s="158">
        <f t="shared" si="590"/>
        <v>6120.04</v>
      </c>
      <c r="E1708" s="150">
        <f>IF(AND(K1708=1,K1707&gt;1),VLOOKUP(A1707,[1]Plan1!$GA$137:$GD$300,4),E1707)</f>
        <v>6153.09</v>
      </c>
      <c r="F1708" s="152">
        <f t="shared" si="581"/>
        <v>44558</v>
      </c>
      <c r="G1708" s="152">
        <f t="shared" ref="G1708:G1771" si="599">IF(I1708&gt;I1707,EDATE(A1707,-1),+G1707)</f>
        <v>44589</v>
      </c>
      <c r="H1708" s="159">
        <f t="shared" si="582"/>
        <v>5.4002915013626751E-3</v>
      </c>
      <c r="I1708" s="160">
        <f t="shared" si="591"/>
        <v>44650</v>
      </c>
      <c r="J1708" s="155">
        <f t="shared" ref="J1708:J1771" si="600">IF(I1708&gt;I1707,I1708-I1707,J1707)</f>
        <v>30</v>
      </c>
      <c r="K1708" s="155">
        <f t="shared" si="596"/>
        <v>23</v>
      </c>
      <c r="L1708" s="2">
        <f t="shared" si="592"/>
        <v>1.0041376200000001</v>
      </c>
      <c r="M1708" s="157">
        <f t="shared" si="597"/>
        <v>1.0041376200000001</v>
      </c>
      <c r="N1708" s="2">
        <f t="shared" si="583"/>
        <v>964.99400476000005</v>
      </c>
      <c r="O1708" s="161">
        <f t="shared" si="593"/>
        <v>0</v>
      </c>
      <c r="P1708" s="162">
        <f t="shared" si="584"/>
        <v>0</v>
      </c>
      <c r="Q1708" s="157">
        <f t="shared" si="585"/>
        <v>0</v>
      </c>
      <c r="R1708" s="163">
        <f t="shared" si="594"/>
        <v>0.12</v>
      </c>
      <c r="S1708" s="161">
        <f t="shared" si="586"/>
        <v>23</v>
      </c>
      <c r="T1708" s="161">
        <v>360</v>
      </c>
      <c r="U1708" s="164">
        <f t="shared" si="587"/>
        <v>1.007266719</v>
      </c>
      <c r="V1708" s="157">
        <f t="shared" si="588"/>
        <v>7.0123402600000002</v>
      </c>
      <c r="W1708" s="2">
        <f t="shared" si="595"/>
        <v>0</v>
      </c>
      <c r="X1708" s="8"/>
      <c r="Y1708" s="8"/>
      <c r="Z1708" s="5"/>
      <c r="AA1708" s="1"/>
      <c r="AB1708" s="8"/>
      <c r="AC1708" s="3"/>
      <c r="AD1708" s="1"/>
      <c r="AE1708" s="3"/>
      <c r="AF1708" s="3"/>
      <c r="AG1708" s="4"/>
      <c r="AH1708" s="4"/>
      <c r="AI1708" s="4"/>
      <c r="AJ1708" s="1"/>
      <c r="AK1708" s="1"/>
      <c r="AL1708" s="1"/>
      <c r="AM1708" s="1"/>
    </row>
    <row r="1709" spans="1:39" ht="15" customHeight="1" x14ac:dyDescent="0.2">
      <c r="A1709" s="75">
        <f t="shared" si="589"/>
        <v>44644</v>
      </c>
      <c r="B1709" s="2">
        <f t="shared" si="580"/>
        <v>972.48694940999997</v>
      </c>
      <c r="C1709" s="157">
        <f t="shared" si="598"/>
        <v>961.0176788</v>
      </c>
      <c r="D1709" s="158">
        <f t="shared" si="590"/>
        <v>6120.04</v>
      </c>
      <c r="E1709" s="150">
        <f>IF(AND(K1709=1,K1708&gt;1),VLOOKUP(A1708,[1]Plan1!$GA$137:$GD$300,4),E1708)</f>
        <v>6153.09</v>
      </c>
      <c r="F1709" s="152">
        <f t="shared" si="581"/>
        <v>44558</v>
      </c>
      <c r="G1709" s="152">
        <f t="shared" si="599"/>
        <v>44589</v>
      </c>
      <c r="H1709" s="159">
        <f t="shared" si="582"/>
        <v>5.4002915013626751E-3</v>
      </c>
      <c r="I1709" s="160">
        <f t="shared" si="591"/>
        <v>44650</v>
      </c>
      <c r="J1709" s="155">
        <f t="shared" si="600"/>
        <v>30</v>
      </c>
      <c r="K1709" s="155">
        <f t="shared" si="596"/>
        <v>24</v>
      </c>
      <c r="L1709" s="2">
        <f t="shared" si="592"/>
        <v>1.0043179</v>
      </c>
      <c r="M1709" s="157">
        <f t="shared" si="597"/>
        <v>1.0043179</v>
      </c>
      <c r="N1709" s="2">
        <f t="shared" si="583"/>
        <v>965.16725702999997</v>
      </c>
      <c r="O1709" s="161">
        <f t="shared" si="593"/>
        <v>0</v>
      </c>
      <c r="P1709" s="162">
        <f t="shared" si="584"/>
        <v>0</v>
      </c>
      <c r="Q1709" s="157">
        <f t="shared" si="585"/>
        <v>0</v>
      </c>
      <c r="R1709" s="163">
        <f t="shared" si="594"/>
        <v>0.12</v>
      </c>
      <c r="S1709" s="161">
        <f t="shared" si="586"/>
        <v>24</v>
      </c>
      <c r="T1709" s="161">
        <v>360</v>
      </c>
      <c r="U1709" s="164">
        <f t="shared" si="587"/>
        <v>1.0075838589999999</v>
      </c>
      <c r="V1709" s="157">
        <f t="shared" si="588"/>
        <v>7.3196923800000002</v>
      </c>
      <c r="W1709" s="2">
        <f t="shared" si="595"/>
        <v>0</v>
      </c>
      <c r="X1709" s="8"/>
      <c r="Y1709" s="8"/>
      <c r="Z1709" s="5"/>
      <c r="AA1709" s="1"/>
      <c r="AB1709" s="8"/>
      <c r="AC1709" s="3"/>
      <c r="AD1709" s="1"/>
      <c r="AE1709" s="3"/>
      <c r="AF1709" s="3"/>
      <c r="AG1709" s="4"/>
      <c r="AH1709" s="4"/>
      <c r="AI1709" s="4"/>
      <c r="AJ1709" s="1"/>
      <c r="AK1709" s="1"/>
      <c r="AL1709" s="1"/>
      <c r="AM1709" s="1"/>
    </row>
    <row r="1710" spans="1:39" ht="15" customHeight="1" x14ac:dyDescent="0.2">
      <c r="A1710" s="75">
        <f t="shared" si="589"/>
        <v>44645</v>
      </c>
      <c r="B1710" s="2">
        <f t="shared" si="580"/>
        <v>972.96779801000002</v>
      </c>
      <c r="C1710" s="157">
        <f t="shared" si="598"/>
        <v>961.0176788</v>
      </c>
      <c r="D1710" s="158">
        <f t="shared" si="590"/>
        <v>6120.04</v>
      </c>
      <c r="E1710" s="150">
        <f>IF(AND(K1710=1,K1709&gt;1),VLOOKUP(A1709,[1]Plan1!$GA$137:$GD$300,4),E1709)</f>
        <v>6153.09</v>
      </c>
      <c r="F1710" s="152">
        <f t="shared" si="581"/>
        <v>44558</v>
      </c>
      <c r="G1710" s="152">
        <f t="shared" si="599"/>
        <v>44589</v>
      </c>
      <c r="H1710" s="159">
        <f t="shared" si="582"/>
        <v>5.4002915013626751E-3</v>
      </c>
      <c r="I1710" s="160">
        <f t="shared" si="591"/>
        <v>44650</v>
      </c>
      <c r="J1710" s="155">
        <f t="shared" si="600"/>
        <v>30</v>
      </c>
      <c r="K1710" s="155">
        <f t="shared" si="596"/>
        <v>25</v>
      </c>
      <c r="L1710" s="2">
        <f t="shared" si="592"/>
        <v>1.0044982200000001</v>
      </c>
      <c r="M1710" s="157">
        <f t="shared" si="597"/>
        <v>1.0044982200000001</v>
      </c>
      <c r="N1710" s="2">
        <f t="shared" si="583"/>
        <v>965.34054774000003</v>
      </c>
      <c r="O1710" s="161">
        <f t="shared" si="593"/>
        <v>0</v>
      </c>
      <c r="P1710" s="162">
        <f t="shared" si="584"/>
        <v>0</v>
      </c>
      <c r="Q1710" s="157">
        <f t="shared" si="585"/>
        <v>0</v>
      </c>
      <c r="R1710" s="163">
        <f t="shared" si="594"/>
        <v>0.12</v>
      </c>
      <c r="S1710" s="161">
        <f t="shared" si="586"/>
        <v>25</v>
      </c>
      <c r="T1710" s="161">
        <v>360</v>
      </c>
      <c r="U1710" s="164">
        <f t="shared" si="587"/>
        <v>1.0079010980000001</v>
      </c>
      <c r="V1710" s="157">
        <f t="shared" si="588"/>
        <v>7.6272502700000002</v>
      </c>
      <c r="W1710" s="2">
        <f t="shared" si="595"/>
        <v>0</v>
      </c>
      <c r="X1710" s="8"/>
      <c r="Y1710" s="8"/>
      <c r="Z1710" s="5"/>
      <c r="AA1710" s="1"/>
      <c r="AB1710" s="8"/>
      <c r="AC1710" s="3"/>
      <c r="AD1710" s="1"/>
      <c r="AE1710" s="3"/>
      <c r="AF1710" s="3"/>
      <c r="AG1710" s="4"/>
      <c r="AH1710" s="4"/>
      <c r="AI1710" s="4"/>
      <c r="AJ1710" s="1"/>
      <c r="AK1710" s="1"/>
      <c r="AL1710" s="1"/>
      <c r="AM1710" s="1"/>
    </row>
    <row r="1711" spans="1:39" ht="15" customHeight="1" x14ac:dyDescent="0.2">
      <c r="A1711" s="75">
        <f t="shared" si="589"/>
        <v>44646</v>
      </c>
      <c r="B1711" s="2">
        <f t="shared" si="580"/>
        <v>973.44888217000005</v>
      </c>
      <c r="C1711" s="157">
        <f t="shared" si="598"/>
        <v>961.0176788</v>
      </c>
      <c r="D1711" s="158">
        <f t="shared" si="590"/>
        <v>6120.04</v>
      </c>
      <c r="E1711" s="150">
        <f>IF(AND(K1711=1,K1710&gt;1),VLOOKUP(A1710,[1]Plan1!$GA$137:$GD$300,4),E1710)</f>
        <v>6153.09</v>
      </c>
      <c r="F1711" s="152">
        <f t="shared" si="581"/>
        <v>44558</v>
      </c>
      <c r="G1711" s="152">
        <f t="shared" si="599"/>
        <v>44589</v>
      </c>
      <c r="H1711" s="159">
        <f t="shared" si="582"/>
        <v>5.4002915013626751E-3</v>
      </c>
      <c r="I1711" s="160">
        <f t="shared" si="591"/>
        <v>44650</v>
      </c>
      <c r="J1711" s="155">
        <f t="shared" si="600"/>
        <v>30</v>
      </c>
      <c r="K1711" s="155">
        <f t="shared" si="596"/>
        <v>26</v>
      </c>
      <c r="L1711" s="2">
        <f t="shared" si="592"/>
        <v>1.00467857</v>
      </c>
      <c r="M1711" s="157">
        <f t="shared" si="597"/>
        <v>1.00467857</v>
      </c>
      <c r="N1711" s="2">
        <f t="shared" si="583"/>
        <v>965.51386728</v>
      </c>
      <c r="O1711" s="161">
        <f t="shared" si="593"/>
        <v>0</v>
      </c>
      <c r="P1711" s="162">
        <f t="shared" si="584"/>
        <v>0</v>
      </c>
      <c r="Q1711" s="157">
        <f t="shared" si="585"/>
        <v>0</v>
      </c>
      <c r="R1711" s="163">
        <f t="shared" si="594"/>
        <v>0.12</v>
      </c>
      <c r="S1711" s="161">
        <f t="shared" si="586"/>
        <v>26</v>
      </c>
      <c r="T1711" s="161">
        <v>360</v>
      </c>
      <c r="U1711" s="164">
        <f t="shared" si="587"/>
        <v>1.008218437</v>
      </c>
      <c r="V1711" s="157">
        <f t="shared" si="588"/>
        <v>7.9350148899999997</v>
      </c>
      <c r="W1711" s="2">
        <f t="shared" si="595"/>
        <v>0</v>
      </c>
      <c r="X1711" s="8"/>
      <c r="Y1711" s="8"/>
      <c r="Z1711" s="5"/>
      <c r="AA1711" s="1"/>
      <c r="AB1711" s="8"/>
      <c r="AC1711" s="3"/>
      <c r="AD1711" s="1"/>
      <c r="AE1711" s="3"/>
      <c r="AF1711" s="3"/>
      <c r="AG1711" s="4"/>
      <c r="AH1711" s="4"/>
      <c r="AI1711" s="4"/>
      <c r="AJ1711" s="1"/>
      <c r="AK1711" s="1"/>
      <c r="AL1711" s="1"/>
      <c r="AM1711" s="1"/>
    </row>
    <row r="1712" spans="1:39" ht="15" customHeight="1" x14ac:dyDescent="0.2">
      <c r="A1712" s="75">
        <f t="shared" si="589"/>
        <v>44647</v>
      </c>
      <c r="B1712" s="2">
        <f t="shared" si="580"/>
        <v>973.93020196999998</v>
      </c>
      <c r="C1712" s="157">
        <f t="shared" si="598"/>
        <v>961.0176788</v>
      </c>
      <c r="D1712" s="158">
        <f t="shared" si="590"/>
        <v>6120.04</v>
      </c>
      <c r="E1712" s="150">
        <f>IF(AND(K1712=1,K1711&gt;1),VLOOKUP(A1711,[1]Plan1!$GA$137:$GD$300,4),E1711)</f>
        <v>6153.09</v>
      </c>
      <c r="F1712" s="152">
        <f t="shared" si="581"/>
        <v>44558</v>
      </c>
      <c r="G1712" s="152">
        <f t="shared" si="599"/>
        <v>44589</v>
      </c>
      <c r="H1712" s="159">
        <f t="shared" si="582"/>
        <v>5.4002915013626751E-3</v>
      </c>
      <c r="I1712" s="160">
        <f t="shared" si="591"/>
        <v>44650</v>
      </c>
      <c r="J1712" s="155">
        <f t="shared" si="600"/>
        <v>30</v>
      </c>
      <c r="K1712" s="155">
        <f t="shared" si="596"/>
        <v>27</v>
      </c>
      <c r="L1712" s="2">
        <f t="shared" si="592"/>
        <v>1.00485895</v>
      </c>
      <c r="M1712" s="157">
        <f t="shared" si="597"/>
        <v>1.00485895</v>
      </c>
      <c r="N1712" s="2">
        <f t="shared" si="583"/>
        <v>965.68721564999998</v>
      </c>
      <c r="O1712" s="161">
        <f t="shared" si="593"/>
        <v>0</v>
      </c>
      <c r="P1712" s="162">
        <f t="shared" si="584"/>
        <v>0</v>
      </c>
      <c r="Q1712" s="157">
        <f t="shared" si="585"/>
        <v>0</v>
      </c>
      <c r="R1712" s="163">
        <f t="shared" si="594"/>
        <v>0.12</v>
      </c>
      <c r="S1712" s="161">
        <f t="shared" si="586"/>
        <v>27</v>
      </c>
      <c r="T1712" s="161">
        <v>360</v>
      </c>
      <c r="U1712" s="164">
        <f t="shared" si="587"/>
        <v>1.0085358760000001</v>
      </c>
      <c r="V1712" s="157">
        <f t="shared" si="588"/>
        <v>8.24298632</v>
      </c>
      <c r="W1712" s="2">
        <f t="shared" si="595"/>
        <v>0</v>
      </c>
      <c r="X1712" s="8"/>
      <c r="Y1712" s="8"/>
      <c r="Z1712" s="5"/>
      <c r="AA1712" s="1"/>
      <c r="AB1712" s="8"/>
      <c r="AC1712" s="3"/>
      <c r="AD1712" s="1"/>
      <c r="AE1712" s="3"/>
      <c r="AF1712" s="3"/>
      <c r="AG1712" s="4"/>
      <c r="AH1712" s="4"/>
      <c r="AI1712" s="4"/>
      <c r="AJ1712" s="1"/>
      <c r="AK1712" s="1"/>
      <c r="AL1712" s="1"/>
      <c r="AM1712" s="1"/>
    </row>
    <row r="1713" spans="1:39" ht="15" customHeight="1" x14ac:dyDescent="0.2">
      <c r="A1713" s="75">
        <f t="shared" si="589"/>
        <v>44648</v>
      </c>
      <c r="B1713" s="2">
        <f t="shared" si="580"/>
        <v>974.41175750000002</v>
      </c>
      <c r="C1713" s="157">
        <f t="shared" si="598"/>
        <v>961.0176788</v>
      </c>
      <c r="D1713" s="158">
        <f t="shared" si="590"/>
        <v>6120.04</v>
      </c>
      <c r="E1713" s="150">
        <f>IF(AND(K1713=1,K1712&gt;1),VLOOKUP(A1712,[1]Plan1!$GA$137:$GD$300,4),E1712)</f>
        <v>6153.09</v>
      </c>
      <c r="F1713" s="152">
        <f t="shared" si="581"/>
        <v>44558</v>
      </c>
      <c r="G1713" s="152">
        <f t="shared" si="599"/>
        <v>44589</v>
      </c>
      <c r="H1713" s="159">
        <f t="shared" si="582"/>
        <v>5.4002915013626751E-3</v>
      </c>
      <c r="I1713" s="160">
        <f t="shared" si="591"/>
        <v>44650</v>
      </c>
      <c r="J1713" s="155">
        <f t="shared" si="600"/>
        <v>30</v>
      </c>
      <c r="K1713" s="155">
        <f t="shared" si="596"/>
        <v>28</v>
      </c>
      <c r="L1713" s="2">
        <f t="shared" si="592"/>
        <v>1.00503936</v>
      </c>
      <c r="M1713" s="157">
        <f t="shared" si="597"/>
        <v>1.00503936</v>
      </c>
      <c r="N1713" s="2">
        <f t="shared" si="583"/>
        <v>965.86059283999998</v>
      </c>
      <c r="O1713" s="161">
        <f t="shared" si="593"/>
        <v>0</v>
      </c>
      <c r="P1713" s="162">
        <f t="shared" si="584"/>
        <v>0</v>
      </c>
      <c r="Q1713" s="157">
        <f t="shared" si="585"/>
        <v>0</v>
      </c>
      <c r="R1713" s="163">
        <f t="shared" si="594"/>
        <v>0.12</v>
      </c>
      <c r="S1713" s="161">
        <f t="shared" si="586"/>
        <v>28</v>
      </c>
      <c r="T1713" s="161">
        <v>360</v>
      </c>
      <c r="U1713" s="164">
        <f t="shared" si="587"/>
        <v>1.0088534149999999</v>
      </c>
      <c r="V1713" s="157">
        <f t="shared" si="588"/>
        <v>8.5511646599999995</v>
      </c>
      <c r="W1713" s="2">
        <f t="shared" si="595"/>
        <v>0</v>
      </c>
      <c r="X1713" s="8"/>
      <c r="Y1713" s="8"/>
      <c r="Z1713" s="5"/>
      <c r="AA1713" s="1"/>
      <c r="AB1713" s="8"/>
      <c r="AC1713" s="3"/>
      <c r="AD1713" s="1"/>
      <c r="AE1713" s="3"/>
      <c r="AF1713" s="3"/>
      <c r="AG1713" s="4"/>
      <c r="AH1713" s="4"/>
      <c r="AI1713" s="4"/>
      <c r="AJ1713" s="1"/>
      <c r="AK1713" s="1"/>
      <c r="AL1713" s="1"/>
      <c r="AM1713" s="1"/>
    </row>
    <row r="1714" spans="1:39" ht="15" customHeight="1" x14ac:dyDescent="0.2">
      <c r="A1714" s="75">
        <f t="shared" si="589"/>
        <v>44649</v>
      </c>
      <c r="B1714" s="2">
        <f t="shared" si="580"/>
        <v>974.89355853000006</v>
      </c>
      <c r="C1714" s="157">
        <f t="shared" si="598"/>
        <v>961.0176788</v>
      </c>
      <c r="D1714" s="158">
        <f t="shared" si="590"/>
        <v>6120.04</v>
      </c>
      <c r="E1714" s="150">
        <f>IF(AND(K1714=1,K1713&gt;1),VLOOKUP(A1713,[1]Plan1!$GA$137:$GD$300,4),E1713)</f>
        <v>6153.09</v>
      </c>
      <c r="F1714" s="152">
        <f t="shared" si="581"/>
        <v>44558</v>
      </c>
      <c r="G1714" s="152">
        <f t="shared" si="599"/>
        <v>44589</v>
      </c>
      <c r="H1714" s="159">
        <f t="shared" si="582"/>
        <v>5.4002915013626751E-3</v>
      </c>
      <c r="I1714" s="160">
        <f t="shared" si="591"/>
        <v>44650</v>
      </c>
      <c r="J1714" s="155">
        <f t="shared" si="600"/>
        <v>30</v>
      </c>
      <c r="K1714" s="155">
        <f t="shared" si="596"/>
        <v>29</v>
      </c>
      <c r="L1714" s="2">
        <f t="shared" si="592"/>
        <v>1.00521981</v>
      </c>
      <c r="M1714" s="157">
        <f t="shared" si="597"/>
        <v>1.00521981</v>
      </c>
      <c r="N1714" s="2">
        <f t="shared" si="583"/>
        <v>966.03400848000001</v>
      </c>
      <c r="O1714" s="161">
        <f t="shared" si="593"/>
        <v>0</v>
      </c>
      <c r="P1714" s="162">
        <f t="shared" si="584"/>
        <v>0</v>
      </c>
      <c r="Q1714" s="157">
        <f t="shared" si="585"/>
        <v>0</v>
      </c>
      <c r="R1714" s="163">
        <f t="shared" si="594"/>
        <v>0.12</v>
      </c>
      <c r="S1714" s="161">
        <f t="shared" si="586"/>
        <v>29</v>
      </c>
      <c r="T1714" s="161">
        <v>360</v>
      </c>
      <c r="U1714" s="164">
        <f t="shared" si="587"/>
        <v>1.0091710540000001</v>
      </c>
      <c r="V1714" s="157">
        <f t="shared" si="588"/>
        <v>8.8595500499999993</v>
      </c>
      <c r="W1714" s="2">
        <f t="shared" si="595"/>
        <v>0</v>
      </c>
      <c r="X1714" s="8"/>
      <c r="Y1714" s="8"/>
      <c r="Z1714" s="5"/>
      <c r="AA1714" s="1"/>
      <c r="AB1714" s="8"/>
      <c r="AC1714" s="3"/>
      <c r="AD1714" s="1"/>
      <c r="AE1714" s="3"/>
      <c r="AF1714" s="3"/>
      <c r="AG1714" s="4"/>
      <c r="AH1714" s="4"/>
      <c r="AI1714" s="4"/>
      <c r="AJ1714" s="1"/>
      <c r="AK1714" s="1"/>
      <c r="AL1714" s="1"/>
      <c r="AM1714" s="1"/>
    </row>
    <row r="1715" spans="1:39" ht="15" customHeight="1" x14ac:dyDescent="0.2">
      <c r="A1715" s="75">
        <f t="shared" si="589"/>
        <v>44650</v>
      </c>
      <c r="B1715" s="2">
        <f t="shared" si="580"/>
        <v>975.37559547000001</v>
      </c>
      <c r="C1715" s="157">
        <f t="shared" si="598"/>
        <v>961.0176788</v>
      </c>
      <c r="D1715" s="158">
        <f t="shared" si="590"/>
        <v>6120.04</v>
      </c>
      <c r="E1715" s="150">
        <f>IF(AND(K1715=1,K1714&gt;1),VLOOKUP(A1714,[1]Plan1!$GA$137:$GD$300,4),E1714)</f>
        <v>6153.09</v>
      </c>
      <c r="F1715" s="152">
        <f t="shared" si="581"/>
        <v>44558</v>
      </c>
      <c r="G1715" s="152">
        <f t="shared" si="599"/>
        <v>44589</v>
      </c>
      <c r="H1715" s="159">
        <f t="shared" si="582"/>
        <v>5.4002915013626751E-3</v>
      </c>
      <c r="I1715" s="160">
        <f t="shared" si="591"/>
        <v>44650</v>
      </c>
      <c r="J1715" s="155">
        <f t="shared" si="600"/>
        <v>30</v>
      </c>
      <c r="K1715" s="155">
        <f t="shared" si="596"/>
        <v>30</v>
      </c>
      <c r="L1715" s="2">
        <f t="shared" si="592"/>
        <v>1.0054002900000001</v>
      </c>
      <c r="M1715" s="157">
        <f t="shared" si="597"/>
        <v>1.0054002900000001</v>
      </c>
      <c r="N1715" s="2">
        <f t="shared" si="583"/>
        <v>966.20745295999996</v>
      </c>
      <c r="O1715" s="161">
        <f t="shared" si="593"/>
        <v>20</v>
      </c>
      <c r="P1715" s="162">
        <f t="shared" si="584"/>
        <v>2.4223270551584259E-2</v>
      </c>
      <c r="Q1715" s="157">
        <f t="shared" si="585"/>
        <v>23.404704540000001</v>
      </c>
      <c r="R1715" s="163">
        <f t="shared" si="594"/>
        <v>0.12</v>
      </c>
      <c r="S1715" s="161">
        <f t="shared" si="586"/>
        <v>30</v>
      </c>
      <c r="T1715" s="161">
        <v>360</v>
      </c>
      <c r="U1715" s="164">
        <f t="shared" si="587"/>
        <v>1.0094887930000001</v>
      </c>
      <c r="V1715" s="157">
        <f t="shared" si="588"/>
        <v>9.1681425099999991</v>
      </c>
      <c r="W1715" s="2">
        <f t="shared" si="595"/>
        <v>32.57284705</v>
      </c>
      <c r="X1715" s="8"/>
      <c r="Y1715" s="8"/>
      <c r="Z1715" s="5"/>
      <c r="AA1715" s="1"/>
      <c r="AB1715" s="8"/>
      <c r="AC1715" s="3"/>
      <c r="AD1715" s="1"/>
      <c r="AE1715" s="3"/>
      <c r="AF1715" s="3"/>
      <c r="AG1715" s="4"/>
      <c r="AH1715" s="4"/>
      <c r="AI1715" s="4"/>
      <c r="AJ1715" s="1"/>
      <c r="AK1715" s="1"/>
      <c r="AL1715" s="1"/>
      <c r="AM1715" s="1"/>
    </row>
    <row r="1716" spans="1:39" ht="15" customHeight="1" x14ac:dyDescent="0.2">
      <c r="A1716" s="75">
        <f t="shared" si="589"/>
        <v>44651</v>
      </c>
      <c r="B1716" s="2">
        <f t="shared" si="580"/>
        <v>943.39580132000003</v>
      </c>
      <c r="C1716" s="157">
        <f t="shared" si="598"/>
        <v>942.80274841999994</v>
      </c>
      <c r="D1716" s="158">
        <f t="shared" si="590"/>
        <v>6153.09</v>
      </c>
      <c r="E1716" s="150">
        <f>IF(AND(K1716=1,K1715&gt;1),VLOOKUP(A1715,[1]Plan1!$GA$137:$GD$300,4),E1715)</f>
        <v>6215.24</v>
      </c>
      <c r="F1716" s="152">
        <f t="shared" si="581"/>
        <v>44589</v>
      </c>
      <c r="G1716" s="152">
        <f t="shared" si="599"/>
        <v>44620</v>
      </c>
      <c r="H1716" s="159">
        <f t="shared" si="582"/>
        <v>1.0100616113204897E-2</v>
      </c>
      <c r="I1716" s="160">
        <f t="shared" si="591"/>
        <v>44681</v>
      </c>
      <c r="J1716" s="155">
        <f t="shared" si="600"/>
        <v>31</v>
      </c>
      <c r="K1716" s="155">
        <f t="shared" si="596"/>
        <v>1</v>
      </c>
      <c r="L1716" s="2">
        <f t="shared" si="592"/>
        <v>1.0003242400000001</v>
      </c>
      <c r="M1716" s="157">
        <f t="shared" si="597"/>
        <v>1.0003242400000001</v>
      </c>
      <c r="N1716" s="2">
        <f t="shared" si="583"/>
        <v>943.10844278000002</v>
      </c>
      <c r="O1716" s="161">
        <f t="shared" si="593"/>
        <v>0</v>
      </c>
      <c r="P1716" s="162">
        <f t="shared" si="584"/>
        <v>0</v>
      </c>
      <c r="Q1716" s="157">
        <f t="shared" si="585"/>
        <v>0</v>
      </c>
      <c r="R1716" s="163">
        <f t="shared" si="594"/>
        <v>0.12</v>
      </c>
      <c r="S1716" s="161">
        <f t="shared" si="586"/>
        <v>1</v>
      </c>
      <c r="T1716" s="161">
        <v>360</v>
      </c>
      <c r="U1716" s="164">
        <f t="shared" si="587"/>
        <v>1.0003046929999999</v>
      </c>
      <c r="V1716" s="157">
        <f t="shared" si="588"/>
        <v>0.28735854</v>
      </c>
      <c r="W1716" s="2">
        <f t="shared" si="595"/>
        <v>0</v>
      </c>
      <c r="X1716" s="8"/>
      <c r="Y1716" s="8"/>
      <c r="Z1716" s="5"/>
      <c r="AA1716" s="1"/>
      <c r="AB1716" s="8"/>
      <c r="AC1716" s="3"/>
      <c r="AD1716" s="1"/>
      <c r="AE1716" s="3"/>
      <c r="AF1716" s="3"/>
      <c r="AG1716" s="4"/>
      <c r="AH1716" s="4"/>
      <c r="AI1716" s="4"/>
      <c r="AJ1716" s="1"/>
      <c r="AK1716" s="1"/>
      <c r="AL1716" s="1"/>
      <c r="AM1716" s="1"/>
    </row>
    <row r="1717" spans="1:39" ht="15" customHeight="1" x14ac:dyDescent="0.2">
      <c r="A1717" s="75">
        <f t="shared" si="589"/>
        <v>44652</v>
      </c>
      <c r="B1717" s="2">
        <f t="shared" si="580"/>
        <v>943.98923296000009</v>
      </c>
      <c r="C1717" s="157">
        <f t="shared" si="598"/>
        <v>942.80274841999994</v>
      </c>
      <c r="D1717" s="158">
        <f t="shared" si="590"/>
        <v>6153.09</v>
      </c>
      <c r="E1717" s="150">
        <f>IF(AND(K1717=1,K1716&gt;1),VLOOKUP(A1716,[1]Plan1!$GA$137:$GD$300,4),E1716)</f>
        <v>6215.24</v>
      </c>
      <c r="F1717" s="152">
        <f t="shared" si="581"/>
        <v>44589</v>
      </c>
      <c r="G1717" s="152">
        <f t="shared" si="599"/>
        <v>44620</v>
      </c>
      <c r="H1717" s="159">
        <f t="shared" si="582"/>
        <v>1.0100616113204897E-2</v>
      </c>
      <c r="I1717" s="160">
        <f t="shared" si="591"/>
        <v>44681</v>
      </c>
      <c r="J1717" s="155">
        <f t="shared" si="600"/>
        <v>31</v>
      </c>
      <c r="K1717" s="155">
        <f t="shared" si="596"/>
        <v>2</v>
      </c>
      <c r="L1717" s="2">
        <f t="shared" si="592"/>
        <v>1.0006485899999999</v>
      </c>
      <c r="M1717" s="157">
        <f t="shared" si="597"/>
        <v>1.0006485899999999</v>
      </c>
      <c r="N1717" s="2">
        <f t="shared" si="583"/>
        <v>943.41424085000006</v>
      </c>
      <c r="O1717" s="161">
        <f t="shared" si="593"/>
        <v>0</v>
      </c>
      <c r="P1717" s="162">
        <f t="shared" si="584"/>
        <v>0</v>
      </c>
      <c r="Q1717" s="157">
        <f t="shared" si="585"/>
        <v>0</v>
      </c>
      <c r="R1717" s="163">
        <f t="shared" si="594"/>
        <v>0.12</v>
      </c>
      <c r="S1717" s="161">
        <f t="shared" si="586"/>
        <v>2</v>
      </c>
      <c r="T1717" s="161">
        <v>360</v>
      </c>
      <c r="U1717" s="164">
        <f t="shared" si="587"/>
        <v>1.0006094800000001</v>
      </c>
      <c r="V1717" s="157">
        <f t="shared" si="588"/>
        <v>0.57499210999999995</v>
      </c>
      <c r="W1717" s="2">
        <f t="shared" si="595"/>
        <v>0</v>
      </c>
      <c r="X1717" s="8"/>
      <c r="Y1717" s="8"/>
      <c r="Z1717" s="5"/>
      <c r="AA1717" s="1"/>
      <c r="AB1717" s="8"/>
      <c r="AC1717" s="3"/>
      <c r="AD1717" s="1"/>
      <c r="AE1717" s="3"/>
      <c r="AF1717" s="3"/>
      <c r="AG1717" s="4"/>
      <c r="AH1717" s="4"/>
      <c r="AI1717" s="4"/>
      <c r="AJ1717" s="1"/>
      <c r="AK1717" s="1"/>
      <c r="AL1717" s="1"/>
      <c r="AM1717" s="1"/>
    </row>
    <row r="1718" spans="1:39" ht="15" customHeight="1" x14ac:dyDescent="0.2">
      <c r="A1718" s="75">
        <f t="shared" si="589"/>
        <v>44653</v>
      </c>
      <c r="B1718" s="2">
        <f t="shared" si="580"/>
        <v>944.58303218999993</v>
      </c>
      <c r="C1718" s="157">
        <f t="shared" si="598"/>
        <v>942.80274841999994</v>
      </c>
      <c r="D1718" s="158">
        <f t="shared" si="590"/>
        <v>6153.09</v>
      </c>
      <c r="E1718" s="150">
        <f>IF(AND(K1718=1,K1717&gt;1),VLOOKUP(A1717,[1]Plan1!$GA$137:$GD$300,4),E1717)</f>
        <v>6215.24</v>
      </c>
      <c r="F1718" s="152">
        <f t="shared" si="581"/>
        <v>44589</v>
      </c>
      <c r="G1718" s="152">
        <f t="shared" si="599"/>
        <v>44620</v>
      </c>
      <c r="H1718" s="159">
        <f t="shared" si="582"/>
        <v>1.0100616113204897E-2</v>
      </c>
      <c r="I1718" s="160">
        <f t="shared" si="591"/>
        <v>44681</v>
      </c>
      <c r="J1718" s="155">
        <f t="shared" si="600"/>
        <v>31</v>
      </c>
      <c r="K1718" s="155">
        <f t="shared" si="596"/>
        <v>3</v>
      </c>
      <c r="L1718" s="2">
        <f t="shared" si="592"/>
        <v>1.0009730400000001</v>
      </c>
      <c r="M1718" s="157">
        <f t="shared" si="597"/>
        <v>1.0009730400000001</v>
      </c>
      <c r="N1718" s="2">
        <f t="shared" si="583"/>
        <v>943.72013319999996</v>
      </c>
      <c r="O1718" s="161">
        <f t="shared" si="593"/>
        <v>0</v>
      </c>
      <c r="P1718" s="162">
        <f t="shared" si="584"/>
        <v>0</v>
      </c>
      <c r="Q1718" s="157">
        <f t="shared" si="585"/>
        <v>0</v>
      </c>
      <c r="R1718" s="163">
        <f t="shared" si="594"/>
        <v>0.12</v>
      </c>
      <c r="S1718" s="161">
        <f t="shared" si="586"/>
        <v>3</v>
      </c>
      <c r="T1718" s="161">
        <v>360</v>
      </c>
      <c r="U1718" s="164">
        <f t="shared" si="587"/>
        <v>1.000914359</v>
      </c>
      <c r="V1718" s="157">
        <f t="shared" si="588"/>
        <v>0.86289899000000003</v>
      </c>
      <c r="W1718" s="2">
        <f t="shared" si="595"/>
        <v>0</v>
      </c>
      <c r="X1718" s="8"/>
      <c r="Y1718" s="8"/>
      <c r="Z1718" s="5"/>
      <c r="AA1718" s="1"/>
      <c r="AB1718" s="8"/>
      <c r="AC1718" s="3"/>
      <c r="AD1718" s="1"/>
      <c r="AE1718" s="3"/>
      <c r="AF1718" s="3"/>
      <c r="AG1718" s="4"/>
      <c r="AH1718" s="4"/>
      <c r="AI1718" s="4"/>
      <c r="AJ1718" s="1"/>
      <c r="AK1718" s="1"/>
      <c r="AL1718" s="1"/>
      <c r="AM1718" s="1"/>
    </row>
    <row r="1719" spans="1:39" ht="15" customHeight="1" x14ac:dyDescent="0.2">
      <c r="A1719" s="75">
        <f t="shared" si="589"/>
        <v>44654</v>
      </c>
      <c r="B1719" s="2">
        <f t="shared" si="580"/>
        <v>945.17720957999995</v>
      </c>
      <c r="C1719" s="157">
        <f t="shared" si="598"/>
        <v>942.80274841999994</v>
      </c>
      <c r="D1719" s="158">
        <f t="shared" si="590"/>
        <v>6153.09</v>
      </c>
      <c r="E1719" s="150">
        <f>IF(AND(K1719=1,K1718&gt;1),VLOOKUP(A1718,[1]Plan1!$GA$137:$GD$300,4),E1718)</f>
        <v>6215.24</v>
      </c>
      <c r="F1719" s="152">
        <f t="shared" si="581"/>
        <v>44589</v>
      </c>
      <c r="G1719" s="152">
        <f t="shared" si="599"/>
        <v>44620</v>
      </c>
      <c r="H1719" s="159">
        <f t="shared" si="582"/>
        <v>1.0100616113204897E-2</v>
      </c>
      <c r="I1719" s="160">
        <f t="shared" si="591"/>
        <v>44681</v>
      </c>
      <c r="J1719" s="155">
        <f t="shared" si="600"/>
        <v>31</v>
      </c>
      <c r="K1719" s="155">
        <f t="shared" si="596"/>
        <v>4</v>
      </c>
      <c r="L1719" s="2">
        <f t="shared" si="592"/>
        <v>1.0012976</v>
      </c>
      <c r="M1719" s="157">
        <f t="shared" si="597"/>
        <v>1.0012976</v>
      </c>
      <c r="N1719" s="2">
        <f t="shared" si="583"/>
        <v>944.02612925999995</v>
      </c>
      <c r="O1719" s="161">
        <f t="shared" si="593"/>
        <v>0</v>
      </c>
      <c r="P1719" s="162">
        <f t="shared" si="584"/>
        <v>0</v>
      </c>
      <c r="Q1719" s="157">
        <f t="shared" si="585"/>
        <v>0</v>
      </c>
      <c r="R1719" s="163">
        <f t="shared" si="594"/>
        <v>0.12</v>
      </c>
      <c r="S1719" s="161">
        <f t="shared" si="586"/>
        <v>4</v>
      </c>
      <c r="T1719" s="161">
        <v>360</v>
      </c>
      <c r="U1719" s="164">
        <f t="shared" si="587"/>
        <v>1.0012193309999999</v>
      </c>
      <c r="V1719" s="157">
        <f t="shared" si="588"/>
        <v>1.1510803199999999</v>
      </c>
      <c r="W1719" s="2">
        <f t="shared" si="595"/>
        <v>0</v>
      </c>
      <c r="X1719" s="8"/>
      <c r="Y1719" s="8"/>
      <c r="Z1719" s="5"/>
      <c r="AA1719" s="1"/>
      <c r="AB1719" s="8"/>
      <c r="AC1719" s="3"/>
      <c r="AD1719" s="1"/>
      <c r="AE1719" s="3"/>
      <c r="AF1719" s="3"/>
      <c r="AG1719" s="4"/>
      <c r="AH1719" s="4"/>
      <c r="AI1719" s="4"/>
      <c r="AJ1719" s="1"/>
      <c r="AK1719" s="1"/>
      <c r="AL1719" s="1"/>
      <c r="AM1719" s="1"/>
    </row>
    <row r="1720" spans="1:39" ht="15" customHeight="1" x14ac:dyDescent="0.2">
      <c r="A1720" s="75">
        <f t="shared" si="589"/>
        <v>44655</v>
      </c>
      <c r="B1720" s="2">
        <f t="shared" si="580"/>
        <v>945.77176529999997</v>
      </c>
      <c r="C1720" s="157">
        <f t="shared" si="598"/>
        <v>942.80274841999994</v>
      </c>
      <c r="D1720" s="158">
        <f t="shared" si="590"/>
        <v>6153.09</v>
      </c>
      <c r="E1720" s="150">
        <f>IF(AND(K1720=1,K1719&gt;1),VLOOKUP(A1719,[1]Plan1!$GA$137:$GD$300,4),E1719)</f>
        <v>6215.24</v>
      </c>
      <c r="F1720" s="152">
        <f t="shared" si="581"/>
        <v>44589</v>
      </c>
      <c r="G1720" s="152">
        <f t="shared" si="599"/>
        <v>44620</v>
      </c>
      <c r="H1720" s="159">
        <f t="shared" si="582"/>
        <v>1.0100616113204897E-2</v>
      </c>
      <c r="I1720" s="160">
        <f t="shared" si="591"/>
        <v>44681</v>
      </c>
      <c r="J1720" s="155">
        <f t="shared" si="600"/>
        <v>31</v>
      </c>
      <c r="K1720" s="155">
        <f t="shared" si="596"/>
        <v>5</v>
      </c>
      <c r="L1720" s="2">
        <f t="shared" si="592"/>
        <v>1.0016222699999999</v>
      </c>
      <c r="M1720" s="157">
        <f t="shared" si="597"/>
        <v>1.0016222699999999</v>
      </c>
      <c r="N1720" s="2">
        <f t="shared" si="583"/>
        <v>944.33222903000001</v>
      </c>
      <c r="O1720" s="161">
        <f t="shared" si="593"/>
        <v>0</v>
      </c>
      <c r="P1720" s="162">
        <f t="shared" si="584"/>
        <v>0</v>
      </c>
      <c r="Q1720" s="157">
        <f t="shared" si="585"/>
        <v>0</v>
      </c>
      <c r="R1720" s="163">
        <f t="shared" si="594"/>
        <v>0.12</v>
      </c>
      <c r="S1720" s="161">
        <f t="shared" si="586"/>
        <v>5</v>
      </c>
      <c r="T1720" s="161">
        <v>360</v>
      </c>
      <c r="U1720" s="164">
        <f t="shared" si="587"/>
        <v>1.001524396</v>
      </c>
      <c r="V1720" s="157">
        <f t="shared" si="588"/>
        <v>1.4395362700000001</v>
      </c>
      <c r="W1720" s="2">
        <f t="shared" si="595"/>
        <v>0</v>
      </c>
      <c r="X1720" s="8"/>
      <c r="Y1720" s="8"/>
      <c r="Z1720" s="5"/>
      <c r="AA1720" s="1"/>
      <c r="AB1720" s="8"/>
      <c r="AC1720" s="3"/>
      <c r="AD1720" s="1"/>
      <c r="AE1720" s="3"/>
      <c r="AF1720" s="3"/>
      <c r="AG1720" s="4"/>
      <c r="AH1720" s="4"/>
      <c r="AI1720" s="4"/>
      <c r="AJ1720" s="1"/>
      <c r="AK1720" s="1"/>
      <c r="AL1720" s="1"/>
      <c r="AM1720" s="1"/>
    </row>
    <row r="1721" spans="1:39" ht="15" customHeight="1" x14ac:dyDescent="0.2">
      <c r="A1721" s="75">
        <f t="shared" si="589"/>
        <v>44656</v>
      </c>
      <c r="B1721" s="2">
        <f t="shared" si="580"/>
        <v>946.36669008000001</v>
      </c>
      <c r="C1721" s="157">
        <f t="shared" si="598"/>
        <v>942.80274841999994</v>
      </c>
      <c r="D1721" s="158">
        <f t="shared" si="590"/>
        <v>6153.09</v>
      </c>
      <c r="E1721" s="150">
        <f>IF(AND(K1721=1,K1720&gt;1),VLOOKUP(A1720,[1]Plan1!$GA$137:$GD$300,4),E1720)</f>
        <v>6215.24</v>
      </c>
      <c r="F1721" s="152">
        <f t="shared" si="581"/>
        <v>44589</v>
      </c>
      <c r="G1721" s="152">
        <f t="shared" si="599"/>
        <v>44620</v>
      </c>
      <c r="H1721" s="159">
        <f t="shared" si="582"/>
        <v>1.0100616113204897E-2</v>
      </c>
      <c r="I1721" s="160">
        <f t="shared" si="591"/>
        <v>44681</v>
      </c>
      <c r="J1721" s="155">
        <f t="shared" si="600"/>
        <v>31</v>
      </c>
      <c r="K1721" s="155">
        <f t="shared" si="596"/>
        <v>6</v>
      </c>
      <c r="L1721" s="2">
        <f t="shared" si="592"/>
        <v>1.0019470399999999</v>
      </c>
      <c r="M1721" s="157">
        <f t="shared" si="597"/>
        <v>1.0019470399999999</v>
      </c>
      <c r="N1721" s="2">
        <f t="shared" si="583"/>
        <v>944.63842308000005</v>
      </c>
      <c r="O1721" s="161">
        <f t="shared" si="593"/>
        <v>0</v>
      </c>
      <c r="P1721" s="162">
        <f t="shared" si="584"/>
        <v>0</v>
      </c>
      <c r="Q1721" s="157">
        <f t="shared" si="585"/>
        <v>0</v>
      </c>
      <c r="R1721" s="163">
        <f t="shared" si="594"/>
        <v>0.12</v>
      </c>
      <c r="S1721" s="161">
        <f t="shared" si="586"/>
        <v>6</v>
      </c>
      <c r="T1721" s="161">
        <v>360</v>
      </c>
      <c r="U1721" s="164">
        <f t="shared" si="587"/>
        <v>1.001829554</v>
      </c>
      <c r="V1721" s="157">
        <f t="shared" si="588"/>
        <v>1.728267</v>
      </c>
      <c r="W1721" s="2">
        <f t="shared" si="595"/>
        <v>0</v>
      </c>
      <c r="X1721" s="8"/>
      <c r="Y1721" s="8"/>
      <c r="Z1721" s="5"/>
      <c r="AA1721" s="1"/>
      <c r="AB1721" s="8"/>
      <c r="AC1721" s="3"/>
      <c r="AD1721" s="1"/>
      <c r="AE1721" s="3"/>
      <c r="AF1721" s="3"/>
      <c r="AG1721" s="4"/>
      <c r="AH1721" s="4"/>
      <c r="AI1721" s="4"/>
      <c r="AJ1721" s="1"/>
      <c r="AK1721" s="1"/>
      <c r="AL1721" s="1"/>
      <c r="AM1721" s="1"/>
    </row>
    <row r="1722" spans="1:39" ht="15" customHeight="1" x14ac:dyDescent="0.2">
      <c r="A1722" s="75">
        <f t="shared" si="589"/>
        <v>44657</v>
      </c>
      <c r="B1722" s="2">
        <f t="shared" si="580"/>
        <v>946.96198314999992</v>
      </c>
      <c r="C1722" s="157">
        <f t="shared" si="598"/>
        <v>942.80274841999994</v>
      </c>
      <c r="D1722" s="158">
        <f t="shared" si="590"/>
        <v>6153.09</v>
      </c>
      <c r="E1722" s="150">
        <f>IF(AND(K1722=1,K1721&gt;1),VLOOKUP(A1721,[1]Plan1!$GA$137:$GD$300,4),E1721)</f>
        <v>6215.24</v>
      </c>
      <c r="F1722" s="152">
        <f t="shared" si="581"/>
        <v>44589</v>
      </c>
      <c r="G1722" s="152">
        <f t="shared" si="599"/>
        <v>44620</v>
      </c>
      <c r="H1722" s="159">
        <f t="shared" si="582"/>
        <v>1.0100616113204897E-2</v>
      </c>
      <c r="I1722" s="160">
        <f t="shared" si="591"/>
        <v>44681</v>
      </c>
      <c r="J1722" s="155">
        <f t="shared" si="600"/>
        <v>31</v>
      </c>
      <c r="K1722" s="155">
        <f t="shared" si="596"/>
        <v>7</v>
      </c>
      <c r="L1722" s="2">
        <f t="shared" si="592"/>
        <v>1.0022719099999999</v>
      </c>
      <c r="M1722" s="157">
        <f t="shared" si="597"/>
        <v>1.0022719099999999</v>
      </c>
      <c r="N1722" s="2">
        <f t="shared" si="583"/>
        <v>944.94471140999997</v>
      </c>
      <c r="O1722" s="161">
        <f t="shared" si="593"/>
        <v>0</v>
      </c>
      <c r="P1722" s="162">
        <f t="shared" si="584"/>
        <v>0</v>
      </c>
      <c r="Q1722" s="157">
        <f t="shared" si="585"/>
        <v>0</v>
      </c>
      <c r="R1722" s="163">
        <f t="shared" si="594"/>
        <v>0.12</v>
      </c>
      <c r="S1722" s="161">
        <f t="shared" si="586"/>
        <v>7</v>
      </c>
      <c r="T1722" s="161">
        <v>360</v>
      </c>
      <c r="U1722" s="164">
        <f t="shared" si="587"/>
        <v>1.002134804</v>
      </c>
      <c r="V1722" s="157">
        <f t="shared" si="588"/>
        <v>2.01727174</v>
      </c>
      <c r="W1722" s="2">
        <f t="shared" si="595"/>
        <v>0</v>
      </c>
      <c r="X1722" s="8"/>
      <c r="Y1722" s="8"/>
      <c r="Z1722" s="5"/>
      <c r="AA1722" s="1"/>
      <c r="AB1722" s="8"/>
      <c r="AC1722" s="3"/>
      <c r="AD1722" s="1"/>
      <c r="AE1722" s="3"/>
      <c r="AF1722" s="3"/>
      <c r="AG1722" s="4"/>
      <c r="AH1722" s="4"/>
      <c r="AI1722" s="4"/>
      <c r="AJ1722" s="1"/>
      <c r="AK1722" s="1"/>
      <c r="AL1722" s="1"/>
      <c r="AM1722" s="1"/>
    </row>
    <row r="1723" spans="1:39" ht="15" customHeight="1" x14ac:dyDescent="0.2">
      <c r="A1723" s="75">
        <f t="shared" si="589"/>
        <v>44658</v>
      </c>
      <c r="B1723" s="2">
        <f t="shared" si="580"/>
        <v>947.55766548000008</v>
      </c>
      <c r="C1723" s="157">
        <f t="shared" si="598"/>
        <v>942.80274841999994</v>
      </c>
      <c r="D1723" s="158">
        <f t="shared" si="590"/>
        <v>6153.09</v>
      </c>
      <c r="E1723" s="150">
        <f>IF(AND(K1723=1,K1722&gt;1),VLOOKUP(A1722,[1]Plan1!$GA$137:$GD$300,4),E1722)</f>
        <v>6215.24</v>
      </c>
      <c r="F1723" s="152">
        <f t="shared" si="581"/>
        <v>44589</v>
      </c>
      <c r="G1723" s="152">
        <f t="shared" si="599"/>
        <v>44620</v>
      </c>
      <c r="H1723" s="159">
        <f t="shared" si="582"/>
        <v>1.0100616113204897E-2</v>
      </c>
      <c r="I1723" s="160">
        <f t="shared" si="591"/>
        <v>44681</v>
      </c>
      <c r="J1723" s="155">
        <f t="shared" si="600"/>
        <v>31</v>
      </c>
      <c r="K1723" s="155">
        <f t="shared" si="596"/>
        <v>8</v>
      </c>
      <c r="L1723" s="2">
        <f t="shared" si="592"/>
        <v>1.0025968999999999</v>
      </c>
      <c r="M1723" s="157">
        <f t="shared" si="597"/>
        <v>1.0025968999999999</v>
      </c>
      <c r="N1723" s="2">
        <f t="shared" si="583"/>
        <v>945.25111287000004</v>
      </c>
      <c r="O1723" s="161">
        <f t="shared" si="593"/>
        <v>0</v>
      </c>
      <c r="P1723" s="162">
        <f t="shared" si="584"/>
        <v>0</v>
      </c>
      <c r="Q1723" s="157">
        <f t="shared" si="585"/>
        <v>0</v>
      </c>
      <c r="R1723" s="163">
        <f t="shared" si="594"/>
        <v>0.12</v>
      </c>
      <c r="S1723" s="161">
        <f t="shared" si="586"/>
        <v>8</v>
      </c>
      <c r="T1723" s="161">
        <v>360</v>
      </c>
      <c r="U1723" s="164">
        <f t="shared" si="587"/>
        <v>1.002440148</v>
      </c>
      <c r="V1723" s="157">
        <f t="shared" si="588"/>
        <v>2.3065526099999998</v>
      </c>
      <c r="W1723" s="2">
        <f t="shared" si="595"/>
        <v>0</v>
      </c>
      <c r="X1723" s="8"/>
      <c r="Y1723" s="8"/>
      <c r="Z1723" s="5"/>
      <c r="AA1723" s="1"/>
      <c r="AB1723" s="8"/>
      <c r="AC1723" s="3"/>
      <c r="AD1723" s="1"/>
      <c r="AE1723" s="3"/>
      <c r="AF1723" s="3"/>
      <c r="AG1723" s="4"/>
      <c r="AH1723" s="4"/>
      <c r="AI1723" s="4"/>
      <c r="AJ1723" s="1"/>
      <c r="AK1723" s="1"/>
      <c r="AL1723" s="1"/>
      <c r="AM1723" s="1"/>
    </row>
    <row r="1724" spans="1:39" ht="15" customHeight="1" x14ac:dyDescent="0.2">
      <c r="A1724" s="75">
        <f t="shared" si="589"/>
        <v>44659</v>
      </c>
      <c r="B1724" s="2">
        <f t="shared" si="580"/>
        <v>948.15370795000001</v>
      </c>
      <c r="C1724" s="157">
        <f t="shared" si="598"/>
        <v>942.80274841999994</v>
      </c>
      <c r="D1724" s="158">
        <f t="shared" si="590"/>
        <v>6153.09</v>
      </c>
      <c r="E1724" s="150">
        <f>IF(AND(K1724=1,K1723&gt;1),VLOOKUP(A1723,[1]Plan1!$GA$137:$GD$300,4),E1723)</f>
        <v>6215.24</v>
      </c>
      <c r="F1724" s="152">
        <f t="shared" si="581"/>
        <v>44589</v>
      </c>
      <c r="G1724" s="152">
        <f t="shared" si="599"/>
        <v>44620</v>
      </c>
      <c r="H1724" s="159">
        <f t="shared" si="582"/>
        <v>1.0100616113204897E-2</v>
      </c>
      <c r="I1724" s="160">
        <f t="shared" si="591"/>
        <v>44681</v>
      </c>
      <c r="J1724" s="155">
        <f t="shared" si="600"/>
        <v>31</v>
      </c>
      <c r="K1724" s="155">
        <f t="shared" si="596"/>
        <v>9</v>
      </c>
      <c r="L1724" s="2">
        <f t="shared" si="592"/>
        <v>1.00292198</v>
      </c>
      <c r="M1724" s="157">
        <f t="shared" si="597"/>
        <v>1.00292198</v>
      </c>
      <c r="N1724" s="2">
        <f t="shared" si="583"/>
        <v>945.55759919000002</v>
      </c>
      <c r="O1724" s="161">
        <f t="shared" si="593"/>
        <v>0</v>
      </c>
      <c r="P1724" s="162">
        <f t="shared" si="584"/>
        <v>0</v>
      </c>
      <c r="Q1724" s="157">
        <f t="shared" si="585"/>
        <v>0</v>
      </c>
      <c r="R1724" s="163">
        <f t="shared" si="594"/>
        <v>0.12</v>
      </c>
      <c r="S1724" s="161">
        <f t="shared" si="586"/>
        <v>9</v>
      </c>
      <c r="T1724" s="161">
        <v>360</v>
      </c>
      <c r="U1724" s="164">
        <f t="shared" si="587"/>
        <v>1.002745585</v>
      </c>
      <c r="V1724" s="157">
        <f t="shared" si="588"/>
        <v>2.5961087599999999</v>
      </c>
      <c r="W1724" s="2">
        <f t="shared" si="595"/>
        <v>0</v>
      </c>
      <c r="X1724" s="8"/>
      <c r="Y1724" s="8"/>
      <c r="Z1724" s="5"/>
      <c r="AA1724" s="1"/>
      <c r="AB1724" s="8"/>
      <c r="AC1724" s="3"/>
      <c r="AD1724" s="1"/>
      <c r="AE1724" s="3"/>
      <c r="AF1724" s="3"/>
      <c r="AG1724" s="4"/>
      <c r="AH1724" s="4"/>
      <c r="AI1724" s="4"/>
      <c r="AJ1724" s="1"/>
      <c r="AK1724" s="1"/>
      <c r="AL1724" s="1"/>
      <c r="AM1724" s="1"/>
    </row>
    <row r="1725" spans="1:39" ht="15" customHeight="1" x14ac:dyDescent="0.2">
      <c r="A1725" s="75">
        <f t="shared" si="589"/>
        <v>44660</v>
      </c>
      <c r="B1725" s="2">
        <f t="shared" si="580"/>
        <v>948.75012962999995</v>
      </c>
      <c r="C1725" s="157">
        <f t="shared" si="598"/>
        <v>942.80274841999994</v>
      </c>
      <c r="D1725" s="158">
        <f t="shared" si="590"/>
        <v>6153.09</v>
      </c>
      <c r="E1725" s="150">
        <f>IF(AND(K1725=1,K1724&gt;1),VLOOKUP(A1724,[1]Plan1!$GA$137:$GD$300,4),E1724)</f>
        <v>6215.24</v>
      </c>
      <c r="F1725" s="152">
        <f t="shared" si="581"/>
        <v>44589</v>
      </c>
      <c r="G1725" s="152">
        <f t="shared" si="599"/>
        <v>44620</v>
      </c>
      <c r="H1725" s="159">
        <f t="shared" si="582"/>
        <v>1.0100616113204897E-2</v>
      </c>
      <c r="I1725" s="160">
        <f t="shared" si="591"/>
        <v>44681</v>
      </c>
      <c r="J1725" s="155">
        <f t="shared" si="600"/>
        <v>31</v>
      </c>
      <c r="K1725" s="155">
        <f t="shared" si="596"/>
        <v>10</v>
      </c>
      <c r="L1725" s="2">
        <f t="shared" si="592"/>
        <v>1.0032471700000001</v>
      </c>
      <c r="M1725" s="157">
        <f t="shared" si="597"/>
        <v>1.0032471700000001</v>
      </c>
      <c r="N1725" s="2">
        <f t="shared" si="583"/>
        <v>945.86418921999996</v>
      </c>
      <c r="O1725" s="161">
        <f t="shared" si="593"/>
        <v>0</v>
      </c>
      <c r="P1725" s="162">
        <f t="shared" si="584"/>
        <v>0</v>
      </c>
      <c r="Q1725" s="157">
        <f t="shared" si="585"/>
        <v>0</v>
      </c>
      <c r="R1725" s="163">
        <f t="shared" si="594"/>
        <v>0.12</v>
      </c>
      <c r="S1725" s="161">
        <f t="shared" si="586"/>
        <v>10</v>
      </c>
      <c r="T1725" s="161">
        <v>360</v>
      </c>
      <c r="U1725" s="164">
        <f t="shared" si="587"/>
        <v>1.0030511150000001</v>
      </c>
      <c r="V1725" s="157">
        <f t="shared" si="588"/>
        <v>2.8859404099999999</v>
      </c>
      <c r="W1725" s="2">
        <f t="shared" si="595"/>
        <v>0</v>
      </c>
      <c r="X1725" s="8"/>
      <c r="Y1725" s="8"/>
      <c r="Z1725" s="5"/>
      <c r="AA1725" s="1"/>
      <c r="AB1725" s="8"/>
      <c r="AC1725" s="3"/>
      <c r="AD1725" s="1"/>
      <c r="AE1725" s="3"/>
      <c r="AF1725" s="3"/>
      <c r="AG1725" s="4"/>
      <c r="AH1725" s="4"/>
      <c r="AI1725" s="4"/>
      <c r="AJ1725" s="1"/>
      <c r="AK1725" s="1"/>
      <c r="AL1725" s="1"/>
      <c r="AM1725" s="1"/>
    </row>
    <row r="1726" spans="1:39" ht="15" customHeight="1" x14ac:dyDescent="0.2">
      <c r="A1726" s="75">
        <f t="shared" si="589"/>
        <v>44661</v>
      </c>
      <c r="B1726" s="2">
        <f t="shared" si="580"/>
        <v>949.34693069999992</v>
      </c>
      <c r="C1726" s="157">
        <f t="shared" si="598"/>
        <v>942.80274841999994</v>
      </c>
      <c r="D1726" s="158">
        <f t="shared" si="590"/>
        <v>6153.09</v>
      </c>
      <c r="E1726" s="150">
        <f>IF(AND(K1726=1,K1725&gt;1),VLOOKUP(A1725,[1]Plan1!$GA$137:$GD$300,4),E1725)</f>
        <v>6215.24</v>
      </c>
      <c r="F1726" s="152">
        <f t="shared" si="581"/>
        <v>44589</v>
      </c>
      <c r="G1726" s="152">
        <f t="shared" si="599"/>
        <v>44620</v>
      </c>
      <c r="H1726" s="159">
        <f t="shared" si="582"/>
        <v>1.0100616113204897E-2</v>
      </c>
      <c r="I1726" s="160">
        <f t="shared" si="591"/>
        <v>44681</v>
      </c>
      <c r="J1726" s="155">
        <f t="shared" si="600"/>
        <v>31</v>
      </c>
      <c r="K1726" s="155">
        <f t="shared" si="596"/>
        <v>11</v>
      </c>
      <c r="L1726" s="2">
        <f t="shared" si="592"/>
        <v>1.0035724699999999</v>
      </c>
      <c r="M1726" s="157">
        <f t="shared" si="597"/>
        <v>1.0035724699999999</v>
      </c>
      <c r="N1726" s="2">
        <f t="shared" si="583"/>
        <v>946.17088294999996</v>
      </c>
      <c r="O1726" s="161">
        <f t="shared" si="593"/>
        <v>0</v>
      </c>
      <c r="P1726" s="162">
        <f t="shared" si="584"/>
        <v>0</v>
      </c>
      <c r="Q1726" s="157">
        <f t="shared" si="585"/>
        <v>0</v>
      </c>
      <c r="R1726" s="163">
        <f t="shared" si="594"/>
        <v>0.12</v>
      </c>
      <c r="S1726" s="161">
        <f t="shared" si="586"/>
        <v>11</v>
      </c>
      <c r="T1726" s="161">
        <v>360</v>
      </c>
      <c r="U1726" s="164">
        <f t="shared" si="587"/>
        <v>1.0033567379999999</v>
      </c>
      <c r="V1726" s="157">
        <f t="shared" si="588"/>
        <v>3.1760477499999999</v>
      </c>
      <c r="W1726" s="2">
        <f t="shared" si="595"/>
        <v>0</v>
      </c>
      <c r="X1726" s="8"/>
      <c r="Y1726" s="8"/>
      <c r="Z1726" s="5"/>
      <c r="AA1726" s="1"/>
      <c r="AB1726" s="8"/>
      <c r="AC1726" s="3"/>
      <c r="AD1726" s="1"/>
      <c r="AE1726" s="3"/>
      <c r="AF1726" s="3"/>
      <c r="AG1726" s="4"/>
      <c r="AH1726" s="4"/>
      <c r="AI1726" s="4"/>
      <c r="AJ1726" s="1"/>
      <c r="AK1726" s="1"/>
      <c r="AL1726" s="1"/>
      <c r="AM1726" s="1"/>
    </row>
    <row r="1727" spans="1:39" ht="15" customHeight="1" x14ac:dyDescent="0.2">
      <c r="A1727" s="75">
        <f t="shared" si="589"/>
        <v>44662</v>
      </c>
      <c r="B1727" s="2">
        <f t="shared" si="580"/>
        <v>949.94410188999996</v>
      </c>
      <c r="C1727" s="157">
        <f t="shared" si="598"/>
        <v>942.80274841999994</v>
      </c>
      <c r="D1727" s="158">
        <f t="shared" si="590"/>
        <v>6153.09</v>
      </c>
      <c r="E1727" s="150">
        <f>IF(AND(K1727=1,K1726&gt;1),VLOOKUP(A1726,[1]Plan1!$GA$137:$GD$300,4),E1726)</f>
        <v>6215.24</v>
      </c>
      <c r="F1727" s="152">
        <f t="shared" si="581"/>
        <v>44589</v>
      </c>
      <c r="G1727" s="152">
        <f t="shared" si="599"/>
        <v>44620</v>
      </c>
      <c r="H1727" s="159">
        <f t="shared" si="582"/>
        <v>1.0100616113204897E-2</v>
      </c>
      <c r="I1727" s="160">
        <f t="shared" si="591"/>
        <v>44681</v>
      </c>
      <c r="J1727" s="155">
        <f t="shared" si="600"/>
        <v>31</v>
      </c>
      <c r="K1727" s="155">
        <f t="shared" si="596"/>
        <v>12</v>
      </c>
      <c r="L1727" s="2">
        <f t="shared" si="592"/>
        <v>1.0038978700000001</v>
      </c>
      <c r="M1727" s="157">
        <f t="shared" si="597"/>
        <v>1.0038978700000001</v>
      </c>
      <c r="N1727" s="2">
        <f t="shared" si="583"/>
        <v>946.47767095999995</v>
      </c>
      <c r="O1727" s="161">
        <f t="shared" si="593"/>
        <v>0</v>
      </c>
      <c r="P1727" s="162">
        <f t="shared" si="584"/>
        <v>0</v>
      </c>
      <c r="Q1727" s="157">
        <f t="shared" si="585"/>
        <v>0</v>
      </c>
      <c r="R1727" s="163">
        <f t="shared" si="594"/>
        <v>0.12</v>
      </c>
      <c r="S1727" s="161">
        <f t="shared" si="586"/>
        <v>12</v>
      </c>
      <c r="T1727" s="161">
        <v>360</v>
      </c>
      <c r="U1727" s="164">
        <f t="shared" si="587"/>
        <v>1.0036624540000001</v>
      </c>
      <c r="V1727" s="157">
        <f t="shared" si="588"/>
        <v>3.46643093</v>
      </c>
      <c r="W1727" s="2">
        <f t="shared" si="595"/>
        <v>0</v>
      </c>
      <c r="X1727" s="8"/>
      <c r="Y1727" s="8"/>
      <c r="Z1727" s="5"/>
      <c r="AA1727" s="1"/>
      <c r="AB1727" s="8"/>
      <c r="AC1727" s="3"/>
      <c r="AD1727" s="1"/>
      <c r="AE1727" s="3"/>
      <c r="AF1727" s="3"/>
      <c r="AG1727" s="4"/>
      <c r="AH1727" s="4"/>
      <c r="AI1727" s="4"/>
      <c r="AJ1727" s="1"/>
      <c r="AK1727" s="1"/>
      <c r="AL1727" s="1"/>
      <c r="AM1727" s="1"/>
    </row>
    <row r="1728" spans="1:39" ht="15" customHeight="1" x14ac:dyDescent="0.2">
      <c r="A1728" s="75">
        <f t="shared" si="589"/>
        <v>44663</v>
      </c>
      <c r="B1728" s="2">
        <f t="shared" si="580"/>
        <v>950.54165378000005</v>
      </c>
      <c r="C1728" s="157">
        <f t="shared" si="598"/>
        <v>942.80274841999994</v>
      </c>
      <c r="D1728" s="158">
        <f t="shared" si="590"/>
        <v>6153.09</v>
      </c>
      <c r="E1728" s="150">
        <f>IF(AND(K1728=1,K1727&gt;1),VLOOKUP(A1727,[1]Plan1!$GA$137:$GD$300,4),E1727)</f>
        <v>6215.24</v>
      </c>
      <c r="F1728" s="152">
        <f t="shared" si="581"/>
        <v>44589</v>
      </c>
      <c r="G1728" s="152">
        <f t="shared" si="599"/>
        <v>44620</v>
      </c>
      <c r="H1728" s="159">
        <f t="shared" si="582"/>
        <v>1.0100616113204897E-2</v>
      </c>
      <c r="I1728" s="160">
        <f t="shared" si="591"/>
        <v>44681</v>
      </c>
      <c r="J1728" s="155">
        <f t="shared" si="600"/>
        <v>31</v>
      </c>
      <c r="K1728" s="155">
        <f t="shared" si="596"/>
        <v>13</v>
      </c>
      <c r="L1728" s="2">
        <f t="shared" si="592"/>
        <v>1.00422338</v>
      </c>
      <c r="M1728" s="157">
        <f t="shared" si="597"/>
        <v>1.00422338</v>
      </c>
      <c r="N1728" s="2">
        <f t="shared" si="583"/>
        <v>946.78456269000003</v>
      </c>
      <c r="O1728" s="161">
        <f t="shared" si="593"/>
        <v>0</v>
      </c>
      <c r="P1728" s="162">
        <f t="shared" si="584"/>
        <v>0</v>
      </c>
      <c r="Q1728" s="157">
        <f t="shared" si="585"/>
        <v>0</v>
      </c>
      <c r="R1728" s="163">
        <f t="shared" si="594"/>
        <v>0.12</v>
      </c>
      <c r="S1728" s="161">
        <f t="shared" si="586"/>
        <v>13</v>
      </c>
      <c r="T1728" s="161">
        <v>360</v>
      </c>
      <c r="U1728" s="164">
        <f t="shared" si="587"/>
        <v>1.0039682640000001</v>
      </c>
      <c r="V1728" s="157">
        <f t="shared" si="588"/>
        <v>3.7570910899999999</v>
      </c>
      <c r="W1728" s="2">
        <f t="shared" si="595"/>
        <v>0</v>
      </c>
      <c r="X1728" s="8"/>
      <c r="Y1728" s="8"/>
      <c r="Z1728" s="5"/>
      <c r="AA1728" s="1"/>
      <c r="AB1728" s="8"/>
      <c r="AC1728" s="3"/>
      <c r="AD1728" s="1"/>
      <c r="AE1728" s="3"/>
      <c r="AF1728" s="3"/>
      <c r="AG1728" s="4"/>
      <c r="AH1728" s="4"/>
      <c r="AI1728" s="4"/>
      <c r="AJ1728" s="1"/>
      <c r="AK1728" s="1"/>
      <c r="AL1728" s="1"/>
      <c r="AM1728" s="1"/>
    </row>
    <row r="1729" spans="1:39" ht="15" customHeight="1" x14ac:dyDescent="0.2">
      <c r="A1729" s="75">
        <f t="shared" si="589"/>
        <v>44664</v>
      </c>
      <c r="B1729" s="2">
        <f t="shared" si="580"/>
        <v>951.13958464999996</v>
      </c>
      <c r="C1729" s="157">
        <f t="shared" si="598"/>
        <v>942.80274841999994</v>
      </c>
      <c r="D1729" s="158">
        <f t="shared" si="590"/>
        <v>6153.09</v>
      </c>
      <c r="E1729" s="150">
        <f>IF(AND(K1729=1,K1728&gt;1),VLOOKUP(A1728,[1]Plan1!$GA$137:$GD$300,4),E1728)</f>
        <v>6215.24</v>
      </c>
      <c r="F1729" s="152">
        <f t="shared" si="581"/>
        <v>44589</v>
      </c>
      <c r="G1729" s="152">
        <f t="shared" si="599"/>
        <v>44620</v>
      </c>
      <c r="H1729" s="159">
        <f t="shared" si="582"/>
        <v>1.0100616113204897E-2</v>
      </c>
      <c r="I1729" s="160">
        <f t="shared" si="591"/>
        <v>44681</v>
      </c>
      <c r="J1729" s="155">
        <f t="shared" si="600"/>
        <v>31</v>
      </c>
      <c r="K1729" s="155">
        <f t="shared" si="596"/>
        <v>14</v>
      </c>
      <c r="L1729" s="2">
        <f t="shared" si="592"/>
        <v>1.0045489999999999</v>
      </c>
      <c r="M1729" s="157">
        <f t="shared" si="597"/>
        <v>1.0045489999999999</v>
      </c>
      <c r="N1729" s="2">
        <f t="shared" si="583"/>
        <v>947.09155811999995</v>
      </c>
      <c r="O1729" s="161">
        <f t="shared" si="593"/>
        <v>0</v>
      </c>
      <c r="P1729" s="162">
        <f t="shared" si="584"/>
        <v>0</v>
      </c>
      <c r="Q1729" s="157">
        <f t="shared" si="585"/>
        <v>0</v>
      </c>
      <c r="R1729" s="163">
        <f t="shared" si="594"/>
        <v>0.12</v>
      </c>
      <c r="S1729" s="161">
        <f t="shared" si="586"/>
        <v>14</v>
      </c>
      <c r="T1729" s="161">
        <v>360</v>
      </c>
      <c r="U1729" s="164">
        <f t="shared" si="587"/>
        <v>1.0042741660000001</v>
      </c>
      <c r="V1729" s="157">
        <f t="shared" si="588"/>
        <v>4.0480265299999996</v>
      </c>
      <c r="W1729" s="2">
        <f t="shared" si="595"/>
        <v>0</v>
      </c>
      <c r="X1729" s="8"/>
      <c r="Y1729" s="8"/>
      <c r="Z1729" s="5"/>
      <c r="AA1729" s="1"/>
      <c r="AB1729" s="8"/>
      <c r="AC1729" s="3"/>
      <c r="AD1729" s="1"/>
      <c r="AE1729" s="3"/>
      <c r="AF1729" s="3"/>
      <c r="AG1729" s="4"/>
      <c r="AH1729" s="4"/>
      <c r="AI1729" s="4"/>
      <c r="AJ1729" s="1"/>
      <c r="AK1729" s="1"/>
      <c r="AL1729" s="1"/>
      <c r="AM1729" s="1"/>
    </row>
    <row r="1730" spans="1:39" ht="15" customHeight="1" x14ac:dyDescent="0.2">
      <c r="A1730" s="75">
        <f t="shared" si="589"/>
        <v>44665</v>
      </c>
      <c r="B1730" s="2">
        <f t="shared" si="580"/>
        <v>951.73787763999997</v>
      </c>
      <c r="C1730" s="157">
        <f t="shared" si="598"/>
        <v>942.80274841999994</v>
      </c>
      <c r="D1730" s="158">
        <f t="shared" si="590"/>
        <v>6153.09</v>
      </c>
      <c r="E1730" s="150">
        <f>IF(AND(K1730=1,K1729&gt;1),VLOOKUP(A1729,[1]Plan1!$GA$137:$GD$300,4),E1729)</f>
        <v>6215.24</v>
      </c>
      <c r="F1730" s="152">
        <f t="shared" si="581"/>
        <v>44589</v>
      </c>
      <c r="G1730" s="152">
        <f t="shared" si="599"/>
        <v>44620</v>
      </c>
      <c r="H1730" s="159">
        <f t="shared" si="582"/>
        <v>1.0100616113204897E-2</v>
      </c>
      <c r="I1730" s="160">
        <f t="shared" si="591"/>
        <v>44681</v>
      </c>
      <c r="J1730" s="155">
        <f t="shared" si="600"/>
        <v>31</v>
      </c>
      <c r="K1730" s="155">
        <f t="shared" si="596"/>
        <v>15</v>
      </c>
      <c r="L1730" s="2">
        <f t="shared" si="592"/>
        <v>1.0048747099999999</v>
      </c>
      <c r="M1730" s="157">
        <f t="shared" si="597"/>
        <v>1.0048747099999999</v>
      </c>
      <c r="N1730" s="2">
        <f t="shared" si="583"/>
        <v>947.39863839999998</v>
      </c>
      <c r="O1730" s="161">
        <f t="shared" si="593"/>
        <v>0</v>
      </c>
      <c r="P1730" s="162">
        <f t="shared" si="584"/>
        <v>0</v>
      </c>
      <c r="Q1730" s="157">
        <f t="shared" si="585"/>
        <v>0</v>
      </c>
      <c r="R1730" s="163">
        <f t="shared" si="594"/>
        <v>0.12</v>
      </c>
      <c r="S1730" s="161">
        <f t="shared" si="586"/>
        <v>15</v>
      </c>
      <c r="T1730" s="161">
        <v>360</v>
      </c>
      <c r="U1730" s="164">
        <f t="shared" si="587"/>
        <v>1.0045801620000001</v>
      </c>
      <c r="V1730" s="157">
        <f t="shared" si="588"/>
        <v>4.3392392400000004</v>
      </c>
      <c r="W1730" s="2">
        <f t="shared" si="595"/>
        <v>0</v>
      </c>
      <c r="X1730" s="8"/>
      <c r="Y1730" s="8"/>
      <c r="Z1730" s="5"/>
      <c r="AA1730" s="1"/>
      <c r="AB1730" s="8"/>
      <c r="AC1730" s="3"/>
      <c r="AD1730" s="1"/>
      <c r="AE1730" s="3"/>
      <c r="AF1730" s="3"/>
      <c r="AG1730" s="4"/>
      <c r="AH1730" s="4"/>
      <c r="AI1730" s="4"/>
      <c r="AJ1730" s="1"/>
      <c r="AK1730" s="1"/>
      <c r="AL1730" s="1"/>
      <c r="AM1730" s="1"/>
    </row>
    <row r="1731" spans="1:39" ht="15" customHeight="1" x14ac:dyDescent="0.2">
      <c r="A1731" s="75">
        <f t="shared" si="589"/>
        <v>44666</v>
      </c>
      <c r="B1731" s="2">
        <f t="shared" si="580"/>
        <v>952.33656037999992</v>
      </c>
      <c r="C1731" s="157">
        <f t="shared" si="598"/>
        <v>942.80274841999994</v>
      </c>
      <c r="D1731" s="158">
        <f t="shared" si="590"/>
        <v>6153.09</v>
      </c>
      <c r="E1731" s="150">
        <f>IF(AND(K1731=1,K1730&gt;1),VLOOKUP(A1730,[1]Plan1!$GA$137:$GD$300,4),E1730)</f>
        <v>6215.24</v>
      </c>
      <c r="F1731" s="152">
        <f t="shared" si="581"/>
        <v>44589</v>
      </c>
      <c r="G1731" s="152">
        <f t="shared" si="599"/>
        <v>44620</v>
      </c>
      <c r="H1731" s="159">
        <f t="shared" si="582"/>
        <v>1.0100616113204897E-2</v>
      </c>
      <c r="I1731" s="160">
        <f t="shared" si="591"/>
        <v>44681</v>
      </c>
      <c r="J1731" s="155">
        <f t="shared" si="600"/>
        <v>31</v>
      </c>
      <c r="K1731" s="155">
        <f t="shared" si="596"/>
        <v>16</v>
      </c>
      <c r="L1731" s="2">
        <f t="shared" si="592"/>
        <v>1.0052005399999999</v>
      </c>
      <c r="M1731" s="157">
        <f t="shared" si="597"/>
        <v>1.0052005399999999</v>
      </c>
      <c r="N1731" s="2">
        <f t="shared" si="583"/>
        <v>947.70583181999996</v>
      </c>
      <c r="O1731" s="161">
        <f t="shared" si="593"/>
        <v>0</v>
      </c>
      <c r="P1731" s="162">
        <f t="shared" si="584"/>
        <v>0</v>
      </c>
      <c r="Q1731" s="157">
        <f t="shared" si="585"/>
        <v>0</v>
      </c>
      <c r="R1731" s="163">
        <f t="shared" si="594"/>
        <v>0.12</v>
      </c>
      <c r="S1731" s="161">
        <f t="shared" si="586"/>
        <v>16</v>
      </c>
      <c r="T1731" s="161">
        <v>360</v>
      </c>
      <c r="U1731" s="164">
        <f t="shared" si="587"/>
        <v>1.0048862510000001</v>
      </c>
      <c r="V1731" s="157">
        <f t="shared" si="588"/>
        <v>4.6307285599999997</v>
      </c>
      <c r="W1731" s="2">
        <f t="shared" si="595"/>
        <v>0</v>
      </c>
      <c r="X1731" s="8"/>
      <c r="Y1731" s="8"/>
      <c r="Z1731" s="5"/>
      <c r="AA1731" s="1"/>
      <c r="AB1731" s="8"/>
      <c r="AC1731" s="3"/>
      <c r="AD1731" s="1"/>
      <c r="AE1731" s="3"/>
      <c r="AF1731" s="3"/>
      <c r="AG1731" s="4"/>
      <c r="AH1731" s="4"/>
      <c r="AI1731" s="4"/>
      <c r="AJ1731" s="1"/>
      <c r="AK1731" s="1"/>
      <c r="AL1731" s="1"/>
      <c r="AM1731" s="1"/>
    </row>
    <row r="1732" spans="1:39" ht="15" customHeight="1" x14ac:dyDescent="0.2">
      <c r="A1732" s="75">
        <f t="shared" si="589"/>
        <v>44667</v>
      </c>
      <c r="B1732" s="2">
        <f t="shared" si="580"/>
        <v>952.93561412000008</v>
      </c>
      <c r="C1732" s="157">
        <f t="shared" si="598"/>
        <v>942.80274841999994</v>
      </c>
      <c r="D1732" s="158">
        <f t="shared" si="590"/>
        <v>6153.09</v>
      </c>
      <c r="E1732" s="150">
        <f>IF(AND(K1732=1,K1731&gt;1),VLOOKUP(A1731,[1]Plan1!$GA$137:$GD$300,4),E1731)</f>
        <v>6215.24</v>
      </c>
      <c r="F1732" s="152">
        <f t="shared" si="581"/>
        <v>44589</v>
      </c>
      <c r="G1732" s="152">
        <f t="shared" si="599"/>
        <v>44620</v>
      </c>
      <c r="H1732" s="159">
        <f t="shared" si="582"/>
        <v>1.0100616113204897E-2</v>
      </c>
      <c r="I1732" s="160">
        <f t="shared" si="591"/>
        <v>44681</v>
      </c>
      <c r="J1732" s="155">
        <f t="shared" si="600"/>
        <v>31</v>
      </c>
      <c r="K1732" s="155">
        <f t="shared" si="596"/>
        <v>17</v>
      </c>
      <c r="L1732" s="2">
        <f t="shared" si="592"/>
        <v>1.00552647</v>
      </c>
      <c r="M1732" s="157">
        <f t="shared" si="597"/>
        <v>1.00552647</v>
      </c>
      <c r="N1732" s="2">
        <f t="shared" si="583"/>
        <v>948.01311952000003</v>
      </c>
      <c r="O1732" s="161">
        <f t="shared" si="593"/>
        <v>0</v>
      </c>
      <c r="P1732" s="162">
        <f t="shared" si="584"/>
        <v>0</v>
      </c>
      <c r="Q1732" s="157">
        <f t="shared" si="585"/>
        <v>0</v>
      </c>
      <c r="R1732" s="163">
        <f t="shared" si="594"/>
        <v>0.12</v>
      </c>
      <c r="S1732" s="161">
        <f t="shared" si="586"/>
        <v>17</v>
      </c>
      <c r="T1732" s="161">
        <v>360</v>
      </c>
      <c r="U1732" s="164">
        <f t="shared" si="587"/>
        <v>1.0051924329999999</v>
      </c>
      <c r="V1732" s="157">
        <f t="shared" si="588"/>
        <v>4.9224946000000003</v>
      </c>
      <c r="W1732" s="2">
        <f t="shared" si="595"/>
        <v>0</v>
      </c>
      <c r="X1732" s="8"/>
      <c r="Y1732" s="8"/>
      <c r="Z1732" s="5"/>
      <c r="AA1732" s="1"/>
      <c r="AB1732" s="8"/>
      <c r="AC1732" s="3"/>
      <c r="AD1732" s="1"/>
      <c r="AE1732" s="3"/>
      <c r="AF1732" s="3"/>
      <c r="AG1732" s="4"/>
      <c r="AH1732" s="4"/>
      <c r="AI1732" s="4"/>
      <c r="AJ1732" s="1"/>
      <c r="AK1732" s="1"/>
      <c r="AL1732" s="1"/>
      <c r="AM1732" s="1"/>
    </row>
    <row r="1733" spans="1:39" ht="15" customHeight="1" x14ac:dyDescent="0.2">
      <c r="A1733" s="75">
        <f t="shared" si="589"/>
        <v>44668</v>
      </c>
      <c r="B1733" s="2">
        <f t="shared" si="580"/>
        <v>953.53504944999997</v>
      </c>
      <c r="C1733" s="157">
        <f t="shared" si="598"/>
        <v>942.80274841999994</v>
      </c>
      <c r="D1733" s="158">
        <f t="shared" si="590"/>
        <v>6153.09</v>
      </c>
      <c r="E1733" s="150">
        <f>IF(AND(K1733=1,K1732&gt;1),VLOOKUP(A1732,[1]Plan1!$GA$137:$GD$300,4),E1732)</f>
        <v>6215.24</v>
      </c>
      <c r="F1733" s="152">
        <f t="shared" si="581"/>
        <v>44589</v>
      </c>
      <c r="G1733" s="152">
        <f t="shared" si="599"/>
        <v>44620</v>
      </c>
      <c r="H1733" s="159">
        <f t="shared" si="582"/>
        <v>1.0100616113204897E-2</v>
      </c>
      <c r="I1733" s="160">
        <f t="shared" si="591"/>
        <v>44681</v>
      </c>
      <c r="J1733" s="155">
        <f t="shared" si="600"/>
        <v>31</v>
      </c>
      <c r="K1733" s="155">
        <f t="shared" si="596"/>
        <v>18</v>
      </c>
      <c r="L1733" s="2">
        <f t="shared" si="592"/>
        <v>1.00585251</v>
      </c>
      <c r="M1733" s="157">
        <f t="shared" si="597"/>
        <v>1.00585251</v>
      </c>
      <c r="N1733" s="2">
        <f t="shared" si="583"/>
        <v>948.32051092999995</v>
      </c>
      <c r="O1733" s="161">
        <f t="shared" si="593"/>
        <v>0</v>
      </c>
      <c r="P1733" s="162">
        <f t="shared" si="584"/>
        <v>0</v>
      </c>
      <c r="Q1733" s="157">
        <f t="shared" si="585"/>
        <v>0</v>
      </c>
      <c r="R1733" s="163">
        <f t="shared" si="594"/>
        <v>0.12</v>
      </c>
      <c r="S1733" s="161">
        <f t="shared" si="586"/>
        <v>18</v>
      </c>
      <c r="T1733" s="161">
        <v>360</v>
      </c>
      <c r="U1733" s="164">
        <f t="shared" si="587"/>
        <v>1.005498709</v>
      </c>
      <c r="V1733" s="157">
        <f t="shared" si="588"/>
        <v>5.2145385199999996</v>
      </c>
      <c r="W1733" s="2">
        <f t="shared" si="595"/>
        <v>0</v>
      </c>
      <c r="X1733" s="8"/>
      <c r="Y1733" s="8"/>
      <c r="Z1733" s="5"/>
      <c r="AA1733" s="1"/>
      <c r="AB1733" s="8"/>
      <c r="AC1733" s="3"/>
      <c r="AD1733" s="1"/>
      <c r="AE1733" s="3"/>
      <c r="AF1733" s="3"/>
      <c r="AG1733" s="4"/>
      <c r="AH1733" s="4"/>
      <c r="AI1733" s="4"/>
      <c r="AJ1733" s="1"/>
      <c r="AK1733" s="1"/>
      <c r="AL1733" s="1"/>
      <c r="AM1733" s="1"/>
    </row>
    <row r="1734" spans="1:39" ht="15" customHeight="1" x14ac:dyDescent="0.2">
      <c r="A1734" s="75">
        <f t="shared" si="589"/>
        <v>44669</v>
      </c>
      <c r="B1734" s="2">
        <f t="shared" si="580"/>
        <v>954.13485613</v>
      </c>
      <c r="C1734" s="157">
        <f t="shared" si="598"/>
        <v>942.80274841999994</v>
      </c>
      <c r="D1734" s="158">
        <f t="shared" si="590"/>
        <v>6153.09</v>
      </c>
      <c r="E1734" s="150">
        <f>IF(AND(K1734=1,K1733&gt;1),VLOOKUP(A1733,[1]Plan1!$GA$137:$GD$300,4),E1733)</f>
        <v>6215.24</v>
      </c>
      <c r="F1734" s="152">
        <f t="shared" si="581"/>
        <v>44589</v>
      </c>
      <c r="G1734" s="152">
        <f t="shared" si="599"/>
        <v>44620</v>
      </c>
      <c r="H1734" s="159">
        <f t="shared" si="582"/>
        <v>1.0100616113204897E-2</v>
      </c>
      <c r="I1734" s="160">
        <f t="shared" si="591"/>
        <v>44681</v>
      </c>
      <c r="J1734" s="155">
        <f t="shared" si="600"/>
        <v>31</v>
      </c>
      <c r="K1734" s="155">
        <f t="shared" si="596"/>
        <v>19</v>
      </c>
      <c r="L1734" s="2">
        <f t="shared" si="592"/>
        <v>1.0061786500000001</v>
      </c>
      <c r="M1734" s="157">
        <f t="shared" si="597"/>
        <v>1.0061786500000001</v>
      </c>
      <c r="N1734" s="2">
        <f t="shared" si="583"/>
        <v>948.62799661999998</v>
      </c>
      <c r="O1734" s="161">
        <f t="shared" si="593"/>
        <v>0</v>
      </c>
      <c r="P1734" s="162">
        <f t="shared" si="584"/>
        <v>0</v>
      </c>
      <c r="Q1734" s="157">
        <f t="shared" si="585"/>
        <v>0</v>
      </c>
      <c r="R1734" s="163">
        <f t="shared" si="594"/>
        <v>0.12</v>
      </c>
      <c r="S1734" s="161">
        <f t="shared" si="586"/>
        <v>19</v>
      </c>
      <c r="T1734" s="161">
        <v>360</v>
      </c>
      <c r="U1734" s="164">
        <f t="shared" si="587"/>
        <v>1.0058050780000001</v>
      </c>
      <c r="V1734" s="157">
        <f t="shared" si="588"/>
        <v>5.50685951</v>
      </c>
      <c r="W1734" s="2">
        <f t="shared" si="595"/>
        <v>0</v>
      </c>
      <c r="X1734" s="8"/>
      <c r="Y1734" s="8"/>
      <c r="Z1734" s="5"/>
      <c r="AA1734" s="1"/>
      <c r="AB1734" s="8"/>
      <c r="AC1734" s="3"/>
      <c r="AD1734" s="1"/>
      <c r="AE1734" s="3"/>
      <c r="AF1734" s="3"/>
      <c r="AG1734" s="4"/>
      <c r="AH1734" s="4"/>
      <c r="AI1734" s="4"/>
      <c r="AJ1734" s="1"/>
      <c r="AK1734" s="1"/>
      <c r="AL1734" s="1"/>
      <c r="AM1734" s="1"/>
    </row>
    <row r="1735" spans="1:39" ht="15" customHeight="1" x14ac:dyDescent="0.2">
      <c r="A1735" s="75">
        <f t="shared" si="589"/>
        <v>44670</v>
      </c>
      <c r="B1735" s="2">
        <f t="shared" si="580"/>
        <v>954.73504379999997</v>
      </c>
      <c r="C1735" s="157">
        <f t="shared" si="598"/>
        <v>942.80274841999994</v>
      </c>
      <c r="D1735" s="158">
        <f t="shared" si="590"/>
        <v>6153.09</v>
      </c>
      <c r="E1735" s="150">
        <f>IF(AND(K1735=1,K1734&gt;1),VLOOKUP(A1734,[1]Plan1!$GA$137:$GD$300,4),E1734)</f>
        <v>6215.24</v>
      </c>
      <c r="F1735" s="152">
        <f t="shared" si="581"/>
        <v>44589</v>
      </c>
      <c r="G1735" s="152">
        <f t="shared" si="599"/>
        <v>44620</v>
      </c>
      <c r="H1735" s="159">
        <f t="shared" si="582"/>
        <v>1.0100616113204897E-2</v>
      </c>
      <c r="I1735" s="160">
        <f t="shared" si="591"/>
        <v>44681</v>
      </c>
      <c r="J1735" s="155">
        <f t="shared" si="600"/>
        <v>31</v>
      </c>
      <c r="K1735" s="155">
        <f t="shared" si="596"/>
        <v>20</v>
      </c>
      <c r="L1735" s="2">
        <f t="shared" si="592"/>
        <v>1.0065048999999999</v>
      </c>
      <c r="M1735" s="157">
        <f t="shared" si="597"/>
        <v>1.0065048999999999</v>
      </c>
      <c r="N1735" s="2">
        <f t="shared" si="583"/>
        <v>948.93558600999995</v>
      </c>
      <c r="O1735" s="161">
        <f t="shared" si="593"/>
        <v>0</v>
      </c>
      <c r="P1735" s="162">
        <f t="shared" si="584"/>
        <v>0</v>
      </c>
      <c r="Q1735" s="157">
        <f t="shared" si="585"/>
        <v>0</v>
      </c>
      <c r="R1735" s="163">
        <f t="shared" si="594"/>
        <v>0.12</v>
      </c>
      <c r="S1735" s="161">
        <f t="shared" si="586"/>
        <v>20</v>
      </c>
      <c r="T1735" s="161">
        <v>360</v>
      </c>
      <c r="U1735" s="164">
        <f t="shared" si="587"/>
        <v>1.00611154</v>
      </c>
      <c r="V1735" s="157">
        <f t="shared" si="588"/>
        <v>5.7994577899999999</v>
      </c>
      <c r="W1735" s="2">
        <f t="shared" si="595"/>
        <v>0</v>
      </c>
      <c r="X1735" s="8"/>
      <c r="Y1735" s="8"/>
      <c r="Z1735" s="5"/>
      <c r="AA1735" s="1"/>
      <c r="AB1735" s="8"/>
      <c r="AC1735" s="3"/>
      <c r="AD1735" s="1"/>
      <c r="AE1735" s="3"/>
      <c r="AF1735" s="3"/>
      <c r="AG1735" s="4"/>
      <c r="AH1735" s="4"/>
      <c r="AI1735" s="4"/>
      <c r="AJ1735" s="1"/>
      <c r="AK1735" s="1"/>
      <c r="AL1735" s="1"/>
      <c r="AM1735" s="1"/>
    </row>
    <row r="1736" spans="1:39" ht="15" customHeight="1" x14ac:dyDescent="0.2">
      <c r="A1736" s="75">
        <f t="shared" si="589"/>
        <v>44671</v>
      </c>
      <c r="B1736" s="2">
        <f t="shared" si="580"/>
        <v>955.33560317000001</v>
      </c>
      <c r="C1736" s="157">
        <f t="shared" si="598"/>
        <v>942.80274841999994</v>
      </c>
      <c r="D1736" s="158">
        <f t="shared" si="590"/>
        <v>6153.09</v>
      </c>
      <c r="E1736" s="150">
        <f>IF(AND(K1736=1,K1735&gt;1),VLOOKUP(A1735,[1]Plan1!$GA$137:$GD$300,4),E1735)</f>
        <v>6215.24</v>
      </c>
      <c r="F1736" s="152">
        <f t="shared" si="581"/>
        <v>44589</v>
      </c>
      <c r="G1736" s="152">
        <f t="shared" si="599"/>
        <v>44620</v>
      </c>
      <c r="H1736" s="159">
        <f t="shared" si="582"/>
        <v>1.0100616113204897E-2</v>
      </c>
      <c r="I1736" s="160">
        <f t="shared" si="591"/>
        <v>44681</v>
      </c>
      <c r="J1736" s="155">
        <f t="shared" si="600"/>
        <v>31</v>
      </c>
      <c r="K1736" s="155">
        <f t="shared" si="596"/>
        <v>21</v>
      </c>
      <c r="L1736" s="2">
        <f t="shared" si="592"/>
        <v>1.0068312500000001</v>
      </c>
      <c r="M1736" s="157">
        <f t="shared" si="597"/>
        <v>1.0068312500000001</v>
      </c>
      <c r="N1736" s="2">
        <f t="shared" si="583"/>
        <v>949.24326969000003</v>
      </c>
      <c r="O1736" s="161">
        <f t="shared" si="593"/>
        <v>0</v>
      </c>
      <c r="P1736" s="162">
        <f t="shared" si="584"/>
        <v>0</v>
      </c>
      <c r="Q1736" s="157">
        <f t="shared" si="585"/>
        <v>0</v>
      </c>
      <c r="R1736" s="163">
        <f t="shared" si="594"/>
        <v>0.12</v>
      </c>
      <c r="S1736" s="161">
        <f t="shared" si="586"/>
        <v>21</v>
      </c>
      <c r="T1736" s="161">
        <v>360</v>
      </c>
      <c r="U1736" s="164">
        <f t="shared" si="587"/>
        <v>1.0064180949999999</v>
      </c>
      <c r="V1736" s="157">
        <f t="shared" si="588"/>
        <v>6.0923334799999997</v>
      </c>
      <c r="W1736" s="2">
        <f t="shared" si="595"/>
        <v>0</v>
      </c>
      <c r="X1736" s="8"/>
      <c r="Y1736" s="8"/>
      <c r="Z1736" s="5"/>
      <c r="AA1736" s="1"/>
      <c r="AB1736" s="8"/>
      <c r="AC1736" s="3"/>
      <c r="AD1736" s="1"/>
      <c r="AE1736" s="3"/>
      <c r="AF1736" s="3"/>
      <c r="AG1736" s="4"/>
      <c r="AH1736" s="4"/>
      <c r="AI1736" s="4"/>
      <c r="AJ1736" s="1"/>
      <c r="AK1736" s="1"/>
      <c r="AL1736" s="1"/>
      <c r="AM1736" s="1"/>
    </row>
    <row r="1737" spans="1:39" ht="15" customHeight="1" x14ac:dyDescent="0.2">
      <c r="A1737" s="75">
        <f t="shared" si="589"/>
        <v>44672</v>
      </c>
      <c r="B1737" s="2">
        <f t="shared" si="580"/>
        <v>955.93654485000002</v>
      </c>
      <c r="C1737" s="157">
        <f t="shared" si="598"/>
        <v>942.80274841999994</v>
      </c>
      <c r="D1737" s="158">
        <f t="shared" si="590"/>
        <v>6153.09</v>
      </c>
      <c r="E1737" s="150">
        <f>IF(AND(K1737=1,K1736&gt;1),VLOOKUP(A1736,[1]Plan1!$GA$137:$GD$300,4),E1736)</f>
        <v>6215.24</v>
      </c>
      <c r="F1737" s="152">
        <f t="shared" si="581"/>
        <v>44589</v>
      </c>
      <c r="G1737" s="152">
        <f t="shared" si="599"/>
        <v>44620</v>
      </c>
      <c r="H1737" s="159">
        <f t="shared" si="582"/>
        <v>1.0100616113204897E-2</v>
      </c>
      <c r="I1737" s="160">
        <f t="shared" si="591"/>
        <v>44681</v>
      </c>
      <c r="J1737" s="155">
        <f t="shared" si="600"/>
        <v>31</v>
      </c>
      <c r="K1737" s="155">
        <f t="shared" si="596"/>
        <v>22</v>
      </c>
      <c r="L1737" s="2">
        <f t="shared" si="592"/>
        <v>1.00715771</v>
      </c>
      <c r="M1737" s="157">
        <f t="shared" si="597"/>
        <v>1.00715771</v>
      </c>
      <c r="N1737" s="2">
        <f t="shared" si="583"/>
        <v>949.55105707999996</v>
      </c>
      <c r="O1737" s="161">
        <f t="shared" si="593"/>
        <v>0</v>
      </c>
      <c r="P1737" s="162">
        <f t="shared" si="584"/>
        <v>0</v>
      </c>
      <c r="Q1737" s="157">
        <f t="shared" si="585"/>
        <v>0</v>
      </c>
      <c r="R1737" s="163">
        <f t="shared" si="594"/>
        <v>0.12</v>
      </c>
      <c r="S1737" s="161">
        <f t="shared" si="586"/>
        <v>22</v>
      </c>
      <c r="T1737" s="161">
        <v>360</v>
      </c>
      <c r="U1737" s="164">
        <f t="shared" si="587"/>
        <v>1.006724744</v>
      </c>
      <c r="V1737" s="157">
        <f t="shared" si="588"/>
        <v>6.3854877700000001</v>
      </c>
      <c r="W1737" s="2">
        <f t="shared" si="595"/>
        <v>0</v>
      </c>
      <c r="X1737" s="8"/>
      <c r="Y1737" s="8"/>
      <c r="Z1737" s="5"/>
      <c r="AA1737" s="1"/>
      <c r="AB1737" s="8"/>
      <c r="AC1737" s="3"/>
      <c r="AD1737" s="1"/>
      <c r="AE1737" s="3"/>
      <c r="AF1737" s="3"/>
      <c r="AG1737" s="4"/>
      <c r="AH1737" s="4"/>
      <c r="AI1737" s="4"/>
      <c r="AJ1737" s="1"/>
      <c r="AK1737" s="1"/>
      <c r="AL1737" s="1"/>
      <c r="AM1737" s="1"/>
    </row>
    <row r="1738" spans="1:39" ht="15" customHeight="1" x14ac:dyDescent="0.2">
      <c r="A1738" s="75">
        <f t="shared" si="589"/>
        <v>44673</v>
      </c>
      <c r="B1738" s="2">
        <f t="shared" si="580"/>
        <v>956.53785950999998</v>
      </c>
      <c r="C1738" s="157">
        <f t="shared" si="598"/>
        <v>942.80274841999994</v>
      </c>
      <c r="D1738" s="158">
        <f t="shared" si="590"/>
        <v>6153.09</v>
      </c>
      <c r="E1738" s="150">
        <f>IF(AND(K1738=1,K1737&gt;1),VLOOKUP(A1737,[1]Plan1!$GA$137:$GD$300,4),E1737)</f>
        <v>6215.24</v>
      </c>
      <c r="F1738" s="152">
        <f t="shared" si="581"/>
        <v>44589</v>
      </c>
      <c r="G1738" s="152">
        <f t="shared" si="599"/>
        <v>44620</v>
      </c>
      <c r="H1738" s="159">
        <f t="shared" si="582"/>
        <v>1.0100616113204897E-2</v>
      </c>
      <c r="I1738" s="160">
        <f t="shared" si="591"/>
        <v>44681</v>
      </c>
      <c r="J1738" s="155">
        <f t="shared" si="600"/>
        <v>31</v>
      </c>
      <c r="K1738" s="155">
        <f t="shared" si="596"/>
        <v>23</v>
      </c>
      <c r="L1738" s="2">
        <f t="shared" si="592"/>
        <v>1.00748427</v>
      </c>
      <c r="M1738" s="157">
        <f t="shared" si="597"/>
        <v>1.00748427</v>
      </c>
      <c r="N1738" s="2">
        <f t="shared" si="583"/>
        <v>949.85893873999999</v>
      </c>
      <c r="O1738" s="161">
        <f t="shared" si="593"/>
        <v>0</v>
      </c>
      <c r="P1738" s="162">
        <f t="shared" si="584"/>
        <v>0</v>
      </c>
      <c r="Q1738" s="157">
        <f t="shared" si="585"/>
        <v>0</v>
      </c>
      <c r="R1738" s="163">
        <f t="shared" si="594"/>
        <v>0.12</v>
      </c>
      <c r="S1738" s="161">
        <f t="shared" si="586"/>
        <v>23</v>
      </c>
      <c r="T1738" s="161">
        <v>360</v>
      </c>
      <c r="U1738" s="164">
        <f t="shared" si="587"/>
        <v>1.0070314869999999</v>
      </c>
      <c r="V1738" s="157">
        <f t="shared" si="588"/>
        <v>6.6789207700000004</v>
      </c>
      <c r="W1738" s="2">
        <f t="shared" si="595"/>
        <v>0</v>
      </c>
      <c r="X1738" s="8"/>
      <c r="Y1738" s="8"/>
      <c r="Z1738" s="5"/>
      <c r="AA1738" s="1"/>
      <c r="AB1738" s="8"/>
      <c r="AC1738" s="3"/>
      <c r="AD1738" s="1"/>
      <c r="AE1738" s="3"/>
      <c r="AF1738" s="3"/>
      <c r="AG1738" s="4"/>
      <c r="AH1738" s="4"/>
      <c r="AI1738" s="4"/>
      <c r="AJ1738" s="1"/>
      <c r="AK1738" s="1"/>
      <c r="AL1738" s="1"/>
      <c r="AM1738" s="1"/>
    </row>
    <row r="1739" spans="1:39" ht="15" customHeight="1" x14ac:dyDescent="0.2">
      <c r="A1739" s="75">
        <f t="shared" si="589"/>
        <v>44674</v>
      </c>
      <c r="B1739" s="2">
        <f t="shared" ref="B1739:B1802" si="601">N1739+V1739</f>
        <v>957.13956539999992</v>
      </c>
      <c r="C1739" s="157">
        <f t="shared" si="598"/>
        <v>942.80274841999994</v>
      </c>
      <c r="D1739" s="158">
        <f t="shared" si="590"/>
        <v>6153.09</v>
      </c>
      <c r="E1739" s="150">
        <f>IF(AND(K1739=1,K1738&gt;1),VLOOKUP(A1738,[1]Plan1!$GA$137:$GD$300,4),E1738)</f>
        <v>6215.24</v>
      </c>
      <c r="F1739" s="152">
        <f t="shared" ref="F1739:F1802" si="602">EDATE(G1739,-1)</f>
        <v>44589</v>
      </c>
      <c r="G1739" s="152">
        <f t="shared" si="599"/>
        <v>44620</v>
      </c>
      <c r="H1739" s="159">
        <f t="shared" ref="H1739:H1802" si="603">(E1739/D1739)-1</f>
        <v>1.0100616113204897E-2</v>
      </c>
      <c r="I1739" s="160">
        <f t="shared" si="591"/>
        <v>44681</v>
      </c>
      <c r="J1739" s="155">
        <f t="shared" si="600"/>
        <v>31</v>
      </c>
      <c r="K1739" s="155">
        <f t="shared" si="596"/>
        <v>24</v>
      </c>
      <c r="L1739" s="2">
        <f t="shared" si="592"/>
        <v>1.0078109500000001</v>
      </c>
      <c r="M1739" s="157">
        <f t="shared" si="597"/>
        <v>1.0078109500000001</v>
      </c>
      <c r="N1739" s="2">
        <f t="shared" ref="N1739:N1802" si="604">TRUNC(C1739*M1739,8)</f>
        <v>950.16693353999995</v>
      </c>
      <c r="O1739" s="161">
        <f t="shared" si="593"/>
        <v>0</v>
      </c>
      <c r="P1739" s="162">
        <f t="shared" ref="P1739:P1802" si="605">IF(O1739&gt;0,VLOOKUP($A1739,$AB$11:$AG$122,6),0)</f>
        <v>0</v>
      </c>
      <c r="Q1739" s="157">
        <f t="shared" ref="Q1739:Q1802" si="606">IF(P1739&gt;0,TRUNC(P1739*N1739,8),0)</f>
        <v>0</v>
      </c>
      <c r="R1739" s="163">
        <f t="shared" si="594"/>
        <v>0.12</v>
      </c>
      <c r="S1739" s="161">
        <f t="shared" ref="S1739:S1802" si="607">K1739</f>
        <v>24</v>
      </c>
      <c r="T1739" s="161">
        <v>360</v>
      </c>
      <c r="U1739" s="164">
        <f t="shared" ref="U1739:U1802" si="608">ROUND((1+R1739)^(30/360)^(K1739/J1739),9)</f>
        <v>1.0073383229999999</v>
      </c>
      <c r="V1739" s="157">
        <f t="shared" ref="V1739:V1802" si="609">TRUNC((N1739*(U1739-1)),8)</f>
        <v>6.9726318599999999</v>
      </c>
      <c r="W1739" s="2">
        <f t="shared" si="595"/>
        <v>0</v>
      </c>
      <c r="X1739" s="8"/>
      <c r="Y1739" s="8"/>
      <c r="Z1739" s="5"/>
      <c r="AA1739" s="1"/>
      <c r="AB1739" s="8"/>
      <c r="AC1739" s="3"/>
      <c r="AD1739" s="1"/>
      <c r="AE1739" s="3"/>
      <c r="AF1739" s="3"/>
      <c r="AG1739" s="4"/>
      <c r="AH1739" s="4"/>
      <c r="AI1739" s="4"/>
      <c r="AJ1739" s="1"/>
      <c r="AK1739" s="1"/>
      <c r="AL1739" s="1"/>
      <c r="AM1739" s="1"/>
    </row>
    <row r="1740" spans="1:39" ht="15" customHeight="1" x14ac:dyDescent="0.2">
      <c r="A1740" s="75">
        <f t="shared" ref="A1740:A1803" si="610">(A1739+1)</f>
        <v>44675</v>
      </c>
      <c r="B1740" s="2">
        <f t="shared" si="601"/>
        <v>957.74163419000001</v>
      </c>
      <c r="C1740" s="157">
        <f t="shared" si="598"/>
        <v>942.80274841999994</v>
      </c>
      <c r="D1740" s="158">
        <f t="shared" ref="D1740:D1803" si="611">IF(E1740=E1739,D1739,E1739)</f>
        <v>6153.09</v>
      </c>
      <c r="E1740" s="150">
        <f>IF(AND(K1740=1,K1739&gt;1),VLOOKUP(A1739,[1]Plan1!$GA$137:$GD$300,4),E1739)</f>
        <v>6215.24</v>
      </c>
      <c r="F1740" s="152">
        <f t="shared" si="602"/>
        <v>44589</v>
      </c>
      <c r="G1740" s="152">
        <f t="shared" si="599"/>
        <v>44620</v>
      </c>
      <c r="H1740" s="159">
        <f t="shared" si="603"/>
        <v>1.0100616113204897E-2</v>
      </c>
      <c r="I1740" s="160">
        <f t="shared" ref="I1740:I1803" si="612">VLOOKUP(A1739,AF$126:AI$301,4)</f>
        <v>44681</v>
      </c>
      <c r="J1740" s="155">
        <f t="shared" si="600"/>
        <v>31</v>
      </c>
      <c r="K1740" s="155">
        <f t="shared" si="596"/>
        <v>25</v>
      </c>
      <c r="L1740" s="2">
        <f t="shared" ref="L1740:L1803" si="613">TRUNC((E1740/D1740)^TRUNC((K1740/J1740),9),8)</f>
        <v>1.0081377199999999</v>
      </c>
      <c r="M1740" s="157">
        <f t="shared" si="597"/>
        <v>1.0081377199999999</v>
      </c>
      <c r="N1740" s="2">
        <f t="shared" si="604"/>
        <v>950.47501320000003</v>
      </c>
      <c r="O1740" s="161">
        <f t="shared" ref="O1740:O1803" si="614">IF(VLOOKUP(A1740,AB$11:AK$122,10)=VLOOKUP(A1739,AB$11:AK$122,10),0,VLOOKUP(A1740,AB$11:AK$122,10))</f>
        <v>0</v>
      </c>
      <c r="P1740" s="162">
        <f t="shared" si="605"/>
        <v>0</v>
      </c>
      <c r="Q1740" s="157">
        <f t="shared" si="606"/>
        <v>0</v>
      </c>
      <c r="R1740" s="163">
        <f t="shared" ref="R1740:R1803" si="615">(R1739)</f>
        <v>0.12</v>
      </c>
      <c r="S1740" s="161">
        <f t="shared" si="607"/>
        <v>25</v>
      </c>
      <c r="T1740" s="161">
        <v>360</v>
      </c>
      <c r="U1740" s="164">
        <f t="shared" si="608"/>
        <v>1.0076452520000001</v>
      </c>
      <c r="V1740" s="157">
        <f t="shared" si="609"/>
        <v>7.2666209899999998</v>
      </c>
      <c r="W1740" s="2">
        <f t="shared" ref="W1740:W1803" si="616">IF(O1740&gt;0,Q1740+V1740,0)</f>
        <v>0</v>
      </c>
      <c r="X1740" s="8"/>
      <c r="Y1740" s="8"/>
      <c r="Z1740" s="5"/>
      <c r="AA1740" s="1"/>
      <c r="AB1740" s="8"/>
      <c r="AC1740" s="3"/>
      <c r="AD1740" s="1"/>
      <c r="AE1740" s="3"/>
      <c r="AF1740" s="3"/>
      <c r="AG1740" s="4"/>
      <c r="AH1740" s="4"/>
      <c r="AI1740" s="4"/>
      <c r="AJ1740" s="1"/>
      <c r="AK1740" s="1"/>
      <c r="AL1740" s="1"/>
      <c r="AM1740" s="1"/>
    </row>
    <row r="1741" spans="1:39" ht="15" customHeight="1" x14ac:dyDescent="0.2">
      <c r="A1741" s="75">
        <f t="shared" si="610"/>
        <v>44676</v>
      </c>
      <c r="B1741" s="2">
        <f t="shared" si="601"/>
        <v>958.34409550000009</v>
      </c>
      <c r="C1741" s="157">
        <f t="shared" si="598"/>
        <v>942.80274841999994</v>
      </c>
      <c r="D1741" s="158">
        <f t="shared" si="611"/>
        <v>6153.09</v>
      </c>
      <c r="E1741" s="150">
        <f>IF(AND(K1741=1,K1740&gt;1),VLOOKUP(A1740,[1]Plan1!$GA$137:$GD$300,4),E1740)</f>
        <v>6215.24</v>
      </c>
      <c r="F1741" s="152">
        <f t="shared" si="602"/>
        <v>44589</v>
      </c>
      <c r="G1741" s="152">
        <f t="shared" si="599"/>
        <v>44620</v>
      </c>
      <c r="H1741" s="159">
        <f t="shared" si="603"/>
        <v>1.0100616113204897E-2</v>
      </c>
      <c r="I1741" s="160">
        <f t="shared" si="612"/>
        <v>44681</v>
      </c>
      <c r="J1741" s="155">
        <f t="shared" si="600"/>
        <v>31</v>
      </c>
      <c r="K1741" s="155">
        <f t="shared" si="596"/>
        <v>26</v>
      </c>
      <c r="L1741" s="2">
        <f t="shared" si="613"/>
        <v>1.0084646100000001</v>
      </c>
      <c r="M1741" s="157">
        <f t="shared" si="597"/>
        <v>1.0084646100000001</v>
      </c>
      <c r="N1741" s="2">
        <f t="shared" si="604"/>
        <v>950.78320599000006</v>
      </c>
      <c r="O1741" s="161">
        <f t="shared" si="614"/>
        <v>0</v>
      </c>
      <c r="P1741" s="162">
        <f t="shared" si="605"/>
        <v>0</v>
      </c>
      <c r="Q1741" s="157">
        <f t="shared" si="606"/>
        <v>0</v>
      </c>
      <c r="R1741" s="163">
        <f t="shared" si="615"/>
        <v>0.12</v>
      </c>
      <c r="S1741" s="161">
        <f t="shared" si="607"/>
        <v>26</v>
      </c>
      <c r="T1741" s="161">
        <v>360</v>
      </c>
      <c r="U1741" s="164">
        <f t="shared" si="608"/>
        <v>1.0079522750000001</v>
      </c>
      <c r="V1741" s="157">
        <f t="shared" si="609"/>
        <v>7.56088951</v>
      </c>
      <c r="W1741" s="2">
        <f t="shared" si="616"/>
        <v>0</v>
      </c>
      <c r="X1741" s="8"/>
      <c r="Y1741" s="8"/>
      <c r="Z1741" s="5"/>
      <c r="AA1741" s="1"/>
      <c r="AB1741" s="8"/>
      <c r="AC1741" s="3"/>
      <c r="AD1741" s="1"/>
      <c r="AE1741" s="3"/>
      <c r="AF1741" s="3"/>
      <c r="AG1741" s="4"/>
      <c r="AH1741" s="4"/>
      <c r="AI1741" s="4"/>
      <c r="AJ1741" s="1"/>
      <c r="AK1741" s="1"/>
      <c r="AL1741" s="1"/>
      <c r="AM1741" s="1"/>
    </row>
    <row r="1742" spans="1:39" ht="15" customHeight="1" x14ac:dyDescent="0.2">
      <c r="A1742" s="75">
        <f t="shared" si="610"/>
        <v>44677</v>
      </c>
      <c r="B1742" s="2">
        <f t="shared" si="601"/>
        <v>958.94692006999992</v>
      </c>
      <c r="C1742" s="157">
        <f t="shared" si="598"/>
        <v>942.80274841999994</v>
      </c>
      <c r="D1742" s="158">
        <f t="shared" si="611"/>
        <v>6153.09</v>
      </c>
      <c r="E1742" s="150">
        <f>IF(AND(K1742=1,K1741&gt;1),VLOOKUP(A1741,[1]Plan1!$GA$137:$GD$300,4),E1741)</f>
        <v>6215.24</v>
      </c>
      <c r="F1742" s="152">
        <f t="shared" si="602"/>
        <v>44589</v>
      </c>
      <c r="G1742" s="152">
        <f t="shared" si="599"/>
        <v>44620</v>
      </c>
      <c r="H1742" s="159">
        <f t="shared" si="603"/>
        <v>1.0100616113204897E-2</v>
      </c>
      <c r="I1742" s="160">
        <f t="shared" si="612"/>
        <v>44681</v>
      </c>
      <c r="J1742" s="155">
        <f t="shared" si="600"/>
        <v>31</v>
      </c>
      <c r="K1742" s="155">
        <f t="shared" si="596"/>
        <v>27</v>
      </c>
      <c r="L1742" s="2">
        <f t="shared" si="613"/>
        <v>1.00879159</v>
      </c>
      <c r="M1742" s="157">
        <f t="shared" si="597"/>
        <v>1.00879159</v>
      </c>
      <c r="N1742" s="2">
        <f t="shared" si="604"/>
        <v>951.09148362999997</v>
      </c>
      <c r="O1742" s="161">
        <f t="shared" si="614"/>
        <v>0</v>
      </c>
      <c r="P1742" s="162">
        <f t="shared" si="605"/>
        <v>0</v>
      </c>
      <c r="Q1742" s="157">
        <f t="shared" si="606"/>
        <v>0</v>
      </c>
      <c r="R1742" s="163">
        <f t="shared" si="615"/>
        <v>0.12</v>
      </c>
      <c r="S1742" s="161">
        <f t="shared" si="607"/>
        <v>27</v>
      </c>
      <c r="T1742" s="161">
        <v>360</v>
      </c>
      <c r="U1742" s="164">
        <f t="shared" si="608"/>
        <v>1.0082593909999999</v>
      </c>
      <c r="V1742" s="157">
        <f t="shared" si="609"/>
        <v>7.8554364400000001</v>
      </c>
      <c r="W1742" s="2">
        <f t="shared" si="616"/>
        <v>0</v>
      </c>
      <c r="X1742" s="8"/>
      <c r="Y1742" s="8"/>
      <c r="Z1742" s="5"/>
      <c r="AA1742" s="1"/>
      <c r="AB1742" s="8"/>
      <c r="AC1742" s="3"/>
      <c r="AD1742" s="1"/>
      <c r="AE1742" s="3"/>
      <c r="AF1742" s="3"/>
      <c r="AG1742" s="4"/>
      <c r="AH1742" s="4"/>
      <c r="AI1742" s="4"/>
      <c r="AJ1742" s="1"/>
      <c r="AK1742" s="1"/>
      <c r="AL1742" s="1"/>
      <c r="AM1742" s="1"/>
    </row>
    <row r="1743" spans="1:39" ht="15" customHeight="1" x14ac:dyDescent="0.2">
      <c r="A1743" s="75">
        <f t="shared" si="610"/>
        <v>44678</v>
      </c>
      <c r="B1743" s="2">
        <f t="shared" si="601"/>
        <v>959.55013752000002</v>
      </c>
      <c r="C1743" s="157">
        <f t="shared" si="598"/>
        <v>942.80274841999994</v>
      </c>
      <c r="D1743" s="158">
        <f t="shared" si="611"/>
        <v>6153.09</v>
      </c>
      <c r="E1743" s="150">
        <f>IF(AND(K1743=1,K1742&gt;1),VLOOKUP(A1742,[1]Plan1!$GA$137:$GD$300,4),E1742)</f>
        <v>6215.24</v>
      </c>
      <c r="F1743" s="152">
        <f t="shared" si="602"/>
        <v>44589</v>
      </c>
      <c r="G1743" s="152">
        <f t="shared" si="599"/>
        <v>44620</v>
      </c>
      <c r="H1743" s="159">
        <f t="shared" si="603"/>
        <v>1.0100616113204897E-2</v>
      </c>
      <c r="I1743" s="160">
        <f t="shared" si="612"/>
        <v>44681</v>
      </c>
      <c r="J1743" s="155">
        <f t="shared" si="600"/>
        <v>31</v>
      </c>
      <c r="K1743" s="155">
        <f t="shared" si="596"/>
        <v>28</v>
      </c>
      <c r="L1743" s="2">
        <f t="shared" si="613"/>
        <v>1.00911869</v>
      </c>
      <c r="M1743" s="157">
        <f t="shared" si="597"/>
        <v>1.00911869</v>
      </c>
      <c r="N1743" s="2">
        <f t="shared" si="604"/>
        <v>951.39987441000005</v>
      </c>
      <c r="O1743" s="161">
        <f t="shared" si="614"/>
        <v>0</v>
      </c>
      <c r="P1743" s="162">
        <f t="shared" si="605"/>
        <v>0</v>
      </c>
      <c r="Q1743" s="157">
        <f t="shared" si="606"/>
        <v>0</v>
      </c>
      <c r="R1743" s="163">
        <f t="shared" si="615"/>
        <v>0.12</v>
      </c>
      <c r="S1743" s="161">
        <f t="shared" si="607"/>
        <v>28</v>
      </c>
      <c r="T1743" s="161">
        <v>360</v>
      </c>
      <c r="U1743" s="164">
        <f t="shared" si="608"/>
        <v>1.0085666010000001</v>
      </c>
      <c r="V1743" s="157">
        <f t="shared" si="609"/>
        <v>8.1502631099999991</v>
      </c>
      <c r="W1743" s="2">
        <f t="shared" si="616"/>
        <v>0</v>
      </c>
      <c r="X1743" s="8"/>
      <c r="Y1743" s="8"/>
      <c r="Z1743" s="5"/>
      <c r="AA1743" s="1"/>
      <c r="AB1743" s="8"/>
      <c r="AC1743" s="3"/>
      <c r="AD1743" s="1"/>
      <c r="AE1743" s="3"/>
      <c r="AF1743" s="3"/>
      <c r="AG1743" s="4"/>
      <c r="AH1743" s="4"/>
      <c r="AI1743" s="4"/>
      <c r="AJ1743" s="1"/>
      <c r="AK1743" s="1"/>
      <c r="AL1743" s="1"/>
      <c r="AM1743" s="1"/>
    </row>
    <row r="1744" spans="1:39" ht="15" customHeight="1" x14ac:dyDescent="0.2">
      <c r="A1744" s="75">
        <f t="shared" si="610"/>
        <v>44679</v>
      </c>
      <c r="B1744" s="2">
        <f t="shared" si="601"/>
        <v>960.15372903000002</v>
      </c>
      <c r="C1744" s="157">
        <f t="shared" si="598"/>
        <v>942.80274841999994</v>
      </c>
      <c r="D1744" s="158">
        <f t="shared" si="611"/>
        <v>6153.09</v>
      </c>
      <c r="E1744" s="150">
        <f>IF(AND(K1744=1,K1743&gt;1),VLOOKUP(A1743,[1]Plan1!$GA$137:$GD$300,4),E1743)</f>
        <v>6215.24</v>
      </c>
      <c r="F1744" s="152">
        <f t="shared" si="602"/>
        <v>44589</v>
      </c>
      <c r="G1744" s="152">
        <f t="shared" si="599"/>
        <v>44620</v>
      </c>
      <c r="H1744" s="159">
        <f t="shared" si="603"/>
        <v>1.0100616113204897E-2</v>
      </c>
      <c r="I1744" s="160">
        <f t="shared" si="612"/>
        <v>44681</v>
      </c>
      <c r="J1744" s="155">
        <f t="shared" si="600"/>
        <v>31</v>
      </c>
      <c r="K1744" s="155">
        <f t="shared" si="596"/>
        <v>29</v>
      </c>
      <c r="L1744" s="2">
        <f t="shared" si="613"/>
        <v>1.0094458900000001</v>
      </c>
      <c r="M1744" s="157">
        <f t="shared" si="597"/>
        <v>1.0094458900000001</v>
      </c>
      <c r="N1744" s="2">
        <f t="shared" si="604"/>
        <v>951.70835947</v>
      </c>
      <c r="O1744" s="161">
        <f t="shared" si="614"/>
        <v>0</v>
      </c>
      <c r="P1744" s="162">
        <f t="shared" si="605"/>
        <v>0</v>
      </c>
      <c r="Q1744" s="157">
        <f t="shared" si="606"/>
        <v>0</v>
      </c>
      <c r="R1744" s="163">
        <f t="shared" si="615"/>
        <v>0.12</v>
      </c>
      <c r="S1744" s="161">
        <f t="shared" si="607"/>
        <v>29</v>
      </c>
      <c r="T1744" s="161">
        <v>360</v>
      </c>
      <c r="U1744" s="164">
        <f t="shared" si="608"/>
        <v>1.008873905</v>
      </c>
      <c r="V1744" s="157">
        <f t="shared" si="609"/>
        <v>8.4453695599999996</v>
      </c>
      <c r="W1744" s="2">
        <f t="shared" si="616"/>
        <v>0</v>
      </c>
      <c r="X1744" s="8"/>
      <c r="Y1744" s="8"/>
      <c r="Z1744" s="5"/>
      <c r="AA1744" s="1"/>
      <c r="AB1744" s="8"/>
      <c r="AC1744" s="3"/>
      <c r="AD1744" s="1"/>
      <c r="AE1744" s="3"/>
      <c r="AF1744" s="3"/>
      <c r="AG1744" s="4"/>
      <c r="AH1744" s="4"/>
      <c r="AI1744" s="4"/>
      <c r="AJ1744" s="1"/>
      <c r="AK1744" s="1"/>
      <c r="AL1744" s="1"/>
      <c r="AM1744" s="1"/>
    </row>
    <row r="1745" spans="1:39" ht="15" customHeight="1" x14ac:dyDescent="0.2">
      <c r="A1745" s="75">
        <f t="shared" si="610"/>
        <v>44680</v>
      </c>
      <c r="B1745" s="2">
        <f t="shared" si="601"/>
        <v>960.75770335000004</v>
      </c>
      <c r="C1745" s="157">
        <f t="shared" si="598"/>
        <v>942.80274841999994</v>
      </c>
      <c r="D1745" s="158">
        <f t="shared" si="611"/>
        <v>6153.09</v>
      </c>
      <c r="E1745" s="150">
        <f>IF(AND(K1745=1,K1744&gt;1),VLOOKUP(A1744,[1]Plan1!$GA$137:$GD$300,4),E1744)</f>
        <v>6215.24</v>
      </c>
      <c r="F1745" s="152">
        <f t="shared" si="602"/>
        <v>44589</v>
      </c>
      <c r="G1745" s="152">
        <f t="shared" si="599"/>
        <v>44620</v>
      </c>
      <c r="H1745" s="159">
        <f t="shared" si="603"/>
        <v>1.0100616113204897E-2</v>
      </c>
      <c r="I1745" s="160">
        <f t="shared" si="612"/>
        <v>44681</v>
      </c>
      <c r="J1745" s="155">
        <f t="shared" si="600"/>
        <v>31</v>
      </c>
      <c r="K1745" s="155">
        <f t="shared" si="596"/>
        <v>30</v>
      </c>
      <c r="L1745" s="2">
        <f t="shared" si="613"/>
        <v>1.0097731999999999</v>
      </c>
      <c r="M1745" s="157">
        <f t="shared" si="597"/>
        <v>1.0097731999999999</v>
      </c>
      <c r="N1745" s="2">
        <f t="shared" si="604"/>
        <v>952.01694824000003</v>
      </c>
      <c r="O1745" s="161">
        <f t="shared" si="614"/>
        <v>0</v>
      </c>
      <c r="P1745" s="162">
        <f t="shared" si="605"/>
        <v>0</v>
      </c>
      <c r="Q1745" s="157">
        <f t="shared" si="606"/>
        <v>0</v>
      </c>
      <c r="R1745" s="163">
        <f t="shared" si="615"/>
        <v>0.12</v>
      </c>
      <c r="S1745" s="161">
        <f t="shared" si="607"/>
        <v>30</v>
      </c>
      <c r="T1745" s="161">
        <v>360</v>
      </c>
      <c r="U1745" s="164">
        <f t="shared" si="608"/>
        <v>1.009181302</v>
      </c>
      <c r="V1745" s="157">
        <f t="shared" si="609"/>
        <v>8.7407551100000003</v>
      </c>
      <c r="W1745" s="2">
        <f t="shared" si="616"/>
        <v>0</v>
      </c>
      <c r="X1745" s="8"/>
      <c r="Y1745" s="8"/>
      <c r="Z1745" s="5"/>
      <c r="AA1745" s="1"/>
      <c r="AB1745" s="8"/>
      <c r="AC1745" s="3"/>
      <c r="AD1745" s="1"/>
      <c r="AE1745" s="3"/>
      <c r="AF1745" s="3"/>
      <c r="AG1745" s="4"/>
      <c r="AH1745" s="4"/>
      <c r="AI1745" s="4"/>
      <c r="AJ1745" s="1"/>
      <c r="AK1745" s="1"/>
      <c r="AL1745" s="1"/>
      <c r="AM1745" s="1"/>
    </row>
    <row r="1746" spans="1:39" ht="15" customHeight="1" x14ac:dyDescent="0.2">
      <c r="A1746" s="75">
        <f t="shared" si="610"/>
        <v>44681</v>
      </c>
      <c r="B1746" s="2">
        <f t="shared" si="601"/>
        <v>961.36205206</v>
      </c>
      <c r="C1746" s="157">
        <f t="shared" si="598"/>
        <v>942.80274841999994</v>
      </c>
      <c r="D1746" s="158">
        <f t="shared" si="611"/>
        <v>6153.09</v>
      </c>
      <c r="E1746" s="150">
        <f>IF(AND(K1746=1,K1745&gt;1),VLOOKUP(A1745,[1]Plan1!$GA$137:$GD$300,4),E1745)</f>
        <v>6215.24</v>
      </c>
      <c r="F1746" s="152">
        <f t="shared" si="602"/>
        <v>44589</v>
      </c>
      <c r="G1746" s="152">
        <f t="shared" si="599"/>
        <v>44620</v>
      </c>
      <c r="H1746" s="159">
        <f t="shared" si="603"/>
        <v>1.0100616113204897E-2</v>
      </c>
      <c r="I1746" s="160">
        <f t="shared" si="612"/>
        <v>44681</v>
      </c>
      <c r="J1746" s="155">
        <f t="shared" si="600"/>
        <v>31</v>
      </c>
      <c r="K1746" s="155">
        <f t="shared" si="596"/>
        <v>31</v>
      </c>
      <c r="L1746" s="2">
        <f t="shared" si="613"/>
        <v>1.0101006100000001</v>
      </c>
      <c r="M1746" s="157">
        <f t="shared" si="597"/>
        <v>1.0101006100000001</v>
      </c>
      <c r="N1746" s="2">
        <f t="shared" si="604"/>
        <v>952.32563128000004</v>
      </c>
      <c r="O1746" s="161">
        <f t="shared" si="614"/>
        <v>21</v>
      </c>
      <c r="P1746" s="162">
        <f t="shared" si="605"/>
        <v>2.5060158983162249E-2</v>
      </c>
      <c r="Q1746" s="157">
        <f t="shared" si="606"/>
        <v>23.86543172</v>
      </c>
      <c r="R1746" s="163">
        <f t="shared" si="615"/>
        <v>0.12</v>
      </c>
      <c r="S1746" s="161">
        <f t="shared" si="607"/>
        <v>31</v>
      </c>
      <c r="T1746" s="161">
        <v>360</v>
      </c>
      <c r="U1746" s="164">
        <f t="shared" si="608"/>
        <v>1.0094887930000001</v>
      </c>
      <c r="V1746" s="157">
        <f t="shared" si="609"/>
        <v>9.0364207800000003</v>
      </c>
      <c r="W1746" s="2">
        <f t="shared" si="616"/>
        <v>32.901852500000004</v>
      </c>
      <c r="X1746" s="8"/>
      <c r="Y1746" s="8"/>
      <c r="Z1746" s="5"/>
      <c r="AA1746" s="1"/>
      <c r="AB1746" s="8"/>
      <c r="AC1746" s="3"/>
      <c r="AD1746" s="1"/>
      <c r="AE1746" s="3"/>
      <c r="AF1746" s="3"/>
      <c r="AG1746" s="4"/>
      <c r="AH1746" s="4"/>
      <c r="AI1746" s="4"/>
      <c r="AJ1746" s="1"/>
      <c r="AK1746" s="1"/>
      <c r="AL1746" s="1"/>
      <c r="AM1746" s="1"/>
    </row>
    <row r="1747" spans="1:39" ht="15" customHeight="1" x14ac:dyDescent="0.2">
      <c r="A1747" s="75">
        <f t="shared" si="610"/>
        <v>44682</v>
      </c>
      <c r="B1747" s="2">
        <f t="shared" si="601"/>
        <v>929.25017963000005</v>
      </c>
      <c r="C1747" s="157">
        <f t="shared" si="598"/>
        <v>928.46019956000009</v>
      </c>
      <c r="D1747" s="158">
        <f t="shared" si="611"/>
        <v>6215.24</v>
      </c>
      <c r="E1747" s="150">
        <f>IF(AND(K1747=1,K1746&gt;1),VLOOKUP(A1746,[1]Plan1!$GA$137:$GD$300,4),E1746)</f>
        <v>6315.93</v>
      </c>
      <c r="F1747" s="152">
        <f t="shared" si="602"/>
        <v>44620</v>
      </c>
      <c r="G1747" s="152">
        <f t="shared" si="599"/>
        <v>44650</v>
      </c>
      <c r="H1747" s="159">
        <f t="shared" si="603"/>
        <v>1.6200500704719456E-2</v>
      </c>
      <c r="I1747" s="160">
        <f t="shared" si="612"/>
        <v>44711</v>
      </c>
      <c r="J1747" s="155">
        <f t="shared" si="600"/>
        <v>30</v>
      </c>
      <c r="K1747" s="155">
        <f t="shared" si="596"/>
        <v>1</v>
      </c>
      <c r="L1747" s="2">
        <f t="shared" si="613"/>
        <v>1.00053583</v>
      </c>
      <c r="M1747" s="157">
        <f t="shared" si="597"/>
        <v>1.00053583</v>
      </c>
      <c r="N1747" s="2">
        <f t="shared" si="604"/>
        <v>928.95769638000002</v>
      </c>
      <c r="O1747" s="161">
        <f t="shared" si="614"/>
        <v>0</v>
      </c>
      <c r="P1747" s="162">
        <f t="shared" si="605"/>
        <v>0</v>
      </c>
      <c r="Q1747" s="157">
        <f t="shared" si="606"/>
        <v>0</v>
      </c>
      <c r="R1747" s="163">
        <f t="shared" si="615"/>
        <v>0.12</v>
      </c>
      <c r="S1747" s="161">
        <f t="shared" si="607"/>
        <v>1</v>
      </c>
      <c r="T1747" s="161">
        <v>360</v>
      </c>
      <c r="U1747" s="164">
        <f t="shared" si="608"/>
        <v>1.0003148509999999</v>
      </c>
      <c r="V1747" s="157">
        <f t="shared" si="609"/>
        <v>0.29248324999999997</v>
      </c>
      <c r="W1747" s="2">
        <f t="shared" si="616"/>
        <v>0</v>
      </c>
      <c r="X1747" s="8"/>
      <c r="Y1747" s="8"/>
      <c r="Z1747" s="5"/>
      <c r="AA1747" s="1"/>
      <c r="AB1747" s="8"/>
      <c r="AC1747" s="3"/>
      <c r="AD1747" s="1"/>
      <c r="AE1747" s="3"/>
      <c r="AF1747" s="3"/>
      <c r="AG1747" s="4"/>
      <c r="AH1747" s="4"/>
      <c r="AI1747" s="4"/>
      <c r="AJ1747" s="1"/>
      <c r="AK1747" s="1"/>
      <c r="AL1747" s="1"/>
      <c r="AM1747" s="1"/>
    </row>
    <row r="1748" spans="1:39" ht="15" customHeight="1" x14ac:dyDescent="0.2">
      <c r="A1748" s="75">
        <f t="shared" si="610"/>
        <v>44683</v>
      </c>
      <c r="B1748" s="2">
        <f t="shared" si="601"/>
        <v>930.04083537000008</v>
      </c>
      <c r="C1748" s="157">
        <f t="shared" si="598"/>
        <v>928.46019956000009</v>
      </c>
      <c r="D1748" s="158">
        <f t="shared" si="611"/>
        <v>6215.24</v>
      </c>
      <c r="E1748" s="150">
        <f>IF(AND(K1748=1,K1747&gt;1),VLOOKUP(A1747,[1]Plan1!$GA$137:$GD$300,4),E1747)</f>
        <v>6315.93</v>
      </c>
      <c r="F1748" s="152">
        <f t="shared" si="602"/>
        <v>44620</v>
      </c>
      <c r="G1748" s="152">
        <f t="shared" si="599"/>
        <v>44650</v>
      </c>
      <c r="H1748" s="159">
        <f t="shared" si="603"/>
        <v>1.6200500704719456E-2</v>
      </c>
      <c r="I1748" s="160">
        <f t="shared" si="612"/>
        <v>44711</v>
      </c>
      <c r="J1748" s="155">
        <f t="shared" si="600"/>
        <v>30</v>
      </c>
      <c r="K1748" s="155">
        <f t="shared" si="596"/>
        <v>2</v>
      </c>
      <c r="L1748" s="2">
        <f t="shared" si="613"/>
        <v>1.00107195</v>
      </c>
      <c r="M1748" s="157">
        <f t="shared" si="597"/>
        <v>1.00107195</v>
      </c>
      <c r="N1748" s="2">
        <f t="shared" si="604"/>
        <v>929.45546247000004</v>
      </c>
      <c r="O1748" s="161">
        <f t="shared" si="614"/>
        <v>0</v>
      </c>
      <c r="P1748" s="162">
        <f t="shared" si="605"/>
        <v>0</v>
      </c>
      <c r="Q1748" s="157">
        <f t="shared" si="606"/>
        <v>0</v>
      </c>
      <c r="R1748" s="163">
        <f t="shared" si="615"/>
        <v>0.12</v>
      </c>
      <c r="S1748" s="161">
        <f t="shared" si="607"/>
        <v>2</v>
      </c>
      <c r="T1748" s="161">
        <v>360</v>
      </c>
      <c r="U1748" s="164">
        <f t="shared" si="608"/>
        <v>1.000629802</v>
      </c>
      <c r="V1748" s="157">
        <f t="shared" si="609"/>
        <v>0.58537289999999997</v>
      </c>
      <c r="W1748" s="2">
        <f t="shared" si="616"/>
        <v>0</v>
      </c>
      <c r="X1748" s="8"/>
      <c r="Y1748" s="8"/>
      <c r="Z1748" s="5"/>
      <c r="AA1748" s="1"/>
      <c r="AB1748" s="8"/>
      <c r="AC1748" s="3"/>
      <c r="AD1748" s="1"/>
      <c r="AE1748" s="3"/>
      <c r="AF1748" s="3"/>
      <c r="AG1748" s="4"/>
      <c r="AH1748" s="4"/>
      <c r="AI1748" s="4"/>
      <c r="AJ1748" s="1"/>
      <c r="AK1748" s="1"/>
      <c r="AL1748" s="1"/>
      <c r="AM1748" s="1"/>
    </row>
    <row r="1749" spans="1:39" ht="15" customHeight="1" x14ac:dyDescent="0.2">
      <c r="A1749" s="75">
        <f t="shared" si="610"/>
        <v>44684</v>
      </c>
      <c r="B1749" s="2">
        <f t="shared" si="601"/>
        <v>930.83215693</v>
      </c>
      <c r="C1749" s="157">
        <f t="shared" si="598"/>
        <v>928.46019956000009</v>
      </c>
      <c r="D1749" s="158">
        <f t="shared" si="611"/>
        <v>6215.24</v>
      </c>
      <c r="E1749" s="150">
        <f>IF(AND(K1749=1,K1748&gt;1),VLOOKUP(A1748,[1]Plan1!$GA$137:$GD$300,4),E1748)</f>
        <v>6315.93</v>
      </c>
      <c r="F1749" s="152">
        <f t="shared" si="602"/>
        <v>44620</v>
      </c>
      <c r="G1749" s="152">
        <f t="shared" si="599"/>
        <v>44650</v>
      </c>
      <c r="H1749" s="159">
        <f t="shared" si="603"/>
        <v>1.6200500704719456E-2</v>
      </c>
      <c r="I1749" s="160">
        <f t="shared" si="612"/>
        <v>44711</v>
      </c>
      <c r="J1749" s="155">
        <f t="shared" si="600"/>
        <v>30</v>
      </c>
      <c r="K1749" s="155">
        <f t="shared" si="596"/>
        <v>3</v>
      </c>
      <c r="L1749" s="2">
        <f t="shared" si="613"/>
        <v>1.0016083499999999</v>
      </c>
      <c r="M1749" s="157">
        <f t="shared" si="597"/>
        <v>1.0016083499999999</v>
      </c>
      <c r="N1749" s="2">
        <f t="shared" si="604"/>
        <v>929.95348851999995</v>
      </c>
      <c r="O1749" s="161">
        <f t="shared" si="614"/>
        <v>0</v>
      </c>
      <c r="P1749" s="162">
        <f t="shared" si="605"/>
        <v>0</v>
      </c>
      <c r="Q1749" s="157">
        <f t="shared" si="606"/>
        <v>0</v>
      </c>
      <c r="R1749" s="163">
        <f t="shared" si="615"/>
        <v>0.12</v>
      </c>
      <c r="S1749" s="161">
        <f t="shared" si="607"/>
        <v>3</v>
      </c>
      <c r="T1749" s="161">
        <v>360</v>
      </c>
      <c r="U1749" s="164">
        <f t="shared" si="608"/>
        <v>1.0009448519999999</v>
      </c>
      <c r="V1749" s="157">
        <f t="shared" si="609"/>
        <v>0.87866840999999996</v>
      </c>
      <c r="W1749" s="2">
        <f t="shared" si="616"/>
        <v>0</v>
      </c>
      <c r="X1749" s="8"/>
      <c r="Y1749" s="8"/>
      <c r="Z1749" s="5"/>
      <c r="AA1749" s="1"/>
      <c r="AB1749" s="8"/>
      <c r="AC1749" s="3"/>
      <c r="AD1749" s="1"/>
      <c r="AE1749" s="3"/>
      <c r="AF1749" s="3"/>
      <c r="AG1749" s="4"/>
      <c r="AH1749" s="4"/>
      <c r="AI1749" s="4"/>
      <c r="AJ1749" s="1"/>
      <c r="AK1749" s="1"/>
      <c r="AL1749" s="1"/>
      <c r="AM1749" s="1"/>
    </row>
    <row r="1750" spans="1:39" ht="15" customHeight="1" x14ac:dyDescent="0.2">
      <c r="A1750" s="75">
        <f t="shared" si="610"/>
        <v>44685</v>
      </c>
      <c r="B1750" s="2">
        <f t="shared" si="601"/>
        <v>931.62416329000007</v>
      </c>
      <c r="C1750" s="157">
        <f t="shared" si="598"/>
        <v>928.46019956000009</v>
      </c>
      <c r="D1750" s="158">
        <f t="shared" si="611"/>
        <v>6215.24</v>
      </c>
      <c r="E1750" s="150">
        <f>IF(AND(K1750=1,K1749&gt;1),VLOOKUP(A1749,[1]Plan1!$GA$137:$GD$300,4),E1749)</f>
        <v>6315.93</v>
      </c>
      <c r="F1750" s="152">
        <f t="shared" si="602"/>
        <v>44620</v>
      </c>
      <c r="G1750" s="152">
        <f t="shared" si="599"/>
        <v>44650</v>
      </c>
      <c r="H1750" s="159">
        <f t="shared" si="603"/>
        <v>1.6200500704719456E-2</v>
      </c>
      <c r="I1750" s="160">
        <f t="shared" si="612"/>
        <v>44711</v>
      </c>
      <c r="J1750" s="155">
        <f t="shared" si="600"/>
        <v>30</v>
      </c>
      <c r="K1750" s="155">
        <f t="shared" si="596"/>
        <v>4</v>
      </c>
      <c r="L1750" s="2">
        <f t="shared" si="613"/>
        <v>1.00214505</v>
      </c>
      <c r="M1750" s="157">
        <f t="shared" si="597"/>
        <v>1.00214505</v>
      </c>
      <c r="N1750" s="2">
        <f t="shared" si="604"/>
        <v>930.45179311000004</v>
      </c>
      <c r="O1750" s="161">
        <f t="shared" si="614"/>
        <v>0</v>
      </c>
      <c r="P1750" s="162">
        <f t="shared" si="605"/>
        <v>0</v>
      </c>
      <c r="Q1750" s="157">
        <f t="shared" si="606"/>
        <v>0</v>
      </c>
      <c r="R1750" s="163">
        <f t="shared" si="615"/>
        <v>0.12</v>
      </c>
      <c r="S1750" s="161">
        <f t="shared" si="607"/>
        <v>4</v>
      </c>
      <c r="T1750" s="161">
        <v>360</v>
      </c>
      <c r="U1750" s="164">
        <f t="shared" si="608"/>
        <v>1.0012600009999999</v>
      </c>
      <c r="V1750" s="157">
        <f t="shared" si="609"/>
        <v>1.1723701799999999</v>
      </c>
      <c r="W1750" s="2">
        <f t="shared" si="616"/>
        <v>0</v>
      </c>
      <c r="X1750" s="8"/>
      <c r="Y1750" s="8"/>
      <c r="Z1750" s="5"/>
      <c r="AA1750" s="1"/>
      <c r="AB1750" s="8"/>
      <c r="AC1750" s="3"/>
      <c r="AD1750" s="1"/>
      <c r="AE1750" s="3"/>
      <c r="AF1750" s="3"/>
      <c r="AG1750" s="4"/>
      <c r="AH1750" s="4"/>
      <c r="AI1750" s="4"/>
      <c r="AJ1750" s="1"/>
      <c r="AK1750" s="1"/>
      <c r="AL1750" s="1"/>
      <c r="AM1750" s="1"/>
    </row>
    <row r="1751" spans="1:39" ht="15" customHeight="1" x14ac:dyDescent="0.2">
      <c r="A1751" s="75">
        <f t="shared" si="610"/>
        <v>44686</v>
      </c>
      <c r="B1751" s="2">
        <f t="shared" si="601"/>
        <v>932.41683626999998</v>
      </c>
      <c r="C1751" s="157">
        <f t="shared" si="598"/>
        <v>928.46019956000009</v>
      </c>
      <c r="D1751" s="158">
        <f t="shared" si="611"/>
        <v>6215.24</v>
      </c>
      <c r="E1751" s="150">
        <f>IF(AND(K1751=1,K1750&gt;1),VLOOKUP(A1750,[1]Plan1!$GA$137:$GD$300,4),E1750)</f>
        <v>6315.93</v>
      </c>
      <c r="F1751" s="152">
        <f t="shared" si="602"/>
        <v>44620</v>
      </c>
      <c r="G1751" s="152">
        <f t="shared" si="599"/>
        <v>44650</v>
      </c>
      <c r="H1751" s="159">
        <f t="shared" si="603"/>
        <v>1.6200500704719456E-2</v>
      </c>
      <c r="I1751" s="160">
        <f t="shared" si="612"/>
        <v>44711</v>
      </c>
      <c r="J1751" s="155">
        <f t="shared" si="600"/>
        <v>30</v>
      </c>
      <c r="K1751" s="155">
        <f t="shared" si="596"/>
        <v>5</v>
      </c>
      <c r="L1751" s="2">
        <f t="shared" si="613"/>
        <v>1.0026820299999999</v>
      </c>
      <c r="M1751" s="157">
        <f t="shared" si="597"/>
        <v>1.0026820299999999</v>
      </c>
      <c r="N1751" s="2">
        <f t="shared" si="604"/>
        <v>930.95035766000001</v>
      </c>
      <c r="O1751" s="161">
        <f t="shared" si="614"/>
        <v>0</v>
      </c>
      <c r="P1751" s="162">
        <f t="shared" si="605"/>
        <v>0</v>
      </c>
      <c r="Q1751" s="157">
        <f t="shared" si="606"/>
        <v>0</v>
      </c>
      <c r="R1751" s="163">
        <f t="shared" si="615"/>
        <v>0.12</v>
      </c>
      <c r="S1751" s="161">
        <f t="shared" si="607"/>
        <v>5</v>
      </c>
      <c r="T1751" s="161">
        <v>360</v>
      </c>
      <c r="U1751" s="164">
        <f t="shared" si="608"/>
        <v>1.0015752490000001</v>
      </c>
      <c r="V1751" s="157">
        <f t="shared" si="609"/>
        <v>1.46647861</v>
      </c>
      <c r="W1751" s="2">
        <f t="shared" si="616"/>
        <v>0</v>
      </c>
      <c r="X1751" s="8"/>
      <c r="Y1751" s="8"/>
      <c r="Z1751" s="5"/>
      <c r="AA1751" s="1"/>
      <c r="AB1751" s="8"/>
      <c r="AC1751" s="3"/>
      <c r="AD1751" s="1"/>
      <c r="AE1751" s="3"/>
      <c r="AF1751" s="3"/>
      <c r="AG1751" s="4"/>
      <c r="AH1751" s="4"/>
      <c r="AI1751" s="4"/>
      <c r="AJ1751" s="1"/>
      <c r="AK1751" s="1"/>
      <c r="AL1751" s="1"/>
      <c r="AM1751" s="1"/>
    </row>
    <row r="1752" spans="1:39" ht="15" customHeight="1" x14ac:dyDescent="0.2">
      <c r="A1752" s="75">
        <f t="shared" si="610"/>
        <v>44687</v>
      </c>
      <c r="B1752" s="2">
        <f t="shared" si="601"/>
        <v>933.21018558999992</v>
      </c>
      <c r="C1752" s="157">
        <f t="shared" si="598"/>
        <v>928.46019956000009</v>
      </c>
      <c r="D1752" s="158">
        <f t="shared" si="611"/>
        <v>6215.24</v>
      </c>
      <c r="E1752" s="150">
        <f>IF(AND(K1752=1,K1751&gt;1),VLOOKUP(A1751,[1]Plan1!$GA$137:$GD$300,4),E1751)</f>
        <v>6315.93</v>
      </c>
      <c r="F1752" s="152">
        <f t="shared" si="602"/>
        <v>44620</v>
      </c>
      <c r="G1752" s="152">
        <f t="shared" si="599"/>
        <v>44650</v>
      </c>
      <c r="H1752" s="159">
        <f t="shared" si="603"/>
        <v>1.6200500704719456E-2</v>
      </c>
      <c r="I1752" s="160">
        <f t="shared" si="612"/>
        <v>44711</v>
      </c>
      <c r="J1752" s="155">
        <f t="shared" si="600"/>
        <v>30</v>
      </c>
      <c r="K1752" s="155">
        <f t="shared" si="596"/>
        <v>6</v>
      </c>
      <c r="L1752" s="2">
        <f t="shared" si="613"/>
        <v>1.0032193</v>
      </c>
      <c r="M1752" s="157">
        <f t="shared" si="597"/>
        <v>1.0032193</v>
      </c>
      <c r="N1752" s="2">
        <f t="shared" si="604"/>
        <v>931.44919147999997</v>
      </c>
      <c r="O1752" s="161">
        <f t="shared" si="614"/>
        <v>0</v>
      </c>
      <c r="P1752" s="162">
        <f t="shared" si="605"/>
        <v>0</v>
      </c>
      <c r="Q1752" s="157">
        <f t="shared" si="606"/>
        <v>0</v>
      </c>
      <c r="R1752" s="163">
        <f t="shared" si="615"/>
        <v>0.12</v>
      </c>
      <c r="S1752" s="161">
        <f t="shared" si="607"/>
        <v>6</v>
      </c>
      <c r="T1752" s="161">
        <v>360</v>
      </c>
      <c r="U1752" s="164">
        <f t="shared" si="608"/>
        <v>1.001890596</v>
      </c>
      <c r="V1752" s="157">
        <f t="shared" si="609"/>
        <v>1.7609941099999999</v>
      </c>
      <c r="W1752" s="2">
        <f t="shared" si="616"/>
        <v>0</v>
      </c>
      <c r="X1752" s="8"/>
      <c r="Y1752" s="8"/>
      <c r="Z1752" s="5"/>
      <c r="AA1752" s="1"/>
      <c r="AB1752" s="8"/>
      <c r="AC1752" s="3"/>
      <c r="AD1752" s="1"/>
      <c r="AE1752" s="3"/>
      <c r="AF1752" s="3"/>
      <c r="AG1752" s="4"/>
      <c r="AH1752" s="4"/>
      <c r="AI1752" s="4"/>
      <c r="AJ1752" s="1"/>
      <c r="AK1752" s="1"/>
      <c r="AL1752" s="1"/>
      <c r="AM1752" s="1"/>
    </row>
    <row r="1753" spans="1:39" ht="15" customHeight="1" x14ac:dyDescent="0.2">
      <c r="A1753" s="75">
        <f t="shared" si="610"/>
        <v>44688</v>
      </c>
      <c r="B1753" s="2">
        <f t="shared" si="601"/>
        <v>934.00421255000003</v>
      </c>
      <c r="C1753" s="157">
        <f t="shared" si="598"/>
        <v>928.46019956000009</v>
      </c>
      <c r="D1753" s="158">
        <f t="shared" si="611"/>
        <v>6215.24</v>
      </c>
      <c r="E1753" s="150">
        <f>IF(AND(K1753=1,K1752&gt;1),VLOOKUP(A1752,[1]Plan1!$GA$137:$GD$300,4),E1752)</f>
        <v>6315.93</v>
      </c>
      <c r="F1753" s="152">
        <f t="shared" si="602"/>
        <v>44620</v>
      </c>
      <c r="G1753" s="152">
        <f t="shared" si="599"/>
        <v>44650</v>
      </c>
      <c r="H1753" s="159">
        <f t="shared" si="603"/>
        <v>1.6200500704719456E-2</v>
      </c>
      <c r="I1753" s="160">
        <f t="shared" si="612"/>
        <v>44711</v>
      </c>
      <c r="J1753" s="155">
        <f t="shared" si="600"/>
        <v>30</v>
      </c>
      <c r="K1753" s="155">
        <f t="shared" si="596"/>
        <v>7</v>
      </c>
      <c r="L1753" s="2">
        <f t="shared" si="613"/>
        <v>1.00375686</v>
      </c>
      <c r="M1753" s="157">
        <f t="shared" si="597"/>
        <v>1.00375686</v>
      </c>
      <c r="N1753" s="2">
        <f t="shared" si="604"/>
        <v>931.94829454000001</v>
      </c>
      <c r="O1753" s="161">
        <f t="shared" si="614"/>
        <v>0</v>
      </c>
      <c r="P1753" s="162">
        <f t="shared" si="605"/>
        <v>0</v>
      </c>
      <c r="Q1753" s="157">
        <f t="shared" si="606"/>
        <v>0</v>
      </c>
      <c r="R1753" s="163">
        <f t="shared" si="615"/>
        <v>0.12</v>
      </c>
      <c r="S1753" s="161">
        <f t="shared" si="607"/>
        <v>7</v>
      </c>
      <c r="T1753" s="161">
        <v>360</v>
      </c>
      <c r="U1753" s="164">
        <f t="shared" si="608"/>
        <v>1.0022060429999999</v>
      </c>
      <c r="V1753" s="157">
        <f t="shared" si="609"/>
        <v>2.0559180100000001</v>
      </c>
      <c r="W1753" s="2">
        <f t="shared" si="616"/>
        <v>0</v>
      </c>
      <c r="X1753" s="8"/>
      <c r="Y1753" s="8"/>
      <c r="Z1753" s="5"/>
      <c r="AA1753" s="1"/>
      <c r="AB1753" s="8"/>
      <c r="AC1753" s="3"/>
      <c r="AD1753" s="1"/>
      <c r="AE1753" s="3"/>
      <c r="AF1753" s="3"/>
      <c r="AG1753" s="4"/>
      <c r="AH1753" s="4"/>
      <c r="AI1753" s="4"/>
      <c r="AJ1753" s="1"/>
      <c r="AK1753" s="1"/>
      <c r="AL1753" s="1"/>
      <c r="AM1753" s="1"/>
    </row>
    <row r="1754" spans="1:39" ht="15" customHeight="1" x14ac:dyDescent="0.2">
      <c r="A1754" s="75">
        <f t="shared" si="610"/>
        <v>44689</v>
      </c>
      <c r="B1754" s="2">
        <f t="shared" si="601"/>
        <v>934.79890732000001</v>
      </c>
      <c r="C1754" s="157">
        <f t="shared" si="598"/>
        <v>928.46019956000009</v>
      </c>
      <c r="D1754" s="158">
        <f t="shared" si="611"/>
        <v>6215.24</v>
      </c>
      <c r="E1754" s="150">
        <f>IF(AND(K1754=1,K1753&gt;1),VLOOKUP(A1753,[1]Plan1!$GA$137:$GD$300,4),E1753)</f>
        <v>6315.93</v>
      </c>
      <c r="F1754" s="152">
        <f t="shared" si="602"/>
        <v>44620</v>
      </c>
      <c r="G1754" s="152">
        <f t="shared" si="599"/>
        <v>44650</v>
      </c>
      <c r="H1754" s="159">
        <f t="shared" si="603"/>
        <v>1.6200500704719456E-2</v>
      </c>
      <c r="I1754" s="160">
        <f t="shared" si="612"/>
        <v>44711</v>
      </c>
      <c r="J1754" s="155">
        <f t="shared" si="600"/>
        <v>30</v>
      </c>
      <c r="K1754" s="155">
        <f t="shared" si="596"/>
        <v>8</v>
      </c>
      <c r="L1754" s="2">
        <f t="shared" si="613"/>
        <v>1.0042947</v>
      </c>
      <c r="M1754" s="157">
        <f t="shared" si="597"/>
        <v>1.0042947</v>
      </c>
      <c r="N1754" s="2">
        <f t="shared" si="604"/>
        <v>932.44765757000005</v>
      </c>
      <c r="O1754" s="161">
        <f t="shared" si="614"/>
        <v>0</v>
      </c>
      <c r="P1754" s="162">
        <f t="shared" si="605"/>
        <v>0</v>
      </c>
      <c r="Q1754" s="157">
        <f t="shared" si="606"/>
        <v>0</v>
      </c>
      <c r="R1754" s="163">
        <f t="shared" si="615"/>
        <v>0.12</v>
      </c>
      <c r="S1754" s="161">
        <f t="shared" si="607"/>
        <v>8</v>
      </c>
      <c r="T1754" s="161">
        <v>360</v>
      </c>
      <c r="U1754" s="164">
        <f t="shared" si="608"/>
        <v>1.0025215890000001</v>
      </c>
      <c r="V1754" s="157">
        <f t="shared" si="609"/>
        <v>2.35124975</v>
      </c>
      <c r="W1754" s="2">
        <f t="shared" si="616"/>
        <v>0</v>
      </c>
      <c r="X1754" s="8"/>
      <c r="Y1754" s="8"/>
      <c r="Z1754" s="5"/>
      <c r="AA1754" s="1"/>
      <c r="AB1754" s="8"/>
      <c r="AC1754" s="3"/>
      <c r="AD1754" s="1"/>
      <c r="AE1754" s="3"/>
      <c r="AF1754" s="3"/>
      <c r="AG1754" s="4"/>
      <c r="AH1754" s="4"/>
      <c r="AI1754" s="4"/>
      <c r="AJ1754" s="1"/>
      <c r="AK1754" s="1"/>
      <c r="AL1754" s="1"/>
      <c r="AM1754" s="1"/>
    </row>
    <row r="1755" spans="1:39" ht="15" customHeight="1" x14ac:dyDescent="0.2">
      <c r="A1755" s="75">
        <f t="shared" si="610"/>
        <v>44690</v>
      </c>
      <c r="B1755" s="2">
        <f t="shared" si="601"/>
        <v>935.59428894000007</v>
      </c>
      <c r="C1755" s="157">
        <f t="shared" si="598"/>
        <v>928.46019956000009</v>
      </c>
      <c r="D1755" s="158">
        <f t="shared" si="611"/>
        <v>6215.24</v>
      </c>
      <c r="E1755" s="150">
        <f>IF(AND(K1755=1,K1754&gt;1),VLOOKUP(A1754,[1]Plan1!$GA$137:$GD$300,4),E1754)</f>
        <v>6315.93</v>
      </c>
      <c r="F1755" s="152">
        <f t="shared" si="602"/>
        <v>44620</v>
      </c>
      <c r="G1755" s="152">
        <f t="shared" si="599"/>
        <v>44650</v>
      </c>
      <c r="H1755" s="159">
        <f t="shared" si="603"/>
        <v>1.6200500704719456E-2</v>
      </c>
      <c r="I1755" s="160">
        <f t="shared" si="612"/>
        <v>44711</v>
      </c>
      <c r="J1755" s="155">
        <f t="shared" si="600"/>
        <v>30</v>
      </c>
      <c r="K1755" s="155">
        <f t="shared" ref="K1755:K1818" si="617">(J1755-(I1755-A1755))</f>
        <v>9</v>
      </c>
      <c r="L1755" s="2">
        <f t="shared" si="613"/>
        <v>1.0048328399999999</v>
      </c>
      <c r="M1755" s="157">
        <f t="shared" ref="M1755:M1818" si="618">L1755</f>
        <v>1.0048328399999999</v>
      </c>
      <c r="N1755" s="2">
        <f t="shared" si="604"/>
        <v>932.94729915000005</v>
      </c>
      <c r="O1755" s="161">
        <f t="shared" si="614"/>
        <v>0</v>
      </c>
      <c r="P1755" s="162">
        <f t="shared" si="605"/>
        <v>0</v>
      </c>
      <c r="Q1755" s="157">
        <f t="shared" si="606"/>
        <v>0</v>
      </c>
      <c r="R1755" s="163">
        <f t="shared" si="615"/>
        <v>0.12</v>
      </c>
      <c r="S1755" s="161">
        <f t="shared" si="607"/>
        <v>9</v>
      </c>
      <c r="T1755" s="161">
        <v>360</v>
      </c>
      <c r="U1755" s="164">
        <f t="shared" si="608"/>
        <v>1.002837234</v>
      </c>
      <c r="V1755" s="157">
        <f t="shared" si="609"/>
        <v>2.6469897900000001</v>
      </c>
      <c r="W1755" s="2">
        <f t="shared" si="616"/>
        <v>0</v>
      </c>
      <c r="X1755" s="8"/>
      <c r="Y1755" s="8"/>
      <c r="Z1755" s="5"/>
      <c r="AA1755" s="1"/>
      <c r="AB1755" s="8"/>
      <c r="AC1755" s="3"/>
      <c r="AD1755" s="1"/>
      <c r="AE1755" s="3"/>
      <c r="AF1755" s="3"/>
      <c r="AG1755" s="4"/>
      <c r="AH1755" s="4"/>
      <c r="AI1755" s="4"/>
      <c r="AJ1755" s="1"/>
      <c r="AK1755" s="1"/>
      <c r="AL1755" s="1"/>
      <c r="AM1755" s="1"/>
    </row>
    <row r="1756" spans="1:39" ht="15" customHeight="1" x14ac:dyDescent="0.2">
      <c r="A1756" s="75">
        <f t="shared" si="610"/>
        <v>44691</v>
      </c>
      <c r="B1756" s="2">
        <f t="shared" si="601"/>
        <v>936.39034011000001</v>
      </c>
      <c r="C1756" s="157">
        <f t="shared" si="598"/>
        <v>928.46019956000009</v>
      </c>
      <c r="D1756" s="158">
        <f t="shared" si="611"/>
        <v>6215.24</v>
      </c>
      <c r="E1756" s="150">
        <f>IF(AND(K1756=1,K1755&gt;1),VLOOKUP(A1755,[1]Plan1!$GA$137:$GD$300,4),E1755)</f>
        <v>6315.93</v>
      </c>
      <c r="F1756" s="152">
        <f t="shared" si="602"/>
        <v>44620</v>
      </c>
      <c r="G1756" s="152">
        <f t="shared" si="599"/>
        <v>44650</v>
      </c>
      <c r="H1756" s="159">
        <f t="shared" si="603"/>
        <v>1.6200500704719456E-2</v>
      </c>
      <c r="I1756" s="160">
        <f t="shared" si="612"/>
        <v>44711</v>
      </c>
      <c r="J1756" s="155">
        <f t="shared" si="600"/>
        <v>30</v>
      </c>
      <c r="K1756" s="155">
        <f t="shared" si="617"/>
        <v>10</v>
      </c>
      <c r="L1756" s="2">
        <f t="shared" si="613"/>
        <v>1.00537126</v>
      </c>
      <c r="M1756" s="157">
        <f t="shared" si="618"/>
        <v>1.00537126</v>
      </c>
      <c r="N1756" s="2">
        <f t="shared" si="604"/>
        <v>933.44720069000005</v>
      </c>
      <c r="O1756" s="161">
        <f t="shared" si="614"/>
        <v>0</v>
      </c>
      <c r="P1756" s="162">
        <f t="shared" si="605"/>
        <v>0</v>
      </c>
      <c r="Q1756" s="157">
        <f t="shared" si="606"/>
        <v>0</v>
      </c>
      <c r="R1756" s="163">
        <f t="shared" si="615"/>
        <v>0.12</v>
      </c>
      <c r="S1756" s="161">
        <f t="shared" si="607"/>
        <v>10</v>
      </c>
      <c r="T1756" s="161">
        <v>360</v>
      </c>
      <c r="U1756" s="164">
        <f t="shared" si="608"/>
        <v>1.003152979</v>
      </c>
      <c r="V1756" s="157">
        <f t="shared" si="609"/>
        <v>2.9431394200000001</v>
      </c>
      <c r="W1756" s="2">
        <f t="shared" si="616"/>
        <v>0</v>
      </c>
      <c r="X1756" s="8"/>
      <c r="Y1756" s="8"/>
      <c r="Z1756" s="5"/>
      <c r="AA1756" s="1"/>
      <c r="AB1756" s="8"/>
      <c r="AC1756" s="3"/>
      <c r="AD1756" s="1"/>
      <c r="AE1756" s="3"/>
      <c r="AF1756" s="3"/>
      <c r="AG1756" s="4"/>
      <c r="AH1756" s="4"/>
      <c r="AI1756" s="4"/>
      <c r="AJ1756" s="1"/>
      <c r="AK1756" s="1"/>
      <c r="AL1756" s="1"/>
      <c r="AM1756" s="1"/>
    </row>
    <row r="1757" spans="1:39" ht="15" customHeight="1" x14ac:dyDescent="0.2">
      <c r="A1757" s="75">
        <f t="shared" si="610"/>
        <v>44692</v>
      </c>
      <c r="B1757" s="2">
        <f t="shared" si="601"/>
        <v>937.18706959999997</v>
      </c>
      <c r="C1757" s="157">
        <f t="shared" si="598"/>
        <v>928.46019956000009</v>
      </c>
      <c r="D1757" s="158">
        <f t="shared" si="611"/>
        <v>6215.24</v>
      </c>
      <c r="E1757" s="150">
        <f>IF(AND(K1757=1,K1756&gt;1),VLOOKUP(A1756,[1]Plan1!$GA$137:$GD$300,4),E1756)</f>
        <v>6315.93</v>
      </c>
      <c r="F1757" s="152">
        <f t="shared" si="602"/>
        <v>44620</v>
      </c>
      <c r="G1757" s="152">
        <f t="shared" si="599"/>
        <v>44650</v>
      </c>
      <c r="H1757" s="159">
        <f t="shared" si="603"/>
        <v>1.6200500704719456E-2</v>
      </c>
      <c r="I1757" s="160">
        <f t="shared" si="612"/>
        <v>44711</v>
      </c>
      <c r="J1757" s="155">
        <f t="shared" si="600"/>
        <v>30</v>
      </c>
      <c r="K1757" s="155">
        <f t="shared" si="617"/>
        <v>11</v>
      </c>
      <c r="L1757" s="2">
        <f t="shared" si="613"/>
        <v>1.00590997</v>
      </c>
      <c r="M1757" s="157">
        <f t="shared" si="618"/>
        <v>1.00590997</v>
      </c>
      <c r="N1757" s="2">
        <f t="shared" si="604"/>
        <v>933.94737148000002</v>
      </c>
      <c r="O1757" s="161">
        <f t="shared" si="614"/>
        <v>0</v>
      </c>
      <c r="P1757" s="162">
        <f t="shared" si="605"/>
        <v>0</v>
      </c>
      <c r="Q1757" s="157">
        <f t="shared" si="606"/>
        <v>0</v>
      </c>
      <c r="R1757" s="163">
        <f t="shared" si="615"/>
        <v>0.12</v>
      </c>
      <c r="S1757" s="161">
        <f t="shared" si="607"/>
        <v>11</v>
      </c>
      <c r="T1757" s="161">
        <v>360</v>
      </c>
      <c r="U1757" s="164">
        <f t="shared" si="608"/>
        <v>1.003468823</v>
      </c>
      <c r="V1757" s="157">
        <f t="shared" si="609"/>
        <v>3.2396981199999999</v>
      </c>
      <c r="W1757" s="2">
        <f t="shared" si="616"/>
        <v>0</v>
      </c>
      <c r="X1757" s="8"/>
      <c r="Y1757" s="8"/>
      <c r="Z1757" s="5"/>
      <c r="AA1757" s="1"/>
      <c r="AB1757" s="8"/>
      <c r="AC1757" s="3"/>
      <c r="AD1757" s="1"/>
      <c r="AE1757" s="3"/>
      <c r="AF1757" s="3"/>
      <c r="AG1757" s="4"/>
      <c r="AH1757" s="4"/>
      <c r="AI1757" s="4"/>
      <c r="AJ1757" s="1"/>
      <c r="AK1757" s="1"/>
      <c r="AL1757" s="1"/>
      <c r="AM1757" s="1"/>
    </row>
    <row r="1758" spans="1:39" ht="15" customHeight="1" x14ac:dyDescent="0.2">
      <c r="A1758" s="75">
        <f t="shared" si="610"/>
        <v>44693</v>
      </c>
      <c r="B1758" s="2">
        <f t="shared" si="601"/>
        <v>937.98447877000001</v>
      </c>
      <c r="C1758" s="157">
        <f t="shared" si="598"/>
        <v>928.46019956000009</v>
      </c>
      <c r="D1758" s="158">
        <f t="shared" si="611"/>
        <v>6215.24</v>
      </c>
      <c r="E1758" s="150">
        <f>IF(AND(K1758=1,K1757&gt;1),VLOOKUP(A1757,[1]Plan1!$GA$137:$GD$300,4),E1757)</f>
        <v>6315.93</v>
      </c>
      <c r="F1758" s="152">
        <f t="shared" si="602"/>
        <v>44620</v>
      </c>
      <c r="G1758" s="152">
        <f t="shared" si="599"/>
        <v>44650</v>
      </c>
      <c r="H1758" s="159">
        <f t="shared" si="603"/>
        <v>1.6200500704719456E-2</v>
      </c>
      <c r="I1758" s="160">
        <f t="shared" si="612"/>
        <v>44711</v>
      </c>
      <c r="J1758" s="155">
        <f t="shared" si="600"/>
        <v>30</v>
      </c>
      <c r="K1758" s="155">
        <f t="shared" si="617"/>
        <v>12</v>
      </c>
      <c r="L1758" s="2">
        <f t="shared" si="613"/>
        <v>1.0064489700000001</v>
      </c>
      <c r="M1758" s="157">
        <f t="shared" si="618"/>
        <v>1.0064489700000001</v>
      </c>
      <c r="N1758" s="2">
        <f t="shared" si="604"/>
        <v>934.44781152999997</v>
      </c>
      <c r="O1758" s="161">
        <f t="shared" si="614"/>
        <v>0</v>
      </c>
      <c r="P1758" s="162">
        <f t="shared" si="605"/>
        <v>0</v>
      </c>
      <c r="Q1758" s="157">
        <f t="shared" si="606"/>
        <v>0</v>
      </c>
      <c r="R1758" s="163">
        <f t="shared" si="615"/>
        <v>0.12</v>
      </c>
      <c r="S1758" s="161">
        <f t="shared" si="607"/>
        <v>12</v>
      </c>
      <c r="T1758" s="161">
        <v>360</v>
      </c>
      <c r="U1758" s="164">
        <f t="shared" si="608"/>
        <v>1.003784767</v>
      </c>
      <c r="V1758" s="157">
        <f t="shared" si="609"/>
        <v>3.5366672399999999</v>
      </c>
      <c r="W1758" s="2">
        <f t="shared" si="616"/>
        <v>0</v>
      </c>
      <c r="X1758" s="8"/>
      <c r="Y1758" s="8"/>
      <c r="Z1758" s="5"/>
      <c r="AA1758" s="1"/>
      <c r="AB1758" s="8"/>
      <c r="AC1758" s="3"/>
      <c r="AD1758" s="1"/>
      <c r="AE1758" s="3"/>
      <c r="AF1758" s="3"/>
      <c r="AG1758" s="4"/>
      <c r="AH1758" s="4"/>
      <c r="AI1758" s="4"/>
      <c r="AJ1758" s="1"/>
      <c r="AK1758" s="1"/>
      <c r="AL1758" s="1"/>
      <c r="AM1758" s="1"/>
    </row>
    <row r="1759" spans="1:39" ht="15" customHeight="1" x14ac:dyDescent="0.2">
      <c r="A1759" s="75">
        <f t="shared" si="610"/>
        <v>44694</v>
      </c>
      <c r="B1759" s="2">
        <f t="shared" si="601"/>
        <v>938.78256707000003</v>
      </c>
      <c r="C1759" s="157">
        <f t="shared" si="598"/>
        <v>928.46019956000009</v>
      </c>
      <c r="D1759" s="158">
        <f t="shared" si="611"/>
        <v>6215.24</v>
      </c>
      <c r="E1759" s="150">
        <f>IF(AND(K1759=1,K1758&gt;1),VLOOKUP(A1758,[1]Plan1!$GA$137:$GD$300,4),E1758)</f>
        <v>6315.93</v>
      </c>
      <c r="F1759" s="152">
        <f t="shared" si="602"/>
        <v>44620</v>
      </c>
      <c r="G1759" s="152">
        <f t="shared" si="599"/>
        <v>44650</v>
      </c>
      <c r="H1759" s="159">
        <f t="shared" si="603"/>
        <v>1.6200500704719456E-2</v>
      </c>
      <c r="I1759" s="160">
        <f t="shared" si="612"/>
        <v>44711</v>
      </c>
      <c r="J1759" s="155">
        <f t="shared" si="600"/>
        <v>30</v>
      </c>
      <c r="K1759" s="155">
        <f t="shared" si="617"/>
        <v>13</v>
      </c>
      <c r="L1759" s="2">
        <f t="shared" si="613"/>
        <v>1.00698826</v>
      </c>
      <c r="M1759" s="157">
        <f t="shared" si="618"/>
        <v>1.00698826</v>
      </c>
      <c r="N1759" s="2">
        <f t="shared" si="604"/>
        <v>934.94852083000001</v>
      </c>
      <c r="O1759" s="161">
        <f t="shared" si="614"/>
        <v>0</v>
      </c>
      <c r="P1759" s="162">
        <f t="shared" si="605"/>
        <v>0</v>
      </c>
      <c r="Q1759" s="157">
        <f t="shared" si="606"/>
        <v>0</v>
      </c>
      <c r="R1759" s="163">
        <f t="shared" si="615"/>
        <v>0.12</v>
      </c>
      <c r="S1759" s="161">
        <f t="shared" si="607"/>
        <v>13</v>
      </c>
      <c r="T1759" s="161">
        <v>360</v>
      </c>
      <c r="U1759" s="164">
        <f t="shared" si="608"/>
        <v>1.00410081</v>
      </c>
      <c r="V1759" s="157">
        <f t="shared" si="609"/>
        <v>3.8340462400000002</v>
      </c>
      <c r="W1759" s="2">
        <f t="shared" si="616"/>
        <v>0</v>
      </c>
      <c r="X1759" s="8"/>
      <c r="Y1759" s="8"/>
      <c r="Z1759" s="5"/>
      <c r="AA1759" s="1"/>
      <c r="AB1759" s="8"/>
      <c r="AC1759" s="3"/>
      <c r="AD1759" s="1"/>
      <c r="AE1759" s="3"/>
      <c r="AF1759" s="3"/>
      <c r="AG1759" s="4"/>
      <c r="AH1759" s="4"/>
      <c r="AI1759" s="4"/>
      <c r="AJ1759" s="1"/>
      <c r="AK1759" s="1"/>
      <c r="AL1759" s="1"/>
      <c r="AM1759" s="1"/>
    </row>
    <row r="1760" spans="1:39" ht="15" customHeight="1" x14ac:dyDescent="0.2">
      <c r="A1760" s="75">
        <f t="shared" si="610"/>
        <v>44695</v>
      </c>
      <c r="B1760" s="2">
        <f t="shared" si="601"/>
        <v>939.58133585000007</v>
      </c>
      <c r="C1760" s="157">
        <f t="shared" si="598"/>
        <v>928.46019956000009</v>
      </c>
      <c r="D1760" s="158">
        <f t="shared" si="611"/>
        <v>6215.24</v>
      </c>
      <c r="E1760" s="150">
        <f>IF(AND(K1760=1,K1759&gt;1),VLOOKUP(A1759,[1]Plan1!$GA$137:$GD$300,4),E1759)</f>
        <v>6315.93</v>
      </c>
      <c r="F1760" s="152">
        <f t="shared" si="602"/>
        <v>44620</v>
      </c>
      <c r="G1760" s="152">
        <f t="shared" si="599"/>
        <v>44650</v>
      </c>
      <c r="H1760" s="159">
        <f t="shared" si="603"/>
        <v>1.6200500704719456E-2</v>
      </c>
      <c r="I1760" s="160">
        <f t="shared" si="612"/>
        <v>44711</v>
      </c>
      <c r="J1760" s="155">
        <f t="shared" si="600"/>
        <v>30</v>
      </c>
      <c r="K1760" s="155">
        <f t="shared" si="617"/>
        <v>14</v>
      </c>
      <c r="L1760" s="2">
        <f t="shared" si="613"/>
        <v>1.0075278400000001</v>
      </c>
      <c r="M1760" s="157">
        <f t="shared" si="618"/>
        <v>1.0075278400000001</v>
      </c>
      <c r="N1760" s="2">
        <f t="shared" si="604"/>
        <v>935.44949938000002</v>
      </c>
      <c r="O1760" s="161">
        <f t="shared" si="614"/>
        <v>0</v>
      </c>
      <c r="P1760" s="162">
        <f t="shared" si="605"/>
        <v>0</v>
      </c>
      <c r="Q1760" s="157">
        <f t="shared" si="606"/>
        <v>0</v>
      </c>
      <c r="R1760" s="163">
        <f t="shared" si="615"/>
        <v>0.12</v>
      </c>
      <c r="S1760" s="161">
        <f t="shared" si="607"/>
        <v>14</v>
      </c>
      <c r="T1760" s="161">
        <v>360</v>
      </c>
      <c r="U1760" s="164">
        <f t="shared" si="608"/>
        <v>1.004416953</v>
      </c>
      <c r="V1760" s="157">
        <f t="shared" si="609"/>
        <v>4.1318364699999997</v>
      </c>
      <c r="W1760" s="2">
        <f t="shared" si="616"/>
        <v>0</v>
      </c>
      <c r="X1760" s="8"/>
      <c r="Y1760" s="8"/>
      <c r="Z1760" s="5"/>
      <c r="AA1760" s="1"/>
      <c r="AB1760" s="8"/>
      <c r="AC1760" s="3"/>
      <c r="AD1760" s="1"/>
      <c r="AE1760" s="3"/>
      <c r="AF1760" s="3"/>
      <c r="AG1760" s="4"/>
      <c r="AH1760" s="4"/>
      <c r="AI1760" s="4"/>
      <c r="AJ1760" s="1"/>
      <c r="AK1760" s="1"/>
      <c r="AL1760" s="1"/>
      <c r="AM1760" s="1"/>
    </row>
    <row r="1761" spans="1:39" ht="15" customHeight="1" x14ac:dyDescent="0.2">
      <c r="A1761" s="75">
        <f t="shared" si="610"/>
        <v>44696</v>
      </c>
      <c r="B1761" s="2">
        <f t="shared" si="601"/>
        <v>940.38077526000006</v>
      </c>
      <c r="C1761" s="157">
        <f t="shared" si="598"/>
        <v>928.46019956000009</v>
      </c>
      <c r="D1761" s="158">
        <f t="shared" si="611"/>
        <v>6215.24</v>
      </c>
      <c r="E1761" s="150">
        <f>IF(AND(K1761=1,K1760&gt;1),VLOOKUP(A1760,[1]Plan1!$GA$137:$GD$300,4),E1760)</f>
        <v>6315.93</v>
      </c>
      <c r="F1761" s="152">
        <f t="shared" si="602"/>
        <v>44620</v>
      </c>
      <c r="G1761" s="152">
        <f t="shared" si="599"/>
        <v>44650</v>
      </c>
      <c r="H1761" s="159">
        <f t="shared" si="603"/>
        <v>1.6200500704719456E-2</v>
      </c>
      <c r="I1761" s="160">
        <f t="shared" si="612"/>
        <v>44711</v>
      </c>
      <c r="J1761" s="155">
        <f t="shared" si="600"/>
        <v>30</v>
      </c>
      <c r="K1761" s="155">
        <f t="shared" si="617"/>
        <v>15</v>
      </c>
      <c r="L1761" s="2">
        <f t="shared" si="613"/>
        <v>1.0080677</v>
      </c>
      <c r="M1761" s="157">
        <f t="shared" si="618"/>
        <v>1.0080677</v>
      </c>
      <c r="N1761" s="2">
        <f t="shared" si="604"/>
        <v>935.95073791000004</v>
      </c>
      <c r="O1761" s="161">
        <f t="shared" si="614"/>
        <v>0</v>
      </c>
      <c r="P1761" s="162">
        <f t="shared" si="605"/>
        <v>0</v>
      </c>
      <c r="Q1761" s="157">
        <f t="shared" si="606"/>
        <v>0</v>
      </c>
      <c r="R1761" s="163">
        <f t="shared" si="615"/>
        <v>0.12</v>
      </c>
      <c r="S1761" s="161">
        <f t="shared" si="607"/>
        <v>15</v>
      </c>
      <c r="T1761" s="161">
        <v>360</v>
      </c>
      <c r="U1761" s="164">
        <f t="shared" si="608"/>
        <v>1.004733195</v>
      </c>
      <c r="V1761" s="157">
        <f t="shared" si="609"/>
        <v>4.4300373500000001</v>
      </c>
      <c r="W1761" s="2">
        <f t="shared" si="616"/>
        <v>0</v>
      </c>
      <c r="X1761" s="8"/>
      <c r="Y1761" s="8"/>
      <c r="Z1761" s="5"/>
      <c r="AA1761" s="1"/>
      <c r="AB1761" s="8"/>
      <c r="AC1761" s="3"/>
      <c r="AD1761" s="1"/>
      <c r="AE1761" s="3"/>
      <c r="AF1761" s="3"/>
      <c r="AG1761" s="4"/>
      <c r="AH1761" s="4"/>
      <c r="AI1761" s="4"/>
      <c r="AJ1761" s="1"/>
      <c r="AK1761" s="1"/>
      <c r="AL1761" s="1"/>
      <c r="AM1761" s="1"/>
    </row>
    <row r="1762" spans="1:39" ht="15" customHeight="1" x14ac:dyDescent="0.2">
      <c r="A1762" s="75">
        <f t="shared" si="610"/>
        <v>44697</v>
      </c>
      <c r="B1762" s="2">
        <f t="shared" si="601"/>
        <v>941.18090528000005</v>
      </c>
      <c r="C1762" s="157">
        <f t="shared" si="598"/>
        <v>928.46019956000009</v>
      </c>
      <c r="D1762" s="158">
        <f t="shared" si="611"/>
        <v>6215.24</v>
      </c>
      <c r="E1762" s="150">
        <f>IF(AND(K1762=1,K1761&gt;1),VLOOKUP(A1761,[1]Plan1!$GA$137:$GD$300,4),E1761)</f>
        <v>6315.93</v>
      </c>
      <c r="F1762" s="152">
        <f t="shared" si="602"/>
        <v>44620</v>
      </c>
      <c r="G1762" s="152">
        <f t="shared" si="599"/>
        <v>44650</v>
      </c>
      <c r="H1762" s="159">
        <f t="shared" si="603"/>
        <v>1.6200500704719456E-2</v>
      </c>
      <c r="I1762" s="160">
        <f t="shared" si="612"/>
        <v>44711</v>
      </c>
      <c r="J1762" s="155">
        <f t="shared" si="600"/>
        <v>30</v>
      </c>
      <c r="K1762" s="155">
        <f t="shared" si="617"/>
        <v>16</v>
      </c>
      <c r="L1762" s="2">
        <f t="shared" si="613"/>
        <v>1.0086078599999999</v>
      </c>
      <c r="M1762" s="157">
        <f t="shared" si="618"/>
        <v>1.0086078599999999</v>
      </c>
      <c r="N1762" s="2">
        <f t="shared" si="604"/>
        <v>936.45225497000001</v>
      </c>
      <c r="O1762" s="161">
        <f t="shared" si="614"/>
        <v>0</v>
      </c>
      <c r="P1762" s="162">
        <f t="shared" si="605"/>
        <v>0</v>
      </c>
      <c r="Q1762" s="157">
        <f t="shared" si="606"/>
        <v>0</v>
      </c>
      <c r="R1762" s="163">
        <f t="shared" si="615"/>
        <v>0.12</v>
      </c>
      <c r="S1762" s="161">
        <f t="shared" si="607"/>
        <v>16</v>
      </c>
      <c r="T1762" s="161">
        <v>360</v>
      </c>
      <c r="U1762" s="164">
        <f t="shared" si="608"/>
        <v>1.0050495370000001</v>
      </c>
      <c r="V1762" s="157">
        <f t="shared" si="609"/>
        <v>4.7286503099999999</v>
      </c>
      <c r="W1762" s="2">
        <f t="shared" si="616"/>
        <v>0</v>
      </c>
      <c r="X1762" s="8"/>
      <c r="Y1762" s="8"/>
      <c r="Z1762" s="5"/>
      <c r="AA1762" s="1"/>
      <c r="AB1762" s="8"/>
      <c r="AC1762" s="3"/>
      <c r="AD1762" s="1"/>
      <c r="AE1762" s="3"/>
      <c r="AF1762" s="3"/>
      <c r="AG1762" s="4"/>
      <c r="AH1762" s="4"/>
      <c r="AI1762" s="4"/>
      <c r="AJ1762" s="1"/>
      <c r="AK1762" s="1"/>
      <c r="AL1762" s="1"/>
      <c r="AM1762" s="1"/>
    </row>
    <row r="1763" spans="1:39" ht="15" customHeight="1" x14ac:dyDescent="0.2">
      <c r="A1763" s="75">
        <f t="shared" si="610"/>
        <v>44698</v>
      </c>
      <c r="B1763" s="2">
        <f t="shared" si="601"/>
        <v>941.98170672000003</v>
      </c>
      <c r="C1763" s="157">
        <f t="shared" si="598"/>
        <v>928.46019956000009</v>
      </c>
      <c r="D1763" s="158">
        <f t="shared" si="611"/>
        <v>6215.24</v>
      </c>
      <c r="E1763" s="150">
        <f>IF(AND(K1763=1,K1762&gt;1),VLOOKUP(A1762,[1]Plan1!$GA$137:$GD$300,4),E1762)</f>
        <v>6315.93</v>
      </c>
      <c r="F1763" s="152">
        <f t="shared" si="602"/>
        <v>44620</v>
      </c>
      <c r="G1763" s="152">
        <f t="shared" si="599"/>
        <v>44650</v>
      </c>
      <c r="H1763" s="159">
        <f t="shared" si="603"/>
        <v>1.6200500704719456E-2</v>
      </c>
      <c r="I1763" s="160">
        <f t="shared" si="612"/>
        <v>44711</v>
      </c>
      <c r="J1763" s="155">
        <f t="shared" si="600"/>
        <v>30</v>
      </c>
      <c r="K1763" s="155">
        <f t="shared" si="617"/>
        <v>17</v>
      </c>
      <c r="L1763" s="2">
        <f t="shared" si="613"/>
        <v>1.0091483000000001</v>
      </c>
      <c r="M1763" s="157">
        <f t="shared" si="618"/>
        <v>1.0091483000000001</v>
      </c>
      <c r="N1763" s="2">
        <f t="shared" si="604"/>
        <v>936.95403199999998</v>
      </c>
      <c r="O1763" s="161">
        <f t="shared" si="614"/>
        <v>0</v>
      </c>
      <c r="P1763" s="162">
        <f t="shared" si="605"/>
        <v>0</v>
      </c>
      <c r="Q1763" s="157">
        <f t="shared" si="606"/>
        <v>0</v>
      </c>
      <c r="R1763" s="163">
        <f t="shared" si="615"/>
        <v>0.12</v>
      </c>
      <c r="S1763" s="161">
        <f t="shared" si="607"/>
        <v>17</v>
      </c>
      <c r="T1763" s="161">
        <v>360</v>
      </c>
      <c r="U1763" s="164">
        <f t="shared" si="608"/>
        <v>1.0053659779999999</v>
      </c>
      <c r="V1763" s="157">
        <f t="shared" si="609"/>
        <v>5.0276747200000003</v>
      </c>
      <c r="W1763" s="2">
        <f t="shared" si="616"/>
        <v>0</v>
      </c>
      <c r="X1763" s="8"/>
      <c r="Y1763" s="8"/>
      <c r="Z1763" s="5"/>
      <c r="AA1763" s="1"/>
      <c r="AB1763" s="8"/>
      <c r="AC1763" s="3"/>
      <c r="AD1763" s="1"/>
      <c r="AE1763" s="3"/>
      <c r="AF1763" s="3"/>
      <c r="AG1763" s="4"/>
      <c r="AH1763" s="4"/>
      <c r="AI1763" s="4"/>
      <c r="AJ1763" s="1"/>
      <c r="AK1763" s="1"/>
      <c r="AL1763" s="1"/>
      <c r="AM1763" s="1"/>
    </row>
    <row r="1764" spans="1:39" ht="15" customHeight="1" x14ac:dyDescent="0.2">
      <c r="A1764" s="75">
        <f t="shared" si="610"/>
        <v>44699</v>
      </c>
      <c r="B1764" s="2">
        <f t="shared" si="601"/>
        <v>942.78319958999998</v>
      </c>
      <c r="C1764" s="157">
        <f t="shared" si="598"/>
        <v>928.46019956000009</v>
      </c>
      <c r="D1764" s="158">
        <f t="shared" si="611"/>
        <v>6215.24</v>
      </c>
      <c r="E1764" s="150">
        <f>IF(AND(K1764=1,K1763&gt;1),VLOOKUP(A1763,[1]Plan1!$GA$137:$GD$300,4),E1763)</f>
        <v>6315.93</v>
      </c>
      <c r="F1764" s="152">
        <f t="shared" si="602"/>
        <v>44620</v>
      </c>
      <c r="G1764" s="152">
        <f t="shared" si="599"/>
        <v>44650</v>
      </c>
      <c r="H1764" s="159">
        <f t="shared" si="603"/>
        <v>1.6200500704719456E-2</v>
      </c>
      <c r="I1764" s="160">
        <f t="shared" si="612"/>
        <v>44711</v>
      </c>
      <c r="J1764" s="155">
        <f t="shared" si="600"/>
        <v>30</v>
      </c>
      <c r="K1764" s="155">
        <f t="shared" si="617"/>
        <v>18</v>
      </c>
      <c r="L1764" s="2">
        <f t="shared" si="613"/>
        <v>1.00968904</v>
      </c>
      <c r="M1764" s="157">
        <f t="shared" si="618"/>
        <v>1.00968904</v>
      </c>
      <c r="N1764" s="2">
        <f t="shared" si="604"/>
        <v>937.45608757000002</v>
      </c>
      <c r="O1764" s="161">
        <f t="shared" si="614"/>
        <v>0</v>
      </c>
      <c r="P1764" s="162">
        <f t="shared" si="605"/>
        <v>0</v>
      </c>
      <c r="Q1764" s="157">
        <f t="shared" si="606"/>
        <v>0</v>
      </c>
      <c r="R1764" s="163">
        <f t="shared" si="615"/>
        <v>0.12</v>
      </c>
      <c r="S1764" s="161">
        <f t="shared" si="607"/>
        <v>18</v>
      </c>
      <c r="T1764" s="161">
        <v>360</v>
      </c>
      <c r="U1764" s="164">
        <f t="shared" si="608"/>
        <v>1.0056825190000001</v>
      </c>
      <c r="V1764" s="157">
        <f t="shared" si="609"/>
        <v>5.3271120200000004</v>
      </c>
      <c r="W1764" s="2">
        <f t="shared" si="616"/>
        <v>0</v>
      </c>
      <c r="X1764" s="8"/>
      <c r="Y1764" s="8"/>
      <c r="Z1764" s="5"/>
      <c r="AA1764" s="1"/>
      <c r="AB1764" s="8"/>
      <c r="AC1764" s="3"/>
      <c r="AD1764" s="1"/>
      <c r="AE1764" s="3"/>
      <c r="AF1764" s="3"/>
      <c r="AG1764" s="4"/>
      <c r="AH1764" s="4"/>
      <c r="AI1764" s="4"/>
      <c r="AJ1764" s="1"/>
      <c r="AK1764" s="1"/>
      <c r="AL1764" s="1"/>
      <c r="AM1764" s="1"/>
    </row>
    <row r="1765" spans="1:39" ht="15" customHeight="1" x14ac:dyDescent="0.2">
      <c r="A1765" s="75">
        <f t="shared" si="610"/>
        <v>44700</v>
      </c>
      <c r="B1765" s="2">
        <f t="shared" si="601"/>
        <v>943.58536469000001</v>
      </c>
      <c r="C1765" s="157">
        <f t="shared" si="598"/>
        <v>928.46019956000009</v>
      </c>
      <c r="D1765" s="158">
        <f t="shared" si="611"/>
        <v>6215.24</v>
      </c>
      <c r="E1765" s="150">
        <f>IF(AND(K1765=1,K1764&gt;1),VLOOKUP(A1764,[1]Plan1!$GA$137:$GD$300,4),E1764)</f>
        <v>6315.93</v>
      </c>
      <c r="F1765" s="152">
        <f t="shared" si="602"/>
        <v>44620</v>
      </c>
      <c r="G1765" s="152">
        <f t="shared" si="599"/>
        <v>44650</v>
      </c>
      <c r="H1765" s="159">
        <f t="shared" si="603"/>
        <v>1.6200500704719456E-2</v>
      </c>
      <c r="I1765" s="160">
        <f t="shared" si="612"/>
        <v>44711</v>
      </c>
      <c r="J1765" s="155">
        <f t="shared" si="600"/>
        <v>30</v>
      </c>
      <c r="K1765" s="155">
        <f t="shared" si="617"/>
        <v>19</v>
      </c>
      <c r="L1765" s="2">
        <f t="shared" si="613"/>
        <v>1.01023006</v>
      </c>
      <c r="M1765" s="157">
        <f t="shared" si="618"/>
        <v>1.01023006</v>
      </c>
      <c r="N1765" s="2">
        <f t="shared" si="604"/>
        <v>937.95840310000006</v>
      </c>
      <c r="O1765" s="161">
        <f t="shared" si="614"/>
        <v>0</v>
      </c>
      <c r="P1765" s="162">
        <f t="shared" si="605"/>
        <v>0</v>
      </c>
      <c r="Q1765" s="157">
        <f t="shared" si="606"/>
        <v>0</v>
      </c>
      <c r="R1765" s="163">
        <f t="shared" si="615"/>
        <v>0.12</v>
      </c>
      <c r="S1765" s="161">
        <f t="shared" si="607"/>
        <v>19</v>
      </c>
      <c r="T1765" s="161">
        <v>360</v>
      </c>
      <c r="U1765" s="164">
        <f t="shared" si="608"/>
        <v>1.0059991589999999</v>
      </c>
      <c r="V1765" s="157">
        <f t="shared" si="609"/>
        <v>5.6269615899999996</v>
      </c>
      <c r="W1765" s="2">
        <f t="shared" si="616"/>
        <v>0</v>
      </c>
      <c r="X1765" s="8"/>
      <c r="Y1765" s="8"/>
      <c r="Z1765" s="5"/>
      <c r="AA1765" s="1"/>
      <c r="AB1765" s="8"/>
      <c r="AC1765" s="3"/>
      <c r="AD1765" s="1"/>
      <c r="AE1765" s="3"/>
      <c r="AF1765" s="3"/>
      <c r="AG1765" s="4"/>
      <c r="AH1765" s="4"/>
      <c r="AI1765" s="4"/>
      <c r="AJ1765" s="1"/>
      <c r="AK1765" s="1"/>
      <c r="AL1765" s="1"/>
      <c r="AM1765" s="1"/>
    </row>
    <row r="1766" spans="1:39" ht="15" customHeight="1" x14ac:dyDescent="0.2">
      <c r="A1766" s="75">
        <f t="shared" si="610"/>
        <v>44701</v>
      </c>
      <c r="B1766" s="2">
        <f t="shared" si="601"/>
        <v>944.38821364</v>
      </c>
      <c r="C1766" s="157">
        <f t="shared" si="598"/>
        <v>928.46019956000009</v>
      </c>
      <c r="D1766" s="158">
        <f t="shared" si="611"/>
        <v>6215.24</v>
      </c>
      <c r="E1766" s="150">
        <f>IF(AND(K1766=1,K1765&gt;1),VLOOKUP(A1765,[1]Plan1!$GA$137:$GD$300,4),E1765)</f>
        <v>6315.93</v>
      </c>
      <c r="F1766" s="152">
        <f t="shared" si="602"/>
        <v>44620</v>
      </c>
      <c r="G1766" s="152">
        <f t="shared" si="599"/>
        <v>44650</v>
      </c>
      <c r="H1766" s="159">
        <f t="shared" si="603"/>
        <v>1.6200500704719456E-2</v>
      </c>
      <c r="I1766" s="160">
        <f t="shared" si="612"/>
        <v>44711</v>
      </c>
      <c r="J1766" s="155">
        <f t="shared" si="600"/>
        <v>30</v>
      </c>
      <c r="K1766" s="155">
        <f t="shared" si="617"/>
        <v>20</v>
      </c>
      <c r="L1766" s="2">
        <f t="shared" si="613"/>
        <v>1.0107713700000001</v>
      </c>
      <c r="M1766" s="157">
        <f t="shared" si="618"/>
        <v>1.0107713700000001</v>
      </c>
      <c r="N1766" s="2">
        <f t="shared" si="604"/>
        <v>938.46098788999996</v>
      </c>
      <c r="O1766" s="161">
        <f t="shared" si="614"/>
        <v>0</v>
      </c>
      <c r="P1766" s="162">
        <f t="shared" si="605"/>
        <v>0</v>
      </c>
      <c r="Q1766" s="157">
        <f t="shared" si="606"/>
        <v>0</v>
      </c>
      <c r="R1766" s="163">
        <f t="shared" si="615"/>
        <v>0.12</v>
      </c>
      <c r="S1766" s="161">
        <f t="shared" si="607"/>
        <v>20</v>
      </c>
      <c r="T1766" s="161">
        <v>360</v>
      </c>
      <c r="U1766" s="164">
        <f t="shared" si="608"/>
        <v>1.0063158999999999</v>
      </c>
      <c r="V1766" s="157">
        <f t="shared" si="609"/>
        <v>5.9272257499999998</v>
      </c>
      <c r="W1766" s="2">
        <f t="shared" si="616"/>
        <v>0</v>
      </c>
      <c r="X1766" s="8"/>
      <c r="Y1766" s="8"/>
      <c r="Z1766" s="5"/>
      <c r="AA1766" s="1"/>
      <c r="AB1766" s="8"/>
      <c r="AC1766" s="3"/>
      <c r="AD1766" s="1"/>
      <c r="AE1766" s="3"/>
      <c r="AF1766" s="3"/>
      <c r="AG1766" s="4"/>
      <c r="AH1766" s="4"/>
      <c r="AI1766" s="4"/>
      <c r="AJ1766" s="1"/>
      <c r="AK1766" s="1"/>
      <c r="AL1766" s="1"/>
      <c r="AM1766" s="1"/>
    </row>
    <row r="1767" spans="1:39" ht="15" customHeight="1" x14ac:dyDescent="0.2">
      <c r="A1767" s="75">
        <f t="shared" si="610"/>
        <v>44702</v>
      </c>
      <c r="B1767" s="2">
        <f t="shared" si="601"/>
        <v>945.19175431000008</v>
      </c>
      <c r="C1767" s="157">
        <f t="shared" si="598"/>
        <v>928.46019956000009</v>
      </c>
      <c r="D1767" s="158">
        <f t="shared" si="611"/>
        <v>6215.24</v>
      </c>
      <c r="E1767" s="150">
        <f>IF(AND(K1767=1,K1766&gt;1),VLOOKUP(A1766,[1]Plan1!$GA$137:$GD$300,4),E1766)</f>
        <v>6315.93</v>
      </c>
      <c r="F1767" s="152">
        <f t="shared" si="602"/>
        <v>44620</v>
      </c>
      <c r="G1767" s="152">
        <f t="shared" si="599"/>
        <v>44650</v>
      </c>
      <c r="H1767" s="159">
        <f t="shared" si="603"/>
        <v>1.6200500704719456E-2</v>
      </c>
      <c r="I1767" s="160">
        <f t="shared" si="612"/>
        <v>44711</v>
      </c>
      <c r="J1767" s="155">
        <f t="shared" si="600"/>
        <v>30</v>
      </c>
      <c r="K1767" s="155">
        <f t="shared" si="617"/>
        <v>21</v>
      </c>
      <c r="L1767" s="2">
        <f t="shared" si="613"/>
        <v>1.01131298</v>
      </c>
      <c r="M1767" s="157">
        <f t="shared" si="618"/>
        <v>1.01131298</v>
      </c>
      <c r="N1767" s="2">
        <f t="shared" si="604"/>
        <v>938.96385122000004</v>
      </c>
      <c r="O1767" s="161">
        <f t="shared" si="614"/>
        <v>0</v>
      </c>
      <c r="P1767" s="162">
        <f t="shared" si="605"/>
        <v>0</v>
      </c>
      <c r="Q1767" s="157">
        <f t="shared" si="606"/>
        <v>0</v>
      </c>
      <c r="R1767" s="163">
        <f t="shared" si="615"/>
        <v>0.12</v>
      </c>
      <c r="S1767" s="161">
        <f t="shared" si="607"/>
        <v>21</v>
      </c>
      <c r="T1767" s="161">
        <v>360</v>
      </c>
      <c r="U1767" s="164">
        <f t="shared" si="608"/>
        <v>1.0066327399999999</v>
      </c>
      <c r="V1767" s="157">
        <f t="shared" si="609"/>
        <v>6.2279030899999999</v>
      </c>
      <c r="W1767" s="2">
        <f t="shared" si="616"/>
        <v>0</v>
      </c>
      <c r="X1767" s="8"/>
      <c r="Y1767" s="8"/>
      <c r="Z1767" s="5"/>
      <c r="AA1767" s="1"/>
      <c r="AB1767" s="8"/>
      <c r="AC1767" s="3"/>
      <c r="AD1767" s="1"/>
      <c r="AE1767" s="3"/>
      <c r="AF1767" s="3"/>
      <c r="AG1767" s="4"/>
      <c r="AH1767" s="4"/>
      <c r="AI1767" s="4"/>
      <c r="AJ1767" s="1"/>
      <c r="AK1767" s="1"/>
      <c r="AL1767" s="1"/>
      <c r="AM1767" s="1"/>
    </row>
    <row r="1768" spans="1:39" ht="15" customHeight="1" x14ac:dyDescent="0.2">
      <c r="A1768" s="75">
        <f t="shared" si="610"/>
        <v>44703</v>
      </c>
      <c r="B1768" s="2">
        <f t="shared" si="601"/>
        <v>945.99596936</v>
      </c>
      <c r="C1768" s="157">
        <f t="shared" si="598"/>
        <v>928.46019956000009</v>
      </c>
      <c r="D1768" s="158">
        <f t="shared" si="611"/>
        <v>6215.24</v>
      </c>
      <c r="E1768" s="150">
        <f>IF(AND(K1768=1,K1767&gt;1),VLOOKUP(A1767,[1]Plan1!$GA$137:$GD$300,4),E1767)</f>
        <v>6315.93</v>
      </c>
      <c r="F1768" s="152">
        <f t="shared" si="602"/>
        <v>44620</v>
      </c>
      <c r="G1768" s="152">
        <f t="shared" si="599"/>
        <v>44650</v>
      </c>
      <c r="H1768" s="159">
        <f t="shared" si="603"/>
        <v>1.6200500704719456E-2</v>
      </c>
      <c r="I1768" s="160">
        <f t="shared" si="612"/>
        <v>44711</v>
      </c>
      <c r="J1768" s="155">
        <f t="shared" si="600"/>
        <v>30</v>
      </c>
      <c r="K1768" s="155">
        <f t="shared" si="617"/>
        <v>22</v>
      </c>
      <c r="L1768" s="2">
        <f t="shared" si="613"/>
        <v>1.0118548700000001</v>
      </c>
      <c r="M1768" s="157">
        <f t="shared" si="618"/>
        <v>1.0118548700000001</v>
      </c>
      <c r="N1768" s="2">
        <f t="shared" si="604"/>
        <v>939.46697452000001</v>
      </c>
      <c r="O1768" s="161">
        <f t="shared" si="614"/>
        <v>0</v>
      </c>
      <c r="P1768" s="162">
        <f t="shared" si="605"/>
        <v>0</v>
      </c>
      <c r="Q1768" s="157">
        <f t="shared" si="606"/>
        <v>0</v>
      </c>
      <c r="R1768" s="163">
        <f t="shared" si="615"/>
        <v>0.12</v>
      </c>
      <c r="S1768" s="161">
        <f t="shared" si="607"/>
        <v>22</v>
      </c>
      <c r="T1768" s="161">
        <v>360</v>
      </c>
      <c r="U1768" s="164">
        <f t="shared" si="608"/>
        <v>1.00694968</v>
      </c>
      <c r="V1768" s="157">
        <f t="shared" si="609"/>
        <v>6.5289948400000002</v>
      </c>
      <c r="W1768" s="2">
        <f t="shared" si="616"/>
        <v>0</v>
      </c>
      <c r="X1768" s="8"/>
      <c r="Y1768" s="8"/>
      <c r="Z1768" s="5"/>
      <c r="AA1768" s="1"/>
      <c r="AB1768" s="8"/>
      <c r="AC1768" s="3"/>
      <c r="AD1768" s="1"/>
      <c r="AE1768" s="3"/>
      <c r="AF1768" s="3"/>
      <c r="AG1768" s="4"/>
      <c r="AH1768" s="4"/>
      <c r="AI1768" s="4"/>
      <c r="AJ1768" s="1"/>
      <c r="AK1768" s="1"/>
      <c r="AL1768" s="1"/>
      <c r="AM1768" s="1"/>
    </row>
    <row r="1769" spans="1:39" ht="15" customHeight="1" x14ac:dyDescent="0.2">
      <c r="A1769" s="75">
        <f t="shared" si="610"/>
        <v>44704</v>
      </c>
      <c r="B1769" s="2">
        <f t="shared" si="601"/>
        <v>946.80087695000009</v>
      </c>
      <c r="C1769" s="157">
        <f t="shared" si="598"/>
        <v>928.46019956000009</v>
      </c>
      <c r="D1769" s="158">
        <f t="shared" si="611"/>
        <v>6215.24</v>
      </c>
      <c r="E1769" s="150">
        <f>IF(AND(K1769=1,K1768&gt;1),VLOOKUP(A1768,[1]Plan1!$GA$137:$GD$300,4),E1768)</f>
        <v>6315.93</v>
      </c>
      <c r="F1769" s="152">
        <f t="shared" si="602"/>
        <v>44620</v>
      </c>
      <c r="G1769" s="152">
        <f t="shared" si="599"/>
        <v>44650</v>
      </c>
      <c r="H1769" s="159">
        <f t="shared" si="603"/>
        <v>1.6200500704719456E-2</v>
      </c>
      <c r="I1769" s="160">
        <f t="shared" si="612"/>
        <v>44711</v>
      </c>
      <c r="J1769" s="155">
        <f t="shared" si="600"/>
        <v>30</v>
      </c>
      <c r="K1769" s="155">
        <f t="shared" si="617"/>
        <v>23</v>
      </c>
      <c r="L1769" s="2">
        <f t="shared" si="613"/>
        <v>1.0123970600000001</v>
      </c>
      <c r="M1769" s="157">
        <f t="shared" si="618"/>
        <v>1.0123970600000001</v>
      </c>
      <c r="N1769" s="2">
        <f t="shared" si="604"/>
        <v>939.97037636000005</v>
      </c>
      <c r="O1769" s="161">
        <f t="shared" si="614"/>
        <v>0</v>
      </c>
      <c r="P1769" s="162">
        <f t="shared" si="605"/>
        <v>0</v>
      </c>
      <c r="Q1769" s="157">
        <f t="shared" si="606"/>
        <v>0</v>
      </c>
      <c r="R1769" s="163">
        <f t="shared" si="615"/>
        <v>0.12</v>
      </c>
      <c r="S1769" s="161">
        <f t="shared" si="607"/>
        <v>23</v>
      </c>
      <c r="T1769" s="161">
        <v>360</v>
      </c>
      <c r="U1769" s="164">
        <f t="shared" si="608"/>
        <v>1.007266719</v>
      </c>
      <c r="V1769" s="157">
        <f t="shared" si="609"/>
        <v>6.8305005899999998</v>
      </c>
      <c r="W1769" s="2">
        <f t="shared" si="616"/>
        <v>0</v>
      </c>
      <c r="X1769" s="8"/>
      <c r="Y1769" s="8"/>
      <c r="Z1769" s="5"/>
      <c r="AA1769" s="1"/>
      <c r="AB1769" s="8"/>
      <c r="AC1769" s="3"/>
      <c r="AD1769" s="1"/>
      <c r="AE1769" s="3"/>
      <c r="AF1769" s="3"/>
      <c r="AG1769" s="4"/>
      <c r="AH1769" s="4"/>
      <c r="AI1769" s="4"/>
      <c r="AJ1769" s="1"/>
      <c r="AK1769" s="1"/>
      <c r="AL1769" s="1"/>
      <c r="AM1769" s="1"/>
    </row>
    <row r="1770" spans="1:39" ht="15" customHeight="1" x14ac:dyDescent="0.2">
      <c r="A1770" s="75">
        <f t="shared" si="610"/>
        <v>44705</v>
      </c>
      <c r="B1770" s="2">
        <f t="shared" si="601"/>
        <v>947.60646064999992</v>
      </c>
      <c r="C1770" s="157">
        <f t="shared" ref="C1770:C1833" si="619">IF(I1770&gt;I1769,N1769-Q1769,C1769)</f>
        <v>928.46019956000009</v>
      </c>
      <c r="D1770" s="158">
        <f t="shared" si="611"/>
        <v>6215.24</v>
      </c>
      <c r="E1770" s="150">
        <f>IF(AND(K1770=1,K1769&gt;1),VLOOKUP(A1769,[1]Plan1!$GA$137:$GD$300,4),E1769)</f>
        <v>6315.93</v>
      </c>
      <c r="F1770" s="152">
        <f t="shared" si="602"/>
        <v>44620</v>
      </c>
      <c r="G1770" s="152">
        <f t="shared" si="599"/>
        <v>44650</v>
      </c>
      <c r="H1770" s="159">
        <f t="shared" si="603"/>
        <v>1.6200500704719456E-2</v>
      </c>
      <c r="I1770" s="160">
        <f t="shared" si="612"/>
        <v>44711</v>
      </c>
      <c r="J1770" s="155">
        <f t="shared" si="600"/>
        <v>30</v>
      </c>
      <c r="K1770" s="155">
        <f t="shared" si="617"/>
        <v>24</v>
      </c>
      <c r="L1770" s="2">
        <f t="shared" si="613"/>
        <v>1.0129395299999999</v>
      </c>
      <c r="M1770" s="157">
        <f t="shared" si="618"/>
        <v>1.0129395299999999</v>
      </c>
      <c r="N1770" s="2">
        <f t="shared" si="604"/>
        <v>940.47403815999996</v>
      </c>
      <c r="O1770" s="161">
        <f t="shared" si="614"/>
        <v>0</v>
      </c>
      <c r="P1770" s="162">
        <f t="shared" si="605"/>
        <v>0</v>
      </c>
      <c r="Q1770" s="157">
        <f t="shared" si="606"/>
        <v>0</v>
      </c>
      <c r="R1770" s="163">
        <f t="shared" si="615"/>
        <v>0.12</v>
      </c>
      <c r="S1770" s="161">
        <f t="shared" si="607"/>
        <v>24</v>
      </c>
      <c r="T1770" s="161">
        <v>360</v>
      </c>
      <c r="U1770" s="164">
        <f t="shared" si="608"/>
        <v>1.0075838589999999</v>
      </c>
      <c r="V1770" s="157">
        <f t="shared" si="609"/>
        <v>7.1324224899999997</v>
      </c>
      <c r="W1770" s="2">
        <f t="shared" si="616"/>
        <v>0</v>
      </c>
      <c r="X1770" s="8"/>
      <c r="Y1770" s="8"/>
      <c r="Z1770" s="5"/>
      <c r="AA1770" s="1"/>
      <c r="AB1770" s="8"/>
      <c r="AC1770" s="3"/>
      <c r="AD1770" s="1"/>
      <c r="AE1770" s="3"/>
      <c r="AF1770" s="3"/>
      <c r="AG1770" s="4"/>
      <c r="AH1770" s="4"/>
      <c r="AI1770" s="4"/>
      <c r="AJ1770" s="1"/>
      <c r="AK1770" s="1"/>
      <c r="AL1770" s="1"/>
      <c r="AM1770" s="1"/>
    </row>
    <row r="1771" spans="1:39" ht="15" customHeight="1" x14ac:dyDescent="0.2">
      <c r="A1771" s="75">
        <f t="shared" si="610"/>
        <v>44706</v>
      </c>
      <c r="B1771" s="2">
        <f t="shared" si="601"/>
        <v>948.41273772</v>
      </c>
      <c r="C1771" s="157">
        <f t="shared" si="619"/>
        <v>928.46019956000009</v>
      </c>
      <c r="D1771" s="158">
        <f t="shared" si="611"/>
        <v>6215.24</v>
      </c>
      <c r="E1771" s="150">
        <f>IF(AND(K1771=1,K1770&gt;1),VLOOKUP(A1770,[1]Plan1!$GA$137:$GD$300,4),E1770)</f>
        <v>6315.93</v>
      </c>
      <c r="F1771" s="152">
        <f t="shared" si="602"/>
        <v>44620</v>
      </c>
      <c r="G1771" s="152">
        <f t="shared" si="599"/>
        <v>44650</v>
      </c>
      <c r="H1771" s="159">
        <f t="shared" si="603"/>
        <v>1.6200500704719456E-2</v>
      </c>
      <c r="I1771" s="160">
        <f t="shared" si="612"/>
        <v>44711</v>
      </c>
      <c r="J1771" s="155">
        <f t="shared" si="600"/>
        <v>30</v>
      </c>
      <c r="K1771" s="155">
        <f t="shared" si="617"/>
        <v>25</v>
      </c>
      <c r="L1771" s="2">
        <f t="shared" si="613"/>
        <v>1.0134822999999999</v>
      </c>
      <c r="M1771" s="157">
        <f t="shared" si="618"/>
        <v>1.0134822999999999</v>
      </c>
      <c r="N1771" s="2">
        <f t="shared" si="604"/>
        <v>940.97797849999995</v>
      </c>
      <c r="O1771" s="161">
        <f t="shared" si="614"/>
        <v>0</v>
      </c>
      <c r="P1771" s="162">
        <f t="shared" si="605"/>
        <v>0</v>
      </c>
      <c r="Q1771" s="157">
        <f t="shared" si="606"/>
        <v>0</v>
      </c>
      <c r="R1771" s="163">
        <f t="shared" si="615"/>
        <v>0.12</v>
      </c>
      <c r="S1771" s="161">
        <f t="shared" si="607"/>
        <v>25</v>
      </c>
      <c r="T1771" s="161">
        <v>360</v>
      </c>
      <c r="U1771" s="164">
        <f t="shared" si="608"/>
        <v>1.0079010980000001</v>
      </c>
      <c r="V1771" s="157">
        <f t="shared" si="609"/>
        <v>7.4347592200000001</v>
      </c>
      <c r="W1771" s="2">
        <f t="shared" si="616"/>
        <v>0</v>
      </c>
      <c r="X1771" s="8"/>
      <c r="Y1771" s="8"/>
      <c r="Z1771" s="5"/>
      <c r="AA1771" s="1"/>
      <c r="AB1771" s="8"/>
      <c r="AC1771" s="3"/>
      <c r="AD1771" s="1"/>
      <c r="AE1771" s="3"/>
      <c r="AF1771" s="3"/>
      <c r="AG1771" s="4"/>
      <c r="AH1771" s="4"/>
      <c r="AI1771" s="4"/>
      <c r="AJ1771" s="1"/>
      <c r="AK1771" s="1"/>
      <c r="AL1771" s="1"/>
      <c r="AM1771" s="1"/>
    </row>
    <row r="1772" spans="1:39" ht="15" customHeight="1" x14ac:dyDescent="0.2">
      <c r="A1772" s="75">
        <f t="shared" si="610"/>
        <v>44707</v>
      </c>
      <c r="B1772" s="2">
        <f t="shared" si="601"/>
        <v>949.21970013999999</v>
      </c>
      <c r="C1772" s="157">
        <f t="shared" si="619"/>
        <v>928.46019956000009</v>
      </c>
      <c r="D1772" s="158">
        <f t="shared" si="611"/>
        <v>6215.24</v>
      </c>
      <c r="E1772" s="150">
        <f>IF(AND(K1772=1,K1771&gt;1),VLOOKUP(A1771,[1]Plan1!$GA$137:$GD$300,4),E1771)</f>
        <v>6315.93</v>
      </c>
      <c r="F1772" s="152">
        <f t="shared" si="602"/>
        <v>44620</v>
      </c>
      <c r="G1772" s="152">
        <f t="shared" ref="G1772:G1835" si="620">IF(I1772&gt;I1771,EDATE(A1771,-1),+G1771)</f>
        <v>44650</v>
      </c>
      <c r="H1772" s="159">
        <f t="shared" si="603"/>
        <v>1.6200500704719456E-2</v>
      </c>
      <c r="I1772" s="160">
        <f t="shared" si="612"/>
        <v>44711</v>
      </c>
      <c r="J1772" s="155">
        <f t="shared" ref="J1772:J1835" si="621">IF(I1772&gt;I1771,I1772-I1771,J1771)</f>
        <v>30</v>
      </c>
      <c r="K1772" s="155">
        <f t="shared" si="617"/>
        <v>26</v>
      </c>
      <c r="L1772" s="2">
        <f t="shared" si="613"/>
        <v>1.01402536</v>
      </c>
      <c r="M1772" s="157">
        <f t="shared" si="618"/>
        <v>1.01402536</v>
      </c>
      <c r="N1772" s="2">
        <f t="shared" si="604"/>
        <v>941.48218810000003</v>
      </c>
      <c r="O1772" s="161">
        <f t="shared" si="614"/>
        <v>0</v>
      </c>
      <c r="P1772" s="162">
        <f t="shared" si="605"/>
        <v>0</v>
      </c>
      <c r="Q1772" s="157">
        <f t="shared" si="606"/>
        <v>0</v>
      </c>
      <c r="R1772" s="163">
        <f t="shared" si="615"/>
        <v>0.12</v>
      </c>
      <c r="S1772" s="161">
        <f t="shared" si="607"/>
        <v>26</v>
      </c>
      <c r="T1772" s="161">
        <v>360</v>
      </c>
      <c r="U1772" s="164">
        <f t="shared" si="608"/>
        <v>1.008218437</v>
      </c>
      <c r="V1772" s="157">
        <f t="shared" si="609"/>
        <v>7.7375120400000004</v>
      </c>
      <c r="W1772" s="2">
        <f t="shared" si="616"/>
        <v>0</v>
      </c>
      <c r="X1772" s="8"/>
      <c r="Y1772" s="8"/>
      <c r="Z1772" s="5"/>
      <c r="AA1772" s="1"/>
      <c r="AB1772" s="8"/>
      <c r="AC1772" s="3"/>
      <c r="AD1772" s="1"/>
      <c r="AE1772" s="3"/>
      <c r="AF1772" s="3"/>
      <c r="AG1772" s="4"/>
      <c r="AH1772" s="4"/>
      <c r="AI1772" s="4"/>
      <c r="AJ1772" s="1"/>
      <c r="AK1772" s="1"/>
      <c r="AL1772" s="1"/>
      <c r="AM1772" s="1"/>
    </row>
    <row r="1773" spans="1:39" ht="15" customHeight="1" x14ac:dyDescent="0.2">
      <c r="A1773" s="75">
        <f t="shared" si="610"/>
        <v>44708</v>
      </c>
      <c r="B1773" s="2">
        <f t="shared" si="601"/>
        <v>950.02733895999995</v>
      </c>
      <c r="C1773" s="157">
        <f t="shared" si="619"/>
        <v>928.46019956000009</v>
      </c>
      <c r="D1773" s="158">
        <f t="shared" si="611"/>
        <v>6215.24</v>
      </c>
      <c r="E1773" s="150">
        <f>IF(AND(K1773=1,K1772&gt;1),VLOOKUP(A1772,[1]Plan1!$GA$137:$GD$300,4),E1772)</f>
        <v>6315.93</v>
      </c>
      <c r="F1773" s="152">
        <f t="shared" si="602"/>
        <v>44620</v>
      </c>
      <c r="G1773" s="152">
        <f t="shared" si="620"/>
        <v>44650</v>
      </c>
      <c r="H1773" s="159">
        <f t="shared" si="603"/>
        <v>1.6200500704719456E-2</v>
      </c>
      <c r="I1773" s="160">
        <f t="shared" si="612"/>
        <v>44711</v>
      </c>
      <c r="J1773" s="155">
        <f t="shared" si="621"/>
        <v>30</v>
      </c>
      <c r="K1773" s="155">
        <f t="shared" si="617"/>
        <v>27</v>
      </c>
      <c r="L1773" s="2">
        <f t="shared" si="613"/>
        <v>1.0145687000000001</v>
      </c>
      <c r="M1773" s="157">
        <f t="shared" si="618"/>
        <v>1.0145687000000001</v>
      </c>
      <c r="N1773" s="2">
        <f t="shared" si="604"/>
        <v>941.98665765999999</v>
      </c>
      <c r="O1773" s="161">
        <f t="shared" si="614"/>
        <v>0</v>
      </c>
      <c r="P1773" s="162">
        <f t="shared" si="605"/>
        <v>0</v>
      </c>
      <c r="Q1773" s="157">
        <f t="shared" si="606"/>
        <v>0</v>
      </c>
      <c r="R1773" s="163">
        <f t="shared" si="615"/>
        <v>0.12</v>
      </c>
      <c r="S1773" s="161">
        <f t="shared" si="607"/>
        <v>27</v>
      </c>
      <c r="T1773" s="161">
        <v>360</v>
      </c>
      <c r="U1773" s="164">
        <f t="shared" si="608"/>
        <v>1.0085358760000001</v>
      </c>
      <c r="V1773" s="157">
        <f t="shared" si="609"/>
        <v>8.0406812999999993</v>
      </c>
      <c r="W1773" s="2">
        <f t="shared" si="616"/>
        <v>0</v>
      </c>
      <c r="X1773" s="8"/>
      <c r="Y1773" s="8"/>
      <c r="Z1773" s="5"/>
      <c r="AA1773" s="1"/>
      <c r="AB1773" s="8"/>
      <c r="AC1773" s="3"/>
      <c r="AD1773" s="1"/>
      <c r="AE1773" s="3"/>
      <c r="AF1773" s="3"/>
      <c r="AG1773" s="4"/>
      <c r="AH1773" s="4"/>
      <c r="AI1773" s="4"/>
      <c r="AJ1773" s="1"/>
      <c r="AK1773" s="1"/>
      <c r="AL1773" s="1"/>
      <c r="AM1773" s="1"/>
    </row>
    <row r="1774" spans="1:39" ht="15" customHeight="1" x14ac:dyDescent="0.2">
      <c r="A1774" s="75">
        <f t="shared" si="610"/>
        <v>44709</v>
      </c>
      <c r="B1774" s="2">
        <f t="shared" si="601"/>
        <v>950.83567331000006</v>
      </c>
      <c r="C1774" s="157">
        <f t="shared" si="619"/>
        <v>928.46019956000009</v>
      </c>
      <c r="D1774" s="158">
        <f t="shared" si="611"/>
        <v>6215.24</v>
      </c>
      <c r="E1774" s="150">
        <f>IF(AND(K1774=1,K1773&gt;1),VLOOKUP(A1773,[1]Plan1!$GA$137:$GD$300,4),E1773)</f>
        <v>6315.93</v>
      </c>
      <c r="F1774" s="152">
        <f t="shared" si="602"/>
        <v>44620</v>
      </c>
      <c r="G1774" s="152">
        <f t="shared" si="620"/>
        <v>44650</v>
      </c>
      <c r="H1774" s="159">
        <f t="shared" si="603"/>
        <v>1.6200500704719456E-2</v>
      </c>
      <c r="I1774" s="160">
        <f t="shared" si="612"/>
        <v>44711</v>
      </c>
      <c r="J1774" s="155">
        <f t="shared" si="621"/>
        <v>30</v>
      </c>
      <c r="K1774" s="155">
        <f t="shared" si="617"/>
        <v>28</v>
      </c>
      <c r="L1774" s="2">
        <f t="shared" si="613"/>
        <v>1.0151123399999999</v>
      </c>
      <c r="M1774" s="157">
        <f t="shared" si="618"/>
        <v>1.0151123399999999</v>
      </c>
      <c r="N1774" s="2">
        <f t="shared" si="604"/>
        <v>942.49140577000003</v>
      </c>
      <c r="O1774" s="161">
        <f t="shared" si="614"/>
        <v>0</v>
      </c>
      <c r="P1774" s="162">
        <f t="shared" si="605"/>
        <v>0</v>
      </c>
      <c r="Q1774" s="157">
        <f t="shared" si="606"/>
        <v>0</v>
      </c>
      <c r="R1774" s="163">
        <f t="shared" si="615"/>
        <v>0.12</v>
      </c>
      <c r="S1774" s="161">
        <f t="shared" si="607"/>
        <v>28</v>
      </c>
      <c r="T1774" s="161">
        <v>360</v>
      </c>
      <c r="U1774" s="164">
        <f t="shared" si="608"/>
        <v>1.0088534149999999</v>
      </c>
      <c r="V1774" s="157">
        <f t="shared" si="609"/>
        <v>8.3442675400000006</v>
      </c>
      <c r="W1774" s="2">
        <f t="shared" si="616"/>
        <v>0</v>
      </c>
      <c r="X1774" s="8"/>
      <c r="Y1774" s="8"/>
      <c r="Z1774" s="5"/>
      <c r="AA1774" s="1"/>
      <c r="AB1774" s="8"/>
      <c r="AC1774" s="3"/>
      <c r="AD1774" s="1"/>
      <c r="AE1774" s="3"/>
      <c r="AF1774" s="3"/>
      <c r="AG1774" s="4"/>
      <c r="AH1774" s="4"/>
      <c r="AI1774" s="4"/>
      <c r="AJ1774" s="1"/>
      <c r="AK1774" s="1"/>
      <c r="AL1774" s="1"/>
      <c r="AM1774" s="1"/>
    </row>
    <row r="1775" spans="1:39" ht="15" customHeight="1" x14ac:dyDescent="0.2">
      <c r="A1775" s="75">
        <f t="shared" si="610"/>
        <v>44710</v>
      </c>
      <c r="B1775" s="2">
        <f t="shared" si="601"/>
        <v>951.64469423000003</v>
      </c>
      <c r="C1775" s="157">
        <f t="shared" si="619"/>
        <v>928.46019956000009</v>
      </c>
      <c r="D1775" s="158">
        <f t="shared" si="611"/>
        <v>6215.24</v>
      </c>
      <c r="E1775" s="150">
        <f>IF(AND(K1775=1,K1774&gt;1),VLOOKUP(A1774,[1]Plan1!$GA$137:$GD$300,4),E1774)</f>
        <v>6315.93</v>
      </c>
      <c r="F1775" s="152">
        <f t="shared" si="602"/>
        <v>44620</v>
      </c>
      <c r="G1775" s="152">
        <f t="shared" si="620"/>
        <v>44650</v>
      </c>
      <c r="H1775" s="159">
        <f t="shared" si="603"/>
        <v>1.6200500704719456E-2</v>
      </c>
      <c r="I1775" s="160">
        <f t="shared" si="612"/>
        <v>44711</v>
      </c>
      <c r="J1775" s="155">
        <f t="shared" si="621"/>
        <v>30</v>
      </c>
      <c r="K1775" s="155">
        <f t="shared" si="617"/>
        <v>29</v>
      </c>
      <c r="L1775" s="2">
        <f t="shared" si="613"/>
        <v>1.01565627</v>
      </c>
      <c r="M1775" s="157">
        <f t="shared" si="618"/>
        <v>1.01565627</v>
      </c>
      <c r="N1775" s="2">
        <f t="shared" si="604"/>
        <v>942.99642312000003</v>
      </c>
      <c r="O1775" s="161">
        <f t="shared" si="614"/>
        <v>0</v>
      </c>
      <c r="P1775" s="162">
        <f t="shared" si="605"/>
        <v>0</v>
      </c>
      <c r="Q1775" s="157">
        <f t="shared" si="606"/>
        <v>0</v>
      </c>
      <c r="R1775" s="163">
        <f t="shared" si="615"/>
        <v>0.12</v>
      </c>
      <c r="S1775" s="161">
        <f t="shared" si="607"/>
        <v>29</v>
      </c>
      <c r="T1775" s="161">
        <v>360</v>
      </c>
      <c r="U1775" s="164">
        <f t="shared" si="608"/>
        <v>1.0091710540000001</v>
      </c>
      <c r="V1775" s="157">
        <f t="shared" si="609"/>
        <v>8.6482711099999996</v>
      </c>
      <c r="W1775" s="2">
        <f t="shared" si="616"/>
        <v>0</v>
      </c>
      <c r="X1775" s="8"/>
      <c r="Y1775" s="8"/>
      <c r="Z1775" s="5"/>
      <c r="AA1775" s="1"/>
      <c r="AB1775" s="8"/>
      <c r="AC1775" s="3"/>
      <c r="AD1775" s="1"/>
      <c r="AE1775" s="3"/>
      <c r="AF1775" s="3"/>
      <c r="AG1775" s="4"/>
      <c r="AH1775" s="4"/>
      <c r="AI1775" s="4"/>
      <c r="AJ1775" s="1"/>
      <c r="AK1775" s="1"/>
      <c r="AL1775" s="1"/>
      <c r="AM1775" s="1"/>
    </row>
    <row r="1776" spans="1:39" ht="15" customHeight="1" x14ac:dyDescent="0.2">
      <c r="A1776" s="75">
        <f t="shared" si="610"/>
        <v>44711</v>
      </c>
      <c r="B1776" s="2">
        <f t="shared" si="601"/>
        <v>952.45441152000001</v>
      </c>
      <c r="C1776" s="157">
        <f t="shared" si="619"/>
        <v>928.46019956000009</v>
      </c>
      <c r="D1776" s="158">
        <f t="shared" si="611"/>
        <v>6215.24</v>
      </c>
      <c r="E1776" s="150">
        <f>IF(AND(K1776=1,K1775&gt;1),VLOOKUP(A1775,[1]Plan1!$GA$137:$GD$300,4),E1775)</f>
        <v>6315.93</v>
      </c>
      <c r="F1776" s="152">
        <f t="shared" si="602"/>
        <v>44620</v>
      </c>
      <c r="G1776" s="152">
        <f t="shared" si="620"/>
        <v>44650</v>
      </c>
      <c r="H1776" s="159">
        <f t="shared" si="603"/>
        <v>1.6200500704719456E-2</v>
      </c>
      <c r="I1776" s="160">
        <f t="shared" si="612"/>
        <v>44711</v>
      </c>
      <c r="J1776" s="155">
        <f t="shared" si="621"/>
        <v>30</v>
      </c>
      <c r="K1776" s="155">
        <f t="shared" si="617"/>
        <v>30</v>
      </c>
      <c r="L1776" s="2">
        <f t="shared" si="613"/>
        <v>1.0162005000000001</v>
      </c>
      <c r="M1776" s="157">
        <f t="shared" si="618"/>
        <v>1.0162005000000001</v>
      </c>
      <c r="N1776" s="2">
        <f t="shared" si="604"/>
        <v>943.50171902</v>
      </c>
      <c r="O1776" s="161">
        <f t="shared" si="614"/>
        <v>22</v>
      </c>
      <c r="P1776" s="162">
        <f t="shared" si="605"/>
        <v>2.5948215593587006E-2</v>
      </c>
      <c r="Q1776" s="157">
        <f t="shared" si="606"/>
        <v>24.482186009999999</v>
      </c>
      <c r="R1776" s="163">
        <f t="shared" si="615"/>
        <v>0.12</v>
      </c>
      <c r="S1776" s="161">
        <f t="shared" si="607"/>
        <v>30</v>
      </c>
      <c r="T1776" s="161">
        <v>360</v>
      </c>
      <c r="U1776" s="164">
        <f t="shared" si="608"/>
        <v>1.0094887930000001</v>
      </c>
      <c r="V1776" s="157">
        <f t="shared" si="609"/>
        <v>8.9526924999999995</v>
      </c>
      <c r="W1776" s="2">
        <f t="shared" si="616"/>
        <v>33.434878509999997</v>
      </c>
      <c r="X1776" s="8"/>
      <c r="Y1776" s="8"/>
      <c r="Z1776" s="5"/>
      <c r="AA1776" s="1"/>
      <c r="AB1776" s="8"/>
      <c r="AC1776" s="3"/>
      <c r="AD1776" s="1"/>
      <c r="AE1776" s="3"/>
      <c r="AF1776" s="3"/>
      <c r="AG1776" s="4"/>
      <c r="AH1776" s="4"/>
      <c r="AI1776" s="4"/>
      <c r="AJ1776" s="1"/>
      <c r="AK1776" s="1"/>
      <c r="AL1776" s="1"/>
      <c r="AM1776" s="1"/>
    </row>
    <row r="1777" spans="1:39" ht="15" customHeight="1" x14ac:dyDescent="0.2">
      <c r="A1777" s="75">
        <f t="shared" si="610"/>
        <v>44712</v>
      </c>
      <c r="B1777" s="2">
        <f t="shared" si="601"/>
        <v>919.61228832999996</v>
      </c>
      <c r="C1777" s="157">
        <f t="shared" si="619"/>
        <v>919.01953301000003</v>
      </c>
      <c r="D1777" s="158">
        <f t="shared" si="611"/>
        <v>6315.93</v>
      </c>
      <c r="E1777" s="150">
        <f>IF(AND(K1777=1,K1776&gt;1),VLOOKUP(A1776,[1]Plan1!$GA$137:$GD$300,4),E1776)</f>
        <v>6382.88</v>
      </c>
      <c r="F1777" s="152">
        <f t="shared" si="602"/>
        <v>44650</v>
      </c>
      <c r="G1777" s="152">
        <f t="shared" si="620"/>
        <v>44681</v>
      </c>
      <c r="H1777" s="159">
        <f t="shared" si="603"/>
        <v>1.0600180812643467E-2</v>
      </c>
      <c r="I1777" s="160">
        <f t="shared" si="612"/>
        <v>44742</v>
      </c>
      <c r="J1777" s="155">
        <f t="shared" si="621"/>
        <v>31</v>
      </c>
      <c r="K1777" s="155">
        <f t="shared" si="617"/>
        <v>1</v>
      </c>
      <c r="L1777" s="2">
        <f t="shared" si="613"/>
        <v>1.00034019</v>
      </c>
      <c r="M1777" s="157">
        <f t="shared" si="618"/>
        <v>1.00034019</v>
      </c>
      <c r="N1777" s="2">
        <f t="shared" si="604"/>
        <v>919.33217425999999</v>
      </c>
      <c r="O1777" s="161">
        <f t="shared" si="614"/>
        <v>0</v>
      </c>
      <c r="P1777" s="162">
        <f t="shared" si="605"/>
        <v>0</v>
      </c>
      <c r="Q1777" s="157">
        <f t="shared" si="606"/>
        <v>0</v>
      </c>
      <c r="R1777" s="163">
        <f t="shared" si="615"/>
        <v>0.12</v>
      </c>
      <c r="S1777" s="161">
        <f t="shared" si="607"/>
        <v>1</v>
      </c>
      <c r="T1777" s="161">
        <v>360</v>
      </c>
      <c r="U1777" s="164">
        <f t="shared" si="608"/>
        <v>1.0003046929999999</v>
      </c>
      <c r="V1777" s="157">
        <f t="shared" si="609"/>
        <v>0.28011406999999999</v>
      </c>
      <c r="W1777" s="2">
        <f t="shared" si="616"/>
        <v>0</v>
      </c>
      <c r="X1777" s="8"/>
      <c r="Y1777" s="8"/>
      <c r="Z1777" s="5"/>
      <c r="AA1777" s="1"/>
      <c r="AB1777" s="8"/>
      <c r="AC1777" s="3"/>
      <c r="AD1777" s="1"/>
      <c r="AE1777" s="3"/>
      <c r="AF1777" s="3"/>
      <c r="AG1777" s="4"/>
      <c r="AH1777" s="4"/>
      <c r="AI1777" s="4"/>
      <c r="AJ1777" s="1"/>
      <c r="AK1777" s="1"/>
      <c r="AL1777" s="1"/>
      <c r="AM1777" s="1"/>
    </row>
    <row r="1778" spans="1:39" ht="15" customHeight="1" x14ac:dyDescent="0.2">
      <c r="A1778" s="75">
        <f t="shared" si="610"/>
        <v>44713</v>
      </c>
      <c r="B1778" s="2">
        <f t="shared" si="601"/>
        <v>920.20544017999998</v>
      </c>
      <c r="C1778" s="157">
        <f t="shared" si="619"/>
        <v>919.01953301000003</v>
      </c>
      <c r="D1778" s="158">
        <f t="shared" si="611"/>
        <v>6315.93</v>
      </c>
      <c r="E1778" s="150">
        <f>IF(AND(K1778=1,K1777&gt;1),VLOOKUP(A1777,[1]Plan1!$GA$137:$GD$300,4),E1777)</f>
        <v>6382.88</v>
      </c>
      <c r="F1778" s="152">
        <f t="shared" si="602"/>
        <v>44650</v>
      </c>
      <c r="G1778" s="152">
        <f t="shared" si="620"/>
        <v>44681</v>
      </c>
      <c r="H1778" s="159">
        <f t="shared" si="603"/>
        <v>1.0600180812643467E-2</v>
      </c>
      <c r="I1778" s="160">
        <f t="shared" si="612"/>
        <v>44742</v>
      </c>
      <c r="J1778" s="155">
        <f t="shared" si="621"/>
        <v>31</v>
      </c>
      <c r="K1778" s="155">
        <f t="shared" si="617"/>
        <v>2</v>
      </c>
      <c r="L1778" s="2">
        <f t="shared" si="613"/>
        <v>1.00068051</v>
      </c>
      <c r="M1778" s="157">
        <f t="shared" si="618"/>
        <v>1.00068051</v>
      </c>
      <c r="N1778" s="2">
        <f t="shared" si="604"/>
        <v>919.64493499000002</v>
      </c>
      <c r="O1778" s="161">
        <f t="shared" si="614"/>
        <v>0</v>
      </c>
      <c r="P1778" s="162">
        <f t="shared" si="605"/>
        <v>0</v>
      </c>
      <c r="Q1778" s="157">
        <f t="shared" si="606"/>
        <v>0</v>
      </c>
      <c r="R1778" s="163">
        <f t="shared" si="615"/>
        <v>0.12</v>
      </c>
      <c r="S1778" s="161">
        <f t="shared" si="607"/>
        <v>2</v>
      </c>
      <c r="T1778" s="161">
        <v>360</v>
      </c>
      <c r="U1778" s="164">
        <f t="shared" si="608"/>
        <v>1.0006094800000001</v>
      </c>
      <c r="V1778" s="157">
        <f t="shared" si="609"/>
        <v>0.56050518999999999</v>
      </c>
      <c r="W1778" s="2">
        <f t="shared" si="616"/>
        <v>0</v>
      </c>
      <c r="X1778" s="8"/>
      <c r="Y1778" s="8"/>
      <c r="Z1778" s="5"/>
      <c r="AA1778" s="1"/>
      <c r="AB1778" s="8"/>
      <c r="AC1778" s="3"/>
      <c r="AD1778" s="1"/>
      <c r="AE1778" s="3"/>
      <c r="AF1778" s="3"/>
      <c r="AG1778" s="4"/>
      <c r="AH1778" s="4"/>
      <c r="AI1778" s="4"/>
      <c r="AJ1778" s="1"/>
      <c r="AK1778" s="1"/>
      <c r="AL1778" s="1"/>
      <c r="AM1778" s="1"/>
    </row>
    <row r="1779" spans="1:39" ht="15" customHeight="1" x14ac:dyDescent="0.2">
      <c r="A1779" s="75">
        <f t="shared" si="610"/>
        <v>44714</v>
      </c>
      <c r="B1779" s="2">
        <f t="shared" si="601"/>
        <v>920.7989685</v>
      </c>
      <c r="C1779" s="157">
        <f t="shared" si="619"/>
        <v>919.01953301000003</v>
      </c>
      <c r="D1779" s="158">
        <f t="shared" si="611"/>
        <v>6315.93</v>
      </c>
      <c r="E1779" s="150">
        <f>IF(AND(K1779=1,K1778&gt;1),VLOOKUP(A1778,[1]Plan1!$GA$137:$GD$300,4),E1778)</f>
        <v>6382.88</v>
      </c>
      <c r="F1779" s="152">
        <f t="shared" si="602"/>
        <v>44650</v>
      </c>
      <c r="G1779" s="152">
        <f t="shared" si="620"/>
        <v>44681</v>
      </c>
      <c r="H1779" s="159">
        <f t="shared" si="603"/>
        <v>1.0600180812643467E-2</v>
      </c>
      <c r="I1779" s="160">
        <f t="shared" si="612"/>
        <v>44742</v>
      </c>
      <c r="J1779" s="155">
        <f t="shared" si="621"/>
        <v>31</v>
      </c>
      <c r="K1779" s="155">
        <f t="shared" si="617"/>
        <v>3</v>
      </c>
      <c r="L1779" s="2">
        <f t="shared" si="613"/>
        <v>1.0010209400000001</v>
      </c>
      <c r="M1779" s="157">
        <f t="shared" si="618"/>
        <v>1.0010209400000001</v>
      </c>
      <c r="N1779" s="2">
        <f t="shared" si="604"/>
        <v>919.95779680999999</v>
      </c>
      <c r="O1779" s="161">
        <f t="shared" si="614"/>
        <v>0</v>
      </c>
      <c r="P1779" s="162">
        <f t="shared" si="605"/>
        <v>0</v>
      </c>
      <c r="Q1779" s="157">
        <f t="shared" si="606"/>
        <v>0</v>
      </c>
      <c r="R1779" s="163">
        <f t="shared" si="615"/>
        <v>0.12</v>
      </c>
      <c r="S1779" s="161">
        <f t="shared" si="607"/>
        <v>3</v>
      </c>
      <c r="T1779" s="161">
        <v>360</v>
      </c>
      <c r="U1779" s="164">
        <f t="shared" si="608"/>
        <v>1.000914359</v>
      </c>
      <c r="V1779" s="157">
        <f t="shared" si="609"/>
        <v>0.84117169000000003</v>
      </c>
      <c r="W1779" s="2">
        <f t="shared" si="616"/>
        <v>0</v>
      </c>
      <c r="X1779" s="8"/>
      <c r="Y1779" s="8"/>
      <c r="Z1779" s="5"/>
      <c r="AA1779" s="1"/>
      <c r="AB1779" s="8"/>
      <c r="AC1779" s="3"/>
      <c r="AD1779" s="1"/>
      <c r="AE1779" s="3"/>
      <c r="AF1779" s="3"/>
      <c r="AG1779" s="4"/>
      <c r="AH1779" s="4"/>
      <c r="AI1779" s="4"/>
      <c r="AJ1779" s="1"/>
      <c r="AK1779" s="1"/>
      <c r="AL1779" s="1"/>
      <c r="AM1779" s="1"/>
    </row>
    <row r="1780" spans="1:39" ht="15" customHeight="1" x14ac:dyDescent="0.2">
      <c r="A1780" s="75">
        <f t="shared" si="610"/>
        <v>44715</v>
      </c>
      <c r="B1780" s="2">
        <f t="shared" si="601"/>
        <v>921.39288357999999</v>
      </c>
      <c r="C1780" s="157">
        <f t="shared" si="619"/>
        <v>919.01953301000003</v>
      </c>
      <c r="D1780" s="158">
        <f t="shared" si="611"/>
        <v>6315.93</v>
      </c>
      <c r="E1780" s="150">
        <f>IF(AND(K1780=1,K1779&gt;1),VLOOKUP(A1779,[1]Plan1!$GA$137:$GD$300,4),E1779)</f>
        <v>6382.88</v>
      </c>
      <c r="F1780" s="152">
        <f t="shared" si="602"/>
        <v>44650</v>
      </c>
      <c r="G1780" s="152">
        <f t="shared" si="620"/>
        <v>44681</v>
      </c>
      <c r="H1780" s="159">
        <f t="shared" si="603"/>
        <v>1.0600180812643467E-2</v>
      </c>
      <c r="I1780" s="160">
        <f t="shared" si="612"/>
        <v>44742</v>
      </c>
      <c r="J1780" s="155">
        <f t="shared" si="621"/>
        <v>31</v>
      </c>
      <c r="K1780" s="155">
        <f t="shared" si="617"/>
        <v>4</v>
      </c>
      <c r="L1780" s="2">
        <f t="shared" si="613"/>
        <v>1.0013614900000001</v>
      </c>
      <c r="M1780" s="157">
        <f t="shared" si="618"/>
        <v>1.0013614900000001</v>
      </c>
      <c r="N1780" s="2">
        <f t="shared" si="604"/>
        <v>920.27076891000002</v>
      </c>
      <c r="O1780" s="161">
        <f t="shared" si="614"/>
        <v>0</v>
      </c>
      <c r="P1780" s="162">
        <f t="shared" si="605"/>
        <v>0</v>
      </c>
      <c r="Q1780" s="157">
        <f t="shared" si="606"/>
        <v>0</v>
      </c>
      <c r="R1780" s="163">
        <f t="shared" si="615"/>
        <v>0.12</v>
      </c>
      <c r="S1780" s="161">
        <f t="shared" si="607"/>
        <v>4</v>
      </c>
      <c r="T1780" s="161">
        <v>360</v>
      </c>
      <c r="U1780" s="164">
        <f t="shared" si="608"/>
        <v>1.0012193309999999</v>
      </c>
      <c r="V1780" s="157">
        <f t="shared" si="609"/>
        <v>1.12211467</v>
      </c>
      <c r="W1780" s="2">
        <f t="shared" si="616"/>
        <v>0</v>
      </c>
      <c r="X1780" s="8"/>
      <c r="Y1780" s="8"/>
      <c r="Z1780" s="5"/>
      <c r="AA1780" s="1"/>
      <c r="AB1780" s="8"/>
      <c r="AC1780" s="3"/>
      <c r="AD1780" s="1"/>
      <c r="AE1780" s="3"/>
      <c r="AF1780" s="3"/>
      <c r="AG1780" s="4"/>
      <c r="AH1780" s="4"/>
      <c r="AI1780" s="4"/>
      <c r="AJ1780" s="1"/>
      <c r="AK1780" s="1"/>
      <c r="AL1780" s="1"/>
      <c r="AM1780" s="1"/>
    </row>
    <row r="1781" spans="1:39" ht="15" customHeight="1" x14ac:dyDescent="0.2">
      <c r="A1781" s="75">
        <f t="shared" si="610"/>
        <v>44716</v>
      </c>
      <c r="B1781" s="2">
        <f t="shared" si="601"/>
        <v>921.98717641999997</v>
      </c>
      <c r="C1781" s="157">
        <f t="shared" si="619"/>
        <v>919.01953301000003</v>
      </c>
      <c r="D1781" s="158">
        <f t="shared" si="611"/>
        <v>6315.93</v>
      </c>
      <c r="E1781" s="150">
        <f>IF(AND(K1781=1,K1780&gt;1),VLOOKUP(A1780,[1]Plan1!$GA$137:$GD$300,4),E1780)</f>
        <v>6382.88</v>
      </c>
      <c r="F1781" s="152">
        <f t="shared" si="602"/>
        <v>44650</v>
      </c>
      <c r="G1781" s="152">
        <f t="shared" si="620"/>
        <v>44681</v>
      </c>
      <c r="H1781" s="159">
        <f t="shared" si="603"/>
        <v>1.0600180812643467E-2</v>
      </c>
      <c r="I1781" s="160">
        <f t="shared" si="612"/>
        <v>44742</v>
      </c>
      <c r="J1781" s="155">
        <f t="shared" si="621"/>
        <v>31</v>
      </c>
      <c r="K1781" s="155">
        <f t="shared" si="617"/>
        <v>5</v>
      </c>
      <c r="L1781" s="2">
        <f t="shared" si="613"/>
        <v>1.0017021500000001</v>
      </c>
      <c r="M1781" s="157">
        <f t="shared" si="618"/>
        <v>1.0017021500000001</v>
      </c>
      <c r="N1781" s="2">
        <f t="shared" si="604"/>
        <v>920.58384209999997</v>
      </c>
      <c r="O1781" s="161">
        <f t="shared" si="614"/>
        <v>0</v>
      </c>
      <c r="P1781" s="162">
        <f t="shared" si="605"/>
        <v>0</v>
      </c>
      <c r="Q1781" s="157">
        <f t="shared" si="606"/>
        <v>0</v>
      </c>
      <c r="R1781" s="163">
        <f t="shared" si="615"/>
        <v>0.12</v>
      </c>
      <c r="S1781" s="161">
        <f t="shared" si="607"/>
        <v>5</v>
      </c>
      <c r="T1781" s="161">
        <v>360</v>
      </c>
      <c r="U1781" s="164">
        <f t="shared" si="608"/>
        <v>1.001524396</v>
      </c>
      <c r="V1781" s="157">
        <f t="shared" si="609"/>
        <v>1.4033343199999999</v>
      </c>
      <c r="W1781" s="2">
        <f t="shared" si="616"/>
        <v>0</v>
      </c>
      <c r="X1781" s="8"/>
      <c r="Y1781" s="8"/>
      <c r="Z1781" s="5"/>
      <c r="AA1781" s="1"/>
      <c r="AB1781" s="8"/>
      <c r="AC1781" s="3"/>
      <c r="AD1781" s="1"/>
      <c r="AE1781" s="3"/>
      <c r="AF1781" s="3"/>
      <c r="AG1781" s="4"/>
      <c r="AH1781" s="4"/>
      <c r="AI1781" s="4"/>
      <c r="AJ1781" s="1"/>
      <c r="AK1781" s="1"/>
      <c r="AL1781" s="1"/>
      <c r="AM1781" s="1"/>
    </row>
    <row r="1782" spans="1:39" ht="15" customHeight="1" x14ac:dyDescent="0.2">
      <c r="A1782" s="75">
        <f t="shared" si="610"/>
        <v>44717</v>
      </c>
      <c r="B1782" s="2">
        <f t="shared" si="601"/>
        <v>922.58185641</v>
      </c>
      <c r="C1782" s="157">
        <f t="shared" si="619"/>
        <v>919.01953301000003</v>
      </c>
      <c r="D1782" s="158">
        <f t="shared" si="611"/>
        <v>6315.93</v>
      </c>
      <c r="E1782" s="150">
        <f>IF(AND(K1782=1,K1781&gt;1),VLOOKUP(A1781,[1]Plan1!$GA$137:$GD$300,4),E1781)</f>
        <v>6382.88</v>
      </c>
      <c r="F1782" s="152">
        <f t="shared" si="602"/>
        <v>44650</v>
      </c>
      <c r="G1782" s="152">
        <f t="shared" si="620"/>
        <v>44681</v>
      </c>
      <c r="H1782" s="159">
        <f t="shared" si="603"/>
        <v>1.0600180812643467E-2</v>
      </c>
      <c r="I1782" s="160">
        <f t="shared" si="612"/>
        <v>44742</v>
      </c>
      <c r="J1782" s="155">
        <f t="shared" si="621"/>
        <v>31</v>
      </c>
      <c r="K1782" s="155">
        <f t="shared" si="617"/>
        <v>6</v>
      </c>
      <c r="L1782" s="2">
        <f t="shared" si="613"/>
        <v>1.00204293</v>
      </c>
      <c r="M1782" s="157">
        <f t="shared" si="618"/>
        <v>1.00204293</v>
      </c>
      <c r="N1782" s="2">
        <f t="shared" si="604"/>
        <v>920.89702557999999</v>
      </c>
      <c r="O1782" s="161">
        <f t="shared" si="614"/>
        <v>0</v>
      </c>
      <c r="P1782" s="162">
        <f t="shared" si="605"/>
        <v>0</v>
      </c>
      <c r="Q1782" s="157">
        <f t="shared" si="606"/>
        <v>0</v>
      </c>
      <c r="R1782" s="163">
        <f t="shared" si="615"/>
        <v>0.12</v>
      </c>
      <c r="S1782" s="161">
        <f t="shared" si="607"/>
        <v>6</v>
      </c>
      <c r="T1782" s="161">
        <v>360</v>
      </c>
      <c r="U1782" s="164">
        <f t="shared" si="608"/>
        <v>1.001829554</v>
      </c>
      <c r="V1782" s="157">
        <f t="shared" si="609"/>
        <v>1.6848308299999999</v>
      </c>
      <c r="W1782" s="2">
        <f t="shared" si="616"/>
        <v>0</v>
      </c>
      <c r="X1782" s="8"/>
      <c r="Y1782" s="8"/>
      <c r="Z1782" s="5"/>
      <c r="AA1782" s="1"/>
      <c r="AB1782" s="8"/>
      <c r="AC1782" s="3"/>
      <c r="AD1782" s="1"/>
      <c r="AE1782" s="3"/>
      <c r="AF1782" s="3"/>
      <c r="AG1782" s="4"/>
      <c r="AH1782" s="4"/>
      <c r="AI1782" s="4"/>
      <c r="AJ1782" s="1"/>
      <c r="AK1782" s="1"/>
      <c r="AL1782" s="1"/>
      <c r="AM1782" s="1"/>
    </row>
    <row r="1783" spans="1:39" ht="15" customHeight="1" x14ac:dyDescent="0.2">
      <c r="A1783" s="75">
        <f t="shared" si="610"/>
        <v>44718</v>
      </c>
      <c r="B1783" s="2">
        <f t="shared" si="601"/>
        <v>923.17691360000003</v>
      </c>
      <c r="C1783" s="157">
        <f t="shared" si="619"/>
        <v>919.01953301000003</v>
      </c>
      <c r="D1783" s="158">
        <f t="shared" si="611"/>
        <v>6315.93</v>
      </c>
      <c r="E1783" s="150">
        <f>IF(AND(K1783=1,K1782&gt;1),VLOOKUP(A1782,[1]Plan1!$GA$137:$GD$300,4),E1782)</f>
        <v>6382.88</v>
      </c>
      <c r="F1783" s="152">
        <f t="shared" si="602"/>
        <v>44650</v>
      </c>
      <c r="G1783" s="152">
        <f t="shared" si="620"/>
        <v>44681</v>
      </c>
      <c r="H1783" s="159">
        <f t="shared" si="603"/>
        <v>1.0600180812643467E-2</v>
      </c>
      <c r="I1783" s="160">
        <f t="shared" si="612"/>
        <v>44742</v>
      </c>
      <c r="J1783" s="155">
        <f t="shared" si="621"/>
        <v>31</v>
      </c>
      <c r="K1783" s="155">
        <f t="shared" si="617"/>
        <v>7</v>
      </c>
      <c r="L1783" s="2">
        <f t="shared" si="613"/>
        <v>1.0023838199999999</v>
      </c>
      <c r="M1783" s="157">
        <f t="shared" si="618"/>
        <v>1.0023838199999999</v>
      </c>
      <c r="N1783" s="2">
        <f t="shared" si="604"/>
        <v>921.21031015000005</v>
      </c>
      <c r="O1783" s="161">
        <f t="shared" si="614"/>
        <v>0</v>
      </c>
      <c r="P1783" s="162">
        <f t="shared" si="605"/>
        <v>0</v>
      </c>
      <c r="Q1783" s="157">
        <f t="shared" si="606"/>
        <v>0</v>
      </c>
      <c r="R1783" s="163">
        <f t="shared" si="615"/>
        <v>0.12</v>
      </c>
      <c r="S1783" s="161">
        <f t="shared" si="607"/>
        <v>7</v>
      </c>
      <c r="T1783" s="161">
        <v>360</v>
      </c>
      <c r="U1783" s="164">
        <f t="shared" si="608"/>
        <v>1.002134804</v>
      </c>
      <c r="V1783" s="157">
        <f t="shared" si="609"/>
        <v>1.96660345</v>
      </c>
      <c r="W1783" s="2">
        <f t="shared" si="616"/>
        <v>0</v>
      </c>
      <c r="X1783" s="8"/>
      <c r="Y1783" s="8"/>
      <c r="Z1783" s="5"/>
      <c r="AA1783" s="1"/>
      <c r="AB1783" s="8"/>
      <c r="AC1783" s="3"/>
      <c r="AD1783" s="1"/>
      <c r="AE1783" s="3"/>
      <c r="AF1783" s="3"/>
      <c r="AG1783" s="4"/>
      <c r="AH1783" s="4"/>
      <c r="AI1783" s="4"/>
      <c r="AJ1783" s="1"/>
      <c r="AK1783" s="1"/>
      <c r="AL1783" s="1"/>
      <c r="AM1783" s="1"/>
    </row>
    <row r="1784" spans="1:39" ht="15" customHeight="1" x14ac:dyDescent="0.2">
      <c r="A1784" s="75">
        <f t="shared" si="610"/>
        <v>44719</v>
      </c>
      <c r="B1784" s="2">
        <f t="shared" si="601"/>
        <v>923.77235922</v>
      </c>
      <c r="C1784" s="157">
        <f t="shared" si="619"/>
        <v>919.01953301000003</v>
      </c>
      <c r="D1784" s="158">
        <f t="shared" si="611"/>
        <v>6315.93</v>
      </c>
      <c r="E1784" s="150">
        <f>IF(AND(K1784=1,K1783&gt;1),VLOOKUP(A1783,[1]Plan1!$GA$137:$GD$300,4),E1783)</f>
        <v>6382.88</v>
      </c>
      <c r="F1784" s="152">
        <f t="shared" si="602"/>
        <v>44650</v>
      </c>
      <c r="G1784" s="152">
        <f t="shared" si="620"/>
        <v>44681</v>
      </c>
      <c r="H1784" s="159">
        <f t="shared" si="603"/>
        <v>1.0600180812643467E-2</v>
      </c>
      <c r="I1784" s="160">
        <f t="shared" si="612"/>
        <v>44742</v>
      </c>
      <c r="J1784" s="155">
        <f t="shared" si="621"/>
        <v>31</v>
      </c>
      <c r="K1784" s="155">
        <f t="shared" si="617"/>
        <v>8</v>
      </c>
      <c r="L1784" s="2">
        <f t="shared" si="613"/>
        <v>1.00272483</v>
      </c>
      <c r="M1784" s="157">
        <f t="shared" si="618"/>
        <v>1.00272483</v>
      </c>
      <c r="N1784" s="2">
        <f t="shared" si="604"/>
        <v>921.52370499999995</v>
      </c>
      <c r="O1784" s="161">
        <f t="shared" si="614"/>
        <v>0</v>
      </c>
      <c r="P1784" s="162">
        <f t="shared" si="605"/>
        <v>0</v>
      </c>
      <c r="Q1784" s="157">
        <f t="shared" si="606"/>
        <v>0</v>
      </c>
      <c r="R1784" s="163">
        <f t="shared" si="615"/>
        <v>0.12</v>
      </c>
      <c r="S1784" s="161">
        <f t="shared" si="607"/>
        <v>8</v>
      </c>
      <c r="T1784" s="161">
        <v>360</v>
      </c>
      <c r="U1784" s="164">
        <f t="shared" si="608"/>
        <v>1.002440148</v>
      </c>
      <c r="V1784" s="157">
        <f t="shared" si="609"/>
        <v>2.2486542200000001</v>
      </c>
      <c r="W1784" s="2">
        <f t="shared" si="616"/>
        <v>0</v>
      </c>
      <c r="X1784" s="8"/>
      <c r="Y1784" s="8"/>
      <c r="Z1784" s="5"/>
      <c r="AA1784" s="1"/>
      <c r="AB1784" s="8"/>
      <c r="AC1784" s="3"/>
      <c r="AD1784" s="1"/>
      <c r="AE1784" s="3"/>
      <c r="AF1784" s="3"/>
      <c r="AG1784" s="4"/>
      <c r="AH1784" s="4"/>
      <c r="AI1784" s="4"/>
      <c r="AJ1784" s="1"/>
      <c r="AK1784" s="1"/>
      <c r="AL1784" s="1"/>
      <c r="AM1784" s="1"/>
    </row>
    <row r="1785" spans="1:39" ht="15" customHeight="1" x14ac:dyDescent="0.2">
      <c r="A1785" s="75">
        <f t="shared" si="610"/>
        <v>44720</v>
      </c>
      <c r="B1785" s="2">
        <f t="shared" si="601"/>
        <v>924.36819254</v>
      </c>
      <c r="C1785" s="157">
        <f t="shared" si="619"/>
        <v>919.01953301000003</v>
      </c>
      <c r="D1785" s="158">
        <f t="shared" si="611"/>
        <v>6315.93</v>
      </c>
      <c r="E1785" s="150">
        <f>IF(AND(K1785=1,K1784&gt;1),VLOOKUP(A1784,[1]Plan1!$GA$137:$GD$300,4),E1784)</f>
        <v>6382.88</v>
      </c>
      <c r="F1785" s="152">
        <f t="shared" si="602"/>
        <v>44650</v>
      </c>
      <c r="G1785" s="152">
        <f t="shared" si="620"/>
        <v>44681</v>
      </c>
      <c r="H1785" s="159">
        <f t="shared" si="603"/>
        <v>1.0600180812643467E-2</v>
      </c>
      <c r="I1785" s="160">
        <f t="shared" si="612"/>
        <v>44742</v>
      </c>
      <c r="J1785" s="155">
        <f t="shared" si="621"/>
        <v>31</v>
      </c>
      <c r="K1785" s="155">
        <f t="shared" si="617"/>
        <v>9</v>
      </c>
      <c r="L1785" s="2">
        <f t="shared" si="613"/>
        <v>1.00306596</v>
      </c>
      <c r="M1785" s="157">
        <f t="shared" si="618"/>
        <v>1.00306596</v>
      </c>
      <c r="N1785" s="2">
        <f t="shared" si="604"/>
        <v>921.83721013000002</v>
      </c>
      <c r="O1785" s="161">
        <f t="shared" si="614"/>
        <v>0</v>
      </c>
      <c r="P1785" s="162">
        <f t="shared" si="605"/>
        <v>0</v>
      </c>
      <c r="Q1785" s="157">
        <f t="shared" si="606"/>
        <v>0</v>
      </c>
      <c r="R1785" s="163">
        <f t="shared" si="615"/>
        <v>0.12</v>
      </c>
      <c r="S1785" s="161">
        <f t="shared" si="607"/>
        <v>9</v>
      </c>
      <c r="T1785" s="161">
        <v>360</v>
      </c>
      <c r="U1785" s="164">
        <f t="shared" si="608"/>
        <v>1.002745585</v>
      </c>
      <c r="V1785" s="157">
        <f t="shared" si="609"/>
        <v>2.53098241</v>
      </c>
      <c r="W1785" s="2">
        <f t="shared" si="616"/>
        <v>0</v>
      </c>
      <c r="X1785" s="8"/>
      <c r="Y1785" s="8"/>
      <c r="Z1785" s="5"/>
      <c r="AA1785" s="1"/>
      <c r="AB1785" s="8"/>
      <c r="AC1785" s="3"/>
      <c r="AD1785" s="1"/>
      <c r="AE1785" s="3"/>
      <c r="AF1785" s="3"/>
      <c r="AG1785" s="4"/>
      <c r="AH1785" s="4"/>
      <c r="AI1785" s="4"/>
      <c r="AJ1785" s="1"/>
      <c r="AK1785" s="1"/>
      <c r="AL1785" s="1"/>
      <c r="AM1785" s="1"/>
    </row>
    <row r="1786" spans="1:39" ht="15" customHeight="1" x14ac:dyDescent="0.2">
      <c r="A1786" s="75">
        <f t="shared" si="610"/>
        <v>44721</v>
      </c>
      <c r="B1786" s="2">
        <f t="shared" si="601"/>
        <v>924.96440454000003</v>
      </c>
      <c r="C1786" s="157">
        <f t="shared" si="619"/>
        <v>919.01953301000003</v>
      </c>
      <c r="D1786" s="158">
        <f t="shared" si="611"/>
        <v>6315.93</v>
      </c>
      <c r="E1786" s="150">
        <f>IF(AND(K1786=1,K1785&gt;1),VLOOKUP(A1785,[1]Plan1!$GA$137:$GD$300,4),E1785)</f>
        <v>6382.88</v>
      </c>
      <c r="F1786" s="152">
        <f t="shared" si="602"/>
        <v>44650</v>
      </c>
      <c r="G1786" s="152">
        <f t="shared" si="620"/>
        <v>44681</v>
      </c>
      <c r="H1786" s="159">
        <f t="shared" si="603"/>
        <v>1.0600180812643467E-2</v>
      </c>
      <c r="I1786" s="160">
        <f t="shared" si="612"/>
        <v>44742</v>
      </c>
      <c r="J1786" s="155">
        <f t="shared" si="621"/>
        <v>31</v>
      </c>
      <c r="K1786" s="155">
        <f t="shared" si="617"/>
        <v>10</v>
      </c>
      <c r="L1786" s="2">
        <f t="shared" si="613"/>
        <v>1.0034072000000001</v>
      </c>
      <c r="M1786" s="157">
        <f t="shared" si="618"/>
        <v>1.0034072000000001</v>
      </c>
      <c r="N1786" s="2">
        <f t="shared" si="604"/>
        <v>922.15081636000002</v>
      </c>
      <c r="O1786" s="161">
        <f t="shared" si="614"/>
        <v>0</v>
      </c>
      <c r="P1786" s="162">
        <f t="shared" si="605"/>
        <v>0</v>
      </c>
      <c r="Q1786" s="157">
        <f t="shared" si="606"/>
        <v>0</v>
      </c>
      <c r="R1786" s="163">
        <f t="shared" si="615"/>
        <v>0.12</v>
      </c>
      <c r="S1786" s="161">
        <f t="shared" si="607"/>
        <v>10</v>
      </c>
      <c r="T1786" s="161">
        <v>360</v>
      </c>
      <c r="U1786" s="164">
        <f t="shared" si="608"/>
        <v>1.0030511150000001</v>
      </c>
      <c r="V1786" s="157">
        <f t="shared" si="609"/>
        <v>2.81358818</v>
      </c>
      <c r="W1786" s="2">
        <f t="shared" si="616"/>
        <v>0</v>
      </c>
      <c r="X1786" s="8"/>
      <c r="Y1786" s="8"/>
      <c r="Z1786" s="5"/>
      <c r="AA1786" s="1"/>
      <c r="AB1786" s="8"/>
      <c r="AC1786" s="3"/>
      <c r="AD1786" s="1"/>
      <c r="AE1786" s="3"/>
      <c r="AF1786" s="3"/>
      <c r="AG1786" s="4"/>
      <c r="AH1786" s="4"/>
      <c r="AI1786" s="4"/>
      <c r="AJ1786" s="1"/>
      <c r="AK1786" s="1"/>
      <c r="AL1786" s="1"/>
      <c r="AM1786" s="1"/>
    </row>
    <row r="1787" spans="1:39" ht="15" customHeight="1" x14ac:dyDescent="0.2">
      <c r="A1787" s="75">
        <f t="shared" si="610"/>
        <v>44722</v>
      </c>
      <c r="B1787" s="2">
        <f t="shared" si="601"/>
        <v>925.56100461999995</v>
      </c>
      <c r="C1787" s="157">
        <f t="shared" si="619"/>
        <v>919.01953301000003</v>
      </c>
      <c r="D1787" s="158">
        <f t="shared" si="611"/>
        <v>6315.93</v>
      </c>
      <c r="E1787" s="150">
        <f>IF(AND(K1787=1,K1786&gt;1),VLOOKUP(A1786,[1]Plan1!$GA$137:$GD$300,4),E1786)</f>
        <v>6382.88</v>
      </c>
      <c r="F1787" s="152">
        <f t="shared" si="602"/>
        <v>44650</v>
      </c>
      <c r="G1787" s="152">
        <f t="shared" si="620"/>
        <v>44681</v>
      </c>
      <c r="H1787" s="159">
        <f t="shared" si="603"/>
        <v>1.0600180812643467E-2</v>
      </c>
      <c r="I1787" s="160">
        <f t="shared" si="612"/>
        <v>44742</v>
      </c>
      <c r="J1787" s="155">
        <f t="shared" si="621"/>
        <v>31</v>
      </c>
      <c r="K1787" s="155">
        <f t="shared" si="617"/>
        <v>11</v>
      </c>
      <c r="L1787" s="2">
        <f t="shared" si="613"/>
        <v>1.00374856</v>
      </c>
      <c r="M1787" s="157">
        <f t="shared" si="618"/>
        <v>1.00374856</v>
      </c>
      <c r="N1787" s="2">
        <f t="shared" si="604"/>
        <v>922.46453286999997</v>
      </c>
      <c r="O1787" s="161">
        <f t="shared" si="614"/>
        <v>0</v>
      </c>
      <c r="P1787" s="162">
        <f t="shared" si="605"/>
        <v>0</v>
      </c>
      <c r="Q1787" s="157">
        <f t="shared" si="606"/>
        <v>0</v>
      </c>
      <c r="R1787" s="163">
        <f t="shared" si="615"/>
        <v>0.12</v>
      </c>
      <c r="S1787" s="161">
        <f t="shared" si="607"/>
        <v>11</v>
      </c>
      <c r="T1787" s="161">
        <v>360</v>
      </c>
      <c r="U1787" s="164">
        <f t="shared" si="608"/>
        <v>1.0033567379999999</v>
      </c>
      <c r="V1787" s="157">
        <f t="shared" si="609"/>
        <v>3.0964717500000001</v>
      </c>
      <c r="W1787" s="2">
        <f t="shared" si="616"/>
        <v>0</v>
      </c>
      <c r="X1787" s="8"/>
      <c r="Y1787" s="8"/>
      <c r="Z1787" s="5"/>
      <c r="AA1787" s="1"/>
      <c r="AB1787" s="8"/>
      <c r="AC1787" s="3"/>
      <c r="AD1787" s="1"/>
      <c r="AE1787" s="3"/>
      <c r="AF1787" s="3"/>
      <c r="AG1787" s="4"/>
      <c r="AH1787" s="4"/>
      <c r="AI1787" s="4"/>
      <c r="AJ1787" s="1"/>
      <c r="AK1787" s="1"/>
      <c r="AL1787" s="1"/>
      <c r="AM1787" s="1"/>
    </row>
    <row r="1788" spans="1:39" ht="15" customHeight="1" x14ac:dyDescent="0.2">
      <c r="A1788" s="75">
        <f t="shared" si="610"/>
        <v>44723</v>
      </c>
      <c r="B1788" s="2">
        <f t="shared" si="601"/>
        <v>926.15799294999999</v>
      </c>
      <c r="C1788" s="157">
        <f t="shared" si="619"/>
        <v>919.01953301000003</v>
      </c>
      <c r="D1788" s="158">
        <f t="shared" si="611"/>
        <v>6315.93</v>
      </c>
      <c r="E1788" s="150">
        <f>IF(AND(K1788=1,K1787&gt;1),VLOOKUP(A1787,[1]Plan1!$GA$137:$GD$300,4),E1787)</f>
        <v>6382.88</v>
      </c>
      <c r="F1788" s="152">
        <f t="shared" si="602"/>
        <v>44650</v>
      </c>
      <c r="G1788" s="152">
        <f t="shared" si="620"/>
        <v>44681</v>
      </c>
      <c r="H1788" s="159">
        <f t="shared" si="603"/>
        <v>1.0600180812643467E-2</v>
      </c>
      <c r="I1788" s="160">
        <f t="shared" si="612"/>
        <v>44742</v>
      </c>
      <c r="J1788" s="155">
        <f t="shared" si="621"/>
        <v>31</v>
      </c>
      <c r="K1788" s="155">
        <f t="shared" si="617"/>
        <v>12</v>
      </c>
      <c r="L1788" s="2">
        <f t="shared" si="613"/>
        <v>1.0040900399999999</v>
      </c>
      <c r="M1788" s="157">
        <f t="shared" si="618"/>
        <v>1.0040900399999999</v>
      </c>
      <c r="N1788" s="2">
        <f t="shared" si="604"/>
        <v>922.77835965999998</v>
      </c>
      <c r="O1788" s="161">
        <f t="shared" si="614"/>
        <v>0</v>
      </c>
      <c r="P1788" s="162">
        <f t="shared" si="605"/>
        <v>0</v>
      </c>
      <c r="Q1788" s="157">
        <f t="shared" si="606"/>
        <v>0</v>
      </c>
      <c r="R1788" s="163">
        <f t="shared" si="615"/>
        <v>0.12</v>
      </c>
      <c r="S1788" s="161">
        <f t="shared" si="607"/>
        <v>12</v>
      </c>
      <c r="T1788" s="161">
        <v>360</v>
      </c>
      <c r="U1788" s="164">
        <f t="shared" si="608"/>
        <v>1.0036624540000001</v>
      </c>
      <c r="V1788" s="157">
        <f t="shared" si="609"/>
        <v>3.3796332900000001</v>
      </c>
      <c r="W1788" s="2">
        <f t="shared" si="616"/>
        <v>0</v>
      </c>
      <c r="X1788" s="8"/>
      <c r="Y1788" s="8"/>
      <c r="Z1788" s="5"/>
      <c r="AA1788" s="1"/>
      <c r="AB1788" s="8"/>
      <c r="AC1788" s="3"/>
      <c r="AD1788" s="1"/>
      <c r="AE1788" s="3"/>
      <c r="AF1788" s="3"/>
      <c r="AG1788" s="4"/>
      <c r="AH1788" s="4"/>
      <c r="AI1788" s="4"/>
      <c r="AJ1788" s="1"/>
      <c r="AK1788" s="1"/>
      <c r="AL1788" s="1"/>
      <c r="AM1788" s="1"/>
    </row>
    <row r="1789" spans="1:39" ht="15" customHeight="1" x14ac:dyDescent="0.2">
      <c r="A1789" s="75">
        <f t="shared" si="610"/>
        <v>44724</v>
      </c>
      <c r="B1789" s="2">
        <f t="shared" si="601"/>
        <v>926.75536142999999</v>
      </c>
      <c r="C1789" s="157">
        <f t="shared" si="619"/>
        <v>919.01953301000003</v>
      </c>
      <c r="D1789" s="158">
        <f t="shared" si="611"/>
        <v>6315.93</v>
      </c>
      <c r="E1789" s="150">
        <f>IF(AND(K1789=1,K1788&gt;1),VLOOKUP(A1788,[1]Plan1!$GA$137:$GD$300,4),E1788)</f>
        <v>6382.88</v>
      </c>
      <c r="F1789" s="152">
        <f t="shared" si="602"/>
        <v>44650</v>
      </c>
      <c r="G1789" s="152">
        <f t="shared" si="620"/>
        <v>44681</v>
      </c>
      <c r="H1789" s="159">
        <f t="shared" si="603"/>
        <v>1.0600180812643467E-2</v>
      </c>
      <c r="I1789" s="160">
        <f t="shared" si="612"/>
        <v>44742</v>
      </c>
      <c r="J1789" s="155">
        <f t="shared" si="621"/>
        <v>31</v>
      </c>
      <c r="K1789" s="155">
        <f t="shared" si="617"/>
        <v>13</v>
      </c>
      <c r="L1789" s="2">
        <f t="shared" si="613"/>
        <v>1.00443163</v>
      </c>
      <c r="M1789" s="157">
        <f t="shared" si="618"/>
        <v>1.00443163</v>
      </c>
      <c r="N1789" s="2">
        <f t="shared" si="604"/>
        <v>923.09228754000003</v>
      </c>
      <c r="O1789" s="161">
        <f t="shared" si="614"/>
        <v>0</v>
      </c>
      <c r="P1789" s="162">
        <f t="shared" si="605"/>
        <v>0</v>
      </c>
      <c r="Q1789" s="157">
        <f t="shared" si="606"/>
        <v>0</v>
      </c>
      <c r="R1789" s="163">
        <f t="shared" si="615"/>
        <v>0.12</v>
      </c>
      <c r="S1789" s="161">
        <f t="shared" si="607"/>
        <v>13</v>
      </c>
      <c r="T1789" s="161">
        <v>360</v>
      </c>
      <c r="U1789" s="164">
        <f t="shared" si="608"/>
        <v>1.0039682640000001</v>
      </c>
      <c r="V1789" s="157">
        <f t="shared" si="609"/>
        <v>3.6630738900000002</v>
      </c>
      <c r="W1789" s="2">
        <f t="shared" si="616"/>
        <v>0</v>
      </c>
      <c r="X1789" s="8"/>
      <c r="Y1789" s="8"/>
      <c r="Z1789" s="5"/>
      <c r="AA1789" s="1"/>
      <c r="AB1789" s="8"/>
      <c r="AC1789" s="3"/>
      <c r="AD1789" s="1"/>
      <c r="AE1789" s="3"/>
      <c r="AF1789" s="3"/>
      <c r="AG1789" s="4"/>
      <c r="AH1789" s="4"/>
      <c r="AI1789" s="4"/>
      <c r="AJ1789" s="1"/>
      <c r="AK1789" s="1"/>
      <c r="AL1789" s="1"/>
      <c r="AM1789" s="1"/>
    </row>
    <row r="1790" spans="1:39" ht="15" customHeight="1" x14ac:dyDescent="0.2">
      <c r="A1790" s="75">
        <f t="shared" si="610"/>
        <v>44725</v>
      </c>
      <c r="B1790" s="2">
        <f t="shared" si="601"/>
        <v>927.35311762000003</v>
      </c>
      <c r="C1790" s="157">
        <f t="shared" si="619"/>
        <v>919.01953301000003</v>
      </c>
      <c r="D1790" s="158">
        <f t="shared" si="611"/>
        <v>6315.93</v>
      </c>
      <c r="E1790" s="150">
        <f>IF(AND(K1790=1,K1789&gt;1),VLOOKUP(A1789,[1]Plan1!$GA$137:$GD$300,4),E1789)</f>
        <v>6382.88</v>
      </c>
      <c r="F1790" s="152">
        <f t="shared" si="602"/>
        <v>44650</v>
      </c>
      <c r="G1790" s="152">
        <f t="shared" si="620"/>
        <v>44681</v>
      </c>
      <c r="H1790" s="159">
        <f t="shared" si="603"/>
        <v>1.0600180812643467E-2</v>
      </c>
      <c r="I1790" s="160">
        <f t="shared" si="612"/>
        <v>44742</v>
      </c>
      <c r="J1790" s="155">
        <f t="shared" si="621"/>
        <v>31</v>
      </c>
      <c r="K1790" s="155">
        <f t="shared" si="617"/>
        <v>14</v>
      </c>
      <c r="L1790" s="2">
        <f t="shared" si="613"/>
        <v>1.0047733400000001</v>
      </c>
      <c r="M1790" s="157">
        <f t="shared" si="618"/>
        <v>1.0047733400000001</v>
      </c>
      <c r="N1790" s="2">
        <f t="shared" si="604"/>
        <v>923.40632570000002</v>
      </c>
      <c r="O1790" s="161">
        <f t="shared" si="614"/>
        <v>0</v>
      </c>
      <c r="P1790" s="162">
        <f t="shared" si="605"/>
        <v>0</v>
      </c>
      <c r="Q1790" s="157">
        <f t="shared" si="606"/>
        <v>0</v>
      </c>
      <c r="R1790" s="163">
        <f t="shared" si="615"/>
        <v>0.12</v>
      </c>
      <c r="S1790" s="161">
        <f t="shared" si="607"/>
        <v>14</v>
      </c>
      <c r="T1790" s="161">
        <v>360</v>
      </c>
      <c r="U1790" s="164">
        <f t="shared" si="608"/>
        <v>1.0042741660000001</v>
      </c>
      <c r="V1790" s="157">
        <f t="shared" si="609"/>
        <v>3.9467919199999999</v>
      </c>
      <c r="W1790" s="2">
        <f t="shared" si="616"/>
        <v>0</v>
      </c>
      <c r="X1790" s="8"/>
      <c r="Y1790" s="8"/>
      <c r="Z1790" s="5"/>
      <c r="AA1790" s="1"/>
      <c r="AB1790" s="8"/>
      <c r="AC1790" s="3"/>
      <c r="AD1790" s="1"/>
      <c r="AE1790" s="3"/>
      <c r="AF1790" s="3"/>
      <c r="AG1790" s="4"/>
      <c r="AH1790" s="4"/>
      <c r="AI1790" s="4"/>
      <c r="AJ1790" s="1"/>
      <c r="AK1790" s="1"/>
      <c r="AL1790" s="1"/>
      <c r="AM1790" s="1"/>
    </row>
    <row r="1791" spans="1:39" ht="15" customHeight="1" x14ac:dyDescent="0.2">
      <c r="A1791" s="75">
        <f t="shared" si="610"/>
        <v>44726</v>
      </c>
      <c r="B1791" s="2">
        <f t="shared" si="601"/>
        <v>927.95125432999998</v>
      </c>
      <c r="C1791" s="157">
        <f t="shared" si="619"/>
        <v>919.01953301000003</v>
      </c>
      <c r="D1791" s="158">
        <f t="shared" si="611"/>
        <v>6315.93</v>
      </c>
      <c r="E1791" s="150">
        <f>IF(AND(K1791=1,K1790&gt;1),VLOOKUP(A1790,[1]Plan1!$GA$137:$GD$300,4),E1790)</f>
        <v>6382.88</v>
      </c>
      <c r="F1791" s="152">
        <f t="shared" si="602"/>
        <v>44650</v>
      </c>
      <c r="G1791" s="152">
        <f t="shared" si="620"/>
        <v>44681</v>
      </c>
      <c r="H1791" s="159">
        <f t="shared" si="603"/>
        <v>1.0600180812643467E-2</v>
      </c>
      <c r="I1791" s="160">
        <f t="shared" si="612"/>
        <v>44742</v>
      </c>
      <c r="J1791" s="155">
        <f t="shared" si="621"/>
        <v>31</v>
      </c>
      <c r="K1791" s="155">
        <f t="shared" si="617"/>
        <v>15</v>
      </c>
      <c r="L1791" s="2">
        <f t="shared" si="613"/>
        <v>1.0051151599999999</v>
      </c>
      <c r="M1791" s="157">
        <f t="shared" si="618"/>
        <v>1.0051151599999999</v>
      </c>
      <c r="N1791" s="2">
        <f t="shared" si="604"/>
        <v>923.72046495999996</v>
      </c>
      <c r="O1791" s="161">
        <f t="shared" si="614"/>
        <v>0</v>
      </c>
      <c r="P1791" s="162">
        <f t="shared" si="605"/>
        <v>0</v>
      </c>
      <c r="Q1791" s="157">
        <f t="shared" si="606"/>
        <v>0</v>
      </c>
      <c r="R1791" s="163">
        <f t="shared" si="615"/>
        <v>0.12</v>
      </c>
      <c r="S1791" s="161">
        <f t="shared" si="607"/>
        <v>15</v>
      </c>
      <c r="T1791" s="161">
        <v>360</v>
      </c>
      <c r="U1791" s="164">
        <f t="shared" si="608"/>
        <v>1.0045801620000001</v>
      </c>
      <c r="V1791" s="157">
        <f t="shared" si="609"/>
        <v>4.2307893700000001</v>
      </c>
      <c r="W1791" s="2">
        <f t="shared" si="616"/>
        <v>0</v>
      </c>
      <c r="X1791" s="8"/>
      <c r="Y1791" s="8"/>
      <c r="Z1791" s="5"/>
      <c r="AA1791" s="1"/>
      <c r="AB1791" s="8"/>
      <c r="AC1791" s="3"/>
      <c r="AD1791" s="1"/>
      <c r="AE1791" s="3"/>
      <c r="AF1791" s="3"/>
      <c r="AG1791" s="4"/>
      <c r="AH1791" s="4"/>
      <c r="AI1791" s="4"/>
      <c r="AJ1791" s="1"/>
      <c r="AK1791" s="1"/>
      <c r="AL1791" s="1"/>
      <c r="AM1791" s="1"/>
    </row>
    <row r="1792" spans="1:39" ht="15" customHeight="1" x14ac:dyDescent="0.2">
      <c r="A1792" s="75">
        <f t="shared" si="610"/>
        <v>44727</v>
      </c>
      <c r="B1792" s="2">
        <f t="shared" si="601"/>
        <v>928.54978003999997</v>
      </c>
      <c r="C1792" s="157">
        <f t="shared" si="619"/>
        <v>919.01953301000003</v>
      </c>
      <c r="D1792" s="158">
        <f t="shared" si="611"/>
        <v>6315.93</v>
      </c>
      <c r="E1792" s="150">
        <f>IF(AND(K1792=1,K1791&gt;1),VLOOKUP(A1791,[1]Plan1!$GA$137:$GD$300,4),E1791)</f>
        <v>6382.88</v>
      </c>
      <c r="F1792" s="152">
        <f t="shared" si="602"/>
        <v>44650</v>
      </c>
      <c r="G1792" s="152">
        <f t="shared" si="620"/>
        <v>44681</v>
      </c>
      <c r="H1792" s="159">
        <f t="shared" si="603"/>
        <v>1.0600180812643467E-2</v>
      </c>
      <c r="I1792" s="160">
        <f t="shared" si="612"/>
        <v>44742</v>
      </c>
      <c r="J1792" s="155">
        <f t="shared" si="621"/>
        <v>31</v>
      </c>
      <c r="K1792" s="155">
        <f t="shared" si="617"/>
        <v>16</v>
      </c>
      <c r="L1792" s="2">
        <f t="shared" si="613"/>
        <v>1.0054571000000001</v>
      </c>
      <c r="M1792" s="157">
        <f t="shared" si="618"/>
        <v>1.0054571000000001</v>
      </c>
      <c r="N1792" s="2">
        <f t="shared" si="604"/>
        <v>924.03471449999995</v>
      </c>
      <c r="O1792" s="161">
        <f t="shared" si="614"/>
        <v>0</v>
      </c>
      <c r="P1792" s="162">
        <f t="shared" si="605"/>
        <v>0</v>
      </c>
      <c r="Q1792" s="157">
        <f t="shared" si="606"/>
        <v>0</v>
      </c>
      <c r="R1792" s="163">
        <f t="shared" si="615"/>
        <v>0.12</v>
      </c>
      <c r="S1792" s="161">
        <f t="shared" si="607"/>
        <v>16</v>
      </c>
      <c r="T1792" s="161">
        <v>360</v>
      </c>
      <c r="U1792" s="164">
        <f t="shared" si="608"/>
        <v>1.0048862510000001</v>
      </c>
      <c r="V1792" s="157">
        <f t="shared" si="609"/>
        <v>4.5150655400000002</v>
      </c>
      <c r="W1792" s="2">
        <f t="shared" si="616"/>
        <v>0</v>
      </c>
      <c r="X1792" s="8"/>
      <c r="Y1792" s="8"/>
      <c r="Z1792" s="5"/>
      <c r="AA1792" s="1"/>
      <c r="AB1792" s="8"/>
      <c r="AC1792" s="3"/>
      <c r="AD1792" s="1"/>
      <c r="AE1792" s="3"/>
      <c r="AF1792" s="3"/>
      <c r="AG1792" s="4"/>
      <c r="AH1792" s="4"/>
      <c r="AI1792" s="4"/>
      <c r="AJ1792" s="1"/>
      <c r="AK1792" s="1"/>
      <c r="AL1792" s="1"/>
      <c r="AM1792" s="1"/>
    </row>
    <row r="1793" spans="1:177" ht="15" customHeight="1" x14ac:dyDescent="0.2">
      <c r="A1793" s="75">
        <f t="shared" si="610"/>
        <v>44728</v>
      </c>
      <c r="B1793" s="2">
        <f t="shared" si="601"/>
        <v>929.14868571</v>
      </c>
      <c r="C1793" s="157">
        <f t="shared" si="619"/>
        <v>919.01953301000003</v>
      </c>
      <c r="D1793" s="158">
        <f t="shared" si="611"/>
        <v>6315.93</v>
      </c>
      <c r="E1793" s="150">
        <f>IF(AND(K1793=1,K1792&gt;1),VLOOKUP(A1792,[1]Plan1!$GA$137:$GD$300,4),E1792)</f>
        <v>6382.88</v>
      </c>
      <c r="F1793" s="152">
        <f t="shared" si="602"/>
        <v>44650</v>
      </c>
      <c r="G1793" s="152">
        <f t="shared" si="620"/>
        <v>44681</v>
      </c>
      <c r="H1793" s="159">
        <f t="shared" si="603"/>
        <v>1.0600180812643467E-2</v>
      </c>
      <c r="I1793" s="160">
        <f t="shared" si="612"/>
        <v>44742</v>
      </c>
      <c r="J1793" s="155">
        <f t="shared" si="621"/>
        <v>31</v>
      </c>
      <c r="K1793" s="155">
        <f t="shared" si="617"/>
        <v>17</v>
      </c>
      <c r="L1793" s="2">
        <f t="shared" si="613"/>
        <v>1.0057991500000001</v>
      </c>
      <c r="M1793" s="157">
        <f t="shared" si="618"/>
        <v>1.0057991500000001</v>
      </c>
      <c r="N1793" s="2">
        <f t="shared" si="604"/>
        <v>924.34906512999999</v>
      </c>
      <c r="O1793" s="161">
        <f t="shared" si="614"/>
        <v>0</v>
      </c>
      <c r="P1793" s="162">
        <f t="shared" si="605"/>
        <v>0</v>
      </c>
      <c r="Q1793" s="157">
        <f t="shared" si="606"/>
        <v>0</v>
      </c>
      <c r="R1793" s="163">
        <f t="shared" si="615"/>
        <v>0.12</v>
      </c>
      <c r="S1793" s="161">
        <f t="shared" si="607"/>
        <v>17</v>
      </c>
      <c r="T1793" s="161">
        <v>360</v>
      </c>
      <c r="U1793" s="164">
        <f t="shared" si="608"/>
        <v>1.0051924329999999</v>
      </c>
      <c r="V1793" s="157">
        <f t="shared" si="609"/>
        <v>4.79962058</v>
      </c>
      <c r="W1793" s="2">
        <f t="shared" si="616"/>
        <v>0</v>
      </c>
      <c r="X1793" s="8"/>
      <c r="Y1793" s="8"/>
      <c r="Z1793" s="5"/>
      <c r="AA1793" s="1"/>
      <c r="AB1793" s="8"/>
      <c r="AC1793" s="3"/>
      <c r="AD1793" s="1"/>
      <c r="AE1793" s="3"/>
      <c r="AF1793" s="3"/>
      <c r="AG1793" s="4"/>
      <c r="AH1793" s="4"/>
      <c r="AI1793" s="4"/>
      <c r="AJ1793" s="1"/>
      <c r="AK1793" s="1"/>
      <c r="AL1793" s="1"/>
      <c r="AM1793" s="1"/>
    </row>
    <row r="1794" spans="1:177" ht="15" customHeight="1" x14ac:dyDescent="0.2">
      <c r="A1794" s="75">
        <f t="shared" si="610"/>
        <v>44729</v>
      </c>
      <c r="B1794" s="2">
        <f t="shared" si="601"/>
        <v>929.74799093000001</v>
      </c>
      <c r="C1794" s="157">
        <f t="shared" si="619"/>
        <v>919.01953301000003</v>
      </c>
      <c r="D1794" s="158">
        <f t="shared" si="611"/>
        <v>6315.93</v>
      </c>
      <c r="E1794" s="150">
        <f>IF(AND(K1794=1,K1793&gt;1),VLOOKUP(A1793,[1]Plan1!$GA$137:$GD$300,4),E1793)</f>
        <v>6382.88</v>
      </c>
      <c r="F1794" s="152">
        <f t="shared" si="602"/>
        <v>44650</v>
      </c>
      <c r="G1794" s="152">
        <f t="shared" si="620"/>
        <v>44681</v>
      </c>
      <c r="H1794" s="159">
        <f t="shared" si="603"/>
        <v>1.0600180812643467E-2</v>
      </c>
      <c r="I1794" s="160">
        <f t="shared" si="612"/>
        <v>44742</v>
      </c>
      <c r="J1794" s="155">
        <f t="shared" si="621"/>
        <v>31</v>
      </c>
      <c r="K1794" s="155">
        <f t="shared" si="617"/>
        <v>18</v>
      </c>
      <c r="L1794" s="2">
        <f t="shared" si="613"/>
        <v>1.0061413299999999</v>
      </c>
      <c r="M1794" s="157">
        <f t="shared" si="618"/>
        <v>1.0061413299999999</v>
      </c>
      <c r="N1794" s="2">
        <f t="shared" si="604"/>
        <v>924.66353522999998</v>
      </c>
      <c r="O1794" s="161">
        <f t="shared" si="614"/>
        <v>0</v>
      </c>
      <c r="P1794" s="162">
        <f t="shared" si="605"/>
        <v>0</v>
      </c>
      <c r="Q1794" s="157">
        <f t="shared" si="606"/>
        <v>0</v>
      </c>
      <c r="R1794" s="163">
        <f t="shared" si="615"/>
        <v>0.12</v>
      </c>
      <c r="S1794" s="161">
        <f t="shared" si="607"/>
        <v>18</v>
      </c>
      <c r="T1794" s="161">
        <v>360</v>
      </c>
      <c r="U1794" s="164">
        <f t="shared" si="608"/>
        <v>1.005498709</v>
      </c>
      <c r="V1794" s="157">
        <f t="shared" si="609"/>
        <v>5.0844557000000004</v>
      </c>
      <c r="W1794" s="2">
        <f t="shared" si="616"/>
        <v>0</v>
      </c>
      <c r="X1794" s="8"/>
      <c r="Y1794" s="8"/>
      <c r="Z1794" s="5"/>
      <c r="AA1794" s="1"/>
      <c r="AB1794" s="8"/>
      <c r="AC1794" s="3"/>
      <c r="AD1794" s="1"/>
      <c r="AE1794" s="3"/>
      <c r="AF1794" s="3"/>
      <c r="AG1794" s="4"/>
      <c r="AH1794" s="4"/>
      <c r="AI1794" s="4"/>
      <c r="AJ1794" s="1"/>
      <c r="AK1794" s="1"/>
      <c r="AL1794" s="1"/>
      <c r="AM1794" s="1"/>
    </row>
    <row r="1795" spans="1:177" ht="15" customHeight="1" x14ac:dyDescent="0.2">
      <c r="A1795" s="75">
        <f t="shared" si="610"/>
        <v>44730</v>
      </c>
      <c r="B1795" s="2">
        <f t="shared" si="601"/>
        <v>930.34767648000002</v>
      </c>
      <c r="C1795" s="157">
        <f t="shared" si="619"/>
        <v>919.01953301000003</v>
      </c>
      <c r="D1795" s="158">
        <f t="shared" si="611"/>
        <v>6315.93</v>
      </c>
      <c r="E1795" s="150">
        <f>IF(AND(K1795=1,K1794&gt;1),VLOOKUP(A1794,[1]Plan1!$GA$137:$GD$300,4),E1794)</f>
        <v>6382.88</v>
      </c>
      <c r="F1795" s="152">
        <f t="shared" si="602"/>
        <v>44650</v>
      </c>
      <c r="G1795" s="152">
        <f t="shared" si="620"/>
        <v>44681</v>
      </c>
      <c r="H1795" s="159">
        <f t="shared" si="603"/>
        <v>1.0600180812643467E-2</v>
      </c>
      <c r="I1795" s="160">
        <f t="shared" si="612"/>
        <v>44742</v>
      </c>
      <c r="J1795" s="155">
        <f t="shared" si="621"/>
        <v>31</v>
      </c>
      <c r="K1795" s="155">
        <f t="shared" si="617"/>
        <v>19</v>
      </c>
      <c r="L1795" s="2">
        <f t="shared" si="613"/>
        <v>1.00648362</v>
      </c>
      <c r="M1795" s="157">
        <f t="shared" si="618"/>
        <v>1.00648362</v>
      </c>
      <c r="N1795" s="2">
        <f t="shared" si="604"/>
        <v>924.97810643000003</v>
      </c>
      <c r="O1795" s="161">
        <f t="shared" si="614"/>
        <v>0</v>
      </c>
      <c r="P1795" s="162">
        <f t="shared" si="605"/>
        <v>0</v>
      </c>
      <c r="Q1795" s="157">
        <f t="shared" si="606"/>
        <v>0</v>
      </c>
      <c r="R1795" s="163">
        <f t="shared" si="615"/>
        <v>0.12</v>
      </c>
      <c r="S1795" s="161">
        <f t="shared" si="607"/>
        <v>19</v>
      </c>
      <c r="T1795" s="161">
        <v>360</v>
      </c>
      <c r="U1795" s="164">
        <f t="shared" si="608"/>
        <v>1.0058050780000001</v>
      </c>
      <c r="V1795" s="157">
        <f t="shared" si="609"/>
        <v>5.3695700500000001</v>
      </c>
      <c r="W1795" s="2">
        <f t="shared" si="616"/>
        <v>0</v>
      </c>
      <c r="X1795" s="8"/>
      <c r="Y1795" s="8"/>
      <c r="Z1795" s="5"/>
      <c r="AA1795" s="1"/>
      <c r="AB1795" s="8"/>
      <c r="AC1795" s="3"/>
      <c r="AD1795" s="1"/>
      <c r="AE1795" s="3"/>
      <c r="AF1795" s="3"/>
      <c r="AG1795" s="4"/>
      <c r="AH1795" s="4"/>
      <c r="AI1795" s="4"/>
      <c r="AJ1795" s="1"/>
      <c r="AK1795" s="1"/>
      <c r="AL1795" s="1"/>
      <c r="AM1795" s="1"/>
    </row>
    <row r="1796" spans="1:177" ht="15" customHeight="1" x14ac:dyDescent="0.2">
      <c r="A1796" s="75">
        <f t="shared" si="610"/>
        <v>44731</v>
      </c>
      <c r="B1796" s="2">
        <f t="shared" si="601"/>
        <v>930.94774254000004</v>
      </c>
      <c r="C1796" s="157">
        <f t="shared" si="619"/>
        <v>919.01953301000003</v>
      </c>
      <c r="D1796" s="158">
        <f t="shared" si="611"/>
        <v>6315.93</v>
      </c>
      <c r="E1796" s="150">
        <f>IF(AND(K1796=1,K1795&gt;1),VLOOKUP(A1795,[1]Plan1!$GA$137:$GD$300,4),E1795)</f>
        <v>6382.88</v>
      </c>
      <c r="F1796" s="152">
        <f t="shared" si="602"/>
        <v>44650</v>
      </c>
      <c r="G1796" s="152">
        <f t="shared" si="620"/>
        <v>44681</v>
      </c>
      <c r="H1796" s="159">
        <f t="shared" si="603"/>
        <v>1.0600180812643467E-2</v>
      </c>
      <c r="I1796" s="160">
        <f t="shared" si="612"/>
        <v>44742</v>
      </c>
      <c r="J1796" s="155">
        <f t="shared" si="621"/>
        <v>31</v>
      </c>
      <c r="K1796" s="155">
        <f t="shared" si="617"/>
        <v>20</v>
      </c>
      <c r="L1796" s="2">
        <f t="shared" si="613"/>
        <v>1.0068260200000001</v>
      </c>
      <c r="M1796" s="157">
        <f t="shared" si="618"/>
        <v>1.0068260200000001</v>
      </c>
      <c r="N1796" s="2">
        <f t="shared" si="604"/>
        <v>925.29277872</v>
      </c>
      <c r="O1796" s="161">
        <f t="shared" si="614"/>
        <v>0</v>
      </c>
      <c r="P1796" s="162">
        <f t="shared" si="605"/>
        <v>0</v>
      </c>
      <c r="Q1796" s="157">
        <f t="shared" si="606"/>
        <v>0</v>
      </c>
      <c r="R1796" s="163">
        <f t="shared" si="615"/>
        <v>0.12</v>
      </c>
      <c r="S1796" s="161">
        <f t="shared" si="607"/>
        <v>20</v>
      </c>
      <c r="T1796" s="161">
        <v>360</v>
      </c>
      <c r="U1796" s="164">
        <f t="shared" si="608"/>
        <v>1.00611154</v>
      </c>
      <c r="V1796" s="157">
        <f t="shared" si="609"/>
        <v>5.6549638199999999</v>
      </c>
      <c r="W1796" s="2">
        <f t="shared" si="616"/>
        <v>0</v>
      </c>
      <c r="X1796" s="8"/>
      <c r="Y1796" s="8"/>
      <c r="Z1796" s="5"/>
      <c r="AA1796" s="1"/>
      <c r="AB1796" s="8"/>
      <c r="AC1796" s="3"/>
      <c r="AD1796" s="1"/>
      <c r="AE1796" s="3"/>
      <c r="AF1796" s="3"/>
      <c r="AG1796" s="4"/>
      <c r="AH1796" s="4"/>
      <c r="AI1796" s="4"/>
      <c r="AJ1796" s="1"/>
      <c r="AK1796" s="1"/>
      <c r="AL1796" s="1"/>
      <c r="AM1796" s="1"/>
    </row>
    <row r="1797" spans="1:177" ht="15" customHeight="1" x14ac:dyDescent="0.2">
      <c r="A1797" s="75">
        <f t="shared" si="610"/>
        <v>44732</v>
      </c>
      <c r="B1797" s="2">
        <f t="shared" si="601"/>
        <v>931.54819855000005</v>
      </c>
      <c r="C1797" s="157">
        <f t="shared" si="619"/>
        <v>919.01953301000003</v>
      </c>
      <c r="D1797" s="158">
        <f t="shared" si="611"/>
        <v>6315.93</v>
      </c>
      <c r="E1797" s="150">
        <f>IF(AND(K1797=1,K1796&gt;1),VLOOKUP(A1796,[1]Plan1!$GA$137:$GD$300,4),E1796)</f>
        <v>6382.88</v>
      </c>
      <c r="F1797" s="152">
        <f t="shared" si="602"/>
        <v>44650</v>
      </c>
      <c r="G1797" s="152">
        <f t="shared" si="620"/>
        <v>44681</v>
      </c>
      <c r="H1797" s="159">
        <f t="shared" si="603"/>
        <v>1.0600180812643467E-2</v>
      </c>
      <c r="I1797" s="160">
        <f t="shared" si="612"/>
        <v>44742</v>
      </c>
      <c r="J1797" s="155">
        <f t="shared" si="621"/>
        <v>31</v>
      </c>
      <c r="K1797" s="155">
        <f t="shared" si="617"/>
        <v>21</v>
      </c>
      <c r="L1797" s="2">
        <f t="shared" si="613"/>
        <v>1.0071685399999999</v>
      </c>
      <c r="M1797" s="157">
        <f t="shared" si="618"/>
        <v>1.0071685399999999</v>
      </c>
      <c r="N1797" s="2">
        <f t="shared" si="604"/>
        <v>925.60756129000004</v>
      </c>
      <c r="O1797" s="161">
        <f t="shared" si="614"/>
        <v>0</v>
      </c>
      <c r="P1797" s="162">
        <f t="shared" si="605"/>
        <v>0</v>
      </c>
      <c r="Q1797" s="157">
        <f t="shared" si="606"/>
        <v>0</v>
      </c>
      <c r="R1797" s="163">
        <f t="shared" si="615"/>
        <v>0.12</v>
      </c>
      <c r="S1797" s="161">
        <f t="shared" si="607"/>
        <v>21</v>
      </c>
      <c r="T1797" s="161">
        <v>360</v>
      </c>
      <c r="U1797" s="164">
        <f t="shared" si="608"/>
        <v>1.0064180949999999</v>
      </c>
      <c r="V1797" s="157">
        <f t="shared" si="609"/>
        <v>5.9406372599999999</v>
      </c>
      <c r="W1797" s="2">
        <f t="shared" si="616"/>
        <v>0</v>
      </c>
      <c r="X1797" s="8"/>
      <c r="Y1797" s="8"/>
      <c r="Z1797" s="5"/>
      <c r="AA1797" s="1"/>
      <c r="AB1797" s="8"/>
      <c r="AC1797" s="3"/>
      <c r="AD1797" s="1"/>
      <c r="AE1797" s="3"/>
      <c r="AF1797" s="3"/>
      <c r="AG1797" s="4"/>
      <c r="AH1797" s="4"/>
      <c r="AI1797" s="4"/>
      <c r="AJ1797" s="1"/>
      <c r="AK1797" s="1"/>
      <c r="AL1797" s="1"/>
      <c r="AM1797" s="1"/>
    </row>
    <row r="1798" spans="1:177" ht="15" customHeight="1" x14ac:dyDescent="0.2">
      <c r="A1798" s="75">
        <f t="shared" si="610"/>
        <v>44733</v>
      </c>
      <c r="B1798" s="2">
        <f t="shared" si="601"/>
        <v>932.14904560000002</v>
      </c>
      <c r="C1798" s="157">
        <f t="shared" si="619"/>
        <v>919.01953301000003</v>
      </c>
      <c r="D1798" s="158">
        <f t="shared" si="611"/>
        <v>6315.93</v>
      </c>
      <c r="E1798" s="150">
        <f>IF(AND(K1798=1,K1797&gt;1),VLOOKUP(A1797,[1]Plan1!$GA$137:$GD$300,4),E1797)</f>
        <v>6382.88</v>
      </c>
      <c r="F1798" s="152">
        <f t="shared" si="602"/>
        <v>44650</v>
      </c>
      <c r="G1798" s="152">
        <f t="shared" si="620"/>
        <v>44681</v>
      </c>
      <c r="H1798" s="159">
        <f t="shared" si="603"/>
        <v>1.0600180812643467E-2</v>
      </c>
      <c r="I1798" s="160">
        <f t="shared" si="612"/>
        <v>44742</v>
      </c>
      <c r="J1798" s="155">
        <f t="shared" si="621"/>
        <v>31</v>
      </c>
      <c r="K1798" s="155">
        <f t="shared" si="617"/>
        <v>22</v>
      </c>
      <c r="L1798" s="2">
        <f t="shared" si="613"/>
        <v>1.0075111800000001</v>
      </c>
      <c r="M1798" s="157">
        <f t="shared" si="618"/>
        <v>1.0075111800000001</v>
      </c>
      <c r="N1798" s="2">
        <f t="shared" si="604"/>
        <v>925.92245414000001</v>
      </c>
      <c r="O1798" s="161">
        <f t="shared" si="614"/>
        <v>0</v>
      </c>
      <c r="P1798" s="162">
        <f t="shared" si="605"/>
        <v>0</v>
      </c>
      <c r="Q1798" s="157">
        <f t="shared" si="606"/>
        <v>0</v>
      </c>
      <c r="R1798" s="163">
        <f t="shared" si="615"/>
        <v>0.12</v>
      </c>
      <c r="S1798" s="161">
        <f t="shared" si="607"/>
        <v>22</v>
      </c>
      <c r="T1798" s="161">
        <v>360</v>
      </c>
      <c r="U1798" s="164">
        <f t="shared" si="608"/>
        <v>1.006724744</v>
      </c>
      <c r="V1798" s="157">
        <f t="shared" si="609"/>
        <v>6.2265914599999999</v>
      </c>
      <c r="W1798" s="2">
        <f t="shared" si="616"/>
        <v>0</v>
      </c>
      <c r="X1798" s="8"/>
      <c r="Y1798" s="8"/>
      <c r="Z1798" s="5"/>
      <c r="AA1798" s="1"/>
      <c r="AB1798" s="8"/>
      <c r="AC1798" s="3"/>
      <c r="AD1798" s="1"/>
      <c r="AE1798" s="3"/>
      <c r="AF1798" s="3"/>
      <c r="AG1798" s="4"/>
      <c r="AH1798" s="4"/>
      <c r="AI1798" s="4"/>
      <c r="AJ1798" s="1"/>
      <c r="AK1798" s="1"/>
      <c r="AL1798" s="1"/>
      <c r="AM1798" s="1"/>
    </row>
    <row r="1799" spans="1:177" ht="15" customHeight="1" x14ac:dyDescent="0.2">
      <c r="A1799" s="75">
        <f t="shared" si="610"/>
        <v>44734</v>
      </c>
      <c r="B1799" s="2">
        <f t="shared" si="601"/>
        <v>932.75028390999989</v>
      </c>
      <c r="C1799" s="157">
        <f t="shared" si="619"/>
        <v>919.01953301000003</v>
      </c>
      <c r="D1799" s="158">
        <f t="shared" si="611"/>
        <v>6315.93</v>
      </c>
      <c r="E1799" s="150">
        <f>IF(AND(K1799=1,K1798&gt;1),VLOOKUP(A1798,[1]Plan1!$GA$137:$GD$300,4),E1798)</f>
        <v>6382.88</v>
      </c>
      <c r="F1799" s="152">
        <f t="shared" si="602"/>
        <v>44650</v>
      </c>
      <c r="G1799" s="152">
        <f t="shared" si="620"/>
        <v>44681</v>
      </c>
      <c r="H1799" s="159">
        <f t="shared" si="603"/>
        <v>1.0600180812643467E-2</v>
      </c>
      <c r="I1799" s="160">
        <f t="shared" si="612"/>
        <v>44742</v>
      </c>
      <c r="J1799" s="155">
        <f t="shared" si="621"/>
        <v>31</v>
      </c>
      <c r="K1799" s="155">
        <f t="shared" si="617"/>
        <v>23</v>
      </c>
      <c r="L1799" s="2">
        <f t="shared" si="613"/>
        <v>1.0078539399999999</v>
      </c>
      <c r="M1799" s="157">
        <f t="shared" si="618"/>
        <v>1.0078539399999999</v>
      </c>
      <c r="N1799" s="2">
        <f t="shared" si="604"/>
        <v>926.23745727999994</v>
      </c>
      <c r="O1799" s="161">
        <f t="shared" si="614"/>
        <v>0</v>
      </c>
      <c r="P1799" s="162">
        <f t="shared" si="605"/>
        <v>0</v>
      </c>
      <c r="Q1799" s="157">
        <f t="shared" si="606"/>
        <v>0</v>
      </c>
      <c r="R1799" s="163">
        <f t="shared" si="615"/>
        <v>0.12</v>
      </c>
      <c r="S1799" s="161">
        <f t="shared" si="607"/>
        <v>23</v>
      </c>
      <c r="T1799" s="161">
        <v>360</v>
      </c>
      <c r="U1799" s="164">
        <f t="shared" si="608"/>
        <v>1.0070314869999999</v>
      </c>
      <c r="V1799" s="157">
        <f t="shared" si="609"/>
        <v>6.5128266300000002</v>
      </c>
      <c r="W1799" s="2">
        <f t="shared" si="616"/>
        <v>0</v>
      </c>
      <c r="X1799" s="8"/>
      <c r="Y1799" s="8"/>
      <c r="Z1799" s="5"/>
      <c r="AA1799" s="1"/>
      <c r="AB1799" s="8"/>
      <c r="AC1799" s="3"/>
      <c r="AD1799" s="1"/>
      <c r="AE1799" s="3"/>
      <c r="AF1799" s="3"/>
      <c r="AG1799" s="4"/>
      <c r="AH1799" s="4"/>
      <c r="AI1799" s="4"/>
      <c r="AJ1799" s="1"/>
      <c r="AK1799" s="1"/>
      <c r="AL1799" s="1"/>
      <c r="AM1799" s="1"/>
    </row>
    <row r="1800" spans="1:177" ht="15" customHeight="1" x14ac:dyDescent="0.2">
      <c r="A1800" s="75">
        <f t="shared" si="610"/>
        <v>44735</v>
      </c>
      <c r="B1800" s="2">
        <f t="shared" si="601"/>
        <v>933.35190347000002</v>
      </c>
      <c r="C1800" s="157">
        <f t="shared" si="619"/>
        <v>919.01953301000003</v>
      </c>
      <c r="D1800" s="158">
        <f t="shared" si="611"/>
        <v>6315.93</v>
      </c>
      <c r="E1800" s="150">
        <f>IF(AND(K1800=1,K1799&gt;1),VLOOKUP(A1799,[1]Plan1!$GA$137:$GD$300,4),E1799)</f>
        <v>6382.88</v>
      </c>
      <c r="F1800" s="152">
        <f t="shared" si="602"/>
        <v>44650</v>
      </c>
      <c r="G1800" s="152">
        <f t="shared" si="620"/>
        <v>44681</v>
      </c>
      <c r="H1800" s="159">
        <f t="shared" si="603"/>
        <v>1.0600180812643467E-2</v>
      </c>
      <c r="I1800" s="160">
        <f t="shared" si="612"/>
        <v>44742</v>
      </c>
      <c r="J1800" s="155">
        <f t="shared" si="621"/>
        <v>31</v>
      </c>
      <c r="K1800" s="155">
        <f t="shared" si="617"/>
        <v>24</v>
      </c>
      <c r="L1800" s="2">
        <f t="shared" si="613"/>
        <v>1.0081968100000001</v>
      </c>
      <c r="M1800" s="157">
        <f t="shared" si="618"/>
        <v>1.0081968100000001</v>
      </c>
      <c r="N1800" s="2">
        <f t="shared" si="604"/>
        <v>926.55256150000002</v>
      </c>
      <c r="O1800" s="161">
        <f t="shared" si="614"/>
        <v>0</v>
      </c>
      <c r="P1800" s="162">
        <f t="shared" si="605"/>
        <v>0</v>
      </c>
      <c r="Q1800" s="157">
        <f t="shared" si="606"/>
        <v>0</v>
      </c>
      <c r="R1800" s="163">
        <f t="shared" si="615"/>
        <v>0.12</v>
      </c>
      <c r="S1800" s="161">
        <f t="shared" si="607"/>
        <v>24</v>
      </c>
      <c r="T1800" s="161">
        <v>360</v>
      </c>
      <c r="U1800" s="164">
        <f t="shared" si="608"/>
        <v>1.0073383229999999</v>
      </c>
      <c r="V1800" s="157">
        <f t="shared" si="609"/>
        <v>6.7993419700000004</v>
      </c>
      <c r="W1800" s="2">
        <f t="shared" si="616"/>
        <v>0</v>
      </c>
      <c r="X1800" s="8"/>
      <c r="Y1800" s="8"/>
      <c r="Z1800" s="5"/>
      <c r="AA1800" s="1"/>
      <c r="AB1800" s="8"/>
      <c r="AC1800" s="3"/>
      <c r="AD1800" s="1"/>
      <c r="AE1800" s="3"/>
      <c r="AF1800" s="3"/>
      <c r="AG1800" s="4"/>
      <c r="AH1800" s="4"/>
      <c r="AI1800" s="4"/>
      <c r="AJ1800" s="1"/>
      <c r="AK1800" s="1"/>
      <c r="AL1800" s="1"/>
      <c r="AM1800" s="1"/>
    </row>
    <row r="1801" spans="1:177" ht="15" customHeight="1" x14ac:dyDescent="0.2">
      <c r="A1801" s="75">
        <f t="shared" si="610"/>
        <v>44736</v>
      </c>
      <c r="B1801" s="2">
        <f t="shared" si="601"/>
        <v>933.95391371999995</v>
      </c>
      <c r="C1801" s="157">
        <f t="shared" si="619"/>
        <v>919.01953301000003</v>
      </c>
      <c r="D1801" s="158">
        <f t="shared" si="611"/>
        <v>6315.93</v>
      </c>
      <c r="E1801" s="150">
        <f>IF(AND(K1801=1,K1800&gt;1),VLOOKUP(A1800,[1]Plan1!$GA$137:$GD$300,4),E1800)</f>
        <v>6382.88</v>
      </c>
      <c r="F1801" s="152">
        <f t="shared" si="602"/>
        <v>44650</v>
      </c>
      <c r="G1801" s="152">
        <f t="shared" si="620"/>
        <v>44681</v>
      </c>
      <c r="H1801" s="159">
        <f t="shared" si="603"/>
        <v>1.0600180812643467E-2</v>
      </c>
      <c r="I1801" s="160">
        <f t="shared" si="612"/>
        <v>44742</v>
      </c>
      <c r="J1801" s="155">
        <f t="shared" si="621"/>
        <v>31</v>
      </c>
      <c r="K1801" s="155">
        <f t="shared" si="617"/>
        <v>25</v>
      </c>
      <c r="L1801" s="2">
        <f t="shared" si="613"/>
        <v>1.0085398000000001</v>
      </c>
      <c r="M1801" s="157">
        <f t="shared" si="618"/>
        <v>1.0085398000000001</v>
      </c>
      <c r="N1801" s="2">
        <f t="shared" si="604"/>
        <v>926.86777600999994</v>
      </c>
      <c r="O1801" s="161">
        <f t="shared" si="614"/>
        <v>0</v>
      </c>
      <c r="P1801" s="162">
        <f t="shared" si="605"/>
        <v>0</v>
      </c>
      <c r="Q1801" s="157">
        <f t="shared" si="606"/>
        <v>0</v>
      </c>
      <c r="R1801" s="163">
        <f t="shared" si="615"/>
        <v>0.12</v>
      </c>
      <c r="S1801" s="161">
        <f t="shared" si="607"/>
        <v>25</v>
      </c>
      <c r="T1801" s="161">
        <v>360</v>
      </c>
      <c r="U1801" s="164">
        <f t="shared" si="608"/>
        <v>1.0076452520000001</v>
      </c>
      <c r="V1801" s="157">
        <f t="shared" si="609"/>
        <v>7.08613771</v>
      </c>
      <c r="W1801" s="2">
        <f t="shared" si="616"/>
        <v>0</v>
      </c>
      <c r="X1801" s="8"/>
      <c r="Y1801" s="8"/>
      <c r="Z1801" s="5"/>
      <c r="AA1801" s="1"/>
      <c r="AB1801" s="8"/>
      <c r="AC1801" s="3"/>
      <c r="AD1801" s="1"/>
      <c r="AE1801" s="3"/>
      <c r="AF1801" s="3"/>
      <c r="AG1801" s="4"/>
      <c r="AH1801" s="4"/>
      <c r="AI1801" s="4"/>
      <c r="AJ1801" s="1"/>
      <c r="AK1801" s="1"/>
      <c r="AL1801" s="1"/>
      <c r="AM1801" s="1"/>
    </row>
    <row r="1802" spans="1:177" ht="15" customHeight="1" x14ac:dyDescent="0.2">
      <c r="A1802" s="75">
        <f t="shared" si="610"/>
        <v>44737</v>
      </c>
      <c r="B1802" s="2">
        <f t="shared" si="601"/>
        <v>934.55630652000002</v>
      </c>
      <c r="C1802" s="157">
        <f t="shared" si="619"/>
        <v>919.01953301000003</v>
      </c>
      <c r="D1802" s="158">
        <f t="shared" si="611"/>
        <v>6315.93</v>
      </c>
      <c r="E1802" s="150">
        <f>IF(AND(K1802=1,K1801&gt;1),VLOOKUP(A1801,[1]Plan1!$GA$137:$GD$300,4),E1801)</f>
        <v>6382.88</v>
      </c>
      <c r="F1802" s="152">
        <f t="shared" si="602"/>
        <v>44650</v>
      </c>
      <c r="G1802" s="152">
        <f t="shared" si="620"/>
        <v>44681</v>
      </c>
      <c r="H1802" s="159">
        <f t="shared" si="603"/>
        <v>1.0600180812643467E-2</v>
      </c>
      <c r="I1802" s="160">
        <f t="shared" si="612"/>
        <v>44742</v>
      </c>
      <c r="J1802" s="155">
        <f t="shared" si="621"/>
        <v>31</v>
      </c>
      <c r="K1802" s="155">
        <f t="shared" si="617"/>
        <v>26</v>
      </c>
      <c r="L1802" s="2">
        <f t="shared" si="613"/>
        <v>1.0088828999999999</v>
      </c>
      <c r="M1802" s="157">
        <f t="shared" si="618"/>
        <v>1.0088828999999999</v>
      </c>
      <c r="N1802" s="2">
        <f t="shared" si="604"/>
        <v>927.18309161000002</v>
      </c>
      <c r="O1802" s="161">
        <f t="shared" si="614"/>
        <v>0</v>
      </c>
      <c r="P1802" s="162">
        <f t="shared" si="605"/>
        <v>0</v>
      </c>
      <c r="Q1802" s="157">
        <f t="shared" si="606"/>
        <v>0</v>
      </c>
      <c r="R1802" s="163">
        <f t="shared" si="615"/>
        <v>0.12</v>
      </c>
      <c r="S1802" s="161">
        <f t="shared" si="607"/>
        <v>26</v>
      </c>
      <c r="T1802" s="161">
        <v>360</v>
      </c>
      <c r="U1802" s="164">
        <f t="shared" si="608"/>
        <v>1.0079522750000001</v>
      </c>
      <c r="V1802" s="157">
        <f t="shared" si="609"/>
        <v>7.3732149099999997</v>
      </c>
      <c r="W1802" s="2">
        <f t="shared" si="616"/>
        <v>0</v>
      </c>
      <c r="X1802" s="8"/>
      <c r="Y1802" s="8"/>
      <c r="Z1802" s="5"/>
      <c r="AA1802" s="1"/>
      <c r="AB1802" s="8"/>
      <c r="AC1802" s="3"/>
      <c r="AD1802" s="1"/>
      <c r="AE1802" s="3"/>
      <c r="AF1802" s="3"/>
      <c r="AG1802" s="4"/>
      <c r="AH1802" s="4"/>
      <c r="AI1802" s="4"/>
      <c r="AJ1802" s="1"/>
      <c r="AK1802" s="1"/>
      <c r="AL1802" s="1"/>
      <c r="AM1802" s="1"/>
    </row>
    <row r="1803" spans="1:177" ht="15" customHeight="1" x14ac:dyDescent="0.2">
      <c r="A1803" s="75">
        <f t="shared" si="610"/>
        <v>44738</v>
      </c>
      <c r="B1803" s="2">
        <f t="shared" ref="B1803:B1866" si="622">N1803+V1803</f>
        <v>935.15909040000008</v>
      </c>
      <c r="C1803" s="157">
        <f t="shared" si="619"/>
        <v>919.01953301000003</v>
      </c>
      <c r="D1803" s="158">
        <f t="shared" si="611"/>
        <v>6315.93</v>
      </c>
      <c r="E1803" s="150">
        <f>IF(AND(K1803=1,K1802&gt;1),VLOOKUP(A1802,[1]Plan1!$GA$137:$GD$300,4),E1802)</f>
        <v>6382.88</v>
      </c>
      <c r="F1803" s="152">
        <f t="shared" ref="F1803:F1866" si="623">EDATE(G1803,-1)</f>
        <v>44650</v>
      </c>
      <c r="G1803" s="152">
        <f t="shared" si="620"/>
        <v>44681</v>
      </c>
      <c r="H1803" s="159">
        <f t="shared" ref="H1803:H1866" si="624">(E1803/D1803)-1</f>
        <v>1.0600180812643467E-2</v>
      </c>
      <c r="I1803" s="160">
        <f t="shared" si="612"/>
        <v>44742</v>
      </c>
      <c r="J1803" s="155">
        <f t="shared" si="621"/>
        <v>31</v>
      </c>
      <c r="K1803" s="155">
        <f t="shared" si="617"/>
        <v>27</v>
      </c>
      <c r="L1803" s="2">
        <f t="shared" si="613"/>
        <v>1.0092261199999999</v>
      </c>
      <c r="M1803" s="157">
        <f t="shared" si="618"/>
        <v>1.0092261199999999</v>
      </c>
      <c r="N1803" s="2">
        <f t="shared" ref="N1803:N1866" si="625">TRUNC(C1803*M1803,8)</f>
        <v>927.49851750000005</v>
      </c>
      <c r="O1803" s="161">
        <f t="shared" si="614"/>
        <v>0</v>
      </c>
      <c r="P1803" s="162">
        <f t="shared" ref="P1803:P1866" si="626">IF(O1803&gt;0,VLOOKUP($A1803,$AB$11:$AG$122,6),0)</f>
        <v>0</v>
      </c>
      <c r="Q1803" s="157">
        <f t="shared" ref="Q1803:Q1866" si="627">IF(P1803&gt;0,TRUNC(P1803*N1803,8),0)</f>
        <v>0</v>
      </c>
      <c r="R1803" s="163">
        <f t="shared" si="615"/>
        <v>0.12</v>
      </c>
      <c r="S1803" s="161">
        <f t="shared" ref="S1803:S1866" si="628">K1803</f>
        <v>27</v>
      </c>
      <c r="T1803" s="161">
        <v>360</v>
      </c>
      <c r="U1803" s="164">
        <f t="shared" ref="U1803:U1866" si="629">ROUND((1+R1803)^(30/360)^(K1803/J1803),9)</f>
        <v>1.0082593909999999</v>
      </c>
      <c r="V1803" s="157">
        <f t="shared" ref="V1803:V1866" si="630">TRUNC((N1803*(U1803-1)),8)</f>
        <v>7.6605729</v>
      </c>
      <c r="W1803" s="2">
        <f t="shared" si="616"/>
        <v>0</v>
      </c>
      <c r="X1803" s="8"/>
      <c r="Y1803" s="8"/>
      <c r="Z1803" s="5"/>
      <c r="AA1803" s="1"/>
      <c r="AB1803" s="8"/>
      <c r="AC1803" s="3"/>
      <c r="AD1803" s="1"/>
      <c r="AE1803" s="3"/>
      <c r="AF1803" s="3"/>
      <c r="AG1803" s="4"/>
      <c r="AH1803" s="4"/>
      <c r="AI1803" s="4"/>
      <c r="AJ1803" s="1"/>
      <c r="AK1803" s="1"/>
      <c r="AL1803" s="1"/>
      <c r="AM1803" s="1"/>
    </row>
    <row r="1804" spans="1:177" ht="15" customHeight="1" x14ac:dyDescent="0.2">
      <c r="A1804" s="75">
        <f t="shared" ref="A1804:A1867" si="631">(A1803+1)</f>
        <v>44739</v>
      </c>
      <c r="B1804" s="2">
        <f t="shared" si="622"/>
        <v>935.76226645999998</v>
      </c>
      <c r="C1804" s="157">
        <f t="shared" si="619"/>
        <v>919.01953301000003</v>
      </c>
      <c r="D1804" s="158">
        <f t="shared" ref="D1804:D1867" si="632">IF(E1804=E1803,D1803,E1803)</f>
        <v>6315.93</v>
      </c>
      <c r="E1804" s="150">
        <f>IF(AND(K1804=1,K1803&gt;1),VLOOKUP(A1803,[1]Plan1!$GA$137:$GD$300,4),E1803)</f>
        <v>6382.88</v>
      </c>
      <c r="F1804" s="152">
        <f t="shared" si="623"/>
        <v>44650</v>
      </c>
      <c r="G1804" s="152">
        <f t="shared" si="620"/>
        <v>44681</v>
      </c>
      <c r="H1804" s="159">
        <f t="shared" si="624"/>
        <v>1.0600180812643467E-2</v>
      </c>
      <c r="I1804" s="160">
        <f t="shared" ref="I1804:I1867" si="633">VLOOKUP(A1803,AF$126:AI$301,4)</f>
        <v>44742</v>
      </c>
      <c r="J1804" s="155">
        <f t="shared" si="621"/>
        <v>31</v>
      </c>
      <c r="K1804" s="155">
        <f t="shared" si="617"/>
        <v>28</v>
      </c>
      <c r="L1804" s="2">
        <f t="shared" ref="L1804:L1867" si="634">TRUNC((E1804/D1804)^TRUNC((K1804/J1804),9),8)</f>
        <v>1.00956946</v>
      </c>
      <c r="M1804" s="157">
        <f t="shared" si="618"/>
        <v>1.00956946</v>
      </c>
      <c r="N1804" s="2">
        <f t="shared" si="625"/>
        <v>927.81405367000002</v>
      </c>
      <c r="O1804" s="161">
        <f t="shared" ref="O1804:O1867" si="635">IF(VLOOKUP(A1804,AB$11:AK$122,10)=VLOOKUP(A1803,AB$11:AK$122,10),0,VLOOKUP(A1804,AB$11:AK$122,10))</f>
        <v>0</v>
      </c>
      <c r="P1804" s="162">
        <f t="shared" si="626"/>
        <v>0</v>
      </c>
      <c r="Q1804" s="157">
        <f t="shared" si="627"/>
        <v>0</v>
      </c>
      <c r="R1804" s="163">
        <f t="shared" ref="R1804:R1867" si="636">(R1803)</f>
        <v>0.12</v>
      </c>
      <c r="S1804" s="161">
        <f t="shared" si="628"/>
        <v>28</v>
      </c>
      <c r="T1804" s="161">
        <v>360</v>
      </c>
      <c r="U1804" s="164">
        <f t="shared" si="629"/>
        <v>1.0085666010000001</v>
      </c>
      <c r="V1804" s="157">
        <f t="shared" si="630"/>
        <v>7.9482127900000004</v>
      </c>
      <c r="W1804" s="2">
        <f t="shared" ref="W1804:W1867" si="637">IF(O1804&gt;0,Q1804+V1804,0)</f>
        <v>0</v>
      </c>
      <c r="X1804" s="8"/>
      <c r="Y1804" s="8"/>
      <c r="Z1804" s="5"/>
      <c r="AA1804" s="1"/>
      <c r="AB1804" s="8"/>
      <c r="AC1804" s="3"/>
      <c r="AD1804" s="1"/>
      <c r="AE1804" s="3"/>
      <c r="AF1804" s="3"/>
      <c r="AG1804" s="4"/>
      <c r="AH1804" s="4"/>
      <c r="AI1804" s="4"/>
      <c r="AJ1804" s="1"/>
      <c r="AK1804" s="1"/>
      <c r="AL1804" s="1"/>
      <c r="AM1804" s="1"/>
    </row>
    <row r="1805" spans="1:177" ht="15" customHeight="1" x14ac:dyDescent="0.2">
      <c r="A1805" s="75">
        <f t="shared" si="631"/>
        <v>44740</v>
      </c>
      <c r="B1805" s="2">
        <f t="shared" si="622"/>
        <v>936.36583489000009</v>
      </c>
      <c r="C1805" s="157">
        <f t="shared" si="619"/>
        <v>919.01953301000003</v>
      </c>
      <c r="D1805" s="158">
        <f t="shared" si="632"/>
        <v>6315.93</v>
      </c>
      <c r="E1805" s="150">
        <f>IF(AND(K1805=1,K1804&gt;1),VLOOKUP(A1804,[1]Plan1!$GA$137:$GD$300,4),E1804)</f>
        <v>6382.88</v>
      </c>
      <c r="F1805" s="152">
        <f t="shared" si="623"/>
        <v>44650</v>
      </c>
      <c r="G1805" s="152">
        <f t="shared" si="620"/>
        <v>44681</v>
      </c>
      <c r="H1805" s="159">
        <f t="shared" si="624"/>
        <v>1.0600180812643467E-2</v>
      </c>
      <c r="I1805" s="160">
        <f t="shared" si="633"/>
        <v>44742</v>
      </c>
      <c r="J1805" s="155">
        <f t="shared" si="621"/>
        <v>31</v>
      </c>
      <c r="K1805" s="155">
        <f t="shared" si="617"/>
        <v>29</v>
      </c>
      <c r="L1805" s="2">
        <f t="shared" si="634"/>
        <v>1.0099129200000001</v>
      </c>
      <c r="M1805" s="157">
        <f t="shared" si="618"/>
        <v>1.0099129200000001</v>
      </c>
      <c r="N1805" s="2">
        <f t="shared" si="625"/>
        <v>928.12970011000004</v>
      </c>
      <c r="O1805" s="161">
        <f t="shared" si="635"/>
        <v>0</v>
      </c>
      <c r="P1805" s="162">
        <f t="shared" si="626"/>
        <v>0</v>
      </c>
      <c r="Q1805" s="157">
        <f t="shared" si="627"/>
        <v>0</v>
      </c>
      <c r="R1805" s="163">
        <f t="shared" si="636"/>
        <v>0.12</v>
      </c>
      <c r="S1805" s="161">
        <f t="shared" si="628"/>
        <v>29</v>
      </c>
      <c r="T1805" s="161">
        <v>360</v>
      </c>
      <c r="U1805" s="164">
        <f t="shared" si="629"/>
        <v>1.008873905</v>
      </c>
      <c r="V1805" s="157">
        <f t="shared" si="630"/>
        <v>8.2361347800000004</v>
      </c>
      <c r="W1805" s="2">
        <f t="shared" si="637"/>
        <v>0</v>
      </c>
      <c r="X1805" s="8"/>
      <c r="Y1805" s="8"/>
      <c r="Z1805" s="5"/>
      <c r="AA1805" s="1"/>
      <c r="AB1805" s="8"/>
      <c r="AC1805" s="3"/>
      <c r="AD1805" s="1"/>
      <c r="AE1805" s="3"/>
      <c r="AF1805" s="3"/>
      <c r="AG1805" s="4"/>
      <c r="AH1805" s="4"/>
      <c r="AI1805" s="4"/>
      <c r="AJ1805" s="1"/>
      <c r="AK1805" s="1"/>
      <c r="AL1805" s="1"/>
      <c r="AM1805" s="1"/>
    </row>
    <row r="1806" spans="1:177" ht="15" customHeight="1" x14ac:dyDescent="0.2">
      <c r="A1806" s="75">
        <f t="shared" si="631"/>
        <v>44741</v>
      </c>
      <c r="B1806" s="2">
        <f t="shared" si="622"/>
        <v>936.96978569999999</v>
      </c>
      <c r="C1806" s="157">
        <f t="shared" si="619"/>
        <v>919.01953301000003</v>
      </c>
      <c r="D1806" s="158">
        <f t="shared" si="632"/>
        <v>6315.93</v>
      </c>
      <c r="E1806" s="150">
        <f>IF(AND(K1806=1,K1805&gt;1),VLOOKUP(A1805,[1]Plan1!$GA$137:$GD$300,4),E1805)</f>
        <v>6382.88</v>
      </c>
      <c r="F1806" s="152">
        <f t="shared" si="623"/>
        <v>44650</v>
      </c>
      <c r="G1806" s="152">
        <f t="shared" si="620"/>
        <v>44681</v>
      </c>
      <c r="H1806" s="159">
        <f t="shared" si="624"/>
        <v>1.0600180812643467E-2</v>
      </c>
      <c r="I1806" s="160">
        <f t="shared" si="633"/>
        <v>44742</v>
      </c>
      <c r="J1806" s="155">
        <f t="shared" si="621"/>
        <v>31</v>
      </c>
      <c r="K1806" s="155">
        <f t="shared" si="617"/>
        <v>30</v>
      </c>
      <c r="L1806" s="2">
        <f t="shared" si="634"/>
        <v>1.01025649</v>
      </c>
      <c r="M1806" s="157">
        <f t="shared" si="618"/>
        <v>1.01025649</v>
      </c>
      <c r="N1806" s="2">
        <f t="shared" si="625"/>
        <v>928.44544766000001</v>
      </c>
      <c r="O1806" s="161">
        <f t="shared" si="635"/>
        <v>0</v>
      </c>
      <c r="P1806" s="162">
        <f t="shared" si="626"/>
        <v>0</v>
      </c>
      <c r="Q1806" s="157">
        <f t="shared" si="627"/>
        <v>0</v>
      </c>
      <c r="R1806" s="163">
        <f t="shared" si="636"/>
        <v>0.12</v>
      </c>
      <c r="S1806" s="161">
        <f t="shared" si="628"/>
        <v>30</v>
      </c>
      <c r="T1806" s="161">
        <v>360</v>
      </c>
      <c r="U1806" s="164">
        <f t="shared" si="629"/>
        <v>1.009181302</v>
      </c>
      <c r="V1806" s="157">
        <f t="shared" si="630"/>
        <v>8.5243380399999999</v>
      </c>
      <c r="W1806" s="2">
        <f t="shared" si="637"/>
        <v>0</v>
      </c>
      <c r="X1806" s="22"/>
      <c r="Y1806" s="22"/>
      <c r="Z1806" s="5"/>
      <c r="AA1806" s="23"/>
      <c r="AB1806" s="22"/>
      <c r="AC1806" s="9"/>
      <c r="AD1806" s="23"/>
      <c r="AE1806" s="9"/>
      <c r="AF1806" s="9"/>
      <c r="AG1806" s="36"/>
      <c r="AH1806" s="36"/>
      <c r="AI1806" s="36"/>
      <c r="AJ1806" s="23"/>
      <c r="AK1806" s="23"/>
      <c r="AL1806" s="23"/>
      <c r="AM1806" s="23"/>
      <c r="AN1806" s="23"/>
      <c r="AO1806" s="23"/>
      <c r="AP1806" s="23"/>
      <c r="AQ1806" s="23"/>
      <c r="AR1806" s="23"/>
      <c r="AS1806" s="23"/>
      <c r="AT1806" s="23"/>
      <c r="AU1806" s="23"/>
      <c r="AV1806" s="23"/>
      <c r="AW1806" s="23"/>
      <c r="AX1806" s="23"/>
      <c r="AY1806" s="23"/>
      <c r="AZ1806" s="23"/>
      <c r="BA1806" s="23"/>
      <c r="BB1806" s="23"/>
      <c r="BC1806" s="23"/>
      <c r="BD1806" s="23"/>
      <c r="BE1806" s="23"/>
      <c r="BF1806" s="23"/>
      <c r="BG1806" s="23"/>
      <c r="BH1806" s="23"/>
      <c r="BI1806" s="23"/>
      <c r="BJ1806" s="23"/>
      <c r="BK1806" s="23"/>
      <c r="BL1806" s="23"/>
      <c r="BM1806" s="23"/>
      <c r="BN1806" s="23"/>
      <c r="BO1806" s="23"/>
      <c r="BP1806" s="23"/>
      <c r="BQ1806" s="23"/>
      <c r="BR1806" s="23"/>
      <c r="BS1806" s="23"/>
      <c r="BT1806" s="23"/>
      <c r="BU1806" s="23"/>
      <c r="BV1806" s="23"/>
      <c r="BW1806" s="23"/>
      <c r="BX1806" s="23"/>
      <c r="BY1806" s="23"/>
      <c r="BZ1806" s="23"/>
      <c r="CA1806" s="23"/>
      <c r="CB1806" s="23"/>
      <c r="CC1806" s="23"/>
      <c r="CD1806" s="23"/>
      <c r="CE1806" s="23"/>
      <c r="CF1806" s="23"/>
      <c r="CG1806" s="23"/>
      <c r="CH1806" s="23"/>
      <c r="CI1806" s="23"/>
      <c r="CJ1806" s="23"/>
      <c r="CK1806" s="23"/>
      <c r="CL1806" s="23"/>
      <c r="CM1806" s="23"/>
      <c r="CN1806" s="23"/>
      <c r="CO1806" s="23"/>
      <c r="CP1806" s="23"/>
      <c r="CQ1806" s="23"/>
      <c r="CR1806" s="23"/>
      <c r="CS1806" s="23"/>
      <c r="CT1806" s="23"/>
      <c r="CU1806" s="23"/>
      <c r="CV1806" s="23"/>
      <c r="CW1806" s="23"/>
      <c r="CX1806" s="23"/>
      <c r="CY1806" s="23"/>
      <c r="CZ1806" s="23"/>
      <c r="DA1806" s="23"/>
      <c r="DB1806" s="23"/>
      <c r="DC1806" s="23"/>
      <c r="DD1806" s="23"/>
      <c r="DE1806" s="23"/>
      <c r="DF1806" s="23"/>
      <c r="DG1806" s="23"/>
      <c r="DH1806" s="23"/>
      <c r="DI1806" s="23"/>
      <c r="DJ1806" s="23"/>
      <c r="DK1806" s="23"/>
      <c r="DL1806" s="23"/>
      <c r="DM1806" s="23"/>
      <c r="DN1806" s="23"/>
      <c r="DO1806" s="23"/>
      <c r="DP1806" s="23"/>
      <c r="DQ1806" s="23"/>
      <c r="DR1806" s="23"/>
      <c r="DS1806" s="23"/>
      <c r="DT1806" s="23"/>
      <c r="DU1806" s="23"/>
      <c r="DV1806" s="23"/>
      <c r="DW1806" s="23"/>
      <c r="DX1806" s="23"/>
      <c r="DY1806" s="23"/>
      <c r="DZ1806" s="23"/>
      <c r="EA1806" s="23"/>
      <c r="EB1806" s="23"/>
      <c r="EC1806" s="23"/>
      <c r="ED1806" s="23"/>
      <c r="EE1806" s="23"/>
      <c r="EF1806" s="23"/>
      <c r="EG1806" s="23"/>
      <c r="EH1806" s="23"/>
      <c r="EI1806" s="23"/>
      <c r="EJ1806" s="23"/>
      <c r="EK1806" s="23"/>
      <c r="EL1806" s="23"/>
      <c r="EM1806" s="23"/>
      <c r="EN1806" s="23"/>
      <c r="EO1806" s="23"/>
      <c r="EP1806" s="23"/>
      <c r="EQ1806" s="23"/>
      <c r="ER1806" s="23"/>
      <c r="ES1806" s="23"/>
      <c r="ET1806" s="23"/>
      <c r="EU1806" s="23"/>
      <c r="EV1806" s="23"/>
      <c r="EW1806" s="23"/>
      <c r="EX1806" s="23"/>
      <c r="EY1806" s="23"/>
      <c r="EZ1806" s="23"/>
      <c r="FA1806" s="23"/>
      <c r="FB1806" s="23"/>
      <c r="FC1806" s="23"/>
      <c r="FD1806" s="23"/>
      <c r="FE1806" s="23"/>
      <c r="FF1806" s="23"/>
      <c r="FG1806" s="23"/>
      <c r="FH1806" s="23"/>
      <c r="FI1806" s="23"/>
      <c r="FJ1806" s="23"/>
      <c r="FK1806" s="23"/>
      <c r="FL1806" s="23"/>
      <c r="FM1806" s="23"/>
      <c r="FN1806" s="23"/>
      <c r="FO1806" s="23"/>
      <c r="FP1806" s="23"/>
      <c r="FQ1806" s="23"/>
      <c r="FR1806" s="23"/>
      <c r="FS1806" s="23"/>
      <c r="FT1806" s="23"/>
      <c r="FU1806" s="23"/>
    </row>
    <row r="1807" spans="1:177" ht="15" customHeight="1" x14ac:dyDescent="0.2">
      <c r="A1807" s="75">
        <f t="shared" si="631"/>
        <v>44742</v>
      </c>
      <c r="B1807" s="2">
        <f t="shared" si="622"/>
        <v>937.57412925000006</v>
      </c>
      <c r="C1807" s="157">
        <f t="shared" si="619"/>
        <v>919.01953301000003</v>
      </c>
      <c r="D1807" s="158">
        <f t="shared" si="632"/>
        <v>6315.93</v>
      </c>
      <c r="E1807" s="150">
        <f>IF(AND(K1807=1,K1806&gt;1),VLOOKUP(A1806,[1]Plan1!$GA$137:$GD$300,4),E1806)</f>
        <v>6382.88</v>
      </c>
      <c r="F1807" s="152">
        <f t="shared" si="623"/>
        <v>44650</v>
      </c>
      <c r="G1807" s="152">
        <f t="shared" si="620"/>
        <v>44681</v>
      </c>
      <c r="H1807" s="159">
        <f t="shared" si="624"/>
        <v>1.0600180812643467E-2</v>
      </c>
      <c r="I1807" s="160">
        <f t="shared" si="633"/>
        <v>44742</v>
      </c>
      <c r="J1807" s="155">
        <f t="shared" si="621"/>
        <v>31</v>
      </c>
      <c r="K1807" s="155">
        <f t="shared" si="617"/>
        <v>31</v>
      </c>
      <c r="L1807" s="2">
        <f t="shared" si="634"/>
        <v>1.01060018</v>
      </c>
      <c r="M1807" s="157">
        <f t="shared" si="618"/>
        <v>1.01060018</v>
      </c>
      <c r="N1807" s="2">
        <f t="shared" si="625"/>
        <v>928.76130548000003</v>
      </c>
      <c r="O1807" s="161">
        <f t="shared" si="635"/>
        <v>23</v>
      </c>
      <c r="P1807" s="162">
        <f t="shared" si="626"/>
        <v>2.6892237734436605E-2</v>
      </c>
      <c r="Q1807" s="157">
        <f t="shared" si="627"/>
        <v>24.976469819999998</v>
      </c>
      <c r="R1807" s="163">
        <f t="shared" si="636"/>
        <v>0.12</v>
      </c>
      <c r="S1807" s="161">
        <f t="shared" si="628"/>
        <v>31</v>
      </c>
      <c r="T1807" s="161">
        <v>360</v>
      </c>
      <c r="U1807" s="164">
        <f t="shared" si="629"/>
        <v>1.0094887930000001</v>
      </c>
      <c r="V1807" s="157">
        <f t="shared" si="630"/>
        <v>8.8128237699999996</v>
      </c>
      <c r="W1807" s="2">
        <f t="shared" si="637"/>
        <v>33.78929359</v>
      </c>
      <c r="X1807" s="8"/>
      <c r="Y1807" s="8"/>
      <c r="Z1807" s="5"/>
      <c r="AA1807" s="1"/>
      <c r="AB1807" s="8"/>
      <c r="AC1807" s="3"/>
      <c r="AD1807" s="1"/>
      <c r="AE1807" s="3"/>
      <c r="AF1807" s="3"/>
      <c r="AG1807" s="4"/>
      <c r="AH1807" s="4"/>
      <c r="AI1807" s="4"/>
      <c r="AJ1807" s="1"/>
      <c r="AK1807" s="1"/>
      <c r="AL1807" s="1"/>
      <c r="AM1807" s="1"/>
    </row>
    <row r="1808" spans="1:177" ht="15" customHeight="1" x14ac:dyDescent="0.2">
      <c r="A1808" s="75">
        <f t="shared" si="631"/>
        <v>44743</v>
      </c>
      <c r="B1808" s="2">
        <f t="shared" si="622"/>
        <v>904.21070828999996</v>
      </c>
      <c r="C1808" s="157">
        <f t="shared" si="619"/>
        <v>903.78483566</v>
      </c>
      <c r="D1808" s="158">
        <f t="shared" si="632"/>
        <v>6382.88</v>
      </c>
      <c r="E1808" s="150">
        <f>IF(AND(K1808=1,K1807&gt;1),VLOOKUP(A1807,[1]Plan1!$GA$137:$GD$300,4),E1807)</f>
        <v>6412.88</v>
      </c>
      <c r="F1808" s="152">
        <f t="shared" si="623"/>
        <v>44681</v>
      </c>
      <c r="G1808" s="152">
        <f t="shared" si="620"/>
        <v>44711</v>
      </c>
      <c r="H1808" s="159">
        <f t="shared" si="624"/>
        <v>4.7000726944577131E-3</v>
      </c>
      <c r="I1808" s="160">
        <f t="shared" si="633"/>
        <v>44772</v>
      </c>
      <c r="J1808" s="155">
        <f t="shared" si="621"/>
        <v>30</v>
      </c>
      <c r="K1808" s="155">
        <f t="shared" si="617"/>
        <v>1</v>
      </c>
      <c r="L1808" s="2">
        <f t="shared" si="634"/>
        <v>1.0001563099999999</v>
      </c>
      <c r="M1808" s="157">
        <f t="shared" si="618"/>
        <v>1.0001563099999999</v>
      </c>
      <c r="N1808" s="2">
        <f t="shared" si="625"/>
        <v>903.92610625999998</v>
      </c>
      <c r="O1808" s="161">
        <f t="shared" si="635"/>
        <v>0</v>
      </c>
      <c r="P1808" s="162">
        <f t="shared" si="626"/>
        <v>0</v>
      </c>
      <c r="Q1808" s="157">
        <f t="shared" si="627"/>
        <v>0</v>
      </c>
      <c r="R1808" s="163">
        <f t="shared" si="636"/>
        <v>0.12</v>
      </c>
      <c r="S1808" s="161">
        <f t="shared" si="628"/>
        <v>1</v>
      </c>
      <c r="T1808" s="161">
        <v>360</v>
      </c>
      <c r="U1808" s="164">
        <f t="shared" si="629"/>
        <v>1.0003148509999999</v>
      </c>
      <c r="V1808" s="157">
        <f t="shared" si="630"/>
        <v>0.28460203000000001</v>
      </c>
      <c r="W1808" s="2">
        <f t="shared" si="637"/>
        <v>0</v>
      </c>
      <c r="X1808" s="8"/>
      <c r="Y1808" s="8"/>
      <c r="Z1808" s="5"/>
      <c r="AA1808" s="1"/>
      <c r="AB1808" s="8"/>
      <c r="AC1808" s="3"/>
      <c r="AD1808" s="1"/>
      <c r="AE1808" s="3"/>
      <c r="AF1808" s="3"/>
      <c r="AG1808" s="4"/>
      <c r="AH1808" s="4"/>
      <c r="AI1808" s="4"/>
      <c r="AJ1808" s="1"/>
      <c r="AK1808" s="1"/>
      <c r="AL1808" s="1"/>
      <c r="AM1808" s="1"/>
    </row>
    <row r="1809" spans="1:39" ht="15" customHeight="1" x14ac:dyDescent="0.2">
      <c r="A1809" s="75">
        <f t="shared" si="631"/>
        <v>44744</v>
      </c>
      <c r="B1809" s="2">
        <f t="shared" si="622"/>
        <v>904.63678743000003</v>
      </c>
      <c r="C1809" s="157">
        <f t="shared" si="619"/>
        <v>903.78483566</v>
      </c>
      <c r="D1809" s="158">
        <f t="shared" si="632"/>
        <v>6382.88</v>
      </c>
      <c r="E1809" s="150">
        <f>IF(AND(K1809=1,K1808&gt;1),VLOOKUP(A1808,[1]Plan1!$GA$137:$GD$300,4),E1808)</f>
        <v>6412.88</v>
      </c>
      <c r="F1809" s="152">
        <f t="shared" si="623"/>
        <v>44681</v>
      </c>
      <c r="G1809" s="152">
        <f t="shared" si="620"/>
        <v>44711</v>
      </c>
      <c r="H1809" s="159">
        <f t="shared" si="624"/>
        <v>4.7000726944577131E-3</v>
      </c>
      <c r="I1809" s="160">
        <f t="shared" si="633"/>
        <v>44772</v>
      </c>
      <c r="J1809" s="155">
        <f t="shared" si="621"/>
        <v>30</v>
      </c>
      <c r="K1809" s="155">
        <f t="shared" si="617"/>
        <v>2</v>
      </c>
      <c r="L1809" s="2">
        <f t="shared" si="634"/>
        <v>1.0003126499999999</v>
      </c>
      <c r="M1809" s="157">
        <f t="shared" si="618"/>
        <v>1.0003126499999999</v>
      </c>
      <c r="N1809" s="2">
        <f t="shared" si="625"/>
        <v>904.06740397999999</v>
      </c>
      <c r="O1809" s="161">
        <f t="shared" si="635"/>
        <v>0</v>
      </c>
      <c r="P1809" s="162">
        <f t="shared" si="626"/>
        <v>0</v>
      </c>
      <c r="Q1809" s="157">
        <f t="shared" si="627"/>
        <v>0</v>
      </c>
      <c r="R1809" s="163">
        <f t="shared" si="636"/>
        <v>0.12</v>
      </c>
      <c r="S1809" s="161">
        <f t="shared" si="628"/>
        <v>2</v>
      </c>
      <c r="T1809" s="161">
        <v>360</v>
      </c>
      <c r="U1809" s="164">
        <f t="shared" si="629"/>
        <v>1.000629802</v>
      </c>
      <c r="V1809" s="157">
        <f t="shared" si="630"/>
        <v>0.56938345000000001</v>
      </c>
      <c r="W1809" s="2">
        <f t="shared" si="637"/>
        <v>0</v>
      </c>
      <c r="X1809" s="8"/>
      <c r="Y1809" s="8"/>
      <c r="Z1809" s="5"/>
      <c r="AA1809" s="1"/>
      <c r="AB1809" s="8"/>
      <c r="AC1809" s="3"/>
      <c r="AD1809" s="1"/>
      <c r="AE1809" s="3"/>
      <c r="AF1809" s="3"/>
      <c r="AG1809" s="4"/>
      <c r="AH1809" s="4"/>
      <c r="AI1809" s="4"/>
      <c r="AJ1809" s="1"/>
      <c r="AK1809" s="1"/>
      <c r="AL1809" s="1"/>
      <c r="AM1809" s="1"/>
    </row>
    <row r="1810" spans="1:39" ht="15" customHeight="1" x14ac:dyDescent="0.2">
      <c r="A1810" s="75">
        <f t="shared" si="631"/>
        <v>44745</v>
      </c>
      <c r="B1810" s="2">
        <f t="shared" si="622"/>
        <v>905.06306318999998</v>
      </c>
      <c r="C1810" s="157">
        <f t="shared" si="619"/>
        <v>903.78483566</v>
      </c>
      <c r="D1810" s="158">
        <f t="shared" si="632"/>
        <v>6382.88</v>
      </c>
      <c r="E1810" s="150">
        <f>IF(AND(K1810=1,K1809&gt;1),VLOOKUP(A1809,[1]Plan1!$GA$137:$GD$300,4),E1809)</f>
        <v>6412.88</v>
      </c>
      <c r="F1810" s="152">
        <f t="shared" si="623"/>
        <v>44681</v>
      </c>
      <c r="G1810" s="152">
        <f t="shared" si="620"/>
        <v>44711</v>
      </c>
      <c r="H1810" s="159">
        <f t="shared" si="624"/>
        <v>4.7000726944577131E-3</v>
      </c>
      <c r="I1810" s="160">
        <f t="shared" si="633"/>
        <v>44772</v>
      </c>
      <c r="J1810" s="155">
        <f t="shared" si="621"/>
        <v>30</v>
      </c>
      <c r="K1810" s="155">
        <f t="shared" si="617"/>
        <v>3</v>
      </c>
      <c r="L1810" s="2">
        <f t="shared" si="634"/>
        <v>1.00046901</v>
      </c>
      <c r="M1810" s="157">
        <f t="shared" si="618"/>
        <v>1.00046901</v>
      </c>
      <c r="N1810" s="2">
        <f t="shared" si="625"/>
        <v>904.20871978000002</v>
      </c>
      <c r="O1810" s="161">
        <f t="shared" si="635"/>
        <v>0</v>
      </c>
      <c r="P1810" s="162">
        <f t="shared" si="626"/>
        <v>0</v>
      </c>
      <c r="Q1810" s="157">
        <f t="shared" si="627"/>
        <v>0</v>
      </c>
      <c r="R1810" s="163">
        <f t="shared" si="636"/>
        <v>0.12</v>
      </c>
      <c r="S1810" s="161">
        <f t="shared" si="628"/>
        <v>3</v>
      </c>
      <c r="T1810" s="161">
        <v>360</v>
      </c>
      <c r="U1810" s="164">
        <f t="shared" si="629"/>
        <v>1.0009448519999999</v>
      </c>
      <c r="V1810" s="157">
        <f t="shared" si="630"/>
        <v>0.85434341000000003</v>
      </c>
      <c r="W1810" s="2">
        <f t="shared" si="637"/>
        <v>0</v>
      </c>
      <c r="X1810" s="8"/>
      <c r="Y1810" s="8"/>
      <c r="Z1810" s="5"/>
      <c r="AA1810" s="1"/>
      <c r="AB1810" s="8"/>
      <c r="AC1810" s="3"/>
      <c r="AD1810" s="1"/>
      <c r="AE1810" s="3"/>
      <c r="AF1810" s="3"/>
      <c r="AG1810" s="4"/>
      <c r="AH1810" s="4"/>
      <c r="AI1810" s="4"/>
      <c r="AJ1810" s="1"/>
      <c r="AK1810" s="1"/>
      <c r="AL1810" s="1"/>
      <c r="AM1810" s="1"/>
    </row>
    <row r="1811" spans="1:39" ht="15" customHeight="1" x14ac:dyDescent="0.2">
      <c r="A1811" s="75">
        <f t="shared" si="631"/>
        <v>44746</v>
      </c>
      <c r="B1811" s="2">
        <f t="shared" si="622"/>
        <v>905.48954466999999</v>
      </c>
      <c r="C1811" s="157">
        <f t="shared" si="619"/>
        <v>903.78483566</v>
      </c>
      <c r="D1811" s="158">
        <f t="shared" si="632"/>
        <v>6382.88</v>
      </c>
      <c r="E1811" s="150">
        <f>IF(AND(K1811=1,K1810&gt;1),VLOOKUP(A1810,[1]Plan1!$GA$137:$GD$300,4),E1810)</f>
        <v>6412.88</v>
      </c>
      <c r="F1811" s="152">
        <f t="shared" si="623"/>
        <v>44681</v>
      </c>
      <c r="G1811" s="152">
        <f t="shared" si="620"/>
        <v>44711</v>
      </c>
      <c r="H1811" s="159">
        <f t="shared" si="624"/>
        <v>4.7000726944577131E-3</v>
      </c>
      <c r="I1811" s="160">
        <f t="shared" si="633"/>
        <v>44772</v>
      </c>
      <c r="J1811" s="155">
        <f t="shared" si="621"/>
        <v>30</v>
      </c>
      <c r="K1811" s="155">
        <f t="shared" si="617"/>
        <v>4</v>
      </c>
      <c r="L1811" s="2">
        <f t="shared" si="634"/>
        <v>1.0006254000000001</v>
      </c>
      <c r="M1811" s="157">
        <f t="shared" si="618"/>
        <v>1.0006254000000001</v>
      </c>
      <c r="N1811" s="2">
        <f t="shared" si="625"/>
        <v>904.35006268999996</v>
      </c>
      <c r="O1811" s="161">
        <f t="shared" si="635"/>
        <v>0</v>
      </c>
      <c r="P1811" s="162">
        <f t="shared" si="626"/>
        <v>0</v>
      </c>
      <c r="Q1811" s="157">
        <f t="shared" si="627"/>
        <v>0</v>
      </c>
      <c r="R1811" s="163">
        <f t="shared" si="636"/>
        <v>0.12</v>
      </c>
      <c r="S1811" s="161">
        <f t="shared" si="628"/>
        <v>4</v>
      </c>
      <c r="T1811" s="161">
        <v>360</v>
      </c>
      <c r="U1811" s="164">
        <f t="shared" si="629"/>
        <v>1.0012600009999999</v>
      </c>
      <c r="V1811" s="157">
        <f t="shared" si="630"/>
        <v>1.13948198</v>
      </c>
      <c r="W1811" s="2">
        <f t="shared" si="637"/>
        <v>0</v>
      </c>
      <c r="X1811" s="8"/>
      <c r="Y1811" s="8"/>
      <c r="Z1811" s="5"/>
      <c r="AA1811" s="1"/>
      <c r="AB1811" s="8"/>
      <c r="AC1811" s="3"/>
      <c r="AD1811" s="1"/>
      <c r="AE1811" s="3"/>
      <c r="AF1811" s="3"/>
      <c r="AG1811" s="4"/>
      <c r="AH1811" s="4"/>
      <c r="AI1811" s="4"/>
      <c r="AJ1811" s="1"/>
      <c r="AK1811" s="1"/>
      <c r="AL1811" s="1"/>
      <c r="AM1811" s="1"/>
    </row>
    <row r="1812" spans="1:39" ht="15" customHeight="1" x14ac:dyDescent="0.2">
      <c r="A1812" s="75">
        <f t="shared" si="631"/>
        <v>44747</v>
      </c>
      <c r="B1812" s="2">
        <f t="shared" si="622"/>
        <v>905.91622288999997</v>
      </c>
      <c r="C1812" s="157">
        <f t="shared" si="619"/>
        <v>903.78483566</v>
      </c>
      <c r="D1812" s="158">
        <f t="shared" si="632"/>
        <v>6382.88</v>
      </c>
      <c r="E1812" s="150">
        <f>IF(AND(K1812=1,K1811&gt;1),VLOOKUP(A1811,[1]Plan1!$GA$137:$GD$300,4),E1811)</f>
        <v>6412.88</v>
      </c>
      <c r="F1812" s="152">
        <f t="shared" si="623"/>
        <v>44681</v>
      </c>
      <c r="G1812" s="152">
        <f t="shared" si="620"/>
        <v>44711</v>
      </c>
      <c r="H1812" s="159">
        <f t="shared" si="624"/>
        <v>4.7000726944577131E-3</v>
      </c>
      <c r="I1812" s="160">
        <f t="shared" si="633"/>
        <v>44772</v>
      </c>
      <c r="J1812" s="155">
        <f t="shared" si="621"/>
        <v>30</v>
      </c>
      <c r="K1812" s="155">
        <f t="shared" si="617"/>
        <v>5</v>
      </c>
      <c r="L1812" s="2">
        <f t="shared" si="634"/>
        <v>1.0007818100000001</v>
      </c>
      <c r="M1812" s="157">
        <f t="shared" si="618"/>
        <v>1.0007818100000001</v>
      </c>
      <c r="N1812" s="2">
        <f t="shared" si="625"/>
        <v>904.49142368000003</v>
      </c>
      <c r="O1812" s="161">
        <f t="shared" si="635"/>
        <v>0</v>
      </c>
      <c r="P1812" s="162">
        <f t="shared" si="626"/>
        <v>0</v>
      </c>
      <c r="Q1812" s="157">
        <f t="shared" si="627"/>
        <v>0</v>
      </c>
      <c r="R1812" s="163">
        <f t="shared" si="636"/>
        <v>0.12</v>
      </c>
      <c r="S1812" s="161">
        <f t="shared" si="628"/>
        <v>5</v>
      </c>
      <c r="T1812" s="161">
        <v>360</v>
      </c>
      <c r="U1812" s="164">
        <f t="shared" si="629"/>
        <v>1.0015752490000001</v>
      </c>
      <c r="V1812" s="157">
        <f t="shared" si="630"/>
        <v>1.42479921</v>
      </c>
      <c r="W1812" s="2">
        <f t="shared" si="637"/>
        <v>0</v>
      </c>
      <c r="X1812" s="8"/>
      <c r="Y1812" s="8"/>
      <c r="Z1812" s="5"/>
      <c r="AA1812" s="1"/>
      <c r="AB1812" s="8"/>
      <c r="AC1812" s="3"/>
      <c r="AD1812" s="1"/>
      <c r="AE1812" s="3"/>
      <c r="AF1812" s="3"/>
      <c r="AG1812" s="4"/>
      <c r="AH1812" s="4"/>
      <c r="AI1812" s="4"/>
      <c r="AJ1812" s="1"/>
      <c r="AK1812" s="1"/>
      <c r="AL1812" s="1"/>
      <c r="AM1812" s="1"/>
    </row>
    <row r="1813" spans="1:39" ht="15" customHeight="1" x14ac:dyDescent="0.2">
      <c r="A1813" s="75">
        <f t="shared" si="631"/>
        <v>44748</v>
      </c>
      <c r="B1813" s="2">
        <f t="shared" si="622"/>
        <v>906.34310694999999</v>
      </c>
      <c r="C1813" s="157">
        <f t="shared" si="619"/>
        <v>903.78483566</v>
      </c>
      <c r="D1813" s="158">
        <f t="shared" si="632"/>
        <v>6382.88</v>
      </c>
      <c r="E1813" s="150">
        <f>IF(AND(K1813=1,K1812&gt;1),VLOOKUP(A1812,[1]Plan1!$GA$137:$GD$300,4),E1812)</f>
        <v>6412.88</v>
      </c>
      <c r="F1813" s="152">
        <f t="shared" si="623"/>
        <v>44681</v>
      </c>
      <c r="G1813" s="152">
        <f t="shared" si="620"/>
        <v>44711</v>
      </c>
      <c r="H1813" s="159">
        <f t="shared" si="624"/>
        <v>4.7000726944577131E-3</v>
      </c>
      <c r="I1813" s="160">
        <f t="shared" si="633"/>
        <v>44772</v>
      </c>
      <c r="J1813" s="155">
        <f t="shared" si="621"/>
        <v>30</v>
      </c>
      <c r="K1813" s="155">
        <f t="shared" si="617"/>
        <v>6</v>
      </c>
      <c r="L1813" s="2">
        <f t="shared" si="634"/>
        <v>1.0009382499999999</v>
      </c>
      <c r="M1813" s="157">
        <f t="shared" si="618"/>
        <v>1.0009382499999999</v>
      </c>
      <c r="N1813" s="2">
        <f t="shared" si="625"/>
        <v>904.63281178</v>
      </c>
      <c r="O1813" s="161">
        <f t="shared" si="635"/>
        <v>0</v>
      </c>
      <c r="P1813" s="162">
        <f t="shared" si="626"/>
        <v>0</v>
      </c>
      <c r="Q1813" s="157">
        <f t="shared" si="627"/>
        <v>0</v>
      </c>
      <c r="R1813" s="163">
        <f t="shared" si="636"/>
        <v>0.12</v>
      </c>
      <c r="S1813" s="161">
        <f t="shared" si="628"/>
        <v>6</v>
      </c>
      <c r="T1813" s="161">
        <v>360</v>
      </c>
      <c r="U1813" s="164">
        <f t="shared" si="629"/>
        <v>1.001890596</v>
      </c>
      <c r="V1813" s="157">
        <f t="shared" si="630"/>
        <v>1.71029517</v>
      </c>
      <c r="W1813" s="2">
        <f t="shared" si="637"/>
        <v>0</v>
      </c>
      <c r="X1813" s="8"/>
      <c r="Y1813" s="8"/>
      <c r="Z1813" s="5"/>
      <c r="AA1813" s="1"/>
      <c r="AB1813" s="8"/>
      <c r="AC1813" s="3"/>
      <c r="AD1813" s="1"/>
      <c r="AE1813" s="3"/>
      <c r="AF1813" s="3"/>
      <c r="AG1813" s="4"/>
      <c r="AH1813" s="4"/>
      <c r="AI1813" s="4"/>
      <c r="AJ1813" s="1"/>
      <c r="AK1813" s="1"/>
      <c r="AL1813" s="1"/>
      <c r="AM1813" s="1"/>
    </row>
    <row r="1814" spans="1:39" ht="15" customHeight="1" x14ac:dyDescent="0.2">
      <c r="A1814" s="75">
        <f t="shared" si="631"/>
        <v>44749</v>
      </c>
      <c r="B1814" s="2">
        <f t="shared" si="622"/>
        <v>906.77018878000001</v>
      </c>
      <c r="C1814" s="157">
        <f t="shared" si="619"/>
        <v>903.78483566</v>
      </c>
      <c r="D1814" s="158">
        <f t="shared" si="632"/>
        <v>6382.88</v>
      </c>
      <c r="E1814" s="150">
        <f>IF(AND(K1814=1,K1813&gt;1),VLOOKUP(A1813,[1]Plan1!$GA$137:$GD$300,4),E1813)</f>
        <v>6412.88</v>
      </c>
      <c r="F1814" s="152">
        <f t="shared" si="623"/>
        <v>44681</v>
      </c>
      <c r="G1814" s="152">
        <f t="shared" si="620"/>
        <v>44711</v>
      </c>
      <c r="H1814" s="159">
        <f t="shared" si="624"/>
        <v>4.7000726944577131E-3</v>
      </c>
      <c r="I1814" s="160">
        <f t="shared" si="633"/>
        <v>44772</v>
      </c>
      <c r="J1814" s="155">
        <f t="shared" si="621"/>
        <v>30</v>
      </c>
      <c r="K1814" s="155">
        <f t="shared" si="617"/>
        <v>7</v>
      </c>
      <c r="L1814" s="2">
        <f t="shared" si="634"/>
        <v>1.0010947100000001</v>
      </c>
      <c r="M1814" s="157">
        <f t="shared" si="618"/>
        <v>1.0010947100000001</v>
      </c>
      <c r="N1814" s="2">
        <f t="shared" si="625"/>
        <v>904.77421794999998</v>
      </c>
      <c r="O1814" s="161">
        <f t="shared" si="635"/>
        <v>0</v>
      </c>
      <c r="P1814" s="162">
        <f t="shared" si="626"/>
        <v>0</v>
      </c>
      <c r="Q1814" s="157">
        <f t="shared" si="627"/>
        <v>0</v>
      </c>
      <c r="R1814" s="163">
        <f t="shared" si="636"/>
        <v>0.12</v>
      </c>
      <c r="S1814" s="161">
        <f t="shared" si="628"/>
        <v>7</v>
      </c>
      <c r="T1814" s="161">
        <v>360</v>
      </c>
      <c r="U1814" s="164">
        <f t="shared" si="629"/>
        <v>1.0022060429999999</v>
      </c>
      <c r="V1814" s="157">
        <f t="shared" si="630"/>
        <v>1.9959708300000001</v>
      </c>
      <c r="W1814" s="2">
        <f t="shared" si="637"/>
        <v>0</v>
      </c>
      <c r="X1814" s="8"/>
      <c r="Y1814" s="8"/>
      <c r="Z1814" s="5"/>
      <c r="AA1814" s="1"/>
      <c r="AB1814" s="8"/>
      <c r="AC1814" s="3"/>
      <c r="AD1814" s="1"/>
      <c r="AE1814" s="3"/>
      <c r="AF1814" s="3"/>
      <c r="AG1814" s="4"/>
      <c r="AH1814" s="4"/>
      <c r="AI1814" s="4"/>
      <c r="AJ1814" s="1"/>
      <c r="AK1814" s="1"/>
      <c r="AL1814" s="1"/>
      <c r="AM1814" s="1"/>
    </row>
    <row r="1815" spans="1:39" ht="15" customHeight="1" x14ac:dyDescent="0.2">
      <c r="A1815" s="75">
        <f t="shared" si="631"/>
        <v>44750</v>
      </c>
      <c r="B1815" s="2">
        <f t="shared" si="622"/>
        <v>907.19746752000003</v>
      </c>
      <c r="C1815" s="157">
        <f t="shared" si="619"/>
        <v>903.78483566</v>
      </c>
      <c r="D1815" s="158">
        <f t="shared" si="632"/>
        <v>6382.88</v>
      </c>
      <c r="E1815" s="150">
        <f>IF(AND(K1815=1,K1814&gt;1),VLOOKUP(A1814,[1]Plan1!$GA$137:$GD$300,4),E1814)</f>
        <v>6412.88</v>
      </c>
      <c r="F1815" s="152">
        <f t="shared" si="623"/>
        <v>44681</v>
      </c>
      <c r="G1815" s="152">
        <f t="shared" si="620"/>
        <v>44711</v>
      </c>
      <c r="H1815" s="159">
        <f t="shared" si="624"/>
        <v>4.7000726944577131E-3</v>
      </c>
      <c r="I1815" s="160">
        <f t="shared" si="633"/>
        <v>44772</v>
      </c>
      <c r="J1815" s="155">
        <f t="shared" si="621"/>
        <v>30</v>
      </c>
      <c r="K1815" s="155">
        <f t="shared" si="617"/>
        <v>8</v>
      </c>
      <c r="L1815" s="2">
        <f t="shared" si="634"/>
        <v>1.0012511900000001</v>
      </c>
      <c r="M1815" s="157">
        <f t="shared" si="618"/>
        <v>1.0012511900000001</v>
      </c>
      <c r="N1815" s="2">
        <f t="shared" si="625"/>
        <v>904.91564219999998</v>
      </c>
      <c r="O1815" s="161">
        <f t="shared" si="635"/>
        <v>0</v>
      </c>
      <c r="P1815" s="162">
        <f t="shared" si="626"/>
        <v>0</v>
      </c>
      <c r="Q1815" s="157">
        <f t="shared" si="627"/>
        <v>0</v>
      </c>
      <c r="R1815" s="163">
        <f t="shared" si="636"/>
        <v>0.12</v>
      </c>
      <c r="S1815" s="161">
        <f t="shared" si="628"/>
        <v>8</v>
      </c>
      <c r="T1815" s="161">
        <v>360</v>
      </c>
      <c r="U1815" s="164">
        <f t="shared" si="629"/>
        <v>1.0025215890000001</v>
      </c>
      <c r="V1815" s="157">
        <f t="shared" si="630"/>
        <v>2.2818253199999998</v>
      </c>
      <c r="W1815" s="2">
        <f t="shared" si="637"/>
        <v>0</v>
      </c>
      <c r="X1815" s="8"/>
      <c r="Y1815" s="8"/>
      <c r="Z1815" s="5"/>
      <c r="AA1815" s="1"/>
      <c r="AB1815" s="8"/>
      <c r="AC1815" s="3"/>
      <c r="AD1815" s="1"/>
      <c r="AE1815" s="3"/>
      <c r="AF1815" s="3"/>
      <c r="AG1815" s="4"/>
      <c r="AH1815" s="4"/>
      <c r="AI1815" s="4"/>
      <c r="AJ1815" s="1"/>
      <c r="AK1815" s="1"/>
      <c r="AL1815" s="1"/>
      <c r="AM1815" s="1"/>
    </row>
    <row r="1816" spans="1:39" ht="15" customHeight="1" x14ac:dyDescent="0.2">
      <c r="A1816" s="75">
        <f t="shared" si="631"/>
        <v>44751</v>
      </c>
      <c r="B1816" s="2">
        <f t="shared" si="622"/>
        <v>907.62495232000003</v>
      </c>
      <c r="C1816" s="157">
        <f t="shared" si="619"/>
        <v>903.78483566</v>
      </c>
      <c r="D1816" s="158">
        <f t="shared" si="632"/>
        <v>6382.88</v>
      </c>
      <c r="E1816" s="150">
        <f>IF(AND(K1816=1,K1815&gt;1),VLOOKUP(A1815,[1]Plan1!$GA$137:$GD$300,4),E1815)</f>
        <v>6412.88</v>
      </c>
      <c r="F1816" s="152">
        <f t="shared" si="623"/>
        <v>44681</v>
      </c>
      <c r="G1816" s="152">
        <f t="shared" si="620"/>
        <v>44711</v>
      </c>
      <c r="H1816" s="159">
        <f t="shared" si="624"/>
        <v>4.7000726944577131E-3</v>
      </c>
      <c r="I1816" s="160">
        <f t="shared" si="633"/>
        <v>44772</v>
      </c>
      <c r="J1816" s="155">
        <f t="shared" si="621"/>
        <v>30</v>
      </c>
      <c r="K1816" s="155">
        <f t="shared" si="617"/>
        <v>9</v>
      </c>
      <c r="L1816" s="2">
        <f t="shared" si="634"/>
        <v>1.0014076999999999</v>
      </c>
      <c r="M1816" s="157">
        <f t="shared" si="618"/>
        <v>1.0014076999999999</v>
      </c>
      <c r="N1816" s="2">
        <f t="shared" si="625"/>
        <v>905.05709357000001</v>
      </c>
      <c r="O1816" s="161">
        <f t="shared" si="635"/>
        <v>0</v>
      </c>
      <c r="P1816" s="162">
        <f t="shared" si="626"/>
        <v>0</v>
      </c>
      <c r="Q1816" s="157">
        <f t="shared" si="627"/>
        <v>0</v>
      </c>
      <c r="R1816" s="163">
        <f t="shared" si="636"/>
        <v>0.12</v>
      </c>
      <c r="S1816" s="161">
        <f t="shared" si="628"/>
        <v>9</v>
      </c>
      <c r="T1816" s="161">
        <v>360</v>
      </c>
      <c r="U1816" s="164">
        <f t="shared" si="629"/>
        <v>1.002837234</v>
      </c>
      <c r="V1816" s="157">
        <f t="shared" si="630"/>
        <v>2.5678587500000001</v>
      </c>
      <c r="W1816" s="2">
        <f t="shared" si="637"/>
        <v>0</v>
      </c>
      <c r="X1816" s="8"/>
      <c r="Y1816" s="8"/>
      <c r="Z1816" s="5"/>
      <c r="AA1816" s="1"/>
      <c r="AB1816" s="8"/>
      <c r="AC1816" s="3"/>
      <c r="AD1816" s="1"/>
      <c r="AE1816" s="3"/>
      <c r="AF1816" s="3"/>
      <c r="AG1816" s="4"/>
      <c r="AH1816" s="4"/>
      <c r="AI1816" s="4"/>
      <c r="AJ1816" s="1"/>
      <c r="AK1816" s="1"/>
      <c r="AL1816" s="1"/>
      <c r="AM1816" s="1"/>
    </row>
    <row r="1817" spans="1:39" ht="15" customHeight="1" x14ac:dyDescent="0.2">
      <c r="A1817" s="75">
        <f t="shared" si="631"/>
        <v>44752</v>
      </c>
      <c r="B1817" s="2">
        <f t="shared" si="622"/>
        <v>908.05264413000009</v>
      </c>
      <c r="C1817" s="157">
        <f t="shared" si="619"/>
        <v>903.78483566</v>
      </c>
      <c r="D1817" s="158">
        <f t="shared" si="632"/>
        <v>6382.88</v>
      </c>
      <c r="E1817" s="150">
        <f>IF(AND(K1817=1,K1816&gt;1),VLOOKUP(A1816,[1]Plan1!$GA$137:$GD$300,4),E1816)</f>
        <v>6412.88</v>
      </c>
      <c r="F1817" s="152">
        <f t="shared" si="623"/>
        <v>44681</v>
      </c>
      <c r="G1817" s="152">
        <f t="shared" si="620"/>
        <v>44711</v>
      </c>
      <c r="H1817" s="159">
        <f t="shared" si="624"/>
        <v>4.7000726944577131E-3</v>
      </c>
      <c r="I1817" s="160">
        <f t="shared" si="633"/>
        <v>44772</v>
      </c>
      <c r="J1817" s="155">
        <f t="shared" si="621"/>
        <v>30</v>
      </c>
      <c r="K1817" s="155">
        <f t="shared" si="617"/>
        <v>10</v>
      </c>
      <c r="L1817" s="2">
        <f t="shared" si="634"/>
        <v>1.00156424</v>
      </c>
      <c r="M1817" s="157">
        <f t="shared" si="618"/>
        <v>1.00156424</v>
      </c>
      <c r="N1817" s="2">
        <f t="shared" si="625"/>
        <v>905.19857205000005</v>
      </c>
      <c r="O1817" s="161">
        <f t="shared" si="635"/>
        <v>0</v>
      </c>
      <c r="P1817" s="162">
        <f t="shared" si="626"/>
        <v>0</v>
      </c>
      <c r="Q1817" s="157">
        <f t="shared" si="627"/>
        <v>0</v>
      </c>
      <c r="R1817" s="163">
        <f t="shared" si="636"/>
        <v>0.12</v>
      </c>
      <c r="S1817" s="161">
        <f t="shared" si="628"/>
        <v>10</v>
      </c>
      <c r="T1817" s="161">
        <v>360</v>
      </c>
      <c r="U1817" s="164">
        <f t="shared" si="629"/>
        <v>1.003152979</v>
      </c>
      <c r="V1817" s="157">
        <f t="shared" si="630"/>
        <v>2.8540720799999999</v>
      </c>
      <c r="W1817" s="2">
        <f t="shared" si="637"/>
        <v>0</v>
      </c>
      <c r="X1817" s="8"/>
      <c r="Y1817" s="8"/>
      <c r="Z1817" s="5"/>
      <c r="AA1817" s="1"/>
      <c r="AB1817" s="8"/>
      <c r="AC1817" s="3"/>
      <c r="AD1817" s="1"/>
      <c r="AE1817" s="3"/>
      <c r="AF1817" s="3"/>
      <c r="AG1817" s="4"/>
      <c r="AH1817" s="4"/>
      <c r="AI1817" s="4"/>
      <c r="AJ1817" s="1"/>
      <c r="AK1817" s="1"/>
      <c r="AL1817" s="1"/>
      <c r="AM1817" s="1"/>
    </row>
    <row r="1818" spans="1:39" ht="15" customHeight="1" x14ac:dyDescent="0.2">
      <c r="A1818" s="75">
        <f t="shared" si="631"/>
        <v>44753</v>
      </c>
      <c r="B1818" s="2">
        <f t="shared" si="622"/>
        <v>908.48053304999996</v>
      </c>
      <c r="C1818" s="157">
        <f t="shared" si="619"/>
        <v>903.78483566</v>
      </c>
      <c r="D1818" s="158">
        <f t="shared" si="632"/>
        <v>6382.88</v>
      </c>
      <c r="E1818" s="150">
        <f>IF(AND(K1818=1,K1817&gt;1),VLOOKUP(A1817,[1]Plan1!$GA$137:$GD$300,4),E1817)</f>
        <v>6412.88</v>
      </c>
      <c r="F1818" s="152">
        <f t="shared" si="623"/>
        <v>44681</v>
      </c>
      <c r="G1818" s="152">
        <f t="shared" si="620"/>
        <v>44711</v>
      </c>
      <c r="H1818" s="159">
        <f t="shared" si="624"/>
        <v>4.7000726944577131E-3</v>
      </c>
      <c r="I1818" s="160">
        <f t="shared" si="633"/>
        <v>44772</v>
      </c>
      <c r="J1818" s="155">
        <f t="shared" si="621"/>
        <v>30</v>
      </c>
      <c r="K1818" s="155">
        <f t="shared" si="617"/>
        <v>11</v>
      </c>
      <c r="L1818" s="2">
        <f t="shared" si="634"/>
        <v>1.0017208</v>
      </c>
      <c r="M1818" s="157">
        <f t="shared" si="618"/>
        <v>1.0017208</v>
      </c>
      <c r="N1818" s="2">
        <f t="shared" si="625"/>
        <v>905.3400686</v>
      </c>
      <c r="O1818" s="161">
        <f t="shared" si="635"/>
        <v>0</v>
      </c>
      <c r="P1818" s="162">
        <f t="shared" si="626"/>
        <v>0</v>
      </c>
      <c r="Q1818" s="157">
        <f t="shared" si="627"/>
        <v>0</v>
      </c>
      <c r="R1818" s="163">
        <f t="shared" si="636"/>
        <v>0.12</v>
      </c>
      <c r="S1818" s="161">
        <f t="shared" si="628"/>
        <v>11</v>
      </c>
      <c r="T1818" s="161">
        <v>360</v>
      </c>
      <c r="U1818" s="164">
        <f t="shared" si="629"/>
        <v>1.003468823</v>
      </c>
      <c r="V1818" s="157">
        <f t="shared" si="630"/>
        <v>3.1404644500000001</v>
      </c>
      <c r="W1818" s="2">
        <f t="shared" si="637"/>
        <v>0</v>
      </c>
      <c r="X1818" s="8"/>
      <c r="Y1818" s="8"/>
      <c r="Z1818" s="5"/>
      <c r="AA1818" s="1"/>
      <c r="AB1818" s="8"/>
      <c r="AC1818" s="3"/>
      <c r="AD1818" s="1"/>
      <c r="AE1818" s="3"/>
      <c r="AF1818" s="3"/>
      <c r="AG1818" s="4"/>
      <c r="AH1818" s="4"/>
      <c r="AI1818" s="4"/>
      <c r="AJ1818" s="1"/>
      <c r="AK1818" s="1"/>
      <c r="AL1818" s="1"/>
      <c r="AM1818" s="1"/>
    </row>
    <row r="1819" spans="1:39" ht="15" customHeight="1" x14ac:dyDescent="0.2">
      <c r="A1819" s="75">
        <f t="shared" si="631"/>
        <v>44754</v>
      </c>
      <c r="B1819" s="2">
        <f t="shared" si="622"/>
        <v>908.90862003999996</v>
      </c>
      <c r="C1819" s="157">
        <f t="shared" si="619"/>
        <v>903.78483566</v>
      </c>
      <c r="D1819" s="158">
        <f t="shared" si="632"/>
        <v>6382.88</v>
      </c>
      <c r="E1819" s="150">
        <f>IF(AND(K1819=1,K1818&gt;1),VLOOKUP(A1818,[1]Plan1!$GA$137:$GD$300,4),E1818)</f>
        <v>6412.88</v>
      </c>
      <c r="F1819" s="152">
        <f t="shared" si="623"/>
        <v>44681</v>
      </c>
      <c r="G1819" s="152">
        <f t="shared" si="620"/>
        <v>44711</v>
      </c>
      <c r="H1819" s="159">
        <f t="shared" si="624"/>
        <v>4.7000726944577131E-3</v>
      </c>
      <c r="I1819" s="160">
        <f t="shared" si="633"/>
        <v>44772</v>
      </c>
      <c r="J1819" s="155">
        <f t="shared" si="621"/>
        <v>30</v>
      </c>
      <c r="K1819" s="155">
        <f t="shared" ref="K1819:K1882" si="638">(J1819-(I1819-A1819))</f>
        <v>12</v>
      </c>
      <c r="L1819" s="2">
        <f t="shared" si="634"/>
        <v>1.00187738</v>
      </c>
      <c r="M1819" s="157">
        <f t="shared" ref="M1819:M1882" si="639">L1819</f>
        <v>1.00187738</v>
      </c>
      <c r="N1819" s="2">
        <f t="shared" si="625"/>
        <v>905.48158322999996</v>
      </c>
      <c r="O1819" s="161">
        <f t="shared" si="635"/>
        <v>0</v>
      </c>
      <c r="P1819" s="162">
        <f t="shared" si="626"/>
        <v>0</v>
      </c>
      <c r="Q1819" s="157">
        <f t="shared" si="627"/>
        <v>0</v>
      </c>
      <c r="R1819" s="163">
        <f t="shared" si="636"/>
        <v>0.12</v>
      </c>
      <c r="S1819" s="161">
        <f t="shared" si="628"/>
        <v>12</v>
      </c>
      <c r="T1819" s="161">
        <v>360</v>
      </c>
      <c r="U1819" s="164">
        <f t="shared" si="629"/>
        <v>1.003784767</v>
      </c>
      <c r="V1819" s="157">
        <f t="shared" si="630"/>
        <v>3.4270368100000002</v>
      </c>
      <c r="W1819" s="2">
        <f t="shared" si="637"/>
        <v>0</v>
      </c>
      <c r="X1819" s="8"/>
      <c r="Y1819" s="8"/>
      <c r="Z1819" s="5"/>
      <c r="AA1819" s="1"/>
      <c r="AB1819" s="8"/>
      <c r="AC1819" s="3"/>
      <c r="AD1819" s="1"/>
      <c r="AE1819" s="3"/>
      <c r="AF1819" s="3"/>
      <c r="AG1819" s="4"/>
      <c r="AH1819" s="4"/>
      <c r="AI1819" s="4"/>
      <c r="AJ1819" s="1"/>
      <c r="AK1819" s="1"/>
      <c r="AL1819" s="1"/>
      <c r="AM1819" s="1"/>
    </row>
    <row r="1820" spans="1:39" ht="15" customHeight="1" x14ac:dyDescent="0.2">
      <c r="A1820" s="75">
        <f t="shared" si="631"/>
        <v>44755</v>
      </c>
      <c r="B1820" s="2">
        <f t="shared" si="622"/>
        <v>909.33691333000002</v>
      </c>
      <c r="C1820" s="157">
        <f t="shared" si="619"/>
        <v>903.78483566</v>
      </c>
      <c r="D1820" s="158">
        <f t="shared" si="632"/>
        <v>6382.88</v>
      </c>
      <c r="E1820" s="150">
        <f>IF(AND(K1820=1,K1819&gt;1),VLOOKUP(A1819,[1]Plan1!$GA$137:$GD$300,4),E1819)</f>
        <v>6412.88</v>
      </c>
      <c r="F1820" s="152">
        <f t="shared" si="623"/>
        <v>44681</v>
      </c>
      <c r="G1820" s="152">
        <f t="shared" si="620"/>
        <v>44711</v>
      </c>
      <c r="H1820" s="159">
        <f t="shared" si="624"/>
        <v>4.7000726944577131E-3</v>
      </c>
      <c r="I1820" s="160">
        <f t="shared" si="633"/>
        <v>44772</v>
      </c>
      <c r="J1820" s="155">
        <f t="shared" si="621"/>
        <v>30</v>
      </c>
      <c r="K1820" s="155">
        <f t="shared" si="638"/>
        <v>13</v>
      </c>
      <c r="L1820" s="2">
        <f t="shared" si="634"/>
        <v>1.0020339899999999</v>
      </c>
      <c r="M1820" s="157">
        <f t="shared" si="639"/>
        <v>1.0020339899999999</v>
      </c>
      <c r="N1820" s="2">
        <f t="shared" si="625"/>
        <v>905.62312497000005</v>
      </c>
      <c r="O1820" s="161">
        <f t="shared" si="635"/>
        <v>0</v>
      </c>
      <c r="P1820" s="162">
        <f t="shared" si="626"/>
        <v>0</v>
      </c>
      <c r="Q1820" s="157">
        <f t="shared" si="627"/>
        <v>0</v>
      </c>
      <c r="R1820" s="163">
        <f t="shared" si="636"/>
        <v>0.12</v>
      </c>
      <c r="S1820" s="161">
        <f t="shared" si="628"/>
        <v>13</v>
      </c>
      <c r="T1820" s="161">
        <v>360</v>
      </c>
      <c r="U1820" s="164">
        <f t="shared" si="629"/>
        <v>1.00410081</v>
      </c>
      <c r="V1820" s="157">
        <f t="shared" si="630"/>
        <v>3.7137883600000001</v>
      </c>
      <c r="W1820" s="2">
        <f t="shared" si="637"/>
        <v>0</v>
      </c>
      <c r="X1820" s="8"/>
      <c r="Y1820" s="8"/>
      <c r="Z1820" s="5"/>
      <c r="AA1820" s="1"/>
      <c r="AB1820" s="8"/>
      <c r="AC1820" s="3"/>
      <c r="AD1820" s="1"/>
      <c r="AE1820" s="3"/>
      <c r="AF1820" s="3"/>
      <c r="AG1820" s="4"/>
      <c r="AH1820" s="4"/>
      <c r="AI1820" s="4"/>
      <c r="AJ1820" s="1"/>
      <c r="AK1820" s="1"/>
      <c r="AL1820" s="1"/>
      <c r="AM1820" s="1"/>
    </row>
    <row r="1821" spans="1:39" ht="15" customHeight="1" x14ac:dyDescent="0.2">
      <c r="A1821" s="75">
        <f t="shared" si="631"/>
        <v>44756</v>
      </c>
      <c r="B1821" s="2">
        <f t="shared" si="622"/>
        <v>909.76540483000008</v>
      </c>
      <c r="C1821" s="157">
        <f t="shared" si="619"/>
        <v>903.78483566</v>
      </c>
      <c r="D1821" s="158">
        <f t="shared" si="632"/>
        <v>6382.88</v>
      </c>
      <c r="E1821" s="150">
        <f>IF(AND(K1821=1,K1820&gt;1),VLOOKUP(A1820,[1]Plan1!$GA$137:$GD$300,4),E1820)</f>
        <v>6412.88</v>
      </c>
      <c r="F1821" s="152">
        <f t="shared" si="623"/>
        <v>44681</v>
      </c>
      <c r="G1821" s="152">
        <f t="shared" si="620"/>
        <v>44711</v>
      </c>
      <c r="H1821" s="159">
        <f t="shared" si="624"/>
        <v>4.7000726944577131E-3</v>
      </c>
      <c r="I1821" s="160">
        <f t="shared" si="633"/>
        <v>44772</v>
      </c>
      <c r="J1821" s="155">
        <f t="shared" si="621"/>
        <v>30</v>
      </c>
      <c r="K1821" s="155">
        <f t="shared" si="638"/>
        <v>14</v>
      </c>
      <c r="L1821" s="2">
        <f t="shared" si="634"/>
        <v>1.0021906199999999</v>
      </c>
      <c r="M1821" s="157">
        <f t="shared" si="639"/>
        <v>1.0021906199999999</v>
      </c>
      <c r="N1821" s="2">
        <f t="shared" si="625"/>
        <v>905.76468479000005</v>
      </c>
      <c r="O1821" s="161">
        <f t="shared" si="635"/>
        <v>0</v>
      </c>
      <c r="P1821" s="162">
        <f t="shared" si="626"/>
        <v>0</v>
      </c>
      <c r="Q1821" s="157">
        <f t="shared" si="627"/>
        <v>0</v>
      </c>
      <c r="R1821" s="163">
        <f t="shared" si="636"/>
        <v>0.12</v>
      </c>
      <c r="S1821" s="161">
        <f t="shared" si="628"/>
        <v>14</v>
      </c>
      <c r="T1821" s="161">
        <v>360</v>
      </c>
      <c r="U1821" s="164">
        <f t="shared" si="629"/>
        <v>1.004416953</v>
      </c>
      <c r="V1821" s="157">
        <f t="shared" si="630"/>
        <v>4.00072004</v>
      </c>
      <c r="W1821" s="2">
        <f t="shared" si="637"/>
        <v>0</v>
      </c>
      <c r="X1821" s="8"/>
      <c r="Y1821" s="8"/>
      <c r="Z1821" s="5"/>
      <c r="AA1821" s="1"/>
      <c r="AB1821" s="8"/>
      <c r="AC1821" s="3"/>
      <c r="AD1821" s="1"/>
      <c r="AE1821" s="3"/>
      <c r="AF1821" s="3"/>
      <c r="AG1821" s="4"/>
      <c r="AH1821" s="4"/>
      <c r="AI1821" s="4"/>
      <c r="AJ1821" s="1"/>
      <c r="AK1821" s="1"/>
      <c r="AL1821" s="1"/>
      <c r="AM1821" s="1"/>
    </row>
    <row r="1822" spans="1:39" ht="15" customHeight="1" x14ac:dyDescent="0.2">
      <c r="A1822" s="75">
        <f t="shared" si="631"/>
        <v>44757</v>
      </c>
      <c r="B1822" s="2">
        <f t="shared" si="622"/>
        <v>910.19410274999996</v>
      </c>
      <c r="C1822" s="157">
        <f t="shared" si="619"/>
        <v>903.78483566</v>
      </c>
      <c r="D1822" s="158">
        <f t="shared" si="632"/>
        <v>6382.88</v>
      </c>
      <c r="E1822" s="150">
        <f>IF(AND(K1822=1,K1821&gt;1),VLOOKUP(A1821,[1]Plan1!$GA$137:$GD$300,4),E1821)</f>
        <v>6412.88</v>
      </c>
      <c r="F1822" s="152">
        <f t="shared" si="623"/>
        <v>44681</v>
      </c>
      <c r="G1822" s="152">
        <f t="shared" si="620"/>
        <v>44711</v>
      </c>
      <c r="H1822" s="159">
        <f t="shared" si="624"/>
        <v>4.7000726944577131E-3</v>
      </c>
      <c r="I1822" s="160">
        <f t="shared" si="633"/>
        <v>44772</v>
      </c>
      <c r="J1822" s="155">
        <f t="shared" si="621"/>
        <v>30</v>
      </c>
      <c r="K1822" s="155">
        <f t="shared" si="638"/>
        <v>15</v>
      </c>
      <c r="L1822" s="2">
        <f t="shared" si="634"/>
        <v>1.00234728</v>
      </c>
      <c r="M1822" s="157">
        <f t="shared" si="639"/>
        <v>1.00234728</v>
      </c>
      <c r="N1822" s="2">
        <f t="shared" si="625"/>
        <v>905.90627171999995</v>
      </c>
      <c r="O1822" s="161">
        <f t="shared" si="635"/>
        <v>0</v>
      </c>
      <c r="P1822" s="162">
        <f t="shared" si="626"/>
        <v>0</v>
      </c>
      <c r="Q1822" s="157">
        <f t="shared" si="627"/>
        <v>0</v>
      </c>
      <c r="R1822" s="163">
        <f t="shared" si="636"/>
        <v>0.12</v>
      </c>
      <c r="S1822" s="161">
        <f t="shared" si="628"/>
        <v>15</v>
      </c>
      <c r="T1822" s="161">
        <v>360</v>
      </c>
      <c r="U1822" s="164">
        <f t="shared" si="629"/>
        <v>1.004733195</v>
      </c>
      <c r="V1822" s="157">
        <f t="shared" si="630"/>
        <v>4.2878310300000004</v>
      </c>
      <c r="W1822" s="2">
        <f t="shared" si="637"/>
        <v>0</v>
      </c>
      <c r="X1822" s="8"/>
      <c r="Y1822" s="8"/>
      <c r="Z1822" s="5"/>
      <c r="AA1822" s="1"/>
      <c r="AB1822" s="8"/>
      <c r="AC1822" s="3"/>
      <c r="AD1822" s="1"/>
      <c r="AE1822" s="3"/>
      <c r="AF1822" s="3"/>
      <c r="AG1822" s="4"/>
      <c r="AH1822" s="4"/>
      <c r="AI1822" s="4"/>
      <c r="AJ1822" s="1"/>
      <c r="AK1822" s="1"/>
      <c r="AL1822" s="1"/>
      <c r="AM1822" s="1"/>
    </row>
    <row r="1823" spans="1:39" ht="15" customHeight="1" x14ac:dyDescent="0.2">
      <c r="A1823" s="75">
        <f t="shared" si="631"/>
        <v>44758</v>
      </c>
      <c r="B1823" s="2">
        <f t="shared" si="622"/>
        <v>910.62299899999994</v>
      </c>
      <c r="C1823" s="157">
        <f t="shared" si="619"/>
        <v>903.78483566</v>
      </c>
      <c r="D1823" s="158">
        <f t="shared" si="632"/>
        <v>6382.88</v>
      </c>
      <c r="E1823" s="150">
        <f>IF(AND(K1823=1,K1822&gt;1),VLOOKUP(A1822,[1]Plan1!$GA$137:$GD$300,4),E1822)</f>
        <v>6412.88</v>
      </c>
      <c r="F1823" s="152">
        <f t="shared" si="623"/>
        <v>44681</v>
      </c>
      <c r="G1823" s="152">
        <f t="shared" si="620"/>
        <v>44711</v>
      </c>
      <c r="H1823" s="159">
        <f t="shared" si="624"/>
        <v>4.7000726944577131E-3</v>
      </c>
      <c r="I1823" s="160">
        <f t="shared" si="633"/>
        <v>44772</v>
      </c>
      <c r="J1823" s="155">
        <f t="shared" si="621"/>
        <v>30</v>
      </c>
      <c r="K1823" s="155">
        <f t="shared" si="638"/>
        <v>16</v>
      </c>
      <c r="L1823" s="2">
        <f t="shared" si="634"/>
        <v>1.0025039600000001</v>
      </c>
      <c r="M1823" s="157">
        <f t="shared" si="639"/>
        <v>1.0025039600000001</v>
      </c>
      <c r="N1823" s="2">
        <f t="shared" si="625"/>
        <v>906.04787672999998</v>
      </c>
      <c r="O1823" s="161">
        <f t="shared" si="635"/>
        <v>0</v>
      </c>
      <c r="P1823" s="162">
        <f t="shared" si="626"/>
        <v>0</v>
      </c>
      <c r="Q1823" s="157">
        <f t="shared" si="627"/>
        <v>0</v>
      </c>
      <c r="R1823" s="163">
        <f t="shared" si="636"/>
        <v>0.12</v>
      </c>
      <c r="S1823" s="161">
        <f t="shared" si="628"/>
        <v>16</v>
      </c>
      <c r="T1823" s="161">
        <v>360</v>
      </c>
      <c r="U1823" s="164">
        <f t="shared" si="629"/>
        <v>1.0050495370000001</v>
      </c>
      <c r="V1823" s="157">
        <f t="shared" si="630"/>
        <v>4.5751222699999996</v>
      </c>
      <c r="W1823" s="2">
        <f t="shared" si="637"/>
        <v>0</v>
      </c>
      <c r="X1823" s="8"/>
      <c r="Y1823" s="8"/>
      <c r="Z1823" s="5"/>
      <c r="AA1823" s="1"/>
      <c r="AB1823" s="8"/>
      <c r="AC1823" s="3"/>
      <c r="AD1823" s="1"/>
      <c r="AE1823" s="3"/>
      <c r="AF1823" s="3"/>
      <c r="AG1823" s="4"/>
      <c r="AH1823" s="4"/>
      <c r="AI1823" s="4"/>
      <c r="AJ1823" s="1"/>
      <c r="AK1823" s="1"/>
      <c r="AL1823" s="1"/>
      <c r="AM1823" s="1"/>
    </row>
    <row r="1824" spans="1:39" ht="15" customHeight="1" x14ac:dyDescent="0.2">
      <c r="A1824" s="75">
        <f t="shared" si="631"/>
        <v>44759</v>
      </c>
      <c r="B1824" s="2">
        <f t="shared" si="622"/>
        <v>911.05209273000003</v>
      </c>
      <c r="C1824" s="157">
        <f t="shared" si="619"/>
        <v>903.78483566</v>
      </c>
      <c r="D1824" s="158">
        <f t="shared" si="632"/>
        <v>6382.88</v>
      </c>
      <c r="E1824" s="150">
        <f>IF(AND(K1824=1,K1823&gt;1),VLOOKUP(A1823,[1]Plan1!$GA$137:$GD$300,4),E1823)</f>
        <v>6412.88</v>
      </c>
      <c r="F1824" s="152">
        <f t="shared" si="623"/>
        <v>44681</v>
      </c>
      <c r="G1824" s="152">
        <f t="shared" si="620"/>
        <v>44711</v>
      </c>
      <c r="H1824" s="159">
        <f t="shared" si="624"/>
        <v>4.7000726944577131E-3</v>
      </c>
      <c r="I1824" s="160">
        <f t="shared" si="633"/>
        <v>44772</v>
      </c>
      <c r="J1824" s="155">
        <f t="shared" si="621"/>
        <v>30</v>
      </c>
      <c r="K1824" s="155">
        <f t="shared" si="638"/>
        <v>17</v>
      </c>
      <c r="L1824" s="2">
        <f t="shared" si="634"/>
        <v>1.0026606600000001</v>
      </c>
      <c r="M1824" s="157">
        <f t="shared" si="639"/>
        <v>1.0026606600000001</v>
      </c>
      <c r="N1824" s="2">
        <f t="shared" si="625"/>
        <v>906.18949982000004</v>
      </c>
      <c r="O1824" s="161">
        <f t="shared" si="635"/>
        <v>0</v>
      </c>
      <c r="P1824" s="162">
        <f t="shared" si="626"/>
        <v>0</v>
      </c>
      <c r="Q1824" s="157">
        <f t="shared" si="627"/>
        <v>0</v>
      </c>
      <c r="R1824" s="163">
        <f t="shared" si="636"/>
        <v>0.12</v>
      </c>
      <c r="S1824" s="161">
        <f t="shared" si="628"/>
        <v>17</v>
      </c>
      <c r="T1824" s="161">
        <v>360</v>
      </c>
      <c r="U1824" s="164">
        <f t="shared" si="629"/>
        <v>1.0053659779999999</v>
      </c>
      <c r="V1824" s="157">
        <f t="shared" si="630"/>
        <v>4.86259291</v>
      </c>
      <c r="W1824" s="2">
        <f t="shared" si="637"/>
        <v>0</v>
      </c>
      <c r="X1824" s="8"/>
      <c r="Y1824" s="8"/>
      <c r="Z1824" s="5"/>
      <c r="AA1824" s="1"/>
      <c r="AB1824" s="8"/>
      <c r="AC1824" s="3"/>
      <c r="AD1824" s="1"/>
      <c r="AE1824" s="3"/>
      <c r="AF1824" s="3"/>
      <c r="AG1824" s="4"/>
      <c r="AH1824" s="4"/>
      <c r="AI1824" s="4"/>
      <c r="AJ1824" s="1"/>
      <c r="AK1824" s="1"/>
      <c r="AL1824" s="1"/>
      <c r="AM1824" s="1"/>
    </row>
    <row r="1825" spans="1:39" ht="15" customHeight="1" x14ac:dyDescent="0.2">
      <c r="A1825" s="75">
        <f t="shared" si="631"/>
        <v>44760</v>
      </c>
      <c r="B1825" s="2">
        <f t="shared" si="622"/>
        <v>911.48139399000002</v>
      </c>
      <c r="C1825" s="157">
        <f t="shared" si="619"/>
        <v>903.78483566</v>
      </c>
      <c r="D1825" s="158">
        <f t="shared" si="632"/>
        <v>6382.88</v>
      </c>
      <c r="E1825" s="150">
        <f>IF(AND(K1825=1,K1824&gt;1),VLOOKUP(A1824,[1]Plan1!$GA$137:$GD$300,4),E1824)</f>
        <v>6412.88</v>
      </c>
      <c r="F1825" s="152">
        <f t="shared" si="623"/>
        <v>44681</v>
      </c>
      <c r="G1825" s="152">
        <f t="shared" si="620"/>
        <v>44711</v>
      </c>
      <c r="H1825" s="159">
        <f t="shared" si="624"/>
        <v>4.7000726944577131E-3</v>
      </c>
      <c r="I1825" s="160">
        <f t="shared" si="633"/>
        <v>44772</v>
      </c>
      <c r="J1825" s="155">
        <f t="shared" si="621"/>
        <v>30</v>
      </c>
      <c r="K1825" s="155">
        <f t="shared" si="638"/>
        <v>18</v>
      </c>
      <c r="L1825" s="2">
        <f t="shared" si="634"/>
        <v>1.0028173899999999</v>
      </c>
      <c r="M1825" s="157">
        <f t="shared" si="639"/>
        <v>1.0028173899999999</v>
      </c>
      <c r="N1825" s="2">
        <f t="shared" si="625"/>
        <v>906.33115000999999</v>
      </c>
      <c r="O1825" s="161">
        <f t="shared" si="635"/>
        <v>0</v>
      </c>
      <c r="P1825" s="162">
        <f t="shared" si="626"/>
        <v>0</v>
      </c>
      <c r="Q1825" s="157">
        <f t="shared" si="627"/>
        <v>0</v>
      </c>
      <c r="R1825" s="163">
        <f t="shared" si="636"/>
        <v>0.12</v>
      </c>
      <c r="S1825" s="161">
        <f t="shared" si="628"/>
        <v>18</v>
      </c>
      <c r="T1825" s="161">
        <v>360</v>
      </c>
      <c r="U1825" s="164">
        <f t="shared" si="629"/>
        <v>1.0056825190000001</v>
      </c>
      <c r="V1825" s="157">
        <f t="shared" si="630"/>
        <v>5.1502439799999999</v>
      </c>
      <c r="W1825" s="2">
        <f t="shared" si="637"/>
        <v>0</v>
      </c>
      <c r="X1825" s="8"/>
      <c r="Y1825" s="8"/>
      <c r="Z1825" s="5"/>
      <c r="AA1825" s="1"/>
      <c r="AB1825" s="8"/>
      <c r="AC1825" s="3"/>
      <c r="AD1825" s="1"/>
      <c r="AE1825" s="3"/>
      <c r="AF1825" s="3"/>
      <c r="AG1825" s="4"/>
      <c r="AH1825" s="4"/>
      <c r="AI1825" s="4"/>
      <c r="AJ1825" s="1"/>
      <c r="AK1825" s="1"/>
      <c r="AL1825" s="1"/>
      <c r="AM1825" s="1"/>
    </row>
    <row r="1826" spans="1:39" ht="15" customHeight="1" x14ac:dyDescent="0.2">
      <c r="A1826" s="75">
        <f t="shared" si="631"/>
        <v>44761</v>
      </c>
      <c r="B1826" s="2">
        <f t="shared" si="622"/>
        <v>911.91090193999992</v>
      </c>
      <c r="C1826" s="157">
        <f t="shared" si="619"/>
        <v>903.78483566</v>
      </c>
      <c r="D1826" s="158">
        <f t="shared" si="632"/>
        <v>6382.88</v>
      </c>
      <c r="E1826" s="150">
        <f>IF(AND(K1826=1,K1825&gt;1),VLOOKUP(A1825,[1]Plan1!$GA$137:$GD$300,4),E1825)</f>
        <v>6412.88</v>
      </c>
      <c r="F1826" s="152">
        <f t="shared" si="623"/>
        <v>44681</v>
      </c>
      <c r="G1826" s="152">
        <f t="shared" si="620"/>
        <v>44711</v>
      </c>
      <c r="H1826" s="159">
        <f t="shared" si="624"/>
        <v>4.7000726944577131E-3</v>
      </c>
      <c r="I1826" s="160">
        <f t="shared" si="633"/>
        <v>44772</v>
      </c>
      <c r="J1826" s="155">
        <f t="shared" si="621"/>
        <v>30</v>
      </c>
      <c r="K1826" s="155">
        <f t="shared" si="638"/>
        <v>19</v>
      </c>
      <c r="L1826" s="2">
        <f t="shared" si="634"/>
        <v>1.00297415</v>
      </c>
      <c r="M1826" s="157">
        <f t="shared" si="639"/>
        <v>1.00297415</v>
      </c>
      <c r="N1826" s="2">
        <f t="shared" si="625"/>
        <v>906.47282731999996</v>
      </c>
      <c r="O1826" s="161">
        <f t="shared" si="635"/>
        <v>0</v>
      </c>
      <c r="P1826" s="162">
        <f t="shared" si="626"/>
        <v>0</v>
      </c>
      <c r="Q1826" s="157">
        <f t="shared" si="627"/>
        <v>0</v>
      </c>
      <c r="R1826" s="163">
        <f t="shared" si="636"/>
        <v>0.12</v>
      </c>
      <c r="S1826" s="161">
        <f t="shared" si="628"/>
        <v>19</v>
      </c>
      <c r="T1826" s="161">
        <v>360</v>
      </c>
      <c r="U1826" s="164">
        <f t="shared" si="629"/>
        <v>1.0059991589999999</v>
      </c>
      <c r="V1826" s="157">
        <f t="shared" si="630"/>
        <v>5.4380746200000001</v>
      </c>
      <c r="W1826" s="2">
        <f t="shared" si="637"/>
        <v>0</v>
      </c>
      <c r="X1826" s="8"/>
      <c r="Y1826" s="8"/>
      <c r="Z1826" s="5"/>
      <c r="AA1826" s="1"/>
      <c r="AB1826" s="8"/>
      <c r="AC1826" s="3"/>
      <c r="AD1826" s="1"/>
      <c r="AE1826" s="3"/>
      <c r="AF1826" s="3"/>
      <c r="AG1826" s="4"/>
      <c r="AH1826" s="4"/>
      <c r="AI1826" s="4"/>
      <c r="AJ1826" s="1"/>
      <c r="AK1826" s="1"/>
      <c r="AL1826" s="1"/>
      <c r="AM1826" s="1"/>
    </row>
    <row r="1827" spans="1:39" ht="15" customHeight="1" x14ac:dyDescent="0.2">
      <c r="A1827" s="75">
        <f t="shared" si="631"/>
        <v>44762</v>
      </c>
      <c r="B1827" s="2">
        <f t="shared" si="622"/>
        <v>912.34060936999992</v>
      </c>
      <c r="C1827" s="157">
        <f t="shared" si="619"/>
        <v>903.78483566</v>
      </c>
      <c r="D1827" s="158">
        <f t="shared" si="632"/>
        <v>6382.88</v>
      </c>
      <c r="E1827" s="150">
        <f>IF(AND(K1827=1,K1826&gt;1),VLOOKUP(A1826,[1]Plan1!$GA$137:$GD$300,4),E1826)</f>
        <v>6412.88</v>
      </c>
      <c r="F1827" s="152">
        <f t="shared" si="623"/>
        <v>44681</v>
      </c>
      <c r="G1827" s="152">
        <f t="shared" si="620"/>
        <v>44711</v>
      </c>
      <c r="H1827" s="159">
        <f t="shared" si="624"/>
        <v>4.7000726944577131E-3</v>
      </c>
      <c r="I1827" s="160">
        <f t="shared" si="633"/>
        <v>44772</v>
      </c>
      <c r="J1827" s="155">
        <f t="shared" si="621"/>
        <v>30</v>
      </c>
      <c r="K1827" s="155">
        <f t="shared" si="638"/>
        <v>20</v>
      </c>
      <c r="L1827" s="2">
        <f t="shared" si="634"/>
        <v>1.00313093</v>
      </c>
      <c r="M1827" s="157">
        <f t="shared" si="639"/>
        <v>1.00313093</v>
      </c>
      <c r="N1827" s="2">
        <f t="shared" si="625"/>
        <v>906.61452270999996</v>
      </c>
      <c r="O1827" s="161">
        <f t="shared" si="635"/>
        <v>0</v>
      </c>
      <c r="P1827" s="162">
        <f t="shared" si="626"/>
        <v>0</v>
      </c>
      <c r="Q1827" s="157">
        <f t="shared" si="627"/>
        <v>0</v>
      </c>
      <c r="R1827" s="163">
        <f t="shared" si="636"/>
        <v>0.12</v>
      </c>
      <c r="S1827" s="161">
        <f t="shared" si="628"/>
        <v>20</v>
      </c>
      <c r="T1827" s="161">
        <v>360</v>
      </c>
      <c r="U1827" s="164">
        <f t="shared" si="629"/>
        <v>1.0063158999999999</v>
      </c>
      <c r="V1827" s="157">
        <f t="shared" si="630"/>
        <v>5.72608666</v>
      </c>
      <c r="W1827" s="2">
        <f t="shared" si="637"/>
        <v>0</v>
      </c>
      <c r="X1827" s="8"/>
      <c r="Y1827" s="8"/>
      <c r="Z1827" s="5"/>
      <c r="AA1827" s="1"/>
      <c r="AB1827" s="8"/>
      <c r="AC1827" s="3"/>
      <c r="AD1827" s="1"/>
      <c r="AE1827" s="3"/>
      <c r="AF1827" s="3"/>
      <c r="AG1827" s="4"/>
      <c r="AH1827" s="4"/>
      <c r="AI1827" s="4"/>
      <c r="AJ1827" s="1"/>
      <c r="AK1827" s="1"/>
      <c r="AL1827" s="1"/>
      <c r="AM1827" s="1"/>
    </row>
    <row r="1828" spans="1:39" ht="15" customHeight="1" x14ac:dyDescent="0.2">
      <c r="A1828" s="75">
        <f t="shared" si="631"/>
        <v>44763</v>
      </c>
      <c r="B1828" s="2">
        <f t="shared" si="622"/>
        <v>912.77051452000001</v>
      </c>
      <c r="C1828" s="157">
        <f t="shared" si="619"/>
        <v>903.78483566</v>
      </c>
      <c r="D1828" s="158">
        <f t="shared" si="632"/>
        <v>6382.88</v>
      </c>
      <c r="E1828" s="150">
        <f>IF(AND(K1828=1,K1827&gt;1),VLOOKUP(A1827,[1]Plan1!$GA$137:$GD$300,4),E1827)</f>
        <v>6412.88</v>
      </c>
      <c r="F1828" s="152">
        <f t="shared" si="623"/>
        <v>44681</v>
      </c>
      <c r="G1828" s="152">
        <f t="shared" si="620"/>
        <v>44711</v>
      </c>
      <c r="H1828" s="159">
        <f t="shared" si="624"/>
        <v>4.7000726944577131E-3</v>
      </c>
      <c r="I1828" s="160">
        <f t="shared" si="633"/>
        <v>44772</v>
      </c>
      <c r="J1828" s="155">
        <f t="shared" si="621"/>
        <v>30</v>
      </c>
      <c r="K1828" s="155">
        <f t="shared" si="638"/>
        <v>21</v>
      </c>
      <c r="L1828" s="2">
        <f t="shared" si="634"/>
        <v>1.00328773</v>
      </c>
      <c r="M1828" s="157">
        <f t="shared" si="639"/>
        <v>1.00328773</v>
      </c>
      <c r="N1828" s="2">
        <f t="shared" si="625"/>
        <v>906.75623616999997</v>
      </c>
      <c r="O1828" s="161">
        <f t="shared" si="635"/>
        <v>0</v>
      </c>
      <c r="P1828" s="162">
        <f t="shared" si="626"/>
        <v>0</v>
      </c>
      <c r="Q1828" s="157">
        <f t="shared" si="627"/>
        <v>0</v>
      </c>
      <c r="R1828" s="163">
        <f t="shared" si="636"/>
        <v>0.12</v>
      </c>
      <c r="S1828" s="161">
        <f t="shared" si="628"/>
        <v>21</v>
      </c>
      <c r="T1828" s="161">
        <v>360</v>
      </c>
      <c r="U1828" s="164">
        <f t="shared" si="629"/>
        <v>1.0066327399999999</v>
      </c>
      <c r="V1828" s="157">
        <f t="shared" si="630"/>
        <v>6.0142783499999997</v>
      </c>
      <c r="W1828" s="2">
        <f t="shared" si="637"/>
        <v>0</v>
      </c>
      <c r="X1828" s="8"/>
      <c r="Y1828" s="8"/>
      <c r="Z1828" s="5"/>
      <c r="AA1828" s="1"/>
      <c r="AB1828" s="8"/>
      <c r="AC1828" s="3"/>
      <c r="AD1828" s="1"/>
      <c r="AE1828" s="3"/>
      <c r="AF1828" s="3"/>
      <c r="AG1828" s="4"/>
      <c r="AH1828" s="4"/>
      <c r="AI1828" s="4"/>
      <c r="AJ1828" s="1"/>
      <c r="AK1828" s="1"/>
      <c r="AL1828" s="1"/>
      <c r="AM1828" s="1"/>
    </row>
    <row r="1829" spans="1:39" ht="15" customHeight="1" x14ac:dyDescent="0.2">
      <c r="A1829" s="75">
        <f t="shared" si="631"/>
        <v>44764</v>
      </c>
      <c r="B1829" s="2">
        <f t="shared" si="622"/>
        <v>913.20062747999998</v>
      </c>
      <c r="C1829" s="157">
        <f t="shared" si="619"/>
        <v>903.78483566</v>
      </c>
      <c r="D1829" s="158">
        <f t="shared" si="632"/>
        <v>6382.88</v>
      </c>
      <c r="E1829" s="150">
        <f>IF(AND(K1829=1,K1828&gt;1),VLOOKUP(A1828,[1]Plan1!$GA$137:$GD$300,4),E1828)</f>
        <v>6412.88</v>
      </c>
      <c r="F1829" s="152">
        <f t="shared" si="623"/>
        <v>44681</v>
      </c>
      <c r="G1829" s="152">
        <f t="shared" si="620"/>
        <v>44711</v>
      </c>
      <c r="H1829" s="159">
        <f t="shared" si="624"/>
        <v>4.7000726944577131E-3</v>
      </c>
      <c r="I1829" s="160">
        <f t="shared" si="633"/>
        <v>44772</v>
      </c>
      <c r="J1829" s="155">
        <f t="shared" si="621"/>
        <v>30</v>
      </c>
      <c r="K1829" s="155">
        <f t="shared" si="638"/>
        <v>22</v>
      </c>
      <c r="L1829" s="2">
        <f t="shared" si="634"/>
        <v>1.0034445599999999</v>
      </c>
      <c r="M1829" s="157">
        <f t="shared" si="639"/>
        <v>1.0034445599999999</v>
      </c>
      <c r="N1829" s="2">
        <f t="shared" si="625"/>
        <v>906.89797675</v>
      </c>
      <c r="O1829" s="161">
        <f t="shared" si="635"/>
        <v>0</v>
      </c>
      <c r="P1829" s="162">
        <f t="shared" si="626"/>
        <v>0</v>
      </c>
      <c r="Q1829" s="157">
        <f t="shared" si="627"/>
        <v>0</v>
      </c>
      <c r="R1829" s="163">
        <f t="shared" si="636"/>
        <v>0.12</v>
      </c>
      <c r="S1829" s="161">
        <f t="shared" si="628"/>
        <v>22</v>
      </c>
      <c r="T1829" s="161">
        <v>360</v>
      </c>
      <c r="U1829" s="164">
        <f t="shared" si="629"/>
        <v>1.00694968</v>
      </c>
      <c r="V1829" s="157">
        <f t="shared" si="630"/>
        <v>6.3026507299999999</v>
      </c>
      <c r="W1829" s="2">
        <f t="shared" si="637"/>
        <v>0</v>
      </c>
      <c r="X1829" s="8"/>
      <c r="Y1829" s="8"/>
      <c r="Z1829" s="5"/>
      <c r="AA1829" s="1"/>
      <c r="AB1829" s="8"/>
      <c r="AC1829" s="3"/>
      <c r="AD1829" s="1"/>
      <c r="AE1829" s="3"/>
      <c r="AF1829" s="3"/>
      <c r="AG1829" s="4"/>
      <c r="AH1829" s="4"/>
      <c r="AI1829" s="4"/>
      <c r="AJ1829" s="1"/>
      <c r="AK1829" s="1"/>
      <c r="AL1829" s="1"/>
      <c r="AM1829" s="1"/>
    </row>
    <row r="1830" spans="1:39" ht="15" customHeight="1" x14ac:dyDescent="0.2">
      <c r="A1830" s="75">
        <f t="shared" si="631"/>
        <v>44765</v>
      </c>
      <c r="B1830" s="2">
        <f t="shared" si="622"/>
        <v>913.63093827</v>
      </c>
      <c r="C1830" s="157">
        <f t="shared" si="619"/>
        <v>903.78483566</v>
      </c>
      <c r="D1830" s="158">
        <f t="shared" si="632"/>
        <v>6382.88</v>
      </c>
      <c r="E1830" s="150">
        <f>IF(AND(K1830=1,K1829&gt;1),VLOOKUP(A1829,[1]Plan1!$GA$137:$GD$300,4),E1829)</f>
        <v>6412.88</v>
      </c>
      <c r="F1830" s="152">
        <f t="shared" si="623"/>
        <v>44681</v>
      </c>
      <c r="G1830" s="152">
        <f t="shared" si="620"/>
        <v>44711</v>
      </c>
      <c r="H1830" s="159">
        <f t="shared" si="624"/>
        <v>4.7000726944577131E-3</v>
      </c>
      <c r="I1830" s="160">
        <f t="shared" si="633"/>
        <v>44772</v>
      </c>
      <c r="J1830" s="155">
        <f t="shared" si="621"/>
        <v>30</v>
      </c>
      <c r="K1830" s="155">
        <f t="shared" si="638"/>
        <v>23</v>
      </c>
      <c r="L1830" s="2">
        <f t="shared" si="634"/>
        <v>1.0036014099999999</v>
      </c>
      <c r="M1830" s="157">
        <f t="shared" si="639"/>
        <v>1.0036014099999999</v>
      </c>
      <c r="N1830" s="2">
        <f t="shared" si="625"/>
        <v>907.03973540000004</v>
      </c>
      <c r="O1830" s="161">
        <f t="shared" si="635"/>
        <v>0</v>
      </c>
      <c r="P1830" s="162">
        <f t="shared" si="626"/>
        <v>0</v>
      </c>
      <c r="Q1830" s="157">
        <f t="shared" si="627"/>
        <v>0</v>
      </c>
      <c r="R1830" s="163">
        <f t="shared" si="636"/>
        <v>0.12</v>
      </c>
      <c r="S1830" s="161">
        <f t="shared" si="628"/>
        <v>23</v>
      </c>
      <c r="T1830" s="161">
        <v>360</v>
      </c>
      <c r="U1830" s="164">
        <f t="shared" si="629"/>
        <v>1.007266719</v>
      </c>
      <c r="V1830" s="157">
        <f t="shared" si="630"/>
        <v>6.59120287</v>
      </c>
      <c r="W1830" s="2">
        <f t="shared" si="637"/>
        <v>0</v>
      </c>
      <c r="X1830" s="8"/>
      <c r="Y1830" s="8"/>
      <c r="Z1830" s="5"/>
      <c r="AA1830" s="1"/>
      <c r="AB1830" s="8"/>
      <c r="AC1830" s="3"/>
      <c r="AD1830" s="1"/>
      <c r="AE1830" s="3"/>
      <c r="AF1830" s="3"/>
      <c r="AG1830" s="4"/>
      <c r="AH1830" s="4"/>
      <c r="AI1830" s="4"/>
      <c r="AJ1830" s="1"/>
      <c r="AK1830" s="1"/>
      <c r="AL1830" s="1"/>
      <c r="AM1830" s="1"/>
    </row>
    <row r="1831" spans="1:39" ht="15" customHeight="1" x14ac:dyDescent="0.2">
      <c r="A1831" s="75">
        <f t="shared" si="631"/>
        <v>44766</v>
      </c>
      <c r="B1831" s="2">
        <f t="shared" si="622"/>
        <v>914.06145790999994</v>
      </c>
      <c r="C1831" s="157">
        <f t="shared" si="619"/>
        <v>903.78483566</v>
      </c>
      <c r="D1831" s="158">
        <f t="shared" si="632"/>
        <v>6382.88</v>
      </c>
      <c r="E1831" s="150">
        <f>IF(AND(K1831=1,K1830&gt;1),VLOOKUP(A1830,[1]Plan1!$GA$137:$GD$300,4),E1830)</f>
        <v>6412.88</v>
      </c>
      <c r="F1831" s="152">
        <f t="shared" si="623"/>
        <v>44681</v>
      </c>
      <c r="G1831" s="152">
        <f t="shared" si="620"/>
        <v>44711</v>
      </c>
      <c r="H1831" s="159">
        <f t="shared" si="624"/>
        <v>4.7000726944577131E-3</v>
      </c>
      <c r="I1831" s="160">
        <f t="shared" si="633"/>
        <v>44772</v>
      </c>
      <c r="J1831" s="155">
        <f t="shared" si="621"/>
        <v>30</v>
      </c>
      <c r="K1831" s="155">
        <f t="shared" si="638"/>
        <v>24</v>
      </c>
      <c r="L1831" s="2">
        <f t="shared" si="634"/>
        <v>1.0037582899999999</v>
      </c>
      <c r="M1831" s="157">
        <f t="shared" si="639"/>
        <v>1.0037582899999999</v>
      </c>
      <c r="N1831" s="2">
        <f t="shared" si="625"/>
        <v>907.18152117</v>
      </c>
      <c r="O1831" s="161">
        <f t="shared" si="635"/>
        <v>0</v>
      </c>
      <c r="P1831" s="162">
        <f t="shared" si="626"/>
        <v>0</v>
      </c>
      <c r="Q1831" s="157">
        <f t="shared" si="627"/>
        <v>0</v>
      </c>
      <c r="R1831" s="163">
        <f t="shared" si="636"/>
        <v>0.12</v>
      </c>
      <c r="S1831" s="161">
        <f t="shared" si="628"/>
        <v>24</v>
      </c>
      <c r="T1831" s="161">
        <v>360</v>
      </c>
      <c r="U1831" s="164">
        <f t="shared" si="629"/>
        <v>1.0075838589999999</v>
      </c>
      <c r="V1831" s="157">
        <f t="shared" si="630"/>
        <v>6.8799367399999998</v>
      </c>
      <c r="W1831" s="2">
        <f t="shared" si="637"/>
        <v>0</v>
      </c>
      <c r="X1831" s="8"/>
      <c r="Y1831" s="8"/>
      <c r="Z1831" s="5"/>
      <c r="AA1831" s="1"/>
      <c r="AB1831" s="8"/>
      <c r="AC1831" s="3"/>
      <c r="AD1831" s="1"/>
      <c r="AE1831" s="3"/>
      <c r="AF1831" s="3"/>
      <c r="AG1831" s="4"/>
      <c r="AH1831" s="4"/>
      <c r="AI1831" s="4"/>
      <c r="AJ1831" s="1"/>
      <c r="AK1831" s="1"/>
      <c r="AL1831" s="1"/>
      <c r="AM1831" s="1"/>
    </row>
    <row r="1832" spans="1:39" ht="15" customHeight="1" x14ac:dyDescent="0.2">
      <c r="A1832" s="75">
        <f t="shared" si="631"/>
        <v>44767</v>
      </c>
      <c r="B1832" s="2">
        <f t="shared" si="622"/>
        <v>914.49217550999992</v>
      </c>
      <c r="C1832" s="157">
        <f t="shared" si="619"/>
        <v>903.78483566</v>
      </c>
      <c r="D1832" s="158">
        <f t="shared" si="632"/>
        <v>6382.88</v>
      </c>
      <c r="E1832" s="150">
        <f>IF(AND(K1832=1,K1831&gt;1),VLOOKUP(A1831,[1]Plan1!$GA$137:$GD$300,4),E1831)</f>
        <v>6412.88</v>
      </c>
      <c r="F1832" s="152">
        <f t="shared" si="623"/>
        <v>44681</v>
      </c>
      <c r="G1832" s="152">
        <f t="shared" si="620"/>
        <v>44711</v>
      </c>
      <c r="H1832" s="159">
        <f t="shared" si="624"/>
        <v>4.7000726944577131E-3</v>
      </c>
      <c r="I1832" s="160">
        <f t="shared" si="633"/>
        <v>44772</v>
      </c>
      <c r="J1832" s="155">
        <f t="shared" si="621"/>
        <v>30</v>
      </c>
      <c r="K1832" s="155">
        <f t="shared" si="638"/>
        <v>25</v>
      </c>
      <c r="L1832" s="2">
        <f t="shared" si="634"/>
        <v>1.0039151900000001</v>
      </c>
      <c r="M1832" s="157">
        <f t="shared" si="639"/>
        <v>1.0039151900000001</v>
      </c>
      <c r="N1832" s="2">
        <f t="shared" si="625"/>
        <v>907.32332500999996</v>
      </c>
      <c r="O1832" s="161">
        <f t="shared" si="635"/>
        <v>0</v>
      </c>
      <c r="P1832" s="162">
        <f t="shared" si="626"/>
        <v>0</v>
      </c>
      <c r="Q1832" s="157">
        <f t="shared" si="627"/>
        <v>0</v>
      </c>
      <c r="R1832" s="163">
        <f t="shared" si="636"/>
        <v>0.12</v>
      </c>
      <c r="S1832" s="161">
        <f t="shared" si="628"/>
        <v>25</v>
      </c>
      <c r="T1832" s="161">
        <v>360</v>
      </c>
      <c r="U1832" s="164">
        <f t="shared" si="629"/>
        <v>1.0079010980000001</v>
      </c>
      <c r="V1832" s="157">
        <f t="shared" si="630"/>
        <v>7.1688504999999996</v>
      </c>
      <c r="W1832" s="2">
        <f t="shared" si="637"/>
        <v>0</v>
      </c>
      <c r="X1832" s="8"/>
      <c r="Y1832" s="8"/>
      <c r="Z1832" s="5"/>
      <c r="AA1832" s="1"/>
      <c r="AB1832" s="8"/>
      <c r="AC1832" s="3"/>
      <c r="AD1832" s="1"/>
      <c r="AE1832" s="3"/>
      <c r="AF1832" s="3"/>
      <c r="AG1832" s="4"/>
      <c r="AH1832" s="4"/>
      <c r="AI1832" s="4"/>
      <c r="AJ1832" s="1"/>
      <c r="AK1832" s="1"/>
      <c r="AL1832" s="1"/>
      <c r="AM1832" s="1"/>
    </row>
    <row r="1833" spans="1:39" ht="15" customHeight="1" x14ac:dyDescent="0.2">
      <c r="A1833" s="75">
        <f t="shared" si="631"/>
        <v>44768</v>
      </c>
      <c r="B1833" s="2">
        <f t="shared" si="622"/>
        <v>914.92310117</v>
      </c>
      <c r="C1833" s="157">
        <f t="shared" si="619"/>
        <v>903.78483566</v>
      </c>
      <c r="D1833" s="158">
        <f t="shared" si="632"/>
        <v>6382.88</v>
      </c>
      <c r="E1833" s="150">
        <f>IF(AND(K1833=1,K1832&gt;1),VLOOKUP(A1832,[1]Plan1!$GA$137:$GD$300,4),E1832)</f>
        <v>6412.88</v>
      </c>
      <c r="F1833" s="152">
        <f t="shared" si="623"/>
        <v>44681</v>
      </c>
      <c r="G1833" s="152">
        <f t="shared" si="620"/>
        <v>44711</v>
      </c>
      <c r="H1833" s="159">
        <f t="shared" si="624"/>
        <v>4.7000726944577131E-3</v>
      </c>
      <c r="I1833" s="160">
        <f t="shared" si="633"/>
        <v>44772</v>
      </c>
      <c r="J1833" s="155">
        <f t="shared" si="621"/>
        <v>30</v>
      </c>
      <c r="K1833" s="155">
        <f t="shared" si="638"/>
        <v>26</v>
      </c>
      <c r="L1833" s="2">
        <f t="shared" si="634"/>
        <v>1.00407212</v>
      </c>
      <c r="M1833" s="157">
        <f t="shared" si="639"/>
        <v>1.00407212</v>
      </c>
      <c r="N1833" s="2">
        <f t="shared" si="625"/>
        <v>907.46515595999995</v>
      </c>
      <c r="O1833" s="161">
        <f t="shared" si="635"/>
        <v>0</v>
      </c>
      <c r="P1833" s="162">
        <f t="shared" si="626"/>
        <v>0</v>
      </c>
      <c r="Q1833" s="157">
        <f t="shared" si="627"/>
        <v>0</v>
      </c>
      <c r="R1833" s="163">
        <f t="shared" si="636"/>
        <v>0.12</v>
      </c>
      <c r="S1833" s="161">
        <f t="shared" si="628"/>
        <v>26</v>
      </c>
      <c r="T1833" s="161">
        <v>360</v>
      </c>
      <c r="U1833" s="164">
        <f t="shared" si="629"/>
        <v>1.008218437</v>
      </c>
      <c r="V1833" s="157">
        <f t="shared" si="630"/>
        <v>7.4579452100000001</v>
      </c>
      <c r="W1833" s="2">
        <f t="shared" si="637"/>
        <v>0</v>
      </c>
      <c r="X1833" s="8"/>
      <c r="Y1833" s="8"/>
      <c r="Z1833" s="5"/>
      <c r="AA1833" s="1"/>
      <c r="AB1833" s="8"/>
      <c r="AC1833" s="3"/>
      <c r="AD1833" s="1"/>
      <c r="AE1833" s="3"/>
      <c r="AF1833" s="3"/>
      <c r="AG1833" s="4"/>
      <c r="AH1833" s="4"/>
      <c r="AI1833" s="4"/>
      <c r="AJ1833" s="1"/>
      <c r="AK1833" s="1"/>
      <c r="AL1833" s="1"/>
      <c r="AM1833" s="1"/>
    </row>
    <row r="1834" spans="1:39" ht="15" customHeight="1" x14ac:dyDescent="0.2">
      <c r="A1834" s="75">
        <f t="shared" si="631"/>
        <v>44769</v>
      </c>
      <c r="B1834" s="2">
        <f t="shared" si="622"/>
        <v>915.35422583999991</v>
      </c>
      <c r="C1834" s="157">
        <f t="shared" ref="C1834:C1897" si="640">IF(I1834&gt;I1833,N1833-Q1833,C1833)</f>
        <v>903.78483566</v>
      </c>
      <c r="D1834" s="158">
        <f t="shared" si="632"/>
        <v>6382.88</v>
      </c>
      <c r="E1834" s="150">
        <f>IF(AND(K1834=1,K1833&gt;1),VLOOKUP(A1833,[1]Plan1!$GA$137:$GD$300,4),E1833)</f>
        <v>6412.88</v>
      </c>
      <c r="F1834" s="152">
        <f t="shared" si="623"/>
        <v>44681</v>
      </c>
      <c r="G1834" s="152">
        <f t="shared" si="620"/>
        <v>44711</v>
      </c>
      <c r="H1834" s="159">
        <f t="shared" si="624"/>
        <v>4.7000726944577131E-3</v>
      </c>
      <c r="I1834" s="160">
        <f t="shared" si="633"/>
        <v>44772</v>
      </c>
      <c r="J1834" s="155">
        <f t="shared" si="621"/>
        <v>30</v>
      </c>
      <c r="K1834" s="155">
        <f t="shared" si="638"/>
        <v>27</v>
      </c>
      <c r="L1834" s="2">
        <f t="shared" si="634"/>
        <v>1.0042290700000001</v>
      </c>
      <c r="M1834" s="157">
        <f t="shared" si="639"/>
        <v>1.0042290700000001</v>
      </c>
      <c r="N1834" s="2">
        <f t="shared" si="625"/>
        <v>907.60700498999995</v>
      </c>
      <c r="O1834" s="161">
        <f t="shared" si="635"/>
        <v>0</v>
      </c>
      <c r="P1834" s="162">
        <f t="shared" si="626"/>
        <v>0</v>
      </c>
      <c r="Q1834" s="157">
        <f t="shared" si="627"/>
        <v>0</v>
      </c>
      <c r="R1834" s="163">
        <f t="shared" si="636"/>
        <v>0.12</v>
      </c>
      <c r="S1834" s="161">
        <f t="shared" si="628"/>
        <v>27</v>
      </c>
      <c r="T1834" s="161">
        <v>360</v>
      </c>
      <c r="U1834" s="164">
        <f t="shared" si="629"/>
        <v>1.0085358760000001</v>
      </c>
      <c r="V1834" s="157">
        <f t="shared" si="630"/>
        <v>7.7472208499999997</v>
      </c>
      <c r="W1834" s="2">
        <f t="shared" si="637"/>
        <v>0</v>
      </c>
      <c r="X1834" s="8"/>
      <c r="Y1834" s="8"/>
      <c r="Z1834" s="5"/>
      <c r="AA1834" s="1"/>
      <c r="AB1834" s="8"/>
      <c r="AC1834" s="3"/>
      <c r="AD1834" s="1"/>
      <c r="AE1834" s="3"/>
      <c r="AF1834" s="3"/>
      <c r="AG1834" s="4"/>
      <c r="AH1834" s="4"/>
      <c r="AI1834" s="4"/>
      <c r="AJ1834" s="1"/>
      <c r="AK1834" s="1"/>
      <c r="AL1834" s="1"/>
      <c r="AM1834" s="1"/>
    </row>
    <row r="1835" spans="1:39" ht="15" customHeight="1" x14ac:dyDescent="0.2">
      <c r="A1835" s="75">
        <f t="shared" si="631"/>
        <v>44770</v>
      </c>
      <c r="B1835" s="2">
        <f t="shared" si="622"/>
        <v>915.78554957999995</v>
      </c>
      <c r="C1835" s="157">
        <f t="shared" si="640"/>
        <v>903.78483566</v>
      </c>
      <c r="D1835" s="158">
        <f t="shared" si="632"/>
        <v>6382.88</v>
      </c>
      <c r="E1835" s="150">
        <f>IF(AND(K1835=1,K1834&gt;1),VLOOKUP(A1834,[1]Plan1!$GA$137:$GD$300,4),E1834)</f>
        <v>6412.88</v>
      </c>
      <c r="F1835" s="152">
        <f t="shared" si="623"/>
        <v>44681</v>
      </c>
      <c r="G1835" s="152">
        <f t="shared" si="620"/>
        <v>44711</v>
      </c>
      <c r="H1835" s="159">
        <f t="shared" si="624"/>
        <v>4.7000726944577131E-3</v>
      </c>
      <c r="I1835" s="160">
        <f t="shared" si="633"/>
        <v>44772</v>
      </c>
      <c r="J1835" s="155">
        <f t="shared" si="621"/>
        <v>30</v>
      </c>
      <c r="K1835" s="155">
        <f t="shared" si="638"/>
        <v>28</v>
      </c>
      <c r="L1835" s="2">
        <f t="shared" si="634"/>
        <v>1.00438604</v>
      </c>
      <c r="M1835" s="157">
        <f t="shared" si="639"/>
        <v>1.00438604</v>
      </c>
      <c r="N1835" s="2">
        <f t="shared" si="625"/>
        <v>907.74887209999997</v>
      </c>
      <c r="O1835" s="161">
        <f t="shared" si="635"/>
        <v>0</v>
      </c>
      <c r="P1835" s="162">
        <f t="shared" si="626"/>
        <v>0</v>
      </c>
      <c r="Q1835" s="157">
        <f t="shared" si="627"/>
        <v>0</v>
      </c>
      <c r="R1835" s="163">
        <f t="shared" si="636"/>
        <v>0.12</v>
      </c>
      <c r="S1835" s="161">
        <f t="shared" si="628"/>
        <v>28</v>
      </c>
      <c r="T1835" s="161">
        <v>360</v>
      </c>
      <c r="U1835" s="164">
        <f t="shared" si="629"/>
        <v>1.0088534149999999</v>
      </c>
      <c r="V1835" s="157">
        <f t="shared" si="630"/>
        <v>8.0366774799999998</v>
      </c>
      <c r="W1835" s="2">
        <f t="shared" si="637"/>
        <v>0</v>
      </c>
      <c r="X1835" s="8"/>
      <c r="Y1835" s="8"/>
      <c r="Z1835" s="5"/>
      <c r="AA1835" s="1"/>
      <c r="AB1835" s="8"/>
      <c r="AC1835" s="3"/>
      <c r="AD1835" s="1"/>
      <c r="AE1835" s="3"/>
      <c r="AF1835" s="3"/>
      <c r="AG1835" s="4"/>
      <c r="AH1835" s="4"/>
      <c r="AI1835" s="4"/>
      <c r="AJ1835" s="1"/>
      <c r="AK1835" s="1"/>
      <c r="AL1835" s="1"/>
      <c r="AM1835" s="1"/>
    </row>
    <row r="1836" spans="1:39" ht="15" customHeight="1" x14ac:dyDescent="0.2">
      <c r="A1836" s="75">
        <f t="shared" si="631"/>
        <v>44771</v>
      </c>
      <c r="B1836" s="2">
        <f t="shared" si="622"/>
        <v>916.21708154999999</v>
      </c>
      <c r="C1836" s="157">
        <f t="shared" si="640"/>
        <v>903.78483566</v>
      </c>
      <c r="D1836" s="158">
        <f t="shared" si="632"/>
        <v>6382.88</v>
      </c>
      <c r="E1836" s="150">
        <f>IF(AND(K1836=1,K1835&gt;1),VLOOKUP(A1835,[1]Plan1!$GA$137:$GD$300,4),E1835)</f>
        <v>6412.88</v>
      </c>
      <c r="F1836" s="152">
        <f t="shared" si="623"/>
        <v>44681</v>
      </c>
      <c r="G1836" s="152">
        <f t="shared" ref="G1836:G1899" si="641">IF(I1836&gt;I1835,EDATE(A1835,-1),+G1835)</f>
        <v>44711</v>
      </c>
      <c r="H1836" s="159">
        <f t="shared" si="624"/>
        <v>4.7000726944577131E-3</v>
      </c>
      <c r="I1836" s="160">
        <f t="shared" si="633"/>
        <v>44772</v>
      </c>
      <c r="J1836" s="155">
        <f t="shared" ref="J1836:J1899" si="642">IF(I1836&gt;I1835,I1836-I1835,J1835)</f>
        <v>30</v>
      </c>
      <c r="K1836" s="155">
        <f t="shared" si="638"/>
        <v>29</v>
      </c>
      <c r="L1836" s="2">
        <f t="shared" si="634"/>
        <v>1.0045430399999999</v>
      </c>
      <c r="M1836" s="157">
        <f t="shared" si="639"/>
        <v>1.0045430399999999</v>
      </c>
      <c r="N1836" s="2">
        <f t="shared" si="625"/>
        <v>907.89076631</v>
      </c>
      <c r="O1836" s="161">
        <f t="shared" si="635"/>
        <v>0</v>
      </c>
      <c r="P1836" s="162">
        <f t="shared" si="626"/>
        <v>0</v>
      </c>
      <c r="Q1836" s="157">
        <f t="shared" si="627"/>
        <v>0</v>
      </c>
      <c r="R1836" s="163">
        <f t="shared" si="636"/>
        <v>0.12</v>
      </c>
      <c r="S1836" s="161">
        <f t="shared" si="628"/>
        <v>29</v>
      </c>
      <c r="T1836" s="161">
        <v>360</v>
      </c>
      <c r="U1836" s="164">
        <f t="shared" si="629"/>
        <v>1.0091710540000001</v>
      </c>
      <c r="V1836" s="157">
        <f t="shared" si="630"/>
        <v>8.3263152399999996</v>
      </c>
      <c r="W1836" s="2">
        <f t="shared" si="637"/>
        <v>0</v>
      </c>
      <c r="X1836" s="8"/>
      <c r="Y1836" s="8"/>
      <c r="Z1836" s="5"/>
      <c r="AA1836" s="1"/>
      <c r="AB1836" s="8"/>
      <c r="AC1836" s="3"/>
      <c r="AD1836" s="1"/>
      <c r="AE1836" s="3"/>
      <c r="AF1836" s="3"/>
      <c r="AG1836" s="4"/>
      <c r="AH1836" s="4"/>
      <c r="AI1836" s="4"/>
      <c r="AJ1836" s="1"/>
      <c r="AK1836" s="1"/>
      <c r="AL1836" s="1"/>
      <c r="AM1836" s="1"/>
    </row>
    <row r="1837" spans="1:39" ht="15" customHeight="1" x14ac:dyDescent="0.2">
      <c r="A1837" s="75">
        <f t="shared" si="631"/>
        <v>44772</v>
      </c>
      <c r="B1837" s="2">
        <f t="shared" si="622"/>
        <v>916.64882186</v>
      </c>
      <c r="C1837" s="157">
        <f t="shared" si="640"/>
        <v>903.78483566</v>
      </c>
      <c r="D1837" s="158">
        <f t="shared" si="632"/>
        <v>6382.88</v>
      </c>
      <c r="E1837" s="150">
        <f>IF(AND(K1837=1,K1836&gt;1),VLOOKUP(A1836,[1]Plan1!$GA$137:$GD$300,4),E1836)</f>
        <v>6412.88</v>
      </c>
      <c r="F1837" s="152">
        <f t="shared" si="623"/>
        <v>44681</v>
      </c>
      <c r="G1837" s="152">
        <f t="shared" si="641"/>
        <v>44711</v>
      </c>
      <c r="H1837" s="159">
        <f t="shared" si="624"/>
        <v>4.7000726944577131E-3</v>
      </c>
      <c r="I1837" s="160">
        <f t="shared" si="633"/>
        <v>44772</v>
      </c>
      <c r="J1837" s="155">
        <f t="shared" si="642"/>
        <v>30</v>
      </c>
      <c r="K1837" s="155">
        <f t="shared" si="638"/>
        <v>30</v>
      </c>
      <c r="L1837" s="2">
        <f t="shared" si="634"/>
        <v>1.0047000699999999</v>
      </c>
      <c r="M1837" s="157">
        <f t="shared" si="639"/>
        <v>1.0047000699999999</v>
      </c>
      <c r="N1837" s="2">
        <f t="shared" si="625"/>
        <v>908.03268764999996</v>
      </c>
      <c r="O1837" s="161">
        <f t="shared" si="635"/>
        <v>24</v>
      </c>
      <c r="P1837" s="162">
        <f t="shared" si="626"/>
        <v>2.789764331430129E-2</v>
      </c>
      <c r="Q1837" s="157">
        <f t="shared" si="627"/>
        <v>25.331972029999999</v>
      </c>
      <c r="R1837" s="163">
        <f t="shared" si="636"/>
        <v>0.12</v>
      </c>
      <c r="S1837" s="161">
        <f t="shared" si="628"/>
        <v>30</v>
      </c>
      <c r="T1837" s="161">
        <v>360</v>
      </c>
      <c r="U1837" s="164">
        <f t="shared" si="629"/>
        <v>1.0094887930000001</v>
      </c>
      <c r="V1837" s="157">
        <f t="shared" si="630"/>
        <v>8.6161342100000002</v>
      </c>
      <c r="W1837" s="2">
        <f t="shared" si="637"/>
        <v>33.948106240000001</v>
      </c>
      <c r="X1837" s="8"/>
      <c r="Y1837" s="8"/>
      <c r="Z1837" s="5"/>
      <c r="AA1837" s="21"/>
      <c r="AB1837" s="13"/>
      <c r="AC1837" s="27"/>
      <c r="AD1837" s="21"/>
      <c r="AE1837" s="27"/>
      <c r="AF1837" s="27"/>
      <c r="AG1837" s="35"/>
      <c r="AH1837" s="35"/>
      <c r="AI1837" s="35"/>
      <c r="AJ1837" s="21"/>
      <c r="AK1837" s="21"/>
      <c r="AL1837" s="21"/>
      <c r="AM1837" s="21"/>
    </row>
    <row r="1838" spans="1:39" ht="15" customHeight="1" x14ac:dyDescent="0.2">
      <c r="A1838" s="75">
        <f t="shared" si="631"/>
        <v>44773</v>
      </c>
      <c r="B1838" s="2">
        <f t="shared" si="622"/>
        <v>883.15989532999993</v>
      </c>
      <c r="C1838" s="157">
        <f t="shared" si="640"/>
        <v>882.70071561999998</v>
      </c>
      <c r="D1838" s="158">
        <f t="shared" si="632"/>
        <v>6412.88</v>
      </c>
      <c r="E1838" s="150">
        <f>IF(AND(K1838=1,K1837&gt;1),VLOOKUP(A1837,[1]Plan1!$GA$137:$GD$300,4),E1837)</f>
        <v>6455.85</v>
      </c>
      <c r="F1838" s="152">
        <f t="shared" si="623"/>
        <v>44711</v>
      </c>
      <c r="G1838" s="152">
        <f t="shared" si="641"/>
        <v>44742</v>
      </c>
      <c r="H1838" s="159">
        <f t="shared" si="624"/>
        <v>6.7005775876050055E-3</v>
      </c>
      <c r="I1838" s="160">
        <f t="shared" si="633"/>
        <v>44803</v>
      </c>
      <c r="J1838" s="155">
        <f t="shared" si="642"/>
        <v>31</v>
      </c>
      <c r="K1838" s="155">
        <f t="shared" si="638"/>
        <v>1</v>
      </c>
      <c r="L1838" s="2">
        <f t="shared" si="634"/>
        <v>1.0002154400000001</v>
      </c>
      <c r="M1838" s="157">
        <f t="shared" si="639"/>
        <v>1.0002154400000001</v>
      </c>
      <c r="N1838" s="2">
        <f t="shared" si="625"/>
        <v>882.89088465999998</v>
      </c>
      <c r="O1838" s="161">
        <f t="shared" si="635"/>
        <v>0</v>
      </c>
      <c r="P1838" s="162">
        <f t="shared" si="626"/>
        <v>0</v>
      </c>
      <c r="Q1838" s="157">
        <f t="shared" si="627"/>
        <v>0</v>
      </c>
      <c r="R1838" s="163">
        <f t="shared" si="636"/>
        <v>0.12</v>
      </c>
      <c r="S1838" s="161">
        <f t="shared" si="628"/>
        <v>1</v>
      </c>
      <c r="T1838" s="161">
        <v>360</v>
      </c>
      <c r="U1838" s="164">
        <f t="shared" si="629"/>
        <v>1.0003046929999999</v>
      </c>
      <c r="V1838" s="157">
        <f t="shared" si="630"/>
        <v>0.26901067000000001</v>
      </c>
      <c r="W1838" s="2">
        <f t="shared" si="637"/>
        <v>0</v>
      </c>
      <c r="X1838" s="8"/>
      <c r="Y1838" s="8"/>
      <c r="Z1838" s="5"/>
      <c r="AA1838" s="1"/>
      <c r="AB1838" s="8"/>
      <c r="AC1838" s="3"/>
      <c r="AD1838" s="1"/>
      <c r="AE1838" s="3"/>
      <c r="AF1838" s="3"/>
      <c r="AG1838" s="4"/>
      <c r="AH1838" s="4"/>
      <c r="AI1838" s="4"/>
      <c r="AJ1838" s="1"/>
      <c r="AK1838" s="1"/>
      <c r="AL1838" s="1"/>
      <c r="AM1838" s="1"/>
    </row>
    <row r="1839" spans="1:39" ht="15" customHeight="1" x14ac:dyDescent="0.2">
      <c r="A1839" s="75">
        <f t="shared" si="631"/>
        <v>44774</v>
      </c>
      <c r="B1839" s="2">
        <f t="shared" si="622"/>
        <v>883.61932693000006</v>
      </c>
      <c r="C1839" s="157">
        <f t="shared" si="640"/>
        <v>882.70071561999998</v>
      </c>
      <c r="D1839" s="158">
        <f t="shared" si="632"/>
        <v>6412.88</v>
      </c>
      <c r="E1839" s="150">
        <f>IF(AND(K1839=1,K1838&gt;1),VLOOKUP(A1838,[1]Plan1!$GA$137:$GD$300,4),E1838)</f>
        <v>6455.85</v>
      </c>
      <c r="F1839" s="152">
        <f t="shared" si="623"/>
        <v>44711</v>
      </c>
      <c r="G1839" s="152">
        <f t="shared" si="641"/>
        <v>44742</v>
      </c>
      <c r="H1839" s="159">
        <f t="shared" si="624"/>
        <v>6.7005775876050055E-3</v>
      </c>
      <c r="I1839" s="160">
        <f t="shared" si="633"/>
        <v>44803</v>
      </c>
      <c r="J1839" s="155">
        <f t="shared" si="642"/>
        <v>31</v>
      </c>
      <c r="K1839" s="155">
        <f t="shared" si="638"/>
        <v>2</v>
      </c>
      <c r="L1839" s="2">
        <f t="shared" si="634"/>
        <v>1.00043094</v>
      </c>
      <c r="M1839" s="157">
        <f t="shared" si="639"/>
        <v>1.00043094</v>
      </c>
      <c r="N1839" s="2">
        <f t="shared" si="625"/>
        <v>883.08110666000005</v>
      </c>
      <c r="O1839" s="161">
        <f t="shared" si="635"/>
        <v>0</v>
      </c>
      <c r="P1839" s="162">
        <f t="shared" si="626"/>
        <v>0</v>
      </c>
      <c r="Q1839" s="157">
        <f t="shared" si="627"/>
        <v>0</v>
      </c>
      <c r="R1839" s="163">
        <f t="shared" si="636"/>
        <v>0.12</v>
      </c>
      <c r="S1839" s="161">
        <f t="shared" si="628"/>
        <v>2</v>
      </c>
      <c r="T1839" s="161">
        <v>360</v>
      </c>
      <c r="U1839" s="164">
        <f t="shared" si="629"/>
        <v>1.0006094800000001</v>
      </c>
      <c r="V1839" s="157">
        <f t="shared" si="630"/>
        <v>0.53822026999999995</v>
      </c>
      <c r="W1839" s="2">
        <f t="shared" si="637"/>
        <v>0</v>
      </c>
      <c r="X1839" s="8"/>
      <c r="Y1839" s="8"/>
      <c r="Z1839" s="5"/>
      <c r="AA1839" s="1"/>
      <c r="AB1839" s="8"/>
      <c r="AC1839" s="3"/>
      <c r="AD1839" s="1"/>
      <c r="AE1839" s="3"/>
      <c r="AF1839" s="3"/>
      <c r="AG1839" s="4"/>
      <c r="AH1839" s="4"/>
      <c r="AI1839" s="4"/>
      <c r="AJ1839" s="1"/>
      <c r="AK1839" s="1"/>
      <c r="AL1839" s="1"/>
      <c r="AM1839" s="1"/>
    </row>
    <row r="1840" spans="1:39" ht="15" customHeight="1" x14ac:dyDescent="0.2">
      <c r="A1840" s="75">
        <f t="shared" si="631"/>
        <v>44775</v>
      </c>
      <c r="B1840" s="2">
        <f t="shared" si="622"/>
        <v>884.07899109000005</v>
      </c>
      <c r="C1840" s="157">
        <f t="shared" si="640"/>
        <v>882.70071561999998</v>
      </c>
      <c r="D1840" s="158">
        <f t="shared" si="632"/>
        <v>6412.88</v>
      </c>
      <c r="E1840" s="150">
        <f>IF(AND(K1840=1,K1839&gt;1),VLOOKUP(A1839,[1]Plan1!$GA$137:$GD$300,4),E1839)</f>
        <v>6455.85</v>
      </c>
      <c r="F1840" s="152">
        <f t="shared" si="623"/>
        <v>44711</v>
      </c>
      <c r="G1840" s="152">
        <f t="shared" si="641"/>
        <v>44742</v>
      </c>
      <c r="H1840" s="159">
        <f t="shared" si="624"/>
        <v>6.7005775876050055E-3</v>
      </c>
      <c r="I1840" s="160">
        <f t="shared" si="633"/>
        <v>44803</v>
      </c>
      <c r="J1840" s="155">
        <f t="shared" si="642"/>
        <v>31</v>
      </c>
      <c r="K1840" s="155">
        <f t="shared" si="638"/>
        <v>3</v>
      </c>
      <c r="L1840" s="2">
        <f t="shared" si="634"/>
        <v>1.0006464799999999</v>
      </c>
      <c r="M1840" s="157">
        <f t="shared" si="639"/>
        <v>1.0006464799999999</v>
      </c>
      <c r="N1840" s="2">
        <f t="shared" si="625"/>
        <v>883.27136397000004</v>
      </c>
      <c r="O1840" s="161">
        <f t="shared" si="635"/>
        <v>0</v>
      </c>
      <c r="P1840" s="162">
        <f t="shared" si="626"/>
        <v>0</v>
      </c>
      <c r="Q1840" s="157">
        <f t="shared" si="627"/>
        <v>0</v>
      </c>
      <c r="R1840" s="163">
        <f t="shared" si="636"/>
        <v>0.12</v>
      </c>
      <c r="S1840" s="161">
        <f t="shared" si="628"/>
        <v>3</v>
      </c>
      <c r="T1840" s="161">
        <v>360</v>
      </c>
      <c r="U1840" s="164">
        <f t="shared" si="629"/>
        <v>1.000914359</v>
      </c>
      <c r="V1840" s="157">
        <f t="shared" si="630"/>
        <v>0.80762712000000003</v>
      </c>
      <c r="W1840" s="2">
        <f t="shared" si="637"/>
        <v>0</v>
      </c>
      <c r="X1840" s="8"/>
      <c r="Y1840" s="8"/>
      <c r="Z1840" s="5"/>
      <c r="AA1840" s="1"/>
      <c r="AB1840" s="8"/>
      <c r="AC1840" s="3"/>
      <c r="AD1840" s="1"/>
      <c r="AE1840" s="3"/>
      <c r="AF1840" s="3"/>
      <c r="AG1840" s="4"/>
      <c r="AH1840" s="4"/>
      <c r="AI1840" s="4"/>
      <c r="AJ1840" s="1"/>
      <c r="AK1840" s="1"/>
      <c r="AL1840" s="1"/>
      <c r="AM1840" s="1"/>
    </row>
    <row r="1841" spans="1:39" ht="15" customHeight="1" x14ac:dyDescent="0.2">
      <c r="A1841" s="75">
        <f t="shared" si="631"/>
        <v>44776</v>
      </c>
      <c r="B1841" s="2">
        <f t="shared" si="622"/>
        <v>884.53889761000005</v>
      </c>
      <c r="C1841" s="157">
        <f t="shared" si="640"/>
        <v>882.70071561999998</v>
      </c>
      <c r="D1841" s="158">
        <f t="shared" si="632"/>
        <v>6412.88</v>
      </c>
      <c r="E1841" s="150">
        <f>IF(AND(K1841=1,K1840&gt;1),VLOOKUP(A1840,[1]Plan1!$GA$137:$GD$300,4),E1840)</f>
        <v>6455.85</v>
      </c>
      <c r="F1841" s="152">
        <f t="shared" si="623"/>
        <v>44711</v>
      </c>
      <c r="G1841" s="152">
        <f t="shared" si="641"/>
        <v>44742</v>
      </c>
      <c r="H1841" s="159">
        <f t="shared" si="624"/>
        <v>6.7005775876050055E-3</v>
      </c>
      <c r="I1841" s="160">
        <f t="shared" si="633"/>
        <v>44803</v>
      </c>
      <c r="J1841" s="155">
        <f t="shared" si="642"/>
        <v>31</v>
      </c>
      <c r="K1841" s="155">
        <f t="shared" si="638"/>
        <v>4</v>
      </c>
      <c r="L1841" s="2">
        <f t="shared" si="634"/>
        <v>1.0008620699999999</v>
      </c>
      <c r="M1841" s="157">
        <f t="shared" si="639"/>
        <v>1.0008620699999999</v>
      </c>
      <c r="N1841" s="2">
        <f t="shared" si="625"/>
        <v>883.46166542000003</v>
      </c>
      <c r="O1841" s="161">
        <f t="shared" si="635"/>
        <v>0</v>
      </c>
      <c r="P1841" s="162">
        <f t="shared" si="626"/>
        <v>0</v>
      </c>
      <c r="Q1841" s="157">
        <f t="shared" si="627"/>
        <v>0</v>
      </c>
      <c r="R1841" s="163">
        <f t="shared" si="636"/>
        <v>0.12</v>
      </c>
      <c r="S1841" s="161">
        <f t="shared" si="628"/>
        <v>4</v>
      </c>
      <c r="T1841" s="161">
        <v>360</v>
      </c>
      <c r="U1841" s="164">
        <f t="shared" si="629"/>
        <v>1.0012193309999999</v>
      </c>
      <c r="V1841" s="157">
        <f t="shared" si="630"/>
        <v>1.0772321899999999</v>
      </c>
      <c r="W1841" s="2">
        <f t="shared" si="637"/>
        <v>0</v>
      </c>
      <c r="X1841" s="8"/>
      <c r="Y1841" s="8"/>
      <c r="Z1841" s="5"/>
      <c r="AA1841" s="1"/>
      <c r="AB1841" s="8"/>
      <c r="AC1841" s="3"/>
      <c r="AD1841" s="1"/>
      <c r="AE1841" s="3"/>
      <c r="AF1841" s="3"/>
      <c r="AG1841" s="4"/>
      <c r="AH1841" s="4"/>
      <c r="AI1841" s="4"/>
      <c r="AJ1841" s="1"/>
      <c r="AK1841" s="1"/>
      <c r="AL1841" s="1"/>
      <c r="AM1841" s="1"/>
    </row>
    <row r="1842" spans="1:39" ht="15" customHeight="1" x14ac:dyDescent="0.2">
      <c r="A1842" s="75">
        <f t="shared" si="631"/>
        <v>44777</v>
      </c>
      <c r="B1842" s="2">
        <f t="shared" si="622"/>
        <v>884.99904659000003</v>
      </c>
      <c r="C1842" s="157">
        <f t="shared" si="640"/>
        <v>882.70071561999998</v>
      </c>
      <c r="D1842" s="158">
        <f t="shared" si="632"/>
        <v>6412.88</v>
      </c>
      <c r="E1842" s="150">
        <f>IF(AND(K1842=1,K1841&gt;1),VLOOKUP(A1841,[1]Plan1!$GA$137:$GD$300,4),E1841)</f>
        <v>6455.85</v>
      </c>
      <c r="F1842" s="152">
        <f t="shared" si="623"/>
        <v>44711</v>
      </c>
      <c r="G1842" s="152">
        <f t="shared" si="641"/>
        <v>44742</v>
      </c>
      <c r="H1842" s="159">
        <f t="shared" si="624"/>
        <v>6.7005775876050055E-3</v>
      </c>
      <c r="I1842" s="160">
        <f t="shared" si="633"/>
        <v>44803</v>
      </c>
      <c r="J1842" s="155">
        <f t="shared" si="642"/>
        <v>31</v>
      </c>
      <c r="K1842" s="155">
        <f t="shared" si="638"/>
        <v>5</v>
      </c>
      <c r="L1842" s="2">
        <f t="shared" si="634"/>
        <v>1.0010777099999999</v>
      </c>
      <c r="M1842" s="157">
        <f t="shared" si="639"/>
        <v>1.0010777099999999</v>
      </c>
      <c r="N1842" s="2">
        <f t="shared" si="625"/>
        <v>883.65201100000002</v>
      </c>
      <c r="O1842" s="161">
        <f t="shared" si="635"/>
        <v>0</v>
      </c>
      <c r="P1842" s="162">
        <f t="shared" si="626"/>
        <v>0</v>
      </c>
      <c r="Q1842" s="157">
        <f t="shared" si="627"/>
        <v>0</v>
      </c>
      <c r="R1842" s="163">
        <f t="shared" si="636"/>
        <v>0.12</v>
      </c>
      <c r="S1842" s="161">
        <f t="shared" si="628"/>
        <v>5</v>
      </c>
      <c r="T1842" s="161">
        <v>360</v>
      </c>
      <c r="U1842" s="164">
        <f t="shared" si="629"/>
        <v>1.001524396</v>
      </c>
      <c r="V1842" s="157">
        <f t="shared" si="630"/>
        <v>1.3470355899999999</v>
      </c>
      <c r="W1842" s="2">
        <f t="shared" si="637"/>
        <v>0</v>
      </c>
      <c r="X1842" s="8"/>
      <c r="Y1842" s="8"/>
      <c r="Z1842" s="5"/>
      <c r="AA1842" s="1"/>
      <c r="AB1842" s="8"/>
      <c r="AC1842" s="3"/>
      <c r="AD1842" s="1"/>
      <c r="AE1842" s="3"/>
      <c r="AF1842" s="3"/>
      <c r="AG1842" s="4"/>
      <c r="AH1842" s="4"/>
      <c r="AI1842" s="4"/>
      <c r="AJ1842" s="1"/>
      <c r="AK1842" s="1"/>
      <c r="AL1842" s="1"/>
      <c r="AM1842" s="1"/>
    </row>
    <row r="1843" spans="1:39" ht="15" customHeight="1" x14ac:dyDescent="0.2">
      <c r="A1843" s="75">
        <f t="shared" si="631"/>
        <v>44778</v>
      </c>
      <c r="B1843" s="2">
        <f t="shared" si="622"/>
        <v>885.4594292700001</v>
      </c>
      <c r="C1843" s="157">
        <f t="shared" si="640"/>
        <v>882.70071561999998</v>
      </c>
      <c r="D1843" s="158">
        <f t="shared" si="632"/>
        <v>6412.88</v>
      </c>
      <c r="E1843" s="150">
        <f>IF(AND(K1843=1,K1842&gt;1),VLOOKUP(A1842,[1]Plan1!$GA$137:$GD$300,4),E1842)</f>
        <v>6455.85</v>
      </c>
      <c r="F1843" s="152">
        <f t="shared" si="623"/>
        <v>44711</v>
      </c>
      <c r="G1843" s="152">
        <f t="shared" si="641"/>
        <v>44742</v>
      </c>
      <c r="H1843" s="159">
        <f t="shared" si="624"/>
        <v>6.7005775876050055E-3</v>
      </c>
      <c r="I1843" s="160">
        <f t="shared" si="633"/>
        <v>44803</v>
      </c>
      <c r="J1843" s="155">
        <f t="shared" si="642"/>
        <v>31</v>
      </c>
      <c r="K1843" s="155">
        <f t="shared" si="638"/>
        <v>6</v>
      </c>
      <c r="L1843" s="2">
        <f t="shared" si="634"/>
        <v>1.0012933900000001</v>
      </c>
      <c r="M1843" s="157">
        <f t="shared" si="639"/>
        <v>1.0012933900000001</v>
      </c>
      <c r="N1843" s="2">
        <f t="shared" si="625"/>
        <v>883.84239189000004</v>
      </c>
      <c r="O1843" s="161">
        <f t="shared" si="635"/>
        <v>0</v>
      </c>
      <c r="P1843" s="162">
        <f t="shared" si="626"/>
        <v>0</v>
      </c>
      <c r="Q1843" s="157">
        <f t="shared" si="627"/>
        <v>0</v>
      </c>
      <c r="R1843" s="163">
        <f t="shared" si="636"/>
        <v>0.12</v>
      </c>
      <c r="S1843" s="161">
        <f t="shared" si="628"/>
        <v>6</v>
      </c>
      <c r="T1843" s="161">
        <v>360</v>
      </c>
      <c r="U1843" s="164">
        <f t="shared" si="629"/>
        <v>1.001829554</v>
      </c>
      <c r="V1843" s="157">
        <f t="shared" si="630"/>
        <v>1.61703738</v>
      </c>
      <c r="W1843" s="2">
        <f t="shared" si="637"/>
        <v>0</v>
      </c>
      <c r="X1843" s="8"/>
      <c r="Y1843" s="8"/>
      <c r="Z1843" s="5"/>
      <c r="AA1843" s="1"/>
      <c r="AB1843" s="8"/>
      <c r="AC1843" s="3"/>
      <c r="AD1843" s="1"/>
      <c r="AE1843" s="3"/>
      <c r="AF1843" s="3"/>
      <c r="AG1843" s="4"/>
      <c r="AH1843" s="4"/>
      <c r="AI1843" s="4"/>
      <c r="AJ1843" s="1"/>
      <c r="AK1843" s="1"/>
      <c r="AL1843" s="1"/>
      <c r="AM1843" s="1"/>
    </row>
    <row r="1844" spans="1:39" ht="15" customHeight="1" x14ac:dyDescent="0.2">
      <c r="A1844" s="75">
        <f t="shared" si="631"/>
        <v>44779</v>
      </c>
      <c r="B1844" s="2">
        <f t="shared" si="622"/>
        <v>885.92005370999993</v>
      </c>
      <c r="C1844" s="157">
        <f t="shared" si="640"/>
        <v>882.70071561999998</v>
      </c>
      <c r="D1844" s="158">
        <f t="shared" si="632"/>
        <v>6412.88</v>
      </c>
      <c r="E1844" s="150">
        <f>IF(AND(K1844=1,K1843&gt;1),VLOOKUP(A1843,[1]Plan1!$GA$137:$GD$300,4),E1843)</f>
        <v>6455.85</v>
      </c>
      <c r="F1844" s="152">
        <f t="shared" si="623"/>
        <v>44711</v>
      </c>
      <c r="G1844" s="152">
        <f t="shared" si="641"/>
        <v>44742</v>
      </c>
      <c r="H1844" s="159">
        <f t="shared" si="624"/>
        <v>6.7005775876050055E-3</v>
      </c>
      <c r="I1844" s="160">
        <f t="shared" si="633"/>
        <v>44803</v>
      </c>
      <c r="J1844" s="155">
        <f t="shared" si="642"/>
        <v>31</v>
      </c>
      <c r="K1844" s="155">
        <f t="shared" si="638"/>
        <v>7</v>
      </c>
      <c r="L1844" s="2">
        <f t="shared" si="634"/>
        <v>1.0015091199999999</v>
      </c>
      <c r="M1844" s="157">
        <f t="shared" si="639"/>
        <v>1.0015091199999999</v>
      </c>
      <c r="N1844" s="2">
        <f t="shared" si="625"/>
        <v>884.03281691999996</v>
      </c>
      <c r="O1844" s="161">
        <f t="shared" si="635"/>
        <v>0</v>
      </c>
      <c r="P1844" s="162">
        <f t="shared" si="626"/>
        <v>0</v>
      </c>
      <c r="Q1844" s="157">
        <f t="shared" si="627"/>
        <v>0</v>
      </c>
      <c r="R1844" s="163">
        <f t="shared" si="636"/>
        <v>0.12</v>
      </c>
      <c r="S1844" s="161">
        <f t="shared" si="628"/>
        <v>7</v>
      </c>
      <c r="T1844" s="161">
        <v>360</v>
      </c>
      <c r="U1844" s="164">
        <f t="shared" si="629"/>
        <v>1.002134804</v>
      </c>
      <c r="V1844" s="157">
        <f t="shared" si="630"/>
        <v>1.88723679</v>
      </c>
      <c r="W1844" s="2">
        <f t="shared" si="637"/>
        <v>0</v>
      </c>
      <c r="X1844" s="8"/>
      <c r="Y1844" s="8"/>
      <c r="Z1844" s="5"/>
      <c r="AA1844" s="1"/>
      <c r="AB1844" s="8"/>
      <c r="AC1844" s="3"/>
      <c r="AD1844" s="1"/>
      <c r="AE1844" s="3"/>
      <c r="AF1844" s="3"/>
      <c r="AG1844" s="4"/>
      <c r="AH1844" s="4"/>
      <c r="AI1844" s="4"/>
      <c r="AJ1844" s="1"/>
      <c r="AK1844" s="1"/>
      <c r="AL1844" s="1"/>
      <c r="AM1844" s="1"/>
    </row>
    <row r="1845" spans="1:39" ht="15" customHeight="1" x14ac:dyDescent="0.2">
      <c r="A1845" s="75">
        <f t="shared" si="631"/>
        <v>44780</v>
      </c>
      <c r="B1845" s="2">
        <f t="shared" si="622"/>
        <v>886.38091291000001</v>
      </c>
      <c r="C1845" s="157">
        <f t="shared" si="640"/>
        <v>882.70071561999998</v>
      </c>
      <c r="D1845" s="158">
        <f t="shared" si="632"/>
        <v>6412.88</v>
      </c>
      <c r="E1845" s="150">
        <f>IF(AND(K1845=1,K1844&gt;1),VLOOKUP(A1844,[1]Plan1!$GA$137:$GD$300,4),E1844)</f>
        <v>6455.85</v>
      </c>
      <c r="F1845" s="152">
        <f t="shared" si="623"/>
        <v>44711</v>
      </c>
      <c r="G1845" s="152">
        <f t="shared" si="641"/>
        <v>44742</v>
      </c>
      <c r="H1845" s="159">
        <f t="shared" si="624"/>
        <v>6.7005775876050055E-3</v>
      </c>
      <c r="I1845" s="160">
        <f t="shared" si="633"/>
        <v>44803</v>
      </c>
      <c r="J1845" s="155">
        <f t="shared" si="642"/>
        <v>31</v>
      </c>
      <c r="K1845" s="155">
        <f t="shared" si="638"/>
        <v>8</v>
      </c>
      <c r="L1845" s="2">
        <f t="shared" si="634"/>
        <v>1.00172489</v>
      </c>
      <c r="M1845" s="157">
        <f t="shared" si="639"/>
        <v>1.00172489</v>
      </c>
      <c r="N1845" s="2">
        <f t="shared" si="625"/>
        <v>884.22327725000002</v>
      </c>
      <c r="O1845" s="161">
        <f t="shared" si="635"/>
        <v>0</v>
      </c>
      <c r="P1845" s="162">
        <f t="shared" si="626"/>
        <v>0</v>
      </c>
      <c r="Q1845" s="157">
        <f t="shared" si="627"/>
        <v>0</v>
      </c>
      <c r="R1845" s="163">
        <f t="shared" si="636"/>
        <v>0.12</v>
      </c>
      <c r="S1845" s="161">
        <f t="shared" si="628"/>
        <v>8</v>
      </c>
      <c r="T1845" s="161">
        <v>360</v>
      </c>
      <c r="U1845" s="164">
        <f t="shared" si="629"/>
        <v>1.002440148</v>
      </c>
      <c r="V1845" s="157">
        <f t="shared" si="630"/>
        <v>2.15763566</v>
      </c>
      <c r="W1845" s="2">
        <f t="shared" si="637"/>
        <v>0</v>
      </c>
      <c r="X1845" s="8"/>
      <c r="Y1845" s="8"/>
      <c r="Z1845" s="5"/>
      <c r="AA1845" s="1"/>
      <c r="AB1845" s="8"/>
      <c r="AC1845" s="3"/>
      <c r="AD1845" s="1"/>
      <c r="AE1845" s="3"/>
      <c r="AF1845" s="3"/>
      <c r="AG1845" s="4"/>
      <c r="AH1845" s="4"/>
      <c r="AI1845" s="4"/>
      <c r="AJ1845" s="1"/>
      <c r="AK1845" s="1"/>
      <c r="AL1845" s="1"/>
      <c r="AM1845" s="1"/>
    </row>
    <row r="1846" spans="1:39" ht="15" customHeight="1" x14ac:dyDescent="0.2">
      <c r="A1846" s="75">
        <f t="shared" si="631"/>
        <v>44781</v>
      </c>
      <c r="B1846" s="2">
        <f t="shared" si="622"/>
        <v>886.84202378000009</v>
      </c>
      <c r="C1846" s="157">
        <f t="shared" si="640"/>
        <v>882.70071561999998</v>
      </c>
      <c r="D1846" s="158">
        <f t="shared" si="632"/>
        <v>6412.88</v>
      </c>
      <c r="E1846" s="150">
        <f>IF(AND(K1846=1,K1845&gt;1),VLOOKUP(A1845,[1]Plan1!$GA$137:$GD$300,4),E1845)</f>
        <v>6455.85</v>
      </c>
      <c r="F1846" s="152">
        <f t="shared" si="623"/>
        <v>44711</v>
      </c>
      <c r="G1846" s="152">
        <f t="shared" si="641"/>
        <v>44742</v>
      </c>
      <c r="H1846" s="159">
        <f t="shared" si="624"/>
        <v>6.7005775876050055E-3</v>
      </c>
      <c r="I1846" s="160">
        <f t="shared" si="633"/>
        <v>44803</v>
      </c>
      <c r="J1846" s="155">
        <f t="shared" si="642"/>
        <v>31</v>
      </c>
      <c r="K1846" s="155">
        <f t="shared" si="638"/>
        <v>9</v>
      </c>
      <c r="L1846" s="2">
        <f t="shared" si="634"/>
        <v>1.0019407199999999</v>
      </c>
      <c r="M1846" s="157">
        <f t="shared" si="639"/>
        <v>1.0019407199999999</v>
      </c>
      <c r="N1846" s="2">
        <f t="shared" si="625"/>
        <v>884.41379055000004</v>
      </c>
      <c r="O1846" s="161">
        <f t="shared" si="635"/>
        <v>0</v>
      </c>
      <c r="P1846" s="162">
        <f t="shared" si="626"/>
        <v>0</v>
      </c>
      <c r="Q1846" s="157">
        <f t="shared" si="627"/>
        <v>0</v>
      </c>
      <c r="R1846" s="163">
        <f t="shared" si="636"/>
        <v>0.12</v>
      </c>
      <c r="S1846" s="161">
        <f t="shared" si="628"/>
        <v>9</v>
      </c>
      <c r="T1846" s="161">
        <v>360</v>
      </c>
      <c r="U1846" s="164">
        <f t="shared" si="629"/>
        <v>1.002745585</v>
      </c>
      <c r="V1846" s="157">
        <f t="shared" si="630"/>
        <v>2.42823323</v>
      </c>
      <c r="W1846" s="2">
        <f t="shared" si="637"/>
        <v>0</v>
      </c>
      <c r="X1846" s="8"/>
      <c r="Y1846" s="8"/>
      <c r="Z1846" s="5"/>
      <c r="AA1846" s="1"/>
      <c r="AB1846" s="8"/>
      <c r="AC1846" s="3"/>
      <c r="AD1846" s="1"/>
      <c r="AE1846" s="3"/>
      <c r="AF1846" s="3"/>
      <c r="AG1846" s="4"/>
      <c r="AH1846" s="4"/>
      <c r="AI1846" s="4"/>
      <c r="AJ1846" s="1"/>
      <c r="AK1846" s="1"/>
      <c r="AL1846" s="1"/>
      <c r="AM1846" s="1"/>
    </row>
    <row r="1847" spans="1:39" ht="15" customHeight="1" x14ac:dyDescent="0.2">
      <c r="A1847" s="75">
        <f t="shared" si="631"/>
        <v>44782</v>
      </c>
      <c r="B1847" s="2">
        <f t="shared" si="622"/>
        <v>887.30335986</v>
      </c>
      <c r="C1847" s="157">
        <f t="shared" si="640"/>
        <v>882.70071561999998</v>
      </c>
      <c r="D1847" s="158">
        <f t="shared" si="632"/>
        <v>6412.88</v>
      </c>
      <c r="E1847" s="150">
        <f>IF(AND(K1847=1,K1846&gt;1),VLOOKUP(A1846,[1]Plan1!$GA$137:$GD$300,4),E1846)</f>
        <v>6455.85</v>
      </c>
      <c r="F1847" s="152">
        <f t="shared" si="623"/>
        <v>44711</v>
      </c>
      <c r="G1847" s="152">
        <f t="shared" si="641"/>
        <v>44742</v>
      </c>
      <c r="H1847" s="159">
        <f t="shared" si="624"/>
        <v>6.7005775876050055E-3</v>
      </c>
      <c r="I1847" s="160">
        <f t="shared" si="633"/>
        <v>44803</v>
      </c>
      <c r="J1847" s="155">
        <f t="shared" si="642"/>
        <v>31</v>
      </c>
      <c r="K1847" s="155">
        <f t="shared" si="638"/>
        <v>10</v>
      </c>
      <c r="L1847" s="2">
        <f t="shared" si="634"/>
        <v>1.0021565800000001</v>
      </c>
      <c r="M1847" s="157">
        <f t="shared" si="639"/>
        <v>1.0021565800000001</v>
      </c>
      <c r="N1847" s="2">
        <f t="shared" si="625"/>
        <v>884.60433032000003</v>
      </c>
      <c r="O1847" s="161">
        <f t="shared" si="635"/>
        <v>0</v>
      </c>
      <c r="P1847" s="162">
        <f t="shared" si="626"/>
        <v>0</v>
      </c>
      <c r="Q1847" s="157">
        <f t="shared" si="627"/>
        <v>0</v>
      </c>
      <c r="R1847" s="163">
        <f t="shared" si="636"/>
        <v>0.12</v>
      </c>
      <c r="S1847" s="161">
        <f t="shared" si="628"/>
        <v>10</v>
      </c>
      <c r="T1847" s="161">
        <v>360</v>
      </c>
      <c r="U1847" s="164">
        <f t="shared" si="629"/>
        <v>1.0030511150000001</v>
      </c>
      <c r="V1847" s="157">
        <f t="shared" si="630"/>
        <v>2.6990295400000002</v>
      </c>
      <c r="W1847" s="2">
        <f t="shared" si="637"/>
        <v>0</v>
      </c>
      <c r="X1847" s="8"/>
      <c r="Y1847" s="8"/>
      <c r="Z1847" s="5"/>
      <c r="AA1847" s="1"/>
      <c r="AB1847" s="8"/>
      <c r="AC1847" s="3"/>
      <c r="AD1847" s="1"/>
      <c r="AE1847" s="3"/>
      <c r="AF1847" s="3"/>
      <c r="AG1847" s="4"/>
      <c r="AH1847" s="4"/>
      <c r="AI1847" s="4"/>
      <c r="AJ1847" s="1"/>
      <c r="AK1847" s="1"/>
      <c r="AL1847" s="1"/>
      <c r="AM1847" s="1"/>
    </row>
    <row r="1848" spans="1:39" ht="15" customHeight="1" x14ac:dyDescent="0.2">
      <c r="A1848" s="75">
        <f t="shared" si="631"/>
        <v>44783</v>
      </c>
      <c r="B1848" s="2">
        <f t="shared" si="622"/>
        <v>887.76494779999996</v>
      </c>
      <c r="C1848" s="157">
        <f t="shared" si="640"/>
        <v>882.70071561999998</v>
      </c>
      <c r="D1848" s="158">
        <f t="shared" si="632"/>
        <v>6412.88</v>
      </c>
      <c r="E1848" s="150">
        <f>IF(AND(K1848=1,K1847&gt;1),VLOOKUP(A1847,[1]Plan1!$GA$137:$GD$300,4),E1847)</f>
        <v>6455.85</v>
      </c>
      <c r="F1848" s="152">
        <f t="shared" si="623"/>
        <v>44711</v>
      </c>
      <c r="G1848" s="152">
        <f t="shared" si="641"/>
        <v>44742</v>
      </c>
      <c r="H1848" s="159">
        <f t="shared" si="624"/>
        <v>6.7005775876050055E-3</v>
      </c>
      <c r="I1848" s="160">
        <f t="shared" si="633"/>
        <v>44803</v>
      </c>
      <c r="J1848" s="155">
        <f t="shared" si="642"/>
        <v>31</v>
      </c>
      <c r="K1848" s="155">
        <f t="shared" si="638"/>
        <v>11</v>
      </c>
      <c r="L1848" s="2">
        <f t="shared" si="634"/>
        <v>1.0023725000000001</v>
      </c>
      <c r="M1848" s="157">
        <f t="shared" si="639"/>
        <v>1.0023725000000001</v>
      </c>
      <c r="N1848" s="2">
        <f t="shared" si="625"/>
        <v>884.79492305999997</v>
      </c>
      <c r="O1848" s="161">
        <f t="shared" si="635"/>
        <v>0</v>
      </c>
      <c r="P1848" s="162">
        <f t="shared" si="626"/>
        <v>0</v>
      </c>
      <c r="Q1848" s="157">
        <f t="shared" si="627"/>
        <v>0</v>
      </c>
      <c r="R1848" s="163">
        <f t="shared" si="636"/>
        <v>0.12</v>
      </c>
      <c r="S1848" s="161">
        <f t="shared" si="628"/>
        <v>11</v>
      </c>
      <c r="T1848" s="161">
        <v>360</v>
      </c>
      <c r="U1848" s="164">
        <f t="shared" si="629"/>
        <v>1.0033567379999999</v>
      </c>
      <c r="V1848" s="157">
        <f t="shared" si="630"/>
        <v>2.9700247399999999</v>
      </c>
      <c r="W1848" s="2">
        <f t="shared" si="637"/>
        <v>0</v>
      </c>
      <c r="X1848" s="8"/>
      <c r="Y1848" s="8"/>
      <c r="Z1848" s="5"/>
      <c r="AA1848" s="1"/>
      <c r="AB1848" s="8"/>
      <c r="AC1848" s="3"/>
      <c r="AD1848" s="1"/>
      <c r="AE1848" s="3"/>
      <c r="AF1848" s="3"/>
      <c r="AG1848" s="4"/>
      <c r="AH1848" s="4"/>
      <c r="AI1848" s="4"/>
      <c r="AJ1848" s="1"/>
      <c r="AK1848" s="1"/>
      <c r="AL1848" s="1"/>
      <c r="AM1848" s="1"/>
    </row>
    <row r="1849" spans="1:39" ht="15" customHeight="1" x14ac:dyDescent="0.2">
      <c r="A1849" s="75">
        <f t="shared" si="631"/>
        <v>44784</v>
      </c>
      <c r="B1849" s="2">
        <f t="shared" si="622"/>
        <v>888.22676997999997</v>
      </c>
      <c r="C1849" s="157">
        <f t="shared" si="640"/>
        <v>882.70071561999998</v>
      </c>
      <c r="D1849" s="158">
        <f t="shared" si="632"/>
        <v>6412.88</v>
      </c>
      <c r="E1849" s="150">
        <f>IF(AND(K1849=1,K1848&gt;1),VLOOKUP(A1848,[1]Plan1!$GA$137:$GD$300,4),E1848)</f>
        <v>6455.85</v>
      </c>
      <c r="F1849" s="152">
        <f t="shared" si="623"/>
        <v>44711</v>
      </c>
      <c r="G1849" s="152">
        <f t="shared" si="641"/>
        <v>44742</v>
      </c>
      <c r="H1849" s="159">
        <f t="shared" si="624"/>
        <v>6.7005775876050055E-3</v>
      </c>
      <c r="I1849" s="160">
        <f t="shared" si="633"/>
        <v>44803</v>
      </c>
      <c r="J1849" s="155">
        <f t="shared" si="642"/>
        <v>31</v>
      </c>
      <c r="K1849" s="155">
        <f t="shared" si="638"/>
        <v>12</v>
      </c>
      <c r="L1849" s="2">
        <f t="shared" si="634"/>
        <v>1.0025884599999999</v>
      </c>
      <c r="M1849" s="157">
        <f t="shared" si="639"/>
        <v>1.0025884599999999</v>
      </c>
      <c r="N1849" s="2">
        <f t="shared" si="625"/>
        <v>884.98555110999996</v>
      </c>
      <c r="O1849" s="161">
        <f t="shared" si="635"/>
        <v>0</v>
      </c>
      <c r="P1849" s="162">
        <f t="shared" si="626"/>
        <v>0</v>
      </c>
      <c r="Q1849" s="157">
        <f t="shared" si="627"/>
        <v>0</v>
      </c>
      <c r="R1849" s="163">
        <f t="shared" si="636"/>
        <v>0.12</v>
      </c>
      <c r="S1849" s="161">
        <f t="shared" si="628"/>
        <v>12</v>
      </c>
      <c r="T1849" s="161">
        <v>360</v>
      </c>
      <c r="U1849" s="164">
        <f t="shared" si="629"/>
        <v>1.0036624540000001</v>
      </c>
      <c r="V1849" s="157">
        <f t="shared" si="630"/>
        <v>3.24121887</v>
      </c>
      <c r="W1849" s="2">
        <f t="shared" si="637"/>
        <v>0</v>
      </c>
      <c r="X1849" s="8"/>
      <c r="Y1849" s="8"/>
      <c r="Z1849" s="5"/>
      <c r="AA1849" s="1"/>
      <c r="AB1849" s="8"/>
      <c r="AC1849" s="3"/>
      <c r="AD1849" s="1"/>
      <c r="AE1849" s="3"/>
      <c r="AF1849" s="3"/>
      <c r="AG1849" s="4"/>
      <c r="AH1849" s="4"/>
      <c r="AI1849" s="4"/>
      <c r="AJ1849" s="1"/>
      <c r="AK1849" s="1"/>
      <c r="AL1849" s="1"/>
      <c r="AM1849" s="1"/>
    </row>
    <row r="1850" spans="1:39" ht="15" customHeight="1" x14ac:dyDescent="0.2">
      <c r="A1850" s="75">
        <f t="shared" si="631"/>
        <v>44785</v>
      </c>
      <c r="B1850" s="2">
        <f t="shared" si="622"/>
        <v>888.68883623000011</v>
      </c>
      <c r="C1850" s="157">
        <f t="shared" si="640"/>
        <v>882.70071561999998</v>
      </c>
      <c r="D1850" s="158">
        <f t="shared" si="632"/>
        <v>6412.88</v>
      </c>
      <c r="E1850" s="150">
        <f>IF(AND(K1850=1,K1849&gt;1),VLOOKUP(A1849,[1]Plan1!$GA$137:$GD$300,4),E1849)</f>
        <v>6455.85</v>
      </c>
      <c r="F1850" s="152">
        <f t="shared" si="623"/>
        <v>44711</v>
      </c>
      <c r="G1850" s="152">
        <f t="shared" si="641"/>
        <v>44742</v>
      </c>
      <c r="H1850" s="159">
        <f t="shared" si="624"/>
        <v>6.7005775876050055E-3</v>
      </c>
      <c r="I1850" s="160">
        <f t="shared" si="633"/>
        <v>44803</v>
      </c>
      <c r="J1850" s="155">
        <f t="shared" si="642"/>
        <v>31</v>
      </c>
      <c r="K1850" s="155">
        <f t="shared" si="638"/>
        <v>13</v>
      </c>
      <c r="L1850" s="2">
        <f t="shared" si="634"/>
        <v>1.0028044700000001</v>
      </c>
      <c r="M1850" s="157">
        <f t="shared" si="639"/>
        <v>1.0028044700000001</v>
      </c>
      <c r="N1850" s="2">
        <f t="shared" si="625"/>
        <v>885.17622329000005</v>
      </c>
      <c r="O1850" s="161">
        <f t="shared" si="635"/>
        <v>0</v>
      </c>
      <c r="P1850" s="162">
        <f t="shared" si="626"/>
        <v>0</v>
      </c>
      <c r="Q1850" s="157">
        <f t="shared" si="627"/>
        <v>0</v>
      </c>
      <c r="R1850" s="163">
        <f t="shared" si="636"/>
        <v>0.12</v>
      </c>
      <c r="S1850" s="161">
        <f t="shared" si="628"/>
        <v>13</v>
      </c>
      <c r="T1850" s="161">
        <v>360</v>
      </c>
      <c r="U1850" s="164">
        <f t="shared" si="629"/>
        <v>1.0039682640000001</v>
      </c>
      <c r="V1850" s="157">
        <f t="shared" si="630"/>
        <v>3.5126129399999999</v>
      </c>
      <c r="W1850" s="2">
        <f t="shared" si="637"/>
        <v>0</v>
      </c>
      <c r="X1850" s="8"/>
      <c r="Y1850" s="8"/>
      <c r="Z1850" s="5"/>
      <c r="AA1850" s="1"/>
      <c r="AB1850" s="8"/>
      <c r="AC1850" s="3"/>
      <c r="AD1850" s="1"/>
      <c r="AE1850" s="3"/>
      <c r="AF1850" s="3"/>
      <c r="AG1850" s="4"/>
      <c r="AH1850" s="4"/>
      <c r="AI1850" s="4"/>
      <c r="AJ1850" s="1"/>
      <c r="AK1850" s="1"/>
      <c r="AL1850" s="1"/>
      <c r="AM1850" s="1"/>
    </row>
    <row r="1851" spans="1:39" ht="15" customHeight="1" x14ac:dyDescent="0.2">
      <c r="A1851" s="75">
        <f t="shared" si="631"/>
        <v>44786</v>
      </c>
      <c r="B1851" s="2">
        <f t="shared" si="622"/>
        <v>889.15113600999996</v>
      </c>
      <c r="C1851" s="157">
        <f t="shared" si="640"/>
        <v>882.70071561999998</v>
      </c>
      <c r="D1851" s="158">
        <f t="shared" si="632"/>
        <v>6412.88</v>
      </c>
      <c r="E1851" s="150">
        <f>IF(AND(K1851=1,K1850&gt;1),VLOOKUP(A1850,[1]Plan1!$GA$137:$GD$300,4),E1850)</f>
        <v>6455.85</v>
      </c>
      <c r="F1851" s="152">
        <f t="shared" si="623"/>
        <v>44711</v>
      </c>
      <c r="G1851" s="152">
        <f t="shared" si="641"/>
        <v>44742</v>
      </c>
      <c r="H1851" s="159">
        <f t="shared" si="624"/>
        <v>6.7005775876050055E-3</v>
      </c>
      <c r="I1851" s="160">
        <f t="shared" si="633"/>
        <v>44803</v>
      </c>
      <c r="J1851" s="155">
        <f t="shared" si="642"/>
        <v>31</v>
      </c>
      <c r="K1851" s="155">
        <f t="shared" si="638"/>
        <v>14</v>
      </c>
      <c r="L1851" s="2">
        <f t="shared" si="634"/>
        <v>1.00302052</v>
      </c>
      <c r="M1851" s="157">
        <f t="shared" si="639"/>
        <v>1.00302052</v>
      </c>
      <c r="N1851" s="2">
        <f t="shared" si="625"/>
        <v>885.36693077999996</v>
      </c>
      <c r="O1851" s="161">
        <f t="shared" si="635"/>
        <v>0</v>
      </c>
      <c r="P1851" s="162">
        <f t="shared" si="626"/>
        <v>0</v>
      </c>
      <c r="Q1851" s="157">
        <f t="shared" si="627"/>
        <v>0</v>
      </c>
      <c r="R1851" s="163">
        <f t="shared" si="636"/>
        <v>0.12</v>
      </c>
      <c r="S1851" s="161">
        <f t="shared" si="628"/>
        <v>14</v>
      </c>
      <c r="T1851" s="161">
        <v>360</v>
      </c>
      <c r="U1851" s="164">
        <f t="shared" si="629"/>
        <v>1.0042741660000001</v>
      </c>
      <c r="V1851" s="157">
        <f t="shared" si="630"/>
        <v>3.78420523</v>
      </c>
      <c r="W1851" s="2">
        <f t="shared" si="637"/>
        <v>0</v>
      </c>
      <c r="X1851" s="8"/>
      <c r="Y1851" s="8"/>
      <c r="Z1851" s="5"/>
      <c r="AA1851" s="1"/>
      <c r="AB1851" s="8"/>
      <c r="AC1851" s="3"/>
      <c r="AD1851" s="1"/>
      <c r="AE1851" s="3"/>
      <c r="AF1851" s="3"/>
      <c r="AG1851" s="4"/>
      <c r="AH1851" s="4"/>
      <c r="AI1851" s="4"/>
      <c r="AJ1851" s="1"/>
      <c r="AK1851" s="1"/>
      <c r="AL1851" s="1"/>
      <c r="AM1851" s="1"/>
    </row>
    <row r="1852" spans="1:39" ht="15" customHeight="1" x14ac:dyDescent="0.2">
      <c r="A1852" s="75">
        <f t="shared" si="631"/>
        <v>44787</v>
      </c>
      <c r="B1852" s="2">
        <f t="shared" si="622"/>
        <v>889.61368004999997</v>
      </c>
      <c r="C1852" s="157">
        <f t="shared" si="640"/>
        <v>882.70071561999998</v>
      </c>
      <c r="D1852" s="158">
        <f t="shared" si="632"/>
        <v>6412.88</v>
      </c>
      <c r="E1852" s="150">
        <f>IF(AND(K1852=1,K1851&gt;1),VLOOKUP(A1851,[1]Plan1!$GA$137:$GD$300,4),E1851)</f>
        <v>6455.85</v>
      </c>
      <c r="F1852" s="152">
        <f t="shared" si="623"/>
        <v>44711</v>
      </c>
      <c r="G1852" s="152">
        <f t="shared" si="641"/>
        <v>44742</v>
      </c>
      <c r="H1852" s="159">
        <f t="shared" si="624"/>
        <v>6.7005775876050055E-3</v>
      </c>
      <c r="I1852" s="160">
        <f t="shared" si="633"/>
        <v>44803</v>
      </c>
      <c r="J1852" s="155">
        <f t="shared" si="642"/>
        <v>31</v>
      </c>
      <c r="K1852" s="155">
        <f t="shared" si="638"/>
        <v>15</v>
      </c>
      <c r="L1852" s="2">
        <f t="shared" si="634"/>
        <v>1.00323662</v>
      </c>
      <c r="M1852" s="157">
        <f t="shared" si="639"/>
        <v>1.00323662</v>
      </c>
      <c r="N1852" s="2">
        <f t="shared" si="625"/>
        <v>885.55768240999998</v>
      </c>
      <c r="O1852" s="161">
        <f t="shared" si="635"/>
        <v>0</v>
      </c>
      <c r="P1852" s="162">
        <f t="shared" si="626"/>
        <v>0</v>
      </c>
      <c r="Q1852" s="157">
        <f t="shared" si="627"/>
        <v>0</v>
      </c>
      <c r="R1852" s="163">
        <f t="shared" si="636"/>
        <v>0.12</v>
      </c>
      <c r="S1852" s="161">
        <f t="shared" si="628"/>
        <v>15</v>
      </c>
      <c r="T1852" s="161">
        <v>360</v>
      </c>
      <c r="U1852" s="164">
        <f t="shared" si="629"/>
        <v>1.0045801620000001</v>
      </c>
      <c r="V1852" s="157">
        <f t="shared" si="630"/>
        <v>4.0559976400000002</v>
      </c>
      <c r="W1852" s="2">
        <f t="shared" si="637"/>
        <v>0</v>
      </c>
      <c r="X1852" s="8"/>
      <c r="Y1852" s="8"/>
      <c r="Z1852" s="5"/>
      <c r="AA1852" s="1"/>
      <c r="AB1852" s="8"/>
      <c r="AC1852" s="3"/>
      <c r="AD1852" s="1"/>
      <c r="AE1852" s="3"/>
      <c r="AF1852" s="3"/>
      <c r="AG1852" s="4"/>
      <c r="AH1852" s="4"/>
      <c r="AI1852" s="4"/>
      <c r="AJ1852" s="1"/>
      <c r="AK1852" s="1"/>
      <c r="AL1852" s="1"/>
      <c r="AM1852" s="1"/>
    </row>
    <row r="1853" spans="1:39" ht="15" customHeight="1" x14ac:dyDescent="0.2">
      <c r="A1853" s="75">
        <f t="shared" si="631"/>
        <v>44788</v>
      </c>
      <c r="B1853" s="2">
        <f t="shared" si="622"/>
        <v>890.07646753999995</v>
      </c>
      <c r="C1853" s="157">
        <f t="shared" si="640"/>
        <v>882.70071561999998</v>
      </c>
      <c r="D1853" s="158">
        <f t="shared" si="632"/>
        <v>6412.88</v>
      </c>
      <c r="E1853" s="150">
        <f>IF(AND(K1853=1,K1852&gt;1),VLOOKUP(A1852,[1]Plan1!$GA$137:$GD$300,4),E1852)</f>
        <v>6455.85</v>
      </c>
      <c r="F1853" s="152">
        <f t="shared" si="623"/>
        <v>44711</v>
      </c>
      <c r="G1853" s="152">
        <f t="shared" si="641"/>
        <v>44742</v>
      </c>
      <c r="H1853" s="159">
        <f t="shared" si="624"/>
        <v>6.7005775876050055E-3</v>
      </c>
      <c r="I1853" s="160">
        <f t="shared" si="633"/>
        <v>44803</v>
      </c>
      <c r="J1853" s="155">
        <f t="shared" si="642"/>
        <v>31</v>
      </c>
      <c r="K1853" s="155">
        <f t="shared" si="638"/>
        <v>16</v>
      </c>
      <c r="L1853" s="2">
        <f t="shared" si="634"/>
        <v>1.00345277</v>
      </c>
      <c r="M1853" s="157">
        <f t="shared" si="639"/>
        <v>1.00345277</v>
      </c>
      <c r="N1853" s="2">
        <f t="shared" si="625"/>
        <v>885.74847815999999</v>
      </c>
      <c r="O1853" s="161">
        <f t="shared" si="635"/>
        <v>0</v>
      </c>
      <c r="P1853" s="162">
        <f t="shared" si="626"/>
        <v>0</v>
      </c>
      <c r="Q1853" s="157">
        <f t="shared" si="627"/>
        <v>0</v>
      </c>
      <c r="R1853" s="163">
        <f t="shared" si="636"/>
        <v>0.12</v>
      </c>
      <c r="S1853" s="161">
        <f t="shared" si="628"/>
        <v>16</v>
      </c>
      <c r="T1853" s="161">
        <v>360</v>
      </c>
      <c r="U1853" s="164">
        <f t="shared" si="629"/>
        <v>1.0048862510000001</v>
      </c>
      <c r="V1853" s="157">
        <f t="shared" si="630"/>
        <v>4.32798938</v>
      </c>
      <c r="W1853" s="2">
        <f t="shared" si="637"/>
        <v>0</v>
      </c>
      <c r="X1853" s="8"/>
      <c r="Y1853" s="8"/>
      <c r="Z1853" s="5"/>
      <c r="AA1853" s="1"/>
      <c r="AB1853" s="8"/>
      <c r="AC1853" s="3"/>
      <c r="AD1853" s="1"/>
      <c r="AE1853" s="3"/>
      <c r="AF1853" s="3"/>
      <c r="AG1853" s="4"/>
      <c r="AH1853" s="4"/>
      <c r="AI1853" s="4"/>
      <c r="AJ1853" s="1"/>
      <c r="AK1853" s="1"/>
      <c r="AL1853" s="1"/>
      <c r="AM1853" s="1"/>
    </row>
    <row r="1854" spans="1:39" ht="15" customHeight="1" x14ac:dyDescent="0.2">
      <c r="A1854" s="75">
        <f t="shared" si="631"/>
        <v>44789</v>
      </c>
      <c r="B1854" s="2">
        <f t="shared" si="622"/>
        <v>890.53948973000001</v>
      </c>
      <c r="C1854" s="157">
        <f t="shared" si="640"/>
        <v>882.70071561999998</v>
      </c>
      <c r="D1854" s="158">
        <f t="shared" si="632"/>
        <v>6412.88</v>
      </c>
      <c r="E1854" s="150">
        <f>IF(AND(K1854=1,K1853&gt;1),VLOOKUP(A1853,[1]Plan1!$GA$137:$GD$300,4),E1853)</f>
        <v>6455.85</v>
      </c>
      <c r="F1854" s="152">
        <f t="shared" si="623"/>
        <v>44711</v>
      </c>
      <c r="G1854" s="152">
        <f t="shared" si="641"/>
        <v>44742</v>
      </c>
      <c r="H1854" s="159">
        <f t="shared" si="624"/>
        <v>6.7005775876050055E-3</v>
      </c>
      <c r="I1854" s="160">
        <f t="shared" si="633"/>
        <v>44803</v>
      </c>
      <c r="J1854" s="155">
        <f t="shared" si="642"/>
        <v>31</v>
      </c>
      <c r="K1854" s="155">
        <f t="shared" si="638"/>
        <v>17</v>
      </c>
      <c r="L1854" s="2">
        <f t="shared" si="634"/>
        <v>1.0036689599999999</v>
      </c>
      <c r="M1854" s="157">
        <f t="shared" si="639"/>
        <v>1.0036689599999999</v>
      </c>
      <c r="N1854" s="2">
        <f t="shared" si="625"/>
        <v>885.93930923000005</v>
      </c>
      <c r="O1854" s="161">
        <f t="shared" si="635"/>
        <v>0</v>
      </c>
      <c r="P1854" s="162">
        <f t="shared" si="626"/>
        <v>0</v>
      </c>
      <c r="Q1854" s="157">
        <f t="shared" si="627"/>
        <v>0</v>
      </c>
      <c r="R1854" s="163">
        <f t="shared" si="636"/>
        <v>0.12</v>
      </c>
      <c r="S1854" s="161">
        <f t="shared" si="628"/>
        <v>17</v>
      </c>
      <c r="T1854" s="161">
        <v>360</v>
      </c>
      <c r="U1854" s="164">
        <f t="shared" si="629"/>
        <v>1.0051924329999999</v>
      </c>
      <c r="V1854" s="157">
        <f t="shared" si="630"/>
        <v>4.6001804999999996</v>
      </c>
      <c r="W1854" s="2">
        <f t="shared" si="637"/>
        <v>0</v>
      </c>
      <c r="X1854" s="8"/>
      <c r="Y1854" s="8"/>
      <c r="Z1854" s="5"/>
      <c r="AA1854" s="1"/>
      <c r="AB1854" s="8"/>
      <c r="AC1854" s="3"/>
      <c r="AD1854" s="1"/>
      <c r="AE1854" s="3"/>
      <c r="AF1854" s="3"/>
      <c r="AG1854" s="4"/>
      <c r="AH1854" s="4"/>
      <c r="AI1854" s="4"/>
      <c r="AJ1854" s="1"/>
      <c r="AK1854" s="1"/>
      <c r="AL1854" s="1"/>
      <c r="AM1854" s="1"/>
    </row>
    <row r="1855" spans="1:39" ht="15" customHeight="1" x14ac:dyDescent="0.2">
      <c r="A1855" s="75">
        <f t="shared" si="631"/>
        <v>44790</v>
      </c>
      <c r="B1855" s="2">
        <f t="shared" si="622"/>
        <v>891.00275646</v>
      </c>
      <c r="C1855" s="157">
        <f t="shared" si="640"/>
        <v>882.70071561999998</v>
      </c>
      <c r="D1855" s="158">
        <f t="shared" si="632"/>
        <v>6412.88</v>
      </c>
      <c r="E1855" s="150">
        <f>IF(AND(K1855=1,K1854&gt;1),VLOOKUP(A1854,[1]Plan1!$GA$137:$GD$300,4),E1854)</f>
        <v>6455.85</v>
      </c>
      <c r="F1855" s="152">
        <f t="shared" si="623"/>
        <v>44711</v>
      </c>
      <c r="G1855" s="152">
        <f t="shared" si="641"/>
        <v>44742</v>
      </c>
      <c r="H1855" s="159">
        <f t="shared" si="624"/>
        <v>6.7005775876050055E-3</v>
      </c>
      <c r="I1855" s="160">
        <f t="shared" si="633"/>
        <v>44803</v>
      </c>
      <c r="J1855" s="155">
        <f t="shared" si="642"/>
        <v>31</v>
      </c>
      <c r="K1855" s="155">
        <f t="shared" si="638"/>
        <v>18</v>
      </c>
      <c r="L1855" s="2">
        <f t="shared" si="634"/>
        <v>1.0038852</v>
      </c>
      <c r="M1855" s="157">
        <f t="shared" si="639"/>
        <v>1.0038852</v>
      </c>
      <c r="N1855" s="2">
        <f t="shared" si="625"/>
        <v>886.13018443999999</v>
      </c>
      <c r="O1855" s="161">
        <f t="shared" si="635"/>
        <v>0</v>
      </c>
      <c r="P1855" s="162">
        <f t="shared" si="626"/>
        <v>0</v>
      </c>
      <c r="Q1855" s="157">
        <f t="shared" si="627"/>
        <v>0</v>
      </c>
      <c r="R1855" s="163">
        <f t="shared" si="636"/>
        <v>0.12</v>
      </c>
      <c r="S1855" s="161">
        <f t="shared" si="628"/>
        <v>18</v>
      </c>
      <c r="T1855" s="161">
        <v>360</v>
      </c>
      <c r="U1855" s="164">
        <f t="shared" si="629"/>
        <v>1.005498709</v>
      </c>
      <c r="V1855" s="157">
        <f t="shared" si="630"/>
        <v>4.8725720199999998</v>
      </c>
      <c r="W1855" s="2">
        <f t="shared" si="637"/>
        <v>0</v>
      </c>
      <c r="X1855" s="8"/>
      <c r="Y1855" s="8"/>
      <c r="Z1855" s="5"/>
      <c r="AA1855" s="1"/>
      <c r="AB1855" s="8"/>
      <c r="AC1855" s="3"/>
      <c r="AD1855" s="1"/>
      <c r="AE1855" s="3"/>
      <c r="AF1855" s="3"/>
      <c r="AG1855" s="4"/>
      <c r="AH1855" s="4"/>
      <c r="AI1855" s="4"/>
      <c r="AJ1855" s="1"/>
      <c r="AK1855" s="1"/>
      <c r="AL1855" s="1"/>
      <c r="AM1855" s="1"/>
    </row>
    <row r="1856" spans="1:39" ht="15" customHeight="1" x14ac:dyDescent="0.2">
      <c r="A1856" s="75">
        <f t="shared" si="631"/>
        <v>44791</v>
      </c>
      <c r="B1856" s="2">
        <f t="shared" si="622"/>
        <v>891.46626691000006</v>
      </c>
      <c r="C1856" s="157">
        <f t="shared" si="640"/>
        <v>882.70071561999998</v>
      </c>
      <c r="D1856" s="158">
        <f t="shared" si="632"/>
        <v>6412.88</v>
      </c>
      <c r="E1856" s="150">
        <f>IF(AND(K1856=1,K1855&gt;1),VLOOKUP(A1855,[1]Plan1!$GA$137:$GD$300,4),E1855)</f>
        <v>6455.85</v>
      </c>
      <c r="F1856" s="152">
        <f t="shared" si="623"/>
        <v>44711</v>
      </c>
      <c r="G1856" s="152">
        <f t="shared" si="641"/>
        <v>44742</v>
      </c>
      <c r="H1856" s="159">
        <f t="shared" si="624"/>
        <v>6.7005775876050055E-3</v>
      </c>
      <c r="I1856" s="160">
        <f t="shared" si="633"/>
        <v>44803</v>
      </c>
      <c r="J1856" s="155">
        <f t="shared" si="642"/>
        <v>31</v>
      </c>
      <c r="K1856" s="155">
        <f t="shared" si="638"/>
        <v>19</v>
      </c>
      <c r="L1856" s="2">
        <f t="shared" si="634"/>
        <v>1.00410149</v>
      </c>
      <c r="M1856" s="157">
        <f t="shared" si="639"/>
        <v>1.00410149</v>
      </c>
      <c r="N1856" s="2">
        <f t="shared" si="625"/>
        <v>886.32110377000004</v>
      </c>
      <c r="O1856" s="161">
        <f t="shared" si="635"/>
        <v>0</v>
      </c>
      <c r="P1856" s="162">
        <f t="shared" si="626"/>
        <v>0</v>
      </c>
      <c r="Q1856" s="157">
        <f t="shared" si="627"/>
        <v>0</v>
      </c>
      <c r="R1856" s="163">
        <f t="shared" si="636"/>
        <v>0.12</v>
      </c>
      <c r="S1856" s="161">
        <f t="shared" si="628"/>
        <v>19</v>
      </c>
      <c r="T1856" s="161">
        <v>360</v>
      </c>
      <c r="U1856" s="164">
        <f t="shared" si="629"/>
        <v>1.0058050780000001</v>
      </c>
      <c r="V1856" s="157">
        <f t="shared" si="630"/>
        <v>5.1451631400000002</v>
      </c>
      <c r="W1856" s="2">
        <f t="shared" si="637"/>
        <v>0</v>
      </c>
      <c r="X1856" s="8"/>
      <c r="Y1856" s="8"/>
      <c r="Z1856" s="5"/>
      <c r="AA1856" s="1"/>
      <c r="AB1856" s="8"/>
      <c r="AC1856" s="3"/>
      <c r="AD1856" s="1"/>
      <c r="AE1856" s="3"/>
      <c r="AF1856" s="3"/>
      <c r="AG1856" s="4"/>
      <c r="AH1856" s="4"/>
      <c r="AI1856" s="4"/>
      <c r="AJ1856" s="1"/>
      <c r="AK1856" s="1"/>
      <c r="AL1856" s="1"/>
      <c r="AM1856" s="1"/>
    </row>
    <row r="1857" spans="1:177" ht="15" customHeight="1" x14ac:dyDescent="0.2">
      <c r="A1857" s="75">
        <f t="shared" si="631"/>
        <v>44792</v>
      </c>
      <c r="B1857" s="2">
        <f t="shared" si="622"/>
        <v>891.93001232000006</v>
      </c>
      <c r="C1857" s="157">
        <f t="shared" si="640"/>
        <v>882.70071561999998</v>
      </c>
      <c r="D1857" s="158">
        <f t="shared" si="632"/>
        <v>6412.88</v>
      </c>
      <c r="E1857" s="150">
        <f>IF(AND(K1857=1,K1856&gt;1),VLOOKUP(A1856,[1]Plan1!$GA$137:$GD$300,4),E1856)</f>
        <v>6455.85</v>
      </c>
      <c r="F1857" s="152">
        <f t="shared" si="623"/>
        <v>44711</v>
      </c>
      <c r="G1857" s="152">
        <f t="shared" si="641"/>
        <v>44742</v>
      </c>
      <c r="H1857" s="159">
        <f t="shared" si="624"/>
        <v>6.7005775876050055E-3</v>
      </c>
      <c r="I1857" s="160">
        <f t="shared" si="633"/>
        <v>44803</v>
      </c>
      <c r="J1857" s="155">
        <f t="shared" si="642"/>
        <v>31</v>
      </c>
      <c r="K1857" s="155">
        <f t="shared" si="638"/>
        <v>20</v>
      </c>
      <c r="L1857" s="2">
        <f t="shared" si="634"/>
        <v>1.00431782</v>
      </c>
      <c r="M1857" s="157">
        <f t="shared" si="639"/>
        <v>1.00431782</v>
      </c>
      <c r="N1857" s="2">
        <f t="shared" si="625"/>
        <v>886.51205842000002</v>
      </c>
      <c r="O1857" s="161">
        <f t="shared" si="635"/>
        <v>0</v>
      </c>
      <c r="P1857" s="162">
        <f t="shared" si="626"/>
        <v>0</v>
      </c>
      <c r="Q1857" s="157">
        <f t="shared" si="627"/>
        <v>0</v>
      </c>
      <c r="R1857" s="163">
        <f t="shared" si="636"/>
        <v>0.12</v>
      </c>
      <c r="S1857" s="161">
        <f t="shared" si="628"/>
        <v>20</v>
      </c>
      <c r="T1857" s="161">
        <v>360</v>
      </c>
      <c r="U1857" s="164">
        <f t="shared" si="629"/>
        <v>1.00611154</v>
      </c>
      <c r="V1857" s="157">
        <f t="shared" si="630"/>
        <v>5.4179538999999997</v>
      </c>
      <c r="W1857" s="2">
        <f t="shared" si="637"/>
        <v>0</v>
      </c>
      <c r="X1857" s="8"/>
      <c r="Y1857" s="8"/>
      <c r="Z1857" s="5"/>
      <c r="AA1857" s="1"/>
      <c r="AB1857" s="8"/>
      <c r="AC1857" s="3"/>
      <c r="AD1857" s="1"/>
      <c r="AE1857" s="3"/>
      <c r="AF1857" s="3"/>
      <c r="AG1857" s="4"/>
      <c r="AH1857" s="4"/>
      <c r="AI1857" s="4"/>
      <c r="AJ1857" s="1"/>
      <c r="AK1857" s="1"/>
      <c r="AL1857" s="1"/>
      <c r="AM1857" s="1"/>
    </row>
    <row r="1858" spans="1:177" ht="15" customHeight="1" x14ac:dyDescent="0.2">
      <c r="A1858" s="75">
        <f t="shared" si="631"/>
        <v>44793</v>
      </c>
      <c r="B1858" s="2">
        <f t="shared" si="622"/>
        <v>892.39400164999995</v>
      </c>
      <c r="C1858" s="157">
        <f t="shared" si="640"/>
        <v>882.70071561999998</v>
      </c>
      <c r="D1858" s="158">
        <f t="shared" si="632"/>
        <v>6412.88</v>
      </c>
      <c r="E1858" s="150">
        <f>IF(AND(K1858=1,K1857&gt;1),VLOOKUP(A1857,[1]Plan1!$GA$137:$GD$300,4),E1857)</f>
        <v>6455.85</v>
      </c>
      <c r="F1858" s="152">
        <f t="shared" si="623"/>
        <v>44711</v>
      </c>
      <c r="G1858" s="152">
        <f t="shared" si="641"/>
        <v>44742</v>
      </c>
      <c r="H1858" s="159">
        <f t="shared" si="624"/>
        <v>6.7005775876050055E-3</v>
      </c>
      <c r="I1858" s="160">
        <f t="shared" si="633"/>
        <v>44803</v>
      </c>
      <c r="J1858" s="155">
        <f t="shared" si="642"/>
        <v>31</v>
      </c>
      <c r="K1858" s="155">
        <f t="shared" si="638"/>
        <v>21</v>
      </c>
      <c r="L1858" s="2">
        <f t="shared" si="634"/>
        <v>1.0045341999999999</v>
      </c>
      <c r="M1858" s="157">
        <f t="shared" si="639"/>
        <v>1.0045341999999999</v>
      </c>
      <c r="N1858" s="2">
        <f t="shared" si="625"/>
        <v>886.70305719999999</v>
      </c>
      <c r="O1858" s="161">
        <f t="shared" si="635"/>
        <v>0</v>
      </c>
      <c r="P1858" s="162">
        <f t="shared" si="626"/>
        <v>0</v>
      </c>
      <c r="Q1858" s="157">
        <f t="shared" si="627"/>
        <v>0</v>
      </c>
      <c r="R1858" s="163">
        <f t="shared" si="636"/>
        <v>0.12</v>
      </c>
      <c r="S1858" s="161">
        <f t="shared" si="628"/>
        <v>21</v>
      </c>
      <c r="T1858" s="161">
        <v>360</v>
      </c>
      <c r="U1858" s="164">
        <f t="shared" si="629"/>
        <v>1.0064180949999999</v>
      </c>
      <c r="V1858" s="157">
        <f t="shared" si="630"/>
        <v>5.6909444499999999</v>
      </c>
      <c r="W1858" s="2">
        <f t="shared" si="637"/>
        <v>0</v>
      </c>
      <c r="X1858" s="13"/>
      <c r="Y1858" s="13"/>
      <c r="Z1858" s="5"/>
      <c r="AA1858" s="21"/>
      <c r="AB1858" s="13"/>
      <c r="AC1858" s="27"/>
      <c r="AD1858" s="21"/>
      <c r="AE1858" s="27"/>
      <c r="AF1858" s="27"/>
      <c r="AG1858" s="35"/>
      <c r="AH1858" s="35"/>
      <c r="AI1858" s="35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  <c r="BL1858" s="21"/>
      <c r="BM1858" s="21"/>
      <c r="BN1858" s="21"/>
      <c r="BO1858" s="21"/>
      <c r="BP1858" s="21"/>
      <c r="BQ1858" s="21"/>
      <c r="BR1858" s="21"/>
      <c r="BS1858" s="21"/>
      <c r="BT1858" s="21"/>
      <c r="BU1858" s="21"/>
      <c r="BV1858" s="21"/>
      <c r="BW1858" s="21"/>
      <c r="BX1858" s="21"/>
      <c r="BY1858" s="21"/>
      <c r="BZ1858" s="21"/>
      <c r="CA1858" s="21"/>
      <c r="CB1858" s="21"/>
      <c r="CC1858" s="21"/>
      <c r="CD1858" s="21"/>
      <c r="CE1858" s="21"/>
      <c r="CF1858" s="21"/>
      <c r="CG1858" s="21"/>
      <c r="CH1858" s="21"/>
      <c r="CI1858" s="21"/>
      <c r="CJ1858" s="21"/>
      <c r="CK1858" s="21"/>
      <c r="CL1858" s="21"/>
      <c r="CM1858" s="21"/>
      <c r="CN1858" s="21"/>
      <c r="CO1858" s="21"/>
      <c r="CP1858" s="21"/>
      <c r="CQ1858" s="21"/>
      <c r="CR1858" s="21"/>
      <c r="CS1858" s="21"/>
      <c r="CT1858" s="21"/>
      <c r="CU1858" s="21"/>
      <c r="CV1858" s="21"/>
      <c r="CW1858" s="21"/>
      <c r="CX1858" s="21"/>
      <c r="CY1858" s="21"/>
      <c r="CZ1858" s="21"/>
      <c r="DA1858" s="21"/>
      <c r="DB1858" s="21"/>
      <c r="DC1858" s="21"/>
      <c r="DD1858" s="21"/>
      <c r="DE1858" s="21"/>
      <c r="DF1858" s="21"/>
      <c r="DG1858" s="21"/>
      <c r="DH1858" s="21"/>
      <c r="DI1858" s="21"/>
      <c r="DJ1858" s="21"/>
      <c r="DK1858" s="21"/>
      <c r="DL1858" s="21"/>
      <c r="DM1858" s="21"/>
      <c r="DN1858" s="21"/>
      <c r="DO1858" s="21"/>
      <c r="DP1858" s="21"/>
      <c r="DQ1858" s="21"/>
      <c r="DR1858" s="21"/>
      <c r="DS1858" s="21"/>
      <c r="DT1858" s="21"/>
      <c r="DU1858" s="21"/>
      <c r="DV1858" s="21"/>
      <c r="DW1858" s="21"/>
      <c r="DX1858" s="21"/>
      <c r="DY1858" s="21"/>
      <c r="DZ1858" s="21"/>
      <c r="EA1858" s="21"/>
      <c r="EB1858" s="21"/>
      <c r="EC1858" s="21"/>
      <c r="ED1858" s="21"/>
      <c r="EE1858" s="21"/>
      <c r="EF1858" s="21"/>
      <c r="EG1858" s="21"/>
      <c r="EH1858" s="21"/>
      <c r="EI1858" s="21"/>
      <c r="EJ1858" s="21"/>
      <c r="EK1858" s="21"/>
      <c r="EL1858" s="21"/>
      <c r="EM1858" s="21"/>
      <c r="EN1858" s="21"/>
      <c r="EO1858" s="21"/>
      <c r="EP1858" s="21"/>
      <c r="EQ1858" s="21"/>
      <c r="ER1858" s="21"/>
      <c r="ES1858" s="21"/>
      <c r="ET1858" s="21"/>
      <c r="EU1858" s="21"/>
      <c r="EV1858" s="21"/>
      <c r="EW1858" s="21"/>
      <c r="EX1858" s="21"/>
      <c r="EY1858" s="21"/>
      <c r="EZ1858" s="21"/>
      <c r="FA1858" s="21"/>
      <c r="FB1858" s="21"/>
      <c r="FC1858" s="21"/>
      <c r="FD1858" s="21"/>
      <c r="FE1858" s="21"/>
      <c r="FF1858" s="21"/>
      <c r="FG1858" s="21"/>
    </row>
    <row r="1859" spans="1:177" ht="15" customHeight="1" x14ac:dyDescent="0.2">
      <c r="A1859" s="75">
        <f t="shared" si="631"/>
        <v>44794</v>
      </c>
      <c r="B1859" s="2">
        <f t="shared" si="622"/>
        <v>892.85823588999995</v>
      </c>
      <c r="C1859" s="157">
        <f t="shared" si="640"/>
        <v>882.70071561999998</v>
      </c>
      <c r="D1859" s="158">
        <f t="shared" si="632"/>
        <v>6412.88</v>
      </c>
      <c r="E1859" s="150">
        <f>IF(AND(K1859=1,K1858&gt;1),VLOOKUP(A1858,[1]Plan1!$GA$137:$GD$300,4),E1858)</f>
        <v>6455.85</v>
      </c>
      <c r="F1859" s="152">
        <f t="shared" si="623"/>
        <v>44711</v>
      </c>
      <c r="G1859" s="152">
        <f t="shared" si="641"/>
        <v>44742</v>
      </c>
      <c r="H1859" s="159">
        <f t="shared" si="624"/>
        <v>6.7005775876050055E-3</v>
      </c>
      <c r="I1859" s="160">
        <f t="shared" si="633"/>
        <v>44803</v>
      </c>
      <c r="J1859" s="155">
        <f t="shared" si="642"/>
        <v>31</v>
      </c>
      <c r="K1859" s="155">
        <f t="shared" si="638"/>
        <v>22</v>
      </c>
      <c r="L1859" s="2">
        <f t="shared" si="634"/>
        <v>1.00475063</v>
      </c>
      <c r="M1859" s="157">
        <f t="shared" si="639"/>
        <v>1.00475063</v>
      </c>
      <c r="N1859" s="2">
        <f t="shared" si="625"/>
        <v>886.89410011999996</v>
      </c>
      <c r="O1859" s="161">
        <f t="shared" si="635"/>
        <v>0</v>
      </c>
      <c r="P1859" s="162">
        <f t="shared" si="626"/>
        <v>0</v>
      </c>
      <c r="Q1859" s="157">
        <f t="shared" si="627"/>
        <v>0</v>
      </c>
      <c r="R1859" s="163">
        <f t="shared" si="636"/>
        <v>0.12</v>
      </c>
      <c r="S1859" s="161">
        <f t="shared" si="628"/>
        <v>22</v>
      </c>
      <c r="T1859" s="161">
        <v>360</v>
      </c>
      <c r="U1859" s="164">
        <f t="shared" si="629"/>
        <v>1.006724744</v>
      </c>
      <c r="V1859" s="157">
        <f t="shared" si="630"/>
        <v>5.9641357700000004</v>
      </c>
      <c r="W1859" s="2">
        <f t="shared" si="637"/>
        <v>0</v>
      </c>
      <c r="X1859" s="8"/>
      <c r="Y1859" s="8"/>
      <c r="Z1859" s="5"/>
      <c r="AA1859" s="1"/>
      <c r="AB1859" s="8"/>
      <c r="AC1859" s="3"/>
      <c r="AD1859" s="1"/>
      <c r="AE1859" s="3"/>
      <c r="AF1859" s="3"/>
      <c r="AG1859" s="4"/>
      <c r="AH1859" s="4"/>
      <c r="AI1859" s="4"/>
      <c r="AJ1859" s="1"/>
      <c r="AK1859" s="1"/>
      <c r="AL1859" s="1"/>
      <c r="AM1859" s="1"/>
    </row>
    <row r="1860" spans="1:177" ht="15" customHeight="1" x14ac:dyDescent="0.2">
      <c r="A1860" s="75">
        <f t="shared" si="631"/>
        <v>44795</v>
      </c>
      <c r="B1860" s="2">
        <f t="shared" si="622"/>
        <v>893.32271513000001</v>
      </c>
      <c r="C1860" s="157">
        <f t="shared" si="640"/>
        <v>882.70071561999998</v>
      </c>
      <c r="D1860" s="158">
        <f t="shared" si="632"/>
        <v>6412.88</v>
      </c>
      <c r="E1860" s="150">
        <f>IF(AND(K1860=1,K1859&gt;1),VLOOKUP(A1859,[1]Plan1!$GA$137:$GD$300,4),E1859)</f>
        <v>6455.85</v>
      </c>
      <c r="F1860" s="152">
        <f t="shared" si="623"/>
        <v>44711</v>
      </c>
      <c r="G1860" s="152">
        <f t="shared" si="641"/>
        <v>44742</v>
      </c>
      <c r="H1860" s="159">
        <f t="shared" si="624"/>
        <v>6.7005775876050055E-3</v>
      </c>
      <c r="I1860" s="160">
        <f t="shared" si="633"/>
        <v>44803</v>
      </c>
      <c r="J1860" s="155">
        <f t="shared" si="642"/>
        <v>31</v>
      </c>
      <c r="K1860" s="155">
        <f t="shared" si="638"/>
        <v>23</v>
      </c>
      <c r="L1860" s="2">
        <f t="shared" si="634"/>
        <v>1.0049671099999999</v>
      </c>
      <c r="M1860" s="157">
        <f t="shared" si="639"/>
        <v>1.0049671099999999</v>
      </c>
      <c r="N1860" s="2">
        <f t="shared" si="625"/>
        <v>887.08518717000004</v>
      </c>
      <c r="O1860" s="161">
        <f t="shared" si="635"/>
        <v>0</v>
      </c>
      <c r="P1860" s="162">
        <f t="shared" si="626"/>
        <v>0</v>
      </c>
      <c r="Q1860" s="157">
        <f t="shared" si="627"/>
        <v>0</v>
      </c>
      <c r="R1860" s="163">
        <f t="shared" si="636"/>
        <v>0.12</v>
      </c>
      <c r="S1860" s="161">
        <f t="shared" si="628"/>
        <v>23</v>
      </c>
      <c r="T1860" s="161">
        <v>360</v>
      </c>
      <c r="U1860" s="164">
        <f t="shared" si="629"/>
        <v>1.0070314869999999</v>
      </c>
      <c r="V1860" s="157">
        <f t="shared" si="630"/>
        <v>6.2375279600000004</v>
      </c>
      <c r="W1860" s="2">
        <f t="shared" si="637"/>
        <v>0</v>
      </c>
      <c r="X1860" s="8"/>
      <c r="Y1860" s="8"/>
      <c r="Z1860" s="5"/>
      <c r="AA1860" s="1"/>
      <c r="AB1860" s="8"/>
      <c r="AC1860" s="3"/>
      <c r="AD1860" s="1"/>
      <c r="AE1860" s="3"/>
      <c r="AF1860" s="3"/>
      <c r="AG1860" s="4"/>
      <c r="AH1860" s="4"/>
      <c r="AI1860" s="4"/>
      <c r="AJ1860" s="1"/>
      <c r="AK1860" s="1"/>
      <c r="AL1860" s="1"/>
      <c r="AM1860" s="1"/>
    </row>
    <row r="1861" spans="1:177" ht="15" customHeight="1" x14ac:dyDescent="0.2">
      <c r="A1861" s="75">
        <f t="shared" si="631"/>
        <v>44796</v>
      </c>
      <c r="B1861" s="2">
        <f t="shared" si="622"/>
        <v>893.78742967000005</v>
      </c>
      <c r="C1861" s="157">
        <f t="shared" si="640"/>
        <v>882.70071561999998</v>
      </c>
      <c r="D1861" s="158">
        <f t="shared" si="632"/>
        <v>6412.88</v>
      </c>
      <c r="E1861" s="150">
        <f>IF(AND(K1861=1,K1860&gt;1),VLOOKUP(A1860,[1]Plan1!$GA$137:$GD$300,4),E1860)</f>
        <v>6455.85</v>
      </c>
      <c r="F1861" s="152">
        <f t="shared" si="623"/>
        <v>44711</v>
      </c>
      <c r="G1861" s="152">
        <f t="shared" si="641"/>
        <v>44742</v>
      </c>
      <c r="H1861" s="159">
        <f t="shared" si="624"/>
        <v>6.7005775876050055E-3</v>
      </c>
      <c r="I1861" s="160">
        <f t="shared" si="633"/>
        <v>44803</v>
      </c>
      <c r="J1861" s="155">
        <f t="shared" si="642"/>
        <v>31</v>
      </c>
      <c r="K1861" s="155">
        <f t="shared" si="638"/>
        <v>24</v>
      </c>
      <c r="L1861" s="2">
        <f t="shared" si="634"/>
        <v>1.0051836300000001</v>
      </c>
      <c r="M1861" s="157">
        <f t="shared" si="639"/>
        <v>1.0051836300000001</v>
      </c>
      <c r="N1861" s="2">
        <f t="shared" si="625"/>
        <v>887.27630953000005</v>
      </c>
      <c r="O1861" s="161">
        <f t="shared" si="635"/>
        <v>0</v>
      </c>
      <c r="P1861" s="162">
        <f t="shared" si="626"/>
        <v>0</v>
      </c>
      <c r="Q1861" s="157">
        <f t="shared" si="627"/>
        <v>0</v>
      </c>
      <c r="R1861" s="163">
        <f t="shared" si="636"/>
        <v>0.12</v>
      </c>
      <c r="S1861" s="161">
        <f t="shared" si="628"/>
        <v>24</v>
      </c>
      <c r="T1861" s="161">
        <v>360</v>
      </c>
      <c r="U1861" s="164">
        <f t="shared" si="629"/>
        <v>1.0073383229999999</v>
      </c>
      <c r="V1861" s="157">
        <f t="shared" si="630"/>
        <v>6.5111201400000001</v>
      </c>
      <c r="W1861" s="2">
        <f t="shared" si="637"/>
        <v>0</v>
      </c>
      <c r="X1861" s="19"/>
      <c r="Y1861" s="19"/>
      <c r="Z1861" s="5"/>
      <c r="AA1861" s="20"/>
      <c r="AB1861" s="19"/>
      <c r="AC1861" s="28"/>
      <c r="AD1861" s="20"/>
      <c r="AE1861" s="28"/>
      <c r="AF1861" s="28"/>
      <c r="AG1861" s="37"/>
      <c r="AH1861" s="37"/>
      <c r="AI1861" s="37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  <c r="EA1861" s="20"/>
      <c r="EB1861" s="20"/>
      <c r="EC1861" s="20"/>
      <c r="ED1861" s="20"/>
      <c r="EE1861" s="20"/>
      <c r="EF1861" s="20"/>
      <c r="EG1861" s="20"/>
      <c r="EH1861" s="20"/>
      <c r="EI1861" s="20"/>
      <c r="EJ1861" s="20"/>
      <c r="EK1861" s="20"/>
      <c r="EL1861" s="20"/>
      <c r="EM1861" s="20"/>
      <c r="EN1861" s="20"/>
      <c r="EO1861" s="20"/>
      <c r="EP1861" s="20"/>
      <c r="EQ1861" s="20"/>
      <c r="ER1861" s="20"/>
      <c r="ES1861" s="20"/>
      <c r="ET1861" s="20"/>
      <c r="EU1861" s="20"/>
      <c r="EV1861" s="20"/>
      <c r="EW1861" s="20"/>
      <c r="EX1861" s="20"/>
      <c r="EY1861" s="20"/>
      <c r="EZ1861" s="20"/>
      <c r="FA1861" s="20"/>
      <c r="FB1861" s="20"/>
      <c r="FC1861" s="20"/>
      <c r="FD1861" s="20"/>
      <c r="FE1861" s="20"/>
      <c r="FF1861" s="20"/>
      <c r="FG1861" s="20"/>
      <c r="FH1861" s="20"/>
      <c r="FI1861" s="20"/>
      <c r="FJ1861" s="20"/>
      <c r="FK1861" s="20"/>
      <c r="FL1861" s="20"/>
      <c r="FM1861" s="20"/>
      <c r="FN1861" s="20"/>
      <c r="FO1861" s="20"/>
      <c r="FP1861" s="20"/>
      <c r="FQ1861" s="20"/>
      <c r="FR1861" s="20"/>
      <c r="FS1861" s="20"/>
      <c r="FT1861" s="20"/>
      <c r="FU1861" s="20"/>
    </row>
    <row r="1862" spans="1:177" ht="15" customHeight="1" x14ac:dyDescent="0.2">
      <c r="A1862" s="75">
        <f t="shared" si="631"/>
        <v>44797</v>
      </c>
      <c r="B1862" s="2">
        <f t="shared" si="622"/>
        <v>894.25237960999993</v>
      </c>
      <c r="C1862" s="157">
        <f t="shared" si="640"/>
        <v>882.70071561999998</v>
      </c>
      <c r="D1862" s="158">
        <f t="shared" si="632"/>
        <v>6412.88</v>
      </c>
      <c r="E1862" s="150">
        <f>IF(AND(K1862=1,K1861&gt;1),VLOOKUP(A1861,[1]Plan1!$GA$137:$GD$300,4),E1861)</f>
        <v>6455.85</v>
      </c>
      <c r="F1862" s="152">
        <f t="shared" si="623"/>
        <v>44711</v>
      </c>
      <c r="G1862" s="152">
        <f t="shared" si="641"/>
        <v>44742</v>
      </c>
      <c r="H1862" s="159">
        <f t="shared" si="624"/>
        <v>6.7005775876050055E-3</v>
      </c>
      <c r="I1862" s="160">
        <f t="shared" si="633"/>
        <v>44803</v>
      </c>
      <c r="J1862" s="155">
        <f t="shared" si="642"/>
        <v>31</v>
      </c>
      <c r="K1862" s="155">
        <f t="shared" si="638"/>
        <v>25</v>
      </c>
      <c r="L1862" s="2">
        <f t="shared" si="634"/>
        <v>1.00540019</v>
      </c>
      <c r="M1862" s="157">
        <f t="shared" si="639"/>
        <v>1.00540019</v>
      </c>
      <c r="N1862" s="2">
        <f t="shared" si="625"/>
        <v>887.46746718999998</v>
      </c>
      <c r="O1862" s="161">
        <f t="shared" si="635"/>
        <v>0</v>
      </c>
      <c r="P1862" s="162">
        <f t="shared" si="626"/>
        <v>0</v>
      </c>
      <c r="Q1862" s="157">
        <f t="shared" si="627"/>
        <v>0</v>
      </c>
      <c r="R1862" s="163">
        <f t="shared" si="636"/>
        <v>0.12</v>
      </c>
      <c r="S1862" s="161">
        <f t="shared" si="628"/>
        <v>25</v>
      </c>
      <c r="T1862" s="161">
        <v>360</v>
      </c>
      <c r="U1862" s="164">
        <f t="shared" si="629"/>
        <v>1.0076452520000001</v>
      </c>
      <c r="V1862" s="157">
        <f t="shared" si="630"/>
        <v>6.7849124200000004</v>
      </c>
      <c r="W1862" s="2">
        <f t="shared" si="637"/>
        <v>0</v>
      </c>
      <c r="X1862" s="8"/>
      <c r="Y1862" s="8"/>
      <c r="Z1862" s="5"/>
      <c r="AA1862" s="1"/>
      <c r="AB1862" s="8"/>
      <c r="AC1862" s="3"/>
      <c r="AD1862" s="1"/>
      <c r="AE1862" s="3"/>
      <c r="AF1862" s="3"/>
      <c r="AG1862" s="4"/>
      <c r="AH1862" s="4"/>
      <c r="AI1862" s="4"/>
      <c r="AJ1862" s="1"/>
      <c r="AK1862" s="1"/>
      <c r="AL1862" s="1"/>
      <c r="AM1862" s="1"/>
    </row>
    <row r="1863" spans="1:177" ht="15" customHeight="1" x14ac:dyDescent="0.2">
      <c r="A1863" s="75">
        <f t="shared" si="631"/>
        <v>44798</v>
      </c>
      <c r="B1863" s="2">
        <f t="shared" si="622"/>
        <v>894.71758373</v>
      </c>
      <c r="C1863" s="157">
        <f t="shared" si="640"/>
        <v>882.70071561999998</v>
      </c>
      <c r="D1863" s="158">
        <f t="shared" si="632"/>
        <v>6412.88</v>
      </c>
      <c r="E1863" s="150">
        <f>IF(AND(K1863=1,K1862&gt;1),VLOOKUP(A1862,[1]Plan1!$GA$137:$GD$300,4),E1862)</f>
        <v>6455.85</v>
      </c>
      <c r="F1863" s="152">
        <f t="shared" si="623"/>
        <v>44711</v>
      </c>
      <c r="G1863" s="152">
        <f t="shared" si="641"/>
        <v>44742</v>
      </c>
      <c r="H1863" s="159">
        <f t="shared" si="624"/>
        <v>6.7005775876050055E-3</v>
      </c>
      <c r="I1863" s="160">
        <f t="shared" si="633"/>
        <v>44803</v>
      </c>
      <c r="J1863" s="155">
        <f t="shared" si="642"/>
        <v>31</v>
      </c>
      <c r="K1863" s="155">
        <f t="shared" si="638"/>
        <v>26</v>
      </c>
      <c r="L1863" s="2">
        <f t="shared" si="634"/>
        <v>1.00561681</v>
      </c>
      <c r="M1863" s="157">
        <f t="shared" si="639"/>
        <v>1.00561681</v>
      </c>
      <c r="N1863" s="2">
        <f t="shared" si="625"/>
        <v>887.65867781999998</v>
      </c>
      <c r="O1863" s="161">
        <f t="shared" si="635"/>
        <v>0</v>
      </c>
      <c r="P1863" s="162">
        <f t="shared" si="626"/>
        <v>0</v>
      </c>
      <c r="Q1863" s="157">
        <f t="shared" si="627"/>
        <v>0</v>
      </c>
      <c r="R1863" s="163">
        <f t="shared" si="636"/>
        <v>0.12</v>
      </c>
      <c r="S1863" s="161">
        <f t="shared" si="628"/>
        <v>26</v>
      </c>
      <c r="T1863" s="161">
        <v>360</v>
      </c>
      <c r="U1863" s="164">
        <f t="shared" si="629"/>
        <v>1.0079522750000001</v>
      </c>
      <c r="V1863" s="157">
        <f t="shared" si="630"/>
        <v>7.05890591</v>
      </c>
      <c r="W1863" s="2">
        <f t="shared" si="637"/>
        <v>0</v>
      </c>
      <c r="X1863" s="8"/>
      <c r="Y1863" s="8"/>
      <c r="Z1863" s="5"/>
      <c r="AA1863" s="1"/>
      <c r="AB1863" s="8"/>
      <c r="AC1863" s="3"/>
      <c r="AD1863" s="1"/>
      <c r="AE1863" s="3"/>
      <c r="AF1863" s="3"/>
      <c r="AG1863" s="4"/>
      <c r="AH1863" s="4"/>
      <c r="AI1863" s="4"/>
      <c r="AJ1863" s="1"/>
      <c r="AK1863" s="1"/>
      <c r="AL1863" s="1"/>
      <c r="AM1863" s="1"/>
    </row>
    <row r="1864" spans="1:177" ht="15" customHeight="1" x14ac:dyDescent="0.2">
      <c r="A1864" s="75">
        <f t="shared" si="631"/>
        <v>44799</v>
      </c>
      <c r="B1864" s="2">
        <f t="shared" si="622"/>
        <v>895.18302342000004</v>
      </c>
      <c r="C1864" s="157">
        <f t="shared" si="640"/>
        <v>882.70071561999998</v>
      </c>
      <c r="D1864" s="158">
        <f t="shared" si="632"/>
        <v>6412.88</v>
      </c>
      <c r="E1864" s="150">
        <f>IF(AND(K1864=1,K1863&gt;1),VLOOKUP(A1863,[1]Plan1!$GA$137:$GD$300,4),E1863)</f>
        <v>6455.85</v>
      </c>
      <c r="F1864" s="152">
        <f t="shared" si="623"/>
        <v>44711</v>
      </c>
      <c r="G1864" s="152">
        <f t="shared" si="641"/>
        <v>44742</v>
      </c>
      <c r="H1864" s="159">
        <f t="shared" si="624"/>
        <v>6.7005775876050055E-3</v>
      </c>
      <c r="I1864" s="160">
        <f t="shared" si="633"/>
        <v>44803</v>
      </c>
      <c r="J1864" s="155">
        <f t="shared" si="642"/>
        <v>31</v>
      </c>
      <c r="K1864" s="155">
        <f t="shared" si="638"/>
        <v>27</v>
      </c>
      <c r="L1864" s="2">
        <f t="shared" si="634"/>
        <v>1.00583347</v>
      </c>
      <c r="M1864" s="157">
        <f t="shared" si="639"/>
        <v>1.00583347</v>
      </c>
      <c r="N1864" s="2">
        <f t="shared" si="625"/>
        <v>887.84992376000002</v>
      </c>
      <c r="O1864" s="161">
        <f t="shared" si="635"/>
        <v>0</v>
      </c>
      <c r="P1864" s="162">
        <f t="shared" si="626"/>
        <v>0</v>
      </c>
      <c r="Q1864" s="157">
        <f t="shared" si="627"/>
        <v>0</v>
      </c>
      <c r="R1864" s="163">
        <f t="shared" si="636"/>
        <v>0.12</v>
      </c>
      <c r="S1864" s="161">
        <f t="shared" si="628"/>
        <v>27</v>
      </c>
      <c r="T1864" s="161">
        <v>360</v>
      </c>
      <c r="U1864" s="164">
        <f t="shared" si="629"/>
        <v>1.0082593909999999</v>
      </c>
      <c r="V1864" s="157">
        <f t="shared" si="630"/>
        <v>7.3330996600000002</v>
      </c>
      <c r="W1864" s="2">
        <f t="shared" si="637"/>
        <v>0</v>
      </c>
      <c r="X1864" s="8"/>
      <c r="Y1864" s="8"/>
      <c r="Z1864" s="5"/>
      <c r="AA1864" s="1"/>
      <c r="AB1864" s="8"/>
      <c r="AC1864" s="3"/>
      <c r="AD1864" s="1"/>
      <c r="AE1864" s="3"/>
      <c r="AF1864" s="3"/>
      <c r="AG1864" s="4"/>
      <c r="AH1864" s="4"/>
      <c r="AI1864" s="4"/>
      <c r="AJ1864" s="1"/>
      <c r="AK1864" s="1"/>
      <c r="AL1864" s="1"/>
      <c r="AM1864" s="1"/>
    </row>
    <row r="1865" spans="1:177" ht="15" customHeight="1" x14ac:dyDescent="0.2">
      <c r="A1865" s="75">
        <f t="shared" si="631"/>
        <v>44800</v>
      </c>
      <c r="B1865" s="2">
        <f t="shared" si="622"/>
        <v>895.64869967000004</v>
      </c>
      <c r="C1865" s="157">
        <f t="shared" si="640"/>
        <v>882.70071561999998</v>
      </c>
      <c r="D1865" s="158">
        <f t="shared" si="632"/>
        <v>6412.88</v>
      </c>
      <c r="E1865" s="150">
        <f>IF(AND(K1865=1,K1864&gt;1),VLOOKUP(A1864,[1]Plan1!$GA$137:$GD$300,4),E1864)</f>
        <v>6455.85</v>
      </c>
      <c r="F1865" s="152">
        <f t="shared" si="623"/>
        <v>44711</v>
      </c>
      <c r="G1865" s="152">
        <f t="shared" si="641"/>
        <v>44742</v>
      </c>
      <c r="H1865" s="159">
        <f t="shared" si="624"/>
        <v>6.7005775876050055E-3</v>
      </c>
      <c r="I1865" s="160">
        <f t="shared" si="633"/>
        <v>44803</v>
      </c>
      <c r="J1865" s="155">
        <f t="shared" si="642"/>
        <v>31</v>
      </c>
      <c r="K1865" s="155">
        <f t="shared" si="638"/>
        <v>28</v>
      </c>
      <c r="L1865" s="2">
        <f t="shared" si="634"/>
        <v>1.00605017</v>
      </c>
      <c r="M1865" s="157">
        <f t="shared" si="639"/>
        <v>1.00605017</v>
      </c>
      <c r="N1865" s="2">
        <f t="shared" si="625"/>
        <v>888.04120499999999</v>
      </c>
      <c r="O1865" s="161">
        <f t="shared" si="635"/>
        <v>0</v>
      </c>
      <c r="P1865" s="162">
        <f t="shared" si="626"/>
        <v>0</v>
      </c>
      <c r="Q1865" s="157">
        <f t="shared" si="627"/>
        <v>0</v>
      </c>
      <c r="R1865" s="163">
        <f t="shared" si="636"/>
        <v>0.12</v>
      </c>
      <c r="S1865" s="161">
        <f t="shared" si="628"/>
        <v>28</v>
      </c>
      <c r="T1865" s="161">
        <v>360</v>
      </c>
      <c r="U1865" s="164">
        <f t="shared" si="629"/>
        <v>1.0085666010000001</v>
      </c>
      <c r="V1865" s="157">
        <f t="shared" si="630"/>
        <v>7.6074946700000003</v>
      </c>
      <c r="W1865" s="2">
        <f t="shared" si="637"/>
        <v>0</v>
      </c>
      <c r="X1865" s="8"/>
      <c r="Y1865" s="8"/>
      <c r="Z1865" s="5"/>
      <c r="AA1865" s="1"/>
      <c r="AB1865" s="8"/>
      <c r="AC1865" s="3"/>
      <c r="AD1865" s="1"/>
      <c r="AE1865" s="3"/>
      <c r="AF1865" s="3"/>
      <c r="AG1865" s="4"/>
      <c r="AH1865" s="4"/>
      <c r="AI1865" s="4"/>
      <c r="AJ1865" s="1"/>
      <c r="AK1865" s="1"/>
      <c r="AL1865" s="1"/>
      <c r="AM1865" s="1"/>
    </row>
    <row r="1866" spans="1:177" ht="15" customHeight="1" x14ac:dyDescent="0.2">
      <c r="A1866" s="75">
        <f t="shared" si="631"/>
        <v>44801</v>
      </c>
      <c r="B1866" s="2">
        <f t="shared" si="622"/>
        <v>896.11463037999999</v>
      </c>
      <c r="C1866" s="157">
        <f t="shared" si="640"/>
        <v>882.70071561999998</v>
      </c>
      <c r="D1866" s="158">
        <f t="shared" si="632"/>
        <v>6412.88</v>
      </c>
      <c r="E1866" s="150">
        <f>IF(AND(K1866=1,K1865&gt;1),VLOOKUP(A1865,[1]Plan1!$GA$137:$GD$300,4),E1865)</f>
        <v>6455.85</v>
      </c>
      <c r="F1866" s="152">
        <f t="shared" si="623"/>
        <v>44711</v>
      </c>
      <c r="G1866" s="152">
        <f t="shared" si="641"/>
        <v>44742</v>
      </c>
      <c r="H1866" s="159">
        <f t="shared" si="624"/>
        <v>6.7005775876050055E-3</v>
      </c>
      <c r="I1866" s="160">
        <f t="shared" si="633"/>
        <v>44803</v>
      </c>
      <c r="J1866" s="155">
        <f t="shared" si="642"/>
        <v>31</v>
      </c>
      <c r="K1866" s="155">
        <f t="shared" si="638"/>
        <v>29</v>
      </c>
      <c r="L1866" s="2">
        <f t="shared" si="634"/>
        <v>1.00626693</v>
      </c>
      <c r="M1866" s="157">
        <f t="shared" si="639"/>
        <v>1.00626693</v>
      </c>
      <c r="N1866" s="2">
        <f t="shared" si="625"/>
        <v>888.23253921000003</v>
      </c>
      <c r="O1866" s="161">
        <f t="shared" si="635"/>
        <v>0</v>
      </c>
      <c r="P1866" s="162">
        <f t="shared" si="626"/>
        <v>0</v>
      </c>
      <c r="Q1866" s="157">
        <f t="shared" si="627"/>
        <v>0</v>
      </c>
      <c r="R1866" s="163">
        <f t="shared" si="636"/>
        <v>0.12</v>
      </c>
      <c r="S1866" s="161">
        <f t="shared" si="628"/>
        <v>29</v>
      </c>
      <c r="T1866" s="161">
        <v>360</v>
      </c>
      <c r="U1866" s="164">
        <f t="shared" si="629"/>
        <v>1.008873905</v>
      </c>
      <c r="V1866" s="157">
        <f t="shared" si="630"/>
        <v>7.8820911699999998</v>
      </c>
      <c r="W1866" s="2">
        <f t="shared" si="637"/>
        <v>0</v>
      </c>
      <c r="X1866" s="8"/>
      <c r="Y1866" s="8"/>
      <c r="Z1866" s="5"/>
      <c r="AA1866" s="1"/>
      <c r="AB1866" s="8"/>
      <c r="AC1866" s="3"/>
      <c r="AD1866" s="1"/>
      <c r="AE1866" s="3"/>
      <c r="AF1866" s="3"/>
      <c r="AG1866" s="4"/>
      <c r="AH1866" s="4"/>
      <c r="AI1866" s="4"/>
      <c r="AJ1866" s="1"/>
      <c r="AK1866" s="1"/>
      <c r="AL1866" s="1"/>
      <c r="AM1866" s="1"/>
    </row>
    <row r="1867" spans="1:177" ht="15" customHeight="1" x14ac:dyDescent="0.2">
      <c r="A1867" s="75">
        <f t="shared" si="631"/>
        <v>44802</v>
      </c>
      <c r="B1867" s="2">
        <f t="shared" ref="B1867:B1930" si="643">N1867+V1867</f>
        <v>896.58079694000003</v>
      </c>
      <c r="C1867" s="157">
        <f t="shared" si="640"/>
        <v>882.70071561999998</v>
      </c>
      <c r="D1867" s="158">
        <f t="shared" si="632"/>
        <v>6412.88</v>
      </c>
      <c r="E1867" s="150">
        <f>IF(AND(K1867=1,K1866&gt;1),VLOOKUP(A1866,[1]Plan1!$GA$137:$GD$300,4),E1866)</f>
        <v>6455.85</v>
      </c>
      <c r="F1867" s="152">
        <f t="shared" ref="F1867:F1930" si="644">EDATE(G1867,-1)</f>
        <v>44711</v>
      </c>
      <c r="G1867" s="152">
        <f t="shared" si="641"/>
        <v>44742</v>
      </c>
      <c r="H1867" s="159">
        <f t="shared" ref="H1867:H1930" si="645">(E1867/D1867)-1</f>
        <v>6.7005775876050055E-3</v>
      </c>
      <c r="I1867" s="160">
        <f t="shared" si="633"/>
        <v>44803</v>
      </c>
      <c r="J1867" s="155">
        <f t="shared" si="642"/>
        <v>31</v>
      </c>
      <c r="K1867" s="155">
        <f t="shared" si="638"/>
        <v>30</v>
      </c>
      <c r="L1867" s="2">
        <f t="shared" si="634"/>
        <v>1.00648373</v>
      </c>
      <c r="M1867" s="157">
        <f t="shared" si="639"/>
        <v>1.00648373</v>
      </c>
      <c r="N1867" s="2">
        <f t="shared" ref="N1867:N1930" si="646">TRUNC(C1867*M1867,8)</f>
        <v>888.42390872999999</v>
      </c>
      <c r="O1867" s="161">
        <f t="shared" si="635"/>
        <v>0</v>
      </c>
      <c r="P1867" s="162">
        <f t="shared" ref="P1867:P1930" si="647">IF(O1867&gt;0,VLOOKUP($A1867,$AB$11:$AG$122,6),0)</f>
        <v>0</v>
      </c>
      <c r="Q1867" s="157">
        <f t="shared" ref="Q1867:Q1930" si="648">IF(P1867&gt;0,TRUNC(P1867*N1867,8),0)</f>
        <v>0</v>
      </c>
      <c r="R1867" s="163">
        <f t="shared" si="636"/>
        <v>0.12</v>
      </c>
      <c r="S1867" s="161">
        <f t="shared" ref="S1867:S1930" si="649">K1867</f>
        <v>30</v>
      </c>
      <c r="T1867" s="161">
        <v>360</v>
      </c>
      <c r="U1867" s="164">
        <f t="shared" ref="U1867:U1930" si="650">ROUND((1+R1867)^(30/360)^(K1867/J1867),9)</f>
        <v>1.009181302</v>
      </c>
      <c r="V1867" s="157">
        <f t="shared" ref="V1867:V1930" si="651">TRUNC((N1867*(U1867-1)),8)</f>
        <v>8.15688821</v>
      </c>
      <c r="W1867" s="2">
        <f t="shared" si="637"/>
        <v>0</v>
      </c>
      <c r="X1867" s="8"/>
      <c r="Y1867" s="8"/>
      <c r="Z1867" s="5"/>
      <c r="AA1867" s="1"/>
      <c r="AB1867" s="8"/>
      <c r="AC1867" s="3"/>
      <c r="AD1867" s="1"/>
      <c r="AE1867" s="3"/>
      <c r="AF1867" s="3"/>
      <c r="AG1867" s="4"/>
      <c r="AH1867" s="4"/>
      <c r="AI1867" s="4"/>
      <c r="AJ1867" s="1"/>
      <c r="AK1867" s="1"/>
      <c r="AL1867" s="1"/>
      <c r="AM1867" s="1"/>
    </row>
    <row r="1868" spans="1:177" ht="15" customHeight="1" x14ac:dyDescent="0.2">
      <c r="A1868" s="75">
        <f t="shared" ref="A1868:A1931" si="652">(A1867+1)</f>
        <v>44803</v>
      </c>
      <c r="B1868" s="2">
        <f t="shared" si="643"/>
        <v>897.04720030999999</v>
      </c>
      <c r="C1868" s="157">
        <f t="shared" si="640"/>
        <v>882.70071561999998</v>
      </c>
      <c r="D1868" s="158">
        <f t="shared" ref="D1868:D1931" si="653">IF(E1868=E1867,D1867,E1867)</f>
        <v>6412.88</v>
      </c>
      <c r="E1868" s="150">
        <f>IF(AND(K1868=1,K1867&gt;1),VLOOKUP(A1867,[1]Plan1!$GA$137:$GD$300,4),E1867)</f>
        <v>6455.85</v>
      </c>
      <c r="F1868" s="152">
        <f t="shared" si="644"/>
        <v>44711</v>
      </c>
      <c r="G1868" s="152">
        <f t="shared" si="641"/>
        <v>44742</v>
      </c>
      <c r="H1868" s="159">
        <f t="shared" si="645"/>
        <v>6.7005775876050055E-3</v>
      </c>
      <c r="I1868" s="160">
        <f t="shared" ref="I1868:I1931" si="654">VLOOKUP(A1867,AF$126:AI$301,4)</f>
        <v>44803</v>
      </c>
      <c r="J1868" s="155">
        <f t="shared" si="642"/>
        <v>31</v>
      </c>
      <c r="K1868" s="155">
        <f t="shared" si="638"/>
        <v>31</v>
      </c>
      <c r="L1868" s="2">
        <f t="shared" ref="L1868:L1931" si="655">TRUNC((E1868/D1868)^TRUNC((K1868/J1868),9),8)</f>
        <v>1.00670057</v>
      </c>
      <c r="M1868" s="157">
        <f t="shared" si="639"/>
        <v>1.00670057</v>
      </c>
      <c r="N1868" s="2">
        <f t="shared" si="646"/>
        <v>888.61531355</v>
      </c>
      <c r="O1868" s="161">
        <f t="shared" ref="O1868:O1931" si="656">IF(VLOOKUP(A1868,AB$11:AK$122,10)=VLOOKUP(A1867,AB$11:AK$122,10),0,VLOOKUP(A1868,AB$11:AK$122,10))</f>
        <v>25</v>
      </c>
      <c r="P1868" s="162">
        <f t="shared" si="647"/>
        <v>2.8970568769520703E-2</v>
      </c>
      <c r="Q1868" s="157">
        <f t="shared" si="648"/>
        <v>25.743691049999999</v>
      </c>
      <c r="R1868" s="163">
        <f t="shared" ref="R1868:R1931" si="657">(R1867)</f>
        <v>0.12</v>
      </c>
      <c r="S1868" s="161">
        <f t="shared" si="649"/>
        <v>31</v>
      </c>
      <c r="T1868" s="161">
        <v>360</v>
      </c>
      <c r="U1868" s="164">
        <f t="shared" si="650"/>
        <v>1.0094887930000001</v>
      </c>
      <c r="V1868" s="157">
        <f t="shared" si="651"/>
        <v>8.4318867599999994</v>
      </c>
      <c r="W1868" s="2">
        <f t="shared" ref="W1868:W1931" si="658">IF(O1868&gt;0,Q1868+V1868,0)</f>
        <v>34.17557781</v>
      </c>
      <c r="X1868" s="8"/>
      <c r="Y1868" s="8"/>
      <c r="Z1868" s="5"/>
      <c r="AA1868" s="1"/>
      <c r="AB1868" s="8"/>
      <c r="AC1868" s="3"/>
      <c r="AD1868" s="1"/>
      <c r="AE1868" s="3"/>
      <c r="AF1868" s="3"/>
      <c r="AG1868" s="4"/>
      <c r="AH1868" s="4"/>
      <c r="AI1868" s="4"/>
      <c r="AJ1868" s="1"/>
      <c r="AK1868" s="1"/>
      <c r="AL1868" s="1"/>
      <c r="AM1868" s="1"/>
    </row>
    <row r="1869" spans="1:177" ht="15" customHeight="1" x14ac:dyDescent="0.2">
      <c r="A1869" s="75">
        <f t="shared" si="652"/>
        <v>44804</v>
      </c>
      <c r="B1869" s="2">
        <f t="shared" si="643"/>
        <v>862.94456615000001</v>
      </c>
      <c r="C1869" s="157">
        <f t="shared" si="640"/>
        <v>862.87162249999994</v>
      </c>
      <c r="D1869" s="158">
        <f t="shared" si="653"/>
        <v>6455.85</v>
      </c>
      <c r="E1869" s="150">
        <f>IF(AND(K1869=1,K1868&gt;1),VLOOKUP(A1868,[1]Plan1!$GA$137:$GD$300,4),E1868)</f>
        <v>6411.95</v>
      </c>
      <c r="F1869" s="152">
        <f t="shared" si="644"/>
        <v>44742</v>
      </c>
      <c r="G1869" s="152">
        <f t="shared" si="641"/>
        <v>44772</v>
      </c>
      <c r="H1869" s="159">
        <f t="shared" si="645"/>
        <v>-6.8000340776196433E-3</v>
      </c>
      <c r="I1869" s="160">
        <f t="shared" si="654"/>
        <v>44834</v>
      </c>
      <c r="J1869" s="155">
        <f t="shared" si="642"/>
        <v>31</v>
      </c>
      <c r="K1869" s="155">
        <f t="shared" si="638"/>
        <v>1</v>
      </c>
      <c r="L1869" s="2">
        <f t="shared" si="655"/>
        <v>0.99977990999999999</v>
      </c>
      <c r="M1869" s="157">
        <f t="shared" si="639"/>
        <v>0.99977990999999999</v>
      </c>
      <c r="N1869" s="2">
        <f t="shared" si="646"/>
        <v>862.68171308000001</v>
      </c>
      <c r="O1869" s="161">
        <f t="shared" si="656"/>
        <v>0</v>
      </c>
      <c r="P1869" s="162">
        <f t="shared" si="647"/>
        <v>0</v>
      </c>
      <c r="Q1869" s="157">
        <f t="shared" si="648"/>
        <v>0</v>
      </c>
      <c r="R1869" s="163">
        <f t="shared" si="657"/>
        <v>0.12</v>
      </c>
      <c r="S1869" s="161">
        <f t="shared" si="649"/>
        <v>1</v>
      </c>
      <c r="T1869" s="161">
        <v>360</v>
      </c>
      <c r="U1869" s="164">
        <f t="shared" si="650"/>
        <v>1.0003046929999999</v>
      </c>
      <c r="V1869" s="157">
        <f t="shared" si="651"/>
        <v>0.26285307000000002</v>
      </c>
      <c r="W1869" s="2">
        <f t="shared" si="658"/>
        <v>0</v>
      </c>
      <c r="X1869" s="13"/>
      <c r="Y1869" s="13"/>
      <c r="Z1869" s="5"/>
      <c r="AA1869" s="21"/>
      <c r="AB1869" s="13"/>
      <c r="AC1869" s="27"/>
      <c r="AD1869" s="21"/>
      <c r="AE1869" s="27"/>
      <c r="AF1869" s="27"/>
      <c r="AG1869" s="35"/>
      <c r="AH1869" s="35"/>
      <c r="AI1869" s="35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  <c r="BL1869" s="21"/>
      <c r="BM1869" s="21"/>
      <c r="BN1869" s="21"/>
      <c r="BO1869" s="21"/>
      <c r="BP1869" s="21"/>
      <c r="BQ1869" s="21"/>
      <c r="BR1869" s="21"/>
      <c r="BS1869" s="21"/>
      <c r="BT1869" s="21"/>
      <c r="BU1869" s="21"/>
      <c r="BV1869" s="21"/>
      <c r="BW1869" s="21"/>
      <c r="BX1869" s="21"/>
      <c r="BY1869" s="21"/>
      <c r="BZ1869" s="21"/>
      <c r="CA1869" s="21"/>
      <c r="CB1869" s="21"/>
      <c r="CC1869" s="21"/>
      <c r="CD1869" s="21"/>
      <c r="CE1869" s="21"/>
      <c r="CF1869" s="21"/>
      <c r="CG1869" s="21"/>
      <c r="CH1869" s="21"/>
      <c r="CI1869" s="21"/>
      <c r="CJ1869" s="21"/>
      <c r="CK1869" s="21"/>
      <c r="CL1869" s="21"/>
      <c r="CM1869" s="21"/>
      <c r="CN1869" s="21"/>
      <c r="CO1869" s="21"/>
      <c r="CP1869" s="21"/>
      <c r="CQ1869" s="21"/>
      <c r="CR1869" s="21"/>
      <c r="CS1869" s="21"/>
      <c r="CT1869" s="21"/>
      <c r="CU1869" s="21"/>
      <c r="CV1869" s="21"/>
      <c r="CW1869" s="21"/>
      <c r="CX1869" s="21"/>
      <c r="CY1869" s="21"/>
      <c r="CZ1869" s="21"/>
      <c r="DA1869" s="21"/>
      <c r="DB1869" s="21"/>
      <c r="DC1869" s="21"/>
      <c r="DD1869" s="21"/>
      <c r="DE1869" s="21"/>
      <c r="DF1869" s="21"/>
      <c r="DG1869" s="21"/>
      <c r="DH1869" s="21"/>
      <c r="DI1869" s="21"/>
      <c r="DJ1869" s="21"/>
      <c r="DK1869" s="21"/>
      <c r="DL1869" s="21"/>
      <c r="DM1869" s="21"/>
      <c r="DN1869" s="21"/>
      <c r="DO1869" s="21"/>
      <c r="DP1869" s="21"/>
      <c r="DQ1869" s="21"/>
      <c r="DR1869" s="21"/>
      <c r="DS1869" s="21"/>
      <c r="DT1869" s="21"/>
      <c r="DU1869" s="21"/>
      <c r="DV1869" s="21"/>
      <c r="DW1869" s="21"/>
      <c r="DX1869" s="21"/>
      <c r="DY1869" s="21"/>
      <c r="DZ1869" s="21"/>
      <c r="EA1869" s="21"/>
      <c r="EB1869" s="21"/>
      <c r="EC1869" s="21"/>
      <c r="ED1869" s="21"/>
      <c r="EE1869" s="21"/>
      <c r="EF1869" s="21"/>
      <c r="EG1869" s="21"/>
      <c r="EH1869" s="21"/>
      <c r="EI1869" s="21"/>
      <c r="EJ1869" s="21"/>
      <c r="EK1869" s="21"/>
      <c r="EL1869" s="21"/>
      <c r="EM1869" s="21"/>
      <c r="EN1869" s="21"/>
      <c r="EO1869" s="21"/>
      <c r="EP1869" s="21"/>
      <c r="EQ1869" s="21"/>
      <c r="ER1869" s="21"/>
      <c r="ES1869" s="21"/>
      <c r="ET1869" s="21"/>
      <c r="EU1869" s="21"/>
      <c r="EV1869" s="21"/>
      <c r="EW1869" s="21"/>
      <c r="EX1869" s="21"/>
      <c r="EY1869" s="21"/>
      <c r="EZ1869" s="21"/>
      <c r="FA1869" s="21"/>
      <c r="FB1869" s="21"/>
      <c r="FC1869" s="21"/>
      <c r="FD1869" s="21"/>
      <c r="FE1869" s="21"/>
      <c r="FF1869" s="21"/>
      <c r="FG1869" s="21"/>
      <c r="FH1869" s="21"/>
      <c r="FI1869" s="21"/>
      <c r="FJ1869" s="21"/>
      <c r="FK1869" s="21"/>
      <c r="FL1869" s="21"/>
      <c r="FM1869" s="21"/>
      <c r="FN1869" s="21"/>
      <c r="FO1869" s="21"/>
      <c r="FP1869" s="21"/>
      <c r="FQ1869" s="21"/>
      <c r="FR1869" s="21"/>
      <c r="FS1869" s="21"/>
      <c r="FT1869" s="21"/>
      <c r="FU1869" s="21"/>
    </row>
    <row r="1870" spans="1:177" ht="15" customHeight="1" x14ac:dyDescent="0.2">
      <c r="A1870" s="75">
        <f t="shared" si="652"/>
        <v>44805</v>
      </c>
      <c r="B1870" s="2">
        <f t="shared" si="643"/>
        <v>863.01752696999995</v>
      </c>
      <c r="C1870" s="157">
        <f t="shared" si="640"/>
        <v>862.87162249999994</v>
      </c>
      <c r="D1870" s="158">
        <f t="shared" si="653"/>
        <v>6455.85</v>
      </c>
      <c r="E1870" s="150">
        <f>IF(AND(K1870=1,K1869&gt;1),VLOOKUP(A1869,[1]Plan1!$GA$137:$GD$300,4),E1869)</f>
        <v>6411.95</v>
      </c>
      <c r="F1870" s="152">
        <f t="shared" si="644"/>
        <v>44742</v>
      </c>
      <c r="G1870" s="152">
        <f t="shared" si="641"/>
        <v>44772</v>
      </c>
      <c r="H1870" s="159">
        <f t="shared" si="645"/>
        <v>-6.8000340776196433E-3</v>
      </c>
      <c r="I1870" s="160">
        <f t="shared" si="654"/>
        <v>44834</v>
      </c>
      <c r="J1870" s="155">
        <f t="shared" si="642"/>
        <v>31</v>
      </c>
      <c r="K1870" s="155">
        <f t="shared" si="638"/>
        <v>2</v>
      </c>
      <c r="L1870" s="2">
        <f t="shared" si="655"/>
        <v>0.99955987999999996</v>
      </c>
      <c r="M1870" s="157">
        <f t="shared" si="639"/>
        <v>0.99955987999999996</v>
      </c>
      <c r="N1870" s="2">
        <f t="shared" si="646"/>
        <v>862.49185543999999</v>
      </c>
      <c r="O1870" s="161">
        <f t="shared" si="656"/>
        <v>0</v>
      </c>
      <c r="P1870" s="162">
        <f t="shared" si="647"/>
        <v>0</v>
      </c>
      <c r="Q1870" s="157">
        <f t="shared" si="648"/>
        <v>0</v>
      </c>
      <c r="R1870" s="163">
        <f t="shared" si="657"/>
        <v>0.12</v>
      </c>
      <c r="S1870" s="161">
        <f t="shared" si="649"/>
        <v>2</v>
      </c>
      <c r="T1870" s="161">
        <v>360</v>
      </c>
      <c r="U1870" s="164">
        <f t="shared" si="650"/>
        <v>1.0006094800000001</v>
      </c>
      <c r="V1870" s="157">
        <f t="shared" si="651"/>
        <v>0.52567153</v>
      </c>
      <c r="W1870" s="2">
        <f t="shared" si="658"/>
        <v>0</v>
      </c>
      <c r="X1870" s="8"/>
      <c r="Y1870" s="8"/>
      <c r="Z1870" s="5"/>
      <c r="AA1870" s="1"/>
      <c r="AB1870" s="8"/>
      <c r="AC1870" s="3"/>
      <c r="AD1870" s="1"/>
      <c r="AE1870" s="3"/>
      <c r="AF1870" s="3"/>
      <c r="AG1870" s="4"/>
      <c r="AH1870" s="4"/>
      <c r="AI1870" s="4"/>
      <c r="AJ1870" s="1"/>
      <c r="AK1870" s="1"/>
      <c r="AL1870" s="1"/>
      <c r="AM1870" s="1"/>
    </row>
    <row r="1871" spans="1:177" ht="15" customHeight="1" x14ac:dyDescent="0.2">
      <c r="A1871" s="75">
        <f t="shared" si="652"/>
        <v>44806</v>
      </c>
      <c r="B1871" s="2">
        <f t="shared" si="643"/>
        <v>863.09049457000003</v>
      </c>
      <c r="C1871" s="157">
        <f t="shared" si="640"/>
        <v>862.87162249999994</v>
      </c>
      <c r="D1871" s="158">
        <f t="shared" si="653"/>
        <v>6455.85</v>
      </c>
      <c r="E1871" s="150">
        <f>IF(AND(K1871=1,K1870&gt;1),VLOOKUP(A1870,[1]Plan1!$GA$137:$GD$300,4),E1870)</f>
        <v>6411.95</v>
      </c>
      <c r="F1871" s="152">
        <f t="shared" si="644"/>
        <v>44742</v>
      </c>
      <c r="G1871" s="152">
        <f t="shared" si="641"/>
        <v>44772</v>
      </c>
      <c r="H1871" s="159">
        <f t="shared" si="645"/>
        <v>-6.8000340776196433E-3</v>
      </c>
      <c r="I1871" s="160">
        <f t="shared" si="654"/>
        <v>44834</v>
      </c>
      <c r="J1871" s="155">
        <f t="shared" si="642"/>
        <v>31</v>
      </c>
      <c r="K1871" s="155">
        <f t="shared" si="638"/>
        <v>3</v>
      </c>
      <c r="L1871" s="2">
        <f t="shared" si="655"/>
        <v>0.99933989999999995</v>
      </c>
      <c r="M1871" s="157">
        <f t="shared" si="639"/>
        <v>0.99933989999999995</v>
      </c>
      <c r="N1871" s="2">
        <f t="shared" si="646"/>
        <v>862.30204093999998</v>
      </c>
      <c r="O1871" s="161">
        <f t="shared" si="656"/>
        <v>0</v>
      </c>
      <c r="P1871" s="162">
        <f t="shared" si="647"/>
        <v>0</v>
      </c>
      <c r="Q1871" s="157">
        <f t="shared" si="648"/>
        <v>0</v>
      </c>
      <c r="R1871" s="163">
        <f t="shared" si="657"/>
        <v>0.12</v>
      </c>
      <c r="S1871" s="161">
        <f t="shared" si="649"/>
        <v>3</v>
      </c>
      <c r="T1871" s="161">
        <v>360</v>
      </c>
      <c r="U1871" s="164">
        <f t="shared" si="650"/>
        <v>1.000914359</v>
      </c>
      <c r="V1871" s="157">
        <f t="shared" si="651"/>
        <v>0.78845363000000002</v>
      </c>
      <c r="W1871" s="2">
        <f t="shared" si="658"/>
        <v>0</v>
      </c>
      <c r="X1871" s="8"/>
      <c r="Y1871" s="8"/>
      <c r="Z1871" s="5"/>
      <c r="AA1871" s="1"/>
      <c r="AB1871" s="8"/>
      <c r="AC1871" s="3"/>
      <c r="AD1871" s="1"/>
      <c r="AE1871" s="3"/>
      <c r="AF1871" s="3"/>
      <c r="AG1871" s="4"/>
      <c r="AH1871" s="4"/>
      <c r="AI1871" s="4"/>
      <c r="AJ1871" s="1"/>
      <c r="AK1871" s="1"/>
      <c r="AL1871" s="1"/>
      <c r="AM1871" s="1"/>
    </row>
    <row r="1872" spans="1:177" ht="15" customHeight="1" x14ac:dyDescent="0.2">
      <c r="A1872" s="75">
        <f t="shared" si="652"/>
        <v>44807</v>
      </c>
      <c r="B1872" s="2">
        <f t="shared" si="643"/>
        <v>863.16346114999999</v>
      </c>
      <c r="C1872" s="157">
        <f t="shared" si="640"/>
        <v>862.87162249999994</v>
      </c>
      <c r="D1872" s="158">
        <f t="shared" si="653"/>
        <v>6455.85</v>
      </c>
      <c r="E1872" s="150">
        <f>IF(AND(K1872=1,K1871&gt;1),VLOOKUP(A1871,[1]Plan1!$GA$137:$GD$300,4),E1871)</f>
        <v>6411.95</v>
      </c>
      <c r="F1872" s="152">
        <f t="shared" si="644"/>
        <v>44742</v>
      </c>
      <c r="G1872" s="152">
        <f t="shared" si="641"/>
        <v>44772</v>
      </c>
      <c r="H1872" s="159">
        <f t="shared" si="645"/>
        <v>-6.8000340776196433E-3</v>
      </c>
      <c r="I1872" s="160">
        <f t="shared" si="654"/>
        <v>44834</v>
      </c>
      <c r="J1872" s="155">
        <f t="shared" si="642"/>
        <v>31</v>
      </c>
      <c r="K1872" s="155">
        <f t="shared" si="638"/>
        <v>4</v>
      </c>
      <c r="L1872" s="2">
        <f t="shared" si="655"/>
        <v>0.99911996000000003</v>
      </c>
      <c r="M1872" s="157">
        <f t="shared" si="639"/>
        <v>0.99911996000000003</v>
      </c>
      <c r="N1872" s="2">
        <f t="shared" si="646"/>
        <v>862.11226094999995</v>
      </c>
      <c r="O1872" s="161">
        <f t="shared" si="656"/>
        <v>0</v>
      </c>
      <c r="P1872" s="162">
        <f t="shared" si="647"/>
        <v>0</v>
      </c>
      <c r="Q1872" s="157">
        <f t="shared" si="648"/>
        <v>0</v>
      </c>
      <c r="R1872" s="163">
        <f t="shared" si="657"/>
        <v>0.12</v>
      </c>
      <c r="S1872" s="161">
        <f t="shared" si="649"/>
        <v>4</v>
      </c>
      <c r="T1872" s="161">
        <v>360</v>
      </c>
      <c r="U1872" s="164">
        <f t="shared" si="650"/>
        <v>1.0012193309999999</v>
      </c>
      <c r="V1872" s="157">
        <f t="shared" si="651"/>
        <v>1.0512002</v>
      </c>
      <c r="W1872" s="2">
        <f t="shared" si="658"/>
        <v>0</v>
      </c>
      <c r="X1872" s="8"/>
      <c r="Y1872" s="8"/>
      <c r="Z1872" s="5"/>
      <c r="AA1872" s="1"/>
      <c r="AB1872" s="8"/>
      <c r="AC1872" s="3"/>
      <c r="AD1872" s="1"/>
      <c r="AE1872" s="3"/>
      <c r="AF1872" s="3"/>
      <c r="AG1872" s="4"/>
      <c r="AH1872" s="4"/>
      <c r="AI1872" s="4"/>
      <c r="AJ1872" s="1"/>
      <c r="AK1872" s="1"/>
      <c r="AL1872" s="1"/>
      <c r="AM1872" s="1"/>
    </row>
    <row r="1873" spans="1:39" ht="15" customHeight="1" x14ac:dyDescent="0.2">
      <c r="A1873" s="75">
        <f t="shared" si="652"/>
        <v>44808</v>
      </c>
      <c r="B1873" s="2">
        <f t="shared" si="643"/>
        <v>863.23643535000008</v>
      </c>
      <c r="C1873" s="157">
        <f t="shared" si="640"/>
        <v>862.87162249999994</v>
      </c>
      <c r="D1873" s="158">
        <f t="shared" si="653"/>
        <v>6455.85</v>
      </c>
      <c r="E1873" s="150">
        <f>IF(AND(K1873=1,K1872&gt;1),VLOOKUP(A1872,[1]Plan1!$GA$137:$GD$300,4),E1872)</f>
        <v>6411.95</v>
      </c>
      <c r="F1873" s="152">
        <f t="shared" si="644"/>
        <v>44742</v>
      </c>
      <c r="G1873" s="152">
        <f t="shared" si="641"/>
        <v>44772</v>
      </c>
      <c r="H1873" s="159">
        <f t="shared" si="645"/>
        <v>-6.8000340776196433E-3</v>
      </c>
      <c r="I1873" s="160">
        <f t="shared" si="654"/>
        <v>44834</v>
      </c>
      <c r="J1873" s="155">
        <f t="shared" si="642"/>
        <v>31</v>
      </c>
      <c r="K1873" s="155">
        <f t="shared" si="638"/>
        <v>5</v>
      </c>
      <c r="L1873" s="2">
        <f t="shared" si="655"/>
        <v>0.99890007000000003</v>
      </c>
      <c r="M1873" s="157">
        <f t="shared" si="639"/>
        <v>0.99890007000000003</v>
      </c>
      <c r="N1873" s="2">
        <f t="shared" si="646"/>
        <v>861.92252411000004</v>
      </c>
      <c r="O1873" s="161">
        <f t="shared" si="656"/>
        <v>0</v>
      </c>
      <c r="P1873" s="162">
        <f t="shared" si="647"/>
        <v>0</v>
      </c>
      <c r="Q1873" s="157">
        <f t="shared" si="648"/>
        <v>0</v>
      </c>
      <c r="R1873" s="163">
        <f t="shared" si="657"/>
        <v>0.12</v>
      </c>
      <c r="S1873" s="161">
        <f t="shared" si="649"/>
        <v>5</v>
      </c>
      <c r="T1873" s="161">
        <v>360</v>
      </c>
      <c r="U1873" s="164">
        <f t="shared" si="650"/>
        <v>1.001524396</v>
      </c>
      <c r="V1873" s="157">
        <f t="shared" si="651"/>
        <v>1.3139112399999999</v>
      </c>
      <c r="W1873" s="2">
        <f t="shared" si="658"/>
        <v>0</v>
      </c>
      <c r="X1873" s="8"/>
      <c r="Y1873" s="8"/>
      <c r="Z1873" s="5"/>
      <c r="AA1873" s="1"/>
      <c r="AB1873" s="8"/>
      <c r="AC1873" s="3"/>
      <c r="AD1873" s="1"/>
      <c r="AE1873" s="3"/>
      <c r="AF1873" s="3"/>
      <c r="AG1873" s="4"/>
      <c r="AH1873" s="4"/>
      <c r="AI1873" s="4"/>
      <c r="AJ1873" s="1"/>
      <c r="AK1873" s="1"/>
      <c r="AL1873" s="1"/>
      <c r="AM1873" s="1"/>
    </row>
    <row r="1874" spans="1:39" ht="15" customHeight="1" x14ac:dyDescent="0.2">
      <c r="A1874" s="75">
        <f t="shared" si="652"/>
        <v>44809</v>
      </c>
      <c r="B1874" s="2">
        <f t="shared" si="643"/>
        <v>863.3094258000001</v>
      </c>
      <c r="C1874" s="157">
        <f t="shared" si="640"/>
        <v>862.87162249999994</v>
      </c>
      <c r="D1874" s="158">
        <f t="shared" si="653"/>
        <v>6455.85</v>
      </c>
      <c r="E1874" s="150">
        <f>IF(AND(K1874=1,K1873&gt;1),VLOOKUP(A1873,[1]Plan1!$GA$137:$GD$300,4),E1873)</f>
        <v>6411.95</v>
      </c>
      <c r="F1874" s="152">
        <f t="shared" si="644"/>
        <v>44742</v>
      </c>
      <c r="G1874" s="152">
        <f t="shared" si="641"/>
        <v>44772</v>
      </c>
      <c r="H1874" s="159">
        <f t="shared" si="645"/>
        <v>-6.8000340776196433E-3</v>
      </c>
      <c r="I1874" s="160">
        <f t="shared" si="654"/>
        <v>44834</v>
      </c>
      <c r="J1874" s="155">
        <f t="shared" si="642"/>
        <v>31</v>
      </c>
      <c r="K1874" s="155">
        <f t="shared" si="638"/>
        <v>6</v>
      </c>
      <c r="L1874" s="2">
        <f t="shared" si="655"/>
        <v>0.99868024</v>
      </c>
      <c r="M1874" s="157">
        <f t="shared" si="639"/>
        <v>0.99868024</v>
      </c>
      <c r="N1874" s="2">
        <f t="shared" si="646"/>
        <v>861.73283904000004</v>
      </c>
      <c r="O1874" s="161">
        <f t="shared" si="656"/>
        <v>0</v>
      </c>
      <c r="P1874" s="162">
        <f t="shared" si="647"/>
        <v>0</v>
      </c>
      <c r="Q1874" s="157">
        <f t="shared" si="648"/>
        <v>0</v>
      </c>
      <c r="R1874" s="163">
        <f t="shared" si="657"/>
        <v>0.12</v>
      </c>
      <c r="S1874" s="161">
        <f t="shared" si="649"/>
        <v>6</v>
      </c>
      <c r="T1874" s="161">
        <v>360</v>
      </c>
      <c r="U1874" s="164">
        <f t="shared" si="650"/>
        <v>1.001829554</v>
      </c>
      <c r="V1874" s="157">
        <f t="shared" si="651"/>
        <v>1.5765867600000001</v>
      </c>
      <c r="W1874" s="2">
        <f t="shared" si="658"/>
        <v>0</v>
      </c>
      <c r="X1874" s="8"/>
      <c r="Y1874" s="8"/>
      <c r="Z1874" s="5"/>
      <c r="AA1874" s="1"/>
      <c r="AB1874" s="8"/>
      <c r="AC1874" s="3"/>
      <c r="AD1874" s="1"/>
      <c r="AE1874" s="3"/>
      <c r="AF1874" s="3"/>
      <c r="AG1874" s="4"/>
      <c r="AH1874" s="4"/>
      <c r="AI1874" s="4"/>
      <c r="AJ1874" s="1"/>
      <c r="AK1874" s="1"/>
      <c r="AL1874" s="1"/>
      <c r="AM1874" s="1"/>
    </row>
    <row r="1875" spans="1:39" ht="15" customHeight="1" x14ac:dyDescent="0.2">
      <c r="A1875" s="75">
        <f t="shared" si="652"/>
        <v>44810</v>
      </c>
      <c r="B1875" s="2">
        <f t="shared" si="643"/>
        <v>863.38241433000007</v>
      </c>
      <c r="C1875" s="157">
        <f t="shared" si="640"/>
        <v>862.87162249999994</v>
      </c>
      <c r="D1875" s="158">
        <f t="shared" si="653"/>
        <v>6455.85</v>
      </c>
      <c r="E1875" s="150">
        <f>IF(AND(K1875=1,K1874&gt;1),VLOOKUP(A1874,[1]Plan1!$GA$137:$GD$300,4),E1874)</f>
        <v>6411.95</v>
      </c>
      <c r="F1875" s="152">
        <f t="shared" si="644"/>
        <v>44742</v>
      </c>
      <c r="G1875" s="152">
        <f t="shared" si="641"/>
        <v>44772</v>
      </c>
      <c r="H1875" s="159">
        <f t="shared" si="645"/>
        <v>-6.8000340776196433E-3</v>
      </c>
      <c r="I1875" s="160">
        <f t="shared" si="654"/>
        <v>44834</v>
      </c>
      <c r="J1875" s="155">
        <f t="shared" si="642"/>
        <v>31</v>
      </c>
      <c r="K1875" s="155">
        <f t="shared" si="638"/>
        <v>7</v>
      </c>
      <c r="L1875" s="2">
        <f t="shared" si="655"/>
        <v>0.99846045000000005</v>
      </c>
      <c r="M1875" s="157">
        <f t="shared" si="639"/>
        <v>0.99846045000000005</v>
      </c>
      <c r="N1875" s="2">
        <f t="shared" si="646"/>
        <v>861.54318849000003</v>
      </c>
      <c r="O1875" s="161">
        <f t="shared" si="656"/>
        <v>0</v>
      </c>
      <c r="P1875" s="162">
        <f t="shared" si="647"/>
        <v>0</v>
      </c>
      <c r="Q1875" s="157">
        <f t="shared" si="648"/>
        <v>0</v>
      </c>
      <c r="R1875" s="163">
        <f t="shared" si="657"/>
        <v>0.12</v>
      </c>
      <c r="S1875" s="161">
        <f t="shared" si="649"/>
        <v>7</v>
      </c>
      <c r="T1875" s="161">
        <v>360</v>
      </c>
      <c r="U1875" s="164">
        <f t="shared" si="650"/>
        <v>1.002134804</v>
      </c>
      <c r="V1875" s="157">
        <f t="shared" si="651"/>
        <v>1.8392258399999999</v>
      </c>
      <c r="W1875" s="2">
        <f t="shared" si="658"/>
        <v>0</v>
      </c>
      <c r="X1875" s="8"/>
      <c r="Y1875" s="8"/>
      <c r="Z1875" s="5"/>
      <c r="AA1875" s="1"/>
      <c r="AB1875" s="8"/>
      <c r="AC1875" s="3"/>
      <c r="AD1875" s="1"/>
      <c r="AE1875" s="3"/>
      <c r="AF1875" s="3"/>
      <c r="AG1875" s="4"/>
      <c r="AH1875" s="4"/>
      <c r="AI1875" s="4"/>
      <c r="AJ1875" s="1"/>
      <c r="AK1875" s="1"/>
      <c r="AL1875" s="1"/>
      <c r="AM1875" s="1"/>
    </row>
    <row r="1876" spans="1:39" ht="15" customHeight="1" x14ac:dyDescent="0.2">
      <c r="A1876" s="75">
        <f t="shared" si="652"/>
        <v>44811</v>
      </c>
      <c r="B1876" s="2">
        <f t="shared" si="643"/>
        <v>863.45540263999999</v>
      </c>
      <c r="C1876" s="157">
        <f t="shared" si="640"/>
        <v>862.87162249999994</v>
      </c>
      <c r="D1876" s="158">
        <f t="shared" si="653"/>
        <v>6455.85</v>
      </c>
      <c r="E1876" s="150">
        <f>IF(AND(K1876=1,K1875&gt;1),VLOOKUP(A1875,[1]Plan1!$GA$137:$GD$300,4),E1875)</f>
        <v>6411.95</v>
      </c>
      <c r="F1876" s="152">
        <f t="shared" si="644"/>
        <v>44742</v>
      </c>
      <c r="G1876" s="152">
        <f t="shared" si="641"/>
        <v>44772</v>
      </c>
      <c r="H1876" s="159">
        <f t="shared" si="645"/>
        <v>-6.8000340776196433E-3</v>
      </c>
      <c r="I1876" s="160">
        <f t="shared" si="654"/>
        <v>44834</v>
      </c>
      <c r="J1876" s="155">
        <f t="shared" si="642"/>
        <v>31</v>
      </c>
      <c r="K1876" s="155">
        <f t="shared" si="638"/>
        <v>8</v>
      </c>
      <c r="L1876" s="2">
        <f t="shared" si="655"/>
        <v>0.99824069999999998</v>
      </c>
      <c r="M1876" s="157">
        <f t="shared" si="639"/>
        <v>0.99824069999999998</v>
      </c>
      <c r="N1876" s="2">
        <f t="shared" si="646"/>
        <v>861.35357245</v>
      </c>
      <c r="O1876" s="161">
        <f t="shared" si="656"/>
        <v>0</v>
      </c>
      <c r="P1876" s="162">
        <f t="shared" si="647"/>
        <v>0</v>
      </c>
      <c r="Q1876" s="157">
        <f t="shared" si="648"/>
        <v>0</v>
      </c>
      <c r="R1876" s="163">
        <f t="shared" si="657"/>
        <v>0.12</v>
      </c>
      <c r="S1876" s="161">
        <f t="shared" si="649"/>
        <v>8</v>
      </c>
      <c r="T1876" s="161">
        <v>360</v>
      </c>
      <c r="U1876" s="164">
        <f t="shared" si="650"/>
        <v>1.002440148</v>
      </c>
      <c r="V1876" s="157">
        <f t="shared" si="651"/>
        <v>2.1018301899999998</v>
      </c>
      <c r="W1876" s="2">
        <f t="shared" si="658"/>
        <v>0</v>
      </c>
      <c r="X1876" s="8"/>
      <c r="Y1876" s="8"/>
      <c r="Z1876" s="5"/>
      <c r="AA1876" s="1"/>
      <c r="AB1876" s="8"/>
      <c r="AC1876" s="3"/>
      <c r="AD1876" s="1"/>
      <c r="AE1876" s="3"/>
      <c r="AF1876" s="3"/>
      <c r="AG1876" s="4"/>
      <c r="AH1876" s="4"/>
      <c r="AI1876" s="4"/>
      <c r="AJ1876" s="1"/>
      <c r="AK1876" s="1"/>
      <c r="AL1876" s="1"/>
      <c r="AM1876" s="1"/>
    </row>
    <row r="1877" spans="1:39" ht="15" customHeight="1" x14ac:dyDescent="0.2">
      <c r="A1877" s="75">
        <f t="shared" si="652"/>
        <v>44812</v>
      </c>
      <c r="B1877" s="2">
        <f t="shared" si="643"/>
        <v>863.52840716000003</v>
      </c>
      <c r="C1877" s="157">
        <f t="shared" si="640"/>
        <v>862.87162249999994</v>
      </c>
      <c r="D1877" s="158">
        <f t="shared" si="653"/>
        <v>6455.85</v>
      </c>
      <c r="E1877" s="150">
        <f>IF(AND(K1877=1,K1876&gt;1),VLOOKUP(A1876,[1]Plan1!$GA$137:$GD$300,4),E1876)</f>
        <v>6411.95</v>
      </c>
      <c r="F1877" s="152">
        <f t="shared" si="644"/>
        <v>44742</v>
      </c>
      <c r="G1877" s="152">
        <f t="shared" si="641"/>
        <v>44772</v>
      </c>
      <c r="H1877" s="159">
        <f t="shared" si="645"/>
        <v>-6.8000340776196433E-3</v>
      </c>
      <c r="I1877" s="160">
        <f t="shared" si="654"/>
        <v>44834</v>
      </c>
      <c r="J1877" s="155">
        <f t="shared" si="642"/>
        <v>31</v>
      </c>
      <c r="K1877" s="155">
        <f t="shared" si="638"/>
        <v>9</v>
      </c>
      <c r="L1877" s="2">
        <f t="shared" si="655"/>
        <v>0.99802100999999999</v>
      </c>
      <c r="M1877" s="157">
        <f t="shared" si="639"/>
        <v>0.99802100999999999</v>
      </c>
      <c r="N1877" s="2">
        <f t="shared" si="646"/>
        <v>861.16400818</v>
      </c>
      <c r="O1877" s="161">
        <f t="shared" si="656"/>
        <v>0</v>
      </c>
      <c r="P1877" s="162">
        <f t="shared" si="647"/>
        <v>0</v>
      </c>
      <c r="Q1877" s="157">
        <f t="shared" si="648"/>
        <v>0</v>
      </c>
      <c r="R1877" s="163">
        <f t="shared" si="657"/>
        <v>0.12</v>
      </c>
      <c r="S1877" s="161">
        <f t="shared" si="649"/>
        <v>9</v>
      </c>
      <c r="T1877" s="161">
        <v>360</v>
      </c>
      <c r="U1877" s="164">
        <f t="shared" si="650"/>
        <v>1.002745585</v>
      </c>
      <c r="V1877" s="157">
        <f t="shared" si="651"/>
        <v>2.3643989799999998</v>
      </c>
      <c r="W1877" s="2">
        <f t="shared" si="658"/>
        <v>0</v>
      </c>
      <c r="X1877" s="8"/>
      <c r="Y1877" s="8"/>
      <c r="Z1877" s="5"/>
      <c r="AA1877" s="1"/>
      <c r="AB1877" s="8"/>
      <c r="AC1877" s="3"/>
      <c r="AD1877" s="1"/>
      <c r="AE1877" s="3"/>
      <c r="AF1877" s="3"/>
      <c r="AG1877" s="4"/>
      <c r="AH1877" s="4"/>
      <c r="AI1877" s="4"/>
      <c r="AJ1877" s="1"/>
      <c r="AK1877" s="1"/>
      <c r="AL1877" s="1"/>
      <c r="AM1877" s="1"/>
    </row>
    <row r="1878" spans="1:39" ht="15" customHeight="1" x14ac:dyDescent="0.2">
      <c r="A1878" s="75">
        <f t="shared" si="652"/>
        <v>44813</v>
      </c>
      <c r="B1878" s="2">
        <f t="shared" si="643"/>
        <v>863.60141056999998</v>
      </c>
      <c r="C1878" s="157">
        <f t="shared" si="640"/>
        <v>862.87162249999994</v>
      </c>
      <c r="D1878" s="158">
        <f t="shared" si="653"/>
        <v>6455.85</v>
      </c>
      <c r="E1878" s="150">
        <f>IF(AND(K1878=1,K1877&gt;1),VLOOKUP(A1877,[1]Plan1!$GA$137:$GD$300,4),E1877)</f>
        <v>6411.95</v>
      </c>
      <c r="F1878" s="152">
        <f t="shared" si="644"/>
        <v>44742</v>
      </c>
      <c r="G1878" s="152">
        <f t="shared" si="641"/>
        <v>44772</v>
      </c>
      <c r="H1878" s="159">
        <f t="shared" si="645"/>
        <v>-6.8000340776196433E-3</v>
      </c>
      <c r="I1878" s="160">
        <f t="shared" si="654"/>
        <v>44834</v>
      </c>
      <c r="J1878" s="155">
        <f t="shared" si="642"/>
        <v>31</v>
      </c>
      <c r="K1878" s="155">
        <f t="shared" si="638"/>
        <v>10</v>
      </c>
      <c r="L1878" s="2">
        <f t="shared" si="655"/>
        <v>0.99780135999999997</v>
      </c>
      <c r="M1878" s="157">
        <f t="shared" si="639"/>
        <v>0.99780135999999997</v>
      </c>
      <c r="N1878" s="2">
        <f t="shared" si="646"/>
        <v>860.97447842999998</v>
      </c>
      <c r="O1878" s="161">
        <f t="shared" si="656"/>
        <v>0</v>
      </c>
      <c r="P1878" s="162">
        <f t="shared" si="647"/>
        <v>0</v>
      </c>
      <c r="Q1878" s="157">
        <f t="shared" si="648"/>
        <v>0</v>
      </c>
      <c r="R1878" s="163">
        <f t="shared" si="657"/>
        <v>0.12</v>
      </c>
      <c r="S1878" s="161">
        <f t="shared" si="649"/>
        <v>10</v>
      </c>
      <c r="T1878" s="161">
        <v>360</v>
      </c>
      <c r="U1878" s="164">
        <f t="shared" si="650"/>
        <v>1.0030511150000001</v>
      </c>
      <c r="V1878" s="157">
        <f t="shared" si="651"/>
        <v>2.6269321400000001</v>
      </c>
      <c r="W1878" s="2">
        <f t="shared" si="658"/>
        <v>0</v>
      </c>
      <c r="X1878" s="8"/>
      <c r="Y1878" s="8"/>
      <c r="Z1878" s="5"/>
      <c r="AA1878" s="1"/>
      <c r="AB1878" s="8"/>
      <c r="AC1878" s="3"/>
      <c r="AD1878" s="1"/>
      <c r="AE1878" s="3"/>
      <c r="AF1878" s="3"/>
      <c r="AG1878" s="4"/>
      <c r="AH1878" s="4"/>
      <c r="AI1878" s="4"/>
      <c r="AJ1878" s="1"/>
      <c r="AK1878" s="1"/>
      <c r="AL1878" s="1"/>
      <c r="AM1878" s="1"/>
    </row>
    <row r="1879" spans="1:39" ht="15" customHeight="1" x14ac:dyDescent="0.2">
      <c r="A1879" s="75">
        <f t="shared" si="652"/>
        <v>44814</v>
      </c>
      <c r="B1879" s="2">
        <f t="shared" si="643"/>
        <v>863.67443016999994</v>
      </c>
      <c r="C1879" s="157">
        <f t="shared" si="640"/>
        <v>862.87162249999994</v>
      </c>
      <c r="D1879" s="158">
        <f t="shared" si="653"/>
        <v>6455.85</v>
      </c>
      <c r="E1879" s="150">
        <f>IF(AND(K1879=1,K1878&gt;1),VLOOKUP(A1878,[1]Plan1!$GA$137:$GD$300,4),E1878)</f>
        <v>6411.95</v>
      </c>
      <c r="F1879" s="152">
        <f t="shared" si="644"/>
        <v>44742</v>
      </c>
      <c r="G1879" s="152">
        <f t="shared" si="641"/>
        <v>44772</v>
      </c>
      <c r="H1879" s="159">
        <f t="shared" si="645"/>
        <v>-6.8000340776196433E-3</v>
      </c>
      <c r="I1879" s="160">
        <f t="shared" si="654"/>
        <v>44834</v>
      </c>
      <c r="J1879" s="155">
        <f t="shared" si="642"/>
        <v>31</v>
      </c>
      <c r="K1879" s="155">
        <f t="shared" si="638"/>
        <v>11</v>
      </c>
      <c r="L1879" s="2">
        <f t="shared" si="655"/>
        <v>0.99758177000000003</v>
      </c>
      <c r="M1879" s="157">
        <f t="shared" si="639"/>
        <v>0.99758177000000003</v>
      </c>
      <c r="N1879" s="2">
        <f t="shared" si="646"/>
        <v>860.78500044999998</v>
      </c>
      <c r="O1879" s="161">
        <f t="shared" si="656"/>
        <v>0</v>
      </c>
      <c r="P1879" s="162">
        <f t="shared" si="647"/>
        <v>0</v>
      </c>
      <c r="Q1879" s="157">
        <f t="shared" si="648"/>
        <v>0</v>
      </c>
      <c r="R1879" s="163">
        <f t="shared" si="657"/>
        <v>0.12</v>
      </c>
      <c r="S1879" s="161">
        <f t="shared" si="649"/>
        <v>11</v>
      </c>
      <c r="T1879" s="161">
        <v>360</v>
      </c>
      <c r="U1879" s="164">
        <f t="shared" si="650"/>
        <v>1.0033567379999999</v>
      </c>
      <c r="V1879" s="157">
        <f t="shared" si="651"/>
        <v>2.8894297199999999</v>
      </c>
      <c r="W1879" s="2">
        <f t="shared" si="658"/>
        <v>0</v>
      </c>
      <c r="X1879" s="8"/>
      <c r="Y1879" s="8"/>
      <c r="Z1879" s="5"/>
      <c r="AA1879" s="1"/>
      <c r="AB1879" s="8"/>
      <c r="AC1879" s="3"/>
      <c r="AD1879" s="1"/>
      <c r="AE1879" s="3"/>
      <c r="AF1879" s="3"/>
      <c r="AG1879" s="4"/>
      <c r="AH1879" s="4"/>
      <c r="AI1879" s="4"/>
      <c r="AJ1879" s="1"/>
      <c r="AK1879" s="1"/>
      <c r="AL1879" s="1"/>
      <c r="AM1879" s="1"/>
    </row>
    <row r="1880" spans="1:39" ht="15" customHeight="1" x14ac:dyDescent="0.2">
      <c r="A1880" s="75">
        <f t="shared" si="652"/>
        <v>44815</v>
      </c>
      <c r="B1880" s="2">
        <f t="shared" si="643"/>
        <v>863.74744863000001</v>
      </c>
      <c r="C1880" s="157">
        <f t="shared" si="640"/>
        <v>862.87162249999994</v>
      </c>
      <c r="D1880" s="158">
        <f t="shared" si="653"/>
        <v>6455.85</v>
      </c>
      <c r="E1880" s="150">
        <f>IF(AND(K1880=1,K1879&gt;1),VLOOKUP(A1879,[1]Plan1!$GA$137:$GD$300,4),E1879)</f>
        <v>6411.95</v>
      </c>
      <c r="F1880" s="152">
        <f t="shared" si="644"/>
        <v>44742</v>
      </c>
      <c r="G1880" s="152">
        <f t="shared" si="641"/>
        <v>44772</v>
      </c>
      <c r="H1880" s="159">
        <f t="shared" si="645"/>
        <v>-6.8000340776196433E-3</v>
      </c>
      <c r="I1880" s="160">
        <f t="shared" si="654"/>
        <v>44834</v>
      </c>
      <c r="J1880" s="155">
        <f t="shared" si="642"/>
        <v>31</v>
      </c>
      <c r="K1880" s="155">
        <f t="shared" si="638"/>
        <v>12</v>
      </c>
      <c r="L1880" s="2">
        <f t="shared" si="655"/>
        <v>0.99736221999999997</v>
      </c>
      <c r="M1880" s="157">
        <f t="shared" si="639"/>
        <v>0.99736221999999997</v>
      </c>
      <c r="N1880" s="2">
        <f t="shared" si="646"/>
        <v>860.59555698999998</v>
      </c>
      <c r="O1880" s="161">
        <f t="shared" si="656"/>
        <v>0</v>
      </c>
      <c r="P1880" s="162">
        <f t="shared" si="647"/>
        <v>0</v>
      </c>
      <c r="Q1880" s="157">
        <f t="shared" si="648"/>
        <v>0</v>
      </c>
      <c r="R1880" s="163">
        <f t="shared" si="657"/>
        <v>0.12</v>
      </c>
      <c r="S1880" s="161">
        <f t="shared" si="649"/>
        <v>12</v>
      </c>
      <c r="T1880" s="161">
        <v>360</v>
      </c>
      <c r="U1880" s="164">
        <f t="shared" si="650"/>
        <v>1.0036624540000001</v>
      </c>
      <c r="V1880" s="157">
        <f t="shared" si="651"/>
        <v>3.1518916400000001</v>
      </c>
      <c r="W1880" s="2">
        <f t="shared" si="658"/>
        <v>0</v>
      </c>
      <c r="X1880" s="8"/>
      <c r="Y1880" s="8"/>
      <c r="Z1880" s="5"/>
      <c r="AA1880" s="1"/>
      <c r="AB1880" s="8"/>
      <c r="AC1880" s="3"/>
      <c r="AD1880" s="1"/>
      <c r="AE1880" s="3"/>
      <c r="AF1880" s="3"/>
      <c r="AG1880" s="4"/>
      <c r="AH1880" s="4"/>
      <c r="AI1880" s="4"/>
      <c r="AJ1880" s="1"/>
      <c r="AK1880" s="1"/>
      <c r="AL1880" s="1"/>
      <c r="AM1880" s="1"/>
    </row>
    <row r="1881" spans="1:39" ht="15" customHeight="1" x14ac:dyDescent="0.2">
      <c r="A1881" s="75">
        <f t="shared" si="652"/>
        <v>44816</v>
      </c>
      <c r="B1881" s="2">
        <f t="shared" si="643"/>
        <v>863.82047544</v>
      </c>
      <c r="C1881" s="157">
        <f t="shared" si="640"/>
        <v>862.87162249999994</v>
      </c>
      <c r="D1881" s="158">
        <f t="shared" si="653"/>
        <v>6455.85</v>
      </c>
      <c r="E1881" s="150">
        <f>IF(AND(K1881=1,K1880&gt;1),VLOOKUP(A1880,[1]Plan1!$GA$137:$GD$300,4),E1880)</f>
        <v>6411.95</v>
      </c>
      <c r="F1881" s="152">
        <f t="shared" si="644"/>
        <v>44742</v>
      </c>
      <c r="G1881" s="152">
        <f t="shared" si="641"/>
        <v>44772</v>
      </c>
      <c r="H1881" s="159">
        <f t="shared" si="645"/>
        <v>-6.8000340776196433E-3</v>
      </c>
      <c r="I1881" s="160">
        <f t="shared" si="654"/>
        <v>44834</v>
      </c>
      <c r="J1881" s="155">
        <f t="shared" si="642"/>
        <v>31</v>
      </c>
      <c r="K1881" s="155">
        <f t="shared" si="638"/>
        <v>13</v>
      </c>
      <c r="L1881" s="2">
        <f t="shared" si="655"/>
        <v>0.99714272000000004</v>
      </c>
      <c r="M1881" s="157">
        <f t="shared" si="639"/>
        <v>0.99714272000000004</v>
      </c>
      <c r="N1881" s="2">
        <f t="shared" si="646"/>
        <v>860.40615666999997</v>
      </c>
      <c r="O1881" s="161">
        <f t="shared" si="656"/>
        <v>0</v>
      </c>
      <c r="P1881" s="162">
        <f t="shared" si="647"/>
        <v>0</v>
      </c>
      <c r="Q1881" s="157">
        <f t="shared" si="648"/>
        <v>0</v>
      </c>
      <c r="R1881" s="163">
        <f t="shared" si="657"/>
        <v>0.12</v>
      </c>
      <c r="S1881" s="161">
        <f t="shared" si="649"/>
        <v>13</v>
      </c>
      <c r="T1881" s="161">
        <v>360</v>
      </c>
      <c r="U1881" s="164">
        <f t="shared" si="650"/>
        <v>1.0039682640000001</v>
      </c>
      <c r="V1881" s="157">
        <f t="shared" si="651"/>
        <v>3.4143187699999999</v>
      </c>
      <c r="W1881" s="2">
        <f t="shared" si="658"/>
        <v>0</v>
      </c>
      <c r="X1881" s="8"/>
      <c r="Y1881" s="8"/>
      <c r="Z1881" s="5"/>
      <c r="AA1881" s="1"/>
      <c r="AB1881" s="8"/>
      <c r="AC1881" s="3"/>
      <c r="AD1881" s="1"/>
      <c r="AE1881" s="3"/>
      <c r="AF1881" s="3"/>
      <c r="AG1881" s="4"/>
      <c r="AH1881" s="4"/>
      <c r="AI1881" s="4"/>
      <c r="AJ1881" s="1"/>
      <c r="AK1881" s="1"/>
      <c r="AL1881" s="1"/>
      <c r="AM1881" s="1"/>
    </row>
    <row r="1882" spans="1:39" ht="15" customHeight="1" x14ac:dyDescent="0.2">
      <c r="A1882" s="75">
        <f t="shared" si="652"/>
        <v>44817</v>
      </c>
      <c r="B1882" s="2">
        <f t="shared" si="643"/>
        <v>863.89350888000001</v>
      </c>
      <c r="C1882" s="157">
        <f t="shared" si="640"/>
        <v>862.87162249999994</v>
      </c>
      <c r="D1882" s="158">
        <f t="shared" si="653"/>
        <v>6455.85</v>
      </c>
      <c r="E1882" s="150">
        <f>IF(AND(K1882=1,K1881&gt;1),VLOOKUP(A1881,[1]Plan1!$GA$137:$GD$300,4),E1881)</f>
        <v>6411.95</v>
      </c>
      <c r="F1882" s="152">
        <f t="shared" si="644"/>
        <v>44742</v>
      </c>
      <c r="G1882" s="152">
        <f t="shared" si="641"/>
        <v>44772</v>
      </c>
      <c r="H1882" s="159">
        <f t="shared" si="645"/>
        <v>-6.8000340776196433E-3</v>
      </c>
      <c r="I1882" s="160">
        <f t="shared" si="654"/>
        <v>44834</v>
      </c>
      <c r="J1882" s="155">
        <f t="shared" si="642"/>
        <v>31</v>
      </c>
      <c r="K1882" s="155">
        <f t="shared" si="638"/>
        <v>14</v>
      </c>
      <c r="L1882" s="2">
        <f t="shared" si="655"/>
        <v>0.99692327000000003</v>
      </c>
      <c r="M1882" s="157">
        <f t="shared" si="639"/>
        <v>0.99692327000000003</v>
      </c>
      <c r="N1882" s="2">
        <f t="shared" si="646"/>
        <v>860.21679948999997</v>
      </c>
      <c r="O1882" s="161">
        <f t="shared" si="656"/>
        <v>0</v>
      </c>
      <c r="P1882" s="162">
        <f t="shared" si="647"/>
        <v>0</v>
      </c>
      <c r="Q1882" s="157">
        <f t="shared" si="648"/>
        <v>0</v>
      </c>
      <c r="R1882" s="163">
        <f t="shared" si="657"/>
        <v>0.12</v>
      </c>
      <c r="S1882" s="161">
        <f t="shared" si="649"/>
        <v>14</v>
      </c>
      <c r="T1882" s="161">
        <v>360</v>
      </c>
      <c r="U1882" s="164">
        <f t="shared" si="650"/>
        <v>1.0042741660000001</v>
      </c>
      <c r="V1882" s="157">
        <f t="shared" si="651"/>
        <v>3.6767093900000001</v>
      </c>
      <c r="W1882" s="2">
        <f t="shared" si="658"/>
        <v>0</v>
      </c>
      <c r="X1882" s="8"/>
      <c r="Y1882" s="8"/>
      <c r="Z1882" s="5"/>
      <c r="AA1882" s="1"/>
      <c r="AB1882" s="8"/>
      <c r="AC1882" s="3"/>
      <c r="AD1882" s="1"/>
      <c r="AE1882" s="3"/>
      <c r="AF1882" s="3"/>
      <c r="AG1882" s="4"/>
      <c r="AH1882" s="4"/>
      <c r="AI1882" s="4"/>
      <c r="AJ1882" s="1"/>
      <c r="AK1882" s="1"/>
      <c r="AL1882" s="1"/>
      <c r="AM1882" s="1"/>
    </row>
    <row r="1883" spans="1:39" ht="15" customHeight="1" x14ac:dyDescent="0.2">
      <c r="A1883" s="75">
        <f t="shared" si="652"/>
        <v>44818</v>
      </c>
      <c r="B1883" s="2">
        <f t="shared" si="643"/>
        <v>863.96654199</v>
      </c>
      <c r="C1883" s="157">
        <f t="shared" si="640"/>
        <v>862.87162249999994</v>
      </c>
      <c r="D1883" s="158">
        <f t="shared" si="653"/>
        <v>6455.85</v>
      </c>
      <c r="E1883" s="150">
        <f>IF(AND(K1883=1,K1882&gt;1),VLOOKUP(A1882,[1]Plan1!$GA$137:$GD$300,4),E1882)</f>
        <v>6411.95</v>
      </c>
      <c r="F1883" s="152">
        <f t="shared" si="644"/>
        <v>44742</v>
      </c>
      <c r="G1883" s="152">
        <f t="shared" si="641"/>
        <v>44772</v>
      </c>
      <c r="H1883" s="159">
        <f t="shared" si="645"/>
        <v>-6.8000340776196433E-3</v>
      </c>
      <c r="I1883" s="160">
        <f t="shared" si="654"/>
        <v>44834</v>
      </c>
      <c r="J1883" s="155">
        <f t="shared" si="642"/>
        <v>31</v>
      </c>
      <c r="K1883" s="155">
        <f t="shared" ref="K1883:K1946" si="659">(J1883-(I1883-A1883))</f>
        <v>15</v>
      </c>
      <c r="L1883" s="2">
        <f t="shared" si="655"/>
        <v>0.99670386</v>
      </c>
      <c r="M1883" s="157">
        <f t="shared" ref="M1883:M1946" si="660">L1883</f>
        <v>0.99670386</v>
      </c>
      <c r="N1883" s="2">
        <f t="shared" si="646"/>
        <v>860.02747682999996</v>
      </c>
      <c r="O1883" s="161">
        <f t="shared" si="656"/>
        <v>0</v>
      </c>
      <c r="P1883" s="162">
        <f t="shared" si="647"/>
        <v>0</v>
      </c>
      <c r="Q1883" s="157">
        <f t="shared" si="648"/>
        <v>0</v>
      </c>
      <c r="R1883" s="163">
        <f t="shared" si="657"/>
        <v>0.12</v>
      </c>
      <c r="S1883" s="161">
        <f t="shared" si="649"/>
        <v>15</v>
      </c>
      <c r="T1883" s="161">
        <v>360</v>
      </c>
      <c r="U1883" s="164">
        <f t="shared" si="650"/>
        <v>1.0045801620000001</v>
      </c>
      <c r="V1883" s="157">
        <f t="shared" si="651"/>
        <v>3.9390651600000002</v>
      </c>
      <c r="W1883" s="2">
        <f t="shared" si="658"/>
        <v>0</v>
      </c>
      <c r="X1883" s="8"/>
      <c r="Y1883" s="8"/>
      <c r="Z1883" s="5"/>
      <c r="AA1883" s="1"/>
      <c r="AB1883" s="8"/>
      <c r="AC1883" s="3"/>
      <c r="AD1883" s="1"/>
      <c r="AE1883" s="3"/>
      <c r="AF1883" s="3"/>
      <c r="AG1883" s="4"/>
      <c r="AH1883" s="4"/>
      <c r="AI1883" s="4"/>
      <c r="AJ1883" s="1"/>
      <c r="AK1883" s="1"/>
      <c r="AL1883" s="1"/>
      <c r="AM1883" s="1"/>
    </row>
    <row r="1884" spans="1:39" ht="15" customHeight="1" x14ac:dyDescent="0.2">
      <c r="A1884" s="75">
        <f t="shared" si="652"/>
        <v>44819</v>
      </c>
      <c r="B1884" s="2">
        <f t="shared" si="643"/>
        <v>864.03959121999992</v>
      </c>
      <c r="C1884" s="157">
        <f t="shared" si="640"/>
        <v>862.87162249999994</v>
      </c>
      <c r="D1884" s="158">
        <f t="shared" si="653"/>
        <v>6455.85</v>
      </c>
      <c r="E1884" s="150">
        <f>IF(AND(K1884=1,K1883&gt;1),VLOOKUP(A1883,[1]Plan1!$GA$137:$GD$300,4),E1883)</f>
        <v>6411.95</v>
      </c>
      <c r="F1884" s="152">
        <f t="shared" si="644"/>
        <v>44742</v>
      </c>
      <c r="G1884" s="152">
        <f t="shared" si="641"/>
        <v>44772</v>
      </c>
      <c r="H1884" s="159">
        <f t="shared" si="645"/>
        <v>-6.8000340776196433E-3</v>
      </c>
      <c r="I1884" s="160">
        <f t="shared" si="654"/>
        <v>44834</v>
      </c>
      <c r="J1884" s="155">
        <f t="shared" si="642"/>
        <v>31</v>
      </c>
      <c r="K1884" s="155">
        <f t="shared" si="659"/>
        <v>16</v>
      </c>
      <c r="L1884" s="2">
        <f t="shared" si="655"/>
        <v>0.99648451000000005</v>
      </c>
      <c r="M1884" s="157">
        <f t="shared" si="660"/>
        <v>0.99648451000000005</v>
      </c>
      <c r="N1884" s="2">
        <f t="shared" si="646"/>
        <v>859.83820592999996</v>
      </c>
      <c r="O1884" s="161">
        <f t="shared" si="656"/>
        <v>0</v>
      </c>
      <c r="P1884" s="162">
        <f t="shared" si="647"/>
        <v>0</v>
      </c>
      <c r="Q1884" s="157">
        <f t="shared" si="648"/>
        <v>0</v>
      </c>
      <c r="R1884" s="163">
        <f t="shared" si="657"/>
        <v>0.12</v>
      </c>
      <c r="S1884" s="161">
        <f t="shared" si="649"/>
        <v>16</v>
      </c>
      <c r="T1884" s="161">
        <v>360</v>
      </c>
      <c r="U1884" s="164">
        <f t="shared" si="650"/>
        <v>1.0048862510000001</v>
      </c>
      <c r="V1884" s="157">
        <f t="shared" si="651"/>
        <v>4.2013852900000002</v>
      </c>
      <c r="W1884" s="2">
        <f t="shared" si="658"/>
        <v>0</v>
      </c>
      <c r="X1884" s="8"/>
      <c r="Y1884" s="8"/>
      <c r="Z1884" s="5"/>
      <c r="AA1884" s="1"/>
      <c r="AB1884" s="8"/>
      <c r="AC1884" s="3"/>
      <c r="AD1884" s="1"/>
      <c r="AE1884" s="3"/>
      <c r="AF1884" s="3"/>
      <c r="AG1884" s="4"/>
      <c r="AH1884" s="4"/>
      <c r="AI1884" s="4"/>
      <c r="AJ1884" s="1"/>
      <c r="AK1884" s="1"/>
      <c r="AL1884" s="1"/>
      <c r="AM1884" s="1"/>
    </row>
    <row r="1885" spans="1:39" ht="15" customHeight="1" x14ac:dyDescent="0.2">
      <c r="A1885" s="75">
        <f t="shared" si="652"/>
        <v>44820</v>
      </c>
      <c r="B1885" s="2">
        <f t="shared" si="643"/>
        <v>864.1126392299999</v>
      </c>
      <c r="C1885" s="157">
        <f t="shared" si="640"/>
        <v>862.87162249999994</v>
      </c>
      <c r="D1885" s="158">
        <f t="shared" si="653"/>
        <v>6455.85</v>
      </c>
      <c r="E1885" s="150">
        <f>IF(AND(K1885=1,K1884&gt;1),VLOOKUP(A1884,[1]Plan1!$GA$137:$GD$300,4),E1884)</f>
        <v>6411.95</v>
      </c>
      <c r="F1885" s="152">
        <f t="shared" si="644"/>
        <v>44742</v>
      </c>
      <c r="G1885" s="152">
        <f t="shared" si="641"/>
        <v>44772</v>
      </c>
      <c r="H1885" s="159">
        <f t="shared" si="645"/>
        <v>-6.8000340776196433E-3</v>
      </c>
      <c r="I1885" s="160">
        <f t="shared" si="654"/>
        <v>44834</v>
      </c>
      <c r="J1885" s="155">
        <f t="shared" si="642"/>
        <v>31</v>
      </c>
      <c r="K1885" s="155">
        <f t="shared" si="659"/>
        <v>17</v>
      </c>
      <c r="L1885" s="2">
        <f t="shared" si="655"/>
        <v>0.99626519999999996</v>
      </c>
      <c r="M1885" s="157">
        <f t="shared" si="660"/>
        <v>0.99626519999999996</v>
      </c>
      <c r="N1885" s="2">
        <f t="shared" si="646"/>
        <v>859.64896955999995</v>
      </c>
      <c r="O1885" s="161">
        <f t="shared" si="656"/>
        <v>0</v>
      </c>
      <c r="P1885" s="162">
        <f t="shared" si="647"/>
        <v>0</v>
      </c>
      <c r="Q1885" s="157">
        <f t="shared" si="648"/>
        <v>0</v>
      </c>
      <c r="R1885" s="163">
        <f t="shared" si="657"/>
        <v>0.12</v>
      </c>
      <c r="S1885" s="161">
        <f t="shared" si="649"/>
        <v>17</v>
      </c>
      <c r="T1885" s="161">
        <v>360</v>
      </c>
      <c r="U1885" s="164">
        <f t="shared" si="650"/>
        <v>1.0051924329999999</v>
      </c>
      <c r="V1885" s="157">
        <f t="shared" si="651"/>
        <v>4.4636696699999998</v>
      </c>
      <c r="W1885" s="2">
        <f t="shared" si="658"/>
        <v>0</v>
      </c>
      <c r="X1885" s="8"/>
      <c r="Y1885" s="8"/>
      <c r="Z1885" s="5"/>
      <c r="AA1885" s="1"/>
      <c r="AB1885" s="8"/>
      <c r="AC1885" s="3"/>
      <c r="AD1885" s="1"/>
      <c r="AE1885" s="3"/>
      <c r="AF1885" s="3"/>
      <c r="AG1885" s="4"/>
      <c r="AH1885" s="4"/>
      <c r="AI1885" s="4"/>
      <c r="AJ1885" s="1"/>
      <c r="AK1885" s="1"/>
      <c r="AL1885" s="1"/>
      <c r="AM1885" s="1"/>
    </row>
    <row r="1886" spans="1:39" ht="15" customHeight="1" x14ac:dyDescent="0.2">
      <c r="A1886" s="75">
        <f t="shared" si="652"/>
        <v>44821</v>
      </c>
      <c r="B1886" s="2">
        <f t="shared" si="643"/>
        <v>864.18569552999998</v>
      </c>
      <c r="C1886" s="157">
        <f t="shared" si="640"/>
        <v>862.87162249999994</v>
      </c>
      <c r="D1886" s="158">
        <f t="shared" si="653"/>
        <v>6455.85</v>
      </c>
      <c r="E1886" s="150">
        <f>IF(AND(K1886=1,K1885&gt;1),VLOOKUP(A1885,[1]Plan1!$GA$137:$GD$300,4),E1885)</f>
        <v>6411.95</v>
      </c>
      <c r="F1886" s="152">
        <f t="shared" si="644"/>
        <v>44742</v>
      </c>
      <c r="G1886" s="152">
        <f t="shared" si="641"/>
        <v>44772</v>
      </c>
      <c r="H1886" s="159">
        <f t="shared" si="645"/>
        <v>-6.8000340776196433E-3</v>
      </c>
      <c r="I1886" s="160">
        <f t="shared" si="654"/>
        <v>44834</v>
      </c>
      <c r="J1886" s="155">
        <f t="shared" si="642"/>
        <v>31</v>
      </c>
      <c r="K1886" s="155">
        <f t="shared" si="659"/>
        <v>18</v>
      </c>
      <c r="L1886" s="2">
        <f t="shared" si="655"/>
        <v>0.99604594000000002</v>
      </c>
      <c r="M1886" s="157">
        <f t="shared" si="660"/>
        <v>0.99604594000000002</v>
      </c>
      <c r="N1886" s="2">
        <f t="shared" si="646"/>
        <v>859.45977632999995</v>
      </c>
      <c r="O1886" s="161">
        <f t="shared" si="656"/>
        <v>0</v>
      </c>
      <c r="P1886" s="162">
        <f t="shared" si="647"/>
        <v>0</v>
      </c>
      <c r="Q1886" s="157">
        <f t="shared" si="648"/>
        <v>0</v>
      </c>
      <c r="R1886" s="163">
        <f t="shared" si="657"/>
        <v>0.12</v>
      </c>
      <c r="S1886" s="161">
        <f t="shared" si="649"/>
        <v>18</v>
      </c>
      <c r="T1886" s="161">
        <v>360</v>
      </c>
      <c r="U1886" s="164">
        <f t="shared" si="650"/>
        <v>1.005498709</v>
      </c>
      <c r="V1886" s="157">
        <f t="shared" si="651"/>
        <v>4.7259191999999999</v>
      </c>
      <c r="W1886" s="2">
        <f t="shared" si="658"/>
        <v>0</v>
      </c>
      <c r="X1886" s="8"/>
      <c r="Y1886" s="8"/>
      <c r="Z1886" s="5"/>
      <c r="AA1886" s="1"/>
      <c r="AB1886" s="8"/>
      <c r="AC1886" s="3"/>
      <c r="AD1886" s="1"/>
      <c r="AE1886" s="3"/>
      <c r="AF1886" s="3"/>
      <c r="AG1886" s="4"/>
      <c r="AH1886" s="4"/>
      <c r="AI1886" s="4"/>
      <c r="AJ1886" s="1"/>
      <c r="AK1886" s="1"/>
      <c r="AL1886" s="1"/>
      <c r="AM1886" s="1"/>
    </row>
    <row r="1887" spans="1:39" ht="15" customHeight="1" x14ac:dyDescent="0.2">
      <c r="A1887" s="75">
        <f t="shared" si="652"/>
        <v>44822</v>
      </c>
      <c r="B1887" s="2">
        <f t="shared" si="643"/>
        <v>864.2587592399999</v>
      </c>
      <c r="C1887" s="157">
        <f t="shared" si="640"/>
        <v>862.87162249999994</v>
      </c>
      <c r="D1887" s="158">
        <f t="shared" si="653"/>
        <v>6455.85</v>
      </c>
      <c r="E1887" s="150">
        <f>IF(AND(K1887=1,K1886&gt;1),VLOOKUP(A1886,[1]Plan1!$GA$137:$GD$300,4),E1886)</f>
        <v>6411.95</v>
      </c>
      <c r="F1887" s="152">
        <f t="shared" si="644"/>
        <v>44742</v>
      </c>
      <c r="G1887" s="152">
        <f t="shared" si="641"/>
        <v>44772</v>
      </c>
      <c r="H1887" s="159">
        <f t="shared" si="645"/>
        <v>-6.8000340776196433E-3</v>
      </c>
      <c r="I1887" s="160">
        <f t="shared" si="654"/>
        <v>44834</v>
      </c>
      <c r="J1887" s="155">
        <f t="shared" si="642"/>
        <v>31</v>
      </c>
      <c r="K1887" s="155">
        <f t="shared" si="659"/>
        <v>19</v>
      </c>
      <c r="L1887" s="2">
        <f t="shared" si="655"/>
        <v>0.99582672999999999</v>
      </c>
      <c r="M1887" s="157">
        <f t="shared" si="660"/>
        <v>0.99582672999999999</v>
      </c>
      <c r="N1887" s="2">
        <f t="shared" si="646"/>
        <v>859.27062623999996</v>
      </c>
      <c r="O1887" s="161">
        <f t="shared" si="656"/>
        <v>0</v>
      </c>
      <c r="P1887" s="162">
        <f t="shared" si="647"/>
        <v>0</v>
      </c>
      <c r="Q1887" s="157">
        <f t="shared" si="648"/>
        <v>0</v>
      </c>
      <c r="R1887" s="163">
        <f t="shared" si="657"/>
        <v>0.12</v>
      </c>
      <c r="S1887" s="161">
        <f t="shared" si="649"/>
        <v>19</v>
      </c>
      <c r="T1887" s="161">
        <v>360</v>
      </c>
      <c r="U1887" s="164">
        <f t="shared" si="650"/>
        <v>1.0058050780000001</v>
      </c>
      <c r="V1887" s="157">
        <f t="shared" si="651"/>
        <v>4.9881330000000004</v>
      </c>
      <c r="W1887" s="2">
        <f t="shared" si="658"/>
        <v>0</v>
      </c>
      <c r="X1887" s="8"/>
      <c r="Y1887" s="8"/>
      <c r="Z1887" s="5"/>
      <c r="AA1887" s="1"/>
      <c r="AB1887" s="8"/>
      <c r="AC1887" s="3"/>
      <c r="AD1887" s="1"/>
      <c r="AE1887" s="3"/>
      <c r="AF1887" s="3"/>
      <c r="AG1887" s="4"/>
      <c r="AH1887" s="4"/>
      <c r="AI1887" s="4"/>
      <c r="AJ1887" s="1"/>
      <c r="AK1887" s="1"/>
      <c r="AL1887" s="1"/>
      <c r="AM1887" s="1"/>
    </row>
    <row r="1888" spans="1:39" ht="15" customHeight="1" x14ac:dyDescent="0.2">
      <c r="A1888" s="75">
        <f t="shared" si="652"/>
        <v>44823</v>
      </c>
      <c r="B1888" s="2">
        <f t="shared" si="643"/>
        <v>864.3318303499999</v>
      </c>
      <c r="C1888" s="157">
        <f t="shared" si="640"/>
        <v>862.87162249999994</v>
      </c>
      <c r="D1888" s="158">
        <f t="shared" si="653"/>
        <v>6455.85</v>
      </c>
      <c r="E1888" s="150">
        <f>IF(AND(K1888=1,K1887&gt;1),VLOOKUP(A1887,[1]Plan1!$GA$137:$GD$300,4),E1887)</f>
        <v>6411.95</v>
      </c>
      <c r="F1888" s="152">
        <f t="shared" si="644"/>
        <v>44742</v>
      </c>
      <c r="G1888" s="152">
        <f t="shared" si="641"/>
        <v>44772</v>
      </c>
      <c r="H1888" s="159">
        <f t="shared" si="645"/>
        <v>-6.8000340776196433E-3</v>
      </c>
      <c r="I1888" s="160">
        <f t="shared" si="654"/>
        <v>44834</v>
      </c>
      <c r="J1888" s="155">
        <f t="shared" si="642"/>
        <v>31</v>
      </c>
      <c r="K1888" s="155">
        <f t="shared" si="659"/>
        <v>20</v>
      </c>
      <c r="L1888" s="2">
        <f t="shared" si="655"/>
        <v>0.99560757</v>
      </c>
      <c r="M1888" s="157">
        <f t="shared" si="660"/>
        <v>0.99560757</v>
      </c>
      <c r="N1888" s="2">
        <f t="shared" si="646"/>
        <v>859.08151928999996</v>
      </c>
      <c r="O1888" s="161">
        <f t="shared" si="656"/>
        <v>0</v>
      </c>
      <c r="P1888" s="162">
        <f t="shared" si="647"/>
        <v>0</v>
      </c>
      <c r="Q1888" s="157">
        <f t="shared" si="648"/>
        <v>0</v>
      </c>
      <c r="R1888" s="163">
        <f t="shared" si="657"/>
        <v>0.12</v>
      </c>
      <c r="S1888" s="161">
        <f t="shared" si="649"/>
        <v>20</v>
      </c>
      <c r="T1888" s="161">
        <v>360</v>
      </c>
      <c r="U1888" s="164">
        <f t="shared" si="650"/>
        <v>1.00611154</v>
      </c>
      <c r="V1888" s="157">
        <f t="shared" si="651"/>
        <v>5.2503110599999996</v>
      </c>
      <c r="W1888" s="2">
        <f t="shared" si="658"/>
        <v>0</v>
      </c>
      <c r="X1888" s="8"/>
      <c r="Y1888" s="8"/>
      <c r="Z1888" s="5"/>
      <c r="AA1888" s="1"/>
      <c r="AB1888" s="8"/>
      <c r="AC1888" s="3"/>
      <c r="AD1888" s="1"/>
      <c r="AE1888" s="3"/>
      <c r="AF1888" s="3"/>
      <c r="AG1888" s="4"/>
      <c r="AH1888" s="4"/>
      <c r="AI1888" s="4"/>
      <c r="AJ1888" s="1"/>
      <c r="AK1888" s="1"/>
      <c r="AL1888" s="1"/>
      <c r="AM1888" s="1"/>
    </row>
    <row r="1889" spans="1:177" ht="15" customHeight="1" x14ac:dyDescent="0.2">
      <c r="A1889" s="75">
        <f t="shared" si="652"/>
        <v>44824</v>
      </c>
      <c r="B1889" s="2">
        <f t="shared" si="643"/>
        <v>864.40490016999991</v>
      </c>
      <c r="C1889" s="157">
        <f t="shared" si="640"/>
        <v>862.87162249999994</v>
      </c>
      <c r="D1889" s="158">
        <f t="shared" si="653"/>
        <v>6455.85</v>
      </c>
      <c r="E1889" s="150">
        <f>IF(AND(K1889=1,K1888&gt;1),VLOOKUP(A1888,[1]Plan1!$GA$137:$GD$300,4),E1888)</f>
        <v>6411.95</v>
      </c>
      <c r="F1889" s="152">
        <f t="shared" si="644"/>
        <v>44742</v>
      </c>
      <c r="G1889" s="152">
        <f t="shared" si="641"/>
        <v>44772</v>
      </c>
      <c r="H1889" s="159">
        <f t="shared" si="645"/>
        <v>-6.8000340776196433E-3</v>
      </c>
      <c r="I1889" s="160">
        <f t="shared" si="654"/>
        <v>44834</v>
      </c>
      <c r="J1889" s="155">
        <f t="shared" si="642"/>
        <v>31</v>
      </c>
      <c r="K1889" s="155">
        <f t="shared" si="659"/>
        <v>21</v>
      </c>
      <c r="L1889" s="2">
        <f t="shared" si="655"/>
        <v>0.99538844999999998</v>
      </c>
      <c r="M1889" s="157">
        <f t="shared" si="660"/>
        <v>0.99538844999999998</v>
      </c>
      <c r="N1889" s="2">
        <f t="shared" si="646"/>
        <v>858.89244685999995</v>
      </c>
      <c r="O1889" s="161">
        <f t="shared" si="656"/>
        <v>0</v>
      </c>
      <c r="P1889" s="162">
        <f t="shared" si="647"/>
        <v>0</v>
      </c>
      <c r="Q1889" s="157">
        <f t="shared" si="648"/>
        <v>0</v>
      </c>
      <c r="R1889" s="163">
        <f t="shared" si="657"/>
        <v>0.12</v>
      </c>
      <c r="S1889" s="161">
        <f t="shared" si="649"/>
        <v>21</v>
      </c>
      <c r="T1889" s="161">
        <v>360</v>
      </c>
      <c r="U1889" s="164">
        <f t="shared" si="650"/>
        <v>1.0064180949999999</v>
      </c>
      <c r="V1889" s="157">
        <f t="shared" si="651"/>
        <v>5.5124533099999997</v>
      </c>
      <c r="W1889" s="2">
        <f t="shared" si="658"/>
        <v>0</v>
      </c>
      <c r="X1889" s="8"/>
      <c r="Y1889" s="8"/>
      <c r="Z1889" s="5"/>
      <c r="AA1889" s="1"/>
      <c r="AB1889" s="8"/>
      <c r="AC1889" s="3"/>
      <c r="AD1889" s="1"/>
      <c r="AE1889" s="3"/>
      <c r="AF1889" s="3"/>
      <c r="AG1889" s="4"/>
      <c r="AH1889" s="4"/>
      <c r="AI1889" s="4"/>
      <c r="AJ1889" s="1"/>
      <c r="AK1889" s="1"/>
      <c r="AL1889" s="1"/>
      <c r="AM1889" s="1"/>
    </row>
    <row r="1890" spans="1:177" ht="15" customHeight="1" x14ac:dyDescent="0.2">
      <c r="A1890" s="75">
        <f t="shared" si="652"/>
        <v>44825</v>
      </c>
      <c r="B1890" s="2">
        <f t="shared" si="643"/>
        <v>864.47798691999992</v>
      </c>
      <c r="C1890" s="157">
        <f t="shared" si="640"/>
        <v>862.87162249999994</v>
      </c>
      <c r="D1890" s="158">
        <f t="shared" si="653"/>
        <v>6455.85</v>
      </c>
      <c r="E1890" s="150">
        <f>IF(AND(K1890=1,K1889&gt;1),VLOOKUP(A1889,[1]Plan1!$GA$137:$GD$300,4),E1889)</f>
        <v>6411.95</v>
      </c>
      <c r="F1890" s="152">
        <f t="shared" si="644"/>
        <v>44742</v>
      </c>
      <c r="G1890" s="152">
        <f t="shared" si="641"/>
        <v>44772</v>
      </c>
      <c r="H1890" s="159">
        <f t="shared" si="645"/>
        <v>-6.8000340776196433E-3</v>
      </c>
      <c r="I1890" s="160">
        <f t="shared" si="654"/>
        <v>44834</v>
      </c>
      <c r="J1890" s="155">
        <f t="shared" si="642"/>
        <v>31</v>
      </c>
      <c r="K1890" s="155">
        <f t="shared" si="659"/>
        <v>22</v>
      </c>
      <c r="L1890" s="2">
        <f t="shared" si="655"/>
        <v>0.99516939000000004</v>
      </c>
      <c r="M1890" s="157">
        <f t="shared" si="660"/>
        <v>0.99516939000000004</v>
      </c>
      <c r="N1890" s="2">
        <f t="shared" si="646"/>
        <v>858.70342620999998</v>
      </c>
      <c r="O1890" s="161">
        <f t="shared" si="656"/>
        <v>0</v>
      </c>
      <c r="P1890" s="162">
        <f t="shared" si="647"/>
        <v>0</v>
      </c>
      <c r="Q1890" s="157">
        <f t="shared" si="648"/>
        <v>0</v>
      </c>
      <c r="R1890" s="163">
        <f t="shared" si="657"/>
        <v>0.12</v>
      </c>
      <c r="S1890" s="161">
        <f t="shared" si="649"/>
        <v>22</v>
      </c>
      <c r="T1890" s="161">
        <v>360</v>
      </c>
      <c r="U1890" s="164">
        <f t="shared" si="650"/>
        <v>1.006724744</v>
      </c>
      <c r="V1890" s="157">
        <f t="shared" si="651"/>
        <v>5.7745607100000003</v>
      </c>
      <c r="W1890" s="2">
        <f t="shared" si="658"/>
        <v>0</v>
      </c>
      <c r="X1890" s="8"/>
      <c r="Y1890" s="8"/>
      <c r="Z1890" s="5"/>
      <c r="AA1890" s="1"/>
      <c r="AB1890" s="8"/>
      <c r="AC1890" s="3"/>
      <c r="AD1890" s="1"/>
      <c r="AE1890" s="3"/>
      <c r="AF1890" s="3"/>
      <c r="AG1890" s="4"/>
      <c r="AH1890" s="4"/>
      <c r="AI1890" s="4"/>
      <c r="AJ1890" s="1"/>
      <c r="AK1890" s="1"/>
      <c r="AL1890" s="1"/>
      <c r="AM1890" s="1"/>
    </row>
    <row r="1891" spans="1:177" ht="15" customHeight="1" x14ac:dyDescent="0.2">
      <c r="A1891" s="75">
        <f t="shared" si="652"/>
        <v>44826</v>
      </c>
      <c r="B1891" s="2">
        <f t="shared" si="643"/>
        <v>864.55107318</v>
      </c>
      <c r="C1891" s="157">
        <f t="shared" si="640"/>
        <v>862.87162249999994</v>
      </c>
      <c r="D1891" s="158">
        <f t="shared" si="653"/>
        <v>6455.85</v>
      </c>
      <c r="E1891" s="150">
        <f>IF(AND(K1891=1,K1890&gt;1),VLOOKUP(A1890,[1]Plan1!$GA$137:$GD$300,4),E1890)</f>
        <v>6411.95</v>
      </c>
      <c r="F1891" s="152">
        <f t="shared" si="644"/>
        <v>44742</v>
      </c>
      <c r="G1891" s="152">
        <f t="shared" si="641"/>
        <v>44772</v>
      </c>
      <c r="H1891" s="159">
        <f t="shared" si="645"/>
        <v>-6.8000340776196433E-3</v>
      </c>
      <c r="I1891" s="160">
        <f t="shared" si="654"/>
        <v>44834</v>
      </c>
      <c r="J1891" s="155">
        <f t="shared" si="642"/>
        <v>31</v>
      </c>
      <c r="K1891" s="155">
        <f t="shared" si="659"/>
        <v>23</v>
      </c>
      <c r="L1891" s="2">
        <f t="shared" si="655"/>
        <v>0.99495036999999997</v>
      </c>
      <c r="M1891" s="157">
        <f t="shared" si="660"/>
        <v>0.99495036999999997</v>
      </c>
      <c r="N1891" s="2">
        <f t="shared" si="646"/>
        <v>858.51444005999997</v>
      </c>
      <c r="O1891" s="161">
        <f t="shared" si="656"/>
        <v>0</v>
      </c>
      <c r="P1891" s="162">
        <f t="shared" si="647"/>
        <v>0</v>
      </c>
      <c r="Q1891" s="157">
        <f t="shared" si="648"/>
        <v>0</v>
      </c>
      <c r="R1891" s="163">
        <f t="shared" si="657"/>
        <v>0.12</v>
      </c>
      <c r="S1891" s="161">
        <f t="shared" si="649"/>
        <v>23</v>
      </c>
      <c r="T1891" s="161">
        <v>360</v>
      </c>
      <c r="U1891" s="164">
        <f t="shared" si="650"/>
        <v>1.0070314869999999</v>
      </c>
      <c r="V1891" s="157">
        <f t="shared" si="651"/>
        <v>6.0366331200000003</v>
      </c>
      <c r="W1891" s="2">
        <f t="shared" si="658"/>
        <v>0</v>
      </c>
      <c r="X1891" s="8"/>
      <c r="Y1891" s="8"/>
      <c r="Z1891" s="5"/>
      <c r="AA1891" s="1"/>
      <c r="AB1891" s="8"/>
      <c r="AC1891" s="3"/>
      <c r="AD1891" s="1"/>
      <c r="AE1891" s="3"/>
      <c r="AF1891" s="3"/>
      <c r="AG1891" s="4"/>
      <c r="AH1891" s="4"/>
      <c r="AI1891" s="4"/>
      <c r="AJ1891" s="1"/>
      <c r="AK1891" s="1"/>
      <c r="AL1891" s="1"/>
      <c r="AM1891" s="1"/>
    </row>
    <row r="1892" spans="1:177" ht="15" customHeight="1" x14ac:dyDescent="0.2">
      <c r="A1892" s="75">
        <f t="shared" si="652"/>
        <v>44827</v>
      </c>
      <c r="B1892" s="2">
        <f t="shared" si="643"/>
        <v>864.62416679</v>
      </c>
      <c r="C1892" s="157">
        <f t="shared" si="640"/>
        <v>862.87162249999994</v>
      </c>
      <c r="D1892" s="158">
        <f t="shared" si="653"/>
        <v>6455.85</v>
      </c>
      <c r="E1892" s="150">
        <f>IF(AND(K1892=1,K1891&gt;1),VLOOKUP(A1891,[1]Plan1!$GA$137:$GD$300,4),E1891)</f>
        <v>6411.95</v>
      </c>
      <c r="F1892" s="152">
        <f t="shared" si="644"/>
        <v>44742</v>
      </c>
      <c r="G1892" s="152">
        <f t="shared" si="641"/>
        <v>44772</v>
      </c>
      <c r="H1892" s="159">
        <f t="shared" si="645"/>
        <v>-6.8000340776196433E-3</v>
      </c>
      <c r="I1892" s="160">
        <f t="shared" si="654"/>
        <v>44834</v>
      </c>
      <c r="J1892" s="155">
        <f t="shared" si="642"/>
        <v>31</v>
      </c>
      <c r="K1892" s="155">
        <f t="shared" si="659"/>
        <v>24</v>
      </c>
      <c r="L1892" s="2">
        <f t="shared" si="655"/>
        <v>0.99473140000000004</v>
      </c>
      <c r="M1892" s="157">
        <f t="shared" si="660"/>
        <v>0.99473140000000004</v>
      </c>
      <c r="N1892" s="2">
        <f t="shared" si="646"/>
        <v>858.32549705999998</v>
      </c>
      <c r="O1892" s="161">
        <f t="shared" si="656"/>
        <v>0</v>
      </c>
      <c r="P1892" s="162">
        <f t="shared" si="647"/>
        <v>0</v>
      </c>
      <c r="Q1892" s="157">
        <f t="shared" si="648"/>
        <v>0</v>
      </c>
      <c r="R1892" s="163">
        <f t="shared" si="657"/>
        <v>0.12</v>
      </c>
      <c r="S1892" s="161">
        <f t="shared" si="649"/>
        <v>24</v>
      </c>
      <c r="T1892" s="161">
        <v>360</v>
      </c>
      <c r="U1892" s="164">
        <f t="shared" si="650"/>
        <v>1.0073383229999999</v>
      </c>
      <c r="V1892" s="157">
        <f t="shared" si="651"/>
        <v>6.2986697300000003</v>
      </c>
      <c r="W1892" s="2">
        <f t="shared" si="658"/>
        <v>0</v>
      </c>
      <c r="X1892" s="13"/>
      <c r="Y1892" s="13"/>
      <c r="Z1892" s="5"/>
      <c r="AA1892" s="21"/>
      <c r="AB1892" s="13"/>
      <c r="AC1892" s="27"/>
      <c r="AD1892" s="21"/>
      <c r="AE1892" s="27"/>
      <c r="AF1892" s="27"/>
      <c r="AG1892" s="35"/>
      <c r="AH1892" s="35"/>
      <c r="AI1892" s="35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  <c r="BL1892" s="21"/>
      <c r="BM1892" s="21"/>
      <c r="BN1892" s="21"/>
      <c r="BO1892" s="21"/>
      <c r="BP1892" s="21"/>
      <c r="BQ1892" s="21"/>
      <c r="BR1892" s="21"/>
      <c r="BS1892" s="21"/>
      <c r="BT1892" s="21"/>
      <c r="BU1892" s="21"/>
      <c r="BV1892" s="21"/>
      <c r="BW1892" s="21"/>
      <c r="BX1892" s="21"/>
      <c r="BY1892" s="21"/>
      <c r="BZ1892" s="21"/>
      <c r="CA1892" s="21"/>
      <c r="CB1892" s="21"/>
      <c r="CC1892" s="21"/>
      <c r="CD1892" s="21"/>
      <c r="CE1892" s="21"/>
      <c r="CF1892" s="21"/>
      <c r="CG1892" s="21"/>
      <c r="CH1892" s="21"/>
      <c r="CI1892" s="21"/>
      <c r="CJ1892" s="21"/>
      <c r="CK1892" s="21"/>
      <c r="CL1892" s="21"/>
      <c r="CM1892" s="21"/>
      <c r="CN1892" s="21"/>
      <c r="CO1892" s="21"/>
      <c r="CP1892" s="21"/>
      <c r="CQ1892" s="21"/>
      <c r="CR1892" s="21"/>
      <c r="CS1892" s="21"/>
      <c r="CT1892" s="21"/>
      <c r="CU1892" s="21"/>
      <c r="CV1892" s="21"/>
      <c r="CW1892" s="21"/>
      <c r="CX1892" s="21"/>
      <c r="CY1892" s="21"/>
      <c r="CZ1892" s="21"/>
      <c r="DA1892" s="21"/>
      <c r="DB1892" s="21"/>
      <c r="DC1892" s="21"/>
      <c r="DD1892" s="21"/>
      <c r="DE1892" s="21"/>
      <c r="DF1892" s="21"/>
      <c r="DG1892" s="21"/>
      <c r="DH1892" s="21"/>
      <c r="DI1892" s="21"/>
      <c r="DJ1892" s="21"/>
      <c r="DK1892" s="21"/>
      <c r="DL1892" s="21"/>
      <c r="DM1892" s="21"/>
      <c r="DN1892" s="21"/>
      <c r="DO1892" s="21"/>
      <c r="DP1892" s="21"/>
      <c r="DQ1892" s="21"/>
      <c r="DR1892" s="21"/>
      <c r="DS1892" s="21"/>
      <c r="DT1892" s="21"/>
      <c r="DU1892" s="21"/>
      <c r="DV1892" s="21"/>
      <c r="DW1892" s="21"/>
      <c r="DX1892" s="21"/>
      <c r="DY1892" s="21"/>
      <c r="DZ1892" s="21"/>
      <c r="EA1892" s="21"/>
      <c r="EB1892" s="21"/>
      <c r="EC1892" s="21"/>
      <c r="ED1892" s="21"/>
      <c r="EE1892" s="21"/>
      <c r="EF1892" s="21"/>
      <c r="EG1892" s="21"/>
      <c r="EH1892" s="21"/>
      <c r="EI1892" s="21"/>
      <c r="EJ1892" s="21"/>
      <c r="EK1892" s="21"/>
      <c r="EL1892" s="21"/>
      <c r="EM1892" s="21"/>
      <c r="EN1892" s="21"/>
      <c r="EO1892" s="21"/>
      <c r="EP1892" s="21"/>
      <c r="EQ1892" s="21"/>
      <c r="ER1892" s="21"/>
      <c r="ES1892" s="21"/>
      <c r="ET1892" s="21"/>
      <c r="EU1892" s="21"/>
      <c r="EV1892" s="21"/>
      <c r="EW1892" s="21"/>
      <c r="EX1892" s="21"/>
      <c r="EY1892" s="21"/>
      <c r="EZ1892" s="21"/>
      <c r="FA1892" s="21"/>
      <c r="FB1892" s="21"/>
      <c r="FC1892" s="21"/>
      <c r="FD1892" s="21"/>
      <c r="FE1892" s="21"/>
      <c r="FF1892" s="21"/>
      <c r="FG1892" s="21"/>
      <c r="FH1892" s="21"/>
      <c r="FI1892" s="21"/>
      <c r="FJ1892" s="21"/>
      <c r="FK1892" s="21"/>
      <c r="FL1892" s="21"/>
      <c r="FM1892" s="21"/>
      <c r="FN1892" s="21"/>
      <c r="FO1892" s="21"/>
      <c r="FP1892" s="21"/>
      <c r="FQ1892" s="21"/>
      <c r="FR1892" s="21"/>
      <c r="FS1892" s="21"/>
      <c r="FT1892" s="21"/>
      <c r="FU1892" s="21"/>
    </row>
    <row r="1893" spans="1:177" ht="15" customHeight="1" x14ac:dyDescent="0.2">
      <c r="A1893" s="75">
        <f t="shared" si="652"/>
        <v>44828</v>
      </c>
      <c r="B1893" s="2">
        <f t="shared" si="643"/>
        <v>864.69726774000003</v>
      </c>
      <c r="C1893" s="157">
        <f t="shared" si="640"/>
        <v>862.87162249999994</v>
      </c>
      <c r="D1893" s="158">
        <f t="shared" si="653"/>
        <v>6455.85</v>
      </c>
      <c r="E1893" s="150">
        <f>IF(AND(K1893=1,K1892&gt;1),VLOOKUP(A1892,[1]Plan1!$GA$137:$GD$300,4),E1892)</f>
        <v>6411.95</v>
      </c>
      <c r="F1893" s="152">
        <f t="shared" si="644"/>
        <v>44742</v>
      </c>
      <c r="G1893" s="152">
        <f t="shared" si="641"/>
        <v>44772</v>
      </c>
      <c r="H1893" s="159">
        <f t="shared" si="645"/>
        <v>-6.8000340776196433E-3</v>
      </c>
      <c r="I1893" s="160">
        <f t="shared" si="654"/>
        <v>44834</v>
      </c>
      <c r="J1893" s="155">
        <f t="shared" si="642"/>
        <v>31</v>
      </c>
      <c r="K1893" s="155">
        <f t="shared" si="659"/>
        <v>25</v>
      </c>
      <c r="L1893" s="2">
        <f t="shared" si="655"/>
        <v>0.99451248000000003</v>
      </c>
      <c r="M1893" s="157">
        <f t="shared" si="660"/>
        <v>0.99451248000000003</v>
      </c>
      <c r="N1893" s="2">
        <f t="shared" si="646"/>
        <v>858.13659720999999</v>
      </c>
      <c r="O1893" s="161">
        <f t="shared" si="656"/>
        <v>0</v>
      </c>
      <c r="P1893" s="162">
        <f t="shared" si="647"/>
        <v>0</v>
      </c>
      <c r="Q1893" s="157">
        <f t="shared" si="648"/>
        <v>0</v>
      </c>
      <c r="R1893" s="163">
        <f t="shared" si="657"/>
        <v>0.12</v>
      </c>
      <c r="S1893" s="161">
        <f t="shared" si="649"/>
        <v>25</v>
      </c>
      <c r="T1893" s="161">
        <v>360</v>
      </c>
      <c r="U1893" s="164">
        <f t="shared" si="650"/>
        <v>1.0076452520000001</v>
      </c>
      <c r="V1893" s="157">
        <f t="shared" si="651"/>
        <v>6.5606705300000003</v>
      </c>
      <c r="W1893" s="2">
        <f t="shared" si="658"/>
        <v>0</v>
      </c>
      <c r="X1893" s="8"/>
      <c r="Y1893" s="8"/>
      <c r="Z1893" s="5"/>
      <c r="AA1893" s="1"/>
      <c r="AB1893" s="8"/>
      <c r="AC1893" s="3"/>
      <c r="AD1893" s="1"/>
      <c r="AE1893" s="3"/>
      <c r="AF1893" s="3"/>
      <c r="AG1893" s="4"/>
      <c r="AH1893" s="4"/>
      <c r="AI1893" s="4"/>
      <c r="AJ1893" s="1"/>
      <c r="AK1893" s="1"/>
      <c r="AL1893" s="1"/>
      <c r="AM1893" s="1"/>
    </row>
    <row r="1894" spans="1:177" ht="15" customHeight="1" x14ac:dyDescent="0.2">
      <c r="A1894" s="75">
        <f t="shared" si="652"/>
        <v>44829</v>
      </c>
      <c r="B1894" s="2">
        <f t="shared" si="643"/>
        <v>864.77036815999998</v>
      </c>
      <c r="C1894" s="157">
        <f t="shared" si="640"/>
        <v>862.87162249999994</v>
      </c>
      <c r="D1894" s="158">
        <f t="shared" si="653"/>
        <v>6455.85</v>
      </c>
      <c r="E1894" s="150">
        <f>IF(AND(K1894=1,K1893&gt;1),VLOOKUP(A1893,[1]Plan1!$GA$137:$GD$300,4),E1893)</f>
        <v>6411.95</v>
      </c>
      <c r="F1894" s="152">
        <f t="shared" si="644"/>
        <v>44742</v>
      </c>
      <c r="G1894" s="152">
        <f t="shared" si="641"/>
        <v>44772</v>
      </c>
      <c r="H1894" s="159">
        <f t="shared" si="645"/>
        <v>-6.8000340776196433E-3</v>
      </c>
      <c r="I1894" s="160">
        <f t="shared" si="654"/>
        <v>44834</v>
      </c>
      <c r="J1894" s="155">
        <f t="shared" si="642"/>
        <v>31</v>
      </c>
      <c r="K1894" s="155">
        <f t="shared" si="659"/>
        <v>26</v>
      </c>
      <c r="L1894" s="2">
        <f t="shared" si="655"/>
        <v>0.9942936</v>
      </c>
      <c r="M1894" s="157">
        <f t="shared" si="660"/>
        <v>0.9942936</v>
      </c>
      <c r="N1894" s="2">
        <f t="shared" si="646"/>
        <v>857.94773186999998</v>
      </c>
      <c r="O1894" s="161">
        <f t="shared" si="656"/>
        <v>0</v>
      </c>
      <c r="P1894" s="162">
        <f t="shared" si="647"/>
        <v>0</v>
      </c>
      <c r="Q1894" s="157">
        <f t="shared" si="648"/>
        <v>0</v>
      </c>
      <c r="R1894" s="163">
        <f t="shared" si="657"/>
        <v>0.12</v>
      </c>
      <c r="S1894" s="161">
        <f t="shared" si="649"/>
        <v>26</v>
      </c>
      <c r="T1894" s="161">
        <v>360</v>
      </c>
      <c r="U1894" s="164">
        <f t="shared" si="650"/>
        <v>1.0079522750000001</v>
      </c>
      <c r="V1894" s="157">
        <f t="shared" si="651"/>
        <v>6.8226362900000002</v>
      </c>
      <c r="W1894" s="2">
        <f t="shared" si="658"/>
        <v>0</v>
      </c>
      <c r="X1894" s="8"/>
      <c r="Y1894" s="8"/>
      <c r="Z1894" s="5"/>
      <c r="AA1894" s="1"/>
      <c r="AB1894" s="8"/>
      <c r="AC1894" s="3"/>
      <c r="AD1894" s="1"/>
      <c r="AE1894" s="3"/>
      <c r="AF1894" s="3"/>
      <c r="AG1894" s="4"/>
      <c r="AH1894" s="4"/>
      <c r="AI1894" s="4"/>
      <c r="AJ1894" s="1"/>
      <c r="AK1894" s="1"/>
      <c r="AL1894" s="1"/>
      <c r="AM1894" s="1"/>
    </row>
    <row r="1895" spans="1:177" ht="15" customHeight="1" x14ac:dyDescent="0.2">
      <c r="A1895" s="75">
        <f t="shared" si="652"/>
        <v>44830</v>
      </c>
      <c r="B1895" s="2">
        <f t="shared" si="643"/>
        <v>864.84348457999999</v>
      </c>
      <c r="C1895" s="157">
        <f t="shared" si="640"/>
        <v>862.87162249999994</v>
      </c>
      <c r="D1895" s="158">
        <f t="shared" si="653"/>
        <v>6455.85</v>
      </c>
      <c r="E1895" s="150">
        <f>IF(AND(K1895=1,K1894&gt;1),VLOOKUP(A1894,[1]Plan1!$GA$137:$GD$300,4),E1894)</f>
        <v>6411.95</v>
      </c>
      <c r="F1895" s="152">
        <f t="shared" si="644"/>
        <v>44742</v>
      </c>
      <c r="G1895" s="152">
        <f t="shared" si="641"/>
        <v>44772</v>
      </c>
      <c r="H1895" s="159">
        <f t="shared" si="645"/>
        <v>-6.8000340776196433E-3</v>
      </c>
      <c r="I1895" s="160">
        <f t="shared" si="654"/>
        <v>44834</v>
      </c>
      <c r="J1895" s="155">
        <f t="shared" si="642"/>
        <v>31</v>
      </c>
      <c r="K1895" s="155">
        <f t="shared" si="659"/>
        <v>27</v>
      </c>
      <c r="L1895" s="2">
        <f t="shared" si="655"/>
        <v>0.99407478000000005</v>
      </c>
      <c r="M1895" s="157">
        <f t="shared" si="660"/>
        <v>0.99407478000000005</v>
      </c>
      <c r="N1895" s="2">
        <f t="shared" si="646"/>
        <v>857.7589183</v>
      </c>
      <c r="O1895" s="161">
        <f t="shared" si="656"/>
        <v>0</v>
      </c>
      <c r="P1895" s="162">
        <f t="shared" si="647"/>
        <v>0</v>
      </c>
      <c r="Q1895" s="157">
        <f t="shared" si="648"/>
        <v>0</v>
      </c>
      <c r="R1895" s="163">
        <f t="shared" si="657"/>
        <v>0.12</v>
      </c>
      <c r="S1895" s="161">
        <f t="shared" si="649"/>
        <v>27</v>
      </c>
      <c r="T1895" s="161">
        <v>360</v>
      </c>
      <c r="U1895" s="164">
        <f t="shared" si="650"/>
        <v>1.0082593909999999</v>
      </c>
      <c r="V1895" s="157">
        <f t="shared" si="651"/>
        <v>7.0845662799999998</v>
      </c>
      <c r="W1895" s="2">
        <f t="shared" si="658"/>
        <v>0</v>
      </c>
      <c r="X1895" s="8"/>
      <c r="Y1895" s="8"/>
      <c r="Z1895" s="5"/>
      <c r="AA1895" s="1"/>
      <c r="AB1895" s="8"/>
      <c r="AC1895" s="3"/>
      <c r="AD1895" s="1"/>
      <c r="AE1895" s="3"/>
      <c r="AF1895" s="3"/>
      <c r="AG1895" s="4"/>
      <c r="AH1895" s="4"/>
      <c r="AI1895" s="4"/>
      <c r="AJ1895" s="1"/>
      <c r="AK1895" s="1"/>
      <c r="AL1895" s="1"/>
      <c r="AM1895" s="1"/>
    </row>
    <row r="1896" spans="1:177" ht="15" customHeight="1" x14ac:dyDescent="0.2">
      <c r="A1896" s="75">
        <f t="shared" si="652"/>
        <v>44831</v>
      </c>
      <c r="B1896" s="2">
        <f t="shared" si="643"/>
        <v>864.91660046000004</v>
      </c>
      <c r="C1896" s="157">
        <f t="shared" si="640"/>
        <v>862.87162249999994</v>
      </c>
      <c r="D1896" s="158">
        <f t="shared" si="653"/>
        <v>6455.85</v>
      </c>
      <c r="E1896" s="150">
        <f>IF(AND(K1896=1,K1895&gt;1),VLOOKUP(A1895,[1]Plan1!$GA$137:$GD$300,4),E1895)</f>
        <v>6411.95</v>
      </c>
      <c r="F1896" s="152">
        <f t="shared" si="644"/>
        <v>44742</v>
      </c>
      <c r="G1896" s="152">
        <f t="shared" si="641"/>
        <v>44772</v>
      </c>
      <c r="H1896" s="159">
        <f t="shared" si="645"/>
        <v>-6.8000340776196433E-3</v>
      </c>
      <c r="I1896" s="160">
        <f t="shared" si="654"/>
        <v>44834</v>
      </c>
      <c r="J1896" s="155">
        <f t="shared" si="642"/>
        <v>31</v>
      </c>
      <c r="K1896" s="155">
        <f t="shared" si="659"/>
        <v>28</v>
      </c>
      <c r="L1896" s="2">
        <f t="shared" si="655"/>
        <v>0.99385599999999996</v>
      </c>
      <c r="M1896" s="157">
        <f t="shared" si="660"/>
        <v>0.99385599999999996</v>
      </c>
      <c r="N1896" s="2">
        <f t="shared" si="646"/>
        <v>857.57013925000001</v>
      </c>
      <c r="O1896" s="161">
        <f t="shared" si="656"/>
        <v>0</v>
      </c>
      <c r="P1896" s="162">
        <f t="shared" si="647"/>
        <v>0</v>
      </c>
      <c r="Q1896" s="157">
        <f t="shared" si="648"/>
        <v>0</v>
      </c>
      <c r="R1896" s="163">
        <f t="shared" si="657"/>
        <v>0.12</v>
      </c>
      <c r="S1896" s="161">
        <f t="shared" si="649"/>
        <v>28</v>
      </c>
      <c r="T1896" s="161">
        <v>360</v>
      </c>
      <c r="U1896" s="164">
        <f t="shared" si="650"/>
        <v>1.0085666010000001</v>
      </c>
      <c r="V1896" s="157">
        <f t="shared" si="651"/>
        <v>7.3464612100000002</v>
      </c>
      <c r="W1896" s="2">
        <f t="shared" si="658"/>
        <v>0</v>
      </c>
      <c r="X1896" s="8"/>
      <c r="Y1896" s="8"/>
      <c r="Z1896" s="5"/>
      <c r="AA1896" s="1"/>
      <c r="AB1896" s="8"/>
      <c r="AC1896" s="3"/>
      <c r="AD1896" s="1"/>
      <c r="AE1896" s="3"/>
      <c r="AF1896" s="3"/>
      <c r="AG1896" s="4"/>
      <c r="AH1896" s="4"/>
      <c r="AI1896" s="4"/>
      <c r="AJ1896" s="1"/>
      <c r="AK1896" s="1"/>
      <c r="AL1896" s="1"/>
      <c r="AM1896" s="1"/>
    </row>
    <row r="1897" spans="1:177" ht="15" customHeight="1" x14ac:dyDescent="0.2">
      <c r="A1897" s="75">
        <f t="shared" si="652"/>
        <v>44832</v>
      </c>
      <c r="B1897" s="2">
        <f t="shared" si="643"/>
        <v>864.98972446000005</v>
      </c>
      <c r="C1897" s="157">
        <f t="shared" si="640"/>
        <v>862.87162249999994</v>
      </c>
      <c r="D1897" s="158">
        <f t="shared" si="653"/>
        <v>6455.85</v>
      </c>
      <c r="E1897" s="150">
        <f>IF(AND(K1897=1,K1896&gt;1),VLOOKUP(A1896,[1]Plan1!$GA$137:$GD$300,4),E1896)</f>
        <v>6411.95</v>
      </c>
      <c r="F1897" s="152">
        <f t="shared" si="644"/>
        <v>44742</v>
      </c>
      <c r="G1897" s="152">
        <f t="shared" si="641"/>
        <v>44772</v>
      </c>
      <c r="H1897" s="159">
        <f t="shared" si="645"/>
        <v>-6.8000340776196433E-3</v>
      </c>
      <c r="I1897" s="160">
        <f t="shared" si="654"/>
        <v>44834</v>
      </c>
      <c r="J1897" s="155">
        <f t="shared" si="642"/>
        <v>31</v>
      </c>
      <c r="K1897" s="155">
        <f t="shared" si="659"/>
        <v>29</v>
      </c>
      <c r="L1897" s="2">
        <f t="shared" si="655"/>
        <v>0.99363727000000002</v>
      </c>
      <c r="M1897" s="157">
        <f t="shared" si="660"/>
        <v>0.99363727000000002</v>
      </c>
      <c r="N1897" s="2">
        <f t="shared" si="646"/>
        <v>857.38140334000002</v>
      </c>
      <c r="O1897" s="161">
        <f t="shared" si="656"/>
        <v>0</v>
      </c>
      <c r="P1897" s="162">
        <f t="shared" si="647"/>
        <v>0</v>
      </c>
      <c r="Q1897" s="157">
        <f t="shared" si="648"/>
        <v>0</v>
      </c>
      <c r="R1897" s="163">
        <f t="shared" si="657"/>
        <v>0.12</v>
      </c>
      <c r="S1897" s="161">
        <f t="shared" si="649"/>
        <v>29</v>
      </c>
      <c r="T1897" s="161">
        <v>360</v>
      </c>
      <c r="U1897" s="164">
        <f t="shared" si="650"/>
        <v>1.008873905</v>
      </c>
      <c r="V1897" s="157">
        <f t="shared" si="651"/>
        <v>7.6083211200000003</v>
      </c>
      <c r="W1897" s="2">
        <f t="shared" si="658"/>
        <v>0</v>
      </c>
      <c r="X1897" s="8"/>
      <c r="Y1897" s="8"/>
      <c r="Z1897" s="5"/>
      <c r="AA1897" s="1"/>
      <c r="AB1897" s="8"/>
      <c r="AC1897" s="3"/>
      <c r="AD1897" s="1"/>
      <c r="AE1897" s="3"/>
      <c r="AF1897" s="3"/>
      <c r="AG1897" s="4"/>
      <c r="AH1897" s="4"/>
      <c r="AI1897" s="4"/>
      <c r="AJ1897" s="1"/>
      <c r="AK1897" s="1"/>
      <c r="AL1897" s="1"/>
      <c r="AM1897" s="1"/>
    </row>
    <row r="1898" spans="1:177" ht="15" customHeight="1" x14ac:dyDescent="0.2">
      <c r="A1898" s="75">
        <f t="shared" si="652"/>
        <v>44833</v>
      </c>
      <c r="B1898" s="2">
        <f t="shared" si="643"/>
        <v>865.06285571000001</v>
      </c>
      <c r="C1898" s="157">
        <f t="shared" ref="C1898:C1961" si="661">IF(I1898&gt;I1897,N1897-Q1897,C1897)</f>
        <v>862.87162249999994</v>
      </c>
      <c r="D1898" s="158">
        <f t="shared" si="653"/>
        <v>6455.85</v>
      </c>
      <c r="E1898" s="150">
        <f>IF(AND(K1898=1,K1897&gt;1),VLOOKUP(A1897,[1]Plan1!$GA$137:$GD$300,4),E1897)</f>
        <v>6411.95</v>
      </c>
      <c r="F1898" s="152">
        <f t="shared" si="644"/>
        <v>44742</v>
      </c>
      <c r="G1898" s="152">
        <f t="shared" si="641"/>
        <v>44772</v>
      </c>
      <c r="H1898" s="159">
        <f t="shared" si="645"/>
        <v>-6.8000340776196433E-3</v>
      </c>
      <c r="I1898" s="160">
        <f t="shared" si="654"/>
        <v>44834</v>
      </c>
      <c r="J1898" s="155">
        <f t="shared" si="642"/>
        <v>31</v>
      </c>
      <c r="K1898" s="155">
        <f t="shared" si="659"/>
        <v>30</v>
      </c>
      <c r="L1898" s="2">
        <f t="shared" si="655"/>
        <v>0.99341858999999999</v>
      </c>
      <c r="M1898" s="157">
        <f t="shared" si="660"/>
        <v>0.99341858999999999</v>
      </c>
      <c r="N1898" s="2">
        <f t="shared" si="646"/>
        <v>857.19271057000003</v>
      </c>
      <c r="O1898" s="161">
        <f t="shared" si="656"/>
        <v>0</v>
      </c>
      <c r="P1898" s="162">
        <f t="shared" si="647"/>
        <v>0</v>
      </c>
      <c r="Q1898" s="157">
        <f t="shared" si="648"/>
        <v>0</v>
      </c>
      <c r="R1898" s="163">
        <f t="shared" si="657"/>
        <v>0.12</v>
      </c>
      <c r="S1898" s="161">
        <f t="shared" si="649"/>
        <v>30</v>
      </c>
      <c r="T1898" s="161">
        <v>360</v>
      </c>
      <c r="U1898" s="164">
        <f t="shared" si="650"/>
        <v>1.009181302</v>
      </c>
      <c r="V1898" s="157">
        <f t="shared" si="651"/>
        <v>7.87014514</v>
      </c>
      <c r="W1898" s="2">
        <f t="shared" si="658"/>
        <v>0</v>
      </c>
      <c r="X1898" s="8"/>
      <c r="Y1898" s="8"/>
      <c r="Z1898" s="5"/>
      <c r="AA1898" s="1"/>
      <c r="AB1898" s="8"/>
      <c r="AC1898" s="3"/>
      <c r="AD1898" s="1"/>
      <c r="AE1898" s="3"/>
      <c r="AF1898" s="3"/>
      <c r="AG1898" s="4"/>
      <c r="AH1898" s="4"/>
      <c r="AI1898" s="4"/>
      <c r="AJ1898" s="1"/>
      <c r="AK1898" s="1"/>
      <c r="AL1898" s="1"/>
      <c r="AM1898" s="1"/>
    </row>
    <row r="1899" spans="1:177" ht="15" customHeight="1" x14ac:dyDescent="0.2">
      <c r="A1899" s="75">
        <f t="shared" si="652"/>
        <v>44834</v>
      </c>
      <c r="B1899" s="2">
        <f t="shared" si="643"/>
        <v>865.13599508000004</v>
      </c>
      <c r="C1899" s="157">
        <f t="shared" si="661"/>
        <v>862.87162249999994</v>
      </c>
      <c r="D1899" s="158">
        <f t="shared" si="653"/>
        <v>6455.85</v>
      </c>
      <c r="E1899" s="150">
        <f>IF(AND(K1899=1,K1898&gt;1),VLOOKUP(A1898,[1]Plan1!$GA$137:$GD$300,4),E1898)</f>
        <v>6411.95</v>
      </c>
      <c r="F1899" s="152">
        <f t="shared" si="644"/>
        <v>44742</v>
      </c>
      <c r="G1899" s="152">
        <f t="shared" si="641"/>
        <v>44772</v>
      </c>
      <c r="H1899" s="159">
        <f t="shared" si="645"/>
        <v>-6.8000340776196433E-3</v>
      </c>
      <c r="I1899" s="160">
        <f t="shared" si="654"/>
        <v>44834</v>
      </c>
      <c r="J1899" s="155">
        <f t="shared" si="642"/>
        <v>31</v>
      </c>
      <c r="K1899" s="155">
        <f t="shared" si="659"/>
        <v>31</v>
      </c>
      <c r="L1899" s="2">
        <f t="shared" si="655"/>
        <v>0.99319995999999999</v>
      </c>
      <c r="M1899" s="157">
        <f t="shared" si="660"/>
        <v>0.99319995999999999</v>
      </c>
      <c r="N1899" s="2">
        <f t="shared" si="646"/>
        <v>857.00406095000005</v>
      </c>
      <c r="O1899" s="161">
        <f t="shared" si="656"/>
        <v>26</v>
      </c>
      <c r="P1899" s="162">
        <f t="shared" si="647"/>
        <v>3.0118000427015026E-2</v>
      </c>
      <c r="Q1899" s="157">
        <f t="shared" si="648"/>
        <v>25.811248670000001</v>
      </c>
      <c r="R1899" s="163">
        <f t="shared" si="657"/>
        <v>0.12</v>
      </c>
      <c r="S1899" s="161">
        <f t="shared" si="649"/>
        <v>31</v>
      </c>
      <c r="T1899" s="161">
        <v>360</v>
      </c>
      <c r="U1899" s="164">
        <f t="shared" si="650"/>
        <v>1.0094887930000001</v>
      </c>
      <c r="V1899" s="157">
        <f t="shared" si="651"/>
        <v>8.1319341299999994</v>
      </c>
      <c r="W1899" s="2">
        <f t="shared" si="658"/>
        <v>33.943182800000002</v>
      </c>
      <c r="X1899" s="8"/>
      <c r="Y1899" s="8"/>
      <c r="Z1899" s="5"/>
      <c r="AA1899" s="1"/>
      <c r="AB1899" s="8"/>
      <c r="AC1899" s="3"/>
      <c r="AD1899" s="1"/>
      <c r="AE1899" s="3"/>
      <c r="AF1899" s="3"/>
      <c r="AG1899" s="4"/>
      <c r="AH1899" s="4"/>
      <c r="AI1899" s="4"/>
      <c r="AJ1899" s="1"/>
      <c r="AK1899" s="1"/>
      <c r="AL1899" s="1"/>
      <c r="AM1899" s="1"/>
    </row>
    <row r="1900" spans="1:177" ht="15" customHeight="1" x14ac:dyDescent="0.2">
      <c r="A1900" s="75">
        <f t="shared" si="652"/>
        <v>44835</v>
      </c>
      <c r="B1900" s="2">
        <f t="shared" si="643"/>
        <v>831.35457332999999</v>
      </c>
      <c r="C1900" s="157">
        <f t="shared" si="661"/>
        <v>831.19281228</v>
      </c>
      <c r="D1900" s="158">
        <f t="shared" si="653"/>
        <v>6411.95</v>
      </c>
      <c r="E1900" s="150">
        <f>IF(AND(K1900=1,K1899&gt;1),VLOOKUP(A1899,[1]Plan1!$GA$137:$GD$300,4),E1899)</f>
        <v>6388.87</v>
      </c>
      <c r="F1900" s="152">
        <f t="shared" si="644"/>
        <v>44772</v>
      </c>
      <c r="G1900" s="152">
        <f t="shared" ref="G1900:G1963" si="662">IF(I1900&gt;I1899,EDATE(A1899,-1),+G1899)</f>
        <v>44803</v>
      </c>
      <c r="H1900" s="159">
        <f t="shared" si="645"/>
        <v>-3.599529004437052E-3</v>
      </c>
      <c r="I1900" s="160">
        <f t="shared" si="654"/>
        <v>44864</v>
      </c>
      <c r="J1900" s="155">
        <f t="shared" ref="J1900:J1963" si="663">IF(I1900&gt;I1899,I1900-I1899,J1899)</f>
        <v>30</v>
      </c>
      <c r="K1900" s="155">
        <f t="shared" si="659"/>
        <v>1</v>
      </c>
      <c r="L1900" s="2">
        <f t="shared" si="655"/>
        <v>0.99987979999999999</v>
      </c>
      <c r="M1900" s="157">
        <f t="shared" si="660"/>
        <v>0.99987979999999999</v>
      </c>
      <c r="N1900" s="2">
        <f t="shared" si="646"/>
        <v>831.09290290000001</v>
      </c>
      <c r="O1900" s="161">
        <f t="shared" si="656"/>
        <v>0</v>
      </c>
      <c r="P1900" s="162">
        <f t="shared" si="647"/>
        <v>0</v>
      </c>
      <c r="Q1900" s="157">
        <f t="shared" si="648"/>
        <v>0</v>
      </c>
      <c r="R1900" s="163">
        <f t="shared" si="657"/>
        <v>0.12</v>
      </c>
      <c r="S1900" s="161">
        <f t="shared" si="649"/>
        <v>1</v>
      </c>
      <c r="T1900" s="161">
        <v>360</v>
      </c>
      <c r="U1900" s="164">
        <f t="shared" si="650"/>
        <v>1.0003148509999999</v>
      </c>
      <c r="V1900" s="157">
        <f t="shared" si="651"/>
        <v>0.26167043000000001</v>
      </c>
      <c r="W1900" s="2">
        <f t="shared" si="658"/>
        <v>0</v>
      </c>
      <c r="X1900" s="8"/>
      <c r="Y1900" s="8"/>
      <c r="Z1900" s="5"/>
      <c r="AA1900" s="1"/>
      <c r="AB1900" s="8"/>
      <c r="AC1900" s="3"/>
      <c r="AD1900" s="1"/>
      <c r="AE1900" s="3"/>
      <c r="AF1900" s="3"/>
      <c r="AG1900" s="4"/>
      <c r="AH1900" s="4"/>
      <c r="AI1900" s="4"/>
      <c r="AJ1900" s="1"/>
      <c r="AK1900" s="1"/>
      <c r="AL1900" s="1"/>
      <c r="AM1900" s="1"/>
    </row>
    <row r="1901" spans="1:177" ht="15" customHeight="1" x14ac:dyDescent="0.2">
      <c r="A1901" s="75">
        <f t="shared" si="652"/>
        <v>44836</v>
      </c>
      <c r="B1901" s="2">
        <f t="shared" si="643"/>
        <v>831.51637119999998</v>
      </c>
      <c r="C1901" s="157">
        <f t="shared" si="661"/>
        <v>831.19281228</v>
      </c>
      <c r="D1901" s="158">
        <f t="shared" si="653"/>
        <v>6411.95</v>
      </c>
      <c r="E1901" s="150">
        <f>IF(AND(K1901=1,K1900&gt;1),VLOOKUP(A1900,[1]Plan1!$GA$137:$GD$300,4),E1900)</f>
        <v>6388.87</v>
      </c>
      <c r="F1901" s="152">
        <f t="shared" si="644"/>
        <v>44772</v>
      </c>
      <c r="G1901" s="152">
        <f t="shared" si="662"/>
        <v>44803</v>
      </c>
      <c r="H1901" s="159">
        <f t="shared" si="645"/>
        <v>-3.599529004437052E-3</v>
      </c>
      <c r="I1901" s="160">
        <f t="shared" si="654"/>
        <v>44864</v>
      </c>
      <c r="J1901" s="155">
        <f t="shared" si="663"/>
        <v>30</v>
      </c>
      <c r="K1901" s="155">
        <f t="shared" si="659"/>
        <v>2</v>
      </c>
      <c r="L1901" s="2">
        <f t="shared" si="655"/>
        <v>0.99975961999999996</v>
      </c>
      <c r="M1901" s="157">
        <f t="shared" si="660"/>
        <v>0.99975961999999996</v>
      </c>
      <c r="N1901" s="2">
        <f t="shared" si="646"/>
        <v>830.99301015000003</v>
      </c>
      <c r="O1901" s="161">
        <f t="shared" si="656"/>
        <v>0</v>
      </c>
      <c r="P1901" s="162">
        <f t="shared" si="647"/>
        <v>0</v>
      </c>
      <c r="Q1901" s="157">
        <f t="shared" si="648"/>
        <v>0</v>
      </c>
      <c r="R1901" s="163">
        <f t="shared" si="657"/>
        <v>0.12</v>
      </c>
      <c r="S1901" s="161">
        <f t="shared" si="649"/>
        <v>2</v>
      </c>
      <c r="T1901" s="161">
        <v>360</v>
      </c>
      <c r="U1901" s="164">
        <f t="shared" si="650"/>
        <v>1.000629802</v>
      </c>
      <c r="V1901" s="157">
        <f t="shared" si="651"/>
        <v>0.52336104999999999</v>
      </c>
      <c r="W1901" s="2">
        <f t="shared" si="658"/>
        <v>0</v>
      </c>
      <c r="X1901" s="8"/>
      <c r="Y1901" s="8"/>
      <c r="Z1901" s="5"/>
      <c r="AA1901" s="1"/>
      <c r="AB1901" s="8"/>
      <c r="AC1901" s="3"/>
      <c r="AD1901" s="1"/>
      <c r="AE1901" s="3"/>
      <c r="AF1901" s="3"/>
      <c r="AG1901" s="4"/>
      <c r="AH1901" s="4"/>
      <c r="AI1901" s="4"/>
      <c r="AJ1901" s="1"/>
      <c r="AK1901" s="1"/>
      <c r="AL1901" s="1"/>
      <c r="AM1901" s="1"/>
    </row>
    <row r="1902" spans="1:177" ht="15" customHeight="1" x14ac:dyDescent="0.2">
      <c r="A1902" s="75">
        <f t="shared" si="652"/>
        <v>44837</v>
      </c>
      <c r="B1902" s="2">
        <f t="shared" si="643"/>
        <v>831.67820505000009</v>
      </c>
      <c r="C1902" s="157">
        <f t="shared" si="661"/>
        <v>831.19281228</v>
      </c>
      <c r="D1902" s="158">
        <f t="shared" si="653"/>
        <v>6411.95</v>
      </c>
      <c r="E1902" s="150">
        <f>IF(AND(K1902=1,K1901&gt;1),VLOOKUP(A1901,[1]Plan1!$GA$137:$GD$300,4),E1901)</f>
        <v>6388.87</v>
      </c>
      <c r="F1902" s="152">
        <f t="shared" si="644"/>
        <v>44772</v>
      </c>
      <c r="G1902" s="152">
        <f t="shared" si="662"/>
        <v>44803</v>
      </c>
      <c r="H1902" s="159">
        <f t="shared" si="645"/>
        <v>-3.599529004437052E-3</v>
      </c>
      <c r="I1902" s="160">
        <f t="shared" si="654"/>
        <v>44864</v>
      </c>
      <c r="J1902" s="155">
        <f t="shared" si="663"/>
        <v>30</v>
      </c>
      <c r="K1902" s="155">
        <f t="shared" si="659"/>
        <v>3</v>
      </c>
      <c r="L1902" s="2">
        <f t="shared" si="655"/>
        <v>0.99963946000000004</v>
      </c>
      <c r="M1902" s="157">
        <f t="shared" si="660"/>
        <v>0.99963946000000004</v>
      </c>
      <c r="N1902" s="2">
        <f t="shared" si="646"/>
        <v>830.89313402000005</v>
      </c>
      <c r="O1902" s="161">
        <f t="shared" si="656"/>
        <v>0</v>
      </c>
      <c r="P1902" s="162">
        <f t="shared" si="647"/>
        <v>0</v>
      </c>
      <c r="Q1902" s="157">
        <f t="shared" si="648"/>
        <v>0</v>
      </c>
      <c r="R1902" s="163">
        <f t="shared" si="657"/>
        <v>0.12</v>
      </c>
      <c r="S1902" s="161">
        <f t="shared" si="649"/>
        <v>3</v>
      </c>
      <c r="T1902" s="161">
        <v>360</v>
      </c>
      <c r="U1902" s="164">
        <f t="shared" si="650"/>
        <v>1.0009448519999999</v>
      </c>
      <c r="V1902" s="157">
        <f t="shared" si="651"/>
        <v>0.78507103</v>
      </c>
      <c r="W1902" s="2">
        <f t="shared" si="658"/>
        <v>0</v>
      </c>
      <c r="X1902" s="8"/>
      <c r="Y1902" s="8"/>
      <c r="Z1902" s="5"/>
      <c r="AA1902" s="1"/>
      <c r="AB1902" s="8"/>
      <c r="AC1902" s="3"/>
      <c r="AD1902" s="1"/>
      <c r="AE1902" s="3"/>
      <c r="AF1902" s="3"/>
      <c r="AG1902" s="4"/>
      <c r="AH1902" s="4"/>
      <c r="AI1902" s="4"/>
      <c r="AJ1902" s="1"/>
      <c r="AK1902" s="1"/>
      <c r="AL1902" s="1"/>
      <c r="AM1902" s="1"/>
    </row>
    <row r="1903" spans="1:177" ht="15" customHeight="1" x14ac:dyDescent="0.2">
      <c r="A1903" s="75">
        <f t="shared" si="652"/>
        <v>44838</v>
      </c>
      <c r="B1903" s="2">
        <f t="shared" si="643"/>
        <v>831.84006653999995</v>
      </c>
      <c r="C1903" s="157">
        <f t="shared" si="661"/>
        <v>831.19281228</v>
      </c>
      <c r="D1903" s="158">
        <f t="shared" si="653"/>
        <v>6411.95</v>
      </c>
      <c r="E1903" s="150">
        <f>IF(AND(K1903=1,K1902&gt;1),VLOOKUP(A1902,[1]Plan1!$GA$137:$GD$300,4),E1902)</f>
        <v>6388.87</v>
      </c>
      <c r="F1903" s="152">
        <f t="shared" si="644"/>
        <v>44772</v>
      </c>
      <c r="G1903" s="152">
        <f t="shared" si="662"/>
        <v>44803</v>
      </c>
      <c r="H1903" s="159">
        <f t="shared" si="645"/>
        <v>-3.599529004437052E-3</v>
      </c>
      <c r="I1903" s="160">
        <f t="shared" si="654"/>
        <v>44864</v>
      </c>
      <c r="J1903" s="155">
        <f t="shared" si="663"/>
        <v>30</v>
      </c>
      <c r="K1903" s="155">
        <f t="shared" si="659"/>
        <v>4</v>
      </c>
      <c r="L1903" s="2">
        <f t="shared" si="655"/>
        <v>0.99951931000000005</v>
      </c>
      <c r="M1903" s="157">
        <f t="shared" si="660"/>
        <v>0.99951931000000005</v>
      </c>
      <c r="N1903" s="2">
        <f t="shared" si="646"/>
        <v>830.79326619999995</v>
      </c>
      <c r="O1903" s="161">
        <f t="shared" si="656"/>
        <v>0</v>
      </c>
      <c r="P1903" s="162">
        <f t="shared" si="647"/>
        <v>0</v>
      </c>
      <c r="Q1903" s="157">
        <f t="shared" si="648"/>
        <v>0</v>
      </c>
      <c r="R1903" s="163">
        <f t="shared" si="657"/>
        <v>0.12</v>
      </c>
      <c r="S1903" s="161">
        <f t="shared" si="649"/>
        <v>4</v>
      </c>
      <c r="T1903" s="161">
        <v>360</v>
      </c>
      <c r="U1903" s="164">
        <f t="shared" si="650"/>
        <v>1.0012600009999999</v>
      </c>
      <c r="V1903" s="157">
        <f t="shared" si="651"/>
        <v>1.0468003400000001</v>
      </c>
      <c r="W1903" s="2">
        <f t="shared" si="658"/>
        <v>0</v>
      </c>
      <c r="X1903" s="8"/>
      <c r="Y1903" s="8"/>
      <c r="Z1903" s="5"/>
      <c r="AA1903" s="1"/>
      <c r="AB1903" s="8"/>
      <c r="AC1903" s="3"/>
      <c r="AD1903" s="1"/>
      <c r="AE1903" s="3"/>
      <c r="AF1903" s="3"/>
      <c r="AG1903" s="4"/>
      <c r="AH1903" s="4"/>
      <c r="AI1903" s="4"/>
      <c r="AJ1903" s="1"/>
      <c r="AK1903" s="1"/>
      <c r="AL1903" s="1"/>
      <c r="AM1903" s="1"/>
    </row>
    <row r="1904" spans="1:177" ht="15" customHeight="1" x14ac:dyDescent="0.2">
      <c r="A1904" s="75">
        <f t="shared" si="652"/>
        <v>44839</v>
      </c>
      <c r="B1904" s="2">
        <f t="shared" si="643"/>
        <v>832.00195565000001</v>
      </c>
      <c r="C1904" s="157">
        <f t="shared" si="661"/>
        <v>831.19281228</v>
      </c>
      <c r="D1904" s="158">
        <f t="shared" si="653"/>
        <v>6411.95</v>
      </c>
      <c r="E1904" s="150">
        <f>IF(AND(K1904=1,K1903&gt;1),VLOOKUP(A1903,[1]Plan1!$GA$137:$GD$300,4),E1903)</f>
        <v>6388.87</v>
      </c>
      <c r="F1904" s="152">
        <f t="shared" si="644"/>
        <v>44772</v>
      </c>
      <c r="G1904" s="152">
        <f t="shared" si="662"/>
        <v>44803</v>
      </c>
      <c r="H1904" s="159">
        <f t="shared" si="645"/>
        <v>-3.599529004437052E-3</v>
      </c>
      <c r="I1904" s="160">
        <f t="shared" si="654"/>
        <v>44864</v>
      </c>
      <c r="J1904" s="155">
        <f t="shared" si="663"/>
        <v>30</v>
      </c>
      <c r="K1904" s="155">
        <f t="shared" si="659"/>
        <v>5</v>
      </c>
      <c r="L1904" s="2">
        <f t="shared" si="655"/>
        <v>0.99939917</v>
      </c>
      <c r="M1904" s="157">
        <f t="shared" si="660"/>
        <v>0.99939917</v>
      </c>
      <c r="N1904" s="2">
        <f t="shared" si="646"/>
        <v>830.69340669999997</v>
      </c>
      <c r="O1904" s="161">
        <f t="shared" si="656"/>
        <v>0</v>
      </c>
      <c r="P1904" s="162">
        <f t="shared" si="647"/>
        <v>0</v>
      </c>
      <c r="Q1904" s="157">
        <f t="shared" si="648"/>
        <v>0</v>
      </c>
      <c r="R1904" s="163">
        <f t="shared" si="657"/>
        <v>0.12</v>
      </c>
      <c r="S1904" s="161">
        <f t="shared" si="649"/>
        <v>5</v>
      </c>
      <c r="T1904" s="161">
        <v>360</v>
      </c>
      <c r="U1904" s="164">
        <f t="shared" si="650"/>
        <v>1.0015752490000001</v>
      </c>
      <c r="V1904" s="157">
        <f t="shared" si="651"/>
        <v>1.30854895</v>
      </c>
      <c r="W1904" s="2">
        <f t="shared" si="658"/>
        <v>0</v>
      </c>
      <c r="X1904" s="8"/>
      <c r="Y1904" s="8"/>
      <c r="Z1904" s="5"/>
      <c r="AA1904" s="1"/>
      <c r="AB1904" s="8"/>
      <c r="AC1904" s="3"/>
      <c r="AD1904" s="1"/>
      <c r="AE1904" s="3"/>
      <c r="AF1904" s="3"/>
      <c r="AG1904" s="4"/>
      <c r="AH1904" s="4"/>
      <c r="AI1904" s="4"/>
      <c r="AJ1904" s="1"/>
      <c r="AK1904" s="1"/>
      <c r="AL1904" s="1"/>
      <c r="AM1904" s="1"/>
    </row>
    <row r="1905" spans="1:39" ht="15" customHeight="1" x14ac:dyDescent="0.2">
      <c r="A1905" s="75">
        <f t="shared" si="652"/>
        <v>44840</v>
      </c>
      <c r="B1905" s="2">
        <f t="shared" si="643"/>
        <v>832.16388068000003</v>
      </c>
      <c r="C1905" s="157">
        <f t="shared" si="661"/>
        <v>831.19281228</v>
      </c>
      <c r="D1905" s="158">
        <f t="shared" si="653"/>
        <v>6411.95</v>
      </c>
      <c r="E1905" s="150">
        <f>IF(AND(K1905=1,K1904&gt;1),VLOOKUP(A1904,[1]Plan1!$GA$137:$GD$300,4),E1904)</f>
        <v>6388.87</v>
      </c>
      <c r="F1905" s="152">
        <f t="shared" si="644"/>
        <v>44772</v>
      </c>
      <c r="G1905" s="152">
        <f t="shared" si="662"/>
        <v>44803</v>
      </c>
      <c r="H1905" s="159">
        <f t="shared" si="645"/>
        <v>-3.599529004437052E-3</v>
      </c>
      <c r="I1905" s="160">
        <f t="shared" si="654"/>
        <v>44864</v>
      </c>
      <c r="J1905" s="155">
        <f t="shared" si="663"/>
        <v>30</v>
      </c>
      <c r="K1905" s="155">
        <f t="shared" si="659"/>
        <v>6</v>
      </c>
      <c r="L1905" s="2">
        <f t="shared" si="655"/>
        <v>0.99927904999999995</v>
      </c>
      <c r="M1905" s="157">
        <f t="shared" si="660"/>
        <v>0.99927904999999995</v>
      </c>
      <c r="N1905" s="2">
        <f t="shared" si="646"/>
        <v>830.59356381999999</v>
      </c>
      <c r="O1905" s="161">
        <f t="shared" si="656"/>
        <v>0</v>
      </c>
      <c r="P1905" s="162">
        <f t="shared" si="647"/>
        <v>0</v>
      </c>
      <c r="Q1905" s="157">
        <f t="shared" si="648"/>
        <v>0</v>
      </c>
      <c r="R1905" s="163">
        <f t="shared" si="657"/>
        <v>0.12</v>
      </c>
      <c r="S1905" s="161">
        <f t="shared" si="649"/>
        <v>6</v>
      </c>
      <c r="T1905" s="161">
        <v>360</v>
      </c>
      <c r="U1905" s="164">
        <f t="shared" si="650"/>
        <v>1.001890596</v>
      </c>
      <c r="V1905" s="157">
        <f t="shared" si="651"/>
        <v>1.5703168599999999</v>
      </c>
      <c r="W1905" s="2">
        <f t="shared" si="658"/>
        <v>0</v>
      </c>
      <c r="X1905" s="8"/>
      <c r="Y1905" s="8"/>
      <c r="Z1905" s="5"/>
      <c r="AA1905" s="1"/>
      <c r="AB1905" s="8"/>
      <c r="AC1905" s="3"/>
      <c r="AD1905" s="1"/>
      <c r="AE1905" s="3"/>
      <c r="AF1905" s="3"/>
      <c r="AG1905" s="4"/>
      <c r="AH1905" s="4"/>
      <c r="AI1905" s="4"/>
      <c r="AJ1905" s="1"/>
      <c r="AK1905" s="1"/>
      <c r="AL1905" s="1"/>
      <c r="AM1905" s="1"/>
    </row>
    <row r="1906" spans="1:39" ht="15" customHeight="1" x14ac:dyDescent="0.2">
      <c r="A1906" s="75">
        <f t="shared" si="652"/>
        <v>44841</v>
      </c>
      <c r="B1906" s="2">
        <f t="shared" si="643"/>
        <v>832.32583411999997</v>
      </c>
      <c r="C1906" s="157">
        <f t="shared" si="661"/>
        <v>831.19281228</v>
      </c>
      <c r="D1906" s="158">
        <f t="shared" si="653"/>
        <v>6411.95</v>
      </c>
      <c r="E1906" s="150">
        <f>IF(AND(K1906=1,K1905&gt;1),VLOOKUP(A1905,[1]Plan1!$GA$137:$GD$300,4),E1905)</f>
        <v>6388.87</v>
      </c>
      <c r="F1906" s="152">
        <f t="shared" si="644"/>
        <v>44772</v>
      </c>
      <c r="G1906" s="152">
        <f t="shared" si="662"/>
        <v>44803</v>
      </c>
      <c r="H1906" s="159">
        <f t="shared" si="645"/>
        <v>-3.599529004437052E-3</v>
      </c>
      <c r="I1906" s="160">
        <f t="shared" si="654"/>
        <v>44864</v>
      </c>
      <c r="J1906" s="155">
        <f t="shared" si="663"/>
        <v>30</v>
      </c>
      <c r="K1906" s="155">
        <f t="shared" si="659"/>
        <v>7</v>
      </c>
      <c r="L1906" s="2">
        <f t="shared" si="655"/>
        <v>0.99915894000000005</v>
      </c>
      <c r="M1906" s="157">
        <f t="shared" si="660"/>
        <v>0.99915894000000005</v>
      </c>
      <c r="N1906" s="2">
        <f t="shared" si="646"/>
        <v>830.49372925</v>
      </c>
      <c r="O1906" s="161">
        <f t="shared" si="656"/>
        <v>0</v>
      </c>
      <c r="P1906" s="162">
        <f t="shared" si="647"/>
        <v>0</v>
      </c>
      <c r="Q1906" s="157">
        <f t="shared" si="648"/>
        <v>0</v>
      </c>
      <c r="R1906" s="163">
        <f t="shared" si="657"/>
        <v>0.12</v>
      </c>
      <c r="S1906" s="161">
        <f t="shared" si="649"/>
        <v>7</v>
      </c>
      <c r="T1906" s="161">
        <v>360</v>
      </c>
      <c r="U1906" s="164">
        <f t="shared" si="650"/>
        <v>1.0022060429999999</v>
      </c>
      <c r="V1906" s="157">
        <f t="shared" si="651"/>
        <v>1.83210487</v>
      </c>
      <c r="W1906" s="2">
        <f t="shared" si="658"/>
        <v>0</v>
      </c>
      <c r="X1906" s="8"/>
      <c r="Y1906" s="8"/>
      <c r="Z1906" s="5"/>
      <c r="AA1906" s="1"/>
      <c r="AB1906" s="8"/>
      <c r="AC1906" s="3"/>
      <c r="AD1906" s="1"/>
      <c r="AE1906" s="3"/>
      <c r="AF1906" s="3"/>
      <c r="AG1906" s="4"/>
      <c r="AH1906" s="4"/>
      <c r="AI1906" s="4"/>
      <c r="AJ1906" s="1"/>
      <c r="AK1906" s="1"/>
      <c r="AL1906" s="1"/>
      <c r="AM1906" s="1"/>
    </row>
    <row r="1907" spans="1:39" ht="15" customHeight="1" x14ac:dyDescent="0.2">
      <c r="A1907" s="75">
        <f t="shared" si="652"/>
        <v>44842</v>
      </c>
      <c r="B1907" s="2">
        <f t="shared" si="643"/>
        <v>832.48782345000006</v>
      </c>
      <c r="C1907" s="157">
        <f t="shared" si="661"/>
        <v>831.19281228</v>
      </c>
      <c r="D1907" s="158">
        <f t="shared" si="653"/>
        <v>6411.95</v>
      </c>
      <c r="E1907" s="150">
        <f>IF(AND(K1907=1,K1906&gt;1),VLOOKUP(A1906,[1]Plan1!$GA$137:$GD$300,4),E1906)</f>
        <v>6388.87</v>
      </c>
      <c r="F1907" s="152">
        <f t="shared" si="644"/>
        <v>44772</v>
      </c>
      <c r="G1907" s="152">
        <f t="shared" si="662"/>
        <v>44803</v>
      </c>
      <c r="H1907" s="159">
        <f t="shared" si="645"/>
        <v>-3.599529004437052E-3</v>
      </c>
      <c r="I1907" s="160">
        <f t="shared" si="654"/>
        <v>44864</v>
      </c>
      <c r="J1907" s="155">
        <f t="shared" si="663"/>
        <v>30</v>
      </c>
      <c r="K1907" s="155">
        <f t="shared" si="659"/>
        <v>8</v>
      </c>
      <c r="L1907" s="2">
        <f t="shared" si="655"/>
        <v>0.99903885000000003</v>
      </c>
      <c r="M1907" s="157">
        <f t="shared" si="660"/>
        <v>0.99903885000000003</v>
      </c>
      <c r="N1907" s="2">
        <f t="shared" si="646"/>
        <v>830.39391130000001</v>
      </c>
      <c r="O1907" s="161">
        <f t="shared" si="656"/>
        <v>0</v>
      </c>
      <c r="P1907" s="162">
        <f t="shared" si="647"/>
        <v>0</v>
      </c>
      <c r="Q1907" s="157">
        <f t="shared" si="648"/>
        <v>0</v>
      </c>
      <c r="R1907" s="163">
        <f t="shared" si="657"/>
        <v>0.12</v>
      </c>
      <c r="S1907" s="161">
        <f t="shared" si="649"/>
        <v>8</v>
      </c>
      <c r="T1907" s="161">
        <v>360</v>
      </c>
      <c r="U1907" s="164">
        <f t="shared" si="650"/>
        <v>1.0025215890000001</v>
      </c>
      <c r="V1907" s="157">
        <f t="shared" si="651"/>
        <v>2.09391215</v>
      </c>
      <c r="W1907" s="2">
        <f t="shared" si="658"/>
        <v>0</v>
      </c>
      <c r="X1907" s="8"/>
      <c r="Y1907" s="8"/>
      <c r="Z1907" s="5"/>
      <c r="AA1907" s="1"/>
      <c r="AB1907" s="8"/>
      <c r="AC1907" s="3"/>
      <c r="AD1907" s="1"/>
      <c r="AE1907" s="3"/>
      <c r="AF1907" s="3"/>
      <c r="AG1907" s="4"/>
      <c r="AH1907" s="4"/>
      <c r="AI1907" s="4"/>
      <c r="AJ1907" s="1"/>
      <c r="AK1907" s="1"/>
      <c r="AL1907" s="1"/>
      <c r="AM1907" s="1"/>
    </row>
    <row r="1908" spans="1:39" ht="15" customHeight="1" x14ac:dyDescent="0.2">
      <c r="A1908" s="75">
        <f t="shared" si="652"/>
        <v>44843</v>
      </c>
      <c r="B1908" s="2">
        <f t="shared" si="643"/>
        <v>832.64984032000007</v>
      </c>
      <c r="C1908" s="157">
        <f t="shared" si="661"/>
        <v>831.19281228</v>
      </c>
      <c r="D1908" s="158">
        <f t="shared" si="653"/>
        <v>6411.95</v>
      </c>
      <c r="E1908" s="150">
        <f>IF(AND(K1908=1,K1907&gt;1),VLOOKUP(A1907,[1]Plan1!$GA$137:$GD$300,4),E1907)</f>
        <v>6388.87</v>
      </c>
      <c r="F1908" s="152">
        <f t="shared" si="644"/>
        <v>44772</v>
      </c>
      <c r="G1908" s="152">
        <f t="shared" si="662"/>
        <v>44803</v>
      </c>
      <c r="H1908" s="159">
        <f t="shared" si="645"/>
        <v>-3.599529004437052E-3</v>
      </c>
      <c r="I1908" s="160">
        <f t="shared" si="654"/>
        <v>44864</v>
      </c>
      <c r="J1908" s="155">
        <f t="shared" si="663"/>
        <v>30</v>
      </c>
      <c r="K1908" s="155">
        <f t="shared" si="659"/>
        <v>9</v>
      </c>
      <c r="L1908" s="2">
        <f t="shared" si="655"/>
        <v>0.99891876999999996</v>
      </c>
      <c r="M1908" s="157">
        <f t="shared" si="660"/>
        <v>0.99891876999999996</v>
      </c>
      <c r="N1908" s="2">
        <f t="shared" si="646"/>
        <v>830.29410167000003</v>
      </c>
      <c r="O1908" s="161">
        <f t="shared" si="656"/>
        <v>0</v>
      </c>
      <c r="P1908" s="162">
        <f t="shared" si="647"/>
        <v>0</v>
      </c>
      <c r="Q1908" s="157">
        <f t="shared" si="648"/>
        <v>0</v>
      </c>
      <c r="R1908" s="163">
        <f t="shared" si="657"/>
        <v>0.12</v>
      </c>
      <c r="S1908" s="161">
        <f t="shared" si="649"/>
        <v>9</v>
      </c>
      <c r="T1908" s="161">
        <v>360</v>
      </c>
      <c r="U1908" s="164">
        <f t="shared" si="650"/>
        <v>1.002837234</v>
      </c>
      <c r="V1908" s="157">
        <f t="shared" si="651"/>
        <v>2.3557386500000002</v>
      </c>
      <c r="W1908" s="2">
        <f t="shared" si="658"/>
        <v>0</v>
      </c>
      <c r="X1908" s="8"/>
      <c r="Y1908" s="8"/>
      <c r="Z1908" s="5"/>
      <c r="AA1908" s="1"/>
      <c r="AB1908" s="8"/>
      <c r="AC1908" s="3"/>
      <c r="AD1908" s="1"/>
      <c r="AE1908" s="3"/>
      <c r="AF1908" s="3"/>
      <c r="AG1908" s="4"/>
      <c r="AH1908" s="4"/>
      <c r="AI1908" s="4"/>
      <c r="AJ1908" s="1"/>
      <c r="AK1908" s="1"/>
      <c r="AL1908" s="1"/>
      <c r="AM1908" s="1"/>
    </row>
    <row r="1909" spans="1:39" ht="15" customHeight="1" x14ac:dyDescent="0.2">
      <c r="A1909" s="75">
        <f t="shared" si="652"/>
        <v>44844</v>
      </c>
      <c r="B1909" s="2">
        <f t="shared" si="643"/>
        <v>832.81189388000007</v>
      </c>
      <c r="C1909" s="157">
        <f t="shared" si="661"/>
        <v>831.19281228</v>
      </c>
      <c r="D1909" s="158">
        <f t="shared" si="653"/>
        <v>6411.95</v>
      </c>
      <c r="E1909" s="150">
        <f>IF(AND(K1909=1,K1908&gt;1),VLOOKUP(A1908,[1]Plan1!$GA$137:$GD$300,4),E1908)</f>
        <v>6388.87</v>
      </c>
      <c r="F1909" s="152">
        <f t="shared" si="644"/>
        <v>44772</v>
      </c>
      <c r="G1909" s="152">
        <f t="shared" si="662"/>
        <v>44803</v>
      </c>
      <c r="H1909" s="159">
        <f t="shared" si="645"/>
        <v>-3.599529004437052E-3</v>
      </c>
      <c r="I1909" s="160">
        <f t="shared" si="654"/>
        <v>44864</v>
      </c>
      <c r="J1909" s="155">
        <f t="shared" si="663"/>
        <v>30</v>
      </c>
      <c r="K1909" s="155">
        <f t="shared" si="659"/>
        <v>10</v>
      </c>
      <c r="L1909" s="2">
        <f t="shared" si="655"/>
        <v>0.99879870999999998</v>
      </c>
      <c r="M1909" s="157">
        <f t="shared" si="660"/>
        <v>0.99879870999999998</v>
      </c>
      <c r="N1909" s="2">
        <f t="shared" si="646"/>
        <v>830.19430866000005</v>
      </c>
      <c r="O1909" s="161">
        <f t="shared" si="656"/>
        <v>0</v>
      </c>
      <c r="P1909" s="162">
        <f t="shared" si="647"/>
        <v>0</v>
      </c>
      <c r="Q1909" s="157">
        <f t="shared" si="648"/>
        <v>0</v>
      </c>
      <c r="R1909" s="163">
        <f t="shared" si="657"/>
        <v>0.12</v>
      </c>
      <c r="S1909" s="161">
        <f t="shared" si="649"/>
        <v>10</v>
      </c>
      <c r="T1909" s="161">
        <v>360</v>
      </c>
      <c r="U1909" s="164">
        <f t="shared" si="650"/>
        <v>1.003152979</v>
      </c>
      <c r="V1909" s="157">
        <f t="shared" si="651"/>
        <v>2.61758522</v>
      </c>
      <c r="W1909" s="2">
        <f t="shared" si="658"/>
        <v>0</v>
      </c>
      <c r="X1909" s="8"/>
      <c r="Y1909" s="8"/>
      <c r="Z1909" s="5"/>
      <c r="AA1909" s="1"/>
      <c r="AB1909" s="8"/>
      <c r="AC1909" s="3"/>
      <c r="AD1909" s="1"/>
      <c r="AE1909" s="3"/>
      <c r="AF1909" s="3"/>
      <c r="AG1909" s="4"/>
      <c r="AH1909" s="4"/>
      <c r="AI1909" s="4"/>
      <c r="AJ1909" s="1"/>
      <c r="AK1909" s="1"/>
      <c r="AL1909" s="1"/>
      <c r="AM1909" s="1"/>
    </row>
    <row r="1910" spans="1:39" ht="15" customHeight="1" x14ac:dyDescent="0.2">
      <c r="A1910" s="75">
        <f t="shared" si="652"/>
        <v>44845</v>
      </c>
      <c r="B1910" s="2">
        <f t="shared" si="643"/>
        <v>832.97397492999994</v>
      </c>
      <c r="C1910" s="157">
        <f t="shared" si="661"/>
        <v>831.19281228</v>
      </c>
      <c r="D1910" s="158">
        <f t="shared" si="653"/>
        <v>6411.95</v>
      </c>
      <c r="E1910" s="150">
        <f>IF(AND(K1910=1,K1909&gt;1),VLOOKUP(A1909,[1]Plan1!$GA$137:$GD$300,4),E1909)</f>
        <v>6388.87</v>
      </c>
      <c r="F1910" s="152">
        <f t="shared" si="644"/>
        <v>44772</v>
      </c>
      <c r="G1910" s="152">
        <f t="shared" si="662"/>
        <v>44803</v>
      </c>
      <c r="H1910" s="159">
        <f t="shared" si="645"/>
        <v>-3.599529004437052E-3</v>
      </c>
      <c r="I1910" s="160">
        <f t="shared" si="654"/>
        <v>44864</v>
      </c>
      <c r="J1910" s="155">
        <f t="shared" si="663"/>
        <v>30</v>
      </c>
      <c r="K1910" s="155">
        <f t="shared" si="659"/>
        <v>11</v>
      </c>
      <c r="L1910" s="2">
        <f t="shared" si="655"/>
        <v>0.99867866000000005</v>
      </c>
      <c r="M1910" s="157">
        <f t="shared" si="660"/>
        <v>0.99867866000000005</v>
      </c>
      <c r="N1910" s="2">
        <f t="shared" si="646"/>
        <v>830.09452395999995</v>
      </c>
      <c r="O1910" s="161">
        <f t="shared" si="656"/>
        <v>0</v>
      </c>
      <c r="P1910" s="162">
        <f t="shared" si="647"/>
        <v>0</v>
      </c>
      <c r="Q1910" s="157">
        <f t="shared" si="648"/>
        <v>0</v>
      </c>
      <c r="R1910" s="163">
        <f t="shared" si="657"/>
        <v>0.12</v>
      </c>
      <c r="S1910" s="161">
        <f t="shared" si="649"/>
        <v>11</v>
      </c>
      <c r="T1910" s="161">
        <v>360</v>
      </c>
      <c r="U1910" s="164">
        <f t="shared" si="650"/>
        <v>1.003468823</v>
      </c>
      <c r="V1910" s="157">
        <f t="shared" si="651"/>
        <v>2.8794509700000002</v>
      </c>
      <c r="W1910" s="2">
        <f t="shared" si="658"/>
        <v>0</v>
      </c>
      <c r="X1910" s="8"/>
      <c r="Y1910" s="8"/>
      <c r="Z1910" s="5"/>
      <c r="AA1910" s="1"/>
      <c r="AB1910" s="8"/>
      <c r="AC1910" s="3"/>
      <c r="AD1910" s="1"/>
      <c r="AE1910" s="3"/>
      <c r="AF1910" s="3"/>
      <c r="AG1910" s="4"/>
      <c r="AH1910" s="4"/>
      <c r="AI1910" s="4"/>
      <c r="AJ1910" s="1"/>
      <c r="AK1910" s="1"/>
      <c r="AL1910" s="1"/>
      <c r="AM1910" s="1"/>
    </row>
    <row r="1911" spans="1:39" ht="15" customHeight="1" x14ac:dyDescent="0.2">
      <c r="A1911" s="75">
        <f t="shared" si="652"/>
        <v>44846</v>
      </c>
      <c r="B1911" s="2">
        <f t="shared" si="643"/>
        <v>833.13609264999991</v>
      </c>
      <c r="C1911" s="157">
        <f t="shared" si="661"/>
        <v>831.19281228</v>
      </c>
      <c r="D1911" s="158">
        <f t="shared" si="653"/>
        <v>6411.95</v>
      </c>
      <c r="E1911" s="150">
        <f>IF(AND(K1911=1,K1910&gt;1),VLOOKUP(A1910,[1]Plan1!$GA$137:$GD$300,4),E1910)</f>
        <v>6388.87</v>
      </c>
      <c r="F1911" s="152">
        <f t="shared" si="644"/>
        <v>44772</v>
      </c>
      <c r="G1911" s="152">
        <f t="shared" si="662"/>
        <v>44803</v>
      </c>
      <c r="H1911" s="159">
        <f t="shared" si="645"/>
        <v>-3.599529004437052E-3</v>
      </c>
      <c r="I1911" s="160">
        <f t="shared" si="654"/>
        <v>44864</v>
      </c>
      <c r="J1911" s="155">
        <f t="shared" si="663"/>
        <v>30</v>
      </c>
      <c r="K1911" s="155">
        <f t="shared" si="659"/>
        <v>12</v>
      </c>
      <c r="L1911" s="2">
        <f t="shared" si="655"/>
        <v>0.99855863</v>
      </c>
      <c r="M1911" s="157">
        <f t="shared" si="660"/>
        <v>0.99855863</v>
      </c>
      <c r="N1911" s="2">
        <f t="shared" si="646"/>
        <v>829.99475588999996</v>
      </c>
      <c r="O1911" s="161">
        <f t="shared" si="656"/>
        <v>0</v>
      </c>
      <c r="P1911" s="162">
        <f t="shared" si="647"/>
        <v>0</v>
      </c>
      <c r="Q1911" s="157">
        <f t="shared" si="648"/>
        <v>0</v>
      </c>
      <c r="R1911" s="163">
        <f t="shared" si="657"/>
        <v>0.12</v>
      </c>
      <c r="S1911" s="161">
        <f t="shared" si="649"/>
        <v>12</v>
      </c>
      <c r="T1911" s="161">
        <v>360</v>
      </c>
      <c r="U1911" s="164">
        <f t="shared" si="650"/>
        <v>1.003784767</v>
      </c>
      <c r="V1911" s="157">
        <f t="shared" si="651"/>
        <v>3.1413367600000002</v>
      </c>
      <c r="W1911" s="2">
        <f t="shared" si="658"/>
        <v>0</v>
      </c>
      <c r="X1911" s="8"/>
      <c r="Y1911" s="8"/>
      <c r="Z1911" s="5"/>
      <c r="AA1911" s="1"/>
      <c r="AB1911" s="8"/>
      <c r="AC1911" s="3"/>
      <c r="AD1911" s="1"/>
      <c r="AE1911" s="3"/>
      <c r="AF1911" s="3"/>
      <c r="AG1911" s="4"/>
      <c r="AH1911" s="4"/>
      <c r="AI1911" s="4"/>
      <c r="AJ1911" s="1"/>
      <c r="AK1911" s="1"/>
      <c r="AL1911" s="1"/>
      <c r="AM1911" s="1"/>
    </row>
    <row r="1912" spans="1:39" ht="15" customHeight="1" x14ac:dyDescent="0.2">
      <c r="A1912" s="75">
        <f t="shared" si="652"/>
        <v>44847</v>
      </c>
      <c r="B1912" s="2">
        <f t="shared" si="643"/>
        <v>833.29823781999994</v>
      </c>
      <c r="C1912" s="157">
        <f t="shared" si="661"/>
        <v>831.19281228</v>
      </c>
      <c r="D1912" s="158">
        <f t="shared" si="653"/>
        <v>6411.95</v>
      </c>
      <c r="E1912" s="150">
        <f>IF(AND(K1912=1,K1911&gt;1),VLOOKUP(A1911,[1]Plan1!$GA$137:$GD$300,4),E1911)</f>
        <v>6388.87</v>
      </c>
      <c r="F1912" s="152">
        <f t="shared" si="644"/>
        <v>44772</v>
      </c>
      <c r="G1912" s="152">
        <f t="shared" si="662"/>
        <v>44803</v>
      </c>
      <c r="H1912" s="159">
        <f t="shared" si="645"/>
        <v>-3.599529004437052E-3</v>
      </c>
      <c r="I1912" s="160">
        <f t="shared" si="654"/>
        <v>44864</v>
      </c>
      <c r="J1912" s="155">
        <f t="shared" si="663"/>
        <v>30</v>
      </c>
      <c r="K1912" s="155">
        <f t="shared" si="659"/>
        <v>13</v>
      </c>
      <c r="L1912" s="2">
        <f t="shared" si="655"/>
        <v>0.99843861</v>
      </c>
      <c r="M1912" s="157">
        <f t="shared" si="660"/>
        <v>0.99843861</v>
      </c>
      <c r="N1912" s="2">
        <f t="shared" si="646"/>
        <v>829.89499612999998</v>
      </c>
      <c r="O1912" s="161">
        <f t="shared" si="656"/>
        <v>0</v>
      </c>
      <c r="P1912" s="162">
        <f t="shared" si="647"/>
        <v>0</v>
      </c>
      <c r="Q1912" s="157">
        <f t="shared" si="648"/>
        <v>0</v>
      </c>
      <c r="R1912" s="163">
        <f t="shared" si="657"/>
        <v>0.12</v>
      </c>
      <c r="S1912" s="161">
        <f t="shared" si="649"/>
        <v>13</v>
      </c>
      <c r="T1912" s="161">
        <v>360</v>
      </c>
      <c r="U1912" s="164">
        <f t="shared" si="650"/>
        <v>1.00410081</v>
      </c>
      <c r="V1912" s="157">
        <f t="shared" si="651"/>
        <v>3.4032416900000002</v>
      </c>
      <c r="W1912" s="2">
        <f t="shared" si="658"/>
        <v>0</v>
      </c>
      <c r="X1912" s="8"/>
      <c r="Y1912" s="8"/>
      <c r="Z1912" s="5"/>
      <c r="AA1912" s="1"/>
      <c r="AB1912" s="8"/>
      <c r="AC1912" s="3"/>
      <c r="AD1912" s="1"/>
      <c r="AE1912" s="3"/>
      <c r="AF1912" s="3"/>
      <c r="AG1912" s="4"/>
      <c r="AH1912" s="4"/>
      <c r="AI1912" s="4"/>
      <c r="AJ1912" s="1"/>
      <c r="AK1912" s="1"/>
      <c r="AL1912" s="1"/>
      <c r="AM1912" s="1"/>
    </row>
    <row r="1913" spans="1:39" ht="15" customHeight="1" x14ac:dyDescent="0.2">
      <c r="A1913" s="75">
        <f t="shared" si="652"/>
        <v>44848</v>
      </c>
      <c r="B1913" s="2">
        <f t="shared" si="643"/>
        <v>833.46041127000001</v>
      </c>
      <c r="C1913" s="157">
        <f t="shared" si="661"/>
        <v>831.19281228</v>
      </c>
      <c r="D1913" s="158">
        <f t="shared" si="653"/>
        <v>6411.95</v>
      </c>
      <c r="E1913" s="150">
        <f>IF(AND(K1913=1,K1912&gt;1),VLOOKUP(A1912,[1]Plan1!$GA$137:$GD$300,4),E1912)</f>
        <v>6388.87</v>
      </c>
      <c r="F1913" s="152">
        <f t="shared" si="644"/>
        <v>44772</v>
      </c>
      <c r="G1913" s="152">
        <f t="shared" si="662"/>
        <v>44803</v>
      </c>
      <c r="H1913" s="159">
        <f t="shared" si="645"/>
        <v>-3.599529004437052E-3</v>
      </c>
      <c r="I1913" s="160">
        <f t="shared" si="654"/>
        <v>44864</v>
      </c>
      <c r="J1913" s="155">
        <f t="shared" si="663"/>
        <v>30</v>
      </c>
      <c r="K1913" s="155">
        <f t="shared" si="659"/>
        <v>14</v>
      </c>
      <c r="L1913" s="2">
        <f t="shared" si="655"/>
        <v>0.99831859999999994</v>
      </c>
      <c r="M1913" s="157">
        <f t="shared" si="660"/>
        <v>0.99831859999999994</v>
      </c>
      <c r="N1913" s="2">
        <f t="shared" si="646"/>
        <v>829.79524468</v>
      </c>
      <c r="O1913" s="161">
        <f t="shared" si="656"/>
        <v>0</v>
      </c>
      <c r="P1913" s="162">
        <f t="shared" si="647"/>
        <v>0</v>
      </c>
      <c r="Q1913" s="157">
        <f t="shared" si="648"/>
        <v>0</v>
      </c>
      <c r="R1913" s="163">
        <f t="shared" si="657"/>
        <v>0.12</v>
      </c>
      <c r="S1913" s="161">
        <f t="shared" si="649"/>
        <v>14</v>
      </c>
      <c r="T1913" s="161">
        <v>360</v>
      </c>
      <c r="U1913" s="164">
        <f t="shared" si="650"/>
        <v>1.004416953</v>
      </c>
      <c r="V1913" s="157">
        <f t="shared" si="651"/>
        <v>3.6651665900000001</v>
      </c>
      <c r="W1913" s="2">
        <f t="shared" si="658"/>
        <v>0</v>
      </c>
      <c r="X1913" s="8"/>
      <c r="Y1913" s="8"/>
      <c r="Z1913" s="5"/>
      <c r="AA1913" s="1"/>
      <c r="AB1913" s="8"/>
      <c r="AC1913" s="3"/>
      <c r="AD1913" s="1"/>
      <c r="AE1913" s="3"/>
      <c r="AF1913" s="3"/>
      <c r="AG1913" s="4"/>
      <c r="AH1913" s="4"/>
      <c r="AI1913" s="4"/>
      <c r="AJ1913" s="1"/>
      <c r="AK1913" s="1"/>
      <c r="AL1913" s="1"/>
      <c r="AM1913" s="1"/>
    </row>
    <row r="1914" spans="1:39" ht="15" customHeight="1" x14ac:dyDescent="0.2">
      <c r="A1914" s="75">
        <f t="shared" si="652"/>
        <v>44849</v>
      </c>
      <c r="B1914" s="2">
        <f t="shared" si="643"/>
        <v>833.62262048000002</v>
      </c>
      <c r="C1914" s="157">
        <f t="shared" si="661"/>
        <v>831.19281228</v>
      </c>
      <c r="D1914" s="158">
        <f t="shared" si="653"/>
        <v>6411.95</v>
      </c>
      <c r="E1914" s="150">
        <f>IF(AND(K1914=1,K1913&gt;1),VLOOKUP(A1913,[1]Plan1!$GA$137:$GD$300,4),E1913)</f>
        <v>6388.87</v>
      </c>
      <c r="F1914" s="152">
        <f t="shared" si="644"/>
        <v>44772</v>
      </c>
      <c r="G1914" s="152">
        <f t="shared" si="662"/>
        <v>44803</v>
      </c>
      <c r="H1914" s="159">
        <f t="shared" si="645"/>
        <v>-3.599529004437052E-3</v>
      </c>
      <c r="I1914" s="160">
        <f t="shared" si="654"/>
        <v>44864</v>
      </c>
      <c r="J1914" s="155">
        <f t="shared" si="663"/>
        <v>30</v>
      </c>
      <c r="K1914" s="155">
        <f t="shared" si="659"/>
        <v>15</v>
      </c>
      <c r="L1914" s="2">
        <f t="shared" si="655"/>
        <v>0.99819860999999999</v>
      </c>
      <c r="M1914" s="157">
        <f t="shared" si="660"/>
        <v>0.99819860999999999</v>
      </c>
      <c r="N1914" s="2">
        <f t="shared" si="646"/>
        <v>829.69550985000001</v>
      </c>
      <c r="O1914" s="161">
        <f t="shared" si="656"/>
        <v>0</v>
      </c>
      <c r="P1914" s="162">
        <f t="shared" si="647"/>
        <v>0</v>
      </c>
      <c r="Q1914" s="157">
        <f t="shared" si="648"/>
        <v>0</v>
      </c>
      <c r="R1914" s="163">
        <f t="shared" si="657"/>
        <v>0.12</v>
      </c>
      <c r="S1914" s="161">
        <f t="shared" si="649"/>
        <v>15</v>
      </c>
      <c r="T1914" s="161">
        <v>360</v>
      </c>
      <c r="U1914" s="164">
        <f t="shared" si="650"/>
        <v>1.004733195</v>
      </c>
      <c r="V1914" s="157">
        <f t="shared" si="651"/>
        <v>3.92711063</v>
      </c>
      <c r="W1914" s="2">
        <f t="shared" si="658"/>
        <v>0</v>
      </c>
      <c r="X1914" s="8"/>
      <c r="Y1914" s="8"/>
      <c r="Z1914" s="5"/>
      <c r="AA1914" s="1"/>
      <c r="AB1914" s="8"/>
      <c r="AC1914" s="3"/>
      <c r="AD1914" s="1"/>
      <c r="AE1914" s="3"/>
      <c r="AF1914" s="3"/>
      <c r="AG1914" s="4"/>
      <c r="AH1914" s="4"/>
      <c r="AI1914" s="4"/>
      <c r="AJ1914" s="1"/>
      <c r="AK1914" s="1"/>
      <c r="AL1914" s="1"/>
      <c r="AM1914" s="1"/>
    </row>
    <row r="1915" spans="1:39" ht="15" customHeight="1" x14ac:dyDescent="0.2">
      <c r="A1915" s="75">
        <f t="shared" si="652"/>
        <v>44850</v>
      </c>
      <c r="B1915" s="2">
        <f t="shared" si="643"/>
        <v>833.78485794000005</v>
      </c>
      <c r="C1915" s="157">
        <f t="shared" si="661"/>
        <v>831.19281228</v>
      </c>
      <c r="D1915" s="158">
        <f t="shared" si="653"/>
        <v>6411.95</v>
      </c>
      <c r="E1915" s="150">
        <f>IF(AND(K1915=1,K1914&gt;1),VLOOKUP(A1914,[1]Plan1!$GA$137:$GD$300,4),E1914)</f>
        <v>6388.87</v>
      </c>
      <c r="F1915" s="152">
        <f t="shared" si="644"/>
        <v>44772</v>
      </c>
      <c r="G1915" s="152">
        <f t="shared" si="662"/>
        <v>44803</v>
      </c>
      <c r="H1915" s="159">
        <f t="shared" si="645"/>
        <v>-3.599529004437052E-3</v>
      </c>
      <c r="I1915" s="160">
        <f t="shared" si="654"/>
        <v>44864</v>
      </c>
      <c r="J1915" s="155">
        <f t="shared" si="663"/>
        <v>30</v>
      </c>
      <c r="K1915" s="155">
        <f t="shared" si="659"/>
        <v>16</v>
      </c>
      <c r="L1915" s="2">
        <f t="shared" si="655"/>
        <v>0.99807862999999997</v>
      </c>
      <c r="M1915" s="157">
        <f t="shared" si="660"/>
        <v>0.99807862999999997</v>
      </c>
      <c r="N1915" s="2">
        <f t="shared" si="646"/>
        <v>829.59578334000003</v>
      </c>
      <c r="O1915" s="161">
        <f t="shared" si="656"/>
        <v>0</v>
      </c>
      <c r="P1915" s="162">
        <f t="shared" si="647"/>
        <v>0</v>
      </c>
      <c r="Q1915" s="157">
        <f t="shared" si="648"/>
        <v>0</v>
      </c>
      <c r="R1915" s="163">
        <f t="shared" si="657"/>
        <v>0.12</v>
      </c>
      <c r="S1915" s="161">
        <f t="shared" si="649"/>
        <v>16</v>
      </c>
      <c r="T1915" s="161">
        <v>360</v>
      </c>
      <c r="U1915" s="164">
        <f t="shared" si="650"/>
        <v>1.0050495370000001</v>
      </c>
      <c r="V1915" s="157">
        <f t="shared" si="651"/>
        <v>4.1890745999999996</v>
      </c>
      <c r="W1915" s="2">
        <f t="shared" si="658"/>
        <v>0</v>
      </c>
      <c r="X1915" s="8"/>
      <c r="Y1915" s="8"/>
      <c r="Z1915" s="5"/>
      <c r="AA1915" s="1"/>
      <c r="AB1915" s="8"/>
      <c r="AC1915" s="3"/>
      <c r="AD1915" s="1"/>
      <c r="AE1915" s="3"/>
      <c r="AF1915" s="3"/>
      <c r="AG1915" s="4"/>
      <c r="AH1915" s="4"/>
      <c r="AI1915" s="4"/>
      <c r="AJ1915" s="1"/>
      <c r="AK1915" s="1"/>
      <c r="AL1915" s="1"/>
      <c r="AM1915" s="1"/>
    </row>
    <row r="1916" spans="1:39" ht="15" customHeight="1" x14ac:dyDescent="0.2">
      <c r="A1916" s="75">
        <f t="shared" si="652"/>
        <v>44851</v>
      </c>
      <c r="B1916" s="2">
        <f t="shared" si="643"/>
        <v>833.94713113</v>
      </c>
      <c r="C1916" s="157">
        <f t="shared" si="661"/>
        <v>831.19281228</v>
      </c>
      <c r="D1916" s="158">
        <f t="shared" si="653"/>
        <v>6411.95</v>
      </c>
      <c r="E1916" s="150">
        <f>IF(AND(K1916=1,K1915&gt;1),VLOOKUP(A1915,[1]Plan1!$GA$137:$GD$300,4),E1915)</f>
        <v>6388.87</v>
      </c>
      <c r="F1916" s="152">
        <f t="shared" si="644"/>
        <v>44772</v>
      </c>
      <c r="G1916" s="152">
        <f t="shared" si="662"/>
        <v>44803</v>
      </c>
      <c r="H1916" s="159">
        <f t="shared" si="645"/>
        <v>-3.599529004437052E-3</v>
      </c>
      <c r="I1916" s="160">
        <f t="shared" si="654"/>
        <v>44864</v>
      </c>
      <c r="J1916" s="155">
        <f t="shared" si="663"/>
        <v>30</v>
      </c>
      <c r="K1916" s="155">
        <f t="shared" si="659"/>
        <v>17</v>
      </c>
      <c r="L1916" s="2">
        <f t="shared" si="655"/>
        <v>0.99795867000000005</v>
      </c>
      <c r="M1916" s="157">
        <f t="shared" si="660"/>
        <v>0.99795867000000005</v>
      </c>
      <c r="N1916" s="2">
        <f t="shared" si="646"/>
        <v>829.49607345000004</v>
      </c>
      <c r="O1916" s="161">
        <f t="shared" si="656"/>
        <v>0</v>
      </c>
      <c r="P1916" s="162">
        <f t="shared" si="647"/>
        <v>0</v>
      </c>
      <c r="Q1916" s="157">
        <f t="shared" si="648"/>
        <v>0</v>
      </c>
      <c r="R1916" s="163">
        <f t="shared" si="657"/>
        <v>0.12</v>
      </c>
      <c r="S1916" s="161">
        <f t="shared" si="649"/>
        <v>17</v>
      </c>
      <c r="T1916" s="161">
        <v>360</v>
      </c>
      <c r="U1916" s="164">
        <f t="shared" si="650"/>
        <v>1.0053659779999999</v>
      </c>
      <c r="V1916" s="157">
        <f t="shared" si="651"/>
        <v>4.4510576799999999</v>
      </c>
      <c r="W1916" s="2">
        <f t="shared" si="658"/>
        <v>0</v>
      </c>
      <c r="X1916" s="8"/>
      <c r="Y1916" s="8"/>
      <c r="Z1916" s="5"/>
      <c r="AA1916" s="1"/>
      <c r="AB1916" s="8"/>
      <c r="AC1916" s="3"/>
      <c r="AD1916" s="1"/>
      <c r="AE1916" s="3"/>
      <c r="AF1916" s="3"/>
      <c r="AG1916" s="4"/>
      <c r="AH1916" s="4"/>
      <c r="AI1916" s="4"/>
      <c r="AJ1916" s="1"/>
      <c r="AK1916" s="1"/>
      <c r="AL1916" s="1"/>
      <c r="AM1916" s="1"/>
    </row>
    <row r="1917" spans="1:39" ht="15" customHeight="1" x14ac:dyDescent="0.2">
      <c r="A1917" s="75">
        <f t="shared" si="652"/>
        <v>44852</v>
      </c>
      <c r="B1917" s="2">
        <f t="shared" si="643"/>
        <v>834.10943251000003</v>
      </c>
      <c r="C1917" s="157">
        <f t="shared" si="661"/>
        <v>831.19281228</v>
      </c>
      <c r="D1917" s="158">
        <f t="shared" si="653"/>
        <v>6411.95</v>
      </c>
      <c r="E1917" s="150">
        <f>IF(AND(K1917=1,K1916&gt;1),VLOOKUP(A1916,[1]Plan1!$GA$137:$GD$300,4),E1916)</f>
        <v>6388.87</v>
      </c>
      <c r="F1917" s="152">
        <f t="shared" si="644"/>
        <v>44772</v>
      </c>
      <c r="G1917" s="152">
        <f t="shared" si="662"/>
        <v>44803</v>
      </c>
      <c r="H1917" s="159">
        <f t="shared" si="645"/>
        <v>-3.599529004437052E-3</v>
      </c>
      <c r="I1917" s="160">
        <f t="shared" si="654"/>
        <v>44864</v>
      </c>
      <c r="J1917" s="155">
        <f t="shared" si="663"/>
        <v>30</v>
      </c>
      <c r="K1917" s="155">
        <f t="shared" si="659"/>
        <v>18</v>
      </c>
      <c r="L1917" s="2">
        <f t="shared" si="655"/>
        <v>0.99783871999999996</v>
      </c>
      <c r="M1917" s="157">
        <f t="shared" si="660"/>
        <v>0.99783871999999996</v>
      </c>
      <c r="N1917" s="2">
        <f t="shared" si="646"/>
        <v>829.39637187000005</v>
      </c>
      <c r="O1917" s="161">
        <f t="shared" si="656"/>
        <v>0</v>
      </c>
      <c r="P1917" s="162">
        <f t="shared" si="647"/>
        <v>0</v>
      </c>
      <c r="Q1917" s="157">
        <f t="shared" si="648"/>
        <v>0</v>
      </c>
      <c r="R1917" s="163">
        <f t="shared" si="657"/>
        <v>0.12</v>
      </c>
      <c r="S1917" s="161">
        <f t="shared" si="649"/>
        <v>18</v>
      </c>
      <c r="T1917" s="161">
        <v>360</v>
      </c>
      <c r="U1917" s="164">
        <f t="shared" si="650"/>
        <v>1.0056825190000001</v>
      </c>
      <c r="V1917" s="157">
        <f t="shared" si="651"/>
        <v>4.7130606400000001</v>
      </c>
      <c r="W1917" s="2">
        <f t="shared" si="658"/>
        <v>0</v>
      </c>
      <c r="X1917" s="8"/>
      <c r="Y1917" s="8"/>
      <c r="Z1917" s="5"/>
      <c r="AA1917" s="1"/>
      <c r="AB1917" s="8"/>
      <c r="AC1917" s="3"/>
      <c r="AD1917" s="1"/>
      <c r="AE1917" s="3"/>
      <c r="AF1917" s="3"/>
      <c r="AG1917" s="4"/>
      <c r="AH1917" s="4"/>
      <c r="AI1917" s="4"/>
      <c r="AJ1917" s="1"/>
      <c r="AK1917" s="1"/>
      <c r="AL1917" s="1"/>
      <c r="AM1917" s="1"/>
    </row>
    <row r="1918" spans="1:39" ht="15" customHeight="1" x14ac:dyDescent="0.2">
      <c r="A1918" s="75">
        <f t="shared" si="652"/>
        <v>44853</v>
      </c>
      <c r="B1918" s="2">
        <f t="shared" si="643"/>
        <v>834.27176959999997</v>
      </c>
      <c r="C1918" s="157">
        <f t="shared" si="661"/>
        <v>831.19281228</v>
      </c>
      <c r="D1918" s="158">
        <f t="shared" si="653"/>
        <v>6411.95</v>
      </c>
      <c r="E1918" s="150">
        <f>IF(AND(K1918=1,K1917&gt;1),VLOOKUP(A1917,[1]Plan1!$GA$137:$GD$300,4),E1917)</f>
        <v>6388.87</v>
      </c>
      <c r="F1918" s="152">
        <f t="shared" si="644"/>
        <v>44772</v>
      </c>
      <c r="G1918" s="152">
        <f t="shared" si="662"/>
        <v>44803</v>
      </c>
      <c r="H1918" s="159">
        <f t="shared" si="645"/>
        <v>-3.599529004437052E-3</v>
      </c>
      <c r="I1918" s="160">
        <f t="shared" si="654"/>
        <v>44864</v>
      </c>
      <c r="J1918" s="155">
        <f t="shared" si="663"/>
        <v>30</v>
      </c>
      <c r="K1918" s="155">
        <f t="shared" si="659"/>
        <v>19</v>
      </c>
      <c r="L1918" s="2">
        <f t="shared" si="655"/>
        <v>0.99771878999999997</v>
      </c>
      <c r="M1918" s="157">
        <f t="shared" si="660"/>
        <v>0.99771878999999997</v>
      </c>
      <c r="N1918" s="2">
        <f t="shared" si="646"/>
        <v>829.29668691999996</v>
      </c>
      <c r="O1918" s="161">
        <f t="shared" si="656"/>
        <v>0</v>
      </c>
      <c r="P1918" s="162">
        <f t="shared" si="647"/>
        <v>0</v>
      </c>
      <c r="Q1918" s="157">
        <f t="shared" si="648"/>
        <v>0</v>
      </c>
      <c r="R1918" s="163">
        <f t="shared" si="657"/>
        <v>0.12</v>
      </c>
      <c r="S1918" s="161">
        <f t="shared" si="649"/>
        <v>19</v>
      </c>
      <c r="T1918" s="161">
        <v>360</v>
      </c>
      <c r="U1918" s="164">
        <f t="shared" si="650"/>
        <v>1.0059991589999999</v>
      </c>
      <c r="V1918" s="157">
        <f t="shared" si="651"/>
        <v>4.9750826799999999</v>
      </c>
      <c r="W1918" s="2">
        <f t="shared" si="658"/>
        <v>0</v>
      </c>
      <c r="X1918" s="8"/>
      <c r="Y1918" s="8"/>
      <c r="Z1918" s="5"/>
      <c r="AA1918" s="1"/>
      <c r="AB1918" s="8"/>
      <c r="AC1918" s="3"/>
      <c r="AD1918" s="1"/>
      <c r="AE1918" s="3"/>
      <c r="AF1918" s="3"/>
      <c r="AG1918" s="4"/>
      <c r="AH1918" s="4"/>
      <c r="AI1918" s="4"/>
      <c r="AJ1918" s="1"/>
      <c r="AK1918" s="1"/>
      <c r="AL1918" s="1"/>
      <c r="AM1918" s="1"/>
    </row>
    <row r="1919" spans="1:39" ht="15" customHeight="1" x14ac:dyDescent="0.2">
      <c r="A1919" s="75">
        <f t="shared" si="652"/>
        <v>44854</v>
      </c>
      <c r="B1919" s="2">
        <f t="shared" si="643"/>
        <v>834.43413566999993</v>
      </c>
      <c r="C1919" s="157">
        <f t="shared" si="661"/>
        <v>831.19281228</v>
      </c>
      <c r="D1919" s="158">
        <f t="shared" si="653"/>
        <v>6411.95</v>
      </c>
      <c r="E1919" s="150">
        <f>IF(AND(K1919=1,K1918&gt;1),VLOOKUP(A1918,[1]Plan1!$GA$137:$GD$300,4),E1918)</f>
        <v>6388.87</v>
      </c>
      <c r="F1919" s="152">
        <f t="shared" si="644"/>
        <v>44772</v>
      </c>
      <c r="G1919" s="152">
        <f t="shared" si="662"/>
        <v>44803</v>
      </c>
      <c r="H1919" s="159">
        <f t="shared" si="645"/>
        <v>-3.599529004437052E-3</v>
      </c>
      <c r="I1919" s="160">
        <f t="shared" si="654"/>
        <v>44864</v>
      </c>
      <c r="J1919" s="155">
        <f t="shared" si="663"/>
        <v>30</v>
      </c>
      <c r="K1919" s="155">
        <f t="shared" si="659"/>
        <v>20</v>
      </c>
      <c r="L1919" s="2">
        <f t="shared" si="655"/>
        <v>0.99759887000000003</v>
      </c>
      <c r="M1919" s="157">
        <f t="shared" si="660"/>
        <v>0.99759887000000003</v>
      </c>
      <c r="N1919" s="2">
        <f t="shared" si="646"/>
        <v>829.19701027999997</v>
      </c>
      <c r="O1919" s="161">
        <f t="shared" si="656"/>
        <v>0</v>
      </c>
      <c r="P1919" s="162">
        <f t="shared" si="647"/>
        <v>0</v>
      </c>
      <c r="Q1919" s="157">
        <f t="shared" si="648"/>
        <v>0</v>
      </c>
      <c r="R1919" s="163">
        <f t="shared" si="657"/>
        <v>0.12</v>
      </c>
      <c r="S1919" s="161">
        <f t="shared" si="649"/>
        <v>20</v>
      </c>
      <c r="T1919" s="161">
        <v>360</v>
      </c>
      <c r="U1919" s="164">
        <f t="shared" si="650"/>
        <v>1.0063158999999999</v>
      </c>
      <c r="V1919" s="157">
        <f t="shared" si="651"/>
        <v>5.2371253900000001</v>
      </c>
      <c r="W1919" s="2">
        <f t="shared" si="658"/>
        <v>0</v>
      </c>
      <c r="X1919" s="8"/>
      <c r="Y1919" s="8"/>
      <c r="Z1919" s="5"/>
      <c r="AA1919" s="1"/>
      <c r="AB1919" s="8"/>
      <c r="AC1919" s="3"/>
      <c r="AD1919" s="1"/>
      <c r="AE1919" s="3"/>
      <c r="AF1919" s="3"/>
      <c r="AG1919" s="4"/>
      <c r="AH1919" s="4"/>
      <c r="AI1919" s="4"/>
      <c r="AJ1919" s="1"/>
      <c r="AK1919" s="1"/>
      <c r="AL1919" s="1"/>
      <c r="AM1919" s="1"/>
    </row>
    <row r="1920" spans="1:39" ht="15" customHeight="1" x14ac:dyDescent="0.2">
      <c r="A1920" s="75">
        <f t="shared" si="652"/>
        <v>44855</v>
      </c>
      <c r="B1920" s="2">
        <f t="shared" si="643"/>
        <v>834.59652904999996</v>
      </c>
      <c r="C1920" s="157">
        <f t="shared" si="661"/>
        <v>831.19281228</v>
      </c>
      <c r="D1920" s="158">
        <f t="shared" si="653"/>
        <v>6411.95</v>
      </c>
      <c r="E1920" s="150">
        <f>IF(AND(K1920=1,K1919&gt;1),VLOOKUP(A1919,[1]Plan1!$GA$137:$GD$300,4),E1919)</f>
        <v>6388.87</v>
      </c>
      <c r="F1920" s="152">
        <f t="shared" si="644"/>
        <v>44772</v>
      </c>
      <c r="G1920" s="152">
        <f t="shared" si="662"/>
        <v>44803</v>
      </c>
      <c r="H1920" s="159">
        <f t="shared" si="645"/>
        <v>-3.599529004437052E-3</v>
      </c>
      <c r="I1920" s="160">
        <f t="shared" si="654"/>
        <v>44864</v>
      </c>
      <c r="J1920" s="155">
        <f t="shared" si="663"/>
        <v>30</v>
      </c>
      <c r="K1920" s="155">
        <f t="shared" si="659"/>
        <v>21</v>
      </c>
      <c r="L1920" s="2">
        <f t="shared" si="655"/>
        <v>0.99747896000000003</v>
      </c>
      <c r="M1920" s="157">
        <f t="shared" si="660"/>
        <v>0.99747896000000003</v>
      </c>
      <c r="N1920" s="2">
        <f t="shared" si="646"/>
        <v>829.09734194999999</v>
      </c>
      <c r="O1920" s="161">
        <f t="shared" si="656"/>
        <v>0</v>
      </c>
      <c r="P1920" s="162">
        <f t="shared" si="647"/>
        <v>0</v>
      </c>
      <c r="Q1920" s="157">
        <f t="shared" si="648"/>
        <v>0</v>
      </c>
      <c r="R1920" s="163">
        <f t="shared" si="657"/>
        <v>0.12</v>
      </c>
      <c r="S1920" s="161">
        <f t="shared" si="649"/>
        <v>21</v>
      </c>
      <c r="T1920" s="161">
        <v>360</v>
      </c>
      <c r="U1920" s="164">
        <f t="shared" si="650"/>
        <v>1.0066327399999999</v>
      </c>
      <c r="V1920" s="157">
        <f t="shared" si="651"/>
        <v>5.4991871000000003</v>
      </c>
      <c r="W1920" s="2">
        <f t="shared" si="658"/>
        <v>0</v>
      </c>
      <c r="X1920" s="8"/>
      <c r="Y1920" s="8"/>
      <c r="Z1920" s="5"/>
      <c r="AA1920" s="1"/>
      <c r="AB1920" s="8"/>
      <c r="AC1920" s="3"/>
      <c r="AD1920" s="1"/>
      <c r="AE1920" s="3"/>
      <c r="AF1920" s="3"/>
      <c r="AG1920" s="4"/>
      <c r="AH1920" s="4"/>
      <c r="AI1920" s="4"/>
      <c r="AJ1920" s="1"/>
      <c r="AK1920" s="1"/>
      <c r="AL1920" s="1"/>
      <c r="AM1920" s="1"/>
    </row>
    <row r="1921" spans="1:39" ht="15" customHeight="1" x14ac:dyDescent="0.2">
      <c r="A1921" s="75">
        <f t="shared" si="652"/>
        <v>44856</v>
      </c>
      <c r="B1921" s="2">
        <f t="shared" si="643"/>
        <v>834.75895890000004</v>
      </c>
      <c r="C1921" s="157">
        <f t="shared" si="661"/>
        <v>831.19281228</v>
      </c>
      <c r="D1921" s="158">
        <f t="shared" si="653"/>
        <v>6411.95</v>
      </c>
      <c r="E1921" s="150">
        <f>IF(AND(K1921=1,K1920&gt;1),VLOOKUP(A1920,[1]Plan1!$GA$137:$GD$300,4),E1920)</f>
        <v>6388.87</v>
      </c>
      <c r="F1921" s="152">
        <f t="shared" si="644"/>
        <v>44772</v>
      </c>
      <c r="G1921" s="152">
        <f t="shared" si="662"/>
        <v>44803</v>
      </c>
      <c r="H1921" s="159">
        <f t="shared" si="645"/>
        <v>-3.599529004437052E-3</v>
      </c>
      <c r="I1921" s="160">
        <f t="shared" si="654"/>
        <v>44864</v>
      </c>
      <c r="J1921" s="155">
        <f t="shared" si="663"/>
        <v>30</v>
      </c>
      <c r="K1921" s="155">
        <f t="shared" si="659"/>
        <v>22</v>
      </c>
      <c r="L1921" s="2">
        <f t="shared" si="655"/>
        <v>0.99735907000000001</v>
      </c>
      <c r="M1921" s="157">
        <f t="shared" si="660"/>
        <v>0.99735907000000001</v>
      </c>
      <c r="N1921" s="2">
        <f t="shared" si="646"/>
        <v>828.99769024</v>
      </c>
      <c r="O1921" s="161">
        <f t="shared" si="656"/>
        <v>0</v>
      </c>
      <c r="P1921" s="162">
        <f t="shared" si="647"/>
        <v>0</v>
      </c>
      <c r="Q1921" s="157">
        <f t="shared" si="648"/>
        <v>0</v>
      </c>
      <c r="R1921" s="163">
        <f t="shared" si="657"/>
        <v>0.12</v>
      </c>
      <c r="S1921" s="161">
        <f t="shared" si="649"/>
        <v>22</v>
      </c>
      <c r="T1921" s="161">
        <v>360</v>
      </c>
      <c r="U1921" s="164">
        <f t="shared" si="650"/>
        <v>1.00694968</v>
      </c>
      <c r="V1921" s="157">
        <f t="shared" si="651"/>
        <v>5.7612686599999998</v>
      </c>
      <c r="W1921" s="2">
        <f t="shared" si="658"/>
        <v>0</v>
      </c>
      <c r="X1921" s="8"/>
      <c r="Y1921" s="8"/>
      <c r="Z1921" s="5"/>
      <c r="AA1921" s="1"/>
      <c r="AB1921" s="8"/>
      <c r="AC1921" s="3"/>
      <c r="AD1921" s="1"/>
      <c r="AE1921" s="3"/>
      <c r="AF1921" s="3"/>
      <c r="AG1921" s="4"/>
      <c r="AH1921" s="4"/>
      <c r="AI1921" s="4"/>
      <c r="AJ1921" s="1"/>
      <c r="AK1921" s="1"/>
      <c r="AL1921" s="1"/>
      <c r="AM1921" s="1"/>
    </row>
    <row r="1922" spans="1:39" ht="15" customHeight="1" x14ac:dyDescent="0.2">
      <c r="A1922" s="75">
        <f t="shared" si="652"/>
        <v>44857</v>
      </c>
      <c r="B1922" s="2">
        <f t="shared" si="643"/>
        <v>834.92142439999998</v>
      </c>
      <c r="C1922" s="157">
        <f t="shared" si="661"/>
        <v>831.19281228</v>
      </c>
      <c r="D1922" s="158">
        <f t="shared" si="653"/>
        <v>6411.95</v>
      </c>
      <c r="E1922" s="150">
        <f>IF(AND(K1922=1,K1921&gt;1),VLOOKUP(A1921,[1]Plan1!$GA$137:$GD$300,4),E1921)</f>
        <v>6388.87</v>
      </c>
      <c r="F1922" s="152">
        <f t="shared" si="644"/>
        <v>44772</v>
      </c>
      <c r="G1922" s="152">
        <f t="shared" si="662"/>
        <v>44803</v>
      </c>
      <c r="H1922" s="159">
        <f t="shared" si="645"/>
        <v>-3.599529004437052E-3</v>
      </c>
      <c r="I1922" s="160">
        <f t="shared" si="654"/>
        <v>44864</v>
      </c>
      <c r="J1922" s="155">
        <f t="shared" si="663"/>
        <v>30</v>
      </c>
      <c r="K1922" s="155">
        <f t="shared" si="659"/>
        <v>23</v>
      </c>
      <c r="L1922" s="2">
        <f t="shared" si="655"/>
        <v>0.99723919999999999</v>
      </c>
      <c r="M1922" s="157">
        <f t="shared" si="660"/>
        <v>0.99723919999999999</v>
      </c>
      <c r="N1922" s="2">
        <f t="shared" si="646"/>
        <v>828.89805516000001</v>
      </c>
      <c r="O1922" s="161">
        <f t="shared" si="656"/>
        <v>0</v>
      </c>
      <c r="P1922" s="162">
        <f t="shared" si="647"/>
        <v>0</v>
      </c>
      <c r="Q1922" s="157">
        <f t="shared" si="648"/>
        <v>0</v>
      </c>
      <c r="R1922" s="163">
        <f t="shared" si="657"/>
        <v>0.12</v>
      </c>
      <c r="S1922" s="161">
        <f t="shared" si="649"/>
        <v>23</v>
      </c>
      <c r="T1922" s="161">
        <v>360</v>
      </c>
      <c r="U1922" s="164">
        <f t="shared" si="650"/>
        <v>1.007266719</v>
      </c>
      <c r="V1922" s="157">
        <f t="shared" si="651"/>
        <v>6.0233692400000001</v>
      </c>
      <c r="W1922" s="2">
        <f t="shared" si="658"/>
        <v>0</v>
      </c>
      <c r="X1922" s="8"/>
      <c r="Y1922" s="8"/>
      <c r="Z1922" s="5"/>
      <c r="AA1922" s="1"/>
      <c r="AB1922" s="8"/>
      <c r="AC1922" s="3"/>
      <c r="AD1922" s="1"/>
      <c r="AE1922" s="3"/>
      <c r="AF1922" s="3"/>
      <c r="AG1922" s="4"/>
      <c r="AH1922" s="4"/>
      <c r="AI1922" s="4"/>
      <c r="AJ1922" s="1"/>
      <c r="AK1922" s="1"/>
      <c r="AL1922" s="1"/>
      <c r="AM1922" s="1"/>
    </row>
    <row r="1923" spans="1:39" ht="15" customHeight="1" x14ac:dyDescent="0.2">
      <c r="A1923" s="75">
        <f t="shared" si="652"/>
        <v>44858</v>
      </c>
      <c r="B1923" s="2">
        <f t="shared" si="643"/>
        <v>835.08391043000006</v>
      </c>
      <c r="C1923" s="157">
        <f t="shared" si="661"/>
        <v>831.19281228</v>
      </c>
      <c r="D1923" s="158">
        <f t="shared" si="653"/>
        <v>6411.95</v>
      </c>
      <c r="E1923" s="150">
        <f>IF(AND(K1923=1,K1922&gt;1),VLOOKUP(A1922,[1]Plan1!$GA$137:$GD$300,4),E1922)</f>
        <v>6388.87</v>
      </c>
      <c r="F1923" s="152">
        <f t="shared" si="644"/>
        <v>44772</v>
      </c>
      <c r="G1923" s="152">
        <f t="shared" si="662"/>
        <v>44803</v>
      </c>
      <c r="H1923" s="159">
        <f t="shared" si="645"/>
        <v>-3.599529004437052E-3</v>
      </c>
      <c r="I1923" s="160">
        <f t="shared" si="654"/>
        <v>44864</v>
      </c>
      <c r="J1923" s="155">
        <f t="shared" si="663"/>
        <v>30</v>
      </c>
      <c r="K1923" s="155">
        <f t="shared" si="659"/>
        <v>24</v>
      </c>
      <c r="L1923" s="2">
        <f t="shared" si="655"/>
        <v>0.99711932999999997</v>
      </c>
      <c r="M1923" s="157">
        <f t="shared" si="660"/>
        <v>0.99711932999999997</v>
      </c>
      <c r="N1923" s="2">
        <f t="shared" si="646"/>
        <v>828.79842008000003</v>
      </c>
      <c r="O1923" s="161">
        <f t="shared" si="656"/>
        <v>0</v>
      </c>
      <c r="P1923" s="162">
        <f t="shared" si="647"/>
        <v>0</v>
      </c>
      <c r="Q1923" s="157">
        <f t="shared" si="648"/>
        <v>0</v>
      </c>
      <c r="R1923" s="163">
        <f t="shared" si="657"/>
        <v>0.12</v>
      </c>
      <c r="S1923" s="161">
        <f t="shared" si="649"/>
        <v>24</v>
      </c>
      <c r="T1923" s="161">
        <v>360</v>
      </c>
      <c r="U1923" s="164">
        <f t="shared" si="650"/>
        <v>1.0075838589999999</v>
      </c>
      <c r="V1923" s="157">
        <f t="shared" si="651"/>
        <v>6.2854903499999999</v>
      </c>
      <c r="W1923" s="2">
        <f t="shared" si="658"/>
        <v>0</v>
      </c>
      <c r="X1923" s="8"/>
      <c r="Y1923" s="8"/>
      <c r="Z1923" s="5"/>
      <c r="AA1923" s="1"/>
      <c r="AB1923" s="8"/>
      <c r="AC1923" s="3"/>
      <c r="AD1923" s="1"/>
      <c r="AE1923" s="3"/>
      <c r="AF1923" s="3"/>
      <c r="AG1923" s="4"/>
      <c r="AH1923" s="4"/>
      <c r="AI1923" s="4"/>
      <c r="AJ1923" s="1"/>
      <c r="AK1923" s="1"/>
      <c r="AL1923" s="1"/>
      <c r="AM1923" s="1"/>
    </row>
    <row r="1924" spans="1:39" ht="15" customHeight="1" x14ac:dyDescent="0.2">
      <c r="A1924" s="75">
        <f t="shared" si="652"/>
        <v>44859</v>
      </c>
      <c r="B1924" s="2">
        <f t="shared" si="643"/>
        <v>835.24644043000001</v>
      </c>
      <c r="C1924" s="157">
        <f t="shared" si="661"/>
        <v>831.19281228</v>
      </c>
      <c r="D1924" s="158">
        <f t="shared" si="653"/>
        <v>6411.95</v>
      </c>
      <c r="E1924" s="150">
        <f>IF(AND(K1924=1,K1923&gt;1),VLOOKUP(A1923,[1]Plan1!$GA$137:$GD$300,4),E1923)</f>
        <v>6388.87</v>
      </c>
      <c r="F1924" s="152">
        <f t="shared" si="644"/>
        <v>44772</v>
      </c>
      <c r="G1924" s="152">
        <f t="shared" si="662"/>
        <v>44803</v>
      </c>
      <c r="H1924" s="159">
        <f t="shared" si="645"/>
        <v>-3.599529004437052E-3</v>
      </c>
      <c r="I1924" s="160">
        <f t="shared" si="654"/>
        <v>44864</v>
      </c>
      <c r="J1924" s="155">
        <f t="shared" si="663"/>
        <v>30</v>
      </c>
      <c r="K1924" s="155">
        <f t="shared" si="659"/>
        <v>25</v>
      </c>
      <c r="L1924" s="2">
        <f t="shared" si="655"/>
        <v>0.99699948999999999</v>
      </c>
      <c r="M1924" s="157">
        <f t="shared" si="660"/>
        <v>0.99699948999999999</v>
      </c>
      <c r="N1924" s="2">
        <f t="shared" si="646"/>
        <v>828.69880993000004</v>
      </c>
      <c r="O1924" s="161">
        <f t="shared" si="656"/>
        <v>0</v>
      </c>
      <c r="P1924" s="162">
        <f t="shared" si="647"/>
        <v>0</v>
      </c>
      <c r="Q1924" s="157">
        <f t="shared" si="648"/>
        <v>0</v>
      </c>
      <c r="R1924" s="163">
        <f t="shared" si="657"/>
        <v>0.12</v>
      </c>
      <c r="S1924" s="161">
        <f t="shared" si="649"/>
        <v>25</v>
      </c>
      <c r="T1924" s="161">
        <v>360</v>
      </c>
      <c r="U1924" s="164">
        <f t="shared" si="650"/>
        <v>1.0079010980000001</v>
      </c>
      <c r="V1924" s="157">
        <f t="shared" si="651"/>
        <v>6.5476305000000004</v>
      </c>
      <c r="W1924" s="2">
        <f t="shared" si="658"/>
        <v>0</v>
      </c>
      <c r="X1924" s="8"/>
      <c r="Y1924" s="8"/>
      <c r="Z1924" s="5"/>
      <c r="AA1924" s="1"/>
      <c r="AB1924" s="8"/>
      <c r="AC1924" s="3"/>
      <c r="AD1924" s="1"/>
      <c r="AE1924" s="3"/>
      <c r="AF1924" s="3"/>
      <c r="AG1924" s="4"/>
      <c r="AH1924" s="4"/>
      <c r="AI1924" s="4"/>
      <c r="AJ1924" s="1"/>
      <c r="AK1924" s="1"/>
      <c r="AL1924" s="1"/>
      <c r="AM1924" s="1"/>
    </row>
    <row r="1925" spans="1:39" ht="15" customHeight="1" x14ac:dyDescent="0.2">
      <c r="A1925" s="75">
        <f t="shared" si="652"/>
        <v>44860</v>
      </c>
      <c r="B1925" s="2">
        <f t="shared" si="643"/>
        <v>835.4089901000001</v>
      </c>
      <c r="C1925" s="157">
        <f t="shared" si="661"/>
        <v>831.19281228</v>
      </c>
      <c r="D1925" s="158">
        <f t="shared" si="653"/>
        <v>6411.95</v>
      </c>
      <c r="E1925" s="150">
        <f>IF(AND(K1925=1,K1924&gt;1),VLOOKUP(A1924,[1]Plan1!$GA$137:$GD$300,4),E1924)</f>
        <v>6388.87</v>
      </c>
      <c r="F1925" s="152">
        <f t="shared" si="644"/>
        <v>44772</v>
      </c>
      <c r="G1925" s="152">
        <f t="shared" si="662"/>
        <v>44803</v>
      </c>
      <c r="H1925" s="159">
        <f t="shared" si="645"/>
        <v>-3.599529004437052E-3</v>
      </c>
      <c r="I1925" s="160">
        <f t="shared" si="654"/>
        <v>44864</v>
      </c>
      <c r="J1925" s="155">
        <f t="shared" si="663"/>
        <v>30</v>
      </c>
      <c r="K1925" s="155">
        <f t="shared" si="659"/>
        <v>26</v>
      </c>
      <c r="L1925" s="2">
        <f t="shared" si="655"/>
        <v>0.99687965000000001</v>
      </c>
      <c r="M1925" s="157">
        <f t="shared" si="660"/>
        <v>0.99687965000000001</v>
      </c>
      <c r="N1925" s="2">
        <f t="shared" si="646"/>
        <v>828.59919978000005</v>
      </c>
      <c r="O1925" s="161">
        <f t="shared" si="656"/>
        <v>0</v>
      </c>
      <c r="P1925" s="162">
        <f t="shared" si="647"/>
        <v>0</v>
      </c>
      <c r="Q1925" s="157">
        <f t="shared" si="648"/>
        <v>0</v>
      </c>
      <c r="R1925" s="163">
        <f t="shared" si="657"/>
        <v>0.12</v>
      </c>
      <c r="S1925" s="161">
        <f t="shared" si="649"/>
        <v>26</v>
      </c>
      <c r="T1925" s="161">
        <v>360</v>
      </c>
      <c r="U1925" s="164">
        <f t="shared" si="650"/>
        <v>1.008218437</v>
      </c>
      <c r="V1925" s="157">
        <f t="shared" si="651"/>
        <v>6.8097903200000003</v>
      </c>
      <c r="W1925" s="2">
        <f t="shared" si="658"/>
        <v>0</v>
      </c>
      <c r="X1925" s="8"/>
      <c r="Y1925" s="8"/>
      <c r="Z1925" s="5"/>
      <c r="AA1925" s="1"/>
      <c r="AB1925" s="8"/>
      <c r="AC1925" s="3"/>
      <c r="AD1925" s="1"/>
      <c r="AE1925" s="3"/>
      <c r="AF1925" s="3"/>
      <c r="AG1925" s="4"/>
      <c r="AH1925" s="4"/>
      <c r="AI1925" s="4"/>
      <c r="AJ1925" s="1"/>
      <c r="AK1925" s="1"/>
      <c r="AL1925" s="1"/>
      <c r="AM1925" s="1"/>
    </row>
    <row r="1926" spans="1:39" ht="15" customHeight="1" x14ac:dyDescent="0.2">
      <c r="A1926" s="75">
        <f t="shared" si="652"/>
        <v>44861</v>
      </c>
      <c r="B1926" s="2">
        <f t="shared" si="643"/>
        <v>835.57158454</v>
      </c>
      <c r="C1926" s="157">
        <f t="shared" si="661"/>
        <v>831.19281228</v>
      </c>
      <c r="D1926" s="158">
        <f t="shared" si="653"/>
        <v>6411.95</v>
      </c>
      <c r="E1926" s="150">
        <f>IF(AND(K1926=1,K1925&gt;1),VLOOKUP(A1925,[1]Plan1!$GA$137:$GD$300,4),E1925)</f>
        <v>6388.87</v>
      </c>
      <c r="F1926" s="152">
        <f t="shared" si="644"/>
        <v>44772</v>
      </c>
      <c r="G1926" s="152">
        <f t="shared" si="662"/>
        <v>44803</v>
      </c>
      <c r="H1926" s="159">
        <f t="shared" si="645"/>
        <v>-3.599529004437052E-3</v>
      </c>
      <c r="I1926" s="160">
        <f t="shared" si="654"/>
        <v>44864</v>
      </c>
      <c r="J1926" s="155">
        <f t="shared" si="663"/>
        <v>30</v>
      </c>
      <c r="K1926" s="155">
        <f t="shared" si="659"/>
        <v>27</v>
      </c>
      <c r="L1926" s="2">
        <f t="shared" si="655"/>
        <v>0.99675983999999995</v>
      </c>
      <c r="M1926" s="157">
        <f t="shared" si="660"/>
        <v>0.99675983999999995</v>
      </c>
      <c r="N1926" s="2">
        <f t="shared" si="646"/>
        <v>828.49961456999995</v>
      </c>
      <c r="O1926" s="161">
        <f t="shared" si="656"/>
        <v>0</v>
      </c>
      <c r="P1926" s="162">
        <f t="shared" si="647"/>
        <v>0</v>
      </c>
      <c r="Q1926" s="157">
        <f t="shared" si="648"/>
        <v>0</v>
      </c>
      <c r="R1926" s="163">
        <f t="shared" si="657"/>
        <v>0.12</v>
      </c>
      <c r="S1926" s="161">
        <f t="shared" si="649"/>
        <v>27</v>
      </c>
      <c r="T1926" s="161">
        <v>360</v>
      </c>
      <c r="U1926" s="164">
        <f t="shared" si="650"/>
        <v>1.0085358760000001</v>
      </c>
      <c r="V1926" s="157">
        <f t="shared" si="651"/>
        <v>7.0719699699999996</v>
      </c>
      <c r="W1926" s="2">
        <f t="shared" si="658"/>
        <v>0</v>
      </c>
      <c r="X1926" s="8"/>
      <c r="Y1926" s="8"/>
      <c r="Z1926" s="5"/>
      <c r="AA1926" s="1"/>
      <c r="AB1926" s="8"/>
      <c r="AC1926" s="3"/>
      <c r="AD1926" s="1"/>
      <c r="AE1926" s="3"/>
      <c r="AF1926" s="3"/>
      <c r="AG1926" s="4"/>
      <c r="AH1926" s="4"/>
      <c r="AI1926" s="4"/>
      <c r="AJ1926" s="1"/>
      <c r="AK1926" s="1"/>
      <c r="AL1926" s="1"/>
      <c r="AM1926" s="1"/>
    </row>
    <row r="1927" spans="1:39" ht="15" customHeight="1" x14ac:dyDescent="0.2">
      <c r="A1927" s="75">
        <f t="shared" si="652"/>
        <v>44862</v>
      </c>
      <c r="B1927" s="2">
        <f t="shared" si="643"/>
        <v>835.73419860000001</v>
      </c>
      <c r="C1927" s="157">
        <f t="shared" si="661"/>
        <v>831.19281228</v>
      </c>
      <c r="D1927" s="158">
        <f t="shared" si="653"/>
        <v>6411.95</v>
      </c>
      <c r="E1927" s="150">
        <f>IF(AND(K1927=1,K1926&gt;1),VLOOKUP(A1926,[1]Plan1!$GA$137:$GD$300,4),E1926)</f>
        <v>6388.87</v>
      </c>
      <c r="F1927" s="152">
        <f t="shared" si="644"/>
        <v>44772</v>
      </c>
      <c r="G1927" s="152">
        <f t="shared" si="662"/>
        <v>44803</v>
      </c>
      <c r="H1927" s="159">
        <f t="shared" si="645"/>
        <v>-3.599529004437052E-3</v>
      </c>
      <c r="I1927" s="160">
        <f t="shared" si="654"/>
        <v>44864</v>
      </c>
      <c r="J1927" s="155">
        <f t="shared" si="663"/>
        <v>30</v>
      </c>
      <c r="K1927" s="155">
        <f t="shared" si="659"/>
        <v>28</v>
      </c>
      <c r="L1927" s="2">
        <f t="shared" si="655"/>
        <v>0.99664003000000001</v>
      </c>
      <c r="M1927" s="157">
        <f t="shared" si="660"/>
        <v>0.99664003000000001</v>
      </c>
      <c r="N1927" s="2">
        <f t="shared" si="646"/>
        <v>828.40002935999996</v>
      </c>
      <c r="O1927" s="161">
        <f t="shared" si="656"/>
        <v>0</v>
      </c>
      <c r="P1927" s="162">
        <f t="shared" si="647"/>
        <v>0</v>
      </c>
      <c r="Q1927" s="157">
        <f t="shared" si="648"/>
        <v>0</v>
      </c>
      <c r="R1927" s="163">
        <f t="shared" si="657"/>
        <v>0.12</v>
      </c>
      <c r="S1927" s="161">
        <f t="shared" si="649"/>
        <v>28</v>
      </c>
      <c r="T1927" s="161">
        <v>360</v>
      </c>
      <c r="U1927" s="164">
        <f t="shared" si="650"/>
        <v>1.0088534149999999</v>
      </c>
      <c r="V1927" s="157">
        <f t="shared" si="651"/>
        <v>7.3341692399999996</v>
      </c>
      <c r="W1927" s="2">
        <f t="shared" si="658"/>
        <v>0</v>
      </c>
      <c r="X1927" s="8"/>
      <c r="Y1927" s="8"/>
      <c r="Z1927" s="5"/>
      <c r="AA1927" s="1"/>
      <c r="AB1927" s="8"/>
      <c r="AC1927" s="3"/>
      <c r="AD1927" s="1"/>
      <c r="AE1927" s="3"/>
      <c r="AF1927" s="3"/>
      <c r="AG1927" s="4"/>
      <c r="AH1927" s="4"/>
      <c r="AI1927" s="4"/>
      <c r="AJ1927" s="1"/>
      <c r="AK1927" s="1"/>
      <c r="AL1927" s="1"/>
      <c r="AM1927" s="1"/>
    </row>
    <row r="1928" spans="1:39" ht="15" customHeight="1" x14ac:dyDescent="0.2">
      <c r="A1928" s="75">
        <f t="shared" si="652"/>
        <v>44863</v>
      </c>
      <c r="B1928" s="2">
        <f t="shared" si="643"/>
        <v>835.89684901999999</v>
      </c>
      <c r="C1928" s="157">
        <f t="shared" si="661"/>
        <v>831.19281228</v>
      </c>
      <c r="D1928" s="158">
        <f t="shared" si="653"/>
        <v>6411.95</v>
      </c>
      <c r="E1928" s="150">
        <f>IF(AND(K1928=1,K1927&gt;1),VLOOKUP(A1927,[1]Plan1!$GA$137:$GD$300,4),E1927)</f>
        <v>6388.87</v>
      </c>
      <c r="F1928" s="152">
        <f t="shared" si="644"/>
        <v>44772</v>
      </c>
      <c r="G1928" s="152">
        <f t="shared" si="662"/>
        <v>44803</v>
      </c>
      <c r="H1928" s="159">
        <f t="shared" si="645"/>
        <v>-3.599529004437052E-3</v>
      </c>
      <c r="I1928" s="160">
        <f t="shared" si="654"/>
        <v>44864</v>
      </c>
      <c r="J1928" s="155">
        <f t="shared" si="663"/>
        <v>30</v>
      </c>
      <c r="K1928" s="155">
        <f t="shared" si="659"/>
        <v>29</v>
      </c>
      <c r="L1928" s="2">
        <f t="shared" si="655"/>
        <v>0.99652023999999995</v>
      </c>
      <c r="M1928" s="157">
        <f t="shared" si="660"/>
        <v>0.99652023999999995</v>
      </c>
      <c r="N1928" s="2">
        <f t="shared" si="646"/>
        <v>828.30046076999997</v>
      </c>
      <c r="O1928" s="161">
        <f t="shared" si="656"/>
        <v>0</v>
      </c>
      <c r="P1928" s="162">
        <f t="shared" si="647"/>
        <v>0</v>
      </c>
      <c r="Q1928" s="157">
        <f t="shared" si="648"/>
        <v>0</v>
      </c>
      <c r="R1928" s="163">
        <f t="shared" si="657"/>
        <v>0.12</v>
      </c>
      <c r="S1928" s="161">
        <f t="shared" si="649"/>
        <v>29</v>
      </c>
      <c r="T1928" s="161">
        <v>360</v>
      </c>
      <c r="U1928" s="164">
        <f t="shared" si="650"/>
        <v>1.0091710540000001</v>
      </c>
      <c r="V1928" s="157">
        <f t="shared" si="651"/>
        <v>7.5963882500000004</v>
      </c>
      <c r="W1928" s="2">
        <f t="shared" si="658"/>
        <v>0</v>
      </c>
      <c r="X1928" s="8"/>
      <c r="Y1928" s="8"/>
      <c r="Z1928" s="5"/>
      <c r="AA1928" s="1"/>
      <c r="AB1928" s="8"/>
      <c r="AC1928" s="3"/>
      <c r="AD1928" s="1"/>
      <c r="AE1928" s="3"/>
      <c r="AF1928" s="3"/>
      <c r="AG1928" s="4"/>
      <c r="AH1928" s="4"/>
      <c r="AI1928" s="4"/>
      <c r="AJ1928" s="1"/>
      <c r="AK1928" s="1"/>
      <c r="AL1928" s="1"/>
      <c r="AM1928" s="1"/>
    </row>
    <row r="1929" spans="1:39" ht="15" customHeight="1" x14ac:dyDescent="0.2">
      <c r="A1929" s="75">
        <f t="shared" si="652"/>
        <v>44864</v>
      </c>
      <c r="B1929" s="2">
        <f t="shared" si="643"/>
        <v>836.05953579000004</v>
      </c>
      <c r="C1929" s="157">
        <f t="shared" si="661"/>
        <v>831.19281228</v>
      </c>
      <c r="D1929" s="158">
        <f t="shared" si="653"/>
        <v>6411.95</v>
      </c>
      <c r="E1929" s="150">
        <f>IF(AND(K1929=1,K1928&gt;1),VLOOKUP(A1928,[1]Plan1!$GA$137:$GD$300,4),E1928)</f>
        <v>6388.87</v>
      </c>
      <c r="F1929" s="152">
        <f t="shared" si="644"/>
        <v>44772</v>
      </c>
      <c r="G1929" s="152">
        <f t="shared" si="662"/>
        <v>44803</v>
      </c>
      <c r="H1929" s="159">
        <f t="shared" si="645"/>
        <v>-3.599529004437052E-3</v>
      </c>
      <c r="I1929" s="160">
        <f t="shared" si="654"/>
        <v>44864</v>
      </c>
      <c r="J1929" s="155">
        <f t="shared" si="663"/>
        <v>30</v>
      </c>
      <c r="K1929" s="155">
        <f t="shared" si="659"/>
        <v>30</v>
      </c>
      <c r="L1929" s="2">
        <f t="shared" si="655"/>
        <v>0.99640046999999998</v>
      </c>
      <c r="M1929" s="157">
        <f t="shared" si="660"/>
        <v>0.99640046999999998</v>
      </c>
      <c r="N1929" s="2">
        <f t="shared" si="646"/>
        <v>828.20090880999999</v>
      </c>
      <c r="O1929" s="161">
        <f t="shared" si="656"/>
        <v>27</v>
      </c>
      <c r="P1929" s="162">
        <f t="shared" si="647"/>
        <v>3.1347920486331463E-2</v>
      </c>
      <c r="Q1929" s="157">
        <f t="shared" si="648"/>
        <v>25.96237623</v>
      </c>
      <c r="R1929" s="163">
        <f t="shared" si="657"/>
        <v>0.12</v>
      </c>
      <c r="S1929" s="161">
        <f t="shared" si="649"/>
        <v>30</v>
      </c>
      <c r="T1929" s="161">
        <v>360</v>
      </c>
      <c r="U1929" s="164">
        <f t="shared" si="650"/>
        <v>1.0094887930000001</v>
      </c>
      <c r="V1929" s="157">
        <f t="shared" si="651"/>
        <v>7.8586269800000004</v>
      </c>
      <c r="W1929" s="2">
        <f t="shared" si="658"/>
        <v>33.821003210000001</v>
      </c>
      <c r="X1929" s="8"/>
      <c r="Y1929" s="8"/>
      <c r="Z1929" s="5"/>
      <c r="AA1929" s="1"/>
      <c r="AB1929" s="8"/>
      <c r="AC1929" s="3"/>
      <c r="AD1929" s="1"/>
      <c r="AE1929" s="3"/>
      <c r="AF1929" s="3"/>
      <c r="AG1929" s="4"/>
      <c r="AH1929" s="4"/>
      <c r="AI1929" s="4"/>
      <c r="AJ1929" s="1"/>
      <c r="AK1929" s="1"/>
      <c r="AL1929" s="1"/>
      <c r="AM1929" s="1"/>
    </row>
    <row r="1930" spans="1:39" ht="15" customHeight="1" x14ac:dyDescent="0.2">
      <c r="A1930" s="75">
        <f t="shared" si="652"/>
        <v>44865</v>
      </c>
      <c r="B1930" s="2">
        <f t="shared" si="643"/>
        <v>802.40777637999997</v>
      </c>
      <c r="C1930" s="157">
        <f t="shared" si="661"/>
        <v>802.23853257999997</v>
      </c>
      <c r="D1930" s="158">
        <f t="shared" si="653"/>
        <v>6388.87</v>
      </c>
      <c r="E1930" s="150">
        <f>IF(AND(K1930=1,K1929&gt;1),VLOOKUP(A1929,[1]Plan1!$GA$137:$GD$300,4),E1929)</f>
        <v>6370.34</v>
      </c>
      <c r="F1930" s="152">
        <f t="shared" si="644"/>
        <v>44803</v>
      </c>
      <c r="G1930" s="152">
        <f t="shared" si="662"/>
        <v>44834</v>
      </c>
      <c r="H1930" s="159">
        <f t="shared" si="645"/>
        <v>-2.9003564010536831E-3</v>
      </c>
      <c r="I1930" s="160">
        <f t="shared" si="654"/>
        <v>44895</v>
      </c>
      <c r="J1930" s="155">
        <f t="shared" si="663"/>
        <v>31</v>
      </c>
      <c r="K1930" s="155">
        <f t="shared" si="659"/>
        <v>1</v>
      </c>
      <c r="L1930" s="2">
        <f t="shared" si="655"/>
        <v>0.99990630000000003</v>
      </c>
      <c r="M1930" s="157">
        <f t="shared" si="660"/>
        <v>0.99990630000000003</v>
      </c>
      <c r="N1930" s="2">
        <f t="shared" si="646"/>
        <v>802.16336281999997</v>
      </c>
      <c r="O1930" s="161">
        <f t="shared" si="656"/>
        <v>0</v>
      </c>
      <c r="P1930" s="162">
        <f t="shared" si="647"/>
        <v>0</v>
      </c>
      <c r="Q1930" s="157">
        <f t="shared" si="648"/>
        <v>0</v>
      </c>
      <c r="R1930" s="163">
        <f t="shared" si="657"/>
        <v>0.12</v>
      </c>
      <c r="S1930" s="161">
        <f t="shared" si="649"/>
        <v>1</v>
      </c>
      <c r="T1930" s="161">
        <v>360</v>
      </c>
      <c r="U1930" s="164">
        <f t="shared" si="650"/>
        <v>1.0003046929999999</v>
      </c>
      <c r="V1930" s="157">
        <f t="shared" si="651"/>
        <v>0.24441356</v>
      </c>
      <c r="W1930" s="2">
        <f t="shared" si="658"/>
        <v>0</v>
      </c>
      <c r="X1930" s="8"/>
      <c r="Y1930" s="8"/>
      <c r="Z1930" s="5"/>
      <c r="AA1930" s="1"/>
      <c r="AB1930" s="8"/>
      <c r="AC1930" s="3"/>
      <c r="AD1930" s="1"/>
      <c r="AE1930" s="3"/>
      <c r="AF1930" s="3"/>
      <c r="AG1930" s="4"/>
      <c r="AH1930" s="4"/>
      <c r="AI1930" s="4"/>
      <c r="AJ1930" s="1"/>
      <c r="AK1930" s="1"/>
      <c r="AL1930" s="1"/>
      <c r="AM1930" s="1"/>
    </row>
    <row r="1931" spans="1:39" ht="15" customHeight="1" x14ac:dyDescent="0.2">
      <c r="A1931" s="75">
        <f t="shared" si="652"/>
        <v>44866</v>
      </c>
      <c r="B1931" s="2">
        <f t="shared" ref="B1931:B1994" si="664">N1931+V1931</f>
        <v>802.57706583999993</v>
      </c>
      <c r="C1931" s="157">
        <f t="shared" si="661"/>
        <v>802.23853257999997</v>
      </c>
      <c r="D1931" s="158">
        <f t="shared" si="653"/>
        <v>6388.87</v>
      </c>
      <c r="E1931" s="150">
        <f>IF(AND(K1931=1,K1930&gt;1),VLOOKUP(A1930,[1]Plan1!$GA$137:$GD$300,4),E1930)</f>
        <v>6370.34</v>
      </c>
      <c r="F1931" s="152">
        <f t="shared" ref="F1931:F1994" si="665">EDATE(G1931,-1)</f>
        <v>44803</v>
      </c>
      <c r="G1931" s="152">
        <f t="shared" si="662"/>
        <v>44834</v>
      </c>
      <c r="H1931" s="159">
        <f t="shared" ref="H1931:H1994" si="666">(E1931/D1931)-1</f>
        <v>-2.9003564010536831E-3</v>
      </c>
      <c r="I1931" s="160">
        <f t="shared" si="654"/>
        <v>44895</v>
      </c>
      <c r="J1931" s="155">
        <f t="shared" si="663"/>
        <v>31</v>
      </c>
      <c r="K1931" s="155">
        <f t="shared" si="659"/>
        <v>2</v>
      </c>
      <c r="L1931" s="2">
        <f t="shared" si="655"/>
        <v>0.99981262000000004</v>
      </c>
      <c r="M1931" s="157">
        <f t="shared" si="660"/>
        <v>0.99981262000000004</v>
      </c>
      <c r="N1931" s="2">
        <f t="shared" ref="N1931:N1994" si="667">TRUNC(C1931*M1931,8)</f>
        <v>802.08820911999999</v>
      </c>
      <c r="O1931" s="161">
        <f t="shared" si="656"/>
        <v>0</v>
      </c>
      <c r="P1931" s="162">
        <f t="shared" ref="P1931:P1994" si="668">IF(O1931&gt;0,VLOOKUP($A1931,$AB$11:$AG$122,6),0)</f>
        <v>0</v>
      </c>
      <c r="Q1931" s="157">
        <f t="shared" ref="Q1931:Q1994" si="669">IF(P1931&gt;0,TRUNC(P1931*N1931,8),0)</f>
        <v>0</v>
      </c>
      <c r="R1931" s="163">
        <f t="shared" si="657"/>
        <v>0.12</v>
      </c>
      <c r="S1931" s="161">
        <f t="shared" ref="S1931:S1994" si="670">K1931</f>
        <v>2</v>
      </c>
      <c r="T1931" s="161">
        <v>360</v>
      </c>
      <c r="U1931" s="164">
        <f t="shared" ref="U1931:U1994" si="671">ROUND((1+R1931)^(30/360)^(K1931/J1931),9)</f>
        <v>1.0006094800000001</v>
      </c>
      <c r="V1931" s="157">
        <f t="shared" ref="V1931:V1994" si="672">TRUNC((N1931*(U1931-1)),8)</f>
        <v>0.48885672000000002</v>
      </c>
      <c r="W1931" s="2">
        <f t="shared" si="658"/>
        <v>0</v>
      </c>
      <c r="X1931" s="8"/>
      <c r="Y1931" s="8"/>
      <c r="Z1931" s="5"/>
      <c r="AA1931" s="1"/>
      <c r="AB1931" s="8"/>
      <c r="AC1931" s="3"/>
      <c r="AD1931" s="1"/>
      <c r="AE1931" s="3"/>
      <c r="AF1931" s="3"/>
      <c r="AG1931" s="4"/>
      <c r="AH1931" s="4"/>
      <c r="AI1931" s="4"/>
      <c r="AJ1931" s="1"/>
      <c r="AK1931" s="1"/>
      <c r="AL1931" s="1"/>
      <c r="AM1931" s="1"/>
    </row>
    <row r="1932" spans="1:39" ht="15" customHeight="1" x14ac:dyDescent="0.2">
      <c r="A1932" s="75">
        <f t="shared" ref="A1932:A1995" si="673">(A1931+1)</f>
        <v>44867</v>
      </c>
      <c r="B1932" s="2">
        <f t="shared" si="664"/>
        <v>802.74639130000003</v>
      </c>
      <c r="C1932" s="157">
        <f t="shared" si="661"/>
        <v>802.23853257999997</v>
      </c>
      <c r="D1932" s="158">
        <f t="shared" ref="D1932:D1995" si="674">IF(E1932=E1931,D1931,E1931)</f>
        <v>6388.87</v>
      </c>
      <c r="E1932" s="150">
        <f>IF(AND(K1932=1,K1931&gt;1),VLOOKUP(A1931,[1]Plan1!$GA$137:$GD$300,4),E1931)</f>
        <v>6370.34</v>
      </c>
      <c r="F1932" s="152">
        <f t="shared" si="665"/>
        <v>44803</v>
      </c>
      <c r="G1932" s="152">
        <f t="shared" si="662"/>
        <v>44834</v>
      </c>
      <c r="H1932" s="159">
        <f t="shared" si="666"/>
        <v>-2.9003564010536831E-3</v>
      </c>
      <c r="I1932" s="160">
        <f t="shared" ref="I1932:I1995" si="675">VLOOKUP(A1931,AF$126:AI$301,4)</f>
        <v>44895</v>
      </c>
      <c r="J1932" s="155">
        <f t="shared" si="663"/>
        <v>31</v>
      </c>
      <c r="K1932" s="155">
        <f t="shared" si="659"/>
        <v>3</v>
      </c>
      <c r="L1932" s="2">
        <f t="shared" ref="L1932:L1995" si="676">TRUNC((E1932/D1932)^TRUNC((K1932/J1932),9),8)</f>
        <v>0.99971895</v>
      </c>
      <c r="M1932" s="157">
        <f t="shared" si="660"/>
        <v>0.99971895</v>
      </c>
      <c r="N1932" s="2">
        <f t="shared" si="667"/>
        <v>802.01306344</v>
      </c>
      <c r="O1932" s="161">
        <f t="shared" ref="O1932:O1995" si="677">IF(VLOOKUP(A1932,AB$11:AK$122,10)=VLOOKUP(A1931,AB$11:AK$122,10),0,VLOOKUP(A1932,AB$11:AK$122,10))</f>
        <v>0</v>
      </c>
      <c r="P1932" s="162">
        <f t="shared" si="668"/>
        <v>0</v>
      </c>
      <c r="Q1932" s="157">
        <f t="shared" si="669"/>
        <v>0</v>
      </c>
      <c r="R1932" s="163">
        <f t="shared" ref="R1932:R1995" si="678">(R1931)</f>
        <v>0.12</v>
      </c>
      <c r="S1932" s="161">
        <f t="shared" si="670"/>
        <v>3</v>
      </c>
      <c r="T1932" s="161">
        <v>360</v>
      </c>
      <c r="U1932" s="164">
        <f t="shared" si="671"/>
        <v>1.000914359</v>
      </c>
      <c r="V1932" s="157">
        <f t="shared" si="672"/>
        <v>0.73332786000000005</v>
      </c>
      <c r="W1932" s="2">
        <f t="shared" ref="W1932:W1995" si="679">IF(O1932&gt;0,Q1932+V1932,0)</f>
        <v>0</v>
      </c>
      <c r="X1932" s="8"/>
      <c r="Y1932" s="8"/>
      <c r="Z1932" s="5"/>
      <c r="AA1932" s="1"/>
      <c r="AB1932" s="8"/>
      <c r="AC1932" s="3"/>
      <c r="AD1932" s="1"/>
      <c r="AE1932" s="3"/>
      <c r="AF1932" s="3"/>
      <c r="AG1932" s="4"/>
      <c r="AH1932" s="4"/>
      <c r="AI1932" s="4"/>
      <c r="AJ1932" s="1"/>
      <c r="AK1932" s="1"/>
      <c r="AL1932" s="1"/>
      <c r="AM1932" s="1"/>
    </row>
    <row r="1933" spans="1:39" ht="15" customHeight="1" x14ac:dyDescent="0.2">
      <c r="A1933" s="75">
        <f t="shared" si="673"/>
        <v>44868</v>
      </c>
      <c r="B1933" s="2">
        <f t="shared" si="664"/>
        <v>802.91574550999997</v>
      </c>
      <c r="C1933" s="157">
        <f t="shared" si="661"/>
        <v>802.23853257999997</v>
      </c>
      <c r="D1933" s="158">
        <f t="shared" si="674"/>
        <v>6388.87</v>
      </c>
      <c r="E1933" s="150">
        <f>IF(AND(K1933=1,K1932&gt;1),VLOOKUP(A1932,[1]Plan1!$GA$137:$GD$300,4),E1932)</f>
        <v>6370.34</v>
      </c>
      <c r="F1933" s="152">
        <f t="shared" si="665"/>
        <v>44803</v>
      </c>
      <c r="G1933" s="152">
        <f t="shared" si="662"/>
        <v>44834</v>
      </c>
      <c r="H1933" s="159">
        <f t="shared" si="666"/>
        <v>-2.9003564010536831E-3</v>
      </c>
      <c r="I1933" s="160">
        <f t="shared" si="675"/>
        <v>44895</v>
      </c>
      <c r="J1933" s="155">
        <f t="shared" si="663"/>
        <v>31</v>
      </c>
      <c r="K1933" s="155">
        <f t="shared" si="659"/>
        <v>4</v>
      </c>
      <c r="L1933" s="2">
        <f t="shared" si="676"/>
        <v>0.99962527999999995</v>
      </c>
      <c r="M1933" s="157">
        <f t="shared" si="660"/>
        <v>0.99962527999999995</v>
      </c>
      <c r="N1933" s="2">
        <f t="shared" si="667"/>
        <v>801.93791775</v>
      </c>
      <c r="O1933" s="161">
        <f t="shared" si="677"/>
        <v>0</v>
      </c>
      <c r="P1933" s="162">
        <f t="shared" si="668"/>
        <v>0</v>
      </c>
      <c r="Q1933" s="157">
        <f t="shared" si="669"/>
        <v>0</v>
      </c>
      <c r="R1933" s="163">
        <f t="shared" si="678"/>
        <v>0.12</v>
      </c>
      <c r="S1933" s="161">
        <f t="shared" si="670"/>
        <v>4</v>
      </c>
      <c r="T1933" s="161">
        <v>360</v>
      </c>
      <c r="U1933" s="164">
        <f t="shared" si="671"/>
        <v>1.0012193309999999</v>
      </c>
      <c r="V1933" s="157">
        <f t="shared" si="672"/>
        <v>0.97782776000000005</v>
      </c>
      <c r="W1933" s="2">
        <f t="shared" si="679"/>
        <v>0</v>
      </c>
      <c r="X1933" s="8"/>
      <c r="Y1933" s="8"/>
      <c r="Z1933" s="5"/>
      <c r="AA1933" s="1"/>
      <c r="AB1933" s="8"/>
      <c r="AC1933" s="3"/>
      <c r="AD1933" s="1"/>
      <c r="AE1933" s="3"/>
      <c r="AF1933" s="3"/>
      <c r="AG1933" s="4"/>
      <c r="AH1933" s="4"/>
      <c r="AI1933" s="4"/>
      <c r="AJ1933" s="1"/>
      <c r="AK1933" s="1"/>
      <c r="AL1933" s="1"/>
      <c r="AM1933" s="1"/>
    </row>
    <row r="1934" spans="1:39" ht="15" customHeight="1" x14ac:dyDescent="0.2">
      <c r="A1934" s="75">
        <f t="shared" si="673"/>
        <v>44869</v>
      </c>
      <c r="B1934" s="2">
        <f t="shared" si="664"/>
        <v>803.08514452999998</v>
      </c>
      <c r="C1934" s="157">
        <f t="shared" si="661"/>
        <v>802.23853257999997</v>
      </c>
      <c r="D1934" s="158">
        <f t="shared" si="674"/>
        <v>6388.87</v>
      </c>
      <c r="E1934" s="150">
        <f>IF(AND(K1934=1,K1933&gt;1),VLOOKUP(A1933,[1]Plan1!$GA$137:$GD$300,4),E1933)</f>
        <v>6370.34</v>
      </c>
      <c r="F1934" s="152">
        <f t="shared" si="665"/>
        <v>44803</v>
      </c>
      <c r="G1934" s="152">
        <f t="shared" si="662"/>
        <v>44834</v>
      </c>
      <c r="H1934" s="159">
        <f t="shared" si="666"/>
        <v>-2.9003564010536831E-3</v>
      </c>
      <c r="I1934" s="160">
        <f t="shared" si="675"/>
        <v>44895</v>
      </c>
      <c r="J1934" s="155">
        <f t="shared" si="663"/>
        <v>31</v>
      </c>
      <c r="K1934" s="155">
        <f t="shared" si="659"/>
        <v>5</v>
      </c>
      <c r="L1934" s="2">
        <f t="shared" si="676"/>
        <v>0.99953163</v>
      </c>
      <c r="M1934" s="157">
        <f t="shared" si="660"/>
        <v>0.99953163</v>
      </c>
      <c r="N1934" s="2">
        <f t="shared" si="667"/>
        <v>801.86278811</v>
      </c>
      <c r="O1934" s="161">
        <f t="shared" si="677"/>
        <v>0</v>
      </c>
      <c r="P1934" s="162">
        <f t="shared" si="668"/>
        <v>0</v>
      </c>
      <c r="Q1934" s="157">
        <f t="shared" si="669"/>
        <v>0</v>
      </c>
      <c r="R1934" s="163">
        <f t="shared" si="678"/>
        <v>0.12</v>
      </c>
      <c r="S1934" s="161">
        <f t="shared" si="670"/>
        <v>5</v>
      </c>
      <c r="T1934" s="161">
        <v>360</v>
      </c>
      <c r="U1934" s="164">
        <f t="shared" si="671"/>
        <v>1.001524396</v>
      </c>
      <c r="V1934" s="157">
        <f t="shared" si="672"/>
        <v>1.2223564200000001</v>
      </c>
      <c r="W1934" s="2">
        <f t="shared" si="679"/>
        <v>0</v>
      </c>
      <c r="X1934" s="8"/>
      <c r="Y1934" s="8"/>
      <c r="Z1934" s="5"/>
      <c r="AA1934" s="1"/>
      <c r="AB1934" s="8"/>
      <c r="AC1934" s="3"/>
      <c r="AD1934" s="1"/>
      <c r="AE1934" s="3"/>
      <c r="AF1934" s="3"/>
      <c r="AG1934" s="4"/>
      <c r="AH1934" s="4"/>
      <c r="AI1934" s="4"/>
      <c r="AJ1934" s="1"/>
      <c r="AK1934" s="1"/>
      <c r="AL1934" s="1"/>
      <c r="AM1934" s="1"/>
    </row>
    <row r="1935" spans="1:39" ht="15" customHeight="1" x14ac:dyDescent="0.2">
      <c r="A1935" s="75">
        <f t="shared" si="673"/>
        <v>44870</v>
      </c>
      <c r="B1935" s="2">
        <f t="shared" si="664"/>
        <v>803.25457228000005</v>
      </c>
      <c r="C1935" s="157">
        <f t="shared" si="661"/>
        <v>802.23853257999997</v>
      </c>
      <c r="D1935" s="158">
        <f t="shared" si="674"/>
        <v>6388.87</v>
      </c>
      <c r="E1935" s="150">
        <f>IF(AND(K1935=1,K1934&gt;1),VLOOKUP(A1934,[1]Plan1!$GA$137:$GD$300,4),E1934)</f>
        <v>6370.34</v>
      </c>
      <c r="F1935" s="152">
        <f t="shared" si="665"/>
        <v>44803</v>
      </c>
      <c r="G1935" s="152">
        <f t="shared" si="662"/>
        <v>44834</v>
      </c>
      <c r="H1935" s="159">
        <f t="shared" si="666"/>
        <v>-2.9003564010536831E-3</v>
      </c>
      <c r="I1935" s="160">
        <f t="shared" si="675"/>
        <v>44895</v>
      </c>
      <c r="J1935" s="155">
        <f t="shared" si="663"/>
        <v>31</v>
      </c>
      <c r="K1935" s="155">
        <f t="shared" si="659"/>
        <v>6</v>
      </c>
      <c r="L1935" s="2">
        <f t="shared" si="676"/>
        <v>0.99943797999999995</v>
      </c>
      <c r="M1935" s="157">
        <f t="shared" si="660"/>
        <v>0.99943797999999995</v>
      </c>
      <c r="N1935" s="2">
        <f t="shared" si="667"/>
        <v>801.78765847</v>
      </c>
      <c r="O1935" s="161">
        <f t="shared" si="677"/>
        <v>0</v>
      </c>
      <c r="P1935" s="162">
        <f t="shared" si="668"/>
        <v>0</v>
      </c>
      <c r="Q1935" s="157">
        <f t="shared" si="669"/>
        <v>0</v>
      </c>
      <c r="R1935" s="163">
        <f t="shared" si="678"/>
        <v>0.12</v>
      </c>
      <c r="S1935" s="161">
        <f t="shared" si="670"/>
        <v>6</v>
      </c>
      <c r="T1935" s="161">
        <v>360</v>
      </c>
      <c r="U1935" s="164">
        <f t="shared" si="671"/>
        <v>1.001829554</v>
      </c>
      <c r="V1935" s="157">
        <f t="shared" si="672"/>
        <v>1.4669138100000001</v>
      </c>
      <c r="W1935" s="2">
        <f t="shared" si="679"/>
        <v>0</v>
      </c>
      <c r="X1935" s="8"/>
      <c r="Y1935" s="8"/>
      <c r="Z1935" s="5"/>
      <c r="AA1935" s="1"/>
      <c r="AB1935" s="8"/>
      <c r="AC1935" s="3"/>
      <c r="AD1935" s="1"/>
      <c r="AE1935" s="3"/>
      <c r="AF1935" s="3"/>
      <c r="AG1935" s="4"/>
      <c r="AH1935" s="4"/>
      <c r="AI1935" s="4"/>
      <c r="AJ1935" s="1"/>
      <c r="AK1935" s="1"/>
      <c r="AL1935" s="1"/>
      <c r="AM1935" s="1"/>
    </row>
    <row r="1936" spans="1:39" ht="15" customHeight="1" x14ac:dyDescent="0.2">
      <c r="A1936" s="75">
        <f t="shared" si="673"/>
        <v>44871</v>
      </c>
      <c r="B1936" s="2">
        <f t="shared" si="664"/>
        <v>803.42403598999999</v>
      </c>
      <c r="C1936" s="157">
        <f t="shared" si="661"/>
        <v>802.23853257999997</v>
      </c>
      <c r="D1936" s="158">
        <f t="shared" si="674"/>
        <v>6388.87</v>
      </c>
      <c r="E1936" s="150">
        <f>IF(AND(K1936=1,K1935&gt;1),VLOOKUP(A1935,[1]Plan1!$GA$137:$GD$300,4),E1935)</f>
        <v>6370.34</v>
      </c>
      <c r="F1936" s="152">
        <f t="shared" si="665"/>
        <v>44803</v>
      </c>
      <c r="G1936" s="152">
        <f t="shared" si="662"/>
        <v>44834</v>
      </c>
      <c r="H1936" s="159">
        <f t="shared" si="666"/>
        <v>-2.9003564010536831E-3</v>
      </c>
      <c r="I1936" s="160">
        <f t="shared" si="675"/>
        <v>44895</v>
      </c>
      <c r="J1936" s="155">
        <f t="shared" si="663"/>
        <v>31</v>
      </c>
      <c r="K1936" s="155">
        <f t="shared" si="659"/>
        <v>7</v>
      </c>
      <c r="L1936" s="2">
        <f t="shared" si="676"/>
        <v>0.99934434000000005</v>
      </c>
      <c r="M1936" s="157">
        <f t="shared" si="660"/>
        <v>0.99934434000000005</v>
      </c>
      <c r="N1936" s="2">
        <f t="shared" si="667"/>
        <v>801.71253686</v>
      </c>
      <c r="O1936" s="161">
        <f t="shared" si="677"/>
        <v>0</v>
      </c>
      <c r="P1936" s="162">
        <f t="shared" si="668"/>
        <v>0</v>
      </c>
      <c r="Q1936" s="157">
        <f t="shared" si="669"/>
        <v>0</v>
      </c>
      <c r="R1936" s="163">
        <f t="shared" si="678"/>
        <v>0.12</v>
      </c>
      <c r="S1936" s="161">
        <f t="shared" si="670"/>
        <v>7</v>
      </c>
      <c r="T1936" s="161">
        <v>360</v>
      </c>
      <c r="U1936" s="164">
        <f t="shared" si="671"/>
        <v>1.002134804</v>
      </c>
      <c r="V1936" s="157">
        <f t="shared" si="672"/>
        <v>1.71149913</v>
      </c>
      <c r="W1936" s="2">
        <f t="shared" si="679"/>
        <v>0</v>
      </c>
      <c r="X1936" s="8"/>
      <c r="Y1936" s="8"/>
      <c r="Z1936" s="5"/>
      <c r="AA1936" s="1"/>
      <c r="AB1936" s="8"/>
      <c r="AC1936" s="3"/>
      <c r="AD1936" s="1"/>
      <c r="AE1936" s="3"/>
      <c r="AF1936" s="3"/>
      <c r="AG1936" s="4"/>
      <c r="AH1936" s="4"/>
      <c r="AI1936" s="4"/>
      <c r="AJ1936" s="1"/>
      <c r="AK1936" s="1"/>
      <c r="AL1936" s="1"/>
      <c r="AM1936" s="1"/>
    </row>
    <row r="1937" spans="1:39" ht="15" customHeight="1" x14ac:dyDescent="0.2">
      <c r="A1937" s="75">
        <f t="shared" si="673"/>
        <v>44872</v>
      </c>
      <c r="B1937" s="2">
        <f t="shared" si="664"/>
        <v>803.59353721000002</v>
      </c>
      <c r="C1937" s="157">
        <f t="shared" si="661"/>
        <v>802.23853257999997</v>
      </c>
      <c r="D1937" s="158">
        <f t="shared" si="674"/>
        <v>6388.87</v>
      </c>
      <c r="E1937" s="150">
        <f>IF(AND(K1937=1,K1936&gt;1),VLOOKUP(A1936,[1]Plan1!$GA$137:$GD$300,4),E1936)</f>
        <v>6370.34</v>
      </c>
      <c r="F1937" s="152">
        <f t="shared" si="665"/>
        <v>44803</v>
      </c>
      <c r="G1937" s="152">
        <f t="shared" si="662"/>
        <v>44834</v>
      </c>
      <c r="H1937" s="159">
        <f t="shared" si="666"/>
        <v>-2.9003564010536831E-3</v>
      </c>
      <c r="I1937" s="160">
        <f t="shared" si="675"/>
        <v>44895</v>
      </c>
      <c r="J1937" s="155">
        <f t="shared" si="663"/>
        <v>31</v>
      </c>
      <c r="K1937" s="155">
        <f t="shared" si="659"/>
        <v>8</v>
      </c>
      <c r="L1937" s="2">
        <f t="shared" si="676"/>
        <v>0.99925070999999999</v>
      </c>
      <c r="M1937" s="157">
        <f t="shared" si="660"/>
        <v>0.99925070999999999</v>
      </c>
      <c r="N1937" s="2">
        <f t="shared" si="667"/>
        <v>801.63742325999999</v>
      </c>
      <c r="O1937" s="161">
        <f t="shared" si="677"/>
        <v>0</v>
      </c>
      <c r="P1937" s="162">
        <f t="shared" si="668"/>
        <v>0</v>
      </c>
      <c r="Q1937" s="157">
        <f t="shared" si="669"/>
        <v>0</v>
      </c>
      <c r="R1937" s="163">
        <f t="shared" si="678"/>
        <v>0.12</v>
      </c>
      <c r="S1937" s="161">
        <f t="shared" si="670"/>
        <v>8</v>
      </c>
      <c r="T1937" s="161">
        <v>360</v>
      </c>
      <c r="U1937" s="164">
        <f t="shared" si="671"/>
        <v>1.002440148</v>
      </c>
      <c r="V1937" s="157">
        <f t="shared" si="672"/>
        <v>1.95611395</v>
      </c>
      <c r="W1937" s="2">
        <f t="shared" si="679"/>
        <v>0</v>
      </c>
      <c r="X1937" s="8"/>
      <c r="Y1937" s="8"/>
      <c r="Z1937" s="5"/>
      <c r="AA1937" s="1"/>
      <c r="AB1937" s="8"/>
      <c r="AC1937" s="3"/>
      <c r="AD1937" s="1"/>
      <c r="AE1937" s="3"/>
      <c r="AF1937" s="3"/>
      <c r="AG1937" s="4"/>
      <c r="AH1937" s="4"/>
      <c r="AI1937" s="4"/>
      <c r="AJ1937" s="1"/>
      <c r="AK1937" s="1"/>
      <c r="AL1937" s="1"/>
      <c r="AM1937" s="1"/>
    </row>
    <row r="1938" spans="1:39" ht="15" customHeight="1" x14ac:dyDescent="0.2">
      <c r="A1938" s="75">
        <f t="shared" si="673"/>
        <v>44873</v>
      </c>
      <c r="B1938" s="2">
        <f t="shared" si="664"/>
        <v>803.76307515999997</v>
      </c>
      <c r="C1938" s="157">
        <f t="shared" si="661"/>
        <v>802.23853257999997</v>
      </c>
      <c r="D1938" s="158">
        <f t="shared" si="674"/>
        <v>6388.87</v>
      </c>
      <c r="E1938" s="150">
        <f>IF(AND(K1938=1,K1937&gt;1),VLOOKUP(A1937,[1]Plan1!$GA$137:$GD$300,4),E1937)</f>
        <v>6370.34</v>
      </c>
      <c r="F1938" s="152">
        <f t="shared" si="665"/>
        <v>44803</v>
      </c>
      <c r="G1938" s="152">
        <f t="shared" si="662"/>
        <v>44834</v>
      </c>
      <c r="H1938" s="159">
        <f t="shared" si="666"/>
        <v>-2.9003564010536831E-3</v>
      </c>
      <c r="I1938" s="160">
        <f t="shared" si="675"/>
        <v>44895</v>
      </c>
      <c r="J1938" s="155">
        <f t="shared" si="663"/>
        <v>31</v>
      </c>
      <c r="K1938" s="155">
        <f t="shared" si="659"/>
        <v>9</v>
      </c>
      <c r="L1938" s="2">
        <f t="shared" si="676"/>
        <v>0.99915708999999997</v>
      </c>
      <c r="M1938" s="157">
        <f t="shared" si="660"/>
        <v>0.99915708999999997</v>
      </c>
      <c r="N1938" s="2">
        <f t="shared" si="667"/>
        <v>801.56231768999999</v>
      </c>
      <c r="O1938" s="161">
        <f t="shared" si="677"/>
        <v>0</v>
      </c>
      <c r="P1938" s="162">
        <f t="shared" si="668"/>
        <v>0</v>
      </c>
      <c r="Q1938" s="157">
        <f t="shared" si="669"/>
        <v>0</v>
      </c>
      <c r="R1938" s="163">
        <f t="shared" si="678"/>
        <v>0.12</v>
      </c>
      <c r="S1938" s="161">
        <f t="shared" si="670"/>
        <v>9</v>
      </c>
      <c r="T1938" s="161">
        <v>360</v>
      </c>
      <c r="U1938" s="164">
        <f t="shared" si="671"/>
        <v>1.002745585</v>
      </c>
      <c r="V1938" s="157">
        <f t="shared" si="672"/>
        <v>2.2007574700000001</v>
      </c>
      <c r="W1938" s="2">
        <f t="shared" si="679"/>
        <v>0</v>
      </c>
      <c r="X1938" s="8"/>
      <c r="Y1938" s="8"/>
      <c r="Z1938" s="5"/>
      <c r="AA1938" s="1"/>
      <c r="AB1938" s="8"/>
      <c r="AC1938" s="3"/>
      <c r="AD1938" s="1"/>
      <c r="AE1938" s="3"/>
      <c r="AF1938" s="3"/>
      <c r="AG1938" s="4"/>
      <c r="AH1938" s="4"/>
      <c r="AI1938" s="4"/>
      <c r="AJ1938" s="1"/>
      <c r="AK1938" s="1"/>
      <c r="AL1938" s="1"/>
      <c r="AM1938" s="1"/>
    </row>
    <row r="1939" spans="1:39" ht="15" customHeight="1" x14ac:dyDescent="0.2">
      <c r="A1939" s="75">
        <f t="shared" si="673"/>
        <v>44874</v>
      </c>
      <c r="B1939" s="2">
        <f t="shared" si="664"/>
        <v>803.93264980999993</v>
      </c>
      <c r="C1939" s="157">
        <f t="shared" si="661"/>
        <v>802.23853257999997</v>
      </c>
      <c r="D1939" s="158">
        <f t="shared" si="674"/>
        <v>6388.87</v>
      </c>
      <c r="E1939" s="150">
        <f>IF(AND(K1939=1,K1938&gt;1),VLOOKUP(A1938,[1]Plan1!$GA$137:$GD$300,4),E1938)</f>
        <v>6370.34</v>
      </c>
      <c r="F1939" s="152">
        <f t="shared" si="665"/>
        <v>44803</v>
      </c>
      <c r="G1939" s="152">
        <f t="shared" si="662"/>
        <v>44834</v>
      </c>
      <c r="H1939" s="159">
        <f t="shared" si="666"/>
        <v>-2.9003564010536831E-3</v>
      </c>
      <c r="I1939" s="160">
        <f t="shared" si="675"/>
        <v>44895</v>
      </c>
      <c r="J1939" s="155">
        <f t="shared" si="663"/>
        <v>31</v>
      </c>
      <c r="K1939" s="155">
        <f t="shared" si="659"/>
        <v>10</v>
      </c>
      <c r="L1939" s="2">
        <f t="shared" si="676"/>
        <v>0.99906348</v>
      </c>
      <c r="M1939" s="157">
        <f t="shared" si="660"/>
        <v>0.99906348</v>
      </c>
      <c r="N1939" s="2">
        <f t="shared" si="667"/>
        <v>801.48722013999998</v>
      </c>
      <c r="O1939" s="161">
        <f t="shared" si="677"/>
        <v>0</v>
      </c>
      <c r="P1939" s="162">
        <f t="shared" si="668"/>
        <v>0</v>
      </c>
      <c r="Q1939" s="157">
        <f t="shared" si="669"/>
        <v>0</v>
      </c>
      <c r="R1939" s="163">
        <f t="shared" si="678"/>
        <v>0.12</v>
      </c>
      <c r="S1939" s="161">
        <f t="shared" si="670"/>
        <v>10</v>
      </c>
      <c r="T1939" s="161">
        <v>360</v>
      </c>
      <c r="U1939" s="164">
        <f t="shared" si="671"/>
        <v>1.0030511150000001</v>
      </c>
      <c r="V1939" s="157">
        <f t="shared" si="672"/>
        <v>2.4454296700000002</v>
      </c>
      <c r="W1939" s="2">
        <f t="shared" si="679"/>
        <v>0</v>
      </c>
      <c r="X1939" s="8"/>
      <c r="Y1939" s="8"/>
      <c r="Z1939" s="5"/>
      <c r="AA1939" s="1"/>
      <c r="AB1939" s="8"/>
      <c r="AC1939" s="3"/>
      <c r="AD1939" s="1"/>
      <c r="AE1939" s="3"/>
      <c r="AF1939" s="3"/>
      <c r="AG1939" s="4"/>
      <c r="AH1939" s="4"/>
      <c r="AI1939" s="4"/>
      <c r="AJ1939" s="1"/>
      <c r="AK1939" s="1"/>
      <c r="AL1939" s="1"/>
      <c r="AM1939" s="1"/>
    </row>
    <row r="1940" spans="1:39" ht="15" customHeight="1" x14ac:dyDescent="0.2">
      <c r="A1940" s="75">
        <f t="shared" si="673"/>
        <v>44875</v>
      </c>
      <c r="B1940" s="2">
        <f t="shared" si="664"/>
        <v>804.10225312</v>
      </c>
      <c r="C1940" s="157">
        <f t="shared" si="661"/>
        <v>802.23853257999997</v>
      </c>
      <c r="D1940" s="158">
        <f t="shared" si="674"/>
        <v>6388.87</v>
      </c>
      <c r="E1940" s="150">
        <f>IF(AND(K1940=1,K1939&gt;1),VLOOKUP(A1939,[1]Plan1!$GA$137:$GD$300,4),E1939)</f>
        <v>6370.34</v>
      </c>
      <c r="F1940" s="152">
        <f t="shared" si="665"/>
        <v>44803</v>
      </c>
      <c r="G1940" s="152">
        <f t="shared" si="662"/>
        <v>44834</v>
      </c>
      <c r="H1940" s="159">
        <f t="shared" si="666"/>
        <v>-2.9003564010536831E-3</v>
      </c>
      <c r="I1940" s="160">
        <f t="shared" si="675"/>
        <v>44895</v>
      </c>
      <c r="J1940" s="155">
        <f t="shared" si="663"/>
        <v>31</v>
      </c>
      <c r="K1940" s="155">
        <f t="shared" si="659"/>
        <v>11</v>
      </c>
      <c r="L1940" s="2">
        <f t="shared" si="676"/>
        <v>0.99896987000000004</v>
      </c>
      <c r="M1940" s="157">
        <f t="shared" si="660"/>
        <v>0.99896987000000004</v>
      </c>
      <c r="N1940" s="2">
        <f t="shared" si="667"/>
        <v>801.41212259999998</v>
      </c>
      <c r="O1940" s="161">
        <f t="shared" si="677"/>
        <v>0</v>
      </c>
      <c r="P1940" s="162">
        <f t="shared" si="668"/>
        <v>0</v>
      </c>
      <c r="Q1940" s="157">
        <f t="shared" si="669"/>
        <v>0</v>
      </c>
      <c r="R1940" s="163">
        <f t="shared" si="678"/>
        <v>0.12</v>
      </c>
      <c r="S1940" s="161">
        <f t="shared" si="670"/>
        <v>11</v>
      </c>
      <c r="T1940" s="161">
        <v>360</v>
      </c>
      <c r="U1940" s="164">
        <f t="shared" si="671"/>
        <v>1.0033567379999999</v>
      </c>
      <c r="V1940" s="157">
        <f t="shared" si="672"/>
        <v>2.6901305199999999</v>
      </c>
      <c r="W1940" s="2">
        <f t="shared" si="679"/>
        <v>0</v>
      </c>
      <c r="X1940" s="8"/>
      <c r="Y1940" s="8"/>
      <c r="Z1940" s="5"/>
      <c r="AA1940" s="1"/>
      <c r="AB1940" s="8"/>
      <c r="AC1940" s="3"/>
      <c r="AD1940" s="1"/>
      <c r="AE1940" s="3"/>
      <c r="AF1940" s="3"/>
      <c r="AG1940" s="4"/>
      <c r="AH1940" s="4"/>
      <c r="AI1940" s="4"/>
      <c r="AJ1940" s="1"/>
      <c r="AK1940" s="1"/>
      <c r="AL1940" s="1"/>
      <c r="AM1940" s="1"/>
    </row>
    <row r="1941" spans="1:39" ht="15" customHeight="1" x14ac:dyDescent="0.2">
      <c r="A1941" s="75">
        <f t="shared" si="673"/>
        <v>44876</v>
      </c>
      <c r="B1941" s="2">
        <f t="shared" si="664"/>
        <v>804.27190113999995</v>
      </c>
      <c r="C1941" s="157">
        <f t="shared" si="661"/>
        <v>802.23853257999997</v>
      </c>
      <c r="D1941" s="158">
        <f t="shared" si="674"/>
        <v>6388.87</v>
      </c>
      <c r="E1941" s="150">
        <f>IF(AND(K1941=1,K1940&gt;1),VLOOKUP(A1940,[1]Plan1!$GA$137:$GD$300,4),E1940)</f>
        <v>6370.34</v>
      </c>
      <c r="F1941" s="152">
        <f t="shared" si="665"/>
        <v>44803</v>
      </c>
      <c r="G1941" s="152">
        <f t="shared" si="662"/>
        <v>44834</v>
      </c>
      <c r="H1941" s="159">
        <f t="shared" si="666"/>
        <v>-2.9003564010536831E-3</v>
      </c>
      <c r="I1941" s="160">
        <f t="shared" si="675"/>
        <v>44895</v>
      </c>
      <c r="J1941" s="155">
        <f t="shared" si="663"/>
        <v>31</v>
      </c>
      <c r="K1941" s="155">
        <f t="shared" si="659"/>
        <v>12</v>
      </c>
      <c r="L1941" s="2">
        <f t="shared" si="676"/>
        <v>0.99887627999999995</v>
      </c>
      <c r="M1941" s="157">
        <f t="shared" si="660"/>
        <v>0.99887627999999995</v>
      </c>
      <c r="N1941" s="2">
        <f t="shared" si="667"/>
        <v>801.33704108999996</v>
      </c>
      <c r="O1941" s="161">
        <f t="shared" si="677"/>
        <v>0</v>
      </c>
      <c r="P1941" s="162">
        <f t="shared" si="668"/>
        <v>0</v>
      </c>
      <c r="Q1941" s="157">
        <f t="shared" si="669"/>
        <v>0</v>
      </c>
      <c r="R1941" s="163">
        <f t="shared" si="678"/>
        <v>0.12</v>
      </c>
      <c r="S1941" s="161">
        <f t="shared" si="670"/>
        <v>12</v>
      </c>
      <c r="T1941" s="161">
        <v>360</v>
      </c>
      <c r="U1941" s="164">
        <f t="shared" si="671"/>
        <v>1.0036624540000001</v>
      </c>
      <c r="V1941" s="157">
        <f t="shared" si="672"/>
        <v>2.9348600500000002</v>
      </c>
      <c r="W1941" s="2">
        <f t="shared" si="679"/>
        <v>0</v>
      </c>
      <c r="X1941" s="8"/>
      <c r="Y1941" s="8"/>
      <c r="Z1941" s="5"/>
      <c r="AA1941" s="1"/>
      <c r="AB1941" s="8"/>
      <c r="AC1941" s="3"/>
      <c r="AD1941" s="1"/>
      <c r="AE1941" s="3"/>
      <c r="AF1941" s="3"/>
      <c r="AG1941" s="4"/>
      <c r="AH1941" s="4"/>
      <c r="AI1941" s="4"/>
      <c r="AJ1941" s="1"/>
      <c r="AK1941" s="1"/>
      <c r="AL1941" s="1"/>
      <c r="AM1941" s="1"/>
    </row>
    <row r="1942" spans="1:39" ht="15" customHeight="1" x14ac:dyDescent="0.2">
      <c r="A1942" s="75">
        <f t="shared" si="673"/>
        <v>44877</v>
      </c>
      <c r="B1942" s="2">
        <f t="shared" si="664"/>
        <v>804.44157856999993</v>
      </c>
      <c r="C1942" s="157">
        <f t="shared" si="661"/>
        <v>802.23853257999997</v>
      </c>
      <c r="D1942" s="158">
        <f t="shared" si="674"/>
        <v>6388.87</v>
      </c>
      <c r="E1942" s="150">
        <f>IF(AND(K1942=1,K1941&gt;1),VLOOKUP(A1941,[1]Plan1!$GA$137:$GD$300,4),E1941)</f>
        <v>6370.34</v>
      </c>
      <c r="F1942" s="152">
        <f t="shared" si="665"/>
        <v>44803</v>
      </c>
      <c r="G1942" s="152">
        <f t="shared" si="662"/>
        <v>44834</v>
      </c>
      <c r="H1942" s="159">
        <f t="shared" si="666"/>
        <v>-2.9003564010536831E-3</v>
      </c>
      <c r="I1942" s="160">
        <f t="shared" si="675"/>
        <v>44895</v>
      </c>
      <c r="J1942" s="155">
        <f t="shared" si="663"/>
        <v>31</v>
      </c>
      <c r="K1942" s="155">
        <f t="shared" si="659"/>
        <v>13</v>
      </c>
      <c r="L1942" s="2">
        <f t="shared" si="676"/>
        <v>0.99878268999999997</v>
      </c>
      <c r="M1942" s="157">
        <f t="shared" si="660"/>
        <v>0.99878268999999997</v>
      </c>
      <c r="N1942" s="2">
        <f t="shared" si="667"/>
        <v>801.26195958999995</v>
      </c>
      <c r="O1942" s="161">
        <f t="shared" si="677"/>
        <v>0</v>
      </c>
      <c r="P1942" s="162">
        <f t="shared" si="668"/>
        <v>0</v>
      </c>
      <c r="Q1942" s="157">
        <f t="shared" si="669"/>
        <v>0</v>
      </c>
      <c r="R1942" s="163">
        <f t="shared" si="678"/>
        <v>0.12</v>
      </c>
      <c r="S1942" s="161">
        <f t="shared" si="670"/>
        <v>13</v>
      </c>
      <c r="T1942" s="161">
        <v>360</v>
      </c>
      <c r="U1942" s="164">
        <f t="shared" si="671"/>
        <v>1.0039682640000001</v>
      </c>
      <c r="V1942" s="157">
        <f t="shared" si="672"/>
        <v>3.1796189799999999</v>
      </c>
      <c r="W1942" s="2">
        <f t="shared" si="679"/>
        <v>0</v>
      </c>
      <c r="X1942" s="8"/>
      <c r="Y1942" s="8"/>
      <c r="Z1942" s="5"/>
      <c r="AA1942" s="1"/>
      <c r="AB1942" s="8"/>
      <c r="AC1942" s="3"/>
      <c r="AD1942" s="1"/>
      <c r="AE1942" s="3"/>
      <c r="AF1942" s="3"/>
      <c r="AG1942" s="4"/>
      <c r="AH1942" s="4"/>
      <c r="AI1942" s="4"/>
      <c r="AJ1942" s="1"/>
      <c r="AK1942" s="1"/>
      <c r="AL1942" s="1"/>
      <c r="AM1942" s="1"/>
    </row>
    <row r="1943" spans="1:39" ht="15" customHeight="1" x14ac:dyDescent="0.2">
      <c r="A1943" s="75">
        <f t="shared" si="673"/>
        <v>44878</v>
      </c>
      <c r="B1943" s="2">
        <f t="shared" si="664"/>
        <v>804.61129185000004</v>
      </c>
      <c r="C1943" s="157">
        <f t="shared" si="661"/>
        <v>802.23853257999997</v>
      </c>
      <c r="D1943" s="158">
        <f t="shared" si="674"/>
        <v>6388.87</v>
      </c>
      <c r="E1943" s="150">
        <f>IF(AND(K1943=1,K1942&gt;1),VLOOKUP(A1942,[1]Plan1!$GA$137:$GD$300,4),E1942)</f>
        <v>6370.34</v>
      </c>
      <c r="F1943" s="152">
        <f t="shared" si="665"/>
        <v>44803</v>
      </c>
      <c r="G1943" s="152">
        <f t="shared" si="662"/>
        <v>44834</v>
      </c>
      <c r="H1943" s="159">
        <f t="shared" si="666"/>
        <v>-2.9003564010536831E-3</v>
      </c>
      <c r="I1943" s="160">
        <f t="shared" si="675"/>
        <v>44895</v>
      </c>
      <c r="J1943" s="155">
        <f t="shared" si="663"/>
        <v>31</v>
      </c>
      <c r="K1943" s="155">
        <f t="shared" si="659"/>
        <v>14</v>
      </c>
      <c r="L1943" s="2">
        <f t="shared" si="676"/>
        <v>0.99868911000000005</v>
      </c>
      <c r="M1943" s="157">
        <f t="shared" si="660"/>
        <v>0.99868911000000005</v>
      </c>
      <c r="N1943" s="2">
        <f t="shared" si="667"/>
        <v>801.18688611000005</v>
      </c>
      <c r="O1943" s="161">
        <f t="shared" si="677"/>
        <v>0</v>
      </c>
      <c r="P1943" s="162">
        <f t="shared" si="668"/>
        <v>0</v>
      </c>
      <c r="Q1943" s="157">
        <f t="shared" si="669"/>
        <v>0</v>
      </c>
      <c r="R1943" s="163">
        <f t="shared" si="678"/>
        <v>0.12</v>
      </c>
      <c r="S1943" s="161">
        <f t="shared" si="670"/>
        <v>14</v>
      </c>
      <c r="T1943" s="161">
        <v>360</v>
      </c>
      <c r="U1943" s="164">
        <f t="shared" si="671"/>
        <v>1.0042741660000001</v>
      </c>
      <c r="V1943" s="157">
        <f t="shared" si="672"/>
        <v>3.4244057400000001</v>
      </c>
      <c r="W1943" s="2">
        <f t="shared" si="679"/>
        <v>0</v>
      </c>
      <c r="X1943" s="8"/>
      <c r="Y1943" s="8"/>
      <c r="Z1943" s="5"/>
      <c r="AA1943" s="1"/>
      <c r="AB1943" s="8"/>
      <c r="AC1943" s="3"/>
      <c r="AD1943" s="1"/>
      <c r="AE1943" s="3"/>
      <c r="AF1943" s="3"/>
      <c r="AG1943" s="4"/>
      <c r="AH1943" s="4"/>
      <c r="AI1943" s="4"/>
      <c r="AJ1943" s="1"/>
      <c r="AK1943" s="1"/>
      <c r="AL1943" s="1"/>
      <c r="AM1943" s="1"/>
    </row>
    <row r="1944" spans="1:39" ht="15" customHeight="1" x14ac:dyDescent="0.2">
      <c r="A1944" s="75">
        <f t="shared" si="673"/>
        <v>44879</v>
      </c>
      <c r="B1944" s="2">
        <f t="shared" si="664"/>
        <v>804.78104256000006</v>
      </c>
      <c r="C1944" s="157">
        <f t="shared" si="661"/>
        <v>802.23853257999997</v>
      </c>
      <c r="D1944" s="158">
        <f t="shared" si="674"/>
        <v>6388.87</v>
      </c>
      <c r="E1944" s="150">
        <f>IF(AND(K1944=1,K1943&gt;1),VLOOKUP(A1943,[1]Plan1!$GA$137:$GD$300,4),E1943)</f>
        <v>6370.34</v>
      </c>
      <c r="F1944" s="152">
        <f t="shared" si="665"/>
        <v>44803</v>
      </c>
      <c r="G1944" s="152">
        <f t="shared" si="662"/>
        <v>44834</v>
      </c>
      <c r="H1944" s="159">
        <f t="shared" si="666"/>
        <v>-2.9003564010536831E-3</v>
      </c>
      <c r="I1944" s="160">
        <f t="shared" si="675"/>
        <v>44895</v>
      </c>
      <c r="J1944" s="155">
        <f t="shared" si="663"/>
        <v>31</v>
      </c>
      <c r="K1944" s="155">
        <f t="shared" si="659"/>
        <v>15</v>
      </c>
      <c r="L1944" s="2">
        <f t="shared" si="676"/>
        <v>0.99859553999999995</v>
      </c>
      <c r="M1944" s="157">
        <f t="shared" si="660"/>
        <v>0.99859553999999995</v>
      </c>
      <c r="N1944" s="2">
        <f t="shared" si="667"/>
        <v>801.11182065000003</v>
      </c>
      <c r="O1944" s="161">
        <f t="shared" si="677"/>
        <v>0</v>
      </c>
      <c r="P1944" s="162">
        <f t="shared" si="668"/>
        <v>0</v>
      </c>
      <c r="Q1944" s="157">
        <f t="shared" si="669"/>
        <v>0</v>
      </c>
      <c r="R1944" s="163">
        <f t="shared" si="678"/>
        <v>0.12</v>
      </c>
      <c r="S1944" s="161">
        <f t="shared" si="670"/>
        <v>15</v>
      </c>
      <c r="T1944" s="161">
        <v>360</v>
      </c>
      <c r="U1944" s="164">
        <f t="shared" si="671"/>
        <v>1.0045801620000001</v>
      </c>
      <c r="V1944" s="157">
        <f t="shared" si="672"/>
        <v>3.6692219100000001</v>
      </c>
      <c r="W1944" s="2">
        <f t="shared" si="679"/>
        <v>0</v>
      </c>
      <c r="X1944" s="8"/>
      <c r="Y1944" s="8"/>
      <c r="Z1944" s="5"/>
      <c r="AA1944" s="1"/>
      <c r="AB1944" s="8"/>
      <c r="AC1944" s="3"/>
      <c r="AD1944" s="1"/>
      <c r="AE1944" s="3"/>
      <c r="AF1944" s="3"/>
      <c r="AG1944" s="4"/>
      <c r="AH1944" s="4"/>
      <c r="AI1944" s="4"/>
      <c r="AJ1944" s="1"/>
      <c r="AK1944" s="1"/>
      <c r="AL1944" s="1"/>
      <c r="AM1944" s="1"/>
    </row>
    <row r="1945" spans="1:39" ht="15" customHeight="1" x14ac:dyDescent="0.2">
      <c r="A1945" s="75">
        <f t="shared" si="673"/>
        <v>44880</v>
      </c>
      <c r="B1945" s="2">
        <f t="shared" si="664"/>
        <v>804.95082989000002</v>
      </c>
      <c r="C1945" s="157">
        <f t="shared" si="661"/>
        <v>802.23853257999997</v>
      </c>
      <c r="D1945" s="158">
        <f t="shared" si="674"/>
        <v>6388.87</v>
      </c>
      <c r="E1945" s="150">
        <f>IF(AND(K1945=1,K1944&gt;1),VLOOKUP(A1944,[1]Plan1!$GA$137:$GD$300,4),E1944)</f>
        <v>6370.34</v>
      </c>
      <c r="F1945" s="152">
        <f t="shared" si="665"/>
        <v>44803</v>
      </c>
      <c r="G1945" s="152">
        <f t="shared" si="662"/>
        <v>44834</v>
      </c>
      <c r="H1945" s="159">
        <f t="shared" si="666"/>
        <v>-2.9003564010536831E-3</v>
      </c>
      <c r="I1945" s="160">
        <f t="shared" si="675"/>
        <v>44895</v>
      </c>
      <c r="J1945" s="155">
        <f t="shared" si="663"/>
        <v>31</v>
      </c>
      <c r="K1945" s="155">
        <f t="shared" si="659"/>
        <v>16</v>
      </c>
      <c r="L1945" s="2">
        <f t="shared" si="676"/>
        <v>0.99850198000000001</v>
      </c>
      <c r="M1945" s="157">
        <f t="shared" si="660"/>
        <v>0.99850198000000001</v>
      </c>
      <c r="N1945" s="2">
        <f t="shared" si="667"/>
        <v>801.03676321</v>
      </c>
      <c r="O1945" s="161">
        <f t="shared" si="677"/>
        <v>0</v>
      </c>
      <c r="P1945" s="162">
        <f t="shared" si="668"/>
        <v>0</v>
      </c>
      <c r="Q1945" s="157">
        <f t="shared" si="669"/>
        <v>0</v>
      </c>
      <c r="R1945" s="163">
        <f t="shared" si="678"/>
        <v>0.12</v>
      </c>
      <c r="S1945" s="161">
        <f t="shared" si="670"/>
        <v>16</v>
      </c>
      <c r="T1945" s="161">
        <v>360</v>
      </c>
      <c r="U1945" s="164">
        <f t="shared" si="671"/>
        <v>1.0048862510000001</v>
      </c>
      <c r="V1945" s="157">
        <f t="shared" si="672"/>
        <v>3.9140666799999999</v>
      </c>
      <c r="W1945" s="2">
        <f t="shared" si="679"/>
        <v>0</v>
      </c>
      <c r="X1945" s="8"/>
      <c r="Y1945" s="8"/>
      <c r="Z1945" s="5"/>
      <c r="AA1945" s="1"/>
      <c r="AB1945" s="8"/>
      <c r="AC1945" s="3"/>
      <c r="AD1945" s="1"/>
      <c r="AE1945" s="3"/>
      <c r="AF1945" s="3"/>
      <c r="AG1945" s="4"/>
      <c r="AH1945" s="4"/>
      <c r="AI1945" s="4"/>
      <c r="AJ1945" s="1"/>
      <c r="AK1945" s="1"/>
      <c r="AL1945" s="1"/>
      <c r="AM1945" s="1"/>
    </row>
    <row r="1946" spans="1:39" ht="15" customHeight="1" x14ac:dyDescent="0.2">
      <c r="A1946" s="75">
        <f t="shared" si="673"/>
        <v>44881</v>
      </c>
      <c r="B1946" s="2">
        <f t="shared" si="664"/>
        <v>805.12065382000003</v>
      </c>
      <c r="C1946" s="157">
        <f t="shared" si="661"/>
        <v>802.23853257999997</v>
      </c>
      <c r="D1946" s="158">
        <f t="shared" si="674"/>
        <v>6388.87</v>
      </c>
      <c r="E1946" s="150">
        <f>IF(AND(K1946=1,K1945&gt;1),VLOOKUP(A1945,[1]Plan1!$GA$137:$GD$300,4),E1945)</f>
        <v>6370.34</v>
      </c>
      <c r="F1946" s="152">
        <f t="shared" si="665"/>
        <v>44803</v>
      </c>
      <c r="G1946" s="152">
        <f t="shared" si="662"/>
        <v>44834</v>
      </c>
      <c r="H1946" s="159">
        <f t="shared" si="666"/>
        <v>-2.9003564010536831E-3</v>
      </c>
      <c r="I1946" s="160">
        <f t="shared" si="675"/>
        <v>44895</v>
      </c>
      <c r="J1946" s="155">
        <f t="shared" si="663"/>
        <v>31</v>
      </c>
      <c r="K1946" s="155">
        <f t="shared" si="659"/>
        <v>17</v>
      </c>
      <c r="L1946" s="2">
        <f t="shared" si="676"/>
        <v>0.99840843000000001</v>
      </c>
      <c r="M1946" s="157">
        <f t="shared" si="660"/>
        <v>0.99840843000000001</v>
      </c>
      <c r="N1946" s="2">
        <f t="shared" si="667"/>
        <v>800.96171378999998</v>
      </c>
      <c r="O1946" s="161">
        <f t="shared" si="677"/>
        <v>0</v>
      </c>
      <c r="P1946" s="162">
        <f t="shared" si="668"/>
        <v>0</v>
      </c>
      <c r="Q1946" s="157">
        <f t="shared" si="669"/>
        <v>0</v>
      </c>
      <c r="R1946" s="163">
        <f t="shared" si="678"/>
        <v>0.12</v>
      </c>
      <c r="S1946" s="161">
        <f t="shared" si="670"/>
        <v>17</v>
      </c>
      <c r="T1946" s="161">
        <v>360</v>
      </c>
      <c r="U1946" s="164">
        <f t="shared" si="671"/>
        <v>1.0051924329999999</v>
      </c>
      <c r="V1946" s="157">
        <f t="shared" si="672"/>
        <v>4.1589400300000001</v>
      </c>
      <c r="W1946" s="2">
        <f t="shared" si="679"/>
        <v>0</v>
      </c>
      <c r="X1946" s="8"/>
      <c r="Y1946" s="8"/>
      <c r="Z1946" s="5"/>
      <c r="AA1946" s="1"/>
      <c r="AB1946" s="8"/>
      <c r="AC1946" s="3"/>
      <c r="AD1946" s="1"/>
      <c r="AE1946" s="3"/>
      <c r="AF1946" s="3"/>
      <c r="AG1946" s="4"/>
      <c r="AH1946" s="4"/>
      <c r="AI1946" s="4"/>
      <c r="AJ1946" s="1"/>
      <c r="AK1946" s="1"/>
      <c r="AL1946" s="1"/>
      <c r="AM1946" s="1"/>
    </row>
    <row r="1947" spans="1:39" ht="15" customHeight="1" x14ac:dyDescent="0.2">
      <c r="A1947" s="75">
        <f t="shared" si="673"/>
        <v>44882</v>
      </c>
      <c r="B1947" s="2">
        <f t="shared" si="664"/>
        <v>805.29051514999992</v>
      </c>
      <c r="C1947" s="157">
        <f t="shared" si="661"/>
        <v>802.23853257999997</v>
      </c>
      <c r="D1947" s="158">
        <f t="shared" si="674"/>
        <v>6388.87</v>
      </c>
      <c r="E1947" s="150">
        <f>IF(AND(K1947=1,K1946&gt;1),VLOOKUP(A1946,[1]Plan1!$GA$137:$GD$300,4),E1946)</f>
        <v>6370.34</v>
      </c>
      <c r="F1947" s="152">
        <f t="shared" si="665"/>
        <v>44803</v>
      </c>
      <c r="G1947" s="152">
        <f t="shared" si="662"/>
        <v>44834</v>
      </c>
      <c r="H1947" s="159">
        <f t="shared" si="666"/>
        <v>-2.9003564010536831E-3</v>
      </c>
      <c r="I1947" s="160">
        <f t="shared" si="675"/>
        <v>44895</v>
      </c>
      <c r="J1947" s="155">
        <f t="shared" si="663"/>
        <v>31</v>
      </c>
      <c r="K1947" s="155">
        <f t="shared" ref="K1947:K2010" si="680">(J1947-(I1947-A1947))</f>
        <v>18</v>
      </c>
      <c r="L1947" s="2">
        <f t="shared" si="676"/>
        <v>0.99831488999999995</v>
      </c>
      <c r="M1947" s="157">
        <f t="shared" ref="M1947:M2010" si="681">L1947</f>
        <v>0.99831488999999995</v>
      </c>
      <c r="N1947" s="2">
        <f t="shared" si="667"/>
        <v>800.88667239999995</v>
      </c>
      <c r="O1947" s="161">
        <f t="shared" si="677"/>
        <v>0</v>
      </c>
      <c r="P1947" s="162">
        <f t="shared" si="668"/>
        <v>0</v>
      </c>
      <c r="Q1947" s="157">
        <f t="shared" si="669"/>
        <v>0</v>
      </c>
      <c r="R1947" s="163">
        <f t="shared" si="678"/>
        <v>0.12</v>
      </c>
      <c r="S1947" s="161">
        <f t="shared" si="670"/>
        <v>18</v>
      </c>
      <c r="T1947" s="161">
        <v>360</v>
      </c>
      <c r="U1947" s="164">
        <f t="shared" si="671"/>
        <v>1.005498709</v>
      </c>
      <c r="V1947" s="157">
        <f t="shared" si="672"/>
        <v>4.4038427499999999</v>
      </c>
      <c r="W1947" s="2">
        <f t="shared" si="679"/>
        <v>0</v>
      </c>
      <c r="X1947" s="8"/>
      <c r="Y1947" s="8"/>
      <c r="Z1947" s="5"/>
      <c r="AA1947" s="1"/>
      <c r="AB1947" s="8"/>
      <c r="AC1947" s="3"/>
      <c r="AD1947" s="1"/>
      <c r="AE1947" s="3"/>
      <c r="AF1947" s="3"/>
      <c r="AG1947" s="4"/>
      <c r="AH1947" s="4"/>
      <c r="AI1947" s="4"/>
      <c r="AJ1947" s="1"/>
      <c r="AK1947" s="1"/>
      <c r="AL1947" s="1"/>
      <c r="AM1947" s="1"/>
    </row>
    <row r="1948" spans="1:39" ht="15" customHeight="1" x14ac:dyDescent="0.2">
      <c r="A1948" s="75">
        <f t="shared" si="673"/>
        <v>44883</v>
      </c>
      <c r="B1948" s="2">
        <f t="shared" si="664"/>
        <v>805.46041305000006</v>
      </c>
      <c r="C1948" s="157">
        <f t="shared" si="661"/>
        <v>802.23853257999997</v>
      </c>
      <c r="D1948" s="158">
        <f t="shared" si="674"/>
        <v>6388.87</v>
      </c>
      <c r="E1948" s="150">
        <f>IF(AND(K1948=1,K1947&gt;1),VLOOKUP(A1947,[1]Plan1!$GA$137:$GD$300,4),E1947)</f>
        <v>6370.34</v>
      </c>
      <c r="F1948" s="152">
        <f t="shared" si="665"/>
        <v>44803</v>
      </c>
      <c r="G1948" s="152">
        <f t="shared" si="662"/>
        <v>44834</v>
      </c>
      <c r="H1948" s="159">
        <f t="shared" si="666"/>
        <v>-2.9003564010536831E-3</v>
      </c>
      <c r="I1948" s="160">
        <f t="shared" si="675"/>
        <v>44895</v>
      </c>
      <c r="J1948" s="155">
        <f t="shared" si="663"/>
        <v>31</v>
      </c>
      <c r="K1948" s="155">
        <f t="shared" si="680"/>
        <v>19</v>
      </c>
      <c r="L1948" s="2">
        <f t="shared" si="676"/>
        <v>0.99822135999999995</v>
      </c>
      <c r="M1948" s="157">
        <f t="shared" si="681"/>
        <v>0.99822135999999995</v>
      </c>
      <c r="N1948" s="2">
        <f t="shared" si="667"/>
        <v>800.81163903000004</v>
      </c>
      <c r="O1948" s="161">
        <f t="shared" si="677"/>
        <v>0</v>
      </c>
      <c r="P1948" s="162">
        <f t="shared" si="668"/>
        <v>0</v>
      </c>
      <c r="Q1948" s="157">
        <f t="shared" si="669"/>
        <v>0</v>
      </c>
      <c r="R1948" s="163">
        <f t="shared" si="678"/>
        <v>0.12</v>
      </c>
      <c r="S1948" s="161">
        <f t="shared" si="670"/>
        <v>19</v>
      </c>
      <c r="T1948" s="161">
        <v>360</v>
      </c>
      <c r="U1948" s="164">
        <f t="shared" si="671"/>
        <v>1.0058050780000001</v>
      </c>
      <c r="V1948" s="157">
        <f t="shared" si="672"/>
        <v>4.6487740200000003</v>
      </c>
      <c r="W1948" s="2">
        <f t="shared" si="679"/>
        <v>0</v>
      </c>
      <c r="X1948" s="8"/>
      <c r="Y1948" s="8"/>
      <c r="Z1948" s="5"/>
      <c r="AA1948" s="1"/>
      <c r="AB1948" s="8"/>
      <c r="AC1948" s="3"/>
      <c r="AD1948" s="1"/>
      <c r="AE1948" s="3"/>
      <c r="AF1948" s="3"/>
      <c r="AG1948" s="4"/>
      <c r="AH1948" s="4"/>
      <c r="AI1948" s="4"/>
      <c r="AJ1948" s="1"/>
      <c r="AK1948" s="1"/>
      <c r="AL1948" s="1"/>
      <c r="AM1948" s="1"/>
    </row>
    <row r="1949" spans="1:39" ht="15" customHeight="1" x14ac:dyDescent="0.2">
      <c r="A1949" s="75">
        <f t="shared" si="673"/>
        <v>44884</v>
      </c>
      <c r="B1949" s="2">
        <f t="shared" si="664"/>
        <v>805.63033945000006</v>
      </c>
      <c r="C1949" s="157">
        <f t="shared" si="661"/>
        <v>802.23853257999997</v>
      </c>
      <c r="D1949" s="158">
        <f t="shared" si="674"/>
        <v>6388.87</v>
      </c>
      <c r="E1949" s="150">
        <f>IF(AND(K1949=1,K1948&gt;1),VLOOKUP(A1948,[1]Plan1!$GA$137:$GD$300,4),E1948)</f>
        <v>6370.34</v>
      </c>
      <c r="F1949" s="152">
        <f t="shared" si="665"/>
        <v>44803</v>
      </c>
      <c r="G1949" s="152">
        <f t="shared" si="662"/>
        <v>44834</v>
      </c>
      <c r="H1949" s="159">
        <f t="shared" si="666"/>
        <v>-2.9003564010536831E-3</v>
      </c>
      <c r="I1949" s="160">
        <f t="shared" si="675"/>
        <v>44895</v>
      </c>
      <c r="J1949" s="155">
        <f t="shared" si="663"/>
        <v>31</v>
      </c>
      <c r="K1949" s="155">
        <f t="shared" si="680"/>
        <v>20</v>
      </c>
      <c r="L1949" s="2">
        <f t="shared" si="676"/>
        <v>0.99812783000000005</v>
      </c>
      <c r="M1949" s="157">
        <f t="shared" si="681"/>
        <v>0.99812783000000005</v>
      </c>
      <c r="N1949" s="2">
        <f t="shared" si="667"/>
        <v>800.73660566000001</v>
      </c>
      <c r="O1949" s="161">
        <f t="shared" si="677"/>
        <v>0</v>
      </c>
      <c r="P1949" s="162">
        <f t="shared" si="668"/>
        <v>0</v>
      </c>
      <c r="Q1949" s="157">
        <f t="shared" si="669"/>
        <v>0</v>
      </c>
      <c r="R1949" s="163">
        <f t="shared" si="678"/>
        <v>0.12</v>
      </c>
      <c r="S1949" s="161">
        <f t="shared" si="670"/>
        <v>20</v>
      </c>
      <c r="T1949" s="161">
        <v>360</v>
      </c>
      <c r="U1949" s="164">
        <f t="shared" si="671"/>
        <v>1.00611154</v>
      </c>
      <c r="V1949" s="157">
        <f t="shared" si="672"/>
        <v>4.8937337899999998</v>
      </c>
      <c r="W1949" s="2">
        <f t="shared" si="679"/>
        <v>0</v>
      </c>
      <c r="X1949" s="8"/>
      <c r="Y1949" s="8"/>
      <c r="Z1949" s="5"/>
      <c r="AA1949" s="1"/>
      <c r="AB1949" s="8"/>
      <c r="AC1949" s="3"/>
      <c r="AD1949" s="1"/>
      <c r="AE1949" s="3"/>
      <c r="AF1949" s="3"/>
      <c r="AG1949" s="4"/>
      <c r="AH1949" s="4"/>
      <c r="AI1949" s="4"/>
      <c r="AJ1949" s="1"/>
      <c r="AK1949" s="1"/>
      <c r="AL1949" s="1"/>
      <c r="AM1949" s="1"/>
    </row>
    <row r="1950" spans="1:39" ht="15" customHeight="1" x14ac:dyDescent="0.2">
      <c r="A1950" s="75">
        <f t="shared" si="673"/>
        <v>44885</v>
      </c>
      <c r="B1950" s="2">
        <f t="shared" si="664"/>
        <v>805.80031047</v>
      </c>
      <c r="C1950" s="157">
        <f t="shared" si="661"/>
        <v>802.23853257999997</v>
      </c>
      <c r="D1950" s="158">
        <f t="shared" si="674"/>
        <v>6388.87</v>
      </c>
      <c r="E1950" s="150">
        <f>IF(AND(K1950=1,K1949&gt;1),VLOOKUP(A1949,[1]Plan1!$GA$137:$GD$300,4),E1949)</f>
        <v>6370.34</v>
      </c>
      <c r="F1950" s="152">
        <f t="shared" si="665"/>
        <v>44803</v>
      </c>
      <c r="G1950" s="152">
        <f t="shared" si="662"/>
        <v>44834</v>
      </c>
      <c r="H1950" s="159">
        <f t="shared" si="666"/>
        <v>-2.9003564010536831E-3</v>
      </c>
      <c r="I1950" s="160">
        <f t="shared" si="675"/>
        <v>44895</v>
      </c>
      <c r="J1950" s="155">
        <f t="shared" si="663"/>
        <v>31</v>
      </c>
      <c r="K1950" s="155">
        <f t="shared" si="680"/>
        <v>21</v>
      </c>
      <c r="L1950" s="2">
        <f t="shared" si="676"/>
        <v>0.99803432000000003</v>
      </c>
      <c r="M1950" s="157">
        <f t="shared" si="681"/>
        <v>0.99803432000000003</v>
      </c>
      <c r="N1950" s="2">
        <f t="shared" si="667"/>
        <v>800.66158833999998</v>
      </c>
      <c r="O1950" s="161">
        <f t="shared" si="677"/>
        <v>0</v>
      </c>
      <c r="P1950" s="162">
        <f t="shared" si="668"/>
        <v>0</v>
      </c>
      <c r="Q1950" s="157">
        <f t="shared" si="669"/>
        <v>0</v>
      </c>
      <c r="R1950" s="163">
        <f t="shared" si="678"/>
        <v>0.12</v>
      </c>
      <c r="S1950" s="161">
        <f t="shared" si="670"/>
        <v>21</v>
      </c>
      <c r="T1950" s="161">
        <v>360</v>
      </c>
      <c r="U1950" s="164">
        <f t="shared" si="671"/>
        <v>1.0064180949999999</v>
      </c>
      <c r="V1950" s="157">
        <f t="shared" si="672"/>
        <v>5.1387221299999997</v>
      </c>
      <c r="W1950" s="2">
        <f t="shared" si="679"/>
        <v>0</v>
      </c>
      <c r="X1950" s="8"/>
      <c r="Y1950" s="8"/>
      <c r="Z1950" s="5"/>
      <c r="AA1950" s="1"/>
      <c r="AB1950" s="8"/>
      <c r="AC1950" s="3"/>
      <c r="AD1950" s="1"/>
      <c r="AE1950" s="3"/>
      <c r="AF1950" s="3"/>
      <c r="AG1950" s="4"/>
      <c r="AH1950" s="4"/>
      <c r="AI1950" s="4"/>
      <c r="AJ1950" s="1"/>
      <c r="AK1950" s="1"/>
      <c r="AL1950" s="1"/>
      <c r="AM1950" s="1"/>
    </row>
    <row r="1951" spans="1:39" ht="15" customHeight="1" x14ac:dyDescent="0.2">
      <c r="A1951" s="75">
        <f t="shared" si="673"/>
        <v>44886</v>
      </c>
      <c r="B1951" s="2">
        <f t="shared" si="664"/>
        <v>805.97031073999995</v>
      </c>
      <c r="C1951" s="157">
        <f t="shared" si="661"/>
        <v>802.23853257999997</v>
      </c>
      <c r="D1951" s="158">
        <f t="shared" si="674"/>
        <v>6388.87</v>
      </c>
      <c r="E1951" s="150">
        <f>IF(AND(K1951=1,K1950&gt;1),VLOOKUP(A1950,[1]Plan1!$GA$137:$GD$300,4),E1950)</f>
        <v>6370.34</v>
      </c>
      <c r="F1951" s="152">
        <f t="shared" si="665"/>
        <v>44803</v>
      </c>
      <c r="G1951" s="152">
        <f t="shared" si="662"/>
        <v>44834</v>
      </c>
      <c r="H1951" s="159">
        <f t="shared" si="666"/>
        <v>-2.9003564010536831E-3</v>
      </c>
      <c r="I1951" s="160">
        <f t="shared" si="675"/>
        <v>44895</v>
      </c>
      <c r="J1951" s="155">
        <f t="shared" si="663"/>
        <v>31</v>
      </c>
      <c r="K1951" s="155">
        <f t="shared" si="680"/>
        <v>22</v>
      </c>
      <c r="L1951" s="2">
        <f t="shared" si="676"/>
        <v>0.99794081000000001</v>
      </c>
      <c r="M1951" s="157">
        <f t="shared" si="681"/>
        <v>0.99794081000000001</v>
      </c>
      <c r="N1951" s="2">
        <f t="shared" si="667"/>
        <v>800.58657100999994</v>
      </c>
      <c r="O1951" s="161">
        <f t="shared" si="677"/>
        <v>0</v>
      </c>
      <c r="P1951" s="162">
        <f t="shared" si="668"/>
        <v>0</v>
      </c>
      <c r="Q1951" s="157">
        <f t="shared" si="669"/>
        <v>0</v>
      </c>
      <c r="R1951" s="163">
        <f t="shared" si="678"/>
        <v>0.12</v>
      </c>
      <c r="S1951" s="161">
        <f t="shared" si="670"/>
        <v>22</v>
      </c>
      <c r="T1951" s="161">
        <v>360</v>
      </c>
      <c r="U1951" s="164">
        <f t="shared" si="671"/>
        <v>1.006724744</v>
      </c>
      <c r="V1951" s="157">
        <f t="shared" si="672"/>
        <v>5.3837397300000003</v>
      </c>
      <c r="W1951" s="2">
        <f t="shared" si="679"/>
        <v>0</v>
      </c>
      <c r="X1951" s="8"/>
      <c r="Y1951" s="8"/>
      <c r="Z1951" s="5"/>
      <c r="AA1951" s="1"/>
      <c r="AB1951" s="8"/>
      <c r="AC1951" s="3"/>
      <c r="AD1951" s="1"/>
      <c r="AE1951" s="3"/>
      <c r="AF1951" s="3"/>
      <c r="AG1951" s="4"/>
      <c r="AH1951" s="4"/>
      <c r="AI1951" s="4"/>
      <c r="AJ1951" s="1"/>
      <c r="AK1951" s="1"/>
      <c r="AL1951" s="1"/>
      <c r="AM1951" s="1"/>
    </row>
    <row r="1952" spans="1:39" ht="15" customHeight="1" x14ac:dyDescent="0.2">
      <c r="A1952" s="75">
        <f t="shared" si="673"/>
        <v>44887</v>
      </c>
      <c r="B1952" s="2">
        <f t="shared" si="664"/>
        <v>806.14034834000006</v>
      </c>
      <c r="C1952" s="157">
        <f t="shared" si="661"/>
        <v>802.23853257999997</v>
      </c>
      <c r="D1952" s="158">
        <f t="shared" si="674"/>
        <v>6388.87</v>
      </c>
      <c r="E1952" s="150">
        <f>IF(AND(K1952=1,K1951&gt;1),VLOOKUP(A1951,[1]Plan1!$GA$137:$GD$300,4),E1951)</f>
        <v>6370.34</v>
      </c>
      <c r="F1952" s="152">
        <f t="shared" si="665"/>
        <v>44803</v>
      </c>
      <c r="G1952" s="152">
        <f t="shared" si="662"/>
        <v>44834</v>
      </c>
      <c r="H1952" s="159">
        <f t="shared" si="666"/>
        <v>-2.9003564010536831E-3</v>
      </c>
      <c r="I1952" s="160">
        <f t="shared" si="675"/>
        <v>44895</v>
      </c>
      <c r="J1952" s="155">
        <f t="shared" si="663"/>
        <v>31</v>
      </c>
      <c r="K1952" s="155">
        <f t="shared" si="680"/>
        <v>23</v>
      </c>
      <c r="L1952" s="2">
        <f t="shared" si="676"/>
        <v>0.99784731000000004</v>
      </c>
      <c r="M1952" s="157">
        <f t="shared" si="681"/>
        <v>0.99784731000000004</v>
      </c>
      <c r="N1952" s="2">
        <f t="shared" si="667"/>
        <v>800.51156171000002</v>
      </c>
      <c r="O1952" s="161">
        <f t="shared" si="677"/>
        <v>0</v>
      </c>
      <c r="P1952" s="162">
        <f t="shared" si="668"/>
        <v>0</v>
      </c>
      <c r="Q1952" s="157">
        <f t="shared" si="669"/>
        <v>0</v>
      </c>
      <c r="R1952" s="163">
        <f t="shared" si="678"/>
        <v>0.12</v>
      </c>
      <c r="S1952" s="161">
        <f t="shared" si="670"/>
        <v>23</v>
      </c>
      <c r="T1952" s="161">
        <v>360</v>
      </c>
      <c r="U1952" s="164">
        <f t="shared" si="671"/>
        <v>1.0070314869999999</v>
      </c>
      <c r="V1952" s="157">
        <f t="shared" si="672"/>
        <v>5.6287866299999996</v>
      </c>
      <c r="W1952" s="2">
        <f t="shared" si="679"/>
        <v>0</v>
      </c>
      <c r="X1952" s="8"/>
      <c r="Y1952" s="8"/>
      <c r="Z1952" s="5"/>
      <c r="AA1952" s="1"/>
      <c r="AB1952" s="8"/>
      <c r="AC1952" s="3"/>
      <c r="AD1952" s="1"/>
      <c r="AE1952" s="3"/>
      <c r="AF1952" s="3"/>
      <c r="AG1952" s="4"/>
      <c r="AH1952" s="4"/>
      <c r="AI1952" s="4"/>
      <c r="AJ1952" s="1"/>
      <c r="AK1952" s="1"/>
      <c r="AL1952" s="1"/>
      <c r="AM1952" s="1"/>
    </row>
    <row r="1953" spans="1:39" ht="15" customHeight="1" x14ac:dyDescent="0.2">
      <c r="A1953" s="75">
        <f t="shared" si="673"/>
        <v>44888</v>
      </c>
      <c r="B1953" s="2">
        <f t="shared" si="664"/>
        <v>806.31042245000003</v>
      </c>
      <c r="C1953" s="157">
        <f t="shared" si="661"/>
        <v>802.23853257999997</v>
      </c>
      <c r="D1953" s="158">
        <f t="shared" si="674"/>
        <v>6388.87</v>
      </c>
      <c r="E1953" s="150">
        <f>IF(AND(K1953=1,K1952&gt;1),VLOOKUP(A1952,[1]Plan1!$GA$137:$GD$300,4),E1952)</f>
        <v>6370.34</v>
      </c>
      <c r="F1953" s="152">
        <f t="shared" si="665"/>
        <v>44803</v>
      </c>
      <c r="G1953" s="152">
        <f t="shared" si="662"/>
        <v>44834</v>
      </c>
      <c r="H1953" s="159">
        <f t="shared" si="666"/>
        <v>-2.9003564010536831E-3</v>
      </c>
      <c r="I1953" s="160">
        <f t="shared" si="675"/>
        <v>44895</v>
      </c>
      <c r="J1953" s="155">
        <f t="shared" si="663"/>
        <v>31</v>
      </c>
      <c r="K1953" s="155">
        <f t="shared" si="680"/>
        <v>24</v>
      </c>
      <c r="L1953" s="2">
        <f t="shared" si="676"/>
        <v>0.99775382000000001</v>
      </c>
      <c r="M1953" s="157">
        <f t="shared" si="681"/>
        <v>0.99775382000000001</v>
      </c>
      <c r="N1953" s="2">
        <f t="shared" si="667"/>
        <v>800.43656042999999</v>
      </c>
      <c r="O1953" s="161">
        <f t="shared" si="677"/>
        <v>0</v>
      </c>
      <c r="P1953" s="162">
        <f t="shared" si="668"/>
        <v>0</v>
      </c>
      <c r="Q1953" s="157">
        <f t="shared" si="669"/>
        <v>0</v>
      </c>
      <c r="R1953" s="163">
        <f t="shared" si="678"/>
        <v>0.12</v>
      </c>
      <c r="S1953" s="161">
        <f t="shared" si="670"/>
        <v>24</v>
      </c>
      <c r="T1953" s="161">
        <v>360</v>
      </c>
      <c r="U1953" s="164">
        <f t="shared" si="671"/>
        <v>1.0073383229999999</v>
      </c>
      <c r="V1953" s="157">
        <f t="shared" si="672"/>
        <v>5.8738620199999998</v>
      </c>
      <c r="W1953" s="2">
        <f t="shared" si="679"/>
        <v>0</v>
      </c>
      <c r="X1953" s="8"/>
      <c r="Y1953" s="8"/>
      <c r="Z1953" s="5"/>
      <c r="AA1953" s="1"/>
      <c r="AB1953" s="8"/>
      <c r="AC1953" s="3"/>
      <c r="AD1953" s="1"/>
      <c r="AE1953" s="3"/>
      <c r="AF1953" s="3"/>
      <c r="AG1953" s="4"/>
      <c r="AH1953" s="4"/>
      <c r="AI1953" s="4"/>
      <c r="AJ1953" s="1"/>
      <c r="AK1953" s="1"/>
      <c r="AL1953" s="1"/>
      <c r="AM1953" s="1"/>
    </row>
    <row r="1954" spans="1:39" ht="15" customHeight="1" x14ac:dyDescent="0.2">
      <c r="A1954" s="75">
        <f t="shared" si="673"/>
        <v>44889</v>
      </c>
      <c r="B1954" s="2">
        <f t="shared" si="664"/>
        <v>806.48053303999995</v>
      </c>
      <c r="C1954" s="157">
        <f t="shared" si="661"/>
        <v>802.23853257999997</v>
      </c>
      <c r="D1954" s="158">
        <f t="shared" si="674"/>
        <v>6388.87</v>
      </c>
      <c r="E1954" s="150">
        <f>IF(AND(K1954=1,K1953&gt;1),VLOOKUP(A1953,[1]Plan1!$GA$137:$GD$300,4),E1953)</f>
        <v>6370.34</v>
      </c>
      <c r="F1954" s="152">
        <f t="shared" si="665"/>
        <v>44803</v>
      </c>
      <c r="G1954" s="152">
        <f t="shared" si="662"/>
        <v>44834</v>
      </c>
      <c r="H1954" s="159">
        <f t="shared" si="666"/>
        <v>-2.9003564010536831E-3</v>
      </c>
      <c r="I1954" s="160">
        <f t="shared" si="675"/>
        <v>44895</v>
      </c>
      <c r="J1954" s="155">
        <f t="shared" si="663"/>
        <v>31</v>
      </c>
      <c r="K1954" s="155">
        <f t="shared" si="680"/>
        <v>25</v>
      </c>
      <c r="L1954" s="2">
        <f t="shared" si="676"/>
        <v>0.99766034000000003</v>
      </c>
      <c r="M1954" s="157">
        <f t="shared" si="681"/>
        <v>0.99766034000000003</v>
      </c>
      <c r="N1954" s="2">
        <f t="shared" si="667"/>
        <v>800.36156716999994</v>
      </c>
      <c r="O1954" s="161">
        <f t="shared" si="677"/>
        <v>0</v>
      </c>
      <c r="P1954" s="162">
        <f t="shared" si="668"/>
        <v>0</v>
      </c>
      <c r="Q1954" s="157">
        <f t="shared" si="669"/>
        <v>0</v>
      </c>
      <c r="R1954" s="163">
        <f t="shared" si="678"/>
        <v>0.12</v>
      </c>
      <c r="S1954" s="161">
        <f t="shared" si="670"/>
        <v>25</v>
      </c>
      <c r="T1954" s="161">
        <v>360</v>
      </c>
      <c r="U1954" s="164">
        <f t="shared" si="671"/>
        <v>1.0076452520000001</v>
      </c>
      <c r="V1954" s="157">
        <f t="shared" si="672"/>
        <v>6.1189658700000003</v>
      </c>
      <c r="W1954" s="2">
        <f t="shared" si="679"/>
        <v>0</v>
      </c>
      <c r="X1954" s="8"/>
      <c r="Y1954" s="8"/>
      <c r="Z1954" s="5"/>
      <c r="AA1954" s="1"/>
      <c r="AB1954" s="8"/>
      <c r="AC1954" s="3"/>
      <c r="AD1954" s="1"/>
      <c r="AE1954" s="3"/>
      <c r="AF1954" s="3"/>
      <c r="AG1954" s="4"/>
      <c r="AH1954" s="4"/>
      <c r="AI1954" s="4"/>
      <c r="AJ1954" s="1"/>
      <c r="AK1954" s="1"/>
      <c r="AL1954" s="1"/>
      <c r="AM1954" s="1"/>
    </row>
    <row r="1955" spans="1:39" ht="15" customHeight="1" x14ac:dyDescent="0.2">
      <c r="A1955" s="75">
        <f t="shared" si="673"/>
        <v>44890</v>
      </c>
      <c r="B1955" s="2">
        <f t="shared" si="664"/>
        <v>806.6506809</v>
      </c>
      <c r="C1955" s="157">
        <f t="shared" si="661"/>
        <v>802.23853257999997</v>
      </c>
      <c r="D1955" s="158">
        <f t="shared" si="674"/>
        <v>6388.87</v>
      </c>
      <c r="E1955" s="150">
        <f>IF(AND(K1955=1,K1954&gt;1),VLOOKUP(A1954,[1]Plan1!$GA$137:$GD$300,4),E1954)</f>
        <v>6370.34</v>
      </c>
      <c r="F1955" s="152">
        <f t="shared" si="665"/>
        <v>44803</v>
      </c>
      <c r="G1955" s="152">
        <f t="shared" si="662"/>
        <v>44834</v>
      </c>
      <c r="H1955" s="159">
        <f t="shared" si="666"/>
        <v>-2.9003564010536831E-3</v>
      </c>
      <c r="I1955" s="160">
        <f t="shared" si="675"/>
        <v>44895</v>
      </c>
      <c r="J1955" s="155">
        <f t="shared" si="663"/>
        <v>31</v>
      </c>
      <c r="K1955" s="155">
        <f t="shared" si="680"/>
        <v>26</v>
      </c>
      <c r="L1955" s="2">
        <f t="shared" si="676"/>
        <v>0.99756686999999999</v>
      </c>
      <c r="M1955" s="157">
        <f t="shared" si="681"/>
        <v>0.99756686999999999</v>
      </c>
      <c r="N1955" s="2">
        <f t="shared" si="667"/>
        <v>800.28658193000001</v>
      </c>
      <c r="O1955" s="161">
        <f t="shared" si="677"/>
        <v>0</v>
      </c>
      <c r="P1955" s="162">
        <f t="shared" si="668"/>
        <v>0</v>
      </c>
      <c r="Q1955" s="157">
        <f t="shared" si="669"/>
        <v>0</v>
      </c>
      <c r="R1955" s="163">
        <f t="shared" si="678"/>
        <v>0.12</v>
      </c>
      <c r="S1955" s="161">
        <f t="shared" si="670"/>
        <v>26</v>
      </c>
      <c r="T1955" s="161">
        <v>360</v>
      </c>
      <c r="U1955" s="164">
        <f t="shared" si="671"/>
        <v>1.0079522750000001</v>
      </c>
      <c r="V1955" s="157">
        <f t="shared" si="672"/>
        <v>6.3640989699999997</v>
      </c>
      <c r="W1955" s="2">
        <f t="shared" si="679"/>
        <v>0</v>
      </c>
      <c r="X1955" s="8"/>
      <c r="Y1955" s="8"/>
      <c r="Z1955" s="5"/>
      <c r="AA1955" s="1"/>
      <c r="AB1955" s="8"/>
      <c r="AC1955" s="3"/>
      <c r="AD1955" s="1"/>
      <c r="AE1955" s="3"/>
      <c r="AF1955" s="3"/>
      <c r="AG1955" s="4"/>
      <c r="AH1955" s="4"/>
      <c r="AI1955" s="4"/>
      <c r="AJ1955" s="1"/>
      <c r="AK1955" s="1"/>
      <c r="AL1955" s="1"/>
      <c r="AM1955" s="1"/>
    </row>
    <row r="1956" spans="1:39" ht="15" customHeight="1" x14ac:dyDescent="0.2">
      <c r="A1956" s="75">
        <f t="shared" si="673"/>
        <v>44891</v>
      </c>
      <c r="B1956" s="2">
        <f t="shared" si="664"/>
        <v>806.82085714999994</v>
      </c>
      <c r="C1956" s="157">
        <f t="shared" si="661"/>
        <v>802.23853257999997</v>
      </c>
      <c r="D1956" s="158">
        <f t="shared" si="674"/>
        <v>6388.87</v>
      </c>
      <c r="E1956" s="150">
        <f>IF(AND(K1956=1,K1955&gt;1),VLOOKUP(A1955,[1]Plan1!$GA$137:$GD$300,4),E1955)</f>
        <v>6370.34</v>
      </c>
      <c r="F1956" s="152">
        <f t="shared" si="665"/>
        <v>44803</v>
      </c>
      <c r="G1956" s="152">
        <f t="shared" si="662"/>
        <v>44834</v>
      </c>
      <c r="H1956" s="159">
        <f t="shared" si="666"/>
        <v>-2.9003564010536831E-3</v>
      </c>
      <c r="I1956" s="160">
        <f t="shared" si="675"/>
        <v>44895</v>
      </c>
      <c r="J1956" s="155">
        <f t="shared" si="663"/>
        <v>31</v>
      </c>
      <c r="K1956" s="155">
        <f t="shared" si="680"/>
        <v>27</v>
      </c>
      <c r="L1956" s="2">
        <f t="shared" si="676"/>
        <v>0.99747339999999995</v>
      </c>
      <c r="M1956" s="157">
        <f t="shared" si="681"/>
        <v>0.99747339999999995</v>
      </c>
      <c r="N1956" s="2">
        <f t="shared" si="667"/>
        <v>800.21159669999997</v>
      </c>
      <c r="O1956" s="161">
        <f t="shared" si="677"/>
        <v>0</v>
      </c>
      <c r="P1956" s="162">
        <f t="shared" si="668"/>
        <v>0</v>
      </c>
      <c r="Q1956" s="157">
        <f t="shared" si="669"/>
        <v>0</v>
      </c>
      <c r="R1956" s="163">
        <f t="shared" si="678"/>
        <v>0.12</v>
      </c>
      <c r="S1956" s="161">
        <f t="shared" si="670"/>
        <v>27</v>
      </c>
      <c r="T1956" s="161">
        <v>360</v>
      </c>
      <c r="U1956" s="164">
        <f t="shared" si="671"/>
        <v>1.0082593909999999</v>
      </c>
      <c r="V1956" s="157">
        <f t="shared" si="672"/>
        <v>6.6092604499999998</v>
      </c>
      <c r="W1956" s="2">
        <f t="shared" si="679"/>
        <v>0</v>
      </c>
      <c r="X1956" s="8"/>
      <c r="Y1956" s="8"/>
      <c r="Z1956" s="5"/>
      <c r="AA1956" s="1"/>
      <c r="AB1956" s="8"/>
      <c r="AC1956" s="3"/>
      <c r="AD1956" s="1"/>
      <c r="AE1956" s="3"/>
      <c r="AF1956" s="3"/>
      <c r="AG1956" s="4"/>
      <c r="AH1956" s="4"/>
      <c r="AI1956" s="4"/>
      <c r="AJ1956" s="1"/>
      <c r="AK1956" s="1"/>
      <c r="AL1956" s="1"/>
      <c r="AM1956" s="1"/>
    </row>
    <row r="1957" spans="1:39" ht="15" customHeight="1" x14ac:dyDescent="0.2">
      <c r="A1957" s="75">
        <f t="shared" si="673"/>
        <v>44892</v>
      </c>
      <c r="B1957" s="2">
        <f t="shared" si="664"/>
        <v>806.99107874000003</v>
      </c>
      <c r="C1957" s="157">
        <f t="shared" si="661"/>
        <v>802.23853257999997</v>
      </c>
      <c r="D1957" s="158">
        <f t="shared" si="674"/>
        <v>6388.87</v>
      </c>
      <c r="E1957" s="150">
        <f>IF(AND(K1957=1,K1956&gt;1),VLOOKUP(A1956,[1]Plan1!$GA$137:$GD$300,4),E1956)</f>
        <v>6370.34</v>
      </c>
      <c r="F1957" s="152">
        <f t="shared" si="665"/>
        <v>44803</v>
      </c>
      <c r="G1957" s="152">
        <f t="shared" si="662"/>
        <v>44834</v>
      </c>
      <c r="H1957" s="159">
        <f t="shared" si="666"/>
        <v>-2.9003564010536831E-3</v>
      </c>
      <c r="I1957" s="160">
        <f t="shared" si="675"/>
        <v>44895</v>
      </c>
      <c r="J1957" s="155">
        <f t="shared" si="663"/>
        <v>31</v>
      </c>
      <c r="K1957" s="155">
        <f t="shared" si="680"/>
        <v>28</v>
      </c>
      <c r="L1957" s="2">
        <f t="shared" si="676"/>
        <v>0.99737995000000002</v>
      </c>
      <c r="M1957" s="157">
        <f t="shared" si="681"/>
        <v>0.99737995000000002</v>
      </c>
      <c r="N1957" s="2">
        <f t="shared" si="667"/>
        <v>800.13662751000004</v>
      </c>
      <c r="O1957" s="161">
        <f t="shared" si="677"/>
        <v>0</v>
      </c>
      <c r="P1957" s="162">
        <f t="shared" si="668"/>
        <v>0</v>
      </c>
      <c r="Q1957" s="157">
        <f t="shared" si="669"/>
        <v>0</v>
      </c>
      <c r="R1957" s="163">
        <f t="shared" si="678"/>
        <v>0.12</v>
      </c>
      <c r="S1957" s="161">
        <f t="shared" si="670"/>
        <v>28</v>
      </c>
      <c r="T1957" s="161">
        <v>360</v>
      </c>
      <c r="U1957" s="164">
        <f t="shared" si="671"/>
        <v>1.0085666010000001</v>
      </c>
      <c r="V1957" s="157">
        <f t="shared" si="672"/>
        <v>6.8544512299999996</v>
      </c>
      <c r="W1957" s="2">
        <f t="shared" si="679"/>
        <v>0</v>
      </c>
      <c r="X1957" s="8"/>
      <c r="Y1957" s="8"/>
      <c r="Z1957" s="5"/>
      <c r="AA1957" s="1"/>
      <c r="AB1957" s="8"/>
      <c r="AC1957" s="3"/>
      <c r="AD1957" s="1"/>
      <c r="AE1957" s="3"/>
      <c r="AF1957" s="3"/>
      <c r="AG1957" s="4"/>
      <c r="AH1957" s="4"/>
      <c r="AI1957" s="4"/>
      <c r="AJ1957" s="1"/>
      <c r="AK1957" s="1"/>
      <c r="AL1957" s="1"/>
      <c r="AM1957" s="1"/>
    </row>
    <row r="1958" spans="1:39" ht="15" customHeight="1" x14ac:dyDescent="0.2">
      <c r="A1958" s="75">
        <f t="shared" si="673"/>
        <v>44893</v>
      </c>
      <c r="B1958" s="2">
        <f t="shared" si="664"/>
        <v>807.16132946999994</v>
      </c>
      <c r="C1958" s="157">
        <f t="shared" si="661"/>
        <v>802.23853257999997</v>
      </c>
      <c r="D1958" s="158">
        <f t="shared" si="674"/>
        <v>6388.87</v>
      </c>
      <c r="E1958" s="150">
        <f>IF(AND(K1958=1,K1957&gt;1),VLOOKUP(A1957,[1]Plan1!$GA$137:$GD$300,4),E1957)</f>
        <v>6370.34</v>
      </c>
      <c r="F1958" s="152">
        <f t="shared" si="665"/>
        <v>44803</v>
      </c>
      <c r="G1958" s="152">
        <f t="shared" si="662"/>
        <v>44834</v>
      </c>
      <c r="H1958" s="159">
        <f t="shared" si="666"/>
        <v>-2.9003564010536831E-3</v>
      </c>
      <c r="I1958" s="160">
        <f t="shared" si="675"/>
        <v>44895</v>
      </c>
      <c r="J1958" s="155">
        <f t="shared" si="663"/>
        <v>31</v>
      </c>
      <c r="K1958" s="155">
        <f t="shared" si="680"/>
        <v>29</v>
      </c>
      <c r="L1958" s="2">
        <f t="shared" si="676"/>
        <v>0.99728649999999996</v>
      </c>
      <c r="M1958" s="157">
        <f t="shared" si="681"/>
        <v>0.99728649999999996</v>
      </c>
      <c r="N1958" s="2">
        <f t="shared" si="667"/>
        <v>800.06165831999999</v>
      </c>
      <c r="O1958" s="161">
        <f t="shared" si="677"/>
        <v>0</v>
      </c>
      <c r="P1958" s="162">
        <f t="shared" si="668"/>
        <v>0</v>
      </c>
      <c r="Q1958" s="157">
        <f t="shared" si="669"/>
        <v>0</v>
      </c>
      <c r="R1958" s="163">
        <f t="shared" si="678"/>
        <v>0.12</v>
      </c>
      <c r="S1958" s="161">
        <f t="shared" si="670"/>
        <v>29</v>
      </c>
      <c r="T1958" s="161">
        <v>360</v>
      </c>
      <c r="U1958" s="164">
        <f t="shared" si="671"/>
        <v>1.008873905</v>
      </c>
      <c r="V1958" s="157">
        <f t="shared" si="672"/>
        <v>7.0996711499999998</v>
      </c>
      <c r="W1958" s="2">
        <f t="shared" si="679"/>
        <v>0</v>
      </c>
      <c r="X1958" s="8"/>
      <c r="Y1958" s="8"/>
      <c r="Z1958" s="5"/>
      <c r="AA1958" s="1"/>
      <c r="AB1958" s="8"/>
      <c r="AC1958" s="3"/>
      <c r="AD1958" s="1"/>
      <c r="AE1958" s="3"/>
      <c r="AF1958" s="3"/>
      <c r="AG1958" s="4"/>
      <c r="AH1958" s="4"/>
      <c r="AI1958" s="4"/>
      <c r="AJ1958" s="1"/>
      <c r="AK1958" s="1"/>
      <c r="AL1958" s="1"/>
      <c r="AM1958" s="1"/>
    </row>
    <row r="1959" spans="1:39" ht="15" customHeight="1" x14ac:dyDescent="0.2">
      <c r="A1959" s="75">
        <f t="shared" si="673"/>
        <v>44894</v>
      </c>
      <c r="B1959" s="2">
        <f t="shared" si="664"/>
        <v>807.33162470000002</v>
      </c>
      <c r="C1959" s="157">
        <f t="shared" si="661"/>
        <v>802.23853257999997</v>
      </c>
      <c r="D1959" s="158">
        <f t="shared" si="674"/>
        <v>6388.87</v>
      </c>
      <c r="E1959" s="150">
        <f>IF(AND(K1959=1,K1958&gt;1),VLOOKUP(A1958,[1]Plan1!$GA$137:$GD$300,4),E1958)</f>
        <v>6370.34</v>
      </c>
      <c r="F1959" s="152">
        <f t="shared" si="665"/>
        <v>44803</v>
      </c>
      <c r="G1959" s="152">
        <f t="shared" si="662"/>
        <v>44834</v>
      </c>
      <c r="H1959" s="159">
        <f t="shared" si="666"/>
        <v>-2.9003564010536831E-3</v>
      </c>
      <c r="I1959" s="160">
        <f t="shared" si="675"/>
        <v>44895</v>
      </c>
      <c r="J1959" s="155">
        <f t="shared" si="663"/>
        <v>31</v>
      </c>
      <c r="K1959" s="155">
        <f t="shared" si="680"/>
        <v>30</v>
      </c>
      <c r="L1959" s="2">
        <f t="shared" si="676"/>
        <v>0.99719307000000001</v>
      </c>
      <c r="M1959" s="157">
        <f t="shared" si="681"/>
        <v>0.99719307000000001</v>
      </c>
      <c r="N1959" s="2">
        <f t="shared" si="667"/>
        <v>799.98670517000005</v>
      </c>
      <c r="O1959" s="161">
        <f t="shared" si="677"/>
        <v>0</v>
      </c>
      <c r="P1959" s="162">
        <f t="shared" si="668"/>
        <v>0</v>
      </c>
      <c r="Q1959" s="157">
        <f t="shared" si="669"/>
        <v>0</v>
      </c>
      <c r="R1959" s="163">
        <f t="shared" si="678"/>
        <v>0.12</v>
      </c>
      <c r="S1959" s="161">
        <f t="shared" si="670"/>
        <v>30</v>
      </c>
      <c r="T1959" s="161">
        <v>360</v>
      </c>
      <c r="U1959" s="164">
        <f t="shared" si="671"/>
        <v>1.009181302</v>
      </c>
      <c r="V1959" s="157">
        <f t="shared" si="672"/>
        <v>7.3449195300000003</v>
      </c>
      <c r="W1959" s="2">
        <f t="shared" si="679"/>
        <v>0</v>
      </c>
      <c r="X1959" s="8"/>
      <c r="Y1959" s="8"/>
      <c r="Z1959" s="5"/>
      <c r="AA1959" s="1"/>
      <c r="AB1959" s="8"/>
      <c r="AC1959" s="3"/>
      <c r="AD1959" s="1"/>
      <c r="AE1959" s="3"/>
      <c r="AF1959" s="3"/>
      <c r="AG1959" s="4"/>
      <c r="AH1959" s="4"/>
      <c r="AI1959" s="4"/>
      <c r="AJ1959" s="1"/>
      <c r="AK1959" s="1"/>
      <c r="AL1959" s="1"/>
      <c r="AM1959" s="1"/>
    </row>
    <row r="1960" spans="1:39" ht="15" customHeight="1" x14ac:dyDescent="0.2">
      <c r="A1960" s="75">
        <f t="shared" si="673"/>
        <v>44895</v>
      </c>
      <c r="B1960" s="2">
        <f t="shared" si="664"/>
        <v>807.50194905000001</v>
      </c>
      <c r="C1960" s="157">
        <f t="shared" si="661"/>
        <v>802.23853257999997</v>
      </c>
      <c r="D1960" s="158">
        <f t="shared" si="674"/>
        <v>6388.87</v>
      </c>
      <c r="E1960" s="150">
        <f>IF(AND(K1960=1,K1959&gt;1),VLOOKUP(A1959,[1]Plan1!$GA$137:$GD$300,4),E1959)</f>
        <v>6370.34</v>
      </c>
      <c r="F1960" s="152">
        <f t="shared" si="665"/>
        <v>44803</v>
      </c>
      <c r="G1960" s="152">
        <f t="shared" si="662"/>
        <v>44834</v>
      </c>
      <c r="H1960" s="159">
        <f t="shared" si="666"/>
        <v>-2.9003564010536831E-3</v>
      </c>
      <c r="I1960" s="160">
        <f t="shared" si="675"/>
        <v>44895</v>
      </c>
      <c r="J1960" s="155">
        <f t="shared" si="663"/>
        <v>31</v>
      </c>
      <c r="K1960" s="155">
        <f t="shared" si="680"/>
        <v>31</v>
      </c>
      <c r="L1960" s="2">
        <f t="shared" si="676"/>
        <v>0.99709963999999995</v>
      </c>
      <c r="M1960" s="157">
        <f t="shared" si="681"/>
        <v>0.99709963999999995</v>
      </c>
      <c r="N1960" s="2">
        <f t="shared" si="667"/>
        <v>799.91175201999999</v>
      </c>
      <c r="O1960" s="161">
        <f t="shared" si="677"/>
        <v>28</v>
      </c>
      <c r="P1960" s="162">
        <f t="shared" si="668"/>
        <v>3.2669495415701202E-2</v>
      </c>
      <c r="Q1960" s="157">
        <f t="shared" si="669"/>
        <v>26.13271331</v>
      </c>
      <c r="R1960" s="163">
        <f t="shared" si="678"/>
        <v>0.12</v>
      </c>
      <c r="S1960" s="161">
        <f t="shared" si="670"/>
        <v>31</v>
      </c>
      <c r="T1960" s="161">
        <v>360</v>
      </c>
      <c r="U1960" s="164">
        <f t="shared" si="671"/>
        <v>1.0094887930000001</v>
      </c>
      <c r="V1960" s="157">
        <f t="shared" si="672"/>
        <v>7.5901970299999997</v>
      </c>
      <c r="W1960" s="2">
        <f t="shared" si="679"/>
        <v>33.722910339999999</v>
      </c>
      <c r="X1960" s="8"/>
      <c r="Y1960" s="8"/>
      <c r="Z1960" s="5"/>
      <c r="AA1960" s="1"/>
      <c r="AB1960" s="8"/>
      <c r="AC1960" s="3"/>
      <c r="AD1960" s="1"/>
      <c r="AE1960" s="3"/>
      <c r="AF1960" s="3"/>
      <c r="AG1960" s="4"/>
      <c r="AH1960" s="4"/>
      <c r="AI1960" s="4"/>
      <c r="AJ1960" s="1"/>
      <c r="AK1960" s="1"/>
      <c r="AL1960" s="1"/>
      <c r="AM1960" s="1"/>
    </row>
    <row r="1961" spans="1:39" ht="15" customHeight="1" x14ac:dyDescent="0.2">
      <c r="A1961" s="75">
        <f t="shared" si="673"/>
        <v>44896</v>
      </c>
      <c r="B1961" s="2">
        <f t="shared" si="664"/>
        <v>774.17447286999993</v>
      </c>
      <c r="C1961" s="157">
        <f t="shared" si="661"/>
        <v>773.77903871000001</v>
      </c>
      <c r="D1961" s="158">
        <f t="shared" si="674"/>
        <v>6370.34</v>
      </c>
      <c r="E1961" s="150">
        <f>IF(AND(K1961=1,K1960&gt;1),VLOOKUP(A1960,[1]Plan1!$GA$137:$GD$300,4),E1960)</f>
        <v>6407.93</v>
      </c>
      <c r="F1961" s="152">
        <f t="shared" si="665"/>
        <v>44834</v>
      </c>
      <c r="G1961" s="152">
        <f t="shared" si="662"/>
        <v>44864</v>
      </c>
      <c r="H1961" s="159">
        <f t="shared" si="666"/>
        <v>5.9007839455980093E-3</v>
      </c>
      <c r="I1961" s="160">
        <f t="shared" si="675"/>
        <v>44925</v>
      </c>
      <c r="J1961" s="155">
        <f t="shared" si="663"/>
        <v>30</v>
      </c>
      <c r="K1961" s="155">
        <f t="shared" si="680"/>
        <v>1</v>
      </c>
      <c r="L1961" s="2">
        <f t="shared" si="676"/>
        <v>1.00019613</v>
      </c>
      <c r="M1961" s="157">
        <f t="shared" si="681"/>
        <v>1.00019613</v>
      </c>
      <c r="N1961" s="2">
        <f t="shared" si="667"/>
        <v>773.93079998999997</v>
      </c>
      <c r="O1961" s="161">
        <f t="shared" si="677"/>
        <v>0</v>
      </c>
      <c r="P1961" s="162">
        <f t="shared" si="668"/>
        <v>0</v>
      </c>
      <c r="Q1961" s="157">
        <f t="shared" si="669"/>
        <v>0</v>
      </c>
      <c r="R1961" s="163">
        <f t="shared" si="678"/>
        <v>0.12</v>
      </c>
      <c r="S1961" s="161">
        <f t="shared" si="670"/>
        <v>1</v>
      </c>
      <c r="T1961" s="161">
        <v>360</v>
      </c>
      <c r="U1961" s="164">
        <f t="shared" si="671"/>
        <v>1.0003148509999999</v>
      </c>
      <c r="V1961" s="157">
        <f t="shared" si="672"/>
        <v>0.24367288000000001</v>
      </c>
      <c r="W1961" s="2">
        <f t="shared" si="679"/>
        <v>0</v>
      </c>
      <c r="X1961" s="8"/>
      <c r="Y1961" s="8"/>
      <c r="Z1961" s="5"/>
      <c r="AA1961" s="1"/>
      <c r="AB1961" s="8"/>
      <c r="AC1961" s="3"/>
      <c r="AD1961" s="1"/>
      <c r="AE1961" s="3"/>
      <c r="AF1961" s="3"/>
      <c r="AG1961" s="4"/>
      <c r="AH1961" s="4"/>
      <c r="AI1961" s="4"/>
      <c r="AJ1961" s="1"/>
      <c r="AK1961" s="1"/>
      <c r="AL1961" s="1"/>
      <c r="AM1961" s="1"/>
    </row>
    <row r="1962" spans="1:39" ht="15" customHeight="1" x14ac:dyDescent="0.2">
      <c r="A1962" s="75">
        <f t="shared" si="673"/>
        <v>44897</v>
      </c>
      <c r="B1962" s="2">
        <f t="shared" si="664"/>
        <v>774.57011097999998</v>
      </c>
      <c r="C1962" s="157">
        <f t="shared" ref="C1962:C2025" si="682">IF(I1962&gt;I1961,N1961-Q1961,C1961)</f>
        <v>773.77903871000001</v>
      </c>
      <c r="D1962" s="158">
        <f t="shared" si="674"/>
        <v>6370.34</v>
      </c>
      <c r="E1962" s="150">
        <f>IF(AND(K1962=1,K1961&gt;1),VLOOKUP(A1961,[1]Plan1!$GA$137:$GD$300,4),E1961)</f>
        <v>6407.93</v>
      </c>
      <c r="F1962" s="152">
        <f t="shared" si="665"/>
        <v>44834</v>
      </c>
      <c r="G1962" s="152">
        <f t="shared" si="662"/>
        <v>44864</v>
      </c>
      <c r="H1962" s="159">
        <f t="shared" si="666"/>
        <v>5.9007839455980093E-3</v>
      </c>
      <c r="I1962" s="160">
        <f t="shared" si="675"/>
        <v>44925</v>
      </c>
      <c r="J1962" s="155">
        <f t="shared" si="663"/>
        <v>30</v>
      </c>
      <c r="K1962" s="155">
        <f t="shared" si="680"/>
        <v>2</v>
      </c>
      <c r="L1962" s="2">
        <f t="shared" si="676"/>
        <v>1.0003922999999999</v>
      </c>
      <c r="M1962" s="157">
        <f t="shared" si="681"/>
        <v>1.0003922999999999</v>
      </c>
      <c r="N1962" s="2">
        <f t="shared" si="667"/>
        <v>774.08259222000004</v>
      </c>
      <c r="O1962" s="161">
        <f t="shared" si="677"/>
        <v>0</v>
      </c>
      <c r="P1962" s="162">
        <f t="shared" si="668"/>
        <v>0</v>
      </c>
      <c r="Q1962" s="157">
        <f t="shared" si="669"/>
        <v>0</v>
      </c>
      <c r="R1962" s="163">
        <f t="shared" si="678"/>
        <v>0.12</v>
      </c>
      <c r="S1962" s="161">
        <f t="shared" si="670"/>
        <v>2</v>
      </c>
      <c r="T1962" s="161">
        <v>360</v>
      </c>
      <c r="U1962" s="164">
        <f t="shared" si="671"/>
        <v>1.000629802</v>
      </c>
      <c r="V1962" s="157">
        <f t="shared" si="672"/>
        <v>0.48751876</v>
      </c>
      <c r="W1962" s="2">
        <f t="shared" si="679"/>
        <v>0</v>
      </c>
      <c r="X1962" s="8"/>
      <c r="Y1962" s="8"/>
      <c r="Z1962" s="5"/>
      <c r="AA1962" s="1"/>
      <c r="AB1962" s="8"/>
      <c r="AC1962" s="3"/>
      <c r="AD1962" s="1"/>
      <c r="AE1962" s="3"/>
      <c r="AF1962" s="3"/>
      <c r="AG1962" s="4"/>
      <c r="AH1962" s="4"/>
      <c r="AI1962" s="4"/>
      <c r="AJ1962" s="1"/>
      <c r="AK1962" s="1"/>
      <c r="AL1962" s="1"/>
      <c r="AM1962" s="1"/>
    </row>
    <row r="1963" spans="1:39" ht="15" customHeight="1" x14ac:dyDescent="0.2">
      <c r="A1963" s="75">
        <f t="shared" si="673"/>
        <v>44898</v>
      </c>
      <c r="B1963" s="2">
        <f t="shared" si="664"/>
        <v>774.96595233999994</v>
      </c>
      <c r="C1963" s="157">
        <f t="shared" si="682"/>
        <v>773.77903871000001</v>
      </c>
      <c r="D1963" s="158">
        <f t="shared" si="674"/>
        <v>6370.34</v>
      </c>
      <c r="E1963" s="150">
        <f>IF(AND(K1963=1,K1962&gt;1),VLOOKUP(A1962,[1]Plan1!$GA$137:$GD$300,4),E1962)</f>
        <v>6407.93</v>
      </c>
      <c r="F1963" s="152">
        <f t="shared" si="665"/>
        <v>44834</v>
      </c>
      <c r="G1963" s="152">
        <f t="shared" si="662"/>
        <v>44864</v>
      </c>
      <c r="H1963" s="159">
        <f t="shared" si="666"/>
        <v>5.9007839455980093E-3</v>
      </c>
      <c r="I1963" s="160">
        <f t="shared" si="675"/>
        <v>44925</v>
      </c>
      <c r="J1963" s="155">
        <f t="shared" si="663"/>
        <v>30</v>
      </c>
      <c r="K1963" s="155">
        <f t="shared" si="680"/>
        <v>3</v>
      </c>
      <c r="L1963" s="2">
        <f t="shared" si="676"/>
        <v>1.00058851</v>
      </c>
      <c r="M1963" s="157">
        <f t="shared" si="681"/>
        <v>1.00058851</v>
      </c>
      <c r="N1963" s="2">
        <f t="shared" si="667"/>
        <v>774.23441541</v>
      </c>
      <c r="O1963" s="161">
        <f t="shared" si="677"/>
        <v>0</v>
      </c>
      <c r="P1963" s="162">
        <f t="shared" si="668"/>
        <v>0</v>
      </c>
      <c r="Q1963" s="157">
        <f t="shared" si="669"/>
        <v>0</v>
      </c>
      <c r="R1963" s="163">
        <f t="shared" si="678"/>
        <v>0.12</v>
      </c>
      <c r="S1963" s="161">
        <f t="shared" si="670"/>
        <v>3</v>
      </c>
      <c r="T1963" s="161">
        <v>360</v>
      </c>
      <c r="U1963" s="164">
        <f t="shared" si="671"/>
        <v>1.0009448519999999</v>
      </c>
      <c r="V1963" s="157">
        <f t="shared" si="672"/>
        <v>0.73153692999999997</v>
      </c>
      <c r="W1963" s="2">
        <f t="shared" si="679"/>
        <v>0</v>
      </c>
      <c r="X1963" s="8"/>
      <c r="Y1963" s="8"/>
      <c r="Z1963" s="5"/>
      <c r="AA1963" s="1"/>
      <c r="AB1963" s="8"/>
      <c r="AC1963" s="3"/>
      <c r="AD1963" s="1"/>
      <c r="AE1963" s="3"/>
      <c r="AF1963" s="3"/>
      <c r="AG1963" s="4"/>
      <c r="AH1963" s="4"/>
      <c r="AI1963" s="4"/>
      <c r="AJ1963" s="1"/>
      <c r="AK1963" s="1"/>
      <c r="AL1963" s="1"/>
      <c r="AM1963" s="1"/>
    </row>
    <row r="1964" spans="1:39" ht="15" customHeight="1" x14ac:dyDescent="0.2">
      <c r="A1964" s="75">
        <f t="shared" si="673"/>
        <v>44899</v>
      </c>
      <c r="B1964" s="2">
        <f t="shared" si="664"/>
        <v>775.36199700999998</v>
      </c>
      <c r="C1964" s="157">
        <f t="shared" si="682"/>
        <v>773.77903871000001</v>
      </c>
      <c r="D1964" s="158">
        <f t="shared" si="674"/>
        <v>6370.34</v>
      </c>
      <c r="E1964" s="150">
        <f>IF(AND(K1964=1,K1963&gt;1),VLOOKUP(A1963,[1]Plan1!$GA$137:$GD$300,4),E1963)</f>
        <v>6407.93</v>
      </c>
      <c r="F1964" s="152">
        <f t="shared" si="665"/>
        <v>44834</v>
      </c>
      <c r="G1964" s="152">
        <f t="shared" ref="G1964:G2027" si="683">IF(I1964&gt;I1963,EDATE(A1963,-1),+G1963)</f>
        <v>44864</v>
      </c>
      <c r="H1964" s="159">
        <f t="shared" si="666"/>
        <v>5.9007839455980093E-3</v>
      </c>
      <c r="I1964" s="160">
        <f t="shared" si="675"/>
        <v>44925</v>
      </c>
      <c r="J1964" s="155">
        <f t="shared" ref="J1964:J2027" si="684">IF(I1964&gt;I1963,I1964-I1963,J1963)</f>
        <v>30</v>
      </c>
      <c r="K1964" s="155">
        <f t="shared" si="680"/>
        <v>4</v>
      </c>
      <c r="L1964" s="2">
        <f t="shared" si="676"/>
        <v>1.0007847599999999</v>
      </c>
      <c r="M1964" s="157">
        <f t="shared" si="681"/>
        <v>1.0007847599999999</v>
      </c>
      <c r="N1964" s="2">
        <f t="shared" si="667"/>
        <v>774.38626953999994</v>
      </c>
      <c r="O1964" s="161">
        <f t="shared" si="677"/>
        <v>0</v>
      </c>
      <c r="P1964" s="162">
        <f t="shared" si="668"/>
        <v>0</v>
      </c>
      <c r="Q1964" s="157">
        <f t="shared" si="669"/>
        <v>0</v>
      </c>
      <c r="R1964" s="163">
        <f t="shared" si="678"/>
        <v>0.12</v>
      </c>
      <c r="S1964" s="161">
        <f t="shared" si="670"/>
        <v>4</v>
      </c>
      <c r="T1964" s="161">
        <v>360</v>
      </c>
      <c r="U1964" s="164">
        <f t="shared" si="671"/>
        <v>1.0012600009999999</v>
      </c>
      <c r="V1964" s="157">
        <f t="shared" si="672"/>
        <v>0.97572747000000004</v>
      </c>
      <c r="W1964" s="2">
        <f t="shared" si="679"/>
        <v>0</v>
      </c>
      <c r="X1964" s="8"/>
      <c r="Y1964" s="8"/>
      <c r="Z1964" s="5"/>
      <c r="AA1964" s="1"/>
      <c r="AB1964" s="8"/>
      <c r="AC1964" s="3"/>
      <c r="AD1964" s="1"/>
      <c r="AE1964" s="3"/>
      <c r="AF1964" s="3"/>
      <c r="AG1964" s="4"/>
      <c r="AH1964" s="4"/>
      <c r="AI1964" s="4"/>
      <c r="AJ1964" s="1"/>
      <c r="AK1964" s="1"/>
      <c r="AL1964" s="1"/>
      <c r="AM1964" s="1"/>
    </row>
    <row r="1965" spans="1:39" ht="15" customHeight="1" x14ac:dyDescent="0.2">
      <c r="A1965" s="75">
        <f t="shared" si="673"/>
        <v>44900</v>
      </c>
      <c r="B1965" s="2">
        <f t="shared" si="664"/>
        <v>775.75824508000005</v>
      </c>
      <c r="C1965" s="157">
        <f t="shared" si="682"/>
        <v>773.77903871000001</v>
      </c>
      <c r="D1965" s="158">
        <f t="shared" si="674"/>
        <v>6370.34</v>
      </c>
      <c r="E1965" s="150">
        <f>IF(AND(K1965=1,K1964&gt;1),VLOOKUP(A1964,[1]Plan1!$GA$137:$GD$300,4),E1964)</f>
        <v>6407.93</v>
      </c>
      <c r="F1965" s="152">
        <f t="shared" si="665"/>
        <v>44834</v>
      </c>
      <c r="G1965" s="152">
        <f t="shared" si="683"/>
        <v>44864</v>
      </c>
      <c r="H1965" s="159">
        <f t="shared" si="666"/>
        <v>5.9007839455980093E-3</v>
      </c>
      <c r="I1965" s="160">
        <f t="shared" si="675"/>
        <v>44925</v>
      </c>
      <c r="J1965" s="155">
        <f t="shared" si="684"/>
        <v>30</v>
      </c>
      <c r="K1965" s="155">
        <f t="shared" si="680"/>
        <v>5</v>
      </c>
      <c r="L1965" s="2">
        <f t="shared" si="676"/>
        <v>1.00098105</v>
      </c>
      <c r="M1965" s="157">
        <f t="shared" si="681"/>
        <v>1.00098105</v>
      </c>
      <c r="N1965" s="2">
        <f t="shared" si="667"/>
        <v>774.53815463000001</v>
      </c>
      <c r="O1965" s="161">
        <f t="shared" si="677"/>
        <v>0</v>
      </c>
      <c r="P1965" s="162">
        <f t="shared" si="668"/>
        <v>0</v>
      </c>
      <c r="Q1965" s="157">
        <f t="shared" si="669"/>
        <v>0</v>
      </c>
      <c r="R1965" s="163">
        <f t="shared" si="678"/>
        <v>0.12</v>
      </c>
      <c r="S1965" s="161">
        <f t="shared" si="670"/>
        <v>5</v>
      </c>
      <c r="T1965" s="161">
        <v>360</v>
      </c>
      <c r="U1965" s="164">
        <f t="shared" si="671"/>
        <v>1.0015752490000001</v>
      </c>
      <c r="V1965" s="157">
        <f t="shared" si="672"/>
        <v>1.22009045</v>
      </c>
      <c r="W1965" s="2">
        <f t="shared" si="679"/>
        <v>0</v>
      </c>
      <c r="X1965" s="8"/>
      <c r="Y1965" s="8"/>
      <c r="Z1965" s="5"/>
      <c r="AA1965" s="1"/>
      <c r="AB1965" s="8"/>
      <c r="AC1965" s="3"/>
      <c r="AD1965" s="1"/>
      <c r="AE1965" s="3"/>
      <c r="AF1965" s="3"/>
      <c r="AG1965" s="4"/>
      <c r="AH1965" s="4"/>
      <c r="AI1965" s="4"/>
      <c r="AJ1965" s="1"/>
      <c r="AK1965" s="1"/>
      <c r="AL1965" s="1"/>
      <c r="AM1965" s="1"/>
    </row>
    <row r="1966" spans="1:39" ht="15" customHeight="1" x14ac:dyDescent="0.2">
      <c r="A1966" s="75">
        <f t="shared" si="673"/>
        <v>44901</v>
      </c>
      <c r="B1966" s="2">
        <f t="shared" si="664"/>
        <v>776.15469660999997</v>
      </c>
      <c r="C1966" s="157">
        <f t="shared" si="682"/>
        <v>773.77903871000001</v>
      </c>
      <c r="D1966" s="158">
        <f t="shared" si="674"/>
        <v>6370.34</v>
      </c>
      <c r="E1966" s="150">
        <f>IF(AND(K1966=1,K1965&gt;1),VLOOKUP(A1965,[1]Plan1!$GA$137:$GD$300,4),E1965)</f>
        <v>6407.93</v>
      </c>
      <c r="F1966" s="152">
        <f t="shared" si="665"/>
        <v>44834</v>
      </c>
      <c r="G1966" s="152">
        <f t="shared" si="683"/>
        <v>44864</v>
      </c>
      <c r="H1966" s="159">
        <f t="shared" si="666"/>
        <v>5.9007839455980093E-3</v>
      </c>
      <c r="I1966" s="160">
        <f t="shared" si="675"/>
        <v>44925</v>
      </c>
      <c r="J1966" s="155">
        <f t="shared" si="684"/>
        <v>30</v>
      </c>
      <c r="K1966" s="155">
        <f t="shared" si="680"/>
        <v>6</v>
      </c>
      <c r="L1966" s="2">
        <f t="shared" si="676"/>
        <v>1.0011773799999999</v>
      </c>
      <c r="M1966" s="157">
        <f t="shared" si="681"/>
        <v>1.0011773799999999</v>
      </c>
      <c r="N1966" s="2">
        <f t="shared" si="667"/>
        <v>774.69007066999995</v>
      </c>
      <c r="O1966" s="161">
        <f t="shared" si="677"/>
        <v>0</v>
      </c>
      <c r="P1966" s="162">
        <f t="shared" si="668"/>
        <v>0</v>
      </c>
      <c r="Q1966" s="157">
        <f t="shared" si="669"/>
        <v>0</v>
      </c>
      <c r="R1966" s="163">
        <f t="shared" si="678"/>
        <v>0.12</v>
      </c>
      <c r="S1966" s="161">
        <f t="shared" si="670"/>
        <v>6</v>
      </c>
      <c r="T1966" s="161">
        <v>360</v>
      </c>
      <c r="U1966" s="164">
        <f t="shared" si="671"/>
        <v>1.001890596</v>
      </c>
      <c r="V1966" s="157">
        <f t="shared" si="672"/>
        <v>1.4646259399999999</v>
      </c>
      <c r="W1966" s="2">
        <f t="shared" si="679"/>
        <v>0</v>
      </c>
      <c r="X1966" s="8"/>
      <c r="Y1966" s="8"/>
      <c r="Z1966" s="5"/>
      <c r="AA1966" s="1"/>
      <c r="AB1966" s="8"/>
      <c r="AC1966" s="3"/>
      <c r="AD1966" s="1"/>
      <c r="AE1966" s="3"/>
      <c r="AF1966" s="3"/>
      <c r="AG1966" s="4"/>
      <c r="AH1966" s="4"/>
      <c r="AI1966" s="4"/>
      <c r="AJ1966" s="1"/>
      <c r="AK1966" s="1"/>
      <c r="AL1966" s="1"/>
      <c r="AM1966" s="1"/>
    </row>
    <row r="1967" spans="1:39" ht="15" customHeight="1" x14ac:dyDescent="0.2">
      <c r="A1967" s="75">
        <f t="shared" si="673"/>
        <v>44902</v>
      </c>
      <c r="B1967" s="2">
        <f t="shared" si="664"/>
        <v>776.55134470999997</v>
      </c>
      <c r="C1967" s="157">
        <f t="shared" si="682"/>
        <v>773.77903871000001</v>
      </c>
      <c r="D1967" s="158">
        <f t="shared" si="674"/>
        <v>6370.34</v>
      </c>
      <c r="E1967" s="150">
        <f>IF(AND(K1967=1,K1966&gt;1),VLOOKUP(A1966,[1]Plan1!$GA$137:$GD$300,4),E1966)</f>
        <v>6407.93</v>
      </c>
      <c r="F1967" s="152">
        <f t="shared" si="665"/>
        <v>44834</v>
      </c>
      <c r="G1967" s="152">
        <f t="shared" si="683"/>
        <v>44864</v>
      </c>
      <c r="H1967" s="159">
        <f t="shared" si="666"/>
        <v>5.9007839455980093E-3</v>
      </c>
      <c r="I1967" s="160">
        <f t="shared" si="675"/>
        <v>44925</v>
      </c>
      <c r="J1967" s="155">
        <f t="shared" si="684"/>
        <v>30</v>
      </c>
      <c r="K1967" s="155">
        <f t="shared" si="680"/>
        <v>7</v>
      </c>
      <c r="L1967" s="2">
        <f t="shared" si="676"/>
        <v>1.00137374</v>
      </c>
      <c r="M1967" s="157">
        <f t="shared" si="681"/>
        <v>1.00137374</v>
      </c>
      <c r="N1967" s="2">
        <f t="shared" si="667"/>
        <v>774.84200992000001</v>
      </c>
      <c r="O1967" s="161">
        <f t="shared" si="677"/>
        <v>0</v>
      </c>
      <c r="P1967" s="162">
        <f t="shared" si="668"/>
        <v>0</v>
      </c>
      <c r="Q1967" s="157">
        <f t="shared" si="669"/>
        <v>0</v>
      </c>
      <c r="R1967" s="163">
        <f t="shared" si="678"/>
        <v>0.12</v>
      </c>
      <c r="S1967" s="161">
        <f t="shared" si="670"/>
        <v>7</v>
      </c>
      <c r="T1967" s="161">
        <v>360</v>
      </c>
      <c r="U1967" s="164">
        <f t="shared" si="671"/>
        <v>1.0022060429999999</v>
      </c>
      <c r="V1967" s="157">
        <f t="shared" si="672"/>
        <v>1.70933479</v>
      </c>
      <c r="W1967" s="2">
        <f t="shared" si="679"/>
        <v>0</v>
      </c>
      <c r="X1967" s="8"/>
      <c r="Y1967" s="8"/>
      <c r="Z1967" s="5"/>
      <c r="AA1967" s="1"/>
      <c r="AB1967" s="8"/>
      <c r="AC1967" s="3"/>
      <c r="AD1967" s="1"/>
      <c r="AE1967" s="3"/>
      <c r="AF1967" s="3"/>
      <c r="AG1967" s="4"/>
      <c r="AH1967" s="4"/>
      <c r="AI1967" s="4"/>
      <c r="AJ1967" s="1"/>
      <c r="AK1967" s="1"/>
      <c r="AL1967" s="1"/>
      <c r="AM1967" s="1"/>
    </row>
    <row r="1968" spans="1:39" ht="15" customHeight="1" x14ac:dyDescent="0.2">
      <c r="A1968" s="75">
        <f t="shared" si="673"/>
        <v>44903</v>
      </c>
      <c r="B1968" s="2">
        <f t="shared" si="664"/>
        <v>776.94819640999992</v>
      </c>
      <c r="C1968" s="157">
        <f t="shared" si="682"/>
        <v>773.77903871000001</v>
      </c>
      <c r="D1968" s="158">
        <f t="shared" si="674"/>
        <v>6370.34</v>
      </c>
      <c r="E1968" s="150">
        <f>IF(AND(K1968=1,K1967&gt;1),VLOOKUP(A1967,[1]Plan1!$GA$137:$GD$300,4),E1967)</f>
        <v>6407.93</v>
      </c>
      <c r="F1968" s="152">
        <f t="shared" si="665"/>
        <v>44834</v>
      </c>
      <c r="G1968" s="152">
        <f t="shared" si="683"/>
        <v>44864</v>
      </c>
      <c r="H1968" s="159">
        <f t="shared" si="666"/>
        <v>5.9007839455980093E-3</v>
      </c>
      <c r="I1968" s="160">
        <f t="shared" si="675"/>
        <v>44925</v>
      </c>
      <c r="J1968" s="155">
        <f t="shared" si="684"/>
        <v>30</v>
      </c>
      <c r="K1968" s="155">
        <f t="shared" si="680"/>
        <v>8</v>
      </c>
      <c r="L1968" s="2">
        <f t="shared" si="676"/>
        <v>1.0015701400000001</v>
      </c>
      <c r="M1968" s="157">
        <f t="shared" si="681"/>
        <v>1.0015701400000001</v>
      </c>
      <c r="N1968" s="2">
        <f t="shared" si="667"/>
        <v>774.99398011999995</v>
      </c>
      <c r="O1968" s="161">
        <f t="shared" si="677"/>
        <v>0</v>
      </c>
      <c r="P1968" s="162">
        <f t="shared" si="668"/>
        <v>0</v>
      </c>
      <c r="Q1968" s="157">
        <f t="shared" si="669"/>
        <v>0</v>
      </c>
      <c r="R1968" s="163">
        <f t="shared" si="678"/>
        <v>0.12</v>
      </c>
      <c r="S1968" s="161">
        <f t="shared" si="670"/>
        <v>8</v>
      </c>
      <c r="T1968" s="161">
        <v>360</v>
      </c>
      <c r="U1968" s="164">
        <f t="shared" si="671"/>
        <v>1.0025215890000001</v>
      </c>
      <c r="V1968" s="157">
        <f t="shared" si="672"/>
        <v>1.95421629</v>
      </c>
      <c r="W1968" s="2">
        <f t="shared" si="679"/>
        <v>0</v>
      </c>
      <c r="X1968" s="8"/>
      <c r="Y1968" s="8"/>
      <c r="Z1968" s="5"/>
      <c r="AA1968" s="1"/>
      <c r="AB1968" s="8"/>
      <c r="AC1968" s="3"/>
      <c r="AD1968" s="1"/>
      <c r="AE1968" s="3"/>
      <c r="AF1968" s="3"/>
      <c r="AG1968" s="4"/>
      <c r="AH1968" s="4"/>
      <c r="AI1968" s="4"/>
      <c r="AJ1968" s="1"/>
      <c r="AK1968" s="1"/>
      <c r="AL1968" s="1"/>
      <c r="AM1968" s="1"/>
    </row>
    <row r="1969" spans="1:39" ht="15" customHeight="1" x14ac:dyDescent="0.2">
      <c r="A1969" s="75">
        <f t="shared" si="673"/>
        <v>44904</v>
      </c>
      <c r="B1969" s="2">
        <f t="shared" si="664"/>
        <v>777.34525957000005</v>
      </c>
      <c r="C1969" s="157">
        <f t="shared" si="682"/>
        <v>773.77903871000001</v>
      </c>
      <c r="D1969" s="158">
        <f t="shared" si="674"/>
        <v>6370.34</v>
      </c>
      <c r="E1969" s="150">
        <f>IF(AND(K1969=1,K1968&gt;1),VLOOKUP(A1968,[1]Plan1!$GA$137:$GD$300,4),E1968)</f>
        <v>6407.93</v>
      </c>
      <c r="F1969" s="152">
        <f t="shared" si="665"/>
        <v>44834</v>
      </c>
      <c r="G1969" s="152">
        <f t="shared" si="683"/>
        <v>44864</v>
      </c>
      <c r="H1969" s="159">
        <f t="shared" si="666"/>
        <v>5.9007839455980093E-3</v>
      </c>
      <c r="I1969" s="160">
        <f t="shared" si="675"/>
        <v>44925</v>
      </c>
      <c r="J1969" s="155">
        <f t="shared" si="684"/>
        <v>30</v>
      </c>
      <c r="K1969" s="155">
        <f t="shared" si="680"/>
        <v>9</v>
      </c>
      <c r="L1969" s="2">
        <f t="shared" si="676"/>
        <v>1.0017665899999999</v>
      </c>
      <c r="M1969" s="157">
        <f t="shared" si="681"/>
        <v>1.0017665899999999</v>
      </c>
      <c r="N1969" s="2">
        <f t="shared" si="667"/>
        <v>775.14598902</v>
      </c>
      <c r="O1969" s="161">
        <f t="shared" si="677"/>
        <v>0</v>
      </c>
      <c r="P1969" s="162">
        <f t="shared" si="668"/>
        <v>0</v>
      </c>
      <c r="Q1969" s="157">
        <f t="shared" si="669"/>
        <v>0</v>
      </c>
      <c r="R1969" s="163">
        <f t="shared" si="678"/>
        <v>0.12</v>
      </c>
      <c r="S1969" s="161">
        <f t="shared" si="670"/>
        <v>9</v>
      </c>
      <c r="T1969" s="161">
        <v>360</v>
      </c>
      <c r="U1969" s="164">
        <f t="shared" si="671"/>
        <v>1.002837234</v>
      </c>
      <c r="V1969" s="157">
        <f t="shared" si="672"/>
        <v>2.19927055</v>
      </c>
      <c r="W1969" s="2">
        <f t="shared" si="679"/>
        <v>0</v>
      </c>
      <c r="X1969" s="8"/>
      <c r="Y1969" s="8"/>
      <c r="Z1969" s="5"/>
      <c r="AA1969" s="1"/>
      <c r="AB1969" s="8"/>
      <c r="AC1969" s="3"/>
      <c r="AD1969" s="1"/>
      <c r="AE1969" s="3"/>
      <c r="AF1969" s="3"/>
      <c r="AG1969" s="4"/>
      <c r="AH1969" s="4"/>
      <c r="AI1969" s="4"/>
      <c r="AJ1969" s="1"/>
      <c r="AK1969" s="1"/>
      <c r="AL1969" s="1"/>
      <c r="AM1969" s="1"/>
    </row>
    <row r="1970" spans="1:39" ht="15" customHeight="1" x14ac:dyDescent="0.2">
      <c r="A1970" s="75">
        <f t="shared" si="673"/>
        <v>44905</v>
      </c>
      <c r="B1970" s="2">
        <f t="shared" si="664"/>
        <v>777.74251949000006</v>
      </c>
      <c r="C1970" s="157">
        <f t="shared" si="682"/>
        <v>773.77903871000001</v>
      </c>
      <c r="D1970" s="158">
        <f t="shared" si="674"/>
        <v>6370.34</v>
      </c>
      <c r="E1970" s="150">
        <f>IF(AND(K1970=1,K1969&gt;1),VLOOKUP(A1969,[1]Plan1!$GA$137:$GD$300,4),E1969)</f>
        <v>6407.93</v>
      </c>
      <c r="F1970" s="152">
        <f t="shared" si="665"/>
        <v>44834</v>
      </c>
      <c r="G1970" s="152">
        <f t="shared" si="683"/>
        <v>44864</v>
      </c>
      <c r="H1970" s="159">
        <f t="shared" si="666"/>
        <v>5.9007839455980093E-3</v>
      </c>
      <c r="I1970" s="160">
        <f t="shared" si="675"/>
        <v>44925</v>
      </c>
      <c r="J1970" s="155">
        <f t="shared" si="684"/>
        <v>30</v>
      </c>
      <c r="K1970" s="155">
        <f t="shared" si="680"/>
        <v>10</v>
      </c>
      <c r="L1970" s="2">
        <f t="shared" si="676"/>
        <v>1.00196307</v>
      </c>
      <c r="M1970" s="157">
        <f t="shared" si="681"/>
        <v>1.00196307</v>
      </c>
      <c r="N1970" s="2">
        <f t="shared" si="667"/>
        <v>775.29802112000004</v>
      </c>
      <c r="O1970" s="161">
        <f t="shared" si="677"/>
        <v>0</v>
      </c>
      <c r="P1970" s="162">
        <f t="shared" si="668"/>
        <v>0</v>
      </c>
      <c r="Q1970" s="157">
        <f t="shared" si="669"/>
        <v>0</v>
      </c>
      <c r="R1970" s="163">
        <f t="shared" si="678"/>
        <v>0.12</v>
      </c>
      <c r="S1970" s="161">
        <f t="shared" si="670"/>
        <v>10</v>
      </c>
      <c r="T1970" s="161">
        <v>360</v>
      </c>
      <c r="U1970" s="164">
        <f t="shared" si="671"/>
        <v>1.003152979</v>
      </c>
      <c r="V1970" s="157">
        <f t="shared" si="672"/>
        <v>2.4444983699999998</v>
      </c>
      <c r="W1970" s="2">
        <f t="shared" si="679"/>
        <v>0</v>
      </c>
      <c r="X1970" s="8"/>
      <c r="Y1970" s="8"/>
      <c r="Z1970" s="5"/>
      <c r="AA1970" s="1"/>
      <c r="AB1970" s="8"/>
      <c r="AC1970" s="3"/>
      <c r="AD1970" s="1"/>
      <c r="AE1970" s="3"/>
      <c r="AF1970" s="3"/>
      <c r="AG1970" s="4"/>
      <c r="AH1970" s="4"/>
      <c r="AI1970" s="4"/>
      <c r="AJ1970" s="1"/>
      <c r="AK1970" s="1"/>
      <c r="AL1970" s="1"/>
      <c r="AM1970" s="1"/>
    </row>
    <row r="1971" spans="1:39" ht="15" customHeight="1" x14ac:dyDescent="0.2">
      <c r="A1971" s="75">
        <f t="shared" si="673"/>
        <v>44906</v>
      </c>
      <c r="B1971" s="2">
        <f t="shared" si="664"/>
        <v>778.13998326000001</v>
      </c>
      <c r="C1971" s="157">
        <f t="shared" si="682"/>
        <v>773.77903871000001</v>
      </c>
      <c r="D1971" s="158">
        <f t="shared" si="674"/>
        <v>6370.34</v>
      </c>
      <c r="E1971" s="150">
        <f>IF(AND(K1971=1,K1970&gt;1),VLOOKUP(A1970,[1]Plan1!$GA$137:$GD$300,4),E1970)</f>
        <v>6407.93</v>
      </c>
      <c r="F1971" s="152">
        <f t="shared" si="665"/>
        <v>44834</v>
      </c>
      <c r="G1971" s="152">
        <f t="shared" si="683"/>
        <v>44864</v>
      </c>
      <c r="H1971" s="159">
        <f t="shared" si="666"/>
        <v>5.9007839455980093E-3</v>
      </c>
      <c r="I1971" s="160">
        <f t="shared" si="675"/>
        <v>44925</v>
      </c>
      <c r="J1971" s="155">
        <f t="shared" si="684"/>
        <v>30</v>
      </c>
      <c r="K1971" s="155">
        <f t="shared" si="680"/>
        <v>11</v>
      </c>
      <c r="L1971" s="2">
        <f t="shared" si="676"/>
        <v>1.00215959</v>
      </c>
      <c r="M1971" s="157">
        <f t="shared" si="681"/>
        <v>1.00215959</v>
      </c>
      <c r="N1971" s="2">
        <f t="shared" si="667"/>
        <v>775.45008417999998</v>
      </c>
      <c r="O1971" s="161">
        <f t="shared" si="677"/>
        <v>0</v>
      </c>
      <c r="P1971" s="162">
        <f t="shared" si="668"/>
        <v>0</v>
      </c>
      <c r="Q1971" s="157">
        <f t="shared" si="669"/>
        <v>0</v>
      </c>
      <c r="R1971" s="163">
        <f t="shared" si="678"/>
        <v>0.12</v>
      </c>
      <c r="S1971" s="161">
        <f t="shared" si="670"/>
        <v>11</v>
      </c>
      <c r="T1971" s="161">
        <v>360</v>
      </c>
      <c r="U1971" s="164">
        <f t="shared" si="671"/>
        <v>1.003468823</v>
      </c>
      <c r="V1971" s="157">
        <f t="shared" si="672"/>
        <v>2.68989908</v>
      </c>
      <c r="W1971" s="2">
        <f t="shared" si="679"/>
        <v>0</v>
      </c>
      <c r="X1971" s="8"/>
      <c r="Y1971" s="8"/>
      <c r="Z1971" s="5"/>
      <c r="AA1971" s="1"/>
      <c r="AB1971" s="8"/>
      <c r="AC1971" s="3"/>
      <c r="AD1971" s="1"/>
      <c r="AE1971" s="3"/>
      <c r="AF1971" s="3"/>
      <c r="AG1971" s="4"/>
      <c r="AH1971" s="4"/>
      <c r="AI1971" s="4"/>
      <c r="AJ1971" s="1"/>
      <c r="AK1971" s="1"/>
      <c r="AL1971" s="1"/>
      <c r="AM1971" s="1"/>
    </row>
    <row r="1972" spans="1:39" ht="15" customHeight="1" x14ac:dyDescent="0.2">
      <c r="A1972" s="75">
        <f t="shared" si="673"/>
        <v>44907</v>
      </c>
      <c r="B1972" s="2">
        <f t="shared" si="664"/>
        <v>778.53764394000007</v>
      </c>
      <c r="C1972" s="157">
        <f t="shared" si="682"/>
        <v>773.77903871000001</v>
      </c>
      <c r="D1972" s="158">
        <f t="shared" si="674"/>
        <v>6370.34</v>
      </c>
      <c r="E1972" s="150">
        <f>IF(AND(K1972=1,K1971&gt;1),VLOOKUP(A1971,[1]Plan1!$GA$137:$GD$300,4),E1971)</f>
        <v>6407.93</v>
      </c>
      <c r="F1972" s="152">
        <f t="shared" si="665"/>
        <v>44834</v>
      </c>
      <c r="G1972" s="152">
        <f t="shared" si="683"/>
        <v>44864</v>
      </c>
      <c r="H1972" s="159">
        <f t="shared" si="666"/>
        <v>5.9007839455980093E-3</v>
      </c>
      <c r="I1972" s="160">
        <f t="shared" si="675"/>
        <v>44925</v>
      </c>
      <c r="J1972" s="155">
        <f t="shared" si="684"/>
        <v>30</v>
      </c>
      <c r="K1972" s="155">
        <f t="shared" si="680"/>
        <v>12</v>
      </c>
      <c r="L1972" s="2">
        <f t="shared" si="676"/>
        <v>1.0023561400000001</v>
      </c>
      <c r="M1972" s="157">
        <f t="shared" si="681"/>
        <v>1.0023561400000001</v>
      </c>
      <c r="N1972" s="2">
        <f t="shared" si="667"/>
        <v>775.60217045000002</v>
      </c>
      <c r="O1972" s="161">
        <f t="shared" si="677"/>
        <v>0</v>
      </c>
      <c r="P1972" s="162">
        <f t="shared" si="668"/>
        <v>0</v>
      </c>
      <c r="Q1972" s="157">
        <f t="shared" si="669"/>
        <v>0</v>
      </c>
      <c r="R1972" s="163">
        <f t="shared" si="678"/>
        <v>0.12</v>
      </c>
      <c r="S1972" s="161">
        <f t="shared" si="670"/>
        <v>12</v>
      </c>
      <c r="T1972" s="161">
        <v>360</v>
      </c>
      <c r="U1972" s="164">
        <f t="shared" si="671"/>
        <v>1.003784767</v>
      </c>
      <c r="V1972" s="157">
        <f t="shared" si="672"/>
        <v>2.9354734900000001</v>
      </c>
      <c r="W1972" s="2">
        <f t="shared" si="679"/>
        <v>0</v>
      </c>
      <c r="X1972" s="8"/>
      <c r="Y1972" s="8"/>
      <c r="Z1972" s="5"/>
      <c r="AA1972" s="1"/>
      <c r="AB1972" s="8"/>
      <c r="AC1972" s="3"/>
      <c r="AD1972" s="1"/>
      <c r="AE1972" s="3"/>
      <c r="AF1972" s="3"/>
      <c r="AG1972" s="4"/>
      <c r="AH1972" s="4"/>
      <c r="AI1972" s="4"/>
      <c r="AJ1972" s="1"/>
      <c r="AK1972" s="1"/>
      <c r="AL1972" s="1"/>
      <c r="AM1972" s="1"/>
    </row>
    <row r="1973" spans="1:39" ht="15" customHeight="1" x14ac:dyDescent="0.2">
      <c r="A1973" s="75">
        <f t="shared" si="673"/>
        <v>44908</v>
      </c>
      <c r="B1973" s="2">
        <f t="shared" si="664"/>
        <v>778.93551638000008</v>
      </c>
      <c r="C1973" s="157">
        <f t="shared" si="682"/>
        <v>773.77903871000001</v>
      </c>
      <c r="D1973" s="158">
        <f t="shared" si="674"/>
        <v>6370.34</v>
      </c>
      <c r="E1973" s="150">
        <f>IF(AND(K1973=1,K1972&gt;1),VLOOKUP(A1972,[1]Plan1!$GA$137:$GD$300,4),E1972)</f>
        <v>6407.93</v>
      </c>
      <c r="F1973" s="152">
        <f t="shared" si="665"/>
        <v>44834</v>
      </c>
      <c r="G1973" s="152">
        <f t="shared" si="683"/>
        <v>44864</v>
      </c>
      <c r="H1973" s="159">
        <f t="shared" si="666"/>
        <v>5.9007839455980093E-3</v>
      </c>
      <c r="I1973" s="160">
        <f t="shared" si="675"/>
        <v>44925</v>
      </c>
      <c r="J1973" s="155">
        <f t="shared" si="684"/>
        <v>30</v>
      </c>
      <c r="K1973" s="155">
        <f t="shared" si="680"/>
        <v>13</v>
      </c>
      <c r="L1973" s="2">
        <f t="shared" si="676"/>
        <v>1.0025527400000001</v>
      </c>
      <c r="M1973" s="157">
        <f t="shared" si="681"/>
        <v>1.0025527400000001</v>
      </c>
      <c r="N1973" s="2">
        <f t="shared" si="667"/>
        <v>775.75429541000005</v>
      </c>
      <c r="O1973" s="161">
        <f t="shared" si="677"/>
        <v>0</v>
      </c>
      <c r="P1973" s="162">
        <f t="shared" si="668"/>
        <v>0</v>
      </c>
      <c r="Q1973" s="157">
        <f t="shared" si="669"/>
        <v>0</v>
      </c>
      <c r="R1973" s="163">
        <f t="shared" si="678"/>
        <v>0.12</v>
      </c>
      <c r="S1973" s="161">
        <f t="shared" si="670"/>
        <v>13</v>
      </c>
      <c r="T1973" s="161">
        <v>360</v>
      </c>
      <c r="U1973" s="164">
        <f t="shared" si="671"/>
        <v>1.00410081</v>
      </c>
      <c r="V1973" s="157">
        <f t="shared" si="672"/>
        <v>3.18122097</v>
      </c>
      <c r="W1973" s="2">
        <f t="shared" si="679"/>
        <v>0</v>
      </c>
      <c r="X1973" s="8"/>
      <c r="Y1973" s="8"/>
      <c r="Z1973" s="5"/>
      <c r="AA1973" s="1"/>
      <c r="AB1973" s="8"/>
      <c r="AC1973" s="3"/>
      <c r="AD1973" s="1"/>
      <c r="AE1973" s="3"/>
      <c r="AF1973" s="3"/>
      <c r="AG1973" s="4"/>
      <c r="AH1973" s="4"/>
      <c r="AI1973" s="4"/>
      <c r="AJ1973" s="1"/>
      <c r="AK1973" s="1"/>
      <c r="AL1973" s="1"/>
      <c r="AM1973" s="1"/>
    </row>
    <row r="1974" spans="1:39" ht="15" customHeight="1" x14ac:dyDescent="0.2">
      <c r="A1974" s="75">
        <f t="shared" si="673"/>
        <v>44909</v>
      </c>
      <c r="B1974" s="2">
        <f t="shared" si="664"/>
        <v>779.33358586999998</v>
      </c>
      <c r="C1974" s="157">
        <f t="shared" si="682"/>
        <v>773.77903871000001</v>
      </c>
      <c r="D1974" s="158">
        <f t="shared" si="674"/>
        <v>6370.34</v>
      </c>
      <c r="E1974" s="150">
        <f>IF(AND(K1974=1,K1973&gt;1),VLOOKUP(A1973,[1]Plan1!$GA$137:$GD$300,4),E1973)</f>
        <v>6407.93</v>
      </c>
      <c r="F1974" s="152">
        <f t="shared" si="665"/>
        <v>44834</v>
      </c>
      <c r="G1974" s="152">
        <f t="shared" si="683"/>
        <v>44864</v>
      </c>
      <c r="H1974" s="159">
        <f t="shared" si="666"/>
        <v>5.9007839455980093E-3</v>
      </c>
      <c r="I1974" s="160">
        <f t="shared" si="675"/>
        <v>44925</v>
      </c>
      <c r="J1974" s="155">
        <f t="shared" si="684"/>
        <v>30</v>
      </c>
      <c r="K1974" s="155">
        <f t="shared" si="680"/>
        <v>14</v>
      </c>
      <c r="L1974" s="2">
        <f t="shared" si="676"/>
        <v>1.0027493700000001</v>
      </c>
      <c r="M1974" s="157">
        <f t="shared" si="681"/>
        <v>1.0027493700000001</v>
      </c>
      <c r="N1974" s="2">
        <f t="shared" si="667"/>
        <v>775.90644357999997</v>
      </c>
      <c r="O1974" s="161">
        <f t="shared" si="677"/>
        <v>0</v>
      </c>
      <c r="P1974" s="162">
        <f t="shared" si="668"/>
        <v>0</v>
      </c>
      <c r="Q1974" s="157">
        <f t="shared" si="669"/>
        <v>0</v>
      </c>
      <c r="R1974" s="163">
        <f t="shared" si="678"/>
        <v>0.12</v>
      </c>
      <c r="S1974" s="161">
        <f t="shared" si="670"/>
        <v>14</v>
      </c>
      <c r="T1974" s="161">
        <v>360</v>
      </c>
      <c r="U1974" s="164">
        <f t="shared" si="671"/>
        <v>1.004416953</v>
      </c>
      <c r="V1974" s="157">
        <f t="shared" si="672"/>
        <v>3.4271422899999999</v>
      </c>
      <c r="W1974" s="2">
        <f t="shared" si="679"/>
        <v>0</v>
      </c>
      <c r="X1974" s="8"/>
      <c r="Y1974" s="8"/>
      <c r="Z1974" s="5"/>
      <c r="AA1974" s="1"/>
      <c r="AB1974" s="8"/>
      <c r="AC1974" s="3"/>
      <c r="AD1974" s="1"/>
      <c r="AE1974" s="3"/>
      <c r="AF1974" s="3"/>
      <c r="AG1974" s="4"/>
      <c r="AH1974" s="4"/>
      <c r="AI1974" s="4"/>
      <c r="AJ1974" s="1"/>
      <c r="AK1974" s="1"/>
      <c r="AL1974" s="1"/>
      <c r="AM1974" s="1"/>
    </row>
    <row r="1975" spans="1:39" ht="15" customHeight="1" x14ac:dyDescent="0.2">
      <c r="A1975" s="75">
        <f t="shared" si="673"/>
        <v>44910</v>
      </c>
      <c r="B1975" s="2">
        <f t="shared" si="664"/>
        <v>779.73186726000006</v>
      </c>
      <c r="C1975" s="157">
        <f t="shared" si="682"/>
        <v>773.77903871000001</v>
      </c>
      <c r="D1975" s="158">
        <f t="shared" si="674"/>
        <v>6370.34</v>
      </c>
      <c r="E1975" s="150">
        <f>IF(AND(K1975=1,K1974&gt;1),VLOOKUP(A1974,[1]Plan1!$GA$137:$GD$300,4),E1974)</f>
        <v>6407.93</v>
      </c>
      <c r="F1975" s="152">
        <f t="shared" si="665"/>
        <v>44834</v>
      </c>
      <c r="G1975" s="152">
        <f t="shared" si="683"/>
        <v>44864</v>
      </c>
      <c r="H1975" s="159">
        <f t="shared" si="666"/>
        <v>5.9007839455980093E-3</v>
      </c>
      <c r="I1975" s="160">
        <f t="shared" si="675"/>
        <v>44925</v>
      </c>
      <c r="J1975" s="155">
        <f t="shared" si="684"/>
        <v>30</v>
      </c>
      <c r="K1975" s="155">
        <f t="shared" si="680"/>
        <v>15</v>
      </c>
      <c r="L1975" s="2">
        <f t="shared" si="676"/>
        <v>1.00294605</v>
      </c>
      <c r="M1975" s="157">
        <f t="shared" si="681"/>
        <v>1.00294605</v>
      </c>
      <c r="N1975" s="2">
        <f t="shared" si="667"/>
        <v>776.05863044</v>
      </c>
      <c r="O1975" s="161">
        <f t="shared" si="677"/>
        <v>0</v>
      </c>
      <c r="P1975" s="162">
        <f t="shared" si="668"/>
        <v>0</v>
      </c>
      <c r="Q1975" s="157">
        <f t="shared" si="669"/>
        <v>0</v>
      </c>
      <c r="R1975" s="163">
        <f t="shared" si="678"/>
        <v>0.12</v>
      </c>
      <c r="S1975" s="161">
        <f t="shared" si="670"/>
        <v>15</v>
      </c>
      <c r="T1975" s="161">
        <v>360</v>
      </c>
      <c r="U1975" s="164">
        <f t="shared" si="671"/>
        <v>1.004733195</v>
      </c>
      <c r="V1975" s="157">
        <f t="shared" si="672"/>
        <v>3.6732368200000001</v>
      </c>
      <c r="W1975" s="2">
        <f t="shared" si="679"/>
        <v>0</v>
      </c>
      <c r="X1975" s="8"/>
      <c r="Y1975" s="8"/>
      <c r="Z1975" s="5"/>
      <c r="AA1975" s="1"/>
      <c r="AB1975" s="8"/>
      <c r="AC1975" s="3"/>
      <c r="AD1975" s="1"/>
      <c r="AE1975" s="3"/>
      <c r="AF1975" s="3"/>
      <c r="AG1975" s="4"/>
      <c r="AH1975" s="4"/>
      <c r="AI1975" s="4"/>
      <c r="AJ1975" s="1"/>
      <c r="AK1975" s="1"/>
      <c r="AL1975" s="1"/>
      <c r="AM1975" s="1"/>
    </row>
    <row r="1976" spans="1:39" ht="15" customHeight="1" x14ac:dyDescent="0.2">
      <c r="A1976" s="75">
        <f t="shared" si="673"/>
        <v>44911</v>
      </c>
      <c r="B1976" s="2">
        <f t="shared" si="664"/>
        <v>780.13034587000004</v>
      </c>
      <c r="C1976" s="157">
        <f t="shared" si="682"/>
        <v>773.77903871000001</v>
      </c>
      <c r="D1976" s="158">
        <f t="shared" si="674"/>
        <v>6370.34</v>
      </c>
      <c r="E1976" s="150">
        <f>IF(AND(K1976=1,K1975&gt;1),VLOOKUP(A1975,[1]Plan1!$GA$137:$GD$300,4),E1975)</f>
        <v>6407.93</v>
      </c>
      <c r="F1976" s="152">
        <f t="shared" si="665"/>
        <v>44834</v>
      </c>
      <c r="G1976" s="152">
        <f t="shared" si="683"/>
        <v>44864</v>
      </c>
      <c r="H1976" s="159">
        <f t="shared" si="666"/>
        <v>5.9007839455980093E-3</v>
      </c>
      <c r="I1976" s="160">
        <f t="shared" si="675"/>
        <v>44925</v>
      </c>
      <c r="J1976" s="155">
        <f t="shared" si="684"/>
        <v>30</v>
      </c>
      <c r="K1976" s="155">
        <f t="shared" si="680"/>
        <v>16</v>
      </c>
      <c r="L1976" s="2">
        <f t="shared" si="676"/>
        <v>1.00314276</v>
      </c>
      <c r="M1976" s="157">
        <f t="shared" si="681"/>
        <v>1.00314276</v>
      </c>
      <c r="N1976" s="2">
        <f t="shared" si="667"/>
        <v>776.21084052000003</v>
      </c>
      <c r="O1976" s="161">
        <f t="shared" si="677"/>
        <v>0</v>
      </c>
      <c r="P1976" s="162">
        <f t="shared" si="668"/>
        <v>0</v>
      </c>
      <c r="Q1976" s="157">
        <f t="shared" si="669"/>
        <v>0</v>
      </c>
      <c r="R1976" s="163">
        <f t="shared" si="678"/>
        <v>0.12</v>
      </c>
      <c r="S1976" s="161">
        <f t="shared" si="670"/>
        <v>16</v>
      </c>
      <c r="T1976" s="161">
        <v>360</v>
      </c>
      <c r="U1976" s="164">
        <f t="shared" si="671"/>
        <v>1.0050495370000001</v>
      </c>
      <c r="V1976" s="157">
        <f t="shared" si="672"/>
        <v>3.9195053500000001</v>
      </c>
      <c r="W1976" s="2">
        <f t="shared" si="679"/>
        <v>0</v>
      </c>
      <c r="X1976" s="8"/>
      <c r="Y1976" s="8"/>
      <c r="Z1976" s="5"/>
      <c r="AA1976" s="1"/>
      <c r="AB1976" s="8"/>
      <c r="AC1976" s="3"/>
      <c r="AD1976" s="1"/>
      <c r="AE1976" s="3"/>
      <c r="AF1976" s="3"/>
      <c r="AG1976" s="4"/>
      <c r="AH1976" s="4"/>
      <c r="AI1976" s="4"/>
      <c r="AJ1976" s="1"/>
      <c r="AK1976" s="1"/>
      <c r="AL1976" s="1"/>
      <c r="AM1976" s="1"/>
    </row>
    <row r="1977" spans="1:39" ht="15" customHeight="1" x14ac:dyDescent="0.2">
      <c r="A1977" s="75">
        <f t="shared" si="673"/>
        <v>44912</v>
      </c>
      <c r="B1977" s="2">
        <f t="shared" si="664"/>
        <v>780.52902875000007</v>
      </c>
      <c r="C1977" s="157">
        <f t="shared" si="682"/>
        <v>773.77903871000001</v>
      </c>
      <c r="D1977" s="158">
        <f t="shared" si="674"/>
        <v>6370.34</v>
      </c>
      <c r="E1977" s="150">
        <f>IF(AND(K1977=1,K1976&gt;1),VLOOKUP(A1976,[1]Plan1!$GA$137:$GD$300,4),E1976)</f>
        <v>6407.93</v>
      </c>
      <c r="F1977" s="152">
        <f t="shared" si="665"/>
        <v>44834</v>
      </c>
      <c r="G1977" s="152">
        <f t="shared" si="683"/>
        <v>44864</v>
      </c>
      <c r="H1977" s="159">
        <f t="shared" si="666"/>
        <v>5.9007839455980093E-3</v>
      </c>
      <c r="I1977" s="160">
        <f t="shared" si="675"/>
        <v>44925</v>
      </c>
      <c r="J1977" s="155">
        <f t="shared" si="684"/>
        <v>30</v>
      </c>
      <c r="K1977" s="155">
        <f t="shared" si="680"/>
        <v>17</v>
      </c>
      <c r="L1977" s="2">
        <f t="shared" si="676"/>
        <v>1.00333951</v>
      </c>
      <c r="M1977" s="157">
        <f t="shared" si="681"/>
        <v>1.00333951</v>
      </c>
      <c r="N1977" s="2">
        <f t="shared" si="667"/>
        <v>776.36308154000005</v>
      </c>
      <c r="O1977" s="161">
        <f t="shared" si="677"/>
        <v>0</v>
      </c>
      <c r="P1977" s="162">
        <f t="shared" si="668"/>
        <v>0</v>
      </c>
      <c r="Q1977" s="157">
        <f t="shared" si="669"/>
        <v>0</v>
      </c>
      <c r="R1977" s="163">
        <f t="shared" si="678"/>
        <v>0.12</v>
      </c>
      <c r="S1977" s="161">
        <f t="shared" si="670"/>
        <v>17</v>
      </c>
      <c r="T1977" s="161">
        <v>360</v>
      </c>
      <c r="U1977" s="164">
        <f t="shared" si="671"/>
        <v>1.0053659779999999</v>
      </c>
      <c r="V1977" s="157">
        <f t="shared" si="672"/>
        <v>4.1659472099999997</v>
      </c>
      <c r="W1977" s="2">
        <f t="shared" si="679"/>
        <v>0</v>
      </c>
      <c r="X1977" s="8"/>
      <c r="Y1977" s="8"/>
      <c r="Z1977" s="5"/>
      <c r="AA1977" s="1"/>
      <c r="AB1977" s="8"/>
      <c r="AC1977" s="3"/>
      <c r="AD1977" s="1"/>
      <c r="AE1977" s="3"/>
      <c r="AF1977" s="3"/>
      <c r="AG1977" s="4"/>
      <c r="AH1977" s="4"/>
      <c r="AI1977" s="4"/>
      <c r="AJ1977" s="1"/>
      <c r="AK1977" s="1"/>
      <c r="AL1977" s="1"/>
      <c r="AM1977" s="1"/>
    </row>
    <row r="1978" spans="1:39" ht="15" customHeight="1" x14ac:dyDescent="0.2">
      <c r="A1978" s="75">
        <f t="shared" si="673"/>
        <v>44913</v>
      </c>
      <c r="B1978" s="2">
        <f t="shared" si="664"/>
        <v>780.92791676999991</v>
      </c>
      <c r="C1978" s="157">
        <f t="shared" si="682"/>
        <v>773.77903871000001</v>
      </c>
      <c r="D1978" s="158">
        <f t="shared" si="674"/>
        <v>6370.34</v>
      </c>
      <c r="E1978" s="150">
        <f>IF(AND(K1978=1,K1977&gt;1),VLOOKUP(A1977,[1]Plan1!$GA$137:$GD$300,4),E1977)</f>
        <v>6407.93</v>
      </c>
      <c r="F1978" s="152">
        <f t="shared" si="665"/>
        <v>44834</v>
      </c>
      <c r="G1978" s="152">
        <f t="shared" si="683"/>
        <v>44864</v>
      </c>
      <c r="H1978" s="159">
        <f t="shared" si="666"/>
        <v>5.9007839455980093E-3</v>
      </c>
      <c r="I1978" s="160">
        <f t="shared" si="675"/>
        <v>44925</v>
      </c>
      <c r="J1978" s="155">
        <f t="shared" si="684"/>
        <v>30</v>
      </c>
      <c r="K1978" s="155">
        <f t="shared" si="680"/>
        <v>18</v>
      </c>
      <c r="L1978" s="2">
        <f t="shared" si="676"/>
        <v>1.0035362999999999</v>
      </c>
      <c r="M1978" s="157">
        <f t="shared" si="681"/>
        <v>1.0035362999999999</v>
      </c>
      <c r="N1978" s="2">
        <f t="shared" si="667"/>
        <v>776.51535351999996</v>
      </c>
      <c r="O1978" s="161">
        <f t="shared" si="677"/>
        <v>0</v>
      </c>
      <c r="P1978" s="162">
        <f t="shared" si="668"/>
        <v>0</v>
      </c>
      <c r="Q1978" s="157">
        <f t="shared" si="669"/>
        <v>0</v>
      </c>
      <c r="R1978" s="163">
        <f t="shared" si="678"/>
        <v>0.12</v>
      </c>
      <c r="S1978" s="161">
        <f t="shared" si="670"/>
        <v>18</v>
      </c>
      <c r="T1978" s="161">
        <v>360</v>
      </c>
      <c r="U1978" s="164">
        <f t="shared" si="671"/>
        <v>1.0056825190000001</v>
      </c>
      <c r="V1978" s="157">
        <f t="shared" si="672"/>
        <v>4.4125632499999998</v>
      </c>
      <c r="W1978" s="2">
        <f t="shared" si="679"/>
        <v>0</v>
      </c>
      <c r="X1978" s="8"/>
      <c r="Y1978" s="8"/>
      <c r="Z1978" s="5"/>
      <c r="AA1978" s="1"/>
      <c r="AB1978" s="8"/>
      <c r="AC1978" s="3"/>
      <c r="AD1978" s="1"/>
      <c r="AE1978" s="3"/>
      <c r="AF1978" s="3"/>
      <c r="AG1978" s="4"/>
      <c r="AH1978" s="4"/>
      <c r="AI1978" s="4"/>
      <c r="AJ1978" s="1"/>
      <c r="AK1978" s="1"/>
      <c r="AL1978" s="1"/>
      <c r="AM1978" s="1"/>
    </row>
    <row r="1979" spans="1:39" ht="15" customHeight="1" x14ac:dyDescent="0.2">
      <c r="A1979" s="75">
        <f t="shared" si="673"/>
        <v>44914</v>
      </c>
      <c r="B1979" s="2">
        <f t="shared" si="664"/>
        <v>781.32700921000003</v>
      </c>
      <c r="C1979" s="157">
        <f t="shared" si="682"/>
        <v>773.77903871000001</v>
      </c>
      <c r="D1979" s="158">
        <f t="shared" si="674"/>
        <v>6370.34</v>
      </c>
      <c r="E1979" s="150">
        <f>IF(AND(K1979=1,K1978&gt;1),VLOOKUP(A1978,[1]Plan1!$GA$137:$GD$300,4),E1978)</f>
        <v>6407.93</v>
      </c>
      <c r="F1979" s="152">
        <f t="shared" si="665"/>
        <v>44834</v>
      </c>
      <c r="G1979" s="152">
        <f t="shared" si="683"/>
        <v>44864</v>
      </c>
      <c r="H1979" s="159">
        <f t="shared" si="666"/>
        <v>5.9007839455980093E-3</v>
      </c>
      <c r="I1979" s="160">
        <f t="shared" si="675"/>
        <v>44925</v>
      </c>
      <c r="J1979" s="155">
        <f t="shared" si="684"/>
        <v>30</v>
      </c>
      <c r="K1979" s="155">
        <f t="shared" si="680"/>
        <v>19</v>
      </c>
      <c r="L1979" s="2">
        <f t="shared" si="676"/>
        <v>1.0037331300000001</v>
      </c>
      <c r="M1979" s="157">
        <f t="shared" si="681"/>
        <v>1.0037331300000001</v>
      </c>
      <c r="N1979" s="2">
        <f t="shared" si="667"/>
        <v>776.66765644999998</v>
      </c>
      <c r="O1979" s="161">
        <f t="shared" si="677"/>
        <v>0</v>
      </c>
      <c r="P1979" s="162">
        <f t="shared" si="668"/>
        <v>0</v>
      </c>
      <c r="Q1979" s="157">
        <f t="shared" si="669"/>
        <v>0</v>
      </c>
      <c r="R1979" s="163">
        <f t="shared" si="678"/>
        <v>0.12</v>
      </c>
      <c r="S1979" s="161">
        <f t="shared" si="670"/>
        <v>19</v>
      </c>
      <c r="T1979" s="161">
        <v>360</v>
      </c>
      <c r="U1979" s="164">
        <f t="shared" si="671"/>
        <v>1.0059991589999999</v>
      </c>
      <c r="V1979" s="157">
        <f t="shared" si="672"/>
        <v>4.65935276</v>
      </c>
      <c r="W1979" s="2">
        <f t="shared" si="679"/>
        <v>0</v>
      </c>
      <c r="X1979" s="8"/>
      <c r="Y1979" s="8"/>
      <c r="Z1979" s="5"/>
      <c r="AA1979" s="1"/>
      <c r="AB1979" s="8"/>
      <c r="AC1979" s="3"/>
      <c r="AD1979" s="1"/>
      <c r="AE1979" s="3"/>
      <c r="AF1979" s="3"/>
      <c r="AG1979" s="4"/>
      <c r="AH1979" s="4"/>
      <c r="AI1979" s="4"/>
      <c r="AJ1979" s="1"/>
      <c r="AK1979" s="1"/>
      <c r="AL1979" s="1"/>
      <c r="AM1979" s="1"/>
    </row>
    <row r="1980" spans="1:39" ht="15" customHeight="1" x14ac:dyDescent="0.2">
      <c r="A1980" s="75">
        <f t="shared" si="673"/>
        <v>44915</v>
      </c>
      <c r="B1980" s="2">
        <f t="shared" si="664"/>
        <v>781.72629990999997</v>
      </c>
      <c r="C1980" s="157">
        <f t="shared" si="682"/>
        <v>773.77903871000001</v>
      </c>
      <c r="D1980" s="158">
        <f t="shared" si="674"/>
        <v>6370.34</v>
      </c>
      <c r="E1980" s="150">
        <f>IF(AND(K1980=1,K1979&gt;1),VLOOKUP(A1979,[1]Plan1!$GA$137:$GD$300,4),E1979)</f>
        <v>6407.93</v>
      </c>
      <c r="F1980" s="152">
        <f t="shared" si="665"/>
        <v>44834</v>
      </c>
      <c r="G1980" s="152">
        <f t="shared" si="683"/>
        <v>44864</v>
      </c>
      <c r="H1980" s="159">
        <f t="shared" si="666"/>
        <v>5.9007839455980093E-3</v>
      </c>
      <c r="I1980" s="160">
        <f t="shared" si="675"/>
        <v>44925</v>
      </c>
      <c r="J1980" s="155">
        <f t="shared" si="684"/>
        <v>30</v>
      </c>
      <c r="K1980" s="155">
        <f t="shared" si="680"/>
        <v>20</v>
      </c>
      <c r="L1980" s="2">
        <f t="shared" si="676"/>
        <v>1.00392999</v>
      </c>
      <c r="M1980" s="157">
        <f t="shared" si="681"/>
        <v>1.00392999</v>
      </c>
      <c r="N1980" s="2">
        <f t="shared" si="667"/>
        <v>776.81998259</v>
      </c>
      <c r="O1980" s="161">
        <f t="shared" si="677"/>
        <v>0</v>
      </c>
      <c r="P1980" s="162">
        <f t="shared" si="668"/>
        <v>0</v>
      </c>
      <c r="Q1980" s="157">
        <f t="shared" si="669"/>
        <v>0</v>
      </c>
      <c r="R1980" s="163">
        <f t="shared" si="678"/>
        <v>0.12</v>
      </c>
      <c r="S1980" s="161">
        <f t="shared" si="670"/>
        <v>20</v>
      </c>
      <c r="T1980" s="161">
        <v>360</v>
      </c>
      <c r="U1980" s="164">
        <f t="shared" si="671"/>
        <v>1.0063158999999999</v>
      </c>
      <c r="V1980" s="157">
        <f t="shared" si="672"/>
        <v>4.9063173200000003</v>
      </c>
      <c r="W1980" s="2">
        <f t="shared" si="679"/>
        <v>0</v>
      </c>
      <c r="X1980" s="8"/>
      <c r="Y1980" s="8"/>
      <c r="Z1980" s="5"/>
      <c r="AA1980" s="1"/>
      <c r="AB1980" s="8"/>
      <c r="AC1980" s="3"/>
      <c r="AD1980" s="1"/>
      <c r="AE1980" s="3"/>
      <c r="AF1980" s="3"/>
      <c r="AG1980" s="4"/>
      <c r="AH1980" s="4"/>
      <c r="AI1980" s="4"/>
      <c r="AJ1980" s="1"/>
      <c r="AK1980" s="1"/>
      <c r="AL1980" s="1"/>
      <c r="AM1980" s="1"/>
    </row>
    <row r="1981" spans="1:39" ht="15" customHeight="1" x14ac:dyDescent="0.2">
      <c r="A1981" s="75">
        <f t="shared" si="673"/>
        <v>44916</v>
      </c>
      <c r="B1981" s="2">
        <f t="shared" si="664"/>
        <v>782.12580298</v>
      </c>
      <c r="C1981" s="157">
        <f t="shared" si="682"/>
        <v>773.77903871000001</v>
      </c>
      <c r="D1981" s="158">
        <f t="shared" si="674"/>
        <v>6370.34</v>
      </c>
      <c r="E1981" s="150">
        <f>IF(AND(K1981=1,K1980&gt;1),VLOOKUP(A1980,[1]Plan1!$GA$137:$GD$300,4),E1980)</f>
        <v>6407.93</v>
      </c>
      <c r="F1981" s="152">
        <f t="shared" si="665"/>
        <v>44834</v>
      </c>
      <c r="G1981" s="152">
        <f t="shared" si="683"/>
        <v>44864</v>
      </c>
      <c r="H1981" s="159">
        <f t="shared" si="666"/>
        <v>5.9007839455980093E-3</v>
      </c>
      <c r="I1981" s="160">
        <f t="shared" si="675"/>
        <v>44925</v>
      </c>
      <c r="J1981" s="155">
        <f t="shared" si="684"/>
        <v>30</v>
      </c>
      <c r="K1981" s="155">
        <f t="shared" si="680"/>
        <v>21</v>
      </c>
      <c r="L1981" s="2">
        <f t="shared" si="676"/>
        <v>1.0041268999999999</v>
      </c>
      <c r="M1981" s="157">
        <f t="shared" si="681"/>
        <v>1.0041268999999999</v>
      </c>
      <c r="N1981" s="2">
        <f t="shared" si="667"/>
        <v>776.97234742000001</v>
      </c>
      <c r="O1981" s="161">
        <f t="shared" si="677"/>
        <v>0</v>
      </c>
      <c r="P1981" s="162">
        <f t="shared" si="668"/>
        <v>0</v>
      </c>
      <c r="Q1981" s="157">
        <f t="shared" si="669"/>
        <v>0</v>
      </c>
      <c r="R1981" s="163">
        <f t="shared" si="678"/>
        <v>0.12</v>
      </c>
      <c r="S1981" s="161">
        <f t="shared" si="670"/>
        <v>21</v>
      </c>
      <c r="T1981" s="161">
        <v>360</v>
      </c>
      <c r="U1981" s="164">
        <f t="shared" si="671"/>
        <v>1.0066327399999999</v>
      </c>
      <c r="V1981" s="157">
        <f t="shared" si="672"/>
        <v>5.1534555600000003</v>
      </c>
      <c r="W1981" s="2">
        <f t="shared" si="679"/>
        <v>0</v>
      </c>
      <c r="X1981" s="8"/>
      <c r="Y1981" s="8"/>
      <c r="Z1981" s="5"/>
      <c r="AA1981" s="1"/>
      <c r="AB1981" s="8"/>
      <c r="AC1981" s="3"/>
      <c r="AD1981" s="1"/>
      <c r="AE1981" s="3"/>
      <c r="AF1981" s="3"/>
      <c r="AG1981" s="4"/>
      <c r="AH1981" s="4"/>
      <c r="AI1981" s="4"/>
      <c r="AJ1981" s="1"/>
      <c r="AK1981" s="1"/>
      <c r="AL1981" s="1"/>
      <c r="AM1981" s="1"/>
    </row>
    <row r="1982" spans="1:39" ht="15" customHeight="1" x14ac:dyDescent="0.2">
      <c r="A1982" s="75">
        <f t="shared" si="673"/>
        <v>44917</v>
      </c>
      <c r="B1982" s="2">
        <f t="shared" si="664"/>
        <v>782.52550369000005</v>
      </c>
      <c r="C1982" s="157">
        <f t="shared" si="682"/>
        <v>773.77903871000001</v>
      </c>
      <c r="D1982" s="158">
        <f t="shared" si="674"/>
        <v>6370.34</v>
      </c>
      <c r="E1982" s="150">
        <f>IF(AND(K1982=1,K1981&gt;1),VLOOKUP(A1981,[1]Plan1!$GA$137:$GD$300,4),E1981)</f>
        <v>6407.93</v>
      </c>
      <c r="F1982" s="152">
        <f t="shared" si="665"/>
        <v>44834</v>
      </c>
      <c r="G1982" s="152">
        <f t="shared" si="683"/>
        <v>44864</v>
      </c>
      <c r="H1982" s="159">
        <f t="shared" si="666"/>
        <v>5.9007839455980093E-3</v>
      </c>
      <c r="I1982" s="160">
        <f t="shared" si="675"/>
        <v>44925</v>
      </c>
      <c r="J1982" s="155">
        <f t="shared" si="684"/>
        <v>30</v>
      </c>
      <c r="K1982" s="155">
        <f t="shared" si="680"/>
        <v>22</v>
      </c>
      <c r="L1982" s="2">
        <f t="shared" si="676"/>
        <v>1.0043238400000001</v>
      </c>
      <c r="M1982" s="157">
        <f t="shared" si="681"/>
        <v>1.0043238400000001</v>
      </c>
      <c r="N1982" s="2">
        <f t="shared" si="667"/>
        <v>777.12473546000001</v>
      </c>
      <c r="O1982" s="161">
        <f t="shared" si="677"/>
        <v>0</v>
      </c>
      <c r="P1982" s="162">
        <f t="shared" si="668"/>
        <v>0</v>
      </c>
      <c r="Q1982" s="157">
        <f t="shared" si="669"/>
        <v>0</v>
      </c>
      <c r="R1982" s="163">
        <f t="shared" si="678"/>
        <v>0.12</v>
      </c>
      <c r="S1982" s="161">
        <f t="shared" si="670"/>
        <v>22</v>
      </c>
      <c r="T1982" s="161">
        <v>360</v>
      </c>
      <c r="U1982" s="164">
        <f t="shared" si="671"/>
        <v>1.00694968</v>
      </c>
      <c r="V1982" s="157">
        <f t="shared" si="672"/>
        <v>5.4007682299999997</v>
      </c>
      <c r="W1982" s="2">
        <f t="shared" si="679"/>
        <v>0</v>
      </c>
      <c r="X1982" s="8"/>
      <c r="Y1982" s="8"/>
      <c r="Z1982" s="5"/>
      <c r="AA1982" s="1"/>
      <c r="AB1982" s="8"/>
      <c r="AC1982" s="3"/>
      <c r="AD1982" s="1"/>
      <c r="AE1982" s="3"/>
      <c r="AF1982" s="3"/>
      <c r="AG1982" s="4"/>
      <c r="AH1982" s="4"/>
      <c r="AI1982" s="4"/>
      <c r="AJ1982" s="1"/>
      <c r="AK1982" s="1"/>
      <c r="AL1982" s="1"/>
      <c r="AM1982" s="1"/>
    </row>
    <row r="1983" spans="1:39" ht="15" customHeight="1" x14ac:dyDescent="0.2">
      <c r="A1983" s="75">
        <f t="shared" si="673"/>
        <v>44918</v>
      </c>
      <c r="B1983" s="2">
        <f t="shared" si="664"/>
        <v>782.92540912000004</v>
      </c>
      <c r="C1983" s="157">
        <f t="shared" si="682"/>
        <v>773.77903871000001</v>
      </c>
      <c r="D1983" s="158">
        <f t="shared" si="674"/>
        <v>6370.34</v>
      </c>
      <c r="E1983" s="150">
        <f>IF(AND(K1983=1,K1982&gt;1),VLOOKUP(A1982,[1]Plan1!$GA$137:$GD$300,4),E1982)</f>
        <v>6407.93</v>
      </c>
      <c r="F1983" s="152">
        <f t="shared" si="665"/>
        <v>44834</v>
      </c>
      <c r="G1983" s="152">
        <f t="shared" si="683"/>
        <v>44864</v>
      </c>
      <c r="H1983" s="159">
        <f t="shared" si="666"/>
        <v>5.9007839455980093E-3</v>
      </c>
      <c r="I1983" s="160">
        <f t="shared" si="675"/>
        <v>44925</v>
      </c>
      <c r="J1983" s="155">
        <f t="shared" si="684"/>
        <v>30</v>
      </c>
      <c r="K1983" s="155">
        <f t="shared" si="680"/>
        <v>23</v>
      </c>
      <c r="L1983" s="2">
        <f t="shared" si="676"/>
        <v>1.00452082</v>
      </c>
      <c r="M1983" s="157">
        <f t="shared" si="681"/>
        <v>1.00452082</v>
      </c>
      <c r="N1983" s="2">
        <f t="shared" si="667"/>
        <v>777.27715446000002</v>
      </c>
      <c r="O1983" s="161">
        <f t="shared" si="677"/>
        <v>0</v>
      </c>
      <c r="P1983" s="162">
        <f t="shared" si="668"/>
        <v>0</v>
      </c>
      <c r="Q1983" s="157">
        <f t="shared" si="669"/>
        <v>0</v>
      </c>
      <c r="R1983" s="163">
        <f t="shared" si="678"/>
        <v>0.12</v>
      </c>
      <c r="S1983" s="161">
        <f t="shared" si="670"/>
        <v>23</v>
      </c>
      <c r="T1983" s="161">
        <v>360</v>
      </c>
      <c r="U1983" s="164">
        <f t="shared" si="671"/>
        <v>1.007266719</v>
      </c>
      <c r="V1983" s="157">
        <f t="shared" si="672"/>
        <v>5.6482546600000001</v>
      </c>
      <c r="W1983" s="2">
        <f t="shared" si="679"/>
        <v>0</v>
      </c>
      <c r="X1983" s="8"/>
      <c r="Y1983" s="8"/>
      <c r="Z1983" s="5"/>
      <c r="AA1983" s="1"/>
      <c r="AB1983" s="8"/>
      <c r="AC1983" s="3"/>
      <c r="AD1983" s="1"/>
      <c r="AE1983" s="3"/>
      <c r="AF1983" s="3"/>
      <c r="AG1983" s="4"/>
      <c r="AH1983" s="4"/>
      <c r="AI1983" s="4"/>
      <c r="AJ1983" s="1"/>
      <c r="AK1983" s="1"/>
      <c r="AL1983" s="1"/>
      <c r="AM1983" s="1"/>
    </row>
    <row r="1984" spans="1:39" ht="15" customHeight="1" x14ac:dyDescent="0.2">
      <c r="A1984" s="75">
        <f t="shared" si="673"/>
        <v>44919</v>
      </c>
      <c r="B1984" s="2">
        <f t="shared" si="664"/>
        <v>783.32552090000001</v>
      </c>
      <c r="C1984" s="157">
        <f t="shared" si="682"/>
        <v>773.77903871000001</v>
      </c>
      <c r="D1984" s="158">
        <f t="shared" si="674"/>
        <v>6370.34</v>
      </c>
      <c r="E1984" s="150">
        <f>IF(AND(K1984=1,K1983&gt;1),VLOOKUP(A1983,[1]Plan1!$GA$137:$GD$300,4),E1983)</f>
        <v>6407.93</v>
      </c>
      <c r="F1984" s="152">
        <f t="shared" si="665"/>
        <v>44834</v>
      </c>
      <c r="G1984" s="152">
        <f t="shared" si="683"/>
        <v>44864</v>
      </c>
      <c r="H1984" s="159">
        <f t="shared" si="666"/>
        <v>5.9007839455980093E-3</v>
      </c>
      <c r="I1984" s="160">
        <f t="shared" si="675"/>
        <v>44925</v>
      </c>
      <c r="J1984" s="155">
        <f t="shared" si="684"/>
        <v>30</v>
      </c>
      <c r="K1984" s="155">
        <f t="shared" si="680"/>
        <v>24</v>
      </c>
      <c r="L1984" s="2">
        <f t="shared" si="676"/>
        <v>1.0047178400000001</v>
      </c>
      <c r="M1984" s="157">
        <f t="shared" si="681"/>
        <v>1.0047178400000001</v>
      </c>
      <c r="N1984" s="2">
        <f t="shared" si="667"/>
        <v>777.42960440000002</v>
      </c>
      <c r="O1984" s="161">
        <f t="shared" si="677"/>
        <v>0</v>
      </c>
      <c r="P1984" s="162">
        <f t="shared" si="668"/>
        <v>0</v>
      </c>
      <c r="Q1984" s="157">
        <f t="shared" si="669"/>
        <v>0</v>
      </c>
      <c r="R1984" s="163">
        <f t="shared" si="678"/>
        <v>0.12</v>
      </c>
      <c r="S1984" s="161">
        <f t="shared" si="670"/>
        <v>24</v>
      </c>
      <c r="T1984" s="161">
        <v>360</v>
      </c>
      <c r="U1984" s="164">
        <f t="shared" si="671"/>
        <v>1.0075838589999999</v>
      </c>
      <c r="V1984" s="157">
        <f t="shared" si="672"/>
        <v>5.8959165000000002</v>
      </c>
      <c r="W1984" s="2">
        <f t="shared" si="679"/>
        <v>0</v>
      </c>
      <c r="X1984" s="8"/>
      <c r="Y1984" s="8"/>
      <c r="Z1984" s="5"/>
      <c r="AA1984" s="1"/>
      <c r="AB1984" s="8"/>
      <c r="AC1984" s="3"/>
      <c r="AD1984" s="1"/>
      <c r="AE1984" s="3"/>
      <c r="AF1984" s="3"/>
      <c r="AG1984" s="4"/>
      <c r="AH1984" s="4"/>
      <c r="AI1984" s="4"/>
      <c r="AJ1984" s="1"/>
      <c r="AK1984" s="1"/>
      <c r="AL1984" s="1"/>
      <c r="AM1984" s="1"/>
    </row>
    <row r="1985" spans="1:39" ht="15" customHeight="1" x14ac:dyDescent="0.2">
      <c r="A1985" s="75">
        <f t="shared" si="673"/>
        <v>44920</v>
      </c>
      <c r="B1985" s="2">
        <f t="shared" si="664"/>
        <v>783.72583755000005</v>
      </c>
      <c r="C1985" s="157">
        <f t="shared" si="682"/>
        <v>773.77903871000001</v>
      </c>
      <c r="D1985" s="158">
        <f t="shared" si="674"/>
        <v>6370.34</v>
      </c>
      <c r="E1985" s="150">
        <f>IF(AND(K1985=1,K1984&gt;1),VLOOKUP(A1984,[1]Plan1!$GA$137:$GD$300,4),E1984)</f>
        <v>6407.93</v>
      </c>
      <c r="F1985" s="152">
        <f t="shared" si="665"/>
        <v>44834</v>
      </c>
      <c r="G1985" s="152">
        <f t="shared" si="683"/>
        <v>44864</v>
      </c>
      <c r="H1985" s="159">
        <f t="shared" si="666"/>
        <v>5.9007839455980093E-3</v>
      </c>
      <c r="I1985" s="160">
        <f t="shared" si="675"/>
        <v>44925</v>
      </c>
      <c r="J1985" s="155">
        <f t="shared" si="684"/>
        <v>30</v>
      </c>
      <c r="K1985" s="155">
        <f t="shared" si="680"/>
        <v>25</v>
      </c>
      <c r="L1985" s="2">
        <f t="shared" si="676"/>
        <v>1.0049148999999999</v>
      </c>
      <c r="M1985" s="157">
        <f t="shared" si="681"/>
        <v>1.0049148999999999</v>
      </c>
      <c r="N1985" s="2">
        <f t="shared" si="667"/>
        <v>777.58208530000002</v>
      </c>
      <c r="O1985" s="161">
        <f t="shared" si="677"/>
        <v>0</v>
      </c>
      <c r="P1985" s="162">
        <f t="shared" si="668"/>
        <v>0</v>
      </c>
      <c r="Q1985" s="157">
        <f t="shared" si="669"/>
        <v>0</v>
      </c>
      <c r="R1985" s="163">
        <f t="shared" si="678"/>
        <v>0.12</v>
      </c>
      <c r="S1985" s="161">
        <f t="shared" si="670"/>
        <v>25</v>
      </c>
      <c r="T1985" s="161">
        <v>360</v>
      </c>
      <c r="U1985" s="164">
        <f t="shared" si="671"/>
        <v>1.0079010980000001</v>
      </c>
      <c r="V1985" s="157">
        <f t="shared" si="672"/>
        <v>6.1437522500000004</v>
      </c>
      <c r="W1985" s="2">
        <f t="shared" si="679"/>
        <v>0</v>
      </c>
      <c r="X1985" s="8"/>
      <c r="Y1985" s="8"/>
      <c r="Z1985" s="5"/>
      <c r="AA1985" s="1"/>
      <c r="AB1985" s="8"/>
      <c r="AC1985" s="3"/>
      <c r="AD1985" s="1"/>
      <c r="AE1985" s="3"/>
      <c r="AF1985" s="3"/>
      <c r="AG1985" s="4"/>
      <c r="AH1985" s="4"/>
      <c r="AI1985" s="4"/>
      <c r="AJ1985" s="1"/>
      <c r="AK1985" s="1"/>
      <c r="AL1985" s="1"/>
      <c r="AM1985" s="1"/>
    </row>
    <row r="1986" spans="1:39" ht="15" customHeight="1" x14ac:dyDescent="0.2">
      <c r="A1986" s="75">
        <f t="shared" si="673"/>
        <v>44921</v>
      </c>
      <c r="B1986" s="2">
        <f t="shared" si="664"/>
        <v>784.12635993000004</v>
      </c>
      <c r="C1986" s="157">
        <f t="shared" si="682"/>
        <v>773.77903871000001</v>
      </c>
      <c r="D1986" s="158">
        <f t="shared" si="674"/>
        <v>6370.34</v>
      </c>
      <c r="E1986" s="150">
        <f>IF(AND(K1986=1,K1985&gt;1),VLOOKUP(A1985,[1]Plan1!$GA$137:$GD$300,4),E1985)</f>
        <v>6407.93</v>
      </c>
      <c r="F1986" s="152">
        <f t="shared" si="665"/>
        <v>44834</v>
      </c>
      <c r="G1986" s="152">
        <f t="shared" si="683"/>
        <v>44864</v>
      </c>
      <c r="H1986" s="159">
        <f t="shared" si="666"/>
        <v>5.9007839455980093E-3</v>
      </c>
      <c r="I1986" s="160">
        <f t="shared" si="675"/>
        <v>44925</v>
      </c>
      <c r="J1986" s="155">
        <f t="shared" si="684"/>
        <v>30</v>
      </c>
      <c r="K1986" s="155">
        <f t="shared" si="680"/>
        <v>26</v>
      </c>
      <c r="L1986" s="2">
        <f t="shared" si="676"/>
        <v>1.005112</v>
      </c>
      <c r="M1986" s="157">
        <f t="shared" si="681"/>
        <v>1.005112</v>
      </c>
      <c r="N1986" s="2">
        <f t="shared" si="667"/>
        <v>777.73459715000001</v>
      </c>
      <c r="O1986" s="161">
        <f t="shared" si="677"/>
        <v>0</v>
      </c>
      <c r="P1986" s="162">
        <f t="shared" si="668"/>
        <v>0</v>
      </c>
      <c r="Q1986" s="157">
        <f t="shared" si="669"/>
        <v>0</v>
      </c>
      <c r="R1986" s="163">
        <f t="shared" si="678"/>
        <v>0.12</v>
      </c>
      <c r="S1986" s="161">
        <f t="shared" si="670"/>
        <v>26</v>
      </c>
      <c r="T1986" s="161">
        <v>360</v>
      </c>
      <c r="U1986" s="164">
        <f t="shared" si="671"/>
        <v>1.008218437</v>
      </c>
      <c r="V1986" s="157">
        <f t="shared" si="672"/>
        <v>6.3917627799999996</v>
      </c>
      <c r="W1986" s="2">
        <f t="shared" si="679"/>
        <v>0</v>
      </c>
      <c r="X1986" s="8"/>
      <c r="Y1986" s="8"/>
      <c r="Z1986" s="5"/>
      <c r="AA1986" s="1"/>
      <c r="AB1986" s="8"/>
      <c r="AC1986" s="3"/>
      <c r="AD1986" s="1"/>
      <c r="AE1986" s="3"/>
      <c r="AF1986" s="3"/>
      <c r="AG1986" s="4"/>
      <c r="AH1986" s="4"/>
      <c r="AI1986" s="4"/>
      <c r="AJ1986" s="1"/>
      <c r="AK1986" s="1"/>
      <c r="AL1986" s="1"/>
      <c r="AM1986" s="1"/>
    </row>
    <row r="1987" spans="1:39" ht="15" customHeight="1" x14ac:dyDescent="0.2">
      <c r="A1987" s="75">
        <f t="shared" si="673"/>
        <v>44922</v>
      </c>
      <c r="B1987" s="2">
        <f t="shared" si="664"/>
        <v>784.52708811000002</v>
      </c>
      <c r="C1987" s="157">
        <f t="shared" si="682"/>
        <v>773.77903871000001</v>
      </c>
      <c r="D1987" s="158">
        <f t="shared" si="674"/>
        <v>6370.34</v>
      </c>
      <c r="E1987" s="150">
        <f>IF(AND(K1987=1,K1986&gt;1),VLOOKUP(A1986,[1]Plan1!$GA$137:$GD$300,4),E1986)</f>
        <v>6407.93</v>
      </c>
      <c r="F1987" s="152">
        <f t="shared" si="665"/>
        <v>44834</v>
      </c>
      <c r="G1987" s="152">
        <f t="shared" si="683"/>
        <v>44864</v>
      </c>
      <c r="H1987" s="159">
        <f t="shared" si="666"/>
        <v>5.9007839455980093E-3</v>
      </c>
      <c r="I1987" s="160">
        <f t="shared" si="675"/>
        <v>44925</v>
      </c>
      <c r="J1987" s="155">
        <f t="shared" si="684"/>
        <v>30</v>
      </c>
      <c r="K1987" s="155">
        <f t="shared" si="680"/>
        <v>27</v>
      </c>
      <c r="L1987" s="2">
        <f t="shared" si="676"/>
        <v>1.00530914</v>
      </c>
      <c r="M1987" s="157">
        <f t="shared" si="681"/>
        <v>1.00530914</v>
      </c>
      <c r="N1987" s="2">
        <f t="shared" si="667"/>
        <v>777.88713995000001</v>
      </c>
      <c r="O1987" s="161">
        <f t="shared" si="677"/>
        <v>0</v>
      </c>
      <c r="P1987" s="162">
        <f t="shared" si="668"/>
        <v>0</v>
      </c>
      <c r="Q1987" s="157">
        <f t="shared" si="669"/>
        <v>0</v>
      </c>
      <c r="R1987" s="163">
        <f t="shared" si="678"/>
        <v>0.12</v>
      </c>
      <c r="S1987" s="161">
        <f t="shared" si="670"/>
        <v>27</v>
      </c>
      <c r="T1987" s="161">
        <v>360</v>
      </c>
      <c r="U1987" s="164">
        <f t="shared" si="671"/>
        <v>1.0085358760000001</v>
      </c>
      <c r="V1987" s="157">
        <f t="shared" si="672"/>
        <v>6.6399481600000003</v>
      </c>
      <c r="W1987" s="2">
        <f t="shared" si="679"/>
        <v>0</v>
      </c>
      <c r="X1987" s="8"/>
      <c r="Y1987" s="8"/>
      <c r="Z1987" s="5"/>
      <c r="AA1987" s="1"/>
      <c r="AB1987" s="8"/>
      <c r="AC1987" s="3"/>
      <c r="AD1987" s="1"/>
      <c r="AE1987" s="3"/>
      <c r="AF1987" s="3"/>
      <c r="AG1987" s="4"/>
      <c r="AH1987" s="4"/>
      <c r="AI1987" s="4"/>
      <c r="AJ1987" s="1"/>
      <c r="AK1987" s="1"/>
      <c r="AL1987" s="1"/>
      <c r="AM1987" s="1"/>
    </row>
    <row r="1988" spans="1:39" ht="15" customHeight="1" x14ac:dyDescent="0.2">
      <c r="A1988" s="75">
        <f t="shared" si="673"/>
        <v>44923</v>
      </c>
      <c r="B1988" s="2">
        <f t="shared" si="664"/>
        <v>784.92801436000002</v>
      </c>
      <c r="C1988" s="157">
        <f t="shared" si="682"/>
        <v>773.77903871000001</v>
      </c>
      <c r="D1988" s="158">
        <f t="shared" si="674"/>
        <v>6370.34</v>
      </c>
      <c r="E1988" s="150">
        <f>IF(AND(K1988=1,K1987&gt;1),VLOOKUP(A1987,[1]Plan1!$GA$137:$GD$300,4),E1987)</f>
        <v>6407.93</v>
      </c>
      <c r="F1988" s="152">
        <f t="shared" si="665"/>
        <v>44834</v>
      </c>
      <c r="G1988" s="152">
        <f t="shared" si="683"/>
        <v>44864</v>
      </c>
      <c r="H1988" s="159">
        <f t="shared" si="666"/>
        <v>5.9007839455980093E-3</v>
      </c>
      <c r="I1988" s="160">
        <f t="shared" si="675"/>
        <v>44925</v>
      </c>
      <c r="J1988" s="155">
        <f t="shared" si="684"/>
        <v>30</v>
      </c>
      <c r="K1988" s="155">
        <f t="shared" si="680"/>
        <v>28</v>
      </c>
      <c r="L1988" s="2">
        <f t="shared" si="676"/>
        <v>1.0055063099999999</v>
      </c>
      <c r="M1988" s="157">
        <f t="shared" si="681"/>
        <v>1.0055063099999999</v>
      </c>
      <c r="N1988" s="2">
        <f t="shared" si="667"/>
        <v>778.03970595999999</v>
      </c>
      <c r="O1988" s="161">
        <f t="shared" si="677"/>
        <v>0</v>
      </c>
      <c r="P1988" s="162">
        <f t="shared" si="668"/>
        <v>0</v>
      </c>
      <c r="Q1988" s="157">
        <f t="shared" si="669"/>
        <v>0</v>
      </c>
      <c r="R1988" s="163">
        <f t="shared" si="678"/>
        <v>0.12</v>
      </c>
      <c r="S1988" s="161">
        <f t="shared" si="670"/>
        <v>28</v>
      </c>
      <c r="T1988" s="161">
        <v>360</v>
      </c>
      <c r="U1988" s="164">
        <f t="shared" si="671"/>
        <v>1.0088534149999999</v>
      </c>
      <c r="V1988" s="157">
        <f t="shared" si="672"/>
        <v>6.8883083999999997</v>
      </c>
      <c r="W1988" s="2">
        <f t="shared" si="679"/>
        <v>0</v>
      </c>
      <c r="X1988" s="8"/>
      <c r="Y1988" s="8"/>
      <c r="Z1988" s="5"/>
      <c r="AA1988" s="1"/>
      <c r="AB1988" s="8"/>
      <c r="AC1988" s="3"/>
      <c r="AD1988" s="1"/>
      <c r="AE1988" s="3"/>
      <c r="AF1988" s="3"/>
      <c r="AG1988" s="4"/>
      <c r="AH1988" s="4"/>
      <c r="AI1988" s="4"/>
      <c r="AJ1988" s="1"/>
      <c r="AK1988" s="1"/>
      <c r="AL1988" s="1"/>
      <c r="AM1988" s="1"/>
    </row>
    <row r="1989" spans="1:39" ht="15" customHeight="1" x14ac:dyDescent="0.2">
      <c r="A1989" s="75">
        <f t="shared" si="673"/>
        <v>44924</v>
      </c>
      <c r="B1989" s="2">
        <f t="shared" si="664"/>
        <v>785.32915436999997</v>
      </c>
      <c r="C1989" s="157">
        <f t="shared" si="682"/>
        <v>773.77903871000001</v>
      </c>
      <c r="D1989" s="158">
        <f t="shared" si="674"/>
        <v>6370.34</v>
      </c>
      <c r="E1989" s="150">
        <f>IF(AND(K1989=1,K1988&gt;1),VLOOKUP(A1988,[1]Plan1!$GA$137:$GD$300,4),E1988)</f>
        <v>6407.93</v>
      </c>
      <c r="F1989" s="152">
        <f t="shared" si="665"/>
        <v>44834</v>
      </c>
      <c r="G1989" s="152">
        <f t="shared" si="683"/>
        <v>44864</v>
      </c>
      <c r="H1989" s="159">
        <f t="shared" si="666"/>
        <v>5.9007839455980093E-3</v>
      </c>
      <c r="I1989" s="160">
        <f t="shared" si="675"/>
        <v>44925</v>
      </c>
      <c r="J1989" s="155">
        <f t="shared" si="684"/>
        <v>30</v>
      </c>
      <c r="K1989" s="155">
        <f t="shared" si="680"/>
        <v>29</v>
      </c>
      <c r="L1989" s="2">
        <f t="shared" si="676"/>
        <v>1.0057035299999999</v>
      </c>
      <c r="M1989" s="157">
        <f t="shared" si="681"/>
        <v>1.0057035299999999</v>
      </c>
      <c r="N1989" s="2">
        <f t="shared" si="667"/>
        <v>778.19231066999998</v>
      </c>
      <c r="O1989" s="161">
        <f t="shared" si="677"/>
        <v>0</v>
      </c>
      <c r="P1989" s="162">
        <f t="shared" si="668"/>
        <v>0</v>
      </c>
      <c r="Q1989" s="157">
        <f t="shared" si="669"/>
        <v>0</v>
      </c>
      <c r="R1989" s="163">
        <f t="shared" si="678"/>
        <v>0.12</v>
      </c>
      <c r="S1989" s="161">
        <f t="shared" si="670"/>
        <v>29</v>
      </c>
      <c r="T1989" s="161">
        <v>360</v>
      </c>
      <c r="U1989" s="164">
        <f t="shared" si="671"/>
        <v>1.0091710540000001</v>
      </c>
      <c r="V1989" s="157">
        <f t="shared" si="672"/>
        <v>7.1368437</v>
      </c>
      <c r="W1989" s="2">
        <f t="shared" si="679"/>
        <v>0</v>
      </c>
      <c r="X1989" s="8"/>
      <c r="Y1989" s="8"/>
      <c r="Z1989" s="5"/>
      <c r="AA1989" s="1"/>
      <c r="AB1989" s="8"/>
      <c r="AC1989" s="3"/>
      <c r="AD1989" s="1"/>
      <c r="AE1989" s="3"/>
      <c r="AF1989" s="3"/>
      <c r="AG1989" s="4"/>
      <c r="AH1989" s="4"/>
      <c r="AI1989" s="4"/>
      <c r="AJ1989" s="1"/>
      <c r="AK1989" s="1"/>
      <c r="AL1989" s="1"/>
      <c r="AM1989" s="1"/>
    </row>
    <row r="1990" spans="1:39" ht="15" customHeight="1" x14ac:dyDescent="0.2">
      <c r="A1990" s="75">
        <f t="shared" si="673"/>
        <v>44925</v>
      </c>
      <c r="B1990" s="2">
        <f t="shared" si="664"/>
        <v>785.73049257999992</v>
      </c>
      <c r="C1990" s="157">
        <f t="shared" si="682"/>
        <v>773.77903871000001</v>
      </c>
      <c r="D1990" s="158">
        <f t="shared" si="674"/>
        <v>6370.34</v>
      </c>
      <c r="E1990" s="150">
        <f>IF(AND(K1990=1,K1989&gt;1),VLOOKUP(A1989,[1]Plan1!$GA$137:$GD$300,4),E1989)</f>
        <v>6407.93</v>
      </c>
      <c r="F1990" s="152">
        <f t="shared" si="665"/>
        <v>44834</v>
      </c>
      <c r="G1990" s="152">
        <f t="shared" si="683"/>
        <v>44864</v>
      </c>
      <c r="H1990" s="159">
        <f t="shared" si="666"/>
        <v>5.9007839455980093E-3</v>
      </c>
      <c r="I1990" s="160">
        <f t="shared" si="675"/>
        <v>44925</v>
      </c>
      <c r="J1990" s="155">
        <f t="shared" si="684"/>
        <v>30</v>
      </c>
      <c r="K1990" s="155">
        <f t="shared" si="680"/>
        <v>30</v>
      </c>
      <c r="L1990" s="2">
        <f t="shared" si="676"/>
        <v>1.0059007799999999</v>
      </c>
      <c r="M1990" s="157">
        <f t="shared" si="681"/>
        <v>1.0059007799999999</v>
      </c>
      <c r="N1990" s="2">
        <f t="shared" si="667"/>
        <v>778.34493857999996</v>
      </c>
      <c r="O1990" s="161">
        <f t="shared" si="677"/>
        <v>29</v>
      </c>
      <c r="P1990" s="162">
        <f t="shared" si="668"/>
        <v>3.4093299580627817E-2</v>
      </c>
      <c r="Q1990" s="157">
        <f t="shared" si="669"/>
        <v>26.536347159999998</v>
      </c>
      <c r="R1990" s="163">
        <f t="shared" si="678"/>
        <v>0.12</v>
      </c>
      <c r="S1990" s="161">
        <f t="shared" si="670"/>
        <v>30</v>
      </c>
      <c r="T1990" s="161">
        <v>360</v>
      </c>
      <c r="U1990" s="164">
        <f t="shared" si="671"/>
        <v>1.0094887930000001</v>
      </c>
      <c r="V1990" s="157">
        <f t="shared" si="672"/>
        <v>7.385554</v>
      </c>
      <c r="W1990" s="2">
        <f t="shared" si="679"/>
        <v>33.921901159999997</v>
      </c>
      <c r="X1990" s="8"/>
      <c r="Y1990" s="8"/>
      <c r="Z1990" s="5"/>
      <c r="AA1990" s="1"/>
      <c r="AB1990" s="8"/>
      <c r="AC1990" s="3"/>
      <c r="AD1990" s="1"/>
      <c r="AE1990" s="3"/>
      <c r="AF1990" s="3"/>
      <c r="AG1990" s="4"/>
      <c r="AH1990" s="4"/>
      <c r="AI1990" s="4"/>
      <c r="AJ1990" s="1"/>
      <c r="AK1990" s="1"/>
      <c r="AL1990" s="1"/>
      <c r="AM1990" s="1"/>
    </row>
    <row r="1991" spans="1:39" ht="15" customHeight="1" x14ac:dyDescent="0.2">
      <c r="A1991" s="75">
        <f t="shared" si="673"/>
        <v>44926</v>
      </c>
      <c r="B1991" s="2">
        <f t="shared" si="664"/>
        <v>752.13691615000005</v>
      </c>
      <c r="C1991" s="157">
        <f t="shared" si="682"/>
        <v>751.80859141999997</v>
      </c>
      <c r="D1991" s="158">
        <f t="shared" si="674"/>
        <v>6407.93</v>
      </c>
      <c r="E1991" s="150">
        <f>IF(AND(K1991=1,K1990&gt;1),VLOOKUP(A1990,[1]Plan1!$GA$137:$GD$300,4),E1990)</f>
        <v>6434.2</v>
      </c>
      <c r="F1991" s="152">
        <f t="shared" si="665"/>
        <v>44864</v>
      </c>
      <c r="G1991" s="152">
        <f t="shared" si="683"/>
        <v>44895</v>
      </c>
      <c r="H1991" s="159">
        <f t="shared" si="666"/>
        <v>4.0996078296735572E-3</v>
      </c>
      <c r="I1991" s="160">
        <f t="shared" si="675"/>
        <v>44956</v>
      </c>
      <c r="J1991" s="155">
        <f t="shared" si="684"/>
        <v>31</v>
      </c>
      <c r="K1991" s="155">
        <f t="shared" si="680"/>
        <v>1</v>
      </c>
      <c r="L1991" s="2">
        <f t="shared" si="676"/>
        <v>1.0001319799999999</v>
      </c>
      <c r="M1991" s="157">
        <f t="shared" si="681"/>
        <v>1.0001319799999999</v>
      </c>
      <c r="N1991" s="2">
        <f t="shared" si="667"/>
        <v>751.90781511</v>
      </c>
      <c r="O1991" s="161">
        <f t="shared" si="677"/>
        <v>0</v>
      </c>
      <c r="P1991" s="162">
        <f t="shared" si="668"/>
        <v>0</v>
      </c>
      <c r="Q1991" s="157">
        <f t="shared" si="669"/>
        <v>0</v>
      </c>
      <c r="R1991" s="163">
        <f t="shared" si="678"/>
        <v>0.12</v>
      </c>
      <c r="S1991" s="161">
        <f t="shared" si="670"/>
        <v>1</v>
      </c>
      <c r="T1991" s="161">
        <v>360</v>
      </c>
      <c r="U1991" s="164">
        <f t="shared" si="671"/>
        <v>1.0003046929999999</v>
      </c>
      <c r="V1991" s="157">
        <f t="shared" si="672"/>
        <v>0.22910104000000001</v>
      </c>
      <c r="W1991" s="2">
        <f t="shared" si="679"/>
        <v>0</v>
      </c>
      <c r="X1991" s="8"/>
      <c r="Y1991" s="8"/>
      <c r="Z1991" s="5"/>
      <c r="AA1991" s="1"/>
      <c r="AB1991" s="8"/>
      <c r="AC1991" s="3"/>
      <c r="AD1991" s="1"/>
      <c r="AE1991" s="3"/>
      <c r="AF1991" s="3"/>
      <c r="AG1991" s="4"/>
      <c r="AH1991" s="4"/>
      <c r="AI1991" s="4"/>
      <c r="AJ1991" s="1"/>
      <c r="AK1991" s="1"/>
      <c r="AL1991" s="1"/>
      <c r="AM1991" s="1"/>
    </row>
    <row r="1992" spans="1:39" ht="15" customHeight="1" x14ac:dyDescent="0.2">
      <c r="A1992" s="75">
        <f t="shared" si="673"/>
        <v>44927</v>
      </c>
      <c r="B1992" s="2">
        <f t="shared" si="664"/>
        <v>752.46538710000004</v>
      </c>
      <c r="C1992" s="157">
        <f t="shared" si="682"/>
        <v>751.80859141999997</v>
      </c>
      <c r="D1992" s="158">
        <f t="shared" si="674"/>
        <v>6407.93</v>
      </c>
      <c r="E1992" s="150">
        <f>IF(AND(K1992=1,K1991&gt;1),VLOOKUP(A1991,[1]Plan1!$GA$137:$GD$300,4),E1991)</f>
        <v>6434.2</v>
      </c>
      <c r="F1992" s="152">
        <f t="shared" si="665"/>
        <v>44864</v>
      </c>
      <c r="G1992" s="152">
        <f t="shared" si="683"/>
        <v>44895</v>
      </c>
      <c r="H1992" s="159">
        <f t="shared" si="666"/>
        <v>4.0996078296735572E-3</v>
      </c>
      <c r="I1992" s="160">
        <f t="shared" si="675"/>
        <v>44956</v>
      </c>
      <c r="J1992" s="155">
        <f t="shared" si="684"/>
        <v>31</v>
      </c>
      <c r="K1992" s="155">
        <f t="shared" si="680"/>
        <v>2</v>
      </c>
      <c r="L1992" s="2">
        <f t="shared" si="676"/>
        <v>1.0002639799999999</v>
      </c>
      <c r="M1992" s="157">
        <f t="shared" si="681"/>
        <v>1.0002639799999999</v>
      </c>
      <c r="N1992" s="2">
        <f t="shared" si="667"/>
        <v>752.00705385000003</v>
      </c>
      <c r="O1992" s="161">
        <f t="shared" si="677"/>
        <v>0</v>
      </c>
      <c r="P1992" s="162">
        <f t="shared" si="668"/>
        <v>0</v>
      </c>
      <c r="Q1992" s="157">
        <f t="shared" si="669"/>
        <v>0</v>
      </c>
      <c r="R1992" s="163">
        <f t="shared" si="678"/>
        <v>0.12</v>
      </c>
      <c r="S1992" s="161">
        <f t="shared" si="670"/>
        <v>2</v>
      </c>
      <c r="T1992" s="161">
        <v>360</v>
      </c>
      <c r="U1992" s="164">
        <f t="shared" si="671"/>
        <v>1.0006094800000001</v>
      </c>
      <c r="V1992" s="157">
        <f t="shared" si="672"/>
        <v>0.45833325000000003</v>
      </c>
      <c r="W1992" s="2">
        <f t="shared" si="679"/>
        <v>0</v>
      </c>
      <c r="X1992" s="8"/>
      <c r="Y1992" s="8"/>
      <c r="Z1992" s="5"/>
      <c r="AA1992" s="1"/>
      <c r="AB1992" s="8"/>
      <c r="AC1992" s="3"/>
      <c r="AD1992" s="1"/>
      <c r="AE1992" s="3"/>
      <c r="AF1992" s="3"/>
      <c r="AG1992" s="4"/>
      <c r="AH1992" s="4"/>
      <c r="AI1992" s="4"/>
      <c r="AJ1992" s="1"/>
      <c r="AK1992" s="1"/>
      <c r="AL1992" s="1"/>
      <c r="AM1992" s="1"/>
    </row>
    <row r="1993" spans="1:39" ht="15" customHeight="1" x14ac:dyDescent="0.2">
      <c r="A1993" s="75">
        <f t="shared" si="673"/>
        <v>44928</v>
      </c>
      <c r="B1993" s="2">
        <f t="shared" si="664"/>
        <v>752.79400279000004</v>
      </c>
      <c r="C1993" s="157">
        <f t="shared" si="682"/>
        <v>751.80859141999997</v>
      </c>
      <c r="D1993" s="158">
        <f t="shared" si="674"/>
        <v>6407.93</v>
      </c>
      <c r="E1993" s="150">
        <f>IF(AND(K1993=1,K1992&gt;1),VLOOKUP(A1992,[1]Plan1!$GA$137:$GD$300,4),E1992)</f>
        <v>6434.2</v>
      </c>
      <c r="F1993" s="152">
        <f t="shared" si="665"/>
        <v>44864</v>
      </c>
      <c r="G1993" s="152">
        <f t="shared" si="683"/>
        <v>44895</v>
      </c>
      <c r="H1993" s="159">
        <f t="shared" si="666"/>
        <v>4.0996078296735572E-3</v>
      </c>
      <c r="I1993" s="160">
        <f t="shared" si="675"/>
        <v>44956</v>
      </c>
      <c r="J1993" s="155">
        <f t="shared" si="684"/>
        <v>31</v>
      </c>
      <c r="K1993" s="155">
        <f t="shared" si="680"/>
        <v>3</v>
      </c>
      <c r="L1993" s="2">
        <f t="shared" si="676"/>
        <v>1.0003960000000001</v>
      </c>
      <c r="M1993" s="157">
        <f t="shared" si="681"/>
        <v>1.0003960000000001</v>
      </c>
      <c r="N1993" s="2">
        <f t="shared" si="667"/>
        <v>752.10630762000005</v>
      </c>
      <c r="O1993" s="161">
        <f t="shared" si="677"/>
        <v>0</v>
      </c>
      <c r="P1993" s="162">
        <f t="shared" si="668"/>
        <v>0</v>
      </c>
      <c r="Q1993" s="157">
        <f t="shared" si="669"/>
        <v>0</v>
      </c>
      <c r="R1993" s="163">
        <f t="shared" si="678"/>
        <v>0.12</v>
      </c>
      <c r="S1993" s="161">
        <f t="shared" si="670"/>
        <v>3</v>
      </c>
      <c r="T1993" s="161">
        <v>360</v>
      </c>
      <c r="U1993" s="164">
        <f t="shared" si="671"/>
        <v>1.000914359</v>
      </c>
      <c r="V1993" s="157">
        <f t="shared" si="672"/>
        <v>0.68769517000000002</v>
      </c>
      <c r="W1993" s="2">
        <f t="shared" si="679"/>
        <v>0</v>
      </c>
      <c r="X1993" s="8"/>
      <c r="Y1993" s="8"/>
      <c r="Z1993" s="5"/>
      <c r="AA1993" s="1"/>
      <c r="AB1993" s="8"/>
      <c r="AC1993" s="3"/>
      <c r="AD1993" s="1"/>
      <c r="AE1993" s="3"/>
      <c r="AF1993" s="3"/>
      <c r="AG1993" s="4"/>
      <c r="AH1993" s="4"/>
      <c r="AI1993" s="4"/>
      <c r="AJ1993" s="1"/>
      <c r="AK1993" s="1"/>
      <c r="AL1993" s="1"/>
      <c r="AM1993" s="1"/>
    </row>
    <row r="1994" spans="1:39" ht="15" customHeight="1" x14ac:dyDescent="0.2">
      <c r="A1994" s="75">
        <f t="shared" si="673"/>
        <v>44929</v>
      </c>
      <c r="B1994" s="2">
        <f t="shared" si="664"/>
        <v>753.12275647000001</v>
      </c>
      <c r="C1994" s="157">
        <f t="shared" si="682"/>
        <v>751.80859141999997</v>
      </c>
      <c r="D1994" s="158">
        <f t="shared" si="674"/>
        <v>6407.93</v>
      </c>
      <c r="E1994" s="150">
        <f>IF(AND(K1994=1,K1993&gt;1),VLOOKUP(A1993,[1]Plan1!$GA$137:$GD$300,4),E1993)</f>
        <v>6434.2</v>
      </c>
      <c r="F1994" s="152">
        <f t="shared" si="665"/>
        <v>44864</v>
      </c>
      <c r="G1994" s="152">
        <f t="shared" si="683"/>
        <v>44895</v>
      </c>
      <c r="H1994" s="159">
        <f t="shared" si="666"/>
        <v>4.0996078296735572E-3</v>
      </c>
      <c r="I1994" s="160">
        <f t="shared" si="675"/>
        <v>44956</v>
      </c>
      <c r="J1994" s="155">
        <f t="shared" si="684"/>
        <v>31</v>
      </c>
      <c r="K1994" s="155">
        <f t="shared" si="680"/>
        <v>4</v>
      </c>
      <c r="L1994" s="2">
        <f t="shared" si="676"/>
        <v>1.0005280299999999</v>
      </c>
      <c r="M1994" s="157">
        <f t="shared" si="681"/>
        <v>1.0005280299999999</v>
      </c>
      <c r="N1994" s="2">
        <f t="shared" si="667"/>
        <v>752.20556891000001</v>
      </c>
      <c r="O1994" s="161">
        <f t="shared" si="677"/>
        <v>0</v>
      </c>
      <c r="P1994" s="162">
        <f t="shared" si="668"/>
        <v>0</v>
      </c>
      <c r="Q1994" s="157">
        <f t="shared" si="669"/>
        <v>0</v>
      </c>
      <c r="R1994" s="163">
        <f t="shared" si="678"/>
        <v>0.12</v>
      </c>
      <c r="S1994" s="161">
        <f t="shared" si="670"/>
        <v>4</v>
      </c>
      <c r="T1994" s="161">
        <v>360</v>
      </c>
      <c r="U1994" s="164">
        <f t="shared" si="671"/>
        <v>1.0012193309999999</v>
      </c>
      <c r="V1994" s="157">
        <f t="shared" si="672"/>
        <v>0.91718756000000001</v>
      </c>
      <c r="W1994" s="2">
        <f t="shared" si="679"/>
        <v>0</v>
      </c>
      <c r="X1994" s="8"/>
      <c r="Y1994" s="8"/>
      <c r="Z1994" s="5"/>
      <c r="AA1994" s="1"/>
      <c r="AB1994" s="8"/>
      <c r="AC1994" s="3"/>
      <c r="AD1994" s="1"/>
      <c r="AE1994" s="3"/>
      <c r="AF1994" s="3"/>
      <c r="AG1994" s="4"/>
      <c r="AH1994" s="4"/>
      <c r="AI1994" s="4"/>
      <c r="AJ1994" s="1"/>
      <c r="AK1994" s="1"/>
      <c r="AL1994" s="1"/>
      <c r="AM1994" s="1"/>
    </row>
    <row r="1995" spans="1:39" ht="15" customHeight="1" x14ac:dyDescent="0.2">
      <c r="A1995" s="75">
        <f t="shared" si="673"/>
        <v>44930</v>
      </c>
      <c r="B1995" s="2">
        <f t="shared" ref="B1995:B2058" si="685">N1995+V1995</f>
        <v>753.45166325000002</v>
      </c>
      <c r="C1995" s="157">
        <f t="shared" si="682"/>
        <v>751.80859141999997</v>
      </c>
      <c r="D1995" s="158">
        <f t="shared" si="674"/>
        <v>6407.93</v>
      </c>
      <c r="E1995" s="150">
        <f>IF(AND(K1995=1,K1994&gt;1),VLOOKUP(A1994,[1]Plan1!$GA$137:$GD$300,4),E1994)</f>
        <v>6434.2</v>
      </c>
      <c r="F1995" s="152">
        <f t="shared" ref="F1995:F2058" si="686">EDATE(G1995,-1)</f>
        <v>44864</v>
      </c>
      <c r="G1995" s="152">
        <f t="shared" si="683"/>
        <v>44895</v>
      </c>
      <c r="H1995" s="159">
        <f t="shared" ref="H1995:H2058" si="687">(E1995/D1995)-1</f>
        <v>4.0996078296735572E-3</v>
      </c>
      <c r="I1995" s="160">
        <f t="shared" si="675"/>
        <v>44956</v>
      </c>
      <c r="J1995" s="155">
        <f t="shared" si="684"/>
        <v>31</v>
      </c>
      <c r="K1995" s="155">
        <f t="shared" si="680"/>
        <v>5</v>
      </c>
      <c r="L1995" s="2">
        <f t="shared" si="676"/>
        <v>1.00066009</v>
      </c>
      <c r="M1995" s="157">
        <f t="shared" si="681"/>
        <v>1.00066009</v>
      </c>
      <c r="N1995" s="2">
        <f t="shared" ref="N1995:N2058" si="688">TRUNC(C1995*M1995,8)</f>
        <v>752.30485275000001</v>
      </c>
      <c r="O1995" s="161">
        <f t="shared" si="677"/>
        <v>0</v>
      </c>
      <c r="P1995" s="162">
        <f t="shared" ref="P1995:P2058" si="689">IF(O1995&gt;0,VLOOKUP($A1995,$AB$11:$AG$122,6),0)</f>
        <v>0</v>
      </c>
      <c r="Q1995" s="157">
        <f t="shared" ref="Q1995:Q2058" si="690">IF(P1995&gt;0,TRUNC(P1995*N1995,8),0)</f>
        <v>0</v>
      </c>
      <c r="R1995" s="163">
        <f t="shared" si="678"/>
        <v>0.12</v>
      </c>
      <c r="S1995" s="161">
        <f t="shared" ref="S1995:S2058" si="691">K1995</f>
        <v>5</v>
      </c>
      <c r="T1995" s="161">
        <v>360</v>
      </c>
      <c r="U1995" s="164">
        <f t="shared" ref="U1995:U2058" si="692">ROUND((1+R1995)^(30/360)^(K1995/J1995),9)</f>
        <v>1.001524396</v>
      </c>
      <c r="V1995" s="157">
        <f t="shared" ref="V1995:V2058" si="693">TRUNC((N1995*(U1995-1)),8)</f>
        <v>1.1468105</v>
      </c>
      <c r="W1995" s="2">
        <f t="shared" si="679"/>
        <v>0</v>
      </c>
      <c r="X1995" s="8"/>
      <c r="Y1995" s="8"/>
      <c r="Z1995" s="5"/>
      <c r="AA1995" s="1"/>
      <c r="AB1995" s="8"/>
      <c r="AC1995" s="3"/>
      <c r="AD1995" s="1"/>
      <c r="AE1995" s="3"/>
      <c r="AF1995" s="3"/>
      <c r="AG1995" s="4"/>
      <c r="AH1995" s="4"/>
      <c r="AI1995" s="4"/>
      <c r="AJ1995" s="1"/>
      <c r="AK1995" s="1"/>
      <c r="AL1995" s="1"/>
      <c r="AM1995" s="1"/>
    </row>
    <row r="1996" spans="1:39" ht="15" customHeight="1" x14ac:dyDescent="0.2">
      <c r="A1996" s="75">
        <f t="shared" ref="A1996:A2059" si="694">(A1995+1)</f>
        <v>44931</v>
      </c>
      <c r="B1996" s="2">
        <f t="shared" si="685"/>
        <v>753.78070811999999</v>
      </c>
      <c r="C1996" s="157">
        <f t="shared" si="682"/>
        <v>751.80859141999997</v>
      </c>
      <c r="D1996" s="158">
        <f t="shared" ref="D1996:D2059" si="695">IF(E1996=E1995,D1995,E1995)</f>
        <v>6407.93</v>
      </c>
      <c r="E1996" s="150">
        <f>IF(AND(K1996=1,K1995&gt;1),VLOOKUP(A1995,[1]Plan1!$GA$137:$GD$300,4),E1995)</f>
        <v>6434.2</v>
      </c>
      <c r="F1996" s="152">
        <f t="shared" si="686"/>
        <v>44864</v>
      </c>
      <c r="G1996" s="152">
        <f t="shared" si="683"/>
        <v>44895</v>
      </c>
      <c r="H1996" s="159">
        <f t="shared" si="687"/>
        <v>4.0996078296735572E-3</v>
      </c>
      <c r="I1996" s="160">
        <f t="shared" ref="I1996:I2059" si="696">VLOOKUP(A1995,AF$126:AI$301,4)</f>
        <v>44956</v>
      </c>
      <c r="J1996" s="155">
        <f t="shared" si="684"/>
        <v>31</v>
      </c>
      <c r="K1996" s="155">
        <f t="shared" si="680"/>
        <v>6</v>
      </c>
      <c r="L1996" s="2">
        <f t="shared" ref="L1996:L2059" si="697">TRUNC((E1996/D1996)^TRUNC((K1996/J1996),9),8)</f>
        <v>1.00079216</v>
      </c>
      <c r="M1996" s="157">
        <f t="shared" si="681"/>
        <v>1.00079216</v>
      </c>
      <c r="N1996" s="2">
        <f t="shared" si="688"/>
        <v>752.40414410999995</v>
      </c>
      <c r="O1996" s="161">
        <f t="shared" ref="O1996:O2059" si="698">IF(VLOOKUP(A1996,AB$11:AK$122,10)=VLOOKUP(A1995,AB$11:AK$122,10),0,VLOOKUP(A1996,AB$11:AK$122,10))</f>
        <v>0</v>
      </c>
      <c r="P1996" s="162">
        <f t="shared" si="689"/>
        <v>0</v>
      </c>
      <c r="Q1996" s="157">
        <f t="shared" si="690"/>
        <v>0</v>
      </c>
      <c r="R1996" s="163">
        <f t="shared" ref="R1996:R2059" si="699">(R1995)</f>
        <v>0.12</v>
      </c>
      <c r="S1996" s="161">
        <f t="shared" si="691"/>
        <v>6</v>
      </c>
      <c r="T1996" s="161">
        <v>360</v>
      </c>
      <c r="U1996" s="164">
        <f t="shared" si="692"/>
        <v>1.001829554</v>
      </c>
      <c r="V1996" s="157">
        <f t="shared" si="693"/>
        <v>1.3765640100000001</v>
      </c>
      <c r="W1996" s="2">
        <f t="shared" ref="W1996:W2059" si="700">IF(O1996&gt;0,Q1996+V1996,0)</f>
        <v>0</v>
      </c>
      <c r="X1996" s="8"/>
      <c r="Y1996" s="8"/>
      <c r="Z1996" s="5"/>
      <c r="AA1996" s="1"/>
      <c r="AB1996" s="8"/>
      <c r="AC1996" s="3"/>
      <c r="AD1996" s="1"/>
      <c r="AE1996" s="3"/>
      <c r="AF1996" s="3"/>
      <c r="AG1996" s="4"/>
      <c r="AH1996" s="4"/>
      <c r="AI1996" s="4"/>
      <c r="AJ1996" s="1"/>
      <c r="AK1996" s="1"/>
      <c r="AL1996" s="1"/>
      <c r="AM1996" s="1"/>
    </row>
    <row r="1997" spans="1:39" ht="15" customHeight="1" x14ac:dyDescent="0.2">
      <c r="A1997" s="75">
        <f t="shared" si="694"/>
        <v>44932</v>
      </c>
      <c r="B1997" s="2">
        <f t="shared" si="685"/>
        <v>754.10989787999995</v>
      </c>
      <c r="C1997" s="157">
        <f t="shared" si="682"/>
        <v>751.80859141999997</v>
      </c>
      <c r="D1997" s="158">
        <f t="shared" si="695"/>
        <v>6407.93</v>
      </c>
      <c r="E1997" s="150">
        <f>IF(AND(K1997=1,K1996&gt;1),VLOOKUP(A1996,[1]Plan1!$GA$137:$GD$300,4),E1996)</f>
        <v>6434.2</v>
      </c>
      <c r="F1997" s="152">
        <f t="shared" si="686"/>
        <v>44864</v>
      </c>
      <c r="G1997" s="152">
        <f t="shared" si="683"/>
        <v>44895</v>
      </c>
      <c r="H1997" s="159">
        <f t="shared" si="687"/>
        <v>4.0996078296735572E-3</v>
      </c>
      <c r="I1997" s="160">
        <f t="shared" si="696"/>
        <v>44956</v>
      </c>
      <c r="J1997" s="155">
        <f t="shared" si="684"/>
        <v>31</v>
      </c>
      <c r="K1997" s="155">
        <f t="shared" si="680"/>
        <v>7</v>
      </c>
      <c r="L1997" s="2">
        <f t="shared" si="697"/>
        <v>1.00092425</v>
      </c>
      <c r="M1997" s="157">
        <f t="shared" si="681"/>
        <v>1.00092425</v>
      </c>
      <c r="N1997" s="2">
        <f t="shared" si="688"/>
        <v>752.50345050999999</v>
      </c>
      <c r="O1997" s="161">
        <f t="shared" si="698"/>
        <v>0</v>
      </c>
      <c r="P1997" s="162">
        <f t="shared" si="689"/>
        <v>0</v>
      </c>
      <c r="Q1997" s="157">
        <f t="shared" si="690"/>
        <v>0</v>
      </c>
      <c r="R1997" s="163">
        <f t="shared" si="699"/>
        <v>0.12</v>
      </c>
      <c r="S1997" s="161">
        <f t="shared" si="691"/>
        <v>7</v>
      </c>
      <c r="T1997" s="161">
        <v>360</v>
      </c>
      <c r="U1997" s="164">
        <f t="shared" si="692"/>
        <v>1.002134804</v>
      </c>
      <c r="V1997" s="157">
        <f t="shared" si="693"/>
        <v>1.6064473699999999</v>
      </c>
      <c r="W1997" s="2">
        <f t="shared" si="700"/>
        <v>0</v>
      </c>
      <c r="X1997" s="8"/>
      <c r="Y1997" s="8"/>
      <c r="Z1997" s="5"/>
      <c r="AA1997" s="1"/>
      <c r="AB1997" s="8"/>
      <c r="AC1997" s="3"/>
      <c r="AD1997" s="1"/>
      <c r="AE1997" s="3"/>
      <c r="AF1997" s="3"/>
      <c r="AG1997" s="4"/>
      <c r="AH1997" s="4"/>
      <c r="AI1997" s="4"/>
      <c r="AJ1997" s="1"/>
      <c r="AK1997" s="1"/>
      <c r="AL1997" s="1"/>
      <c r="AM1997" s="1"/>
    </row>
    <row r="1998" spans="1:39" ht="15" customHeight="1" x14ac:dyDescent="0.2">
      <c r="A1998" s="75">
        <f t="shared" si="694"/>
        <v>44933</v>
      </c>
      <c r="B1998" s="2">
        <f t="shared" si="685"/>
        <v>754.43922654999994</v>
      </c>
      <c r="C1998" s="157">
        <f t="shared" si="682"/>
        <v>751.80859141999997</v>
      </c>
      <c r="D1998" s="158">
        <f t="shared" si="695"/>
        <v>6407.93</v>
      </c>
      <c r="E1998" s="150">
        <f>IF(AND(K1998=1,K1997&gt;1),VLOOKUP(A1997,[1]Plan1!$GA$137:$GD$300,4),E1997)</f>
        <v>6434.2</v>
      </c>
      <c r="F1998" s="152">
        <f t="shared" si="686"/>
        <v>44864</v>
      </c>
      <c r="G1998" s="152">
        <f t="shared" si="683"/>
        <v>44895</v>
      </c>
      <c r="H1998" s="159">
        <f t="shared" si="687"/>
        <v>4.0996078296735572E-3</v>
      </c>
      <c r="I1998" s="160">
        <f t="shared" si="696"/>
        <v>44956</v>
      </c>
      <c r="J1998" s="155">
        <f t="shared" si="684"/>
        <v>31</v>
      </c>
      <c r="K1998" s="155">
        <f t="shared" si="680"/>
        <v>8</v>
      </c>
      <c r="L1998" s="2">
        <f t="shared" si="697"/>
        <v>1.00105635</v>
      </c>
      <c r="M1998" s="157">
        <f t="shared" si="681"/>
        <v>1.00105635</v>
      </c>
      <c r="N1998" s="2">
        <f t="shared" si="688"/>
        <v>752.60276441999997</v>
      </c>
      <c r="O1998" s="161">
        <f t="shared" si="698"/>
        <v>0</v>
      </c>
      <c r="P1998" s="162">
        <f t="shared" si="689"/>
        <v>0</v>
      </c>
      <c r="Q1998" s="157">
        <f t="shared" si="690"/>
        <v>0</v>
      </c>
      <c r="R1998" s="163">
        <f t="shared" si="699"/>
        <v>0.12</v>
      </c>
      <c r="S1998" s="161">
        <f t="shared" si="691"/>
        <v>8</v>
      </c>
      <c r="T1998" s="161">
        <v>360</v>
      </c>
      <c r="U1998" s="164">
        <f t="shared" si="692"/>
        <v>1.002440148</v>
      </c>
      <c r="V1998" s="157">
        <f t="shared" si="693"/>
        <v>1.8364621299999999</v>
      </c>
      <c r="W1998" s="2">
        <f t="shared" si="700"/>
        <v>0</v>
      </c>
      <c r="X1998" s="8"/>
      <c r="Y1998" s="8"/>
      <c r="Z1998" s="5"/>
      <c r="AA1998" s="1"/>
      <c r="AB1998" s="8"/>
      <c r="AC1998" s="3"/>
      <c r="AD1998" s="1"/>
      <c r="AE1998" s="3"/>
      <c r="AF1998" s="3"/>
      <c r="AG1998" s="4"/>
      <c r="AH1998" s="4"/>
      <c r="AI1998" s="4"/>
      <c r="AJ1998" s="1"/>
      <c r="AK1998" s="1"/>
      <c r="AL1998" s="1"/>
      <c r="AM1998" s="1"/>
    </row>
    <row r="1999" spans="1:39" ht="15" customHeight="1" x14ac:dyDescent="0.2">
      <c r="A1999" s="75">
        <f t="shared" si="694"/>
        <v>44934</v>
      </c>
      <c r="B1999" s="2">
        <f t="shared" si="685"/>
        <v>754.76870847999999</v>
      </c>
      <c r="C1999" s="157">
        <f t="shared" si="682"/>
        <v>751.80859141999997</v>
      </c>
      <c r="D1999" s="158">
        <f t="shared" si="695"/>
        <v>6407.93</v>
      </c>
      <c r="E1999" s="150">
        <f>IF(AND(K1999=1,K1998&gt;1),VLOOKUP(A1998,[1]Plan1!$GA$137:$GD$300,4),E1998)</f>
        <v>6434.2</v>
      </c>
      <c r="F1999" s="152">
        <f t="shared" si="686"/>
        <v>44864</v>
      </c>
      <c r="G1999" s="152">
        <f t="shared" si="683"/>
        <v>44895</v>
      </c>
      <c r="H1999" s="159">
        <f t="shared" si="687"/>
        <v>4.0996078296735572E-3</v>
      </c>
      <c r="I1999" s="160">
        <f t="shared" si="696"/>
        <v>44956</v>
      </c>
      <c r="J1999" s="155">
        <f t="shared" si="684"/>
        <v>31</v>
      </c>
      <c r="K1999" s="155">
        <f t="shared" si="680"/>
        <v>9</v>
      </c>
      <c r="L1999" s="2">
        <f t="shared" si="697"/>
        <v>1.0011884799999999</v>
      </c>
      <c r="M1999" s="157">
        <f t="shared" si="681"/>
        <v>1.0011884799999999</v>
      </c>
      <c r="N1999" s="2">
        <f t="shared" si="688"/>
        <v>752.70210089</v>
      </c>
      <c r="O1999" s="161">
        <f t="shared" si="698"/>
        <v>0</v>
      </c>
      <c r="P1999" s="162">
        <f t="shared" si="689"/>
        <v>0</v>
      </c>
      <c r="Q1999" s="157">
        <f t="shared" si="690"/>
        <v>0</v>
      </c>
      <c r="R1999" s="163">
        <f t="shared" si="699"/>
        <v>0.12</v>
      </c>
      <c r="S1999" s="161">
        <f t="shared" si="691"/>
        <v>9</v>
      </c>
      <c r="T1999" s="161">
        <v>360</v>
      </c>
      <c r="U1999" s="164">
        <f t="shared" si="692"/>
        <v>1.002745585</v>
      </c>
      <c r="V1999" s="157">
        <f t="shared" si="693"/>
        <v>2.0666075899999998</v>
      </c>
      <c r="W1999" s="2">
        <f t="shared" si="700"/>
        <v>0</v>
      </c>
      <c r="X1999" s="8"/>
      <c r="Y1999" s="8"/>
      <c r="Z1999" s="5"/>
      <c r="AA1999" s="1"/>
      <c r="AB1999" s="8"/>
      <c r="AC1999" s="3"/>
      <c r="AD1999" s="1"/>
      <c r="AE1999" s="3"/>
      <c r="AF1999" s="3"/>
      <c r="AG1999" s="4"/>
      <c r="AH1999" s="4"/>
      <c r="AI1999" s="4"/>
      <c r="AJ1999" s="1"/>
      <c r="AK1999" s="1"/>
      <c r="AL1999" s="1"/>
      <c r="AM1999" s="1"/>
    </row>
    <row r="2000" spans="1:39" ht="15" customHeight="1" x14ac:dyDescent="0.2">
      <c r="A2000" s="75">
        <f t="shared" si="694"/>
        <v>44935</v>
      </c>
      <c r="B2000" s="2">
        <f t="shared" si="685"/>
        <v>755.09832865999999</v>
      </c>
      <c r="C2000" s="157">
        <f t="shared" si="682"/>
        <v>751.80859141999997</v>
      </c>
      <c r="D2000" s="158">
        <f t="shared" si="695"/>
        <v>6407.93</v>
      </c>
      <c r="E2000" s="150">
        <f>IF(AND(K2000=1,K1999&gt;1),VLOOKUP(A1999,[1]Plan1!$GA$137:$GD$300,4),E1999)</f>
        <v>6434.2</v>
      </c>
      <c r="F2000" s="152">
        <f t="shared" si="686"/>
        <v>44864</v>
      </c>
      <c r="G2000" s="152">
        <f t="shared" si="683"/>
        <v>44895</v>
      </c>
      <c r="H2000" s="159">
        <f t="shared" si="687"/>
        <v>4.0996078296735572E-3</v>
      </c>
      <c r="I2000" s="160">
        <f t="shared" si="696"/>
        <v>44956</v>
      </c>
      <c r="J2000" s="155">
        <f t="shared" si="684"/>
        <v>31</v>
      </c>
      <c r="K2000" s="155">
        <f t="shared" si="680"/>
        <v>10</v>
      </c>
      <c r="L2000" s="2">
        <f t="shared" si="697"/>
        <v>1.00132062</v>
      </c>
      <c r="M2000" s="157">
        <f t="shared" si="681"/>
        <v>1.00132062</v>
      </c>
      <c r="N2000" s="2">
        <f t="shared" si="688"/>
        <v>752.80144487999996</v>
      </c>
      <c r="O2000" s="161">
        <f t="shared" si="698"/>
        <v>0</v>
      </c>
      <c r="P2000" s="162">
        <f t="shared" si="689"/>
        <v>0</v>
      </c>
      <c r="Q2000" s="157">
        <f t="shared" si="690"/>
        <v>0</v>
      </c>
      <c r="R2000" s="163">
        <f t="shared" si="699"/>
        <v>0.12</v>
      </c>
      <c r="S2000" s="161">
        <f t="shared" si="691"/>
        <v>10</v>
      </c>
      <c r="T2000" s="161">
        <v>360</v>
      </c>
      <c r="U2000" s="164">
        <f t="shared" si="692"/>
        <v>1.0030511150000001</v>
      </c>
      <c r="V2000" s="157">
        <f t="shared" si="693"/>
        <v>2.2968837799999999</v>
      </c>
      <c r="W2000" s="2">
        <f t="shared" si="700"/>
        <v>0</v>
      </c>
      <c r="X2000" s="8"/>
      <c r="Y2000" s="8"/>
      <c r="Z2000" s="5"/>
      <c r="AA2000" s="1"/>
      <c r="AB2000" s="8"/>
      <c r="AC2000" s="3"/>
      <c r="AD2000" s="1"/>
      <c r="AE2000" s="3"/>
      <c r="AF2000" s="3"/>
      <c r="AG2000" s="4"/>
      <c r="AH2000" s="4"/>
      <c r="AI2000" s="4"/>
      <c r="AJ2000" s="1"/>
      <c r="AK2000" s="1"/>
      <c r="AL2000" s="1"/>
      <c r="AM2000" s="1"/>
    </row>
    <row r="2001" spans="1:39" ht="15" customHeight="1" x14ac:dyDescent="0.2">
      <c r="A2001" s="75">
        <f t="shared" si="694"/>
        <v>44936</v>
      </c>
      <c r="B2001" s="2">
        <f t="shared" si="685"/>
        <v>755.42809463000003</v>
      </c>
      <c r="C2001" s="157">
        <f t="shared" si="682"/>
        <v>751.80859141999997</v>
      </c>
      <c r="D2001" s="158">
        <f t="shared" si="695"/>
        <v>6407.93</v>
      </c>
      <c r="E2001" s="150">
        <f>IF(AND(K2001=1,K2000&gt;1),VLOOKUP(A2000,[1]Plan1!$GA$137:$GD$300,4),E2000)</f>
        <v>6434.2</v>
      </c>
      <c r="F2001" s="152">
        <f t="shared" si="686"/>
        <v>44864</v>
      </c>
      <c r="G2001" s="152">
        <f t="shared" si="683"/>
        <v>44895</v>
      </c>
      <c r="H2001" s="159">
        <f t="shared" si="687"/>
        <v>4.0996078296735572E-3</v>
      </c>
      <c r="I2001" s="160">
        <f t="shared" si="696"/>
        <v>44956</v>
      </c>
      <c r="J2001" s="155">
        <f t="shared" si="684"/>
        <v>31</v>
      </c>
      <c r="K2001" s="155">
        <f t="shared" si="680"/>
        <v>11</v>
      </c>
      <c r="L2001" s="2">
        <f t="shared" si="697"/>
        <v>1.0014527799999999</v>
      </c>
      <c r="M2001" s="157">
        <f t="shared" si="681"/>
        <v>1.0014527799999999</v>
      </c>
      <c r="N2001" s="2">
        <f t="shared" si="688"/>
        <v>752.90080390000003</v>
      </c>
      <c r="O2001" s="161">
        <f t="shared" si="698"/>
        <v>0</v>
      </c>
      <c r="P2001" s="162">
        <f t="shared" si="689"/>
        <v>0</v>
      </c>
      <c r="Q2001" s="157">
        <f t="shared" si="690"/>
        <v>0</v>
      </c>
      <c r="R2001" s="163">
        <f t="shared" si="699"/>
        <v>0.12</v>
      </c>
      <c r="S2001" s="161">
        <f t="shared" si="691"/>
        <v>11</v>
      </c>
      <c r="T2001" s="161">
        <v>360</v>
      </c>
      <c r="U2001" s="164">
        <f t="shared" si="692"/>
        <v>1.0033567379999999</v>
      </c>
      <c r="V2001" s="157">
        <f t="shared" si="693"/>
        <v>2.5272907299999998</v>
      </c>
      <c r="W2001" s="2">
        <f t="shared" si="700"/>
        <v>0</v>
      </c>
      <c r="X2001" s="8"/>
      <c r="Y2001" s="8"/>
      <c r="Z2001" s="5"/>
      <c r="AA2001" s="1"/>
      <c r="AB2001" s="8"/>
      <c r="AC2001" s="3"/>
      <c r="AD2001" s="1"/>
      <c r="AE2001" s="3"/>
      <c r="AF2001" s="3"/>
      <c r="AG2001" s="4"/>
      <c r="AH2001" s="4"/>
      <c r="AI2001" s="4"/>
      <c r="AJ2001" s="1"/>
      <c r="AK2001" s="1"/>
      <c r="AL2001" s="1"/>
      <c r="AM2001" s="1"/>
    </row>
    <row r="2002" spans="1:39" ht="15" customHeight="1" x14ac:dyDescent="0.2">
      <c r="A2002" s="75">
        <f t="shared" si="694"/>
        <v>44937</v>
      </c>
      <c r="B2002" s="2">
        <f t="shared" si="685"/>
        <v>755.75799891999998</v>
      </c>
      <c r="C2002" s="157">
        <f t="shared" si="682"/>
        <v>751.80859141999997</v>
      </c>
      <c r="D2002" s="158">
        <f t="shared" si="695"/>
        <v>6407.93</v>
      </c>
      <c r="E2002" s="150">
        <f>IF(AND(K2002=1,K2001&gt;1),VLOOKUP(A2001,[1]Plan1!$GA$137:$GD$300,4),E2001)</f>
        <v>6434.2</v>
      </c>
      <c r="F2002" s="152">
        <f t="shared" si="686"/>
        <v>44864</v>
      </c>
      <c r="G2002" s="152">
        <f t="shared" si="683"/>
        <v>44895</v>
      </c>
      <c r="H2002" s="159">
        <f t="shared" si="687"/>
        <v>4.0996078296735572E-3</v>
      </c>
      <c r="I2002" s="160">
        <f t="shared" si="696"/>
        <v>44956</v>
      </c>
      <c r="J2002" s="155">
        <f t="shared" si="684"/>
        <v>31</v>
      </c>
      <c r="K2002" s="155">
        <f t="shared" si="680"/>
        <v>12</v>
      </c>
      <c r="L2002" s="2">
        <f t="shared" si="697"/>
        <v>1.00158495</v>
      </c>
      <c r="M2002" s="157">
        <f t="shared" si="681"/>
        <v>1.00158495</v>
      </c>
      <c r="N2002" s="2">
        <f t="shared" si="688"/>
        <v>753.00017044000003</v>
      </c>
      <c r="O2002" s="161">
        <f t="shared" si="698"/>
        <v>0</v>
      </c>
      <c r="P2002" s="162">
        <f t="shared" si="689"/>
        <v>0</v>
      </c>
      <c r="Q2002" s="157">
        <f t="shared" si="690"/>
        <v>0</v>
      </c>
      <c r="R2002" s="163">
        <f t="shared" si="699"/>
        <v>0.12</v>
      </c>
      <c r="S2002" s="161">
        <f t="shared" si="691"/>
        <v>12</v>
      </c>
      <c r="T2002" s="161">
        <v>360</v>
      </c>
      <c r="U2002" s="164">
        <f t="shared" si="692"/>
        <v>1.0036624540000001</v>
      </c>
      <c r="V2002" s="157">
        <f t="shared" si="693"/>
        <v>2.7578284800000001</v>
      </c>
      <c r="W2002" s="2">
        <f t="shared" si="700"/>
        <v>0</v>
      </c>
      <c r="X2002" s="8"/>
      <c r="Y2002" s="8"/>
      <c r="Z2002" s="5"/>
      <c r="AA2002" s="1"/>
      <c r="AB2002" s="8"/>
      <c r="AC2002" s="3"/>
      <c r="AD2002" s="1"/>
      <c r="AE2002" s="3"/>
      <c r="AF2002" s="3"/>
      <c r="AG2002" s="4"/>
      <c r="AH2002" s="4"/>
      <c r="AI2002" s="4"/>
      <c r="AJ2002" s="1"/>
      <c r="AK2002" s="1"/>
      <c r="AL2002" s="1"/>
      <c r="AM2002" s="1"/>
    </row>
    <row r="2003" spans="1:39" ht="15" customHeight="1" x14ac:dyDescent="0.2">
      <c r="A2003" s="75">
        <f t="shared" si="694"/>
        <v>44938</v>
      </c>
      <c r="B2003" s="2">
        <f t="shared" si="685"/>
        <v>756.08804986000007</v>
      </c>
      <c r="C2003" s="157">
        <f t="shared" si="682"/>
        <v>751.80859141999997</v>
      </c>
      <c r="D2003" s="158">
        <f t="shared" si="695"/>
        <v>6407.93</v>
      </c>
      <c r="E2003" s="150">
        <f>IF(AND(K2003=1,K2002&gt;1),VLOOKUP(A2002,[1]Plan1!$GA$137:$GD$300,4),E2002)</f>
        <v>6434.2</v>
      </c>
      <c r="F2003" s="152">
        <f t="shared" si="686"/>
        <v>44864</v>
      </c>
      <c r="G2003" s="152">
        <f t="shared" si="683"/>
        <v>44895</v>
      </c>
      <c r="H2003" s="159">
        <f t="shared" si="687"/>
        <v>4.0996078296735572E-3</v>
      </c>
      <c r="I2003" s="160">
        <f t="shared" si="696"/>
        <v>44956</v>
      </c>
      <c r="J2003" s="155">
        <f t="shared" si="684"/>
        <v>31</v>
      </c>
      <c r="K2003" s="155">
        <f t="shared" si="680"/>
        <v>13</v>
      </c>
      <c r="L2003" s="2">
        <f t="shared" si="697"/>
        <v>1.00171714</v>
      </c>
      <c r="M2003" s="157">
        <f t="shared" si="681"/>
        <v>1.00171714</v>
      </c>
      <c r="N2003" s="2">
        <f t="shared" si="688"/>
        <v>753.09955202000003</v>
      </c>
      <c r="O2003" s="161">
        <f t="shared" si="698"/>
        <v>0</v>
      </c>
      <c r="P2003" s="162">
        <f t="shared" si="689"/>
        <v>0</v>
      </c>
      <c r="Q2003" s="157">
        <f t="shared" si="690"/>
        <v>0</v>
      </c>
      <c r="R2003" s="163">
        <f t="shared" si="699"/>
        <v>0.12</v>
      </c>
      <c r="S2003" s="161">
        <f t="shared" si="691"/>
        <v>13</v>
      </c>
      <c r="T2003" s="161">
        <v>360</v>
      </c>
      <c r="U2003" s="164">
        <f t="shared" si="692"/>
        <v>1.0039682640000001</v>
      </c>
      <c r="V2003" s="157">
        <f t="shared" si="693"/>
        <v>2.98849784</v>
      </c>
      <c r="W2003" s="2">
        <f t="shared" si="700"/>
        <v>0</v>
      </c>
      <c r="X2003" s="8"/>
      <c r="Y2003" s="8"/>
      <c r="Z2003" s="5"/>
      <c r="AA2003" s="1"/>
      <c r="AB2003" s="8"/>
      <c r="AC2003" s="3"/>
      <c r="AD2003" s="1"/>
      <c r="AE2003" s="3"/>
      <c r="AF2003" s="3"/>
      <c r="AG2003" s="4"/>
      <c r="AH2003" s="4"/>
      <c r="AI2003" s="4"/>
      <c r="AJ2003" s="1"/>
      <c r="AK2003" s="1"/>
      <c r="AL2003" s="1"/>
      <c r="AM2003" s="1"/>
    </row>
    <row r="2004" spans="1:39" ht="15" customHeight="1" x14ac:dyDescent="0.2">
      <c r="A2004" s="75">
        <f t="shared" si="694"/>
        <v>44939</v>
      </c>
      <c r="B2004" s="2">
        <f t="shared" si="685"/>
        <v>756.41824596000004</v>
      </c>
      <c r="C2004" s="157">
        <f t="shared" si="682"/>
        <v>751.80859141999997</v>
      </c>
      <c r="D2004" s="158">
        <f t="shared" si="695"/>
        <v>6407.93</v>
      </c>
      <c r="E2004" s="150">
        <f>IF(AND(K2004=1,K2003&gt;1),VLOOKUP(A2003,[1]Plan1!$GA$137:$GD$300,4),E2003)</f>
        <v>6434.2</v>
      </c>
      <c r="F2004" s="152">
        <f t="shared" si="686"/>
        <v>44864</v>
      </c>
      <c r="G2004" s="152">
        <f t="shared" si="683"/>
        <v>44895</v>
      </c>
      <c r="H2004" s="159">
        <f t="shared" si="687"/>
        <v>4.0996078296735572E-3</v>
      </c>
      <c r="I2004" s="160">
        <f t="shared" si="696"/>
        <v>44956</v>
      </c>
      <c r="J2004" s="155">
        <f t="shared" si="684"/>
        <v>31</v>
      </c>
      <c r="K2004" s="155">
        <f t="shared" si="680"/>
        <v>14</v>
      </c>
      <c r="L2004" s="2">
        <f t="shared" si="697"/>
        <v>1.0018493500000001</v>
      </c>
      <c r="M2004" s="157">
        <f t="shared" si="681"/>
        <v>1.0018493500000001</v>
      </c>
      <c r="N2004" s="2">
        <f t="shared" si="688"/>
        <v>753.19894863000002</v>
      </c>
      <c r="O2004" s="161">
        <f t="shared" si="698"/>
        <v>0</v>
      </c>
      <c r="P2004" s="162">
        <f t="shared" si="689"/>
        <v>0</v>
      </c>
      <c r="Q2004" s="157">
        <f t="shared" si="690"/>
        <v>0</v>
      </c>
      <c r="R2004" s="163">
        <f t="shared" si="699"/>
        <v>0.12</v>
      </c>
      <c r="S2004" s="161">
        <f t="shared" si="691"/>
        <v>14</v>
      </c>
      <c r="T2004" s="161">
        <v>360</v>
      </c>
      <c r="U2004" s="164">
        <f t="shared" si="692"/>
        <v>1.0042741660000001</v>
      </c>
      <c r="V2004" s="157">
        <f t="shared" si="693"/>
        <v>3.2192973299999998</v>
      </c>
      <c r="W2004" s="2">
        <f t="shared" si="700"/>
        <v>0</v>
      </c>
      <c r="X2004" s="8"/>
      <c r="Y2004" s="8"/>
      <c r="Z2004" s="5"/>
      <c r="AA2004" s="1"/>
      <c r="AB2004" s="8"/>
      <c r="AC2004" s="3"/>
      <c r="AD2004" s="1"/>
      <c r="AE2004" s="3"/>
      <c r="AF2004" s="3"/>
      <c r="AG2004" s="4"/>
      <c r="AH2004" s="4"/>
      <c r="AI2004" s="4"/>
      <c r="AJ2004" s="1"/>
      <c r="AK2004" s="1"/>
      <c r="AL2004" s="1"/>
      <c r="AM2004" s="1"/>
    </row>
    <row r="2005" spans="1:39" ht="15" customHeight="1" x14ac:dyDescent="0.2">
      <c r="A2005" s="75">
        <f t="shared" si="694"/>
        <v>44940</v>
      </c>
      <c r="B2005" s="2">
        <f t="shared" si="685"/>
        <v>756.74858879999999</v>
      </c>
      <c r="C2005" s="157">
        <f t="shared" si="682"/>
        <v>751.80859141999997</v>
      </c>
      <c r="D2005" s="158">
        <f t="shared" si="695"/>
        <v>6407.93</v>
      </c>
      <c r="E2005" s="150">
        <f>IF(AND(K2005=1,K2004&gt;1),VLOOKUP(A2004,[1]Plan1!$GA$137:$GD$300,4),E2004)</f>
        <v>6434.2</v>
      </c>
      <c r="F2005" s="152">
        <f t="shared" si="686"/>
        <v>44864</v>
      </c>
      <c r="G2005" s="152">
        <f t="shared" si="683"/>
        <v>44895</v>
      </c>
      <c r="H2005" s="159">
        <f t="shared" si="687"/>
        <v>4.0996078296735572E-3</v>
      </c>
      <c r="I2005" s="160">
        <f t="shared" si="696"/>
        <v>44956</v>
      </c>
      <c r="J2005" s="155">
        <f t="shared" si="684"/>
        <v>31</v>
      </c>
      <c r="K2005" s="155">
        <f t="shared" si="680"/>
        <v>15</v>
      </c>
      <c r="L2005" s="2">
        <f t="shared" si="697"/>
        <v>1.00198158</v>
      </c>
      <c r="M2005" s="157">
        <f t="shared" si="681"/>
        <v>1.00198158</v>
      </c>
      <c r="N2005" s="2">
        <f t="shared" si="688"/>
        <v>753.29836028</v>
      </c>
      <c r="O2005" s="161">
        <f t="shared" si="698"/>
        <v>0</v>
      </c>
      <c r="P2005" s="162">
        <f t="shared" si="689"/>
        <v>0</v>
      </c>
      <c r="Q2005" s="157">
        <f t="shared" si="690"/>
        <v>0</v>
      </c>
      <c r="R2005" s="163">
        <f t="shared" si="699"/>
        <v>0.12</v>
      </c>
      <c r="S2005" s="161">
        <f t="shared" si="691"/>
        <v>15</v>
      </c>
      <c r="T2005" s="161">
        <v>360</v>
      </c>
      <c r="U2005" s="164">
        <f t="shared" si="692"/>
        <v>1.0045801620000001</v>
      </c>
      <c r="V2005" s="157">
        <f t="shared" si="693"/>
        <v>3.45022852</v>
      </c>
      <c r="W2005" s="2">
        <f t="shared" si="700"/>
        <v>0</v>
      </c>
      <c r="X2005" s="8"/>
      <c r="Y2005" s="8"/>
      <c r="Z2005" s="5"/>
      <c r="AA2005" s="1"/>
      <c r="AB2005" s="8"/>
      <c r="AC2005" s="3"/>
      <c r="AD2005" s="1"/>
      <c r="AE2005" s="3"/>
      <c r="AF2005" s="3"/>
      <c r="AG2005" s="4"/>
      <c r="AH2005" s="4"/>
      <c r="AI2005" s="4"/>
      <c r="AJ2005" s="1"/>
      <c r="AK2005" s="1"/>
      <c r="AL2005" s="1"/>
      <c r="AM2005" s="1"/>
    </row>
    <row r="2006" spans="1:39" ht="15" customHeight="1" x14ac:dyDescent="0.2">
      <c r="A2006" s="75">
        <f t="shared" si="694"/>
        <v>44941</v>
      </c>
      <c r="B2006" s="2">
        <f t="shared" si="685"/>
        <v>757.07907764999993</v>
      </c>
      <c r="C2006" s="157">
        <f t="shared" si="682"/>
        <v>751.80859141999997</v>
      </c>
      <c r="D2006" s="158">
        <f t="shared" si="695"/>
        <v>6407.93</v>
      </c>
      <c r="E2006" s="150">
        <f>IF(AND(K2006=1,K2005&gt;1),VLOOKUP(A2005,[1]Plan1!$GA$137:$GD$300,4),E2005)</f>
        <v>6434.2</v>
      </c>
      <c r="F2006" s="152">
        <f t="shared" si="686"/>
        <v>44864</v>
      </c>
      <c r="G2006" s="152">
        <f t="shared" si="683"/>
        <v>44895</v>
      </c>
      <c r="H2006" s="159">
        <f t="shared" si="687"/>
        <v>4.0996078296735572E-3</v>
      </c>
      <c r="I2006" s="160">
        <f t="shared" si="696"/>
        <v>44956</v>
      </c>
      <c r="J2006" s="155">
        <f t="shared" si="684"/>
        <v>31</v>
      </c>
      <c r="K2006" s="155">
        <f t="shared" si="680"/>
        <v>16</v>
      </c>
      <c r="L2006" s="2">
        <f t="shared" si="697"/>
        <v>1.0021138300000001</v>
      </c>
      <c r="M2006" s="157">
        <f t="shared" si="681"/>
        <v>1.0021138300000001</v>
      </c>
      <c r="N2006" s="2">
        <f t="shared" si="688"/>
        <v>753.39778696999997</v>
      </c>
      <c r="O2006" s="161">
        <f t="shared" si="698"/>
        <v>0</v>
      </c>
      <c r="P2006" s="162">
        <f t="shared" si="689"/>
        <v>0</v>
      </c>
      <c r="Q2006" s="157">
        <f t="shared" si="690"/>
        <v>0</v>
      </c>
      <c r="R2006" s="163">
        <f t="shared" si="699"/>
        <v>0.12</v>
      </c>
      <c r="S2006" s="161">
        <f t="shared" si="691"/>
        <v>16</v>
      </c>
      <c r="T2006" s="161">
        <v>360</v>
      </c>
      <c r="U2006" s="164">
        <f t="shared" si="692"/>
        <v>1.0048862510000001</v>
      </c>
      <c r="V2006" s="157">
        <f t="shared" si="693"/>
        <v>3.68129068</v>
      </c>
      <c r="W2006" s="2">
        <f t="shared" si="700"/>
        <v>0</v>
      </c>
      <c r="X2006" s="8"/>
      <c r="Y2006" s="8"/>
      <c r="Z2006" s="5"/>
      <c r="AA2006" s="1"/>
      <c r="AB2006" s="8"/>
      <c r="AC2006" s="3"/>
      <c r="AD2006" s="1"/>
      <c r="AE2006" s="3"/>
      <c r="AF2006" s="3"/>
      <c r="AG2006" s="4"/>
      <c r="AH2006" s="4"/>
      <c r="AI2006" s="4"/>
      <c r="AJ2006" s="1"/>
      <c r="AK2006" s="1"/>
      <c r="AL2006" s="1"/>
      <c r="AM2006" s="1"/>
    </row>
    <row r="2007" spans="1:39" ht="15" customHeight="1" x14ac:dyDescent="0.2">
      <c r="A2007" s="75">
        <f t="shared" si="694"/>
        <v>44942</v>
      </c>
      <c r="B2007" s="2">
        <f t="shared" si="685"/>
        <v>757.40970500000003</v>
      </c>
      <c r="C2007" s="157">
        <f t="shared" si="682"/>
        <v>751.80859141999997</v>
      </c>
      <c r="D2007" s="158">
        <f t="shared" si="695"/>
        <v>6407.93</v>
      </c>
      <c r="E2007" s="150">
        <f>IF(AND(K2007=1,K2006&gt;1),VLOOKUP(A2006,[1]Plan1!$GA$137:$GD$300,4),E2006)</f>
        <v>6434.2</v>
      </c>
      <c r="F2007" s="152">
        <f t="shared" si="686"/>
        <v>44864</v>
      </c>
      <c r="G2007" s="152">
        <f t="shared" si="683"/>
        <v>44895</v>
      </c>
      <c r="H2007" s="159">
        <f t="shared" si="687"/>
        <v>4.0996078296735572E-3</v>
      </c>
      <c r="I2007" s="160">
        <f t="shared" si="696"/>
        <v>44956</v>
      </c>
      <c r="J2007" s="155">
        <f t="shared" si="684"/>
        <v>31</v>
      </c>
      <c r="K2007" s="155">
        <f t="shared" si="680"/>
        <v>17</v>
      </c>
      <c r="L2007" s="2">
        <f t="shared" si="697"/>
        <v>1.0022460900000001</v>
      </c>
      <c r="M2007" s="157">
        <f t="shared" si="681"/>
        <v>1.0022460900000001</v>
      </c>
      <c r="N2007" s="2">
        <f t="shared" si="688"/>
        <v>753.49722116999999</v>
      </c>
      <c r="O2007" s="161">
        <f t="shared" si="698"/>
        <v>0</v>
      </c>
      <c r="P2007" s="162">
        <f t="shared" si="689"/>
        <v>0</v>
      </c>
      <c r="Q2007" s="157">
        <f t="shared" si="690"/>
        <v>0</v>
      </c>
      <c r="R2007" s="163">
        <f t="shared" si="699"/>
        <v>0.12</v>
      </c>
      <c r="S2007" s="161">
        <f t="shared" si="691"/>
        <v>17</v>
      </c>
      <c r="T2007" s="161">
        <v>360</v>
      </c>
      <c r="U2007" s="164">
        <f t="shared" si="692"/>
        <v>1.0051924329999999</v>
      </c>
      <c r="V2007" s="157">
        <f t="shared" si="693"/>
        <v>3.9124838300000002</v>
      </c>
      <c r="W2007" s="2">
        <f t="shared" si="700"/>
        <v>0</v>
      </c>
      <c r="X2007" s="8"/>
      <c r="Y2007" s="8"/>
      <c r="Z2007" s="5"/>
      <c r="AA2007" s="1"/>
      <c r="AB2007" s="8"/>
      <c r="AC2007" s="3"/>
      <c r="AD2007" s="1"/>
      <c r="AE2007" s="3"/>
      <c r="AF2007" s="3"/>
      <c r="AG2007" s="4"/>
      <c r="AH2007" s="4"/>
      <c r="AI2007" s="4"/>
      <c r="AJ2007" s="1"/>
      <c r="AK2007" s="1"/>
      <c r="AL2007" s="1"/>
      <c r="AM2007" s="1"/>
    </row>
    <row r="2008" spans="1:39" ht="15" customHeight="1" x14ac:dyDescent="0.2">
      <c r="A2008" s="75">
        <f t="shared" si="694"/>
        <v>44943</v>
      </c>
      <c r="B2008" s="2">
        <f t="shared" si="685"/>
        <v>757.74047919999998</v>
      </c>
      <c r="C2008" s="157">
        <f t="shared" si="682"/>
        <v>751.80859141999997</v>
      </c>
      <c r="D2008" s="158">
        <f t="shared" si="695"/>
        <v>6407.93</v>
      </c>
      <c r="E2008" s="150">
        <f>IF(AND(K2008=1,K2007&gt;1),VLOOKUP(A2007,[1]Plan1!$GA$137:$GD$300,4),E2007)</f>
        <v>6434.2</v>
      </c>
      <c r="F2008" s="152">
        <f t="shared" si="686"/>
        <v>44864</v>
      </c>
      <c r="G2008" s="152">
        <f t="shared" si="683"/>
        <v>44895</v>
      </c>
      <c r="H2008" s="159">
        <f t="shared" si="687"/>
        <v>4.0996078296735572E-3</v>
      </c>
      <c r="I2008" s="160">
        <f t="shared" si="696"/>
        <v>44956</v>
      </c>
      <c r="J2008" s="155">
        <f t="shared" si="684"/>
        <v>31</v>
      </c>
      <c r="K2008" s="155">
        <f t="shared" si="680"/>
        <v>18</v>
      </c>
      <c r="L2008" s="2">
        <f t="shared" si="697"/>
        <v>1.00237837</v>
      </c>
      <c r="M2008" s="157">
        <f t="shared" si="681"/>
        <v>1.00237837</v>
      </c>
      <c r="N2008" s="2">
        <f t="shared" si="688"/>
        <v>753.59667041</v>
      </c>
      <c r="O2008" s="161">
        <f t="shared" si="698"/>
        <v>0</v>
      </c>
      <c r="P2008" s="162">
        <f t="shared" si="689"/>
        <v>0</v>
      </c>
      <c r="Q2008" s="157">
        <f t="shared" si="690"/>
        <v>0</v>
      </c>
      <c r="R2008" s="163">
        <f t="shared" si="699"/>
        <v>0.12</v>
      </c>
      <c r="S2008" s="161">
        <f t="shared" si="691"/>
        <v>18</v>
      </c>
      <c r="T2008" s="161">
        <v>360</v>
      </c>
      <c r="U2008" s="164">
        <f t="shared" si="692"/>
        <v>1.005498709</v>
      </c>
      <c r="V2008" s="157">
        <f t="shared" si="693"/>
        <v>4.1438087899999996</v>
      </c>
      <c r="W2008" s="2">
        <f t="shared" si="700"/>
        <v>0</v>
      </c>
      <c r="X2008" s="8"/>
      <c r="Y2008" s="8"/>
      <c r="Z2008" s="5"/>
      <c r="AA2008" s="1"/>
      <c r="AB2008" s="8"/>
      <c r="AC2008" s="3"/>
      <c r="AD2008" s="1"/>
      <c r="AE2008" s="3"/>
      <c r="AF2008" s="3"/>
      <c r="AG2008" s="4"/>
      <c r="AH2008" s="4"/>
      <c r="AI2008" s="4"/>
      <c r="AJ2008" s="1"/>
      <c r="AK2008" s="1"/>
      <c r="AL2008" s="1"/>
      <c r="AM2008" s="1"/>
    </row>
    <row r="2009" spans="1:39" ht="15" customHeight="1" x14ac:dyDescent="0.2">
      <c r="A2009" s="75">
        <f t="shared" si="694"/>
        <v>44944</v>
      </c>
      <c r="B2009" s="2">
        <f t="shared" si="685"/>
        <v>758.07139954000002</v>
      </c>
      <c r="C2009" s="157">
        <f t="shared" si="682"/>
        <v>751.80859141999997</v>
      </c>
      <c r="D2009" s="158">
        <f t="shared" si="695"/>
        <v>6407.93</v>
      </c>
      <c r="E2009" s="150">
        <f>IF(AND(K2009=1,K2008&gt;1),VLOOKUP(A2008,[1]Plan1!$GA$137:$GD$300,4),E2008)</f>
        <v>6434.2</v>
      </c>
      <c r="F2009" s="152">
        <f t="shared" si="686"/>
        <v>44864</v>
      </c>
      <c r="G2009" s="152">
        <f t="shared" si="683"/>
        <v>44895</v>
      </c>
      <c r="H2009" s="159">
        <f t="shared" si="687"/>
        <v>4.0996078296735572E-3</v>
      </c>
      <c r="I2009" s="160">
        <f t="shared" si="696"/>
        <v>44956</v>
      </c>
      <c r="J2009" s="155">
        <f t="shared" si="684"/>
        <v>31</v>
      </c>
      <c r="K2009" s="155">
        <f t="shared" si="680"/>
        <v>19</v>
      </c>
      <c r="L2009" s="2">
        <f t="shared" si="697"/>
        <v>1.0025106699999999</v>
      </c>
      <c r="M2009" s="157">
        <f t="shared" si="681"/>
        <v>1.0025106699999999</v>
      </c>
      <c r="N2009" s="2">
        <f t="shared" si="688"/>
        <v>753.69613469000001</v>
      </c>
      <c r="O2009" s="161">
        <f t="shared" si="698"/>
        <v>0</v>
      </c>
      <c r="P2009" s="162">
        <f t="shared" si="689"/>
        <v>0</v>
      </c>
      <c r="Q2009" s="157">
        <f t="shared" si="690"/>
        <v>0</v>
      </c>
      <c r="R2009" s="163">
        <f t="shared" si="699"/>
        <v>0.12</v>
      </c>
      <c r="S2009" s="161">
        <f t="shared" si="691"/>
        <v>19</v>
      </c>
      <c r="T2009" s="161">
        <v>360</v>
      </c>
      <c r="U2009" s="164">
        <f t="shared" si="692"/>
        <v>1.0058050780000001</v>
      </c>
      <c r="V2009" s="157">
        <f t="shared" si="693"/>
        <v>4.3752648499999998</v>
      </c>
      <c r="W2009" s="2">
        <f t="shared" si="700"/>
        <v>0</v>
      </c>
      <c r="X2009" s="8"/>
      <c r="Y2009" s="8"/>
      <c r="Z2009" s="5"/>
      <c r="AA2009" s="1"/>
      <c r="AB2009" s="8"/>
      <c r="AC2009" s="3"/>
      <c r="AD2009" s="1"/>
      <c r="AE2009" s="3"/>
      <c r="AF2009" s="3"/>
      <c r="AG2009" s="4"/>
      <c r="AH2009" s="4"/>
      <c r="AI2009" s="4"/>
      <c r="AJ2009" s="1"/>
      <c r="AK2009" s="1"/>
      <c r="AL2009" s="1"/>
      <c r="AM2009" s="1"/>
    </row>
    <row r="2010" spans="1:39" ht="15" customHeight="1" x14ac:dyDescent="0.2">
      <c r="A2010" s="75">
        <f t="shared" si="694"/>
        <v>44945</v>
      </c>
      <c r="B2010" s="2">
        <f t="shared" si="685"/>
        <v>758.40245848999996</v>
      </c>
      <c r="C2010" s="157">
        <f t="shared" si="682"/>
        <v>751.80859141999997</v>
      </c>
      <c r="D2010" s="158">
        <f t="shared" si="695"/>
        <v>6407.93</v>
      </c>
      <c r="E2010" s="150">
        <f>IF(AND(K2010=1,K2009&gt;1),VLOOKUP(A2009,[1]Plan1!$GA$137:$GD$300,4),E2009)</f>
        <v>6434.2</v>
      </c>
      <c r="F2010" s="152">
        <f t="shared" si="686"/>
        <v>44864</v>
      </c>
      <c r="G2010" s="152">
        <f t="shared" si="683"/>
        <v>44895</v>
      </c>
      <c r="H2010" s="159">
        <f t="shared" si="687"/>
        <v>4.0996078296735572E-3</v>
      </c>
      <c r="I2010" s="160">
        <f t="shared" si="696"/>
        <v>44956</v>
      </c>
      <c r="J2010" s="155">
        <f t="shared" si="684"/>
        <v>31</v>
      </c>
      <c r="K2010" s="155">
        <f t="shared" si="680"/>
        <v>20</v>
      </c>
      <c r="L2010" s="2">
        <f t="shared" si="697"/>
        <v>1.0026429800000001</v>
      </c>
      <c r="M2010" s="157">
        <f t="shared" si="681"/>
        <v>1.0026429800000001</v>
      </c>
      <c r="N2010" s="2">
        <f t="shared" si="688"/>
        <v>753.79560648999995</v>
      </c>
      <c r="O2010" s="161">
        <f t="shared" si="698"/>
        <v>0</v>
      </c>
      <c r="P2010" s="162">
        <f t="shared" si="689"/>
        <v>0</v>
      </c>
      <c r="Q2010" s="157">
        <f t="shared" si="690"/>
        <v>0</v>
      </c>
      <c r="R2010" s="163">
        <f t="shared" si="699"/>
        <v>0.12</v>
      </c>
      <c r="S2010" s="161">
        <f t="shared" si="691"/>
        <v>20</v>
      </c>
      <c r="T2010" s="161">
        <v>360</v>
      </c>
      <c r="U2010" s="164">
        <f t="shared" si="692"/>
        <v>1.00611154</v>
      </c>
      <c r="V2010" s="157">
        <f t="shared" si="693"/>
        <v>4.6068519999999999</v>
      </c>
      <c r="W2010" s="2">
        <f t="shared" si="700"/>
        <v>0</v>
      </c>
      <c r="X2010" s="8"/>
      <c r="Y2010" s="8"/>
      <c r="Z2010" s="5"/>
      <c r="AA2010" s="1"/>
      <c r="AB2010" s="8"/>
      <c r="AC2010" s="3"/>
      <c r="AD2010" s="1"/>
      <c r="AE2010" s="3"/>
      <c r="AF2010" s="3"/>
      <c r="AG2010" s="4"/>
      <c r="AH2010" s="4"/>
      <c r="AI2010" s="4"/>
      <c r="AJ2010" s="1"/>
      <c r="AK2010" s="1"/>
      <c r="AL2010" s="1"/>
      <c r="AM2010" s="1"/>
    </row>
    <row r="2011" spans="1:39" ht="15" customHeight="1" x14ac:dyDescent="0.2">
      <c r="A2011" s="75">
        <f t="shared" si="694"/>
        <v>44946</v>
      </c>
      <c r="B2011" s="2">
        <f t="shared" si="685"/>
        <v>758.7336712</v>
      </c>
      <c r="C2011" s="157">
        <f t="shared" si="682"/>
        <v>751.80859141999997</v>
      </c>
      <c r="D2011" s="158">
        <f t="shared" si="695"/>
        <v>6407.93</v>
      </c>
      <c r="E2011" s="150">
        <f>IF(AND(K2011=1,K2010&gt;1),VLOOKUP(A2010,[1]Plan1!$GA$137:$GD$300,4),E2010)</f>
        <v>6434.2</v>
      </c>
      <c r="F2011" s="152">
        <f t="shared" si="686"/>
        <v>44864</v>
      </c>
      <c r="G2011" s="152">
        <f t="shared" si="683"/>
        <v>44895</v>
      </c>
      <c r="H2011" s="159">
        <f t="shared" si="687"/>
        <v>4.0996078296735572E-3</v>
      </c>
      <c r="I2011" s="160">
        <f t="shared" si="696"/>
        <v>44956</v>
      </c>
      <c r="J2011" s="155">
        <f t="shared" si="684"/>
        <v>31</v>
      </c>
      <c r="K2011" s="155">
        <f t="shared" ref="K2011:K2074" si="701">(J2011-(I2011-A2011))</f>
        <v>21</v>
      </c>
      <c r="L2011" s="2">
        <f t="shared" si="697"/>
        <v>1.00277532</v>
      </c>
      <c r="M2011" s="157">
        <f t="shared" ref="M2011:M2074" si="702">L2011</f>
        <v>1.00277532</v>
      </c>
      <c r="N2011" s="2">
        <f t="shared" si="688"/>
        <v>753.89510083000005</v>
      </c>
      <c r="O2011" s="161">
        <f t="shared" si="698"/>
        <v>0</v>
      </c>
      <c r="P2011" s="162">
        <f t="shared" si="689"/>
        <v>0</v>
      </c>
      <c r="Q2011" s="157">
        <f t="shared" si="690"/>
        <v>0</v>
      </c>
      <c r="R2011" s="163">
        <f t="shared" si="699"/>
        <v>0.12</v>
      </c>
      <c r="S2011" s="161">
        <f t="shared" si="691"/>
        <v>21</v>
      </c>
      <c r="T2011" s="161">
        <v>360</v>
      </c>
      <c r="U2011" s="164">
        <f t="shared" si="692"/>
        <v>1.0064180949999999</v>
      </c>
      <c r="V2011" s="157">
        <f t="shared" si="693"/>
        <v>4.8385703700000002</v>
      </c>
      <c r="W2011" s="2">
        <f t="shared" si="700"/>
        <v>0</v>
      </c>
      <c r="X2011" s="8"/>
      <c r="Y2011" s="8"/>
      <c r="Z2011" s="5"/>
      <c r="AA2011" s="1"/>
      <c r="AB2011" s="8"/>
      <c r="AC2011" s="3"/>
      <c r="AD2011" s="1"/>
      <c r="AE2011" s="3"/>
      <c r="AF2011" s="3"/>
      <c r="AG2011" s="4"/>
      <c r="AH2011" s="4"/>
      <c r="AI2011" s="4"/>
      <c r="AJ2011" s="1"/>
      <c r="AK2011" s="1"/>
      <c r="AL2011" s="1"/>
      <c r="AM2011" s="1"/>
    </row>
    <row r="2012" spans="1:39" ht="15" customHeight="1" x14ac:dyDescent="0.2">
      <c r="A2012" s="75">
        <f t="shared" si="694"/>
        <v>44947</v>
      </c>
      <c r="B2012" s="2">
        <f t="shared" si="685"/>
        <v>759.06502337999996</v>
      </c>
      <c r="C2012" s="157">
        <f t="shared" si="682"/>
        <v>751.80859141999997</v>
      </c>
      <c r="D2012" s="158">
        <f t="shared" si="695"/>
        <v>6407.93</v>
      </c>
      <c r="E2012" s="150">
        <f>IF(AND(K2012=1,K2011&gt;1),VLOOKUP(A2011,[1]Plan1!$GA$137:$GD$300,4),E2011)</f>
        <v>6434.2</v>
      </c>
      <c r="F2012" s="152">
        <f t="shared" si="686"/>
        <v>44864</v>
      </c>
      <c r="G2012" s="152">
        <f t="shared" si="683"/>
        <v>44895</v>
      </c>
      <c r="H2012" s="159">
        <f t="shared" si="687"/>
        <v>4.0996078296735572E-3</v>
      </c>
      <c r="I2012" s="160">
        <f t="shared" si="696"/>
        <v>44956</v>
      </c>
      <c r="J2012" s="155">
        <f t="shared" si="684"/>
        <v>31</v>
      </c>
      <c r="K2012" s="155">
        <f t="shared" si="701"/>
        <v>22</v>
      </c>
      <c r="L2012" s="2">
        <f t="shared" si="697"/>
        <v>1.0029076699999999</v>
      </c>
      <c r="M2012" s="157">
        <f t="shared" si="702"/>
        <v>1.0029076699999999</v>
      </c>
      <c r="N2012" s="2">
        <f t="shared" si="688"/>
        <v>753.99460269999997</v>
      </c>
      <c r="O2012" s="161">
        <f t="shared" si="698"/>
        <v>0</v>
      </c>
      <c r="P2012" s="162">
        <f t="shared" si="689"/>
        <v>0</v>
      </c>
      <c r="Q2012" s="157">
        <f t="shared" si="690"/>
        <v>0</v>
      </c>
      <c r="R2012" s="163">
        <f t="shared" si="699"/>
        <v>0.12</v>
      </c>
      <c r="S2012" s="161">
        <f t="shared" si="691"/>
        <v>22</v>
      </c>
      <c r="T2012" s="161">
        <v>360</v>
      </c>
      <c r="U2012" s="164">
        <f t="shared" si="692"/>
        <v>1.006724744</v>
      </c>
      <c r="V2012" s="157">
        <f t="shared" si="693"/>
        <v>5.0704206799999998</v>
      </c>
      <c r="W2012" s="2">
        <f t="shared" si="700"/>
        <v>0</v>
      </c>
      <c r="X2012" s="8"/>
      <c r="Y2012" s="8"/>
      <c r="Z2012" s="5"/>
      <c r="AA2012" s="1"/>
      <c r="AB2012" s="8"/>
      <c r="AC2012" s="3"/>
      <c r="AD2012" s="1"/>
      <c r="AE2012" s="3"/>
      <c r="AF2012" s="3"/>
      <c r="AG2012" s="4"/>
      <c r="AH2012" s="4"/>
      <c r="AI2012" s="4"/>
      <c r="AJ2012" s="1"/>
      <c r="AK2012" s="1"/>
      <c r="AL2012" s="1"/>
      <c r="AM2012" s="1"/>
    </row>
    <row r="2013" spans="1:39" ht="15" customHeight="1" x14ac:dyDescent="0.2">
      <c r="A2013" s="75">
        <f t="shared" si="694"/>
        <v>44948</v>
      </c>
      <c r="B2013" s="2">
        <f t="shared" si="685"/>
        <v>759.39651502999993</v>
      </c>
      <c r="C2013" s="157">
        <f t="shared" si="682"/>
        <v>751.80859141999997</v>
      </c>
      <c r="D2013" s="158">
        <f t="shared" si="695"/>
        <v>6407.93</v>
      </c>
      <c r="E2013" s="150">
        <f>IF(AND(K2013=1,K2012&gt;1),VLOOKUP(A2012,[1]Plan1!$GA$137:$GD$300,4),E2012)</f>
        <v>6434.2</v>
      </c>
      <c r="F2013" s="152">
        <f t="shared" si="686"/>
        <v>44864</v>
      </c>
      <c r="G2013" s="152">
        <f t="shared" si="683"/>
        <v>44895</v>
      </c>
      <c r="H2013" s="159">
        <f t="shared" si="687"/>
        <v>4.0996078296735572E-3</v>
      </c>
      <c r="I2013" s="160">
        <f t="shared" si="696"/>
        <v>44956</v>
      </c>
      <c r="J2013" s="155">
        <f t="shared" si="684"/>
        <v>31</v>
      </c>
      <c r="K2013" s="155">
        <f t="shared" si="701"/>
        <v>23</v>
      </c>
      <c r="L2013" s="2">
        <f t="shared" si="697"/>
        <v>1.00304003</v>
      </c>
      <c r="M2013" s="157">
        <f t="shared" si="702"/>
        <v>1.00304003</v>
      </c>
      <c r="N2013" s="2">
        <f t="shared" si="688"/>
        <v>754.09411208999995</v>
      </c>
      <c r="O2013" s="161">
        <f t="shared" si="698"/>
        <v>0</v>
      </c>
      <c r="P2013" s="162">
        <f t="shared" si="689"/>
        <v>0</v>
      </c>
      <c r="Q2013" s="157">
        <f t="shared" si="690"/>
        <v>0</v>
      </c>
      <c r="R2013" s="163">
        <f t="shared" si="699"/>
        <v>0.12</v>
      </c>
      <c r="S2013" s="161">
        <f t="shared" si="691"/>
        <v>23</v>
      </c>
      <c r="T2013" s="161">
        <v>360</v>
      </c>
      <c r="U2013" s="164">
        <f t="shared" si="692"/>
        <v>1.0070314869999999</v>
      </c>
      <c r="V2013" s="157">
        <f t="shared" si="693"/>
        <v>5.3024029400000003</v>
      </c>
      <c r="W2013" s="2">
        <f t="shared" si="700"/>
        <v>0</v>
      </c>
      <c r="X2013" s="8"/>
      <c r="Y2013" s="8"/>
      <c r="Z2013" s="5"/>
      <c r="AA2013" s="1"/>
      <c r="AB2013" s="8"/>
      <c r="AC2013" s="3"/>
      <c r="AD2013" s="1"/>
      <c r="AE2013" s="3"/>
      <c r="AF2013" s="3"/>
      <c r="AG2013" s="4"/>
      <c r="AH2013" s="4"/>
      <c r="AI2013" s="4"/>
      <c r="AJ2013" s="1"/>
      <c r="AK2013" s="1"/>
      <c r="AL2013" s="1"/>
      <c r="AM2013" s="1"/>
    </row>
    <row r="2014" spans="1:39" ht="15" customHeight="1" x14ac:dyDescent="0.2">
      <c r="A2014" s="75">
        <f t="shared" si="694"/>
        <v>44949</v>
      </c>
      <c r="B2014" s="2">
        <f t="shared" si="685"/>
        <v>759.72816059000002</v>
      </c>
      <c r="C2014" s="157">
        <f t="shared" si="682"/>
        <v>751.80859141999997</v>
      </c>
      <c r="D2014" s="158">
        <f t="shared" si="695"/>
        <v>6407.93</v>
      </c>
      <c r="E2014" s="150">
        <f>IF(AND(K2014=1,K2013&gt;1),VLOOKUP(A2013,[1]Plan1!$GA$137:$GD$300,4),E2013)</f>
        <v>6434.2</v>
      </c>
      <c r="F2014" s="152">
        <f t="shared" si="686"/>
        <v>44864</v>
      </c>
      <c r="G2014" s="152">
        <f t="shared" si="683"/>
        <v>44895</v>
      </c>
      <c r="H2014" s="159">
        <f t="shared" si="687"/>
        <v>4.0996078296735572E-3</v>
      </c>
      <c r="I2014" s="160">
        <f t="shared" si="696"/>
        <v>44956</v>
      </c>
      <c r="J2014" s="155">
        <f t="shared" si="684"/>
        <v>31</v>
      </c>
      <c r="K2014" s="155">
        <f t="shared" si="701"/>
        <v>24</v>
      </c>
      <c r="L2014" s="2">
        <f t="shared" si="697"/>
        <v>1.0031724200000001</v>
      </c>
      <c r="M2014" s="157">
        <f t="shared" si="702"/>
        <v>1.0031724200000001</v>
      </c>
      <c r="N2014" s="2">
        <f t="shared" si="688"/>
        <v>754.19364402999997</v>
      </c>
      <c r="O2014" s="161">
        <f t="shared" si="698"/>
        <v>0</v>
      </c>
      <c r="P2014" s="162">
        <f t="shared" si="689"/>
        <v>0</v>
      </c>
      <c r="Q2014" s="157">
        <f t="shared" si="690"/>
        <v>0</v>
      </c>
      <c r="R2014" s="163">
        <f t="shared" si="699"/>
        <v>0.12</v>
      </c>
      <c r="S2014" s="161">
        <f t="shared" si="691"/>
        <v>24</v>
      </c>
      <c r="T2014" s="161">
        <v>360</v>
      </c>
      <c r="U2014" s="164">
        <f t="shared" si="692"/>
        <v>1.0073383229999999</v>
      </c>
      <c r="V2014" s="157">
        <f t="shared" si="693"/>
        <v>5.5345165600000001</v>
      </c>
      <c r="W2014" s="2">
        <f t="shared" si="700"/>
        <v>0</v>
      </c>
      <c r="X2014" s="8"/>
      <c r="Y2014" s="8"/>
      <c r="Z2014" s="5"/>
      <c r="AA2014" s="1"/>
      <c r="AB2014" s="8"/>
      <c r="AC2014" s="3"/>
      <c r="AD2014" s="1"/>
      <c r="AE2014" s="3"/>
      <c r="AF2014" s="3"/>
      <c r="AG2014" s="4"/>
      <c r="AH2014" s="4"/>
      <c r="AI2014" s="4"/>
      <c r="AJ2014" s="1"/>
      <c r="AK2014" s="1"/>
      <c r="AL2014" s="1"/>
      <c r="AM2014" s="1"/>
    </row>
    <row r="2015" spans="1:39" ht="15" customHeight="1" x14ac:dyDescent="0.2">
      <c r="A2015" s="75">
        <f t="shared" si="694"/>
        <v>44950</v>
      </c>
      <c r="B2015" s="2">
        <f t="shared" si="685"/>
        <v>760.05994494000004</v>
      </c>
      <c r="C2015" s="157">
        <f t="shared" si="682"/>
        <v>751.80859141999997</v>
      </c>
      <c r="D2015" s="158">
        <f t="shared" si="695"/>
        <v>6407.93</v>
      </c>
      <c r="E2015" s="150">
        <f>IF(AND(K2015=1,K2014&gt;1),VLOOKUP(A2014,[1]Plan1!$GA$137:$GD$300,4),E2014)</f>
        <v>6434.2</v>
      </c>
      <c r="F2015" s="152">
        <f t="shared" si="686"/>
        <v>44864</v>
      </c>
      <c r="G2015" s="152">
        <f t="shared" si="683"/>
        <v>44895</v>
      </c>
      <c r="H2015" s="159">
        <f t="shared" si="687"/>
        <v>4.0996078296735572E-3</v>
      </c>
      <c r="I2015" s="160">
        <f t="shared" si="696"/>
        <v>44956</v>
      </c>
      <c r="J2015" s="155">
        <f t="shared" si="684"/>
        <v>31</v>
      </c>
      <c r="K2015" s="155">
        <f t="shared" si="701"/>
        <v>25</v>
      </c>
      <c r="L2015" s="2">
        <f t="shared" si="697"/>
        <v>1.0033048200000001</v>
      </c>
      <c r="M2015" s="157">
        <f t="shared" si="702"/>
        <v>1.0033048200000001</v>
      </c>
      <c r="N2015" s="2">
        <f t="shared" si="688"/>
        <v>754.29318348000004</v>
      </c>
      <c r="O2015" s="161">
        <f t="shared" si="698"/>
        <v>0</v>
      </c>
      <c r="P2015" s="162">
        <f t="shared" si="689"/>
        <v>0</v>
      </c>
      <c r="Q2015" s="157">
        <f t="shared" si="690"/>
        <v>0</v>
      </c>
      <c r="R2015" s="163">
        <f t="shared" si="699"/>
        <v>0.12</v>
      </c>
      <c r="S2015" s="161">
        <f t="shared" si="691"/>
        <v>25</v>
      </c>
      <c r="T2015" s="161">
        <v>360</v>
      </c>
      <c r="U2015" s="164">
        <f t="shared" si="692"/>
        <v>1.0076452520000001</v>
      </c>
      <c r="V2015" s="157">
        <f t="shared" si="693"/>
        <v>5.7667614599999997</v>
      </c>
      <c r="W2015" s="2">
        <f t="shared" si="700"/>
        <v>0</v>
      </c>
      <c r="X2015" s="8"/>
      <c r="Y2015" s="8"/>
      <c r="Z2015" s="5"/>
      <c r="AA2015" s="1"/>
      <c r="AB2015" s="8"/>
      <c r="AC2015" s="3"/>
      <c r="AD2015" s="1"/>
      <c r="AE2015" s="3"/>
      <c r="AF2015" s="3"/>
      <c r="AG2015" s="4"/>
      <c r="AH2015" s="4"/>
      <c r="AI2015" s="4"/>
      <c r="AJ2015" s="1"/>
      <c r="AK2015" s="1"/>
      <c r="AL2015" s="1"/>
      <c r="AM2015" s="1"/>
    </row>
    <row r="2016" spans="1:39" ht="15" customHeight="1" x14ac:dyDescent="0.2">
      <c r="A2016" s="75">
        <f t="shared" si="694"/>
        <v>44951</v>
      </c>
      <c r="B2016" s="2">
        <f t="shared" si="685"/>
        <v>760.39187648999996</v>
      </c>
      <c r="C2016" s="157">
        <f t="shared" si="682"/>
        <v>751.80859141999997</v>
      </c>
      <c r="D2016" s="158">
        <f t="shared" si="695"/>
        <v>6407.93</v>
      </c>
      <c r="E2016" s="150">
        <f>IF(AND(K2016=1,K2015&gt;1),VLOOKUP(A2015,[1]Plan1!$GA$137:$GD$300,4),E2015)</f>
        <v>6434.2</v>
      </c>
      <c r="F2016" s="152">
        <f t="shared" si="686"/>
        <v>44864</v>
      </c>
      <c r="G2016" s="152">
        <f t="shared" si="683"/>
        <v>44895</v>
      </c>
      <c r="H2016" s="159">
        <f t="shared" si="687"/>
        <v>4.0996078296735572E-3</v>
      </c>
      <c r="I2016" s="160">
        <f t="shared" si="696"/>
        <v>44956</v>
      </c>
      <c r="J2016" s="155">
        <f t="shared" si="684"/>
        <v>31</v>
      </c>
      <c r="K2016" s="155">
        <f t="shared" si="701"/>
        <v>26</v>
      </c>
      <c r="L2016" s="2">
        <f t="shared" si="697"/>
        <v>1.00343724</v>
      </c>
      <c r="M2016" s="157">
        <f t="shared" si="702"/>
        <v>1.00343724</v>
      </c>
      <c r="N2016" s="2">
        <f t="shared" si="688"/>
        <v>754.39273797999999</v>
      </c>
      <c r="O2016" s="161">
        <f t="shared" si="698"/>
        <v>0</v>
      </c>
      <c r="P2016" s="162">
        <f t="shared" si="689"/>
        <v>0</v>
      </c>
      <c r="Q2016" s="157">
        <f t="shared" si="690"/>
        <v>0</v>
      </c>
      <c r="R2016" s="163">
        <f t="shared" si="699"/>
        <v>0.12</v>
      </c>
      <c r="S2016" s="161">
        <f t="shared" si="691"/>
        <v>26</v>
      </c>
      <c r="T2016" s="161">
        <v>360</v>
      </c>
      <c r="U2016" s="164">
        <f t="shared" si="692"/>
        <v>1.0079522750000001</v>
      </c>
      <c r="V2016" s="157">
        <f t="shared" si="693"/>
        <v>5.9991385099999999</v>
      </c>
      <c r="W2016" s="2">
        <f t="shared" si="700"/>
        <v>0</v>
      </c>
      <c r="X2016" s="8"/>
      <c r="Y2016" s="8"/>
      <c r="Z2016" s="5"/>
      <c r="AA2016" s="1"/>
      <c r="AB2016" s="8"/>
      <c r="AC2016" s="3"/>
      <c r="AD2016" s="1"/>
      <c r="AE2016" s="3"/>
      <c r="AF2016" s="3"/>
      <c r="AG2016" s="4"/>
      <c r="AH2016" s="4"/>
      <c r="AI2016" s="4"/>
      <c r="AJ2016" s="1"/>
      <c r="AK2016" s="1"/>
      <c r="AL2016" s="1"/>
      <c r="AM2016" s="1"/>
    </row>
    <row r="2017" spans="1:39" ht="15" customHeight="1" x14ac:dyDescent="0.2">
      <c r="A2017" s="75">
        <f t="shared" si="694"/>
        <v>44952</v>
      </c>
      <c r="B2017" s="2">
        <f t="shared" si="685"/>
        <v>760.72395448000009</v>
      </c>
      <c r="C2017" s="157">
        <f t="shared" si="682"/>
        <v>751.80859141999997</v>
      </c>
      <c r="D2017" s="158">
        <f t="shared" si="695"/>
        <v>6407.93</v>
      </c>
      <c r="E2017" s="150">
        <f>IF(AND(K2017=1,K2016&gt;1),VLOOKUP(A2016,[1]Plan1!$GA$137:$GD$300,4),E2016)</f>
        <v>6434.2</v>
      </c>
      <c r="F2017" s="152">
        <f t="shared" si="686"/>
        <v>44864</v>
      </c>
      <c r="G2017" s="152">
        <f t="shared" si="683"/>
        <v>44895</v>
      </c>
      <c r="H2017" s="159">
        <f t="shared" si="687"/>
        <v>4.0996078296735572E-3</v>
      </c>
      <c r="I2017" s="160">
        <f t="shared" si="696"/>
        <v>44956</v>
      </c>
      <c r="J2017" s="155">
        <f t="shared" si="684"/>
        <v>31</v>
      </c>
      <c r="K2017" s="155">
        <f t="shared" si="701"/>
        <v>27</v>
      </c>
      <c r="L2017" s="2">
        <f t="shared" si="697"/>
        <v>1.00356968</v>
      </c>
      <c r="M2017" s="157">
        <f t="shared" si="702"/>
        <v>1.00356968</v>
      </c>
      <c r="N2017" s="2">
        <f t="shared" si="688"/>
        <v>754.49230751000005</v>
      </c>
      <c r="O2017" s="161">
        <f t="shared" si="698"/>
        <v>0</v>
      </c>
      <c r="P2017" s="162">
        <f t="shared" si="689"/>
        <v>0</v>
      </c>
      <c r="Q2017" s="157">
        <f t="shared" si="690"/>
        <v>0</v>
      </c>
      <c r="R2017" s="163">
        <f t="shared" si="699"/>
        <v>0.12</v>
      </c>
      <c r="S2017" s="161">
        <f t="shared" si="691"/>
        <v>27</v>
      </c>
      <c r="T2017" s="161">
        <v>360</v>
      </c>
      <c r="U2017" s="164">
        <f t="shared" si="692"/>
        <v>1.0082593909999999</v>
      </c>
      <c r="V2017" s="157">
        <f t="shared" si="693"/>
        <v>6.2316469699999999</v>
      </c>
      <c r="W2017" s="2">
        <f t="shared" si="700"/>
        <v>0</v>
      </c>
      <c r="X2017" s="8"/>
      <c r="Y2017" s="8"/>
      <c r="Z2017" s="5"/>
      <c r="AA2017" s="1"/>
      <c r="AB2017" s="8"/>
      <c r="AC2017" s="3"/>
      <c r="AD2017" s="1"/>
      <c r="AE2017" s="3"/>
      <c r="AF2017" s="3"/>
      <c r="AG2017" s="4"/>
      <c r="AH2017" s="4"/>
      <c r="AI2017" s="4"/>
      <c r="AJ2017" s="1"/>
      <c r="AK2017" s="1"/>
      <c r="AL2017" s="1"/>
      <c r="AM2017" s="1"/>
    </row>
    <row r="2018" spans="1:39" ht="15" customHeight="1" x14ac:dyDescent="0.2">
      <c r="A2018" s="75">
        <f t="shared" si="694"/>
        <v>44953</v>
      </c>
      <c r="B2018" s="2">
        <f t="shared" si="685"/>
        <v>761.05617215000007</v>
      </c>
      <c r="C2018" s="157">
        <f t="shared" si="682"/>
        <v>751.80859141999997</v>
      </c>
      <c r="D2018" s="158">
        <f t="shared" si="695"/>
        <v>6407.93</v>
      </c>
      <c r="E2018" s="150">
        <f>IF(AND(K2018=1,K2017&gt;1),VLOOKUP(A2017,[1]Plan1!$GA$137:$GD$300,4),E2017)</f>
        <v>6434.2</v>
      </c>
      <c r="F2018" s="152">
        <f t="shared" si="686"/>
        <v>44864</v>
      </c>
      <c r="G2018" s="152">
        <f t="shared" si="683"/>
        <v>44895</v>
      </c>
      <c r="H2018" s="159">
        <f t="shared" si="687"/>
        <v>4.0996078296735572E-3</v>
      </c>
      <c r="I2018" s="160">
        <f t="shared" si="696"/>
        <v>44956</v>
      </c>
      <c r="J2018" s="155">
        <f t="shared" si="684"/>
        <v>31</v>
      </c>
      <c r="K2018" s="155">
        <f t="shared" si="701"/>
        <v>28</v>
      </c>
      <c r="L2018" s="2">
        <f t="shared" si="697"/>
        <v>1.00370213</v>
      </c>
      <c r="M2018" s="157">
        <f t="shared" si="702"/>
        <v>1.00370213</v>
      </c>
      <c r="N2018" s="2">
        <f t="shared" si="688"/>
        <v>754.59188456000004</v>
      </c>
      <c r="O2018" s="161">
        <f t="shared" si="698"/>
        <v>0</v>
      </c>
      <c r="P2018" s="162">
        <f t="shared" si="689"/>
        <v>0</v>
      </c>
      <c r="Q2018" s="157">
        <f t="shared" si="690"/>
        <v>0</v>
      </c>
      <c r="R2018" s="163">
        <f t="shared" si="699"/>
        <v>0.12</v>
      </c>
      <c r="S2018" s="161">
        <f t="shared" si="691"/>
        <v>28</v>
      </c>
      <c r="T2018" s="161">
        <v>360</v>
      </c>
      <c r="U2018" s="164">
        <f t="shared" si="692"/>
        <v>1.0085666010000001</v>
      </c>
      <c r="V2018" s="157">
        <f t="shared" si="693"/>
        <v>6.4642875899999996</v>
      </c>
      <c r="W2018" s="2">
        <f t="shared" si="700"/>
        <v>0</v>
      </c>
      <c r="X2018" s="8"/>
      <c r="Y2018" s="8"/>
      <c r="Z2018" s="5"/>
      <c r="AA2018" s="1"/>
      <c r="AB2018" s="8"/>
      <c r="AC2018" s="3"/>
      <c r="AD2018" s="1"/>
      <c r="AE2018" s="3"/>
      <c r="AF2018" s="3"/>
      <c r="AG2018" s="4"/>
      <c r="AH2018" s="4"/>
      <c r="AI2018" s="4"/>
      <c r="AJ2018" s="1"/>
      <c r="AK2018" s="1"/>
      <c r="AL2018" s="1"/>
      <c r="AM2018" s="1"/>
    </row>
    <row r="2019" spans="1:39" ht="15" customHeight="1" x14ac:dyDescent="0.2">
      <c r="A2019" s="75">
        <f t="shared" si="694"/>
        <v>44954</v>
      </c>
      <c r="B2019" s="2">
        <f t="shared" si="685"/>
        <v>761.38854469</v>
      </c>
      <c r="C2019" s="157">
        <f t="shared" si="682"/>
        <v>751.80859141999997</v>
      </c>
      <c r="D2019" s="158">
        <f t="shared" si="695"/>
        <v>6407.93</v>
      </c>
      <c r="E2019" s="150">
        <f>IF(AND(K2019=1,K2018&gt;1),VLOOKUP(A2018,[1]Plan1!$GA$137:$GD$300,4),E2018)</f>
        <v>6434.2</v>
      </c>
      <c r="F2019" s="152">
        <f t="shared" si="686"/>
        <v>44864</v>
      </c>
      <c r="G2019" s="152">
        <f t="shared" si="683"/>
        <v>44895</v>
      </c>
      <c r="H2019" s="159">
        <f t="shared" si="687"/>
        <v>4.0996078296735572E-3</v>
      </c>
      <c r="I2019" s="160">
        <f t="shared" si="696"/>
        <v>44956</v>
      </c>
      <c r="J2019" s="155">
        <f t="shared" si="684"/>
        <v>31</v>
      </c>
      <c r="K2019" s="155">
        <f t="shared" si="701"/>
        <v>29</v>
      </c>
      <c r="L2019" s="2">
        <f t="shared" si="697"/>
        <v>1.00383461</v>
      </c>
      <c r="M2019" s="157">
        <f t="shared" si="702"/>
        <v>1.00383461</v>
      </c>
      <c r="N2019" s="2">
        <f t="shared" si="688"/>
        <v>754.69148415999996</v>
      </c>
      <c r="O2019" s="161">
        <f t="shared" si="698"/>
        <v>0</v>
      </c>
      <c r="P2019" s="162">
        <f t="shared" si="689"/>
        <v>0</v>
      </c>
      <c r="Q2019" s="157">
        <f t="shared" si="690"/>
        <v>0</v>
      </c>
      <c r="R2019" s="163">
        <f t="shared" si="699"/>
        <v>0.12</v>
      </c>
      <c r="S2019" s="161">
        <f t="shared" si="691"/>
        <v>29</v>
      </c>
      <c r="T2019" s="161">
        <v>360</v>
      </c>
      <c r="U2019" s="164">
        <f t="shared" si="692"/>
        <v>1.008873905</v>
      </c>
      <c r="V2019" s="157">
        <f t="shared" si="693"/>
        <v>6.6970605299999999</v>
      </c>
      <c r="W2019" s="2">
        <f t="shared" si="700"/>
        <v>0</v>
      </c>
      <c r="X2019" s="8"/>
      <c r="Y2019" s="8"/>
      <c r="Z2019" s="5"/>
      <c r="AA2019" s="1"/>
      <c r="AB2019" s="8"/>
      <c r="AC2019" s="3"/>
      <c r="AD2019" s="1"/>
      <c r="AE2019" s="3"/>
      <c r="AF2019" s="3"/>
      <c r="AG2019" s="4"/>
      <c r="AH2019" s="4"/>
      <c r="AI2019" s="4"/>
      <c r="AJ2019" s="1"/>
      <c r="AK2019" s="1"/>
      <c r="AL2019" s="1"/>
      <c r="AM2019" s="1"/>
    </row>
    <row r="2020" spans="1:39" ht="15" customHeight="1" x14ac:dyDescent="0.2">
      <c r="A2020" s="75">
        <f t="shared" si="694"/>
        <v>44955</v>
      </c>
      <c r="B2020" s="2">
        <f t="shared" si="685"/>
        <v>761.72105623000004</v>
      </c>
      <c r="C2020" s="157">
        <f t="shared" si="682"/>
        <v>751.80859141999997</v>
      </c>
      <c r="D2020" s="158">
        <f t="shared" si="695"/>
        <v>6407.93</v>
      </c>
      <c r="E2020" s="150">
        <f>IF(AND(K2020=1,K2019&gt;1),VLOOKUP(A2019,[1]Plan1!$GA$137:$GD$300,4),E2019)</f>
        <v>6434.2</v>
      </c>
      <c r="F2020" s="152">
        <f t="shared" si="686"/>
        <v>44864</v>
      </c>
      <c r="G2020" s="152">
        <f t="shared" si="683"/>
        <v>44895</v>
      </c>
      <c r="H2020" s="159">
        <f t="shared" si="687"/>
        <v>4.0996078296735572E-3</v>
      </c>
      <c r="I2020" s="160">
        <f t="shared" si="696"/>
        <v>44956</v>
      </c>
      <c r="J2020" s="155">
        <f t="shared" si="684"/>
        <v>31</v>
      </c>
      <c r="K2020" s="155">
        <f t="shared" si="701"/>
        <v>30</v>
      </c>
      <c r="L2020" s="2">
        <f t="shared" si="697"/>
        <v>1.0039670999999999</v>
      </c>
      <c r="M2020" s="157">
        <f t="shared" si="702"/>
        <v>1.0039670999999999</v>
      </c>
      <c r="N2020" s="2">
        <f t="shared" si="688"/>
        <v>754.79109128000005</v>
      </c>
      <c r="O2020" s="161">
        <f t="shared" si="698"/>
        <v>0</v>
      </c>
      <c r="P2020" s="162">
        <f t="shared" si="689"/>
        <v>0</v>
      </c>
      <c r="Q2020" s="157">
        <f t="shared" si="690"/>
        <v>0</v>
      </c>
      <c r="R2020" s="163">
        <f t="shared" si="699"/>
        <v>0.12</v>
      </c>
      <c r="S2020" s="161">
        <f t="shared" si="691"/>
        <v>30</v>
      </c>
      <c r="T2020" s="161">
        <v>360</v>
      </c>
      <c r="U2020" s="164">
        <f t="shared" si="692"/>
        <v>1.009181302</v>
      </c>
      <c r="V2020" s="157">
        <f t="shared" si="693"/>
        <v>6.9299649499999996</v>
      </c>
      <c r="W2020" s="2">
        <f t="shared" si="700"/>
        <v>0</v>
      </c>
      <c r="X2020" s="8"/>
      <c r="Y2020" s="8"/>
      <c r="Z2020" s="5"/>
      <c r="AA2020" s="1"/>
      <c r="AB2020" s="8"/>
      <c r="AC2020" s="3"/>
      <c r="AD2020" s="1"/>
      <c r="AE2020" s="3"/>
      <c r="AF2020" s="3"/>
      <c r="AG2020" s="4"/>
      <c r="AH2020" s="4"/>
      <c r="AI2020" s="4"/>
      <c r="AJ2020" s="1"/>
      <c r="AK2020" s="1"/>
      <c r="AL2020" s="1"/>
      <c r="AM2020" s="1"/>
    </row>
    <row r="2021" spans="1:39" ht="15" customHeight="1" x14ac:dyDescent="0.2">
      <c r="A2021" s="75">
        <f t="shared" si="694"/>
        <v>44956</v>
      </c>
      <c r="B2021" s="2">
        <f t="shared" si="685"/>
        <v>762.05370755999991</v>
      </c>
      <c r="C2021" s="157">
        <f t="shared" si="682"/>
        <v>751.80859141999997</v>
      </c>
      <c r="D2021" s="158">
        <f t="shared" si="695"/>
        <v>6407.93</v>
      </c>
      <c r="E2021" s="150">
        <f>IF(AND(K2021=1,K2020&gt;1),VLOOKUP(A2020,[1]Plan1!$GA$137:$GD$300,4),E2020)</f>
        <v>6434.2</v>
      </c>
      <c r="F2021" s="152">
        <f t="shared" si="686"/>
        <v>44864</v>
      </c>
      <c r="G2021" s="152">
        <f t="shared" si="683"/>
        <v>44895</v>
      </c>
      <c r="H2021" s="159">
        <f t="shared" si="687"/>
        <v>4.0996078296735572E-3</v>
      </c>
      <c r="I2021" s="160">
        <f t="shared" si="696"/>
        <v>44956</v>
      </c>
      <c r="J2021" s="155">
        <f t="shared" si="684"/>
        <v>31</v>
      </c>
      <c r="K2021" s="155">
        <f t="shared" si="701"/>
        <v>31</v>
      </c>
      <c r="L2021" s="2">
        <f t="shared" si="697"/>
        <v>1.0040996</v>
      </c>
      <c r="M2021" s="157">
        <f t="shared" si="702"/>
        <v>1.0040996</v>
      </c>
      <c r="N2021" s="2">
        <f t="shared" si="688"/>
        <v>754.89070591999996</v>
      </c>
      <c r="O2021" s="161">
        <f t="shared" si="698"/>
        <v>30</v>
      </c>
      <c r="P2021" s="162">
        <f t="shared" si="689"/>
        <v>3.5631603205304084E-2</v>
      </c>
      <c r="Q2021" s="157">
        <f t="shared" si="690"/>
        <v>26.897966090000001</v>
      </c>
      <c r="R2021" s="163">
        <f t="shared" si="699"/>
        <v>0.12</v>
      </c>
      <c r="S2021" s="161">
        <f t="shared" si="691"/>
        <v>31</v>
      </c>
      <c r="T2021" s="161">
        <v>360</v>
      </c>
      <c r="U2021" s="164">
        <f t="shared" si="692"/>
        <v>1.0094887930000001</v>
      </c>
      <c r="V2021" s="157">
        <f t="shared" si="693"/>
        <v>7.1630016400000001</v>
      </c>
      <c r="W2021" s="2">
        <f t="shared" si="700"/>
        <v>34.060967730000002</v>
      </c>
      <c r="X2021" s="8"/>
      <c r="Y2021" s="8"/>
      <c r="Z2021" s="5"/>
      <c r="AA2021" s="1"/>
      <c r="AB2021" s="8"/>
      <c r="AC2021" s="3"/>
      <c r="AD2021" s="1"/>
      <c r="AE2021" s="3"/>
      <c r="AF2021" s="3"/>
      <c r="AG2021" s="4"/>
      <c r="AH2021" s="4"/>
      <c r="AI2021" s="4"/>
      <c r="AJ2021" s="1"/>
      <c r="AK2021" s="1"/>
      <c r="AL2021" s="1"/>
      <c r="AM2021" s="1"/>
    </row>
    <row r="2022" spans="1:39" ht="15" customHeight="1" x14ac:dyDescent="0.2">
      <c r="A2022" s="75">
        <f t="shared" si="694"/>
        <v>44957</v>
      </c>
      <c r="B2022" s="2">
        <f t="shared" si="685"/>
        <v>728.38506925000002</v>
      </c>
      <c r="C2022" s="157">
        <f t="shared" si="682"/>
        <v>727.99273983</v>
      </c>
      <c r="D2022" s="158">
        <f t="shared" si="695"/>
        <v>6434.2</v>
      </c>
      <c r="E2022" s="150">
        <f>IF(AND(K2022=1,K2021&gt;1),VLOOKUP(A2021,[1]Plan1!$GA$137:$GD$300,4),E2021)</f>
        <v>6474.09</v>
      </c>
      <c r="F2022" s="152">
        <f t="shared" si="686"/>
        <v>44895</v>
      </c>
      <c r="G2022" s="152">
        <f t="shared" si="683"/>
        <v>44925</v>
      </c>
      <c r="H2022" s="159">
        <f t="shared" si="687"/>
        <v>6.199682944266538E-3</v>
      </c>
      <c r="I2022" s="160">
        <f t="shared" si="696"/>
        <v>44985</v>
      </c>
      <c r="J2022" s="155">
        <f t="shared" si="684"/>
        <v>29</v>
      </c>
      <c r="K2022" s="155">
        <f t="shared" si="701"/>
        <v>1</v>
      </c>
      <c r="L2022" s="2">
        <f t="shared" si="697"/>
        <v>1.0002131400000001</v>
      </c>
      <c r="M2022" s="157">
        <f t="shared" si="702"/>
        <v>1.0002131400000001</v>
      </c>
      <c r="N2022" s="2">
        <f t="shared" si="688"/>
        <v>728.14790419999997</v>
      </c>
      <c r="O2022" s="161">
        <f t="shared" si="698"/>
        <v>0</v>
      </c>
      <c r="P2022" s="162">
        <f t="shared" si="689"/>
        <v>0</v>
      </c>
      <c r="Q2022" s="157">
        <f t="shared" si="690"/>
        <v>0</v>
      </c>
      <c r="R2022" s="163">
        <f t="shared" si="699"/>
        <v>0.12</v>
      </c>
      <c r="S2022" s="161">
        <f t="shared" si="691"/>
        <v>1</v>
      </c>
      <c r="T2022" s="161">
        <v>360</v>
      </c>
      <c r="U2022" s="164">
        <f t="shared" si="692"/>
        <v>1.00032571</v>
      </c>
      <c r="V2022" s="157">
        <f t="shared" si="693"/>
        <v>0.23716504999999999</v>
      </c>
      <c r="W2022" s="2">
        <f t="shared" si="700"/>
        <v>0</v>
      </c>
      <c r="X2022" s="8"/>
      <c r="Y2022" s="8"/>
      <c r="Z2022" s="5"/>
      <c r="AA2022" s="1"/>
      <c r="AB2022" s="8"/>
      <c r="AC2022" s="3"/>
      <c r="AD2022" s="1"/>
      <c r="AE2022" s="3"/>
      <c r="AF2022" s="3"/>
      <c r="AG2022" s="4"/>
      <c r="AH2022" s="4"/>
      <c r="AI2022" s="4"/>
      <c r="AJ2022" s="1"/>
      <c r="AK2022" s="1"/>
      <c r="AL2022" s="1"/>
      <c r="AM2022" s="1"/>
    </row>
    <row r="2023" spans="1:39" ht="15" customHeight="1" x14ac:dyDescent="0.2">
      <c r="A2023" s="75">
        <f t="shared" si="694"/>
        <v>44958</v>
      </c>
      <c r="B2023" s="2">
        <f t="shared" si="685"/>
        <v>728.77761337000004</v>
      </c>
      <c r="C2023" s="157">
        <f t="shared" si="682"/>
        <v>727.99273983</v>
      </c>
      <c r="D2023" s="158">
        <f t="shared" si="695"/>
        <v>6434.2</v>
      </c>
      <c r="E2023" s="150">
        <f>IF(AND(K2023=1,K2022&gt;1),VLOOKUP(A2022,[1]Plan1!$GA$137:$GD$300,4),E2022)</f>
        <v>6474.09</v>
      </c>
      <c r="F2023" s="152">
        <f t="shared" si="686"/>
        <v>44895</v>
      </c>
      <c r="G2023" s="152">
        <f t="shared" si="683"/>
        <v>44925</v>
      </c>
      <c r="H2023" s="159">
        <f t="shared" si="687"/>
        <v>6.199682944266538E-3</v>
      </c>
      <c r="I2023" s="160">
        <f t="shared" si="696"/>
        <v>44985</v>
      </c>
      <c r="J2023" s="155">
        <f t="shared" si="684"/>
        <v>29</v>
      </c>
      <c r="K2023" s="155">
        <f t="shared" si="701"/>
        <v>2</v>
      </c>
      <c r="L2023" s="2">
        <f t="shared" si="697"/>
        <v>1.00042633</v>
      </c>
      <c r="M2023" s="157">
        <f t="shared" si="702"/>
        <v>1.00042633</v>
      </c>
      <c r="N2023" s="2">
        <f t="shared" si="688"/>
        <v>728.30310497000005</v>
      </c>
      <c r="O2023" s="161">
        <f t="shared" si="698"/>
        <v>0</v>
      </c>
      <c r="P2023" s="162">
        <f t="shared" si="689"/>
        <v>0</v>
      </c>
      <c r="Q2023" s="157">
        <f t="shared" si="690"/>
        <v>0</v>
      </c>
      <c r="R2023" s="163">
        <f t="shared" si="699"/>
        <v>0.12</v>
      </c>
      <c r="S2023" s="161">
        <f t="shared" si="691"/>
        <v>2</v>
      </c>
      <c r="T2023" s="161">
        <v>360</v>
      </c>
      <c r="U2023" s="164">
        <f t="shared" si="692"/>
        <v>1.000651526</v>
      </c>
      <c r="V2023" s="157">
        <f t="shared" si="693"/>
        <v>0.4745084</v>
      </c>
      <c r="W2023" s="2">
        <f t="shared" si="700"/>
        <v>0</v>
      </c>
      <c r="X2023" s="8"/>
      <c r="Y2023" s="8"/>
      <c r="Z2023" s="5"/>
      <c r="AA2023" s="1"/>
      <c r="AB2023" s="8"/>
      <c r="AC2023" s="3"/>
      <c r="AD2023" s="1"/>
      <c r="AE2023" s="3"/>
      <c r="AF2023" s="3"/>
      <c r="AG2023" s="4"/>
      <c r="AH2023" s="4"/>
      <c r="AI2023" s="4"/>
      <c r="AJ2023" s="1"/>
      <c r="AK2023" s="1"/>
      <c r="AL2023" s="1"/>
      <c r="AM2023" s="1"/>
    </row>
    <row r="2024" spans="1:39" ht="15" customHeight="1" x14ac:dyDescent="0.2">
      <c r="A2024" s="75">
        <f t="shared" si="694"/>
        <v>44959</v>
      </c>
      <c r="B2024" s="2">
        <f t="shared" si="685"/>
        <v>729.17037301000005</v>
      </c>
      <c r="C2024" s="157">
        <f t="shared" si="682"/>
        <v>727.99273983</v>
      </c>
      <c r="D2024" s="158">
        <f t="shared" si="695"/>
        <v>6434.2</v>
      </c>
      <c r="E2024" s="150">
        <f>IF(AND(K2024=1,K2023&gt;1),VLOOKUP(A2023,[1]Plan1!$GA$137:$GD$300,4),E2023)</f>
        <v>6474.09</v>
      </c>
      <c r="F2024" s="152">
        <f t="shared" si="686"/>
        <v>44895</v>
      </c>
      <c r="G2024" s="152">
        <f t="shared" si="683"/>
        <v>44925</v>
      </c>
      <c r="H2024" s="159">
        <f t="shared" si="687"/>
        <v>6.199682944266538E-3</v>
      </c>
      <c r="I2024" s="160">
        <f t="shared" si="696"/>
        <v>44985</v>
      </c>
      <c r="J2024" s="155">
        <f t="shared" si="684"/>
        <v>29</v>
      </c>
      <c r="K2024" s="155">
        <f t="shared" si="701"/>
        <v>3</v>
      </c>
      <c r="L2024" s="2">
        <f t="shared" si="697"/>
        <v>1.0006395699999999</v>
      </c>
      <c r="M2024" s="157">
        <f t="shared" si="702"/>
        <v>1.0006395699999999</v>
      </c>
      <c r="N2024" s="2">
        <f t="shared" si="688"/>
        <v>728.45834214000001</v>
      </c>
      <c r="O2024" s="161">
        <f t="shared" si="698"/>
        <v>0</v>
      </c>
      <c r="P2024" s="162">
        <f t="shared" si="689"/>
        <v>0</v>
      </c>
      <c r="Q2024" s="157">
        <f t="shared" si="690"/>
        <v>0</v>
      </c>
      <c r="R2024" s="163">
        <f t="shared" si="699"/>
        <v>0.12</v>
      </c>
      <c r="S2024" s="161">
        <f t="shared" si="691"/>
        <v>3</v>
      </c>
      <c r="T2024" s="161">
        <v>360</v>
      </c>
      <c r="U2024" s="164">
        <f t="shared" si="692"/>
        <v>1.0009774490000001</v>
      </c>
      <c r="V2024" s="157">
        <f t="shared" si="693"/>
        <v>0.71203086999999998</v>
      </c>
      <c r="W2024" s="2">
        <f t="shared" si="700"/>
        <v>0</v>
      </c>
      <c r="X2024" s="13"/>
      <c r="Y2024" s="13"/>
      <c r="Z2024" s="5"/>
      <c r="AA2024" s="21"/>
      <c r="AB2024" s="13"/>
      <c r="AC2024" s="27"/>
      <c r="AD2024" s="21"/>
      <c r="AE2024" s="27"/>
      <c r="AF2024" s="27"/>
      <c r="AG2024" s="35"/>
      <c r="AH2024" s="35"/>
      <c r="AI2024" s="35"/>
      <c r="AJ2024" s="21"/>
      <c r="AK2024" s="21"/>
      <c r="AL2024" s="21"/>
      <c r="AM2024" s="21"/>
    </row>
    <row r="2025" spans="1:39" ht="15" customHeight="1" x14ac:dyDescent="0.2">
      <c r="A2025" s="75">
        <f t="shared" si="694"/>
        <v>44960</v>
      </c>
      <c r="B2025" s="2">
        <f t="shared" si="685"/>
        <v>729.56333950999999</v>
      </c>
      <c r="C2025" s="157">
        <f t="shared" si="682"/>
        <v>727.99273983</v>
      </c>
      <c r="D2025" s="158">
        <f t="shared" si="695"/>
        <v>6434.2</v>
      </c>
      <c r="E2025" s="150">
        <f>IF(AND(K2025=1,K2024&gt;1),VLOOKUP(A2024,[1]Plan1!$GA$137:$GD$300,4),E2024)</f>
        <v>6474.09</v>
      </c>
      <c r="F2025" s="152">
        <f t="shared" si="686"/>
        <v>44895</v>
      </c>
      <c r="G2025" s="152">
        <f t="shared" si="683"/>
        <v>44925</v>
      </c>
      <c r="H2025" s="159">
        <f t="shared" si="687"/>
        <v>6.199682944266538E-3</v>
      </c>
      <c r="I2025" s="160">
        <f t="shared" si="696"/>
        <v>44985</v>
      </c>
      <c r="J2025" s="155">
        <f t="shared" si="684"/>
        <v>29</v>
      </c>
      <c r="K2025" s="155">
        <f t="shared" si="701"/>
        <v>4</v>
      </c>
      <c r="L2025" s="2">
        <f t="shared" si="697"/>
        <v>1.00085285</v>
      </c>
      <c r="M2025" s="157">
        <f t="shared" si="702"/>
        <v>1.00085285</v>
      </c>
      <c r="N2025" s="2">
        <f t="shared" si="688"/>
        <v>728.61360843</v>
      </c>
      <c r="O2025" s="161">
        <f t="shared" si="698"/>
        <v>0</v>
      </c>
      <c r="P2025" s="162">
        <f t="shared" si="689"/>
        <v>0</v>
      </c>
      <c r="Q2025" s="157">
        <f t="shared" si="690"/>
        <v>0</v>
      </c>
      <c r="R2025" s="163">
        <f t="shared" si="699"/>
        <v>0.12</v>
      </c>
      <c r="S2025" s="161">
        <f t="shared" si="691"/>
        <v>4</v>
      </c>
      <c r="T2025" s="161">
        <v>360</v>
      </c>
      <c r="U2025" s="164">
        <f t="shared" si="692"/>
        <v>1.001303477</v>
      </c>
      <c r="V2025" s="157">
        <f t="shared" si="693"/>
        <v>0.94973107999999995</v>
      </c>
      <c r="W2025" s="2">
        <f t="shared" si="700"/>
        <v>0</v>
      </c>
      <c r="X2025" s="8"/>
      <c r="Y2025" s="8"/>
      <c r="Z2025" s="5"/>
      <c r="AA2025" s="1"/>
      <c r="AB2025" s="8"/>
      <c r="AC2025" s="3"/>
      <c r="AD2025" s="1"/>
      <c r="AE2025" s="3"/>
      <c r="AF2025" s="3"/>
      <c r="AG2025" s="4"/>
      <c r="AH2025" s="4"/>
      <c r="AI2025" s="4"/>
      <c r="AJ2025" s="1"/>
      <c r="AK2025" s="1"/>
      <c r="AL2025" s="1"/>
      <c r="AM2025" s="1"/>
    </row>
    <row r="2026" spans="1:39" ht="15" customHeight="1" x14ac:dyDescent="0.2">
      <c r="A2026" s="75">
        <f t="shared" si="694"/>
        <v>44961</v>
      </c>
      <c r="B2026" s="2">
        <f t="shared" si="685"/>
        <v>729.95651439000005</v>
      </c>
      <c r="C2026" s="157">
        <f t="shared" ref="C2026:C2089" si="703">IF(I2026&gt;I2025,N2025-Q2025,C2025)</f>
        <v>727.99273983</v>
      </c>
      <c r="D2026" s="158">
        <f t="shared" si="695"/>
        <v>6434.2</v>
      </c>
      <c r="E2026" s="150">
        <f>IF(AND(K2026=1,K2025&gt;1),VLOOKUP(A2025,[1]Plan1!$GA$137:$GD$300,4),E2025)</f>
        <v>6474.09</v>
      </c>
      <c r="F2026" s="152">
        <f t="shared" si="686"/>
        <v>44895</v>
      </c>
      <c r="G2026" s="152">
        <f t="shared" si="683"/>
        <v>44925</v>
      </c>
      <c r="H2026" s="159">
        <f t="shared" si="687"/>
        <v>6.199682944266538E-3</v>
      </c>
      <c r="I2026" s="160">
        <f t="shared" si="696"/>
        <v>44985</v>
      </c>
      <c r="J2026" s="155">
        <f t="shared" si="684"/>
        <v>29</v>
      </c>
      <c r="K2026" s="155">
        <f t="shared" si="701"/>
        <v>5</v>
      </c>
      <c r="L2026" s="2">
        <f t="shared" si="697"/>
        <v>1.0010661700000001</v>
      </c>
      <c r="M2026" s="157">
        <f t="shared" si="702"/>
        <v>1.0010661700000001</v>
      </c>
      <c r="N2026" s="2">
        <f t="shared" si="688"/>
        <v>728.76890384000001</v>
      </c>
      <c r="O2026" s="161">
        <f t="shared" si="698"/>
        <v>0</v>
      </c>
      <c r="P2026" s="162">
        <f t="shared" si="689"/>
        <v>0</v>
      </c>
      <c r="Q2026" s="157">
        <f t="shared" si="690"/>
        <v>0</v>
      </c>
      <c r="R2026" s="163">
        <f t="shared" si="699"/>
        <v>0.12</v>
      </c>
      <c r="S2026" s="161">
        <f t="shared" si="691"/>
        <v>5</v>
      </c>
      <c r="T2026" s="161">
        <v>360</v>
      </c>
      <c r="U2026" s="164">
        <f t="shared" si="692"/>
        <v>1.0016296119999999</v>
      </c>
      <c r="V2026" s="157">
        <f t="shared" si="693"/>
        <v>1.18761055</v>
      </c>
      <c r="W2026" s="2">
        <f t="shared" si="700"/>
        <v>0</v>
      </c>
      <c r="X2026" s="8"/>
      <c r="Y2026" s="8"/>
      <c r="Z2026" s="5"/>
      <c r="AA2026" s="1"/>
      <c r="AB2026" s="8"/>
      <c r="AC2026" s="3"/>
      <c r="AD2026" s="1"/>
      <c r="AE2026" s="3"/>
      <c r="AF2026" s="3"/>
      <c r="AG2026" s="4"/>
      <c r="AH2026" s="4"/>
      <c r="AI2026" s="4"/>
      <c r="AJ2026" s="1"/>
      <c r="AK2026" s="1"/>
      <c r="AL2026" s="1"/>
      <c r="AM2026" s="1"/>
    </row>
    <row r="2027" spans="1:39" ht="15" customHeight="1" x14ac:dyDescent="0.2">
      <c r="A2027" s="75">
        <f t="shared" si="694"/>
        <v>44962</v>
      </c>
      <c r="B2027" s="2">
        <f t="shared" si="685"/>
        <v>730.34991160000004</v>
      </c>
      <c r="C2027" s="157">
        <f t="shared" si="703"/>
        <v>727.99273983</v>
      </c>
      <c r="D2027" s="158">
        <f t="shared" si="695"/>
        <v>6434.2</v>
      </c>
      <c r="E2027" s="150">
        <f>IF(AND(K2027=1,K2026&gt;1),VLOOKUP(A2026,[1]Plan1!$GA$137:$GD$300,4),E2026)</f>
        <v>6474.09</v>
      </c>
      <c r="F2027" s="152">
        <f t="shared" si="686"/>
        <v>44895</v>
      </c>
      <c r="G2027" s="152">
        <f t="shared" si="683"/>
        <v>44925</v>
      </c>
      <c r="H2027" s="159">
        <f t="shared" si="687"/>
        <v>6.199682944266538E-3</v>
      </c>
      <c r="I2027" s="160">
        <f t="shared" si="696"/>
        <v>44985</v>
      </c>
      <c r="J2027" s="155">
        <f t="shared" si="684"/>
        <v>29</v>
      </c>
      <c r="K2027" s="155">
        <f t="shared" si="701"/>
        <v>6</v>
      </c>
      <c r="L2027" s="2">
        <f t="shared" si="697"/>
        <v>1.00127955</v>
      </c>
      <c r="M2027" s="157">
        <f t="shared" si="702"/>
        <v>1.00127955</v>
      </c>
      <c r="N2027" s="2">
        <f t="shared" si="688"/>
        <v>728.92424294</v>
      </c>
      <c r="O2027" s="161">
        <f t="shared" si="698"/>
        <v>0</v>
      </c>
      <c r="P2027" s="162">
        <f t="shared" si="689"/>
        <v>0</v>
      </c>
      <c r="Q2027" s="157">
        <f t="shared" si="690"/>
        <v>0</v>
      </c>
      <c r="R2027" s="163">
        <f t="shared" si="699"/>
        <v>0.12</v>
      </c>
      <c r="S2027" s="161">
        <f t="shared" si="691"/>
        <v>6</v>
      </c>
      <c r="T2027" s="161">
        <v>360</v>
      </c>
      <c r="U2027" s="164">
        <f t="shared" si="692"/>
        <v>1.0019558529999999</v>
      </c>
      <c r="V2027" s="157">
        <f t="shared" si="693"/>
        <v>1.4256686599999999</v>
      </c>
      <c r="W2027" s="2">
        <f t="shared" si="700"/>
        <v>0</v>
      </c>
      <c r="X2027" s="8"/>
      <c r="Y2027" s="8"/>
      <c r="Z2027" s="5"/>
      <c r="AA2027" s="1"/>
      <c r="AB2027" s="8"/>
      <c r="AC2027" s="3"/>
      <c r="AD2027" s="1"/>
      <c r="AE2027" s="3"/>
      <c r="AF2027" s="3"/>
      <c r="AG2027" s="4"/>
      <c r="AH2027" s="4"/>
      <c r="AI2027" s="4"/>
      <c r="AJ2027" s="1"/>
      <c r="AK2027" s="1"/>
      <c r="AL2027" s="1"/>
      <c r="AM2027" s="1"/>
    </row>
    <row r="2028" spans="1:39" ht="15" customHeight="1" x14ac:dyDescent="0.2">
      <c r="A2028" s="75">
        <f t="shared" si="694"/>
        <v>44963</v>
      </c>
      <c r="B2028" s="2">
        <f t="shared" si="685"/>
        <v>730.74350934000006</v>
      </c>
      <c r="C2028" s="157">
        <f t="shared" si="703"/>
        <v>727.99273983</v>
      </c>
      <c r="D2028" s="158">
        <f t="shared" si="695"/>
        <v>6434.2</v>
      </c>
      <c r="E2028" s="150">
        <f>IF(AND(K2028=1,K2027&gt;1),VLOOKUP(A2027,[1]Plan1!$GA$137:$GD$300,4),E2027)</f>
        <v>6474.09</v>
      </c>
      <c r="F2028" s="152">
        <f t="shared" si="686"/>
        <v>44895</v>
      </c>
      <c r="G2028" s="152">
        <f t="shared" ref="G2028:G2091" si="704">IF(I2028&gt;I2027,EDATE(A2027,-1),+G2027)</f>
        <v>44925</v>
      </c>
      <c r="H2028" s="159">
        <f t="shared" si="687"/>
        <v>6.199682944266538E-3</v>
      </c>
      <c r="I2028" s="160">
        <f t="shared" si="696"/>
        <v>44985</v>
      </c>
      <c r="J2028" s="155">
        <f t="shared" ref="J2028:J2091" si="705">IF(I2028&gt;I2027,I2028-I2027,J2027)</f>
        <v>29</v>
      </c>
      <c r="K2028" s="155">
        <f t="shared" si="701"/>
        <v>7</v>
      </c>
      <c r="L2028" s="2">
        <f t="shared" si="697"/>
        <v>1.00149296</v>
      </c>
      <c r="M2028" s="157">
        <f t="shared" si="702"/>
        <v>1.00149296</v>
      </c>
      <c r="N2028" s="2">
        <f t="shared" si="688"/>
        <v>729.07960387000003</v>
      </c>
      <c r="O2028" s="161">
        <f t="shared" si="698"/>
        <v>0</v>
      </c>
      <c r="P2028" s="162">
        <f t="shared" si="689"/>
        <v>0</v>
      </c>
      <c r="Q2028" s="157">
        <f t="shared" si="690"/>
        <v>0</v>
      </c>
      <c r="R2028" s="163">
        <f t="shared" si="699"/>
        <v>0.12</v>
      </c>
      <c r="S2028" s="161">
        <f t="shared" si="691"/>
        <v>7</v>
      </c>
      <c r="T2028" s="161">
        <v>360</v>
      </c>
      <c r="U2028" s="164">
        <f t="shared" si="692"/>
        <v>1.0022822</v>
      </c>
      <c r="V2028" s="157">
        <f t="shared" si="693"/>
        <v>1.66390547</v>
      </c>
      <c r="W2028" s="2">
        <f t="shared" si="700"/>
        <v>0</v>
      </c>
      <c r="X2028" s="8"/>
      <c r="Y2028" s="8"/>
      <c r="Z2028" s="5"/>
      <c r="AA2028" s="1"/>
      <c r="AB2028" s="8"/>
      <c r="AC2028" s="3"/>
      <c r="AD2028" s="1"/>
      <c r="AE2028" s="3"/>
      <c r="AF2028" s="3"/>
      <c r="AG2028" s="4"/>
      <c r="AH2028" s="4"/>
      <c r="AI2028" s="4"/>
      <c r="AJ2028" s="1"/>
      <c r="AK2028" s="1"/>
      <c r="AL2028" s="1"/>
      <c r="AM2028" s="1"/>
    </row>
    <row r="2029" spans="1:39" ht="15" customHeight="1" x14ac:dyDescent="0.2">
      <c r="A2029" s="75">
        <f t="shared" si="694"/>
        <v>44964</v>
      </c>
      <c r="B2029" s="2">
        <f t="shared" si="685"/>
        <v>731.13733030000003</v>
      </c>
      <c r="C2029" s="157">
        <f t="shared" si="703"/>
        <v>727.99273983</v>
      </c>
      <c r="D2029" s="158">
        <f t="shared" si="695"/>
        <v>6434.2</v>
      </c>
      <c r="E2029" s="150">
        <f>IF(AND(K2029=1,K2028&gt;1),VLOOKUP(A2028,[1]Plan1!$GA$137:$GD$300,4),E2028)</f>
        <v>6474.09</v>
      </c>
      <c r="F2029" s="152">
        <f t="shared" si="686"/>
        <v>44895</v>
      </c>
      <c r="G2029" s="152">
        <f t="shared" si="704"/>
        <v>44925</v>
      </c>
      <c r="H2029" s="159">
        <f t="shared" si="687"/>
        <v>6.199682944266538E-3</v>
      </c>
      <c r="I2029" s="160">
        <f t="shared" si="696"/>
        <v>44985</v>
      </c>
      <c r="J2029" s="155">
        <f t="shared" si="705"/>
        <v>29</v>
      </c>
      <c r="K2029" s="155">
        <f t="shared" si="701"/>
        <v>8</v>
      </c>
      <c r="L2029" s="2">
        <f t="shared" si="697"/>
        <v>1.00170643</v>
      </c>
      <c r="M2029" s="157">
        <f t="shared" si="702"/>
        <v>1.00170643</v>
      </c>
      <c r="N2029" s="2">
        <f t="shared" si="688"/>
        <v>729.23500848000003</v>
      </c>
      <c r="O2029" s="161">
        <f t="shared" si="698"/>
        <v>0</v>
      </c>
      <c r="P2029" s="162">
        <f t="shared" si="689"/>
        <v>0</v>
      </c>
      <c r="Q2029" s="157">
        <f t="shared" si="690"/>
        <v>0</v>
      </c>
      <c r="R2029" s="163">
        <f t="shared" si="699"/>
        <v>0.12</v>
      </c>
      <c r="S2029" s="161">
        <f t="shared" si="691"/>
        <v>8</v>
      </c>
      <c r="T2029" s="161">
        <v>360</v>
      </c>
      <c r="U2029" s="164">
        <f t="shared" si="692"/>
        <v>1.0026086540000001</v>
      </c>
      <c r="V2029" s="157">
        <f t="shared" si="693"/>
        <v>1.9023218200000001</v>
      </c>
      <c r="W2029" s="2">
        <f t="shared" si="700"/>
        <v>0</v>
      </c>
      <c r="X2029" s="8"/>
      <c r="Y2029" s="8"/>
      <c r="Z2029" s="5"/>
      <c r="AA2029" s="1"/>
      <c r="AB2029" s="8"/>
      <c r="AC2029" s="3"/>
      <c r="AD2029" s="1"/>
      <c r="AE2029" s="3"/>
      <c r="AF2029" s="3"/>
      <c r="AG2029" s="4"/>
      <c r="AH2029" s="4"/>
      <c r="AI2029" s="4"/>
      <c r="AJ2029" s="1"/>
      <c r="AK2029" s="1"/>
      <c r="AL2029" s="1"/>
      <c r="AM2029" s="1"/>
    </row>
    <row r="2030" spans="1:39" ht="15" customHeight="1" x14ac:dyDescent="0.2">
      <c r="A2030" s="75">
        <f t="shared" si="694"/>
        <v>44965</v>
      </c>
      <c r="B2030" s="2">
        <f t="shared" si="685"/>
        <v>731.53135923999992</v>
      </c>
      <c r="C2030" s="157">
        <f t="shared" si="703"/>
        <v>727.99273983</v>
      </c>
      <c r="D2030" s="158">
        <f t="shared" si="695"/>
        <v>6434.2</v>
      </c>
      <c r="E2030" s="150">
        <f>IF(AND(K2030=1,K2029&gt;1),VLOOKUP(A2029,[1]Plan1!$GA$137:$GD$300,4),E2029)</f>
        <v>6474.09</v>
      </c>
      <c r="F2030" s="152">
        <f t="shared" si="686"/>
        <v>44895</v>
      </c>
      <c r="G2030" s="152">
        <f t="shared" si="704"/>
        <v>44925</v>
      </c>
      <c r="H2030" s="159">
        <f t="shared" si="687"/>
        <v>6.199682944266538E-3</v>
      </c>
      <c r="I2030" s="160">
        <f t="shared" si="696"/>
        <v>44985</v>
      </c>
      <c r="J2030" s="155">
        <f t="shared" si="705"/>
        <v>29</v>
      </c>
      <c r="K2030" s="155">
        <f t="shared" si="701"/>
        <v>9</v>
      </c>
      <c r="L2030" s="2">
        <f t="shared" si="697"/>
        <v>1.0019199400000001</v>
      </c>
      <c r="M2030" s="157">
        <f t="shared" si="702"/>
        <v>1.0019199400000001</v>
      </c>
      <c r="N2030" s="2">
        <f t="shared" si="688"/>
        <v>729.39044220999995</v>
      </c>
      <c r="O2030" s="161">
        <f t="shared" si="698"/>
        <v>0</v>
      </c>
      <c r="P2030" s="162">
        <f t="shared" si="689"/>
        <v>0</v>
      </c>
      <c r="Q2030" s="157">
        <f t="shared" si="690"/>
        <v>0</v>
      </c>
      <c r="R2030" s="163">
        <f t="shared" si="699"/>
        <v>0.12</v>
      </c>
      <c r="S2030" s="161">
        <f t="shared" si="691"/>
        <v>9</v>
      </c>
      <c r="T2030" s="161">
        <v>360</v>
      </c>
      <c r="U2030" s="164">
        <f t="shared" si="692"/>
        <v>1.0029352140000001</v>
      </c>
      <c r="V2030" s="157">
        <f t="shared" si="693"/>
        <v>2.1409170300000002</v>
      </c>
      <c r="W2030" s="2">
        <f t="shared" si="700"/>
        <v>0</v>
      </c>
      <c r="X2030" s="8"/>
      <c r="Y2030" s="8"/>
      <c r="Z2030" s="5"/>
      <c r="AA2030" s="1"/>
      <c r="AB2030" s="8"/>
      <c r="AC2030" s="3"/>
      <c r="AD2030" s="1"/>
      <c r="AE2030" s="3"/>
      <c r="AF2030" s="3"/>
      <c r="AG2030" s="4"/>
      <c r="AH2030" s="4"/>
      <c r="AI2030" s="4"/>
      <c r="AJ2030" s="1"/>
      <c r="AK2030" s="1"/>
      <c r="AL2030" s="1"/>
      <c r="AM2030" s="1"/>
    </row>
    <row r="2031" spans="1:39" ht="15" customHeight="1" x14ac:dyDescent="0.2">
      <c r="A2031" s="75">
        <f t="shared" si="694"/>
        <v>44966</v>
      </c>
      <c r="B2031" s="2">
        <f t="shared" si="685"/>
        <v>731.92559625000001</v>
      </c>
      <c r="C2031" s="157">
        <f t="shared" si="703"/>
        <v>727.99273983</v>
      </c>
      <c r="D2031" s="158">
        <f t="shared" si="695"/>
        <v>6434.2</v>
      </c>
      <c r="E2031" s="150">
        <f>IF(AND(K2031=1,K2030&gt;1),VLOOKUP(A2030,[1]Plan1!$GA$137:$GD$300,4),E2030)</f>
        <v>6474.09</v>
      </c>
      <c r="F2031" s="152">
        <f t="shared" si="686"/>
        <v>44895</v>
      </c>
      <c r="G2031" s="152">
        <f t="shared" si="704"/>
        <v>44925</v>
      </c>
      <c r="H2031" s="159">
        <f t="shared" si="687"/>
        <v>6.199682944266538E-3</v>
      </c>
      <c r="I2031" s="160">
        <f t="shared" si="696"/>
        <v>44985</v>
      </c>
      <c r="J2031" s="155">
        <f t="shared" si="705"/>
        <v>29</v>
      </c>
      <c r="K2031" s="155">
        <f t="shared" si="701"/>
        <v>10</v>
      </c>
      <c r="L2031" s="2">
        <f t="shared" si="697"/>
        <v>1.0021334900000001</v>
      </c>
      <c r="M2031" s="157">
        <f t="shared" si="702"/>
        <v>1.0021334900000001</v>
      </c>
      <c r="N2031" s="2">
        <f t="shared" si="688"/>
        <v>729.54590506</v>
      </c>
      <c r="O2031" s="161">
        <f t="shared" si="698"/>
        <v>0</v>
      </c>
      <c r="P2031" s="162">
        <f t="shared" si="689"/>
        <v>0</v>
      </c>
      <c r="Q2031" s="157">
        <f t="shared" si="690"/>
        <v>0</v>
      </c>
      <c r="R2031" s="163">
        <f t="shared" si="699"/>
        <v>0.12</v>
      </c>
      <c r="S2031" s="161">
        <f t="shared" si="691"/>
        <v>10</v>
      </c>
      <c r="T2031" s="161">
        <v>360</v>
      </c>
      <c r="U2031" s="164">
        <f t="shared" si="692"/>
        <v>1.0032618799999999</v>
      </c>
      <c r="V2031" s="157">
        <f t="shared" si="693"/>
        <v>2.37969119</v>
      </c>
      <c r="W2031" s="2">
        <f t="shared" si="700"/>
        <v>0</v>
      </c>
      <c r="X2031" s="8"/>
      <c r="Y2031" s="8"/>
      <c r="Z2031" s="5"/>
      <c r="AA2031" s="1"/>
      <c r="AB2031" s="8"/>
      <c r="AC2031" s="3"/>
      <c r="AD2031" s="1"/>
      <c r="AE2031" s="3"/>
      <c r="AF2031" s="3"/>
      <c r="AG2031" s="4"/>
      <c r="AH2031" s="4"/>
      <c r="AI2031" s="4"/>
      <c r="AJ2031" s="1"/>
      <c r="AK2031" s="1"/>
      <c r="AL2031" s="1"/>
      <c r="AM2031" s="1"/>
    </row>
    <row r="2032" spans="1:39" ht="15" customHeight="1" x14ac:dyDescent="0.2">
      <c r="A2032" s="75">
        <f t="shared" si="694"/>
        <v>44967</v>
      </c>
      <c r="B2032" s="2">
        <f t="shared" si="685"/>
        <v>732.32004870000003</v>
      </c>
      <c r="C2032" s="157">
        <f t="shared" si="703"/>
        <v>727.99273983</v>
      </c>
      <c r="D2032" s="158">
        <f t="shared" si="695"/>
        <v>6434.2</v>
      </c>
      <c r="E2032" s="150">
        <f>IF(AND(K2032=1,K2031&gt;1),VLOOKUP(A2031,[1]Plan1!$GA$137:$GD$300,4),E2031)</f>
        <v>6474.09</v>
      </c>
      <c r="F2032" s="152">
        <f t="shared" si="686"/>
        <v>44895</v>
      </c>
      <c r="G2032" s="152">
        <f t="shared" si="704"/>
        <v>44925</v>
      </c>
      <c r="H2032" s="159">
        <f t="shared" si="687"/>
        <v>6.199682944266538E-3</v>
      </c>
      <c r="I2032" s="160">
        <f t="shared" si="696"/>
        <v>44985</v>
      </c>
      <c r="J2032" s="155">
        <f t="shared" si="705"/>
        <v>29</v>
      </c>
      <c r="K2032" s="155">
        <f t="shared" si="701"/>
        <v>11</v>
      </c>
      <c r="L2032" s="2">
        <f t="shared" si="697"/>
        <v>1.00234709</v>
      </c>
      <c r="M2032" s="157">
        <f t="shared" si="702"/>
        <v>1.00234709</v>
      </c>
      <c r="N2032" s="2">
        <f t="shared" si="688"/>
        <v>729.70140430000004</v>
      </c>
      <c r="O2032" s="161">
        <f t="shared" si="698"/>
        <v>0</v>
      </c>
      <c r="P2032" s="162">
        <f t="shared" si="689"/>
        <v>0</v>
      </c>
      <c r="Q2032" s="157">
        <f t="shared" si="690"/>
        <v>0</v>
      </c>
      <c r="R2032" s="163">
        <f t="shared" si="699"/>
        <v>0.12</v>
      </c>
      <c r="S2032" s="161">
        <f t="shared" si="691"/>
        <v>11</v>
      </c>
      <c r="T2032" s="161">
        <v>360</v>
      </c>
      <c r="U2032" s="164">
        <f t="shared" si="692"/>
        <v>1.0035886519999999</v>
      </c>
      <c r="V2032" s="157">
        <f t="shared" si="693"/>
        <v>2.6186444</v>
      </c>
      <c r="W2032" s="2">
        <f t="shared" si="700"/>
        <v>0</v>
      </c>
      <c r="X2032" s="8"/>
      <c r="Y2032" s="8"/>
      <c r="Z2032" s="5"/>
      <c r="AA2032" s="1"/>
      <c r="AB2032" s="8"/>
      <c r="AC2032" s="3"/>
      <c r="AD2032" s="1"/>
      <c r="AE2032" s="3"/>
      <c r="AF2032" s="3"/>
      <c r="AG2032" s="4"/>
      <c r="AH2032" s="4"/>
      <c r="AI2032" s="4"/>
      <c r="AJ2032" s="1"/>
      <c r="AK2032" s="1"/>
      <c r="AL2032" s="1"/>
      <c r="AM2032" s="1"/>
    </row>
    <row r="2033" spans="1:39" ht="15" customHeight="1" x14ac:dyDescent="0.2">
      <c r="A2033" s="75">
        <f t="shared" si="694"/>
        <v>44968</v>
      </c>
      <c r="B2033" s="2">
        <f t="shared" si="685"/>
        <v>732.71471010999994</v>
      </c>
      <c r="C2033" s="157">
        <f t="shared" si="703"/>
        <v>727.99273983</v>
      </c>
      <c r="D2033" s="158">
        <f t="shared" si="695"/>
        <v>6434.2</v>
      </c>
      <c r="E2033" s="150">
        <f>IF(AND(K2033=1,K2032&gt;1),VLOOKUP(A2032,[1]Plan1!$GA$137:$GD$300,4),E2032)</f>
        <v>6474.09</v>
      </c>
      <c r="F2033" s="152">
        <f t="shared" si="686"/>
        <v>44895</v>
      </c>
      <c r="G2033" s="152">
        <f t="shared" si="704"/>
        <v>44925</v>
      </c>
      <c r="H2033" s="159">
        <f t="shared" si="687"/>
        <v>6.199682944266538E-3</v>
      </c>
      <c r="I2033" s="160">
        <f t="shared" si="696"/>
        <v>44985</v>
      </c>
      <c r="J2033" s="155">
        <f t="shared" si="705"/>
        <v>29</v>
      </c>
      <c r="K2033" s="155">
        <f t="shared" si="701"/>
        <v>12</v>
      </c>
      <c r="L2033" s="2">
        <f t="shared" si="697"/>
        <v>1.0025607299999999</v>
      </c>
      <c r="M2033" s="157">
        <f t="shared" si="702"/>
        <v>1.0025607299999999</v>
      </c>
      <c r="N2033" s="2">
        <f t="shared" si="688"/>
        <v>729.85693266999999</v>
      </c>
      <c r="O2033" s="161">
        <f t="shared" si="698"/>
        <v>0</v>
      </c>
      <c r="P2033" s="162">
        <f t="shared" si="689"/>
        <v>0</v>
      </c>
      <c r="Q2033" s="157">
        <f t="shared" si="690"/>
        <v>0</v>
      </c>
      <c r="R2033" s="163">
        <f t="shared" si="699"/>
        <v>0.12</v>
      </c>
      <c r="S2033" s="161">
        <f t="shared" si="691"/>
        <v>12</v>
      </c>
      <c r="T2033" s="161">
        <v>360</v>
      </c>
      <c r="U2033" s="164">
        <f t="shared" si="692"/>
        <v>1.0039155310000001</v>
      </c>
      <c r="V2033" s="157">
        <f t="shared" si="693"/>
        <v>2.85777744</v>
      </c>
      <c r="W2033" s="2">
        <f t="shared" si="700"/>
        <v>0</v>
      </c>
      <c r="X2033" s="8"/>
      <c r="Y2033" s="8"/>
      <c r="Z2033" s="5"/>
      <c r="AA2033" s="1"/>
      <c r="AB2033" s="8"/>
      <c r="AC2033" s="3"/>
      <c r="AD2033" s="1"/>
      <c r="AE2033" s="3"/>
      <c r="AF2033" s="3"/>
      <c r="AG2033" s="4"/>
      <c r="AH2033" s="4"/>
      <c r="AI2033" s="4"/>
      <c r="AJ2033" s="1"/>
      <c r="AK2033" s="1"/>
      <c r="AL2033" s="1"/>
      <c r="AM2033" s="1"/>
    </row>
    <row r="2034" spans="1:39" ht="15" customHeight="1" x14ac:dyDescent="0.2">
      <c r="A2034" s="75">
        <f t="shared" si="694"/>
        <v>44969</v>
      </c>
      <c r="B2034" s="2">
        <f t="shared" si="685"/>
        <v>733.10959518000004</v>
      </c>
      <c r="C2034" s="157">
        <f t="shared" si="703"/>
        <v>727.99273983</v>
      </c>
      <c r="D2034" s="158">
        <f t="shared" si="695"/>
        <v>6434.2</v>
      </c>
      <c r="E2034" s="150">
        <f>IF(AND(K2034=1,K2033&gt;1),VLOOKUP(A2033,[1]Plan1!$GA$137:$GD$300,4),E2033)</f>
        <v>6474.09</v>
      </c>
      <c r="F2034" s="152">
        <f t="shared" si="686"/>
        <v>44895</v>
      </c>
      <c r="G2034" s="152">
        <f t="shared" si="704"/>
        <v>44925</v>
      </c>
      <c r="H2034" s="159">
        <f t="shared" si="687"/>
        <v>6.199682944266538E-3</v>
      </c>
      <c r="I2034" s="160">
        <f t="shared" si="696"/>
        <v>44985</v>
      </c>
      <c r="J2034" s="155">
        <f t="shared" si="705"/>
        <v>29</v>
      </c>
      <c r="K2034" s="155">
        <f t="shared" si="701"/>
        <v>13</v>
      </c>
      <c r="L2034" s="2">
        <f t="shared" si="697"/>
        <v>1.0027744300000001</v>
      </c>
      <c r="M2034" s="157">
        <f t="shared" si="702"/>
        <v>1.0027744300000001</v>
      </c>
      <c r="N2034" s="2">
        <f t="shared" si="688"/>
        <v>730.01250472000004</v>
      </c>
      <c r="O2034" s="161">
        <f t="shared" si="698"/>
        <v>0</v>
      </c>
      <c r="P2034" s="162">
        <f t="shared" si="689"/>
        <v>0</v>
      </c>
      <c r="Q2034" s="157">
        <f t="shared" si="690"/>
        <v>0</v>
      </c>
      <c r="R2034" s="163">
        <f t="shared" si="699"/>
        <v>0.12</v>
      </c>
      <c r="S2034" s="161">
        <f t="shared" si="691"/>
        <v>13</v>
      </c>
      <c r="T2034" s="161">
        <v>360</v>
      </c>
      <c r="U2034" s="164">
        <f t="shared" si="692"/>
        <v>1.004242517</v>
      </c>
      <c r="V2034" s="157">
        <f t="shared" si="693"/>
        <v>3.09709046</v>
      </c>
      <c r="W2034" s="2">
        <f t="shared" si="700"/>
        <v>0</v>
      </c>
      <c r="X2034" s="8"/>
      <c r="Y2034" s="8"/>
      <c r="Z2034" s="5"/>
      <c r="AA2034" s="1"/>
      <c r="AB2034" s="8"/>
      <c r="AC2034" s="3"/>
      <c r="AD2034" s="1"/>
      <c r="AE2034" s="3"/>
      <c r="AF2034" s="3"/>
      <c r="AG2034" s="4"/>
      <c r="AH2034" s="4"/>
      <c r="AI2034" s="4"/>
      <c r="AJ2034" s="1"/>
      <c r="AK2034" s="1"/>
      <c r="AL2034" s="1"/>
      <c r="AM2034" s="1"/>
    </row>
    <row r="2035" spans="1:39" ht="15" customHeight="1" x14ac:dyDescent="0.2">
      <c r="A2035" s="75">
        <f t="shared" si="694"/>
        <v>44970</v>
      </c>
      <c r="B2035" s="2">
        <f t="shared" si="685"/>
        <v>733.50468132000003</v>
      </c>
      <c r="C2035" s="157">
        <f t="shared" si="703"/>
        <v>727.99273983</v>
      </c>
      <c r="D2035" s="158">
        <f t="shared" si="695"/>
        <v>6434.2</v>
      </c>
      <c r="E2035" s="150">
        <f>IF(AND(K2035=1,K2034&gt;1),VLOOKUP(A2034,[1]Plan1!$GA$137:$GD$300,4),E2034)</f>
        <v>6474.09</v>
      </c>
      <c r="F2035" s="152">
        <f t="shared" si="686"/>
        <v>44895</v>
      </c>
      <c r="G2035" s="152">
        <f t="shared" si="704"/>
        <v>44925</v>
      </c>
      <c r="H2035" s="159">
        <f t="shared" si="687"/>
        <v>6.199682944266538E-3</v>
      </c>
      <c r="I2035" s="160">
        <f t="shared" si="696"/>
        <v>44985</v>
      </c>
      <c r="J2035" s="155">
        <f t="shared" si="705"/>
        <v>29</v>
      </c>
      <c r="K2035" s="155">
        <f t="shared" si="701"/>
        <v>14</v>
      </c>
      <c r="L2035" s="2">
        <f t="shared" si="697"/>
        <v>1.0029881599999999</v>
      </c>
      <c r="M2035" s="157">
        <f t="shared" si="702"/>
        <v>1.0029881599999999</v>
      </c>
      <c r="N2035" s="2">
        <f t="shared" si="688"/>
        <v>730.16809861000002</v>
      </c>
      <c r="O2035" s="161">
        <f t="shared" si="698"/>
        <v>0</v>
      </c>
      <c r="P2035" s="162">
        <f t="shared" si="689"/>
        <v>0</v>
      </c>
      <c r="Q2035" s="157">
        <f t="shared" si="690"/>
        <v>0</v>
      </c>
      <c r="R2035" s="163">
        <f t="shared" si="699"/>
        <v>0.12</v>
      </c>
      <c r="S2035" s="161">
        <f t="shared" si="691"/>
        <v>14</v>
      </c>
      <c r="T2035" s="161">
        <v>360</v>
      </c>
      <c r="U2035" s="164">
        <f t="shared" si="692"/>
        <v>1.004569609</v>
      </c>
      <c r="V2035" s="157">
        <f t="shared" si="693"/>
        <v>3.3365827100000001</v>
      </c>
      <c r="W2035" s="2">
        <f t="shared" si="700"/>
        <v>0</v>
      </c>
      <c r="X2035" s="8"/>
      <c r="Y2035" s="8"/>
      <c r="Z2035" s="5"/>
      <c r="AA2035" s="1"/>
      <c r="AB2035" s="8"/>
      <c r="AC2035" s="3"/>
      <c r="AD2035" s="1"/>
      <c r="AE2035" s="3"/>
      <c r="AF2035" s="3"/>
      <c r="AG2035" s="4"/>
      <c r="AH2035" s="4"/>
      <c r="AI2035" s="4"/>
      <c r="AJ2035" s="1"/>
      <c r="AK2035" s="1"/>
      <c r="AL2035" s="1"/>
      <c r="AM2035" s="1"/>
    </row>
    <row r="2036" spans="1:39" ht="15" customHeight="1" x14ac:dyDescent="0.2">
      <c r="A2036" s="75">
        <f t="shared" si="694"/>
        <v>44971</v>
      </c>
      <c r="B2036" s="2">
        <f t="shared" si="685"/>
        <v>733.89998323999998</v>
      </c>
      <c r="C2036" s="157">
        <f t="shared" si="703"/>
        <v>727.99273983</v>
      </c>
      <c r="D2036" s="158">
        <f t="shared" si="695"/>
        <v>6434.2</v>
      </c>
      <c r="E2036" s="150">
        <f>IF(AND(K2036=1,K2035&gt;1),VLOOKUP(A2035,[1]Plan1!$GA$137:$GD$300,4),E2035)</f>
        <v>6474.09</v>
      </c>
      <c r="F2036" s="152">
        <f t="shared" si="686"/>
        <v>44895</v>
      </c>
      <c r="G2036" s="152">
        <f t="shared" si="704"/>
        <v>44925</v>
      </c>
      <c r="H2036" s="159">
        <f t="shared" si="687"/>
        <v>6.199682944266538E-3</v>
      </c>
      <c r="I2036" s="160">
        <f t="shared" si="696"/>
        <v>44985</v>
      </c>
      <c r="J2036" s="155">
        <f t="shared" si="705"/>
        <v>29</v>
      </c>
      <c r="K2036" s="155">
        <f t="shared" si="701"/>
        <v>15</v>
      </c>
      <c r="L2036" s="2">
        <f t="shared" si="697"/>
        <v>1.0032019400000001</v>
      </c>
      <c r="M2036" s="157">
        <f t="shared" si="702"/>
        <v>1.0032019400000001</v>
      </c>
      <c r="N2036" s="2">
        <f t="shared" si="688"/>
        <v>730.32372889999999</v>
      </c>
      <c r="O2036" s="161">
        <f t="shared" si="698"/>
        <v>0</v>
      </c>
      <c r="P2036" s="162">
        <f t="shared" si="689"/>
        <v>0</v>
      </c>
      <c r="Q2036" s="157">
        <f t="shared" si="690"/>
        <v>0</v>
      </c>
      <c r="R2036" s="163">
        <f t="shared" si="699"/>
        <v>0.12</v>
      </c>
      <c r="S2036" s="161">
        <f t="shared" si="691"/>
        <v>15</v>
      </c>
      <c r="T2036" s="161">
        <v>360</v>
      </c>
      <c r="U2036" s="164">
        <f t="shared" si="692"/>
        <v>1.0048968069999999</v>
      </c>
      <c r="V2036" s="157">
        <f t="shared" si="693"/>
        <v>3.5762543400000002</v>
      </c>
      <c r="W2036" s="2">
        <f t="shared" si="700"/>
        <v>0</v>
      </c>
      <c r="X2036" s="8"/>
      <c r="Y2036" s="8"/>
      <c r="Z2036" s="5"/>
      <c r="AA2036" s="1"/>
      <c r="AB2036" s="8"/>
      <c r="AC2036" s="3"/>
      <c r="AD2036" s="1"/>
      <c r="AE2036" s="3"/>
      <c r="AF2036" s="3"/>
      <c r="AG2036" s="4"/>
      <c r="AH2036" s="4"/>
      <c r="AI2036" s="4"/>
      <c r="AJ2036" s="1"/>
      <c r="AK2036" s="1"/>
      <c r="AL2036" s="1"/>
      <c r="AM2036" s="1"/>
    </row>
    <row r="2037" spans="1:39" ht="15" customHeight="1" x14ac:dyDescent="0.2">
      <c r="A2037" s="75">
        <f t="shared" si="694"/>
        <v>44972</v>
      </c>
      <c r="B2037" s="2">
        <f t="shared" si="685"/>
        <v>734.29550248999999</v>
      </c>
      <c r="C2037" s="157">
        <f t="shared" si="703"/>
        <v>727.99273983</v>
      </c>
      <c r="D2037" s="158">
        <f t="shared" si="695"/>
        <v>6434.2</v>
      </c>
      <c r="E2037" s="150">
        <f>IF(AND(K2037=1,K2036&gt;1),VLOOKUP(A2036,[1]Plan1!$GA$137:$GD$300,4),E2036)</f>
        <v>6474.09</v>
      </c>
      <c r="F2037" s="152">
        <f t="shared" si="686"/>
        <v>44895</v>
      </c>
      <c r="G2037" s="152">
        <f t="shared" si="704"/>
        <v>44925</v>
      </c>
      <c r="H2037" s="159">
        <f t="shared" si="687"/>
        <v>6.199682944266538E-3</v>
      </c>
      <c r="I2037" s="160">
        <f t="shared" si="696"/>
        <v>44985</v>
      </c>
      <c r="J2037" s="155">
        <f t="shared" si="705"/>
        <v>29</v>
      </c>
      <c r="K2037" s="155">
        <f t="shared" si="701"/>
        <v>16</v>
      </c>
      <c r="L2037" s="2">
        <f t="shared" si="697"/>
        <v>1.0034157699999999</v>
      </c>
      <c r="M2037" s="157">
        <f t="shared" si="702"/>
        <v>1.0034157699999999</v>
      </c>
      <c r="N2037" s="2">
        <f t="shared" si="688"/>
        <v>730.47939558999997</v>
      </c>
      <c r="O2037" s="161">
        <f t="shared" si="698"/>
        <v>0</v>
      </c>
      <c r="P2037" s="162">
        <f t="shared" si="689"/>
        <v>0</v>
      </c>
      <c r="Q2037" s="157">
        <f t="shared" si="690"/>
        <v>0</v>
      </c>
      <c r="R2037" s="163">
        <f t="shared" si="699"/>
        <v>0.12</v>
      </c>
      <c r="S2037" s="161">
        <f t="shared" si="691"/>
        <v>16</v>
      </c>
      <c r="T2037" s="161">
        <v>360</v>
      </c>
      <c r="U2037" s="164">
        <f t="shared" si="692"/>
        <v>1.0052241129999999</v>
      </c>
      <c r="V2037" s="157">
        <f t="shared" si="693"/>
        <v>3.8161068999999999</v>
      </c>
      <c r="W2037" s="2">
        <f t="shared" si="700"/>
        <v>0</v>
      </c>
      <c r="X2037" s="8"/>
      <c r="Y2037" s="8"/>
      <c r="Z2037" s="5"/>
      <c r="AA2037" s="1"/>
      <c r="AB2037" s="8"/>
      <c r="AC2037" s="3"/>
      <c r="AD2037" s="1"/>
      <c r="AE2037" s="3"/>
      <c r="AF2037" s="3"/>
      <c r="AG2037" s="4"/>
      <c r="AH2037" s="4"/>
      <c r="AI2037" s="4"/>
      <c r="AJ2037" s="1"/>
      <c r="AK2037" s="1"/>
      <c r="AL2037" s="1"/>
      <c r="AM2037" s="1"/>
    </row>
    <row r="2038" spans="1:39" ht="15" customHeight="1" x14ac:dyDescent="0.2">
      <c r="A2038" s="75">
        <f t="shared" si="694"/>
        <v>44973</v>
      </c>
      <c r="B2038" s="2">
        <f t="shared" si="685"/>
        <v>734.69122962999995</v>
      </c>
      <c r="C2038" s="157">
        <f t="shared" si="703"/>
        <v>727.99273983</v>
      </c>
      <c r="D2038" s="158">
        <f t="shared" si="695"/>
        <v>6434.2</v>
      </c>
      <c r="E2038" s="150">
        <f>IF(AND(K2038=1,K2037&gt;1),VLOOKUP(A2037,[1]Plan1!$GA$137:$GD$300,4),E2037)</f>
        <v>6474.09</v>
      </c>
      <c r="F2038" s="152">
        <f t="shared" si="686"/>
        <v>44895</v>
      </c>
      <c r="G2038" s="152">
        <f t="shared" si="704"/>
        <v>44925</v>
      </c>
      <c r="H2038" s="159">
        <f t="shared" si="687"/>
        <v>6.199682944266538E-3</v>
      </c>
      <c r="I2038" s="160">
        <f t="shared" si="696"/>
        <v>44985</v>
      </c>
      <c r="J2038" s="155">
        <f t="shared" si="705"/>
        <v>29</v>
      </c>
      <c r="K2038" s="155">
        <f t="shared" si="701"/>
        <v>17</v>
      </c>
      <c r="L2038" s="2">
        <f t="shared" si="697"/>
        <v>1.00362964</v>
      </c>
      <c r="M2038" s="157">
        <f t="shared" si="702"/>
        <v>1.00362964</v>
      </c>
      <c r="N2038" s="2">
        <f t="shared" si="688"/>
        <v>730.63509138999996</v>
      </c>
      <c r="O2038" s="161">
        <f t="shared" si="698"/>
        <v>0</v>
      </c>
      <c r="P2038" s="162">
        <f t="shared" si="689"/>
        <v>0</v>
      </c>
      <c r="Q2038" s="157">
        <f t="shared" si="690"/>
        <v>0</v>
      </c>
      <c r="R2038" s="163">
        <f t="shared" si="699"/>
        <v>0.12</v>
      </c>
      <c r="S2038" s="161">
        <f t="shared" si="691"/>
        <v>17</v>
      </c>
      <c r="T2038" s="161">
        <v>360</v>
      </c>
      <c r="U2038" s="164">
        <f t="shared" si="692"/>
        <v>1.0055515239999999</v>
      </c>
      <c r="V2038" s="157">
        <f t="shared" si="693"/>
        <v>4.0561382400000001</v>
      </c>
      <c r="W2038" s="2">
        <f t="shared" si="700"/>
        <v>0</v>
      </c>
      <c r="X2038" s="8"/>
      <c r="Y2038" s="8"/>
      <c r="Z2038" s="5"/>
      <c r="AA2038" s="1"/>
      <c r="AB2038" s="8"/>
      <c r="AC2038" s="3"/>
      <c r="AD2038" s="1"/>
      <c r="AE2038" s="3"/>
      <c r="AF2038" s="3"/>
      <c r="AG2038" s="4"/>
      <c r="AH2038" s="4"/>
      <c r="AI2038" s="4"/>
      <c r="AJ2038" s="1"/>
      <c r="AK2038" s="1"/>
      <c r="AL2038" s="1"/>
      <c r="AM2038" s="1"/>
    </row>
    <row r="2039" spans="1:39" ht="15" customHeight="1" x14ac:dyDescent="0.2">
      <c r="A2039" s="75">
        <f t="shared" si="694"/>
        <v>44974</v>
      </c>
      <c r="B2039" s="2">
        <f t="shared" si="685"/>
        <v>735.08717426999999</v>
      </c>
      <c r="C2039" s="157">
        <f t="shared" si="703"/>
        <v>727.99273983</v>
      </c>
      <c r="D2039" s="158">
        <f t="shared" si="695"/>
        <v>6434.2</v>
      </c>
      <c r="E2039" s="150">
        <f>IF(AND(K2039=1,K2038&gt;1),VLOOKUP(A2038,[1]Plan1!$GA$137:$GD$300,4),E2038)</f>
        <v>6474.09</v>
      </c>
      <c r="F2039" s="152">
        <f t="shared" si="686"/>
        <v>44895</v>
      </c>
      <c r="G2039" s="152">
        <f t="shared" si="704"/>
        <v>44925</v>
      </c>
      <c r="H2039" s="159">
        <f t="shared" si="687"/>
        <v>6.199682944266538E-3</v>
      </c>
      <c r="I2039" s="160">
        <f t="shared" si="696"/>
        <v>44985</v>
      </c>
      <c r="J2039" s="155">
        <f t="shared" si="705"/>
        <v>29</v>
      </c>
      <c r="K2039" s="155">
        <f t="shared" si="701"/>
        <v>18</v>
      </c>
      <c r="L2039" s="2">
        <f t="shared" si="697"/>
        <v>1.00384356</v>
      </c>
      <c r="M2039" s="157">
        <f t="shared" si="702"/>
        <v>1.00384356</v>
      </c>
      <c r="N2039" s="2">
        <f t="shared" si="688"/>
        <v>730.79082359999995</v>
      </c>
      <c r="O2039" s="161">
        <f t="shared" si="698"/>
        <v>0</v>
      </c>
      <c r="P2039" s="162">
        <f t="shared" si="689"/>
        <v>0</v>
      </c>
      <c r="Q2039" s="157">
        <f t="shared" si="690"/>
        <v>0</v>
      </c>
      <c r="R2039" s="163">
        <f t="shared" si="699"/>
        <v>0.12</v>
      </c>
      <c r="S2039" s="161">
        <f t="shared" si="691"/>
        <v>18</v>
      </c>
      <c r="T2039" s="161">
        <v>360</v>
      </c>
      <c r="U2039" s="164">
        <f t="shared" si="692"/>
        <v>1.005879043</v>
      </c>
      <c r="V2039" s="157">
        <f t="shared" si="693"/>
        <v>4.2963506699999998</v>
      </c>
      <c r="W2039" s="2">
        <f t="shared" si="700"/>
        <v>0</v>
      </c>
      <c r="X2039" s="8"/>
      <c r="Y2039" s="8"/>
      <c r="Z2039" s="5"/>
      <c r="AA2039" s="1"/>
      <c r="AB2039" s="8"/>
      <c r="AC2039" s="3"/>
      <c r="AD2039" s="1"/>
      <c r="AE2039" s="3"/>
      <c r="AF2039" s="3"/>
      <c r="AG2039" s="4"/>
      <c r="AH2039" s="4"/>
      <c r="AI2039" s="4"/>
      <c r="AJ2039" s="1"/>
      <c r="AK2039" s="1"/>
      <c r="AL2039" s="1"/>
      <c r="AM2039" s="1"/>
    </row>
    <row r="2040" spans="1:39" ht="15" customHeight="1" x14ac:dyDescent="0.2">
      <c r="A2040" s="75">
        <f t="shared" si="694"/>
        <v>44975</v>
      </c>
      <c r="B2040" s="2">
        <f t="shared" si="685"/>
        <v>735.48333502999992</v>
      </c>
      <c r="C2040" s="157">
        <f t="shared" si="703"/>
        <v>727.99273983</v>
      </c>
      <c r="D2040" s="158">
        <f t="shared" si="695"/>
        <v>6434.2</v>
      </c>
      <c r="E2040" s="150">
        <f>IF(AND(K2040=1,K2039&gt;1),VLOOKUP(A2039,[1]Plan1!$GA$137:$GD$300,4),E2039)</f>
        <v>6474.09</v>
      </c>
      <c r="F2040" s="152">
        <f t="shared" si="686"/>
        <v>44895</v>
      </c>
      <c r="G2040" s="152">
        <f t="shared" si="704"/>
        <v>44925</v>
      </c>
      <c r="H2040" s="159">
        <f t="shared" si="687"/>
        <v>6.199682944266538E-3</v>
      </c>
      <c r="I2040" s="160">
        <f t="shared" si="696"/>
        <v>44985</v>
      </c>
      <c r="J2040" s="155">
        <f t="shared" si="705"/>
        <v>29</v>
      </c>
      <c r="K2040" s="155">
        <f t="shared" si="701"/>
        <v>19</v>
      </c>
      <c r="L2040" s="2">
        <f t="shared" si="697"/>
        <v>1.0040575300000001</v>
      </c>
      <c r="M2040" s="157">
        <f t="shared" si="702"/>
        <v>1.0040575300000001</v>
      </c>
      <c r="N2040" s="2">
        <f t="shared" si="688"/>
        <v>730.94659220999995</v>
      </c>
      <c r="O2040" s="161">
        <f t="shared" si="698"/>
        <v>0</v>
      </c>
      <c r="P2040" s="162">
        <f t="shared" si="689"/>
        <v>0</v>
      </c>
      <c r="Q2040" s="157">
        <f t="shared" si="690"/>
        <v>0</v>
      </c>
      <c r="R2040" s="163">
        <f t="shared" si="699"/>
        <v>0.12</v>
      </c>
      <c r="S2040" s="161">
        <f t="shared" si="691"/>
        <v>19</v>
      </c>
      <c r="T2040" s="161">
        <v>360</v>
      </c>
      <c r="U2040" s="164">
        <f t="shared" si="692"/>
        <v>1.0062066679999999</v>
      </c>
      <c r="V2040" s="157">
        <f t="shared" si="693"/>
        <v>4.5367428199999997</v>
      </c>
      <c r="W2040" s="2">
        <f t="shared" si="700"/>
        <v>0</v>
      </c>
      <c r="X2040" s="8"/>
      <c r="Y2040" s="8"/>
      <c r="Z2040" s="5"/>
      <c r="AA2040" s="1"/>
      <c r="AB2040" s="8"/>
      <c r="AC2040" s="3"/>
      <c r="AD2040" s="1"/>
      <c r="AE2040" s="3"/>
      <c r="AF2040" s="3"/>
      <c r="AG2040" s="4"/>
      <c r="AH2040" s="4"/>
      <c r="AI2040" s="4"/>
      <c r="AJ2040" s="1"/>
      <c r="AK2040" s="1"/>
      <c r="AL2040" s="1"/>
      <c r="AM2040" s="1"/>
    </row>
    <row r="2041" spans="1:39" ht="15" customHeight="1" x14ac:dyDescent="0.2">
      <c r="A2041" s="75">
        <f t="shared" si="694"/>
        <v>44976</v>
      </c>
      <c r="B2041" s="2">
        <f t="shared" si="685"/>
        <v>735.87970465000001</v>
      </c>
      <c r="C2041" s="157">
        <f t="shared" si="703"/>
        <v>727.99273983</v>
      </c>
      <c r="D2041" s="158">
        <f t="shared" si="695"/>
        <v>6434.2</v>
      </c>
      <c r="E2041" s="150">
        <f>IF(AND(K2041=1,K2040&gt;1),VLOOKUP(A2040,[1]Plan1!$GA$137:$GD$300,4),E2040)</f>
        <v>6474.09</v>
      </c>
      <c r="F2041" s="152">
        <f t="shared" si="686"/>
        <v>44895</v>
      </c>
      <c r="G2041" s="152">
        <f t="shared" si="704"/>
        <v>44925</v>
      </c>
      <c r="H2041" s="159">
        <f t="shared" si="687"/>
        <v>6.199682944266538E-3</v>
      </c>
      <c r="I2041" s="160">
        <f t="shared" si="696"/>
        <v>44985</v>
      </c>
      <c r="J2041" s="155">
        <f t="shared" si="705"/>
        <v>29</v>
      </c>
      <c r="K2041" s="155">
        <f t="shared" si="701"/>
        <v>20</v>
      </c>
      <c r="L2041" s="2">
        <f t="shared" si="697"/>
        <v>1.00427154</v>
      </c>
      <c r="M2041" s="157">
        <f t="shared" si="702"/>
        <v>1.00427154</v>
      </c>
      <c r="N2041" s="2">
        <f t="shared" si="688"/>
        <v>731.10238992999996</v>
      </c>
      <c r="O2041" s="161">
        <f t="shared" si="698"/>
        <v>0</v>
      </c>
      <c r="P2041" s="162">
        <f t="shared" si="689"/>
        <v>0</v>
      </c>
      <c r="Q2041" s="157">
        <f t="shared" si="690"/>
        <v>0</v>
      </c>
      <c r="R2041" s="163">
        <f t="shared" si="699"/>
        <v>0.12</v>
      </c>
      <c r="S2041" s="161">
        <f t="shared" si="691"/>
        <v>20</v>
      </c>
      <c r="T2041" s="161">
        <v>360</v>
      </c>
      <c r="U2041" s="164">
        <f t="shared" si="692"/>
        <v>1.006534399</v>
      </c>
      <c r="V2041" s="157">
        <f t="shared" si="693"/>
        <v>4.7773147199999997</v>
      </c>
      <c r="W2041" s="2">
        <f t="shared" si="700"/>
        <v>0</v>
      </c>
      <c r="X2041" s="8"/>
      <c r="Y2041" s="8"/>
      <c r="Z2041" s="5"/>
      <c r="AA2041" s="1"/>
      <c r="AB2041" s="8"/>
      <c r="AC2041" s="3"/>
      <c r="AD2041" s="1"/>
      <c r="AE2041" s="3"/>
      <c r="AF2041" s="3"/>
      <c r="AG2041" s="4"/>
      <c r="AH2041" s="4"/>
      <c r="AI2041" s="4"/>
      <c r="AJ2041" s="1"/>
      <c r="AK2041" s="1"/>
      <c r="AL2041" s="1"/>
      <c r="AM2041" s="1"/>
    </row>
    <row r="2042" spans="1:39" ht="15" customHeight="1" x14ac:dyDescent="0.2">
      <c r="A2042" s="75">
        <f t="shared" si="694"/>
        <v>44977</v>
      </c>
      <c r="B2042" s="2">
        <f t="shared" si="685"/>
        <v>736.27628470000002</v>
      </c>
      <c r="C2042" s="157">
        <f t="shared" si="703"/>
        <v>727.99273983</v>
      </c>
      <c r="D2042" s="158">
        <f t="shared" si="695"/>
        <v>6434.2</v>
      </c>
      <c r="E2042" s="150">
        <f>IF(AND(K2042=1,K2041&gt;1),VLOOKUP(A2041,[1]Plan1!$GA$137:$GD$300,4),E2041)</f>
        <v>6474.09</v>
      </c>
      <c r="F2042" s="152">
        <f t="shared" si="686"/>
        <v>44895</v>
      </c>
      <c r="G2042" s="152">
        <f t="shared" si="704"/>
        <v>44925</v>
      </c>
      <c r="H2042" s="159">
        <f t="shared" si="687"/>
        <v>6.199682944266538E-3</v>
      </c>
      <c r="I2042" s="160">
        <f t="shared" si="696"/>
        <v>44985</v>
      </c>
      <c r="J2042" s="155">
        <f t="shared" si="705"/>
        <v>29</v>
      </c>
      <c r="K2042" s="155">
        <f t="shared" si="701"/>
        <v>21</v>
      </c>
      <c r="L2042" s="2">
        <f t="shared" si="697"/>
        <v>1.00448559</v>
      </c>
      <c r="M2042" s="157">
        <f t="shared" si="702"/>
        <v>1.00448559</v>
      </c>
      <c r="N2042" s="2">
        <f t="shared" si="688"/>
        <v>731.25821678</v>
      </c>
      <c r="O2042" s="161">
        <f t="shared" si="698"/>
        <v>0</v>
      </c>
      <c r="P2042" s="162">
        <f t="shared" si="689"/>
        <v>0</v>
      </c>
      <c r="Q2042" s="157">
        <f t="shared" si="690"/>
        <v>0</v>
      </c>
      <c r="R2042" s="163">
        <f t="shared" si="699"/>
        <v>0.12</v>
      </c>
      <c r="S2042" s="161">
        <f t="shared" si="691"/>
        <v>21</v>
      </c>
      <c r="T2042" s="161">
        <v>360</v>
      </c>
      <c r="U2042" s="164">
        <f t="shared" si="692"/>
        <v>1.0068622380000001</v>
      </c>
      <c r="V2042" s="157">
        <f t="shared" si="693"/>
        <v>5.01806792</v>
      </c>
      <c r="W2042" s="2">
        <f t="shared" si="700"/>
        <v>0</v>
      </c>
      <c r="X2042" s="8"/>
      <c r="Y2042" s="8"/>
      <c r="Z2042" s="5"/>
      <c r="AA2042" s="1"/>
      <c r="AB2042" s="8"/>
      <c r="AC2042" s="3"/>
      <c r="AD2042" s="1"/>
      <c r="AE2042" s="3"/>
      <c r="AF2042" s="3"/>
      <c r="AG2042" s="4"/>
      <c r="AH2042" s="4"/>
      <c r="AI2042" s="4"/>
      <c r="AJ2042" s="1"/>
      <c r="AK2042" s="1"/>
      <c r="AL2042" s="1"/>
      <c r="AM2042" s="1"/>
    </row>
    <row r="2043" spans="1:39" ht="15" customHeight="1" x14ac:dyDescent="0.2">
      <c r="A2043" s="75">
        <f t="shared" si="694"/>
        <v>44978</v>
      </c>
      <c r="B2043" s="2">
        <f t="shared" si="685"/>
        <v>736.67308109999999</v>
      </c>
      <c r="C2043" s="157">
        <f t="shared" si="703"/>
        <v>727.99273983</v>
      </c>
      <c r="D2043" s="158">
        <f t="shared" si="695"/>
        <v>6434.2</v>
      </c>
      <c r="E2043" s="150">
        <f>IF(AND(K2043=1,K2042&gt;1),VLOOKUP(A2042,[1]Plan1!$GA$137:$GD$300,4),E2042)</f>
        <v>6474.09</v>
      </c>
      <c r="F2043" s="152">
        <f t="shared" si="686"/>
        <v>44895</v>
      </c>
      <c r="G2043" s="152">
        <f t="shared" si="704"/>
        <v>44925</v>
      </c>
      <c r="H2043" s="159">
        <f t="shared" si="687"/>
        <v>6.199682944266538E-3</v>
      </c>
      <c r="I2043" s="160">
        <f t="shared" si="696"/>
        <v>44985</v>
      </c>
      <c r="J2043" s="155">
        <f t="shared" si="705"/>
        <v>29</v>
      </c>
      <c r="K2043" s="155">
        <f t="shared" si="701"/>
        <v>22</v>
      </c>
      <c r="L2043" s="2">
        <f t="shared" si="697"/>
        <v>1.00469969</v>
      </c>
      <c r="M2043" s="157">
        <f t="shared" si="702"/>
        <v>1.00469969</v>
      </c>
      <c r="N2043" s="2">
        <f t="shared" si="688"/>
        <v>731.41408002000003</v>
      </c>
      <c r="O2043" s="161">
        <f t="shared" si="698"/>
        <v>0</v>
      </c>
      <c r="P2043" s="162">
        <f t="shared" si="689"/>
        <v>0</v>
      </c>
      <c r="Q2043" s="157">
        <f t="shared" si="690"/>
        <v>0</v>
      </c>
      <c r="R2043" s="163">
        <f t="shared" si="699"/>
        <v>0.12</v>
      </c>
      <c r="S2043" s="161">
        <f t="shared" si="691"/>
        <v>22</v>
      </c>
      <c r="T2043" s="161">
        <v>360</v>
      </c>
      <c r="U2043" s="164">
        <f t="shared" si="692"/>
        <v>1.0071901830000001</v>
      </c>
      <c r="V2043" s="157">
        <f t="shared" si="693"/>
        <v>5.25900108</v>
      </c>
      <c r="W2043" s="2">
        <f t="shared" si="700"/>
        <v>0</v>
      </c>
      <c r="X2043" s="8"/>
      <c r="Y2043" s="8"/>
      <c r="Z2043" s="5"/>
      <c r="AA2043" s="1"/>
      <c r="AB2043" s="8"/>
      <c r="AC2043" s="3"/>
      <c r="AD2043" s="1"/>
      <c r="AE2043" s="3"/>
      <c r="AF2043" s="3"/>
      <c r="AG2043" s="4"/>
      <c r="AH2043" s="4"/>
      <c r="AI2043" s="4"/>
      <c r="AJ2043" s="1"/>
      <c r="AK2043" s="1"/>
      <c r="AL2043" s="1"/>
      <c r="AM2043" s="1"/>
    </row>
    <row r="2044" spans="1:39" ht="15" customHeight="1" x14ac:dyDescent="0.2">
      <c r="A2044" s="75">
        <f t="shared" si="694"/>
        <v>44979</v>
      </c>
      <c r="B2044" s="2">
        <f t="shared" si="685"/>
        <v>737.07009468999991</v>
      </c>
      <c r="C2044" s="157">
        <f t="shared" si="703"/>
        <v>727.99273983</v>
      </c>
      <c r="D2044" s="158">
        <f t="shared" si="695"/>
        <v>6434.2</v>
      </c>
      <c r="E2044" s="150">
        <f>IF(AND(K2044=1,K2043&gt;1),VLOOKUP(A2043,[1]Plan1!$GA$137:$GD$300,4),E2043)</f>
        <v>6474.09</v>
      </c>
      <c r="F2044" s="152">
        <f t="shared" si="686"/>
        <v>44895</v>
      </c>
      <c r="G2044" s="152">
        <f t="shared" si="704"/>
        <v>44925</v>
      </c>
      <c r="H2044" s="159">
        <f t="shared" si="687"/>
        <v>6.199682944266538E-3</v>
      </c>
      <c r="I2044" s="160">
        <f t="shared" si="696"/>
        <v>44985</v>
      </c>
      <c r="J2044" s="155">
        <f t="shared" si="705"/>
        <v>29</v>
      </c>
      <c r="K2044" s="155">
        <f t="shared" si="701"/>
        <v>23</v>
      </c>
      <c r="L2044" s="2">
        <f t="shared" si="697"/>
        <v>1.0049138399999999</v>
      </c>
      <c r="M2044" s="157">
        <f t="shared" si="702"/>
        <v>1.0049138399999999</v>
      </c>
      <c r="N2044" s="2">
        <f t="shared" si="688"/>
        <v>731.56997966999995</v>
      </c>
      <c r="O2044" s="161">
        <f t="shared" si="698"/>
        <v>0</v>
      </c>
      <c r="P2044" s="162">
        <f t="shared" si="689"/>
        <v>0</v>
      </c>
      <c r="Q2044" s="157">
        <f t="shared" si="690"/>
        <v>0</v>
      </c>
      <c r="R2044" s="163">
        <f t="shared" si="699"/>
        <v>0.12</v>
      </c>
      <c r="S2044" s="161">
        <f t="shared" si="691"/>
        <v>23</v>
      </c>
      <c r="T2044" s="161">
        <v>360</v>
      </c>
      <c r="U2044" s="164">
        <f t="shared" si="692"/>
        <v>1.007518235</v>
      </c>
      <c r="V2044" s="157">
        <f t="shared" si="693"/>
        <v>5.50011502</v>
      </c>
      <c r="W2044" s="2">
        <f t="shared" si="700"/>
        <v>0</v>
      </c>
      <c r="X2044" s="8"/>
      <c r="Y2044" s="8"/>
      <c r="Z2044" s="5"/>
      <c r="AA2044" s="1"/>
      <c r="AB2044" s="8"/>
      <c r="AC2044" s="3"/>
      <c r="AD2044" s="1"/>
      <c r="AE2044" s="3"/>
      <c r="AF2044" s="3"/>
      <c r="AG2044" s="4"/>
      <c r="AH2044" s="4"/>
      <c r="AI2044" s="4"/>
      <c r="AJ2044" s="1"/>
      <c r="AK2044" s="1"/>
      <c r="AL2044" s="1"/>
      <c r="AM2044" s="1"/>
    </row>
    <row r="2045" spans="1:39" ht="15" customHeight="1" x14ac:dyDescent="0.2">
      <c r="A2045" s="75">
        <f t="shared" si="694"/>
        <v>44980</v>
      </c>
      <c r="B2045" s="2">
        <f t="shared" si="685"/>
        <v>737.46731820000002</v>
      </c>
      <c r="C2045" s="157">
        <f t="shared" si="703"/>
        <v>727.99273983</v>
      </c>
      <c r="D2045" s="158">
        <f t="shared" si="695"/>
        <v>6434.2</v>
      </c>
      <c r="E2045" s="150">
        <f>IF(AND(K2045=1,K2044&gt;1),VLOOKUP(A2044,[1]Plan1!$GA$137:$GD$300,4),E2044)</f>
        <v>6474.09</v>
      </c>
      <c r="F2045" s="152">
        <f t="shared" si="686"/>
        <v>44895</v>
      </c>
      <c r="G2045" s="152">
        <f t="shared" si="704"/>
        <v>44925</v>
      </c>
      <c r="H2045" s="159">
        <f t="shared" si="687"/>
        <v>6.199682944266538E-3</v>
      </c>
      <c r="I2045" s="160">
        <f t="shared" si="696"/>
        <v>44985</v>
      </c>
      <c r="J2045" s="155">
        <f t="shared" si="705"/>
        <v>29</v>
      </c>
      <c r="K2045" s="155">
        <f t="shared" si="701"/>
        <v>24</v>
      </c>
      <c r="L2045" s="2">
        <f t="shared" si="697"/>
        <v>1.0051280300000001</v>
      </c>
      <c r="M2045" s="157">
        <f t="shared" si="702"/>
        <v>1.0051280300000001</v>
      </c>
      <c r="N2045" s="2">
        <f t="shared" si="688"/>
        <v>731.72590843</v>
      </c>
      <c r="O2045" s="161">
        <f t="shared" si="698"/>
        <v>0</v>
      </c>
      <c r="P2045" s="162">
        <f t="shared" si="689"/>
        <v>0</v>
      </c>
      <c r="Q2045" s="157">
        <f t="shared" si="690"/>
        <v>0</v>
      </c>
      <c r="R2045" s="163">
        <f t="shared" si="699"/>
        <v>0.12</v>
      </c>
      <c r="S2045" s="161">
        <f t="shared" si="691"/>
        <v>24</v>
      </c>
      <c r="T2045" s="161">
        <v>360</v>
      </c>
      <c r="U2045" s="164">
        <f t="shared" si="692"/>
        <v>1.007846394</v>
      </c>
      <c r="V2045" s="157">
        <f t="shared" si="693"/>
        <v>5.7414097699999997</v>
      </c>
      <c r="W2045" s="2">
        <f t="shared" si="700"/>
        <v>0</v>
      </c>
      <c r="X2045" s="8"/>
      <c r="Y2045" s="8"/>
      <c r="Z2045" s="5"/>
      <c r="AA2045" s="1"/>
      <c r="AB2045" s="8"/>
      <c r="AC2045" s="3"/>
      <c r="AD2045" s="1"/>
      <c r="AE2045" s="3"/>
      <c r="AF2045" s="3"/>
      <c r="AG2045" s="4"/>
      <c r="AH2045" s="4"/>
      <c r="AI2045" s="4"/>
      <c r="AJ2045" s="1"/>
      <c r="AK2045" s="1"/>
      <c r="AL2045" s="1"/>
      <c r="AM2045" s="1"/>
    </row>
    <row r="2046" spans="1:39" ht="15" customHeight="1" x14ac:dyDescent="0.2">
      <c r="A2046" s="75">
        <f t="shared" si="694"/>
        <v>44981</v>
      </c>
      <c r="B2046" s="2">
        <f t="shared" si="685"/>
        <v>737.86475906999999</v>
      </c>
      <c r="C2046" s="157">
        <f t="shared" si="703"/>
        <v>727.99273983</v>
      </c>
      <c r="D2046" s="158">
        <f t="shared" si="695"/>
        <v>6434.2</v>
      </c>
      <c r="E2046" s="150">
        <f>IF(AND(K2046=1,K2045&gt;1),VLOOKUP(A2045,[1]Plan1!$GA$137:$GD$300,4),E2045)</f>
        <v>6474.09</v>
      </c>
      <c r="F2046" s="152">
        <f t="shared" si="686"/>
        <v>44895</v>
      </c>
      <c r="G2046" s="152">
        <f t="shared" si="704"/>
        <v>44925</v>
      </c>
      <c r="H2046" s="159">
        <f t="shared" si="687"/>
        <v>6.199682944266538E-3</v>
      </c>
      <c r="I2046" s="160">
        <f t="shared" si="696"/>
        <v>44985</v>
      </c>
      <c r="J2046" s="155">
        <f t="shared" si="705"/>
        <v>29</v>
      </c>
      <c r="K2046" s="155">
        <f t="shared" si="701"/>
        <v>25</v>
      </c>
      <c r="L2046" s="2">
        <f t="shared" si="697"/>
        <v>1.0053422700000001</v>
      </c>
      <c r="M2046" s="157">
        <f t="shared" si="702"/>
        <v>1.0053422700000001</v>
      </c>
      <c r="N2046" s="2">
        <f t="shared" si="688"/>
        <v>731.88187359999995</v>
      </c>
      <c r="O2046" s="161">
        <f t="shared" si="698"/>
        <v>0</v>
      </c>
      <c r="P2046" s="162">
        <f t="shared" si="689"/>
        <v>0</v>
      </c>
      <c r="Q2046" s="157">
        <f t="shared" si="690"/>
        <v>0</v>
      </c>
      <c r="R2046" s="163">
        <f t="shared" si="699"/>
        <v>0.12</v>
      </c>
      <c r="S2046" s="161">
        <f t="shared" si="691"/>
        <v>25</v>
      </c>
      <c r="T2046" s="161">
        <v>360</v>
      </c>
      <c r="U2046" s="164">
        <f t="shared" si="692"/>
        <v>1.0081746599999999</v>
      </c>
      <c r="V2046" s="157">
        <f t="shared" si="693"/>
        <v>5.9828854700000003</v>
      </c>
      <c r="W2046" s="2">
        <f t="shared" si="700"/>
        <v>0</v>
      </c>
      <c r="X2046" s="8"/>
      <c r="Y2046" s="8"/>
      <c r="Z2046" s="5"/>
      <c r="AA2046" s="1"/>
      <c r="AB2046" s="8"/>
      <c r="AC2046" s="3"/>
      <c r="AD2046" s="1"/>
      <c r="AE2046" s="3"/>
      <c r="AF2046" s="3"/>
      <c r="AG2046" s="4"/>
      <c r="AH2046" s="4"/>
      <c r="AI2046" s="4"/>
      <c r="AJ2046" s="1"/>
      <c r="AK2046" s="1"/>
      <c r="AL2046" s="1"/>
      <c r="AM2046" s="1"/>
    </row>
    <row r="2047" spans="1:39" ht="15" customHeight="1" x14ac:dyDescent="0.2">
      <c r="A2047" s="75">
        <f t="shared" si="694"/>
        <v>44982</v>
      </c>
      <c r="B2047" s="2">
        <f t="shared" si="685"/>
        <v>738.26241002000006</v>
      </c>
      <c r="C2047" s="157">
        <f t="shared" si="703"/>
        <v>727.99273983</v>
      </c>
      <c r="D2047" s="158">
        <f t="shared" si="695"/>
        <v>6434.2</v>
      </c>
      <c r="E2047" s="150">
        <f>IF(AND(K2047=1,K2046&gt;1),VLOOKUP(A2046,[1]Plan1!$GA$137:$GD$300,4),E2046)</f>
        <v>6474.09</v>
      </c>
      <c r="F2047" s="152">
        <f t="shared" si="686"/>
        <v>44895</v>
      </c>
      <c r="G2047" s="152">
        <f t="shared" si="704"/>
        <v>44925</v>
      </c>
      <c r="H2047" s="159">
        <f t="shared" si="687"/>
        <v>6.199682944266538E-3</v>
      </c>
      <c r="I2047" s="160">
        <f t="shared" si="696"/>
        <v>44985</v>
      </c>
      <c r="J2047" s="155">
        <f t="shared" si="705"/>
        <v>29</v>
      </c>
      <c r="K2047" s="155">
        <f t="shared" si="701"/>
        <v>26</v>
      </c>
      <c r="L2047" s="2">
        <f t="shared" si="697"/>
        <v>1.0055565500000001</v>
      </c>
      <c r="M2047" s="157">
        <f t="shared" si="702"/>
        <v>1.0055565500000001</v>
      </c>
      <c r="N2047" s="2">
        <f t="shared" si="688"/>
        <v>732.03786788000002</v>
      </c>
      <c r="O2047" s="161">
        <f t="shared" si="698"/>
        <v>0</v>
      </c>
      <c r="P2047" s="162">
        <f t="shared" si="689"/>
        <v>0</v>
      </c>
      <c r="Q2047" s="157">
        <f t="shared" si="690"/>
        <v>0</v>
      </c>
      <c r="R2047" s="163">
        <f t="shared" si="699"/>
        <v>0.12</v>
      </c>
      <c r="S2047" s="161">
        <f t="shared" si="691"/>
        <v>26</v>
      </c>
      <c r="T2047" s="161">
        <v>360</v>
      </c>
      <c r="U2047" s="164">
        <f t="shared" si="692"/>
        <v>1.008503033</v>
      </c>
      <c r="V2047" s="157">
        <f t="shared" si="693"/>
        <v>6.2245421399999996</v>
      </c>
      <c r="W2047" s="2">
        <f t="shared" si="700"/>
        <v>0</v>
      </c>
      <c r="X2047" s="8"/>
      <c r="Y2047" s="8"/>
      <c r="Z2047" s="5"/>
      <c r="AA2047" s="1"/>
      <c r="AB2047" s="8"/>
      <c r="AC2047" s="3"/>
      <c r="AD2047" s="1"/>
      <c r="AE2047" s="3"/>
      <c r="AF2047" s="3"/>
      <c r="AG2047" s="4"/>
      <c r="AH2047" s="4"/>
      <c r="AI2047" s="4"/>
      <c r="AJ2047" s="1"/>
      <c r="AK2047" s="1"/>
      <c r="AL2047" s="1"/>
      <c r="AM2047" s="1"/>
    </row>
    <row r="2048" spans="1:39" ht="15" customHeight="1" x14ac:dyDescent="0.2">
      <c r="A2048" s="75">
        <f t="shared" si="694"/>
        <v>44983</v>
      </c>
      <c r="B2048" s="2">
        <f t="shared" si="685"/>
        <v>738.6602785</v>
      </c>
      <c r="C2048" s="157">
        <f t="shared" si="703"/>
        <v>727.99273983</v>
      </c>
      <c r="D2048" s="158">
        <f t="shared" si="695"/>
        <v>6434.2</v>
      </c>
      <c r="E2048" s="150">
        <f>IF(AND(K2048=1,K2047&gt;1),VLOOKUP(A2047,[1]Plan1!$GA$137:$GD$300,4),E2047)</f>
        <v>6474.09</v>
      </c>
      <c r="F2048" s="152">
        <f t="shared" si="686"/>
        <v>44895</v>
      </c>
      <c r="G2048" s="152">
        <f t="shared" si="704"/>
        <v>44925</v>
      </c>
      <c r="H2048" s="159">
        <f t="shared" si="687"/>
        <v>6.199682944266538E-3</v>
      </c>
      <c r="I2048" s="160">
        <f t="shared" si="696"/>
        <v>44985</v>
      </c>
      <c r="J2048" s="155">
        <f t="shared" si="705"/>
        <v>29</v>
      </c>
      <c r="K2048" s="155">
        <f t="shared" si="701"/>
        <v>27</v>
      </c>
      <c r="L2048" s="2">
        <f t="shared" si="697"/>
        <v>1.00577088</v>
      </c>
      <c r="M2048" s="157">
        <f t="shared" si="702"/>
        <v>1.00577088</v>
      </c>
      <c r="N2048" s="2">
        <f t="shared" si="688"/>
        <v>732.19389856999999</v>
      </c>
      <c r="O2048" s="161">
        <f t="shared" si="698"/>
        <v>0</v>
      </c>
      <c r="P2048" s="162">
        <f t="shared" si="689"/>
        <v>0</v>
      </c>
      <c r="Q2048" s="157">
        <f t="shared" si="690"/>
        <v>0</v>
      </c>
      <c r="R2048" s="163">
        <f t="shared" si="699"/>
        <v>0.12</v>
      </c>
      <c r="S2048" s="161">
        <f t="shared" si="691"/>
        <v>27</v>
      </c>
      <c r="T2048" s="161">
        <v>360</v>
      </c>
      <c r="U2048" s="164">
        <f t="shared" si="692"/>
        <v>1.0088315130000001</v>
      </c>
      <c r="V2048" s="157">
        <f t="shared" si="693"/>
        <v>6.4663799300000004</v>
      </c>
      <c r="W2048" s="2">
        <f t="shared" si="700"/>
        <v>0</v>
      </c>
      <c r="X2048" s="8"/>
      <c r="Y2048" s="8"/>
      <c r="Z2048" s="5"/>
      <c r="AA2048" s="1"/>
      <c r="AB2048" s="8"/>
      <c r="AC2048" s="3"/>
      <c r="AD2048" s="1"/>
      <c r="AE2048" s="3"/>
      <c r="AF2048" s="3"/>
      <c r="AG2048" s="4"/>
      <c r="AH2048" s="4"/>
      <c r="AI2048" s="4"/>
      <c r="AJ2048" s="1"/>
      <c r="AK2048" s="1"/>
      <c r="AL2048" s="1"/>
      <c r="AM2048" s="1"/>
    </row>
    <row r="2049" spans="1:39" ht="15" customHeight="1" x14ac:dyDescent="0.2">
      <c r="A2049" s="75">
        <f t="shared" si="694"/>
        <v>44984</v>
      </c>
      <c r="B2049" s="2">
        <f t="shared" si="685"/>
        <v>739.05836382999996</v>
      </c>
      <c r="C2049" s="157">
        <f t="shared" si="703"/>
        <v>727.99273983</v>
      </c>
      <c r="D2049" s="158">
        <f t="shared" si="695"/>
        <v>6434.2</v>
      </c>
      <c r="E2049" s="150">
        <f>IF(AND(K2049=1,K2048&gt;1),VLOOKUP(A2048,[1]Plan1!$GA$137:$GD$300,4),E2048)</f>
        <v>6474.09</v>
      </c>
      <c r="F2049" s="152">
        <f t="shared" si="686"/>
        <v>44895</v>
      </c>
      <c r="G2049" s="152">
        <f t="shared" si="704"/>
        <v>44925</v>
      </c>
      <c r="H2049" s="159">
        <f t="shared" si="687"/>
        <v>6.199682944266538E-3</v>
      </c>
      <c r="I2049" s="160">
        <f t="shared" si="696"/>
        <v>44985</v>
      </c>
      <c r="J2049" s="155">
        <f t="shared" si="705"/>
        <v>29</v>
      </c>
      <c r="K2049" s="155">
        <f t="shared" si="701"/>
        <v>28</v>
      </c>
      <c r="L2049" s="2">
        <f t="shared" si="697"/>
        <v>1.0059852600000001</v>
      </c>
      <c r="M2049" s="157">
        <f t="shared" si="702"/>
        <v>1.0059852600000001</v>
      </c>
      <c r="N2049" s="2">
        <f t="shared" si="688"/>
        <v>732.34996564999994</v>
      </c>
      <c r="O2049" s="161">
        <f t="shared" si="698"/>
        <v>0</v>
      </c>
      <c r="P2049" s="162">
        <f t="shared" si="689"/>
        <v>0</v>
      </c>
      <c r="Q2049" s="157">
        <f t="shared" si="690"/>
        <v>0</v>
      </c>
      <c r="R2049" s="163">
        <f t="shared" si="699"/>
        <v>0.12</v>
      </c>
      <c r="S2049" s="161">
        <f t="shared" si="691"/>
        <v>28</v>
      </c>
      <c r="T2049" s="161">
        <v>360</v>
      </c>
      <c r="U2049" s="164">
        <f t="shared" si="692"/>
        <v>1.009160099</v>
      </c>
      <c r="V2049" s="157">
        <f t="shared" si="693"/>
        <v>6.7083981799999997</v>
      </c>
      <c r="W2049" s="2">
        <f t="shared" si="700"/>
        <v>0</v>
      </c>
      <c r="X2049" s="8"/>
      <c r="Y2049" s="8"/>
      <c r="Z2049" s="5"/>
      <c r="AA2049" s="1"/>
      <c r="AB2049" s="8"/>
      <c r="AC2049" s="3"/>
      <c r="AD2049" s="1"/>
      <c r="AE2049" s="3"/>
      <c r="AF2049" s="3"/>
      <c r="AG2049" s="4"/>
      <c r="AH2049" s="4"/>
      <c r="AI2049" s="4"/>
      <c r="AJ2049" s="1"/>
      <c r="AK2049" s="1"/>
      <c r="AL2049" s="1"/>
      <c r="AM2049" s="1"/>
    </row>
    <row r="2050" spans="1:39" ht="15" customHeight="1" x14ac:dyDescent="0.2">
      <c r="A2050" s="75">
        <f t="shared" si="694"/>
        <v>44985</v>
      </c>
      <c r="B2050" s="2">
        <f t="shared" si="685"/>
        <v>739.45666024000002</v>
      </c>
      <c r="C2050" s="157">
        <f t="shared" si="703"/>
        <v>727.99273983</v>
      </c>
      <c r="D2050" s="158">
        <f t="shared" si="695"/>
        <v>6434.2</v>
      </c>
      <c r="E2050" s="150">
        <f>IF(AND(K2050=1,K2049&gt;1),VLOOKUP(A2049,[1]Plan1!$GA$137:$GD$300,4),E2049)</f>
        <v>6474.09</v>
      </c>
      <c r="F2050" s="152">
        <f t="shared" si="686"/>
        <v>44895</v>
      </c>
      <c r="G2050" s="152">
        <f t="shared" si="704"/>
        <v>44925</v>
      </c>
      <c r="H2050" s="159">
        <f t="shared" si="687"/>
        <v>6.199682944266538E-3</v>
      </c>
      <c r="I2050" s="160">
        <f t="shared" si="696"/>
        <v>44985</v>
      </c>
      <c r="J2050" s="155">
        <f t="shared" si="705"/>
        <v>29</v>
      </c>
      <c r="K2050" s="155">
        <f t="shared" si="701"/>
        <v>29</v>
      </c>
      <c r="L2050" s="2">
        <f t="shared" si="697"/>
        <v>1.0061996799999999</v>
      </c>
      <c r="M2050" s="157">
        <f t="shared" si="702"/>
        <v>1.0061996799999999</v>
      </c>
      <c r="N2050" s="2">
        <f t="shared" si="688"/>
        <v>732.50606185000004</v>
      </c>
      <c r="O2050" s="161">
        <f t="shared" si="698"/>
        <v>31</v>
      </c>
      <c r="P2050" s="162">
        <f t="shared" si="689"/>
        <v>3.7298716859821786E-2</v>
      </c>
      <c r="Q2050" s="157">
        <f t="shared" si="690"/>
        <v>27.32153619</v>
      </c>
      <c r="R2050" s="163">
        <f t="shared" si="699"/>
        <v>0.12</v>
      </c>
      <c r="S2050" s="161">
        <f t="shared" si="691"/>
        <v>29</v>
      </c>
      <c r="T2050" s="161">
        <v>360</v>
      </c>
      <c r="U2050" s="164">
        <f t="shared" si="692"/>
        <v>1.0094887930000001</v>
      </c>
      <c r="V2050" s="157">
        <f t="shared" si="693"/>
        <v>6.9505983899999997</v>
      </c>
      <c r="W2050" s="2">
        <f t="shared" si="700"/>
        <v>34.272134579999999</v>
      </c>
      <c r="X2050" s="8"/>
      <c r="Y2050" s="8"/>
      <c r="Z2050" s="5"/>
      <c r="AA2050" s="1"/>
      <c r="AB2050" s="8"/>
      <c r="AC2050" s="3"/>
      <c r="AD2050" s="1"/>
      <c r="AE2050" s="3"/>
      <c r="AF2050" s="3"/>
      <c r="AG2050" s="4"/>
      <c r="AH2050" s="4"/>
      <c r="AI2050" s="4"/>
      <c r="AJ2050" s="1"/>
      <c r="AK2050" s="1"/>
      <c r="AL2050" s="1"/>
      <c r="AM2050" s="1"/>
    </row>
    <row r="2051" spans="1:39" ht="15" customHeight="1" x14ac:dyDescent="0.2">
      <c r="A2051" s="75">
        <f t="shared" si="694"/>
        <v>44986</v>
      </c>
      <c r="B2051" s="2">
        <f t="shared" si="685"/>
        <v>705.53084633999993</v>
      </c>
      <c r="C2051" s="157">
        <f t="shared" si="703"/>
        <v>705.18452566000008</v>
      </c>
      <c r="D2051" s="158">
        <f t="shared" si="695"/>
        <v>6474.09</v>
      </c>
      <c r="E2051" s="150">
        <f>IF(AND(K2051=1,K2050&gt;1),VLOOKUP(A2050,[1]Plan1!$GA$137:$GD$300,4),E2050)</f>
        <v>6508.4</v>
      </c>
      <c r="F2051" s="152">
        <f t="shared" si="686"/>
        <v>44923</v>
      </c>
      <c r="G2051" s="152">
        <f t="shared" si="704"/>
        <v>44954</v>
      </c>
      <c r="H2051" s="159">
        <f t="shared" si="687"/>
        <v>5.2995865055938118E-3</v>
      </c>
      <c r="I2051" s="160">
        <f t="shared" si="696"/>
        <v>45015</v>
      </c>
      <c r="J2051" s="155">
        <f t="shared" si="705"/>
        <v>30</v>
      </c>
      <c r="K2051" s="155">
        <f t="shared" si="701"/>
        <v>1</v>
      </c>
      <c r="L2051" s="2">
        <f t="shared" si="697"/>
        <v>1.0001762000000001</v>
      </c>
      <c r="M2051" s="157">
        <f t="shared" si="702"/>
        <v>1.0001762000000001</v>
      </c>
      <c r="N2051" s="2">
        <f t="shared" si="688"/>
        <v>705.30877916999998</v>
      </c>
      <c r="O2051" s="161">
        <f t="shared" si="698"/>
        <v>0</v>
      </c>
      <c r="P2051" s="162">
        <f t="shared" si="689"/>
        <v>0</v>
      </c>
      <c r="Q2051" s="157">
        <f t="shared" si="690"/>
        <v>0</v>
      </c>
      <c r="R2051" s="163">
        <f t="shared" si="699"/>
        <v>0.12</v>
      </c>
      <c r="S2051" s="161">
        <f t="shared" si="691"/>
        <v>1</v>
      </c>
      <c r="T2051" s="161">
        <v>360</v>
      </c>
      <c r="U2051" s="164">
        <f t="shared" si="692"/>
        <v>1.0003148509999999</v>
      </c>
      <c r="V2051" s="157">
        <f t="shared" si="693"/>
        <v>0.22206717000000001</v>
      </c>
      <c r="W2051" s="2">
        <f t="shared" si="700"/>
        <v>0</v>
      </c>
      <c r="X2051" s="8"/>
      <c r="Y2051" s="8"/>
      <c r="Z2051" s="5"/>
      <c r="AA2051" s="1"/>
      <c r="AB2051" s="8"/>
      <c r="AC2051" s="3"/>
      <c r="AD2051" s="1"/>
      <c r="AE2051" s="3"/>
      <c r="AF2051" s="3"/>
      <c r="AG2051" s="4"/>
      <c r="AH2051" s="4"/>
      <c r="AI2051" s="4"/>
      <c r="AJ2051" s="1"/>
      <c r="AK2051" s="1"/>
      <c r="AL2051" s="1"/>
      <c r="AM2051" s="1"/>
    </row>
    <row r="2052" spans="1:39" ht="15" customHeight="1" x14ac:dyDescent="0.2">
      <c r="A2052" s="75">
        <f t="shared" si="694"/>
        <v>44987</v>
      </c>
      <c r="B2052" s="2">
        <f t="shared" si="685"/>
        <v>705.87733698</v>
      </c>
      <c r="C2052" s="157">
        <f t="shared" si="703"/>
        <v>705.18452566000008</v>
      </c>
      <c r="D2052" s="158">
        <f t="shared" si="695"/>
        <v>6474.09</v>
      </c>
      <c r="E2052" s="150">
        <f>IF(AND(K2052=1,K2051&gt;1),VLOOKUP(A2051,[1]Plan1!$GA$137:$GD$300,4),E2051)</f>
        <v>6508.4</v>
      </c>
      <c r="F2052" s="152">
        <f t="shared" si="686"/>
        <v>44923</v>
      </c>
      <c r="G2052" s="152">
        <f t="shared" si="704"/>
        <v>44954</v>
      </c>
      <c r="H2052" s="159">
        <f t="shared" si="687"/>
        <v>5.2995865055938118E-3</v>
      </c>
      <c r="I2052" s="160">
        <f t="shared" si="696"/>
        <v>45015</v>
      </c>
      <c r="J2052" s="155">
        <f t="shared" si="705"/>
        <v>30</v>
      </c>
      <c r="K2052" s="155">
        <f t="shared" si="701"/>
        <v>2</v>
      </c>
      <c r="L2052" s="2">
        <f t="shared" si="697"/>
        <v>1.00035243</v>
      </c>
      <c r="M2052" s="157">
        <f t="shared" si="702"/>
        <v>1.00035243</v>
      </c>
      <c r="N2052" s="2">
        <f t="shared" si="688"/>
        <v>705.43305383999996</v>
      </c>
      <c r="O2052" s="161">
        <f t="shared" si="698"/>
        <v>0</v>
      </c>
      <c r="P2052" s="162">
        <f t="shared" si="689"/>
        <v>0</v>
      </c>
      <c r="Q2052" s="157">
        <f t="shared" si="690"/>
        <v>0</v>
      </c>
      <c r="R2052" s="163">
        <f t="shared" si="699"/>
        <v>0.12</v>
      </c>
      <c r="S2052" s="161">
        <f t="shared" si="691"/>
        <v>2</v>
      </c>
      <c r="T2052" s="161">
        <v>360</v>
      </c>
      <c r="U2052" s="164">
        <f t="shared" si="692"/>
        <v>1.000629802</v>
      </c>
      <c r="V2052" s="157">
        <f t="shared" si="693"/>
        <v>0.44428314000000002</v>
      </c>
      <c r="W2052" s="2">
        <f t="shared" si="700"/>
        <v>0</v>
      </c>
      <c r="X2052" s="8"/>
      <c r="Y2052" s="8"/>
      <c r="Z2052" s="5"/>
      <c r="AA2052" s="1"/>
      <c r="AB2052" s="8"/>
      <c r="AC2052" s="3"/>
      <c r="AD2052" s="1"/>
      <c r="AE2052" s="3"/>
      <c r="AF2052" s="3"/>
      <c r="AG2052" s="4"/>
      <c r="AH2052" s="4"/>
      <c r="AI2052" s="4"/>
      <c r="AJ2052" s="1"/>
      <c r="AK2052" s="1"/>
      <c r="AL2052" s="1"/>
      <c r="AM2052" s="1"/>
    </row>
    <row r="2053" spans="1:39" ht="15" customHeight="1" x14ac:dyDescent="0.2">
      <c r="A2053" s="75">
        <f t="shared" si="694"/>
        <v>44988</v>
      </c>
      <c r="B2053" s="2">
        <f t="shared" si="685"/>
        <v>706.22399693</v>
      </c>
      <c r="C2053" s="157">
        <f t="shared" si="703"/>
        <v>705.18452566000008</v>
      </c>
      <c r="D2053" s="158">
        <f t="shared" si="695"/>
        <v>6474.09</v>
      </c>
      <c r="E2053" s="150">
        <f>IF(AND(K2053=1,K2052&gt;1),VLOOKUP(A2052,[1]Plan1!$GA$137:$GD$300,4),E2052)</f>
        <v>6508.4</v>
      </c>
      <c r="F2053" s="152">
        <f t="shared" si="686"/>
        <v>44923</v>
      </c>
      <c r="G2053" s="152">
        <f t="shared" si="704"/>
        <v>44954</v>
      </c>
      <c r="H2053" s="159">
        <f t="shared" si="687"/>
        <v>5.2995865055938118E-3</v>
      </c>
      <c r="I2053" s="160">
        <f t="shared" si="696"/>
        <v>45015</v>
      </c>
      <c r="J2053" s="155">
        <f t="shared" si="705"/>
        <v>30</v>
      </c>
      <c r="K2053" s="155">
        <f t="shared" si="701"/>
        <v>3</v>
      </c>
      <c r="L2053" s="2">
        <f t="shared" si="697"/>
        <v>1.0005286900000001</v>
      </c>
      <c r="M2053" s="157">
        <f t="shared" si="702"/>
        <v>1.0005286900000001</v>
      </c>
      <c r="N2053" s="2">
        <f t="shared" si="688"/>
        <v>705.55734966</v>
      </c>
      <c r="O2053" s="161">
        <f t="shared" si="698"/>
        <v>0</v>
      </c>
      <c r="P2053" s="162">
        <f t="shared" si="689"/>
        <v>0</v>
      </c>
      <c r="Q2053" s="157">
        <f t="shared" si="690"/>
        <v>0</v>
      </c>
      <c r="R2053" s="163">
        <f t="shared" si="699"/>
        <v>0.12</v>
      </c>
      <c r="S2053" s="161">
        <f t="shared" si="691"/>
        <v>3</v>
      </c>
      <c r="T2053" s="161">
        <v>360</v>
      </c>
      <c r="U2053" s="164">
        <f t="shared" si="692"/>
        <v>1.0009448519999999</v>
      </c>
      <c r="V2053" s="157">
        <f t="shared" si="693"/>
        <v>0.66664727000000001</v>
      </c>
      <c r="W2053" s="2">
        <f t="shared" si="700"/>
        <v>0</v>
      </c>
      <c r="X2053" s="8"/>
      <c r="Y2053" s="8"/>
      <c r="Z2053" s="5"/>
      <c r="AA2053" s="1"/>
      <c r="AB2053" s="8"/>
      <c r="AC2053" s="3"/>
      <c r="AD2053" s="1"/>
      <c r="AE2053" s="3"/>
      <c r="AF2053" s="3"/>
      <c r="AG2053" s="4"/>
      <c r="AH2053" s="4"/>
      <c r="AI2053" s="4"/>
      <c r="AJ2053" s="1"/>
      <c r="AK2053" s="1"/>
      <c r="AL2053" s="1"/>
      <c r="AM2053" s="1"/>
    </row>
    <row r="2054" spans="1:39" ht="15" customHeight="1" x14ac:dyDescent="0.2">
      <c r="A2054" s="75">
        <f t="shared" si="694"/>
        <v>44989</v>
      </c>
      <c r="B2054" s="2">
        <f t="shared" si="685"/>
        <v>706.5708333</v>
      </c>
      <c r="C2054" s="157">
        <f t="shared" si="703"/>
        <v>705.18452566000008</v>
      </c>
      <c r="D2054" s="158">
        <f t="shared" si="695"/>
        <v>6474.09</v>
      </c>
      <c r="E2054" s="150">
        <f>IF(AND(K2054=1,K2053&gt;1),VLOOKUP(A2053,[1]Plan1!$GA$137:$GD$300,4),E2053)</f>
        <v>6508.4</v>
      </c>
      <c r="F2054" s="152">
        <f t="shared" si="686"/>
        <v>44923</v>
      </c>
      <c r="G2054" s="152">
        <f t="shared" si="704"/>
        <v>44954</v>
      </c>
      <c r="H2054" s="159">
        <f t="shared" si="687"/>
        <v>5.2995865055938118E-3</v>
      </c>
      <c r="I2054" s="160">
        <f t="shared" si="696"/>
        <v>45015</v>
      </c>
      <c r="J2054" s="155">
        <f t="shared" si="705"/>
        <v>30</v>
      </c>
      <c r="K2054" s="155">
        <f t="shared" si="701"/>
        <v>4</v>
      </c>
      <c r="L2054" s="2">
        <f t="shared" si="697"/>
        <v>1.00070499</v>
      </c>
      <c r="M2054" s="157">
        <f t="shared" si="702"/>
        <v>1.00070499</v>
      </c>
      <c r="N2054" s="2">
        <f t="shared" si="688"/>
        <v>705.68167369000003</v>
      </c>
      <c r="O2054" s="161">
        <f t="shared" si="698"/>
        <v>0</v>
      </c>
      <c r="P2054" s="162">
        <f t="shared" si="689"/>
        <v>0</v>
      </c>
      <c r="Q2054" s="157">
        <f t="shared" si="690"/>
        <v>0</v>
      </c>
      <c r="R2054" s="163">
        <f t="shared" si="699"/>
        <v>0.12</v>
      </c>
      <c r="S2054" s="161">
        <f t="shared" si="691"/>
        <v>4</v>
      </c>
      <c r="T2054" s="161">
        <v>360</v>
      </c>
      <c r="U2054" s="164">
        <f t="shared" si="692"/>
        <v>1.0012600009999999</v>
      </c>
      <c r="V2054" s="157">
        <f t="shared" si="693"/>
        <v>0.88915960999999999</v>
      </c>
      <c r="W2054" s="2">
        <f t="shared" si="700"/>
        <v>0</v>
      </c>
      <c r="X2054" s="8"/>
      <c r="Y2054" s="8"/>
      <c r="Z2054" s="5"/>
      <c r="AA2054" s="1"/>
      <c r="AB2054" s="8"/>
      <c r="AC2054" s="3"/>
      <c r="AD2054" s="1"/>
      <c r="AE2054" s="3"/>
      <c r="AF2054" s="3"/>
      <c r="AG2054" s="4"/>
      <c r="AH2054" s="4"/>
      <c r="AI2054" s="4"/>
      <c r="AJ2054" s="1"/>
      <c r="AK2054" s="1"/>
      <c r="AL2054" s="1"/>
      <c r="AM2054" s="1"/>
    </row>
    <row r="2055" spans="1:39" ht="15" customHeight="1" x14ac:dyDescent="0.2">
      <c r="A2055" s="75">
        <f t="shared" si="694"/>
        <v>44990</v>
      </c>
      <c r="B2055" s="2">
        <f t="shared" si="685"/>
        <v>706.91783910000004</v>
      </c>
      <c r="C2055" s="157">
        <f t="shared" si="703"/>
        <v>705.18452566000008</v>
      </c>
      <c r="D2055" s="158">
        <f t="shared" si="695"/>
        <v>6474.09</v>
      </c>
      <c r="E2055" s="150">
        <f>IF(AND(K2055=1,K2054&gt;1),VLOOKUP(A2054,[1]Plan1!$GA$137:$GD$300,4),E2054)</f>
        <v>6508.4</v>
      </c>
      <c r="F2055" s="152">
        <f t="shared" si="686"/>
        <v>44923</v>
      </c>
      <c r="G2055" s="152">
        <f t="shared" si="704"/>
        <v>44954</v>
      </c>
      <c r="H2055" s="159">
        <f t="shared" si="687"/>
        <v>5.2995865055938118E-3</v>
      </c>
      <c r="I2055" s="160">
        <f t="shared" si="696"/>
        <v>45015</v>
      </c>
      <c r="J2055" s="155">
        <f t="shared" si="705"/>
        <v>30</v>
      </c>
      <c r="K2055" s="155">
        <f t="shared" si="701"/>
        <v>5</v>
      </c>
      <c r="L2055" s="2">
        <f t="shared" si="697"/>
        <v>1.00088132</v>
      </c>
      <c r="M2055" s="157">
        <f t="shared" si="702"/>
        <v>1.00088132</v>
      </c>
      <c r="N2055" s="2">
        <f t="shared" si="688"/>
        <v>705.80601888000001</v>
      </c>
      <c r="O2055" s="161">
        <f t="shared" si="698"/>
        <v>0</v>
      </c>
      <c r="P2055" s="162">
        <f t="shared" si="689"/>
        <v>0</v>
      </c>
      <c r="Q2055" s="157">
        <f t="shared" si="690"/>
        <v>0</v>
      </c>
      <c r="R2055" s="163">
        <f t="shared" si="699"/>
        <v>0.12</v>
      </c>
      <c r="S2055" s="161">
        <f t="shared" si="691"/>
        <v>5</v>
      </c>
      <c r="T2055" s="161">
        <v>360</v>
      </c>
      <c r="U2055" s="164">
        <f t="shared" si="692"/>
        <v>1.0015752490000001</v>
      </c>
      <c r="V2055" s="157">
        <f t="shared" si="693"/>
        <v>1.11182022</v>
      </c>
      <c r="W2055" s="2">
        <f t="shared" si="700"/>
        <v>0</v>
      </c>
      <c r="X2055" s="8"/>
      <c r="Y2055" s="8"/>
      <c r="Z2055" s="5"/>
      <c r="AA2055" s="1"/>
      <c r="AB2055" s="8"/>
      <c r="AC2055" s="3"/>
      <c r="AD2055" s="1"/>
      <c r="AE2055" s="3"/>
      <c r="AF2055" s="3"/>
      <c r="AG2055" s="4"/>
      <c r="AH2055" s="4"/>
      <c r="AI2055" s="4"/>
      <c r="AJ2055" s="1"/>
      <c r="AK2055" s="1"/>
      <c r="AL2055" s="1"/>
      <c r="AM2055" s="1"/>
    </row>
    <row r="2056" spans="1:39" ht="15" customHeight="1" x14ac:dyDescent="0.2">
      <c r="A2056" s="75">
        <f t="shared" si="694"/>
        <v>44991</v>
      </c>
      <c r="B2056" s="2">
        <f t="shared" si="685"/>
        <v>707.26500730999999</v>
      </c>
      <c r="C2056" s="157">
        <f t="shared" si="703"/>
        <v>705.18452566000008</v>
      </c>
      <c r="D2056" s="158">
        <f t="shared" si="695"/>
        <v>6474.09</v>
      </c>
      <c r="E2056" s="150">
        <f>IF(AND(K2056=1,K2055&gt;1),VLOOKUP(A2055,[1]Plan1!$GA$137:$GD$300,4),E2055)</f>
        <v>6508.4</v>
      </c>
      <c r="F2056" s="152">
        <f t="shared" si="686"/>
        <v>44923</v>
      </c>
      <c r="G2056" s="152">
        <f t="shared" si="704"/>
        <v>44954</v>
      </c>
      <c r="H2056" s="159">
        <f t="shared" si="687"/>
        <v>5.2995865055938118E-3</v>
      </c>
      <c r="I2056" s="160">
        <f t="shared" si="696"/>
        <v>45015</v>
      </c>
      <c r="J2056" s="155">
        <f t="shared" si="705"/>
        <v>30</v>
      </c>
      <c r="K2056" s="155">
        <f t="shared" si="701"/>
        <v>6</v>
      </c>
      <c r="L2056" s="2">
        <f t="shared" si="697"/>
        <v>1.00105767</v>
      </c>
      <c r="M2056" s="157">
        <f t="shared" si="702"/>
        <v>1.00105767</v>
      </c>
      <c r="N2056" s="2">
        <f t="shared" si="688"/>
        <v>705.93037817000004</v>
      </c>
      <c r="O2056" s="161">
        <f t="shared" si="698"/>
        <v>0</v>
      </c>
      <c r="P2056" s="162">
        <f t="shared" si="689"/>
        <v>0</v>
      </c>
      <c r="Q2056" s="157">
        <f t="shared" si="690"/>
        <v>0</v>
      </c>
      <c r="R2056" s="163">
        <f t="shared" si="699"/>
        <v>0.12</v>
      </c>
      <c r="S2056" s="161">
        <f t="shared" si="691"/>
        <v>6</v>
      </c>
      <c r="T2056" s="161">
        <v>360</v>
      </c>
      <c r="U2056" s="164">
        <f t="shared" si="692"/>
        <v>1.001890596</v>
      </c>
      <c r="V2056" s="157">
        <f t="shared" si="693"/>
        <v>1.3346291400000001</v>
      </c>
      <c r="W2056" s="2">
        <f t="shared" si="700"/>
        <v>0</v>
      </c>
      <c r="X2056" s="8"/>
      <c r="Y2056" s="8"/>
      <c r="Z2056" s="5"/>
      <c r="AA2056" s="1"/>
      <c r="AB2056" s="8"/>
      <c r="AC2056" s="3"/>
      <c r="AD2056" s="1"/>
      <c r="AE2056" s="3"/>
      <c r="AF2056" s="3"/>
      <c r="AG2056" s="4"/>
      <c r="AH2056" s="4"/>
      <c r="AI2056" s="4"/>
      <c r="AJ2056" s="1"/>
      <c r="AK2056" s="1"/>
      <c r="AL2056" s="1"/>
      <c r="AM2056" s="1"/>
    </row>
    <row r="2057" spans="1:39" ht="15" customHeight="1" x14ac:dyDescent="0.2">
      <c r="A2057" s="75">
        <f t="shared" si="694"/>
        <v>44992</v>
      </c>
      <c r="B2057" s="2">
        <f t="shared" si="685"/>
        <v>707.61235284000009</v>
      </c>
      <c r="C2057" s="157">
        <f t="shared" si="703"/>
        <v>705.18452566000008</v>
      </c>
      <c r="D2057" s="158">
        <f t="shared" si="695"/>
        <v>6474.09</v>
      </c>
      <c r="E2057" s="150">
        <f>IF(AND(K2057=1,K2056&gt;1),VLOOKUP(A2056,[1]Plan1!$GA$137:$GD$300,4),E2056)</f>
        <v>6508.4</v>
      </c>
      <c r="F2057" s="152">
        <f t="shared" si="686"/>
        <v>44923</v>
      </c>
      <c r="G2057" s="152">
        <f t="shared" si="704"/>
        <v>44954</v>
      </c>
      <c r="H2057" s="159">
        <f t="shared" si="687"/>
        <v>5.2995865055938118E-3</v>
      </c>
      <c r="I2057" s="160">
        <f t="shared" si="696"/>
        <v>45015</v>
      </c>
      <c r="J2057" s="155">
        <f t="shared" si="705"/>
        <v>30</v>
      </c>
      <c r="K2057" s="155">
        <f t="shared" si="701"/>
        <v>7</v>
      </c>
      <c r="L2057" s="2">
        <f t="shared" si="697"/>
        <v>1.00123406</v>
      </c>
      <c r="M2057" s="157">
        <f t="shared" si="702"/>
        <v>1.00123406</v>
      </c>
      <c r="N2057" s="2">
        <f t="shared" si="688"/>
        <v>706.05476567000005</v>
      </c>
      <c r="O2057" s="161">
        <f t="shared" si="698"/>
        <v>0</v>
      </c>
      <c r="P2057" s="162">
        <f t="shared" si="689"/>
        <v>0</v>
      </c>
      <c r="Q2057" s="157">
        <f t="shared" si="690"/>
        <v>0</v>
      </c>
      <c r="R2057" s="163">
        <f t="shared" si="699"/>
        <v>0.12</v>
      </c>
      <c r="S2057" s="161">
        <f t="shared" si="691"/>
        <v>7</v>
      </c>
      <c r="T2057" s="161">
        <v>360</v>
      </c>
      <c r="U2057" s="164">
        <f t="shared" si="692"/>
        <v>1.0022060429999999</v>
      </c>
      <c r="V2057" s="157">
        <f t="shared" si="693"/>
        <v>1.5575871699999999</v>
      </c>
      <c r="W2057" s="2">
        <f t="shared" si="700"/>
        <v>0</v>
      </c>
      <c r="X2057" s="8"/>
      <c r="Y2057" s="8"/>
      <c r="Z2057" s="5"/>
      <c r="AA2057" s="1"/>
      <c r="AB2057" s="8"/>
      <c r="AC2057" s="3"/>
      <c r="AD2057" s="1"/>
      <c r="AE2057" s="3"/>
      <c r="AF2057" s="3"/>
      <c r="AG2057" s="4"/>
      <c r="AH2057" s="4"/>
      <c r="AI2057" s="4"/>
      <c r="AJ2057" s="1"/>
      <c r="AK2057" s="1"/>
      <c r="AL2057" s="1"/>
      <c r="AM2057" s="1"/>
    </row>
    <row r="2058" spans="1:39" ht="15" customHeight="1" x14ac:dyDescent="0.2">
      <c r="A2058" s="75">
        <f t="shared" si="694"/>
        <v>44993</v>
      </c>
      <c r="B2058" s="2">
        <f t="shared" si="685"/>
        <v>707.95986794999999</v>
      </c>
      <c r="C2058" s="157">
        <f t="shared" si="703"/>
        <v>705.18452566000008</v>
      </c>
      <c r="D2058" s="158">
        <f t="shared" si="695"/>
        <v>6474.09</v>
      </c>
      <c r="E2058" s="150">
        <f>IF(AND(K2058=1,K2057&gt;1),VLOOKUP(A2057,[1]Plan1!$GA$137:$GD$300,4),E2057)</f>
        <v>6508.4</v>
      </c>
      <c r="F2058" s="152">
        <f t="shared" si="686"/>
        <v>44923</v>
      </c>
      <c r="G2058" s="152">
        <f t="shared" si="704"/>
        <v>44954</v>
      </c>
      <c r="H2058" s="159">
        <f t="shared" si="687"/>
        <v>5.2995865055938118E-3</v>
      </c>
      <c r="I2058" s="160">
        <f t="shared" si="696"/>
        <v>45015</v>
      </c>
      <c r="J2058" s="155">
        <f t="shared" si="705"/>
        <v>30</v>
      </c>
      <c r="K2058" s="155">
        <f t="shared" si="701"/>
        <v>8</v>
      </c>
      <c r="L2058" s="2">
        <f t="shared" si="697"/>
        <v>1.0014104800000001</v>
      </c>
      <c r="M2058" s="157">
        <f t="shared" si="702"/>
        <v>1.0014104800000001</v>
      </c>
      <c r="N2058" s="2">
        <f t="shared" si="688"/>
        <v>706.17917432000002</v>
      </c>
      <c r="O2058" s="161">
        <f t="shared" si="698"/>
        <v>0</v>
      </c>
      <c r="P2058" s="162">
        <f t="shared" si="689"/>
        <v>0</v>
      </c>
      <c r="Q2058" s="157">
        <f t="shared" si="690"/>
        <v>0</v>
      </c>
      <c r="R2058" s="163">
        <f t="shared" si="699"/>
        <v>0.12</v>
      </c>
      <c r="S2058" s="161">
        <f t="shared" si="691"/>
        <v>8</v>
      </c>
      <c r="T2058" s="161">
        <v>360</v>
      </c>
      <c r="U2058" s="164">
        <f t="shared" si="692"/>
        <v>1.0025215890000001</v>
      </c>
      <c r="V2058" s="157">
        <f t="shared" si="693"/>
        <v>1.78069363</v>
      </c>
      <c r="W2058" s="2">
        <f t="shared" si="700"/>
        <v>0</v>
      </c>
      <c r="X2058" s="8"/>
      <c r="Y2058" s="8"/>
      <c r="Z2058" s="5"/>
      <c r="AA2058" s="1"/>
      <c r="AB2058" s="8"/>
      <c r="AC2058" s="3"/>
      <c r="AD2058" s="1"/>
      <c r="AE2058" s="3"/>
      <c r="AF2058" s="3"/>
      <c r="AG2058" s="4"/>
      <c r="AH2058" s="4"/>
      <c r="AI2058" s="4"/>
      <c r="AJ2058" s="1"/>
      <c r="AK2058" s="1"/>
      <c r="AL2058" s="1"/>
      <c r="AM2058" s="1"/>
    </row>
    <row r="2059" spans="1:39" ht="15" customHeight="1" x14ac:dyDescent="0.2">
      <c r="A2059" s="75">
        <f t="shared" si="694"/>
        <v>44994</v>
      </c>
      <c r="B2059" s="2">
        <f t="shared" ref="B2059:B2122" si="706">N2059+V2059</f>
        <v>708.3075527200001</v>
      </c>
      <c r="C2059" s="157">
        <f t="shared" si="703"/>
        <v>705.18452566000008</v>
      </c>
      <c r="D2059" s="158">
        <f t="shared" si="695"/>
        <v>6474.09</v>
      </c>
      <c r="E2059" s="150">
        <f>IF(AND(K2059=1,K2058&gt;1),VLOOKUP(A2058,[1]Plan1!$GA$137:$GD$300,4),E2058)</f>
        <v>6508.4</v>
      </c>
      <c r="F2059" s="152">
        <f t="shared" ref="F2059:F2122" si="707">EDATE(G2059,-1)</f>
        <v>44923</v>
      </c>
      <c r="G2059" s="152">
        <f t="shared" si="704"/>
        <v>44954</v>
      </c>
      <c r="H2059" s="159">
        <f t="shared" ref="H2059:H2122" si="708">(E2059/D2059)-1</f>
        <v>5.2995865055938118E-3</v>
      </c>
      <c r="I2059" s="160">
        <f t="shared" si="696"/>
        <v>45015</v>
      </c>
      <c r="J2059" s="155">
        <f t="shared" si="705"/>
        <v>30</v>
      </c>
      <c r="K2059" s="155">
        <f t="shared" si="701"/>
        <v>9</v>
      </c>
      <c r="L2059" s="2">
        <f t="shared" si="697"/>
        <v>1.00158693</v>
      </c>
      <c r="M2059" s="157">
        <f t="shared" si="702"/>
        <v>1.00158693</v>
      </c>
      <c r="N2059" s="2">
        <f t="shared" ref="N2059:N2122" si="709">TRUNC(C2059*M2059,8)</f>
        <v>706.30360413000005</v>
      </c>
      <c r="O2059" s="161">
        <f t="shared" si="698"/>
        <v>0</v>
      </c>
      <c r="P2059" s="162">
        <f t="shared" ref="P2059:P2122" si="710">IF(O2059&gt;0,VLOOKUP($A2059,$AB$11:$AG$122,6),0)</f>
        <v>0</v>
      </c>
      <c r="Q2059" s="157">
        <f t="shared" ref="Q2059:Q2122" si="711">IF(P2059&gt;0,TRUNC(P2059*N2059,8),0)</f>
        <v>0</v>
      </c>
      <c r="R2059" s="163">
        <f t="shared" si="699"/>
        <v>0.12</v>
      </c>
      <c r="S2059" s="161">
        <f t="shared" ref="S2059:S2122" si="712">K2059</f>
        <v>9</v>
      </c>
      <c r="T2059" s="161">
        <v>360</v>
      </c>
      <c r="U2059" s="164">
        <f t="shared" ref="U2059:U2122" si="713">ROUND((1+R2059)^(30/360)^(K2059/J2059),9)</f>
        <v>1.002837234</v>
      </c>
      <c r="V2059" s="157">
        <f t="shared" ref="V2059:V2122" si="714">TRUNC((N2059*(U2059-1)),8)</f>
        <v>2.0039485899999998</v>
      </c>
      <c r="W2059" s="2">
        <f t="shared" si="700"/>
        <v>0</v>
      </c>
      <c r="X2059" s="8"/>
      <c r="Y2059" s="8"/>
      <c r="Z2059" s="5"/>
      <c r="AA2059" s="1"/>
      <c r="AB2059" s="8"/>
      <c r="AC2059" s="3"/>
      <c r="AD2059" s="1"/>
      <c r="AE2059" s="3"/>
      <c r="AF2059" s="3"/>
      <c r="AG2059" s="4"/>
      <c r="AH2059" s="4"/>
      <c r="AI2059" s="4"/>
      <c r="AJ2059" s="1"/>
      <c r="AK2059" s="1"/>
      <c r="AL2059" s="1"/>
      <c r="AM2059" s="1"/>
    </row>
    <row r="2060" spans="1:39" ht="15" customHeight="1" x14ac:dyDescent="0.2">
      <c r="A2060" s="75">
        <f t="shared" ref="A2060:A2123" si="715">(A2059+1)</f>
        <v>44995</v>
      </c>
      <c r="B2060" s="2">
        <f t="shared" si="706"/>
        <v>708.65540792000002</v>
      </c>
      <c r="C2060" s="157">
        <f t="shared" si="703"/>
        <v>705.18452566000008</v>
      </c>
      <c r="D2060" s="158">
        <f t="shared" ref="D2060:D2123" si="716">IF(E2060=E2059,D2059,E2059)</f>
        <v>6474.09</v>
      </c>
      <c r="E2060" s="150">
        <f>IF(AND(K2060=1,K2059&gt;1),VLOOKUP(A2059,[1]Plan1!$GA$137:$GD$300,4),E2059)</f>
        <v>6508.4</v>
      </c>
      <c r="F2060" s="152">
        <f t="shared" si="707"/>
        <v>44923</v>
      </c>
      <c r="G2060" s="152">
        <f t="shared" si="704"/>
        <v>44954</v>
      </c>
      <c r="H2060" s="159">
        <f t="shared" si="708"/>
        <v>5.2995865055938118E-3</v>
      </c>
      <c r="I2060" s="160">
        <f t="shared" ref="I2060:I2123" si="717">VLOOKUP(A2059,AF$126:AI$301,4)</f>
        <v>45015</v>
      </c>
      <c r="J2060" s="155">
        <f t="shared" si="705"/>
        <v>30</v>
      </c>
      <c r="K2060" s="155">
        <f t="shared" si="701"/>
        <v>10</v>
      </c>
      <c r="L2060" s="2">
        <f t="shared" ref="L2060:L2123" si="718">TRUNC((E2060/D2060)^TRUNC((K2060/J2060),9),8)</f>
        <v>1.0017634099999999</v>
      </c>
      <c r="M2060" s="157">
        <f t="shared" si="702"/>
        <v>1.0017634099999999</v>
      </c>
      <c r="N2060" s="2">
        <f t="shared" si="709"/>
        <v>706.42805510000005</v>
      </c>
      <c r="O2060" s="161">
        <f t="shared" ref="O2060:O2123" si="719">IF(VLOOKUP(A2060,AB$11:AK$122,10)=VLOOKUP(A2059,AB$11:AK$122,10),0,VLOOKUP(A2060,AB$11:AK$122,10))</f>
        <v>0</v>
      </c>
      <c r="P2060" s="162">
        <f t="shared" si="710"/>
        <v>0</v>
      </c>
      <c r="Q2060" s="157">
        <f t="shared" si="711"/>
        <v>0</v>
      </c>
      <c r="R2060" s="163">
        <f t="shared" ref="R2060:R2123" si="720">(R2059)</f>
        <v>0.12</v>
      </c>
      <c r="S2060" s="161">
        <f t="shared" si="712"/>
        <v>10</v>
      </c>
      <c r="T2060" s="161">
        <v>360</v>
      </c>
      <c r="U2060" s="164">
        <f t="shared" si="713"/>
        <v>1.003152979</v>
      </c>
      <c r="V2060" s="157">
        <f t="shared" si="714"/>
        <v>2.2273528200000001</v>
      </c>
      <c r="W2060" s="2">
        <f t="shared" ref="W2060:W2123" si="721">IF(O2060&gt;0,Q2060+V2060,0)</f>
        <v>0</v>
      </c>
      <c r="X2060" s="8"/>
      <c r="Y2060" s="8"/>
      <c r="Z2060" s="5"/>
      <c r="AA2060" s="1"/>
      <c r="AB2060" s="8"/>
      <c r="AC2060" s="3"/>
      <c r="AD2060" s="1"/>
      <c r="AE2060" s="3"/>
      <c r="AF2060" s="3"/>
      <c r="AG2060" s="4"/>
      <c r="AH2060" s="4"/>
      <c r="AI2060" s="4"/>
      <c r="AJ2060" s="1"/>
      <c r="AK2060" s="1"/>
      <c r="AL2060" s="1"/>
      <c r="AM2060" s="1"/>
    </row>
    <row r="2061" spans="1:39" ht="15" customHeight="1" x14ac:dyDescent="0.2">
      <c r="A2061" s="75">
        <f t="shared" si="715"/>
        <v>44996</v>
      </c>
      <c r="B2061" s="2">
        <f t="shared" si="706"/>
        <v>709.00343995000003</v>
      </c>
      <c r="C2061" s="157">
        <f t="shared" si="703"/>
        <v>705.18452566000008</v>
      </c>
      <c r="D2061" s="158">
        <f t="shared" si="716"/>
        <v>6474.09</v>
      </c>
      <c r="E2061" s="150">
        <f>IF(AND(K2061=1,K2060&gt;1),VLOOKUP(A2060,[1]Plan1!$GA$137:$GD$300,4),E2060)</f>
        <v>6508.4</v>
      </c>
      <c r="F2061" s="152">
        <f t="shared" si="707"/>
        <v>44923</v>
      </c>
      <c r="G2061" s="152">
        <f t="shared" si="704"/>
        <v>44954</v>
      </c>
      <c r="H2061" s="159">
        <f t="shared" si="708"/>
        <v>5.2995865055938118E-3</v>
      </c>
      <c r="I2061" s="160">
        <f t="shared" si="717"/>
        <v>45015</v>
      </c>
      <c r="J2061" s="155">
        <f t="shared" si="705"/>
        <v>30</v>
      </c>
      <c r="K2061" s="155">
        <f t="shared" si="701"/>
        <v>11</v>
      </c>
      <c r="L2061" s="2">
        <f t="shared" si="718"/>
        <v>1.00193993</v>
      </c>
      <c r="M2061" s="157">
        <f t="shared" si="702"/>
        <v>1.00193993</v>
      </c>
      <c r="N2061" s="2">
        <f t="shared" si="709"/>
        <v>706.55253427000002</v>
      </c>
      <c r="O2061" s="161">
        <f t="shared" si="719"/>
        <v>0</v>
      </c>
      <c r="P2061" s="162">
        <f t="shared" si="710"/>
        <v>0</v>
      </c>
      <c r="Q2061" s="157">
        <f t="shared" si="711"/>
        <v>0</v>
      </c>
      <c r="R2061" s="163">
        <f t="shared" si="720"/>
        <v>0.12</v>
      </c>
      <c r="S2061" s="161">
        <f t="shared" si="712"/>
        <v>11</v>
      </c>
      <c r="T2061" s="161">
        <v>360</v>
      </c>
      <c r="U2061" s="164">
        <f t="shared" si="713"/>
        <v>1.003468823</v>
      </c>
      <c r="V2061" s="157">
        <f t="shared" si="714"/>
        <v>2.45090568</v>
      </c>
      <c r="W2061" s="2">
        <f t="shared" si="721"/>
        <v>0</v>
      </c>
      <c r="X2061" s="8"/>
      <c r="Y2061" s="8"/>
      <c r="Z2061" s="5"/>
      <c r="AA2061" s="1"/>
      <c r="AB2061" s="8"/>
      <c r="AC2061" s="3"/>
      <c r="AD2061" s="1"/>
      <c r="AE2061" s="3"/>
      <c r="AF2061" s="3"/>
      <c r="AG2061" s="4"/>
      <c r="AH2061" s="4"/>
      <c r="AI2061" s="4"/>
      <c r="AJ2061" s="1"/>
      <c r="AK2061" s="1"/>
      <c r="AL2061" s="1"/>
      <c r="AM2061" s="1"/>
    </row>
    <row r="2062" spans="1:39" ht="15" customHeight="1" x14ac:dyDescent="0.2">
      <c r="A2062" s="75">
        <f t="shared" si="715"/>
        <v>44997</v>
      </c>
      <c r="B2062" s="2">
        <f t="shared" si="706"/>
        <v>709.35163544</v>
      </c>
      <c r="C2062" s="157">
        <f t="shared" si="703"/>
        <v>705.18452566000008</v>
      </c>
      <c r="D2062" s="158">
        <f t="shared" si="716"/>
        <v>6474.09</v>
      </c>
      <c r="E2062" s="150">
        <f>IF(AND(K2062=1,K2061&gt;1),VLOOKUP(A2061,[1]Plan1!$GA$137:$GD$300,4),E2061)</f>
        <v>6508.4</v>
      </c>
      <c r="F2062" s="152">
        <f t="shared" si="707"/>
        <v>44923</v>
      </c>
      <c r="G2062" s="152">
        <f t="shared" si="704"/>
        <v>44954</v>
      </c>
      <c r="H2062" s="159">
        <f t="shared" si="708"/>
        <v>5.2995865055938118E-3</v>
      </c>
      <c r="I2062" s="160">
        <f t="shared" si="717"/>
        <v>45015</v>
      </c>
      <c r="J2062" s="155">
        <f t="shared" si="705"/>
        <v>30</v>
      </c>
      <c r="K2062" s="155">
        <f t="shared" si="701"/>
        <v>12</v>
      </c>
      <c r="L2062" s="2">
        <f t="shared" si="718"/>
        <v>1.00211647</v>
      </c>
      <c r="M2062" s="157">
        <f t="shared" si="702"/>
        <v>1.00211647</v>
      </c>
      <c r="N2062" s="2">
        <f t="shared" si="709"/>
        <v>706.67702755000005</v>
      </c>
      <c r="O2062" s="161">
        <f t="shared" si="719"/>
        <v>0</v>
      </c>
      <c r="P2062" s="162">
        <f t="shared" si="710"/>
        <v>0</v>
      </c>
      <c r="Q2062" s="157">
        <f t="shared" si="711"/>
        <v>0</v>
      </c>
      <c r="R2062" s="163">
        <f t="shared" si="720"/>
        <v>0.12</v>
      </c>
      <c r="S2062" s="161">
        <f t="shared" si="712"/>
        <v>12</v>
      </c>
      <c r="T2062" s="161">
        <v>360</v>
      </c>
      <c r="U2062" s="164">
        <f t="shared" si="713"/>
        <v>1.003784767</v>
      </c>
      <c r="V2062" s="157">
        <f t="shared" si="714"/>
        <v>2.6746078899999999</v>
      </c>
      <c r="W2062" s="2">
        <f t="shared" si="721"/>
        <v>0</v>
      </c>
      <c r="X2062" s="8"/>
      <c r="Y2062" s="8"/>
      <c r="Z2062" s="5"/>
      <c r="AA2062" s="1"/>
      <c r="AB2062" s="8"/>
      <c r="AC2062" s="3"/>
      <c r="AD2062" s="1"/>
      <c r="AE2062" s="3"/>
      <c r="AF2062" s="3"/>
      <c r="AG2062" s="4"/>
      <c r="AH2062" s="4"/>
      <c r="AI2062" s="4"/>
      <c r="AJ2062" s="1"/>
      <c r="AK2062" s="1"/>
      <c r="AL2062" s="1"/>
      <c r="AM2062" s="1"/>
    </row>
    <row r="2063" spans="1:39" ht="15" customHeight="1" x14ac:dyDescent="0.2">
      <c r="A2063" s="75">
        <f t="shared" si="715"/>
        <v>44998</v>
      </c>
      <c r="B2063" s="2">
        <f t="shared" si="706"/>
        <v>709.70000081000001</v>
      </c>
      <c r="C2063" s="157">
        <f t="shared" si="703"/>
        <v>705.18452566000008</v>
      </c>
      <c r="D2063" s="158">
        <f t="shared" si="716"/>
        <v>6474.09</v>
      </c>
      <c r="E2063" s="150">
        <f>IF(AND(K2063=1,K2062&gt;1),VLOOKUP(A2062,[1]Plan1!$GA$137:$GD$300,4),E2062)</f>
        <v>6508.4</v>
      </c>
      <c r="F2063" s="152">
        <f t="shared" si="707"/>
        <v>44923</v>
      </c>
      <c r="G2063" s="152">
        <f t="shared" si="704"/>
        <v>44954</v>
      </c>
      <c r="H2063" s="159">
        <f t="shared" si="708"/>
        <v>5.2995865055938118E-3</v>
      </c>
      <c r="I2063" s="160">
        <f t="shared" si="717"/>
        <v>45015</v>
      </c>
      <c r="J2063" s="155">
        <f t="shared" si="705"/>
        <v>30</v>
      </c>
      <c r="K2063" s="155">
        <f t="shared" si="701"/>
        <v>13</v>
      </c>
      <c r="L2063" s="2">
        <f t="shared" si="718"/>
        <v>1.0022930400000001</v>
      </c>
      <c r="M2063" s="157">
        <f t="shared" si="702"/>
        <v>1.0022930400000001</v>
      </c>
      <c r="N2063" s="2">
        <f t="shared" si="709"/>
        <v>706.80154198000002</v>
      </c>
      <c r="O2063" s="161">
        <f t="shared" si="719"/>
        <v>0</v>
      </c>
      <c r="P2063" s="162">
        <f t="shared" si="710"/>
        <v>0</v>
      </c>
      <c r="Q2063" s="157">
        <f t="shared" si="711"/>
        <v>0</v>
      </c>
      <c r="R2063" s="163">
        <f t="shared" si="720"/>
        <v>0.12</v>
      </c>
      <c r="S2063" s="161">
        <f t="shared" si="712"/>
        <v>13</v>
      </c>
      <c r="T2063" s="161">
        <v>360</v>
      </c>
      <c r="U2063" s="164">
        <f t="shared" si="713"/>
        <v>1.00410081</v>
      </c>
      <c r="V2063" s="157">
        <f t="shared" si="714"/>
        <v>2.89845883</v>
      </c>
      <c r="W2063" s="2">
        <f t="shared" si="721"/>
        <v>0</v>
      </c>
      <c r="X2063" s="8"/>
      <c r="Y2063" s="8"/>
      <c r="Z2063" s="5"/>
      <c r="AA2063" s="1"/>
      <c r="AB2063" s="8"/>
      <c r="AC2063" s="3"/>
      <c r="AD2063" s="1"/>
      <c r="AE2063" s="3"/>
      <c r="AF2063" s="3"/>
      <c r="AG2063" s="4"/>
      <c r="AH2063" s="4"/>
      <c r="AI2063" s="4"/>
      <c r="AJ2063" s="1"/>
      <c r="AK2063" s="1"/>
      <c r="AL2063" s="1"/>
      <c r="AM2063" s="1"/>
    </row>
    <row r="2064" spans="1:39" ht="15" customHeight="1" x14ac:dyDescent="0.2">
      <c r="A2064" s="75">
        <f t="shared" si="715"/>
        <v>44999</v>
      </c>
      <c r="B2064" s="2">
        <f t="shared" si="706"/>
        <v>710.04854391000003</v>
      </c>
      <c r="C2064" s="157">
        <f t="shared" si="703"/>
        <v>705.18452566000008</v>
      </c>
      <c r="D2064" s="158">
        <f t="shared" si="716"/>
        <v>6474.09</v>
      </c>
      <c r="E2064" s="150">
        <f>IF(AND(K2064=1,K2063&gt;1),VLOOKUP(A2063,[1]Plan1!$GA$137:$GD$300,4),E2063)</f>
        <v>6508.4</v>
      </c>
      <c r="F2064" s="152">
        <f t="shared" si="707"/>
        <v>44923</v>
      </c>
      <c r="G2064" s="152">
        <f t="shared" si="704"/>
        <v>44954</v>
      </c>
      <c r="H2064" s="159">
        <f t="shared" si="708"/>
        <v>5.2995865055938118E-3</v>
      </c>
      <c r="I2064" s="160">
        <f t="shared" si="717"/>
        <v>45015</v>
      </c>
      <c r="J2064" s="155">
        <f t="shared" si="705"/>
        <v>30</v>
      </c>
      <c r="K2064" s="155">
        <f t="shared" si="701"/>
        <v>14</v>
      </c>
      <c r="L2064" s="2">
        <f t="shared" si="718"/>
        <v>1.0024696500000001</v>
      </c>
      <c r="M2064" s="157">
        <f t="shared" si="702"/>
        <v>1.0024696500000001</v>
      </c>
      <c r="N2064" s="2">
        <f t="shared" si="709"/>
        <v>706.92608461999998</v>
      </c>
      <c r="O2064" s="161">
        <f t="shared" si="719"/>
        <v>0</v>
      </c>
      <c r="P2064" s="162">
        <f t="shared" si="710"/>
        <v>0</v>
      </c>
      <c r="Q2064" s="157">
        <f t="shared" si="711"/>
        <v>0</v>
      </c>
      <c r="R2064" s="163">
        <f t="shared" si="720"/>
        <v>0.12</v>
      </c>
      <c r="S2064" s="161">
        <f t="shared" si="712"/>
        <v>14</v>
      </c>
      <c r="T2064" s="161">
        <v>360</v>
      </c>
      <c r="U2064" s="164">
        <f t="shared" si="713"/>
        <v>1.004416953</v>
      </c>
      <c r="V2064" s="157">
        <f t="shared" si="714"/>
        <v>3.1224592900000001</v>
      </c>
      <c r="W2064" s="2">
        <f t="shared" si="721"/>
        <v>0</v>
      </c>
      <c r="X2064" s="8"/>
      <c r="Y2064" s="8"/>
      <c r="Z2064" s="5"/>
      <c r="AA2064" s="1"/>
      <c r="AB2064" s="8"/>
      <c r="AC2064" s="3"/>
      <c r="AD2064" s="1"/>
      <c r="AE2064" s="3"/>
      <c r="AF2064" s="3"/>
      <c r="AG2064" s="4"/>
      <c r="AH2064" s="4"/>
      <c r="AI2064" s="4"/>
      <c r="AJ2064" s="1"/>
      <c r="AK2064" s="1"/>
      <c r="AL2064" s="1"/>
      <c r="AM2064" s="1"/>
    </row>
    <row r="2065" spans="1:39" ht="15" customHeight="1" x14ac:dyDescent="0.2">
      <c r="A2065" s="75">
        <f t="shared" si="715"/>
        <v>45000</v>
      </c>
      <c r="B2065" s="2">
        <f t="shared" si="706"/>
        <v>710.39725699999997</v>
      </c>
      <c r="C2065" s="157">
        <f t="shared" si="703"/>
        <v>705.18452566000008</v>
      </c>
      <c r="D2065" s="158">
        <f t="shared" si="716"/>
        <v>6474.09</v>
      </c>
      <c r="E2065" s="150">
        <f>IF(AND(K2065=1,K2064&gt;1),VLOOKUP(A2064,[1]Plan1!$GA$137:$GD$300,4),E2064)</f>
        <v>6508.4</v>
      </c>
      <c r="F2065" s="152">
        <f t="shared" si="707"/>
        <v>44923</v>
      </c>
      <c r="G2065" s="152">
        <f t="shared" si="704"/>
        <v>44954</v>
      </c>
      <c r="H2065" s="159">
        <f t="shared" si="708"/>
        <v>5.2995865055938118E-3</v>
      </c>
      <c r="I2065" s="160">
        <f t="shared" si="717"/>
        <v>45015</v>
      </c>
      <c r="J2065" s="155">
        <f t="shared" si="705"/>
        <v>30</v>
      </c>
      <c r="K2065" s="155">
        <f t="shared" si="701"/>
        <v>15</v>
      </c>
      <c r="L2065" s="2">
        <f t="shared" si="718"/>
        <v>1.0026462899999999</v>
      </c>
      <c r="M2065" s="157">
        <f t="shared" si="702"/>
        <v>1.0026462899999999</v>
      </c>
      <c r="N2065" s="2">
        <f t="shared" si="709"/>
        <v>707.05064841000001</v>
      </c>
      <c r="O2065" s="161">
        <f t="shared" si="719"/>
        <v>0</v>
      </c>
      <c r="P2065" s="162">
        <f t="shared" si="710"/>
        <v>0</v>
      </c>
      <c r="Q2065" s="157">
        <f t="shared" si="711"/>
        <v>0</v>
      </c>
      <c r="R2065" s="163">
        <f t="shared" si="720"/>
        <v>0.12</v>
      </c>
      <c r="S2065" s="161">
        <f t="shared" si="712"/>
        <v>15</v>
      </c>
      <c r="T2065" s="161">
        <v>360</v>
      </c>
      <c r="U2065" s="164">
        <f t="shared" si="713"/>
        <v>1.004733195</v>
      </c>
      <c r="V2065" s="157">
        <f t="shared" si="714"/>
        <v>3.3466085900000002</v>
      </c>
      <c r="W2065" s="2">
        <f t="shared" si="721"/>
        <v>0</v>
      </c>
      <c r="X2065" s="8"/>
      <c r="Y2065" s="8"/>
      <c r="Z2065" s="5"/>
      <c r="AA2065" s="1"/>
      <c r="AB2065" s="8"/>
      <c r="AC2065" s="3"/>
      <c r="AD2065" s="1"/>
      <c r="AE2065" s="3"/>
      <c r="AF2065" s="3"/>
      <c r="AG2065" s="4"/>
      <c r="AH2065" s="4"/>
      <c r="AI2065" s="4"/>
      <c r="AJ2065" s="1"/>
      <c r="AK2065" s="1"/>
      <c r="AL2065" s="1"/>
      <c r="AM2065" s="1"/>
    </row>
    <row r="2066" spans="1:39" ht="15" customHeight="1" x14ac:dyDescent="0.2">
      <c r="A2066" s="75">
        <f t="shared" si="715"/>
        <v>45001</v>
      </c>
      <c r="B2066" s="2">
        <f t="shared" si="706"/>
        <v>710.74614085999997</v>
      </c>
      <c r="C2066" s="157">
        <f t="shared" si="703"/>
        <v>705.18452566000008</v>
      </c>
      <c r="D2066" s="158">
        <f t="shared" si="716"/>
        <v>6474.09</v>
      </c>
      <c r="E2066" s="150">
        <f>IF(AND(K2066=1,K2065&gt;1),VLOOKUP(A2065,[1]Plan1!$GA$137:$GD$300,4),E2065)</f>
        <v>6508.4</v>
      </c>
      <c r="F2066" s="152">
        <f t="shared" si="707"/>
        <v>44923</v>
      </c>
      <c r="G2066" s="152">
        <f t="shared" si="704"/>
        <v>44954</v>
      </c>
      <c r="H2066" s="159">
        <f t="shared" si="708"/>
        <v>5.2995865055938118E-3</v>
      </c>
      <c r="I2066" s="160">
        <f t="shared" si="717"/>
        <v>45015</v>
      </c>
      <c r="J2066" s="155">
        <f t="shared" si="705"/>
        <v>30</v>
      </c>
      <c r="K2066" s="155">
        <f t="shared" si="701"/>
        <v>16</v>
      </c>
      <c r="L2066" s="2">
        <f t="shared" si="718"/>
        <v>1.00282296</v>
      </c>
      <c r="M2066" s="157">
        <f t="shared" si="702"/>
        <v>1.00282296</v>
      </c>
      <c r="N2066" s="2">
        <f t="shared" si="709"/>
        <v>707.17523335999999</v>
      </c>
      <c r="O2066" s="161">
        <f t="shared" si="719"/>
        <v>0</v>
      </c>
      <c r="P2066" s="162">
        <f t="shared" si="710"/>
        <v>0</v>
      </c>
      <c r="Q2066" s="157">
        <f t="shared" si="711"/>
        <v>0</v>
      </c>
      <c r="R2066" s="163">
        <f t="shared" si="720"/>
        <v>0.12</v>
      </c>
      <c r="S2066" s="161">
        <f t="shared" si="712"/>
        <v>16</v>
      </c>
      <c r="T2066" s="161">
        <v>360</v>
      </c>
      <c r="U2066" s="164">
        <f t="shared" si="713"/>
        <v>1.0050495370000001</v>
      </c>
      <c r="V2066" s="157">
        <f t="shared" si="714"/>
        <v>3.5709075000000001</v>
      </c>
      <c r="W2066" s="2">
        <f t="shared" si="721"/>
        <v>0</v>
      </c>
      <c r="X2066" s="8"/>
      <c r="Y2066" s="8"/>
      <c r="Z2066" s="5"/>
      <c r="AA2066" s="1"/>
      <c r="AB2066" s="8"/>
      <c r="AC2066" s="3"/>
      <c r="AD2066" s="1"/>
      <c r="AE2066" s="3"/>
      <c r="AF2066" s="3"/>
      <c r="AG2066" s="4"/>
      <c r="AH2066" s="4"/>
      <c r="AI2066" s="4"/>
      <c r="AJ2066" s="1"/>
      <c r="AK2066" s="1"/>
      <c r="AL2066" s="1"/>
      <c r="AM2066" s="1"/>
    </row>
    <row r="2067" spans="1:39" ht="15" customHeight="1" x14ac:dyDescent="0.2">
      <c r="A2067" s="75">
        <f t="shared" si="715"/>
        <v>45002</v>
      </c>
      <c r="B2067" s="2">
        <f t="shared" si="706"/>
        <v>711.09518776000004</v>
      </c>
      <c r="C2067" s="157">
        <f t="shared" si="703"/>
        <v>705.18452566000008</v>
      </c>
      <c r="D2067" s="158">
        <f t="shared" si="716"/>
        <v>6474.09</v>
      </c>
      <c r="E2067" s="150">
        <f>IF(AND(K2067=1,K2066&gt;1),VLOOKUP(A2066,[1]Plan1!$GA$137:$GD$300,4),E2066)</f>
        <v>6508.4</v>
      </c>
      <c r="F2067" s="152">
        <f t="shared" si="707"/>
        <v>44923</v>
      </c>
      <c r="G2067" s="152">
        <f t="shared" si="704"/>
        <v>44954</v>
      </c>
      <c r="H2067" s="159">
        <f t="shared" si="708"/>
        <v>5.2995865055938118E-3</v>
      </c>
      <c r="I2067" s="160">
        <f t="shared" si="717"/>
        <v>45015</v>
      </c>
      <c r="J2067" s="155">
        <f t="shared" si="705"/>
        <v>30</v>
      </c>
      <c r="K2067" s="155">
        <f t="shared" si="701"/>
        <v>17</v>
      </c>
      <c r="L2067" s="2">
        <f t="shared" si="718"/>
        <v>1.00299965</v>
      </c>
      <c r="M2067" s="157">
        <f t="shared" si="702"/>
        <v>1.00299965</v>
      </c>
      <c r="N2067" s="2">
        <f t="shared" si="709"/>
        <v>707.29983242000003</v>
      </c>
      <c r="O2067" s="161">
        <f t="shared" si="719"/>
        <v>0</v>
      </c>
      <c r="P2067" s="162">
        <f t="shared" si="710"/>
        <v>0</v>
      </c>
      <c r="Q2067" s="157">
        <f t="shared" si="711"/>
        <v>0</v>
      </c>
      <c r="R2067" s="163">
        <f t="shared" si="720"/>
        <v>0.12</v>
      </c>
      <c r="S2067" s="161">
        <f t="shared" si="712"/>
        <v>17</v>
      </c>
      <c r="T2067" s="161">
        <v>360</v>
      </c>
      <c r="U2067" s="164">
        <f t="shared" si="713"/>
        <v>1.0053659779999999</v>
      </c>
      <c r="V2067" s="157">
        <f t="shared" si="714"/>
        <v>3.79535534</v>
      </c>
      <c r="W2067" s="2">
        <f t="shared" si="721"/>
        <v>0</v>
      </c>
      <c r="X2067" s="8"/>
      <c r="Y2067" s="8"/>
      <c r="Z2067" s="5"/>
      <c r="AA2067" s="1"/>
      <c r="AB2067" s="8"/>
      <c r="AC2067" s="3"/>
      <c r="AD2067" s="1"/>
      <c r="AE2067" s="3"/>
      <c r="AF2067" s="3"/>
      <c r="AG2067" s="4"/>
      <c r="AH2067" s="4"/>
      <c r="AI2067" s="4"/>
      <c r="AJ2067" s="1"/>
      <c r="AK2067" s="1"/>
      <c r="AL2067" s="1"/>
      <c r="AM2067" s="1"/>
    </row>
    <row r="2068" spans="1:39" ht="15" customHeight="1" x14ac:dyDescent="0.2">
      <c r="A2068" s="75">
        <f t="shared" si="715"/>
        <v>45003</v>
      </c>
      <c r="B2068" s="2">
        <f t="shared" si="706"/>
        <v>711.44441261000009</v>
      </c>
      <c r="C2068" s="157">
        <f t="shared" si="703"/>
        <v>705.18452566000008</v>
      </c>
      <c r="D2068" s="158">
        <f t="shared" si="716"/>
        <v>6474.09</v>
      </c>
      <c r="E2068" s="150">
        <f>IF(AND(K2068=1,K2067&gt;1),VLOOKUP(A2067,[1]Plan1!$GA$137:$GD$300,4),E2067)</f>
        <v>6508.4</v>
      </c>
      <c r="F2068" s="152">
        <f t="shared" si="707"/>
        <v>44923</v>
      </c>
      <c r="G2068" s="152">
        <f t="shared" si="704"/>
        <v>44954</v>
      </c>
      <c r="H2068" s="159">
        <f t="shared" si="708"/>
        <v>5.2995865055938118E-3</v>
      </c>
      <c r="I2068" s="160">
        <f t="shared" si="717"/>
        <v>45015</v>
      </c>
      <c r="J2068" s="155">
        <f t="shared" si="705"/>
        <v>30</v>
      </c>
      <c r="K2068" s="155">
        <f t="shared" si="701"/>
        <v>18</v>
      </c>
      <c r="L2068" s="2">
        <f t="shared" si="718"/>
        <v>1.00317638</v>
      </c>
      <c r="M2068" s="157">
        <f t="shared" si="702"/>
        <v>1.00317638</v>
      </c>
      <c r="N2068" s="2">
        <f t="shared" si="709"/>
        <v>707.42445968000004</v>
      </c>
      <c r="O2068" s="161">
        <f t="shared" si="719"/>
        <v>0</v>
      </c>
      <c r="P2068" s="162">
        <f t="shared" si="710"/>
        <v>0</v>
      </c>
      <c r="Q2068" s="157">
        <f t="shared" si="711"/>
        <v>0</v>
      </c>
      <c r="R2068" s="163">
        <f t="shared" si="720"/>
        <v>0.12</v>
      </c>
      <c r="S2068" s="161">
        <f t="shared" si="712"/>
        <v>18</v>
      </c>
      <c r="T2068" s="161">
        <v>360</v>
      </c>
      <c r="U2068" s="164">
        <f t="shared" si="713"/>
        <v>1.0056825190000001</v>
      </c>
      <c r="V2068" s="157">
        <f t="shared" si="714"/>
        <v>4.0199529299999996</v>
      </c>
      <c r="W2068" s="2">
        <f t="shared" si="721"/>
        <v>0</v>
      </c>
      <c r="X2068" s="8"/>
      <c r="Y2068" s="8"/>
      <c r="Z2068" s="5"/>
      <c r="AA2068" s="1"/>
      <c r="AB2068" s="8"/>
      <c r="AC2068" s="3"/>
      <c r="AD2068" s="1"/>
      <c r="AE2068" s="3"/>
      <c r="AF2068" s="3"/>
      <c r="AG2068" s="4"/>
      <c r="AH2068" s="4"/>
      <c r="AI2068" s="4"/>
      <c r="AJ2068" s="1"/>
      <c r="AK2068" s="1"/>
      <c r="AL2068" s="1"/>
      <c r="AM2068" s="1"/>
    </row>
    <row r="2069" spans="1:39" ht="15" customHeight="1" x14ac:dyDescent="0.2">
      <c r="A2069" s="75">
        <f t="shared" si="715"/>
        <v>45004</v>
      </c>
      <c r="B2069" s="2">
        <f t="shared" si="706"/>
        <v>711.79381479000006</v>
      </c>
      <c r="C2069" s="157">
        <f t="shared" si="703"/>
        <v>705.18452566000008</v>
      </c>
      <c r="D2069" s="158">
        <f t="shared" si="716"/>
        <v>6474.09</v>
      </c>
      <c r="E2069" s="150">
        <f>IF(AND(K2069=1,K2068&gt;1),VLOOKUP(A2068,[1]Plan1!$GA$137:$GD$300,4),E2068)</f>
        <v>6508.4</v>
      </c>
      <c r="F2069" s="152">
        <f t="shared" si="707"/>
        <v>44923</v>
      </c>
      <c r="G2069" s="152">
        <f t="shared" si="704"/>
        <v>44954</v>
      </c>
      <c r="H2069" s="159">
        <f t="shared" si="708"/>
        <v>5.2995865055938118E-3</v>
      </c>
      <c r="I2069" s="160">
        <f t="shared" si="717"/>
        <v>45015</v>
      </c>
      <c r="J2069" s="155">
        <f t="shared" si="705"/>
        <v>30</v>
      </c>
      <c r="K2069" s="155">
        <f t="shared" si="701"/>
        <v>19</v>
      </c>
      <c r="L2069" s="2">
        <f t="shared" si="718"/>
        <v>1.0033531499999999</v>
      </c>
      <c r="M2069" s="157">
        <f t="shared" si="702"/>
        <v>1.0033531499999999</v>
      </c>
      <c r="N2069" s="2">
        <f t="shared" si="709"/>
        <v>707.54911515000003</v>
      </c>
      <c r="O2069" s="161">
        <f t="shared" si="719"/>
        <v>0</v>
      </c>
      <c r="P2069" s="162">
        <f t="shared" si="710"/>
        <v>0</v>
      </c>
      <c r="Q2069" s="157">
        <f t="shared" si="711"/>
        <v>0</v>
      </c>
      <c r="R2069" s="163">
        <f t="shared" si="720"/>
        <v>0.12</v>
      </c>
      <c r="S2069" s="161">
        <f t="shared" si="712"/>
        <v>19</v>
      </c>
      <c r="T2069" s="161">
        <v>360</v>
      </c>
      <c r="U2069" s="164">
        <f t="shared" si="713"/>
        <v>1.0059991589999999</v>
      </c>
      <c r="V2069" s="157">
        <f t="shared" si="714"/>
        <v>4.2446996400000003</v>
      </c>
      <c r="W2069" s="2">
        <f t="shared" si="721"/>
        <v>0</v>
      </c>
      <c r="X2069" s="8"/>
      <c r="Y2069" s="8"/>
      <c r="Z2069" s="5"/>
      <c r="AA2069" s="1"/>
      <c r="AB2069" s="8"/>
      <c r="AC2069" s="3"/>
      <c r="AD2069" s="1"/>
      <c r="AE2069" s="3"/>
      <c r="AF2069" s="3"/>
      <c r="AG2069" s="4"/>
      <c r="AH2069" s="4"/>
      <c r="AI2069" s="4"/>
      <c r="AJ2069" s="1"/>
      <c r="AK2069" s="1"/>
      <c r="AL2069" s="1"/>
      <c r="AM2069" s="1"/>
    </row>
    <row r="2070" spans="1:39" ht="15" customHeight="1" x14ac:dyDescent="0.2">
      <c r="A2070" s="75">
        <f t="shared" si="715"/>
        <v>45005</v>
      </c>
      <c r="B2070" s="2">
        <f t="shared" si="706"/>
        <v>712.14338156999997</v>
      </c>
      <c r="C2070" s="157">
        <f t="shared" si="703"/>
        <v>705.18452566000008</v>
      </c>
      <c r="D2070" s="158">
        <f t="shared" si="716"/>
        <v>6474.09</v>
      </c>
      <c r="E2070" s="150">
        <f>IF(AND(K2070=1,K2069&gt;1),VLOOKUP(A2069,[1]Plan1!$GA$137:$GD$300,4),E2069)</f>
        <v>6508.4</v>
      </c>
      <c r="F2070" s="152">
        <f t="shared" si="707"/>
        <v>44923</v>
      </c>
      <c r="G2070" s="152">
        <f t="shared" si="704"/>
        <v>44954</v>
      </c>
      <c r="H2070" s="159">
        <f t="shared" si="708"/>
        <v>5.2995865055938118E-3</v>
      </c>
      <c r="I2070" s="160">
        <f t="shared" si="717"/>
        <v>45015</v>
      </c>
      <c r="J2070" s="155">
        <f t="shared" si="705"/>
        <v>30</v>
      </c>
      <c r="K2070" s="155">
        <f t="shared" si="701"/>
        <v>20</v>
      </c>
      <c r="L2070" s="2">
        <f t="shared" si="718"/>
        <v>1.00352994</v>
      </c>
      <c r="M2070" s="157">
        <f t="shared" si="702"/>
        <v>1.00352994</v>
      </c>
      <c r="N2070" s="2">
        <f t="shared" si="709"/>
        <v>707.67378471999996</v>
      </c>
      <c r="O2070" s="161">
        <f t="shared" si="719"/>
        <v>0</v>
      </c>
      <c r="P2070" s="162">
        <f t="shared" si="710"/>
        <v>0</v>
      </c>
      <c r="Q2070" s="157">
        <f t="shared" si="711"/>
        <v>0</v>
      </c>
      <c r="R2070" s="163">
        <f t="shared" si="720"/>
        <v>0.12</v>
      </c>
      <c r="S2070" s="161">
        <f t="shared" si="712"/>
        <v>20</v>
      </c>
      <c r="T2070" s="161">
        <v>360</v>
      </c>
      <c r="U2070" s="164">
        <f t="shared" si="713"/>
        <v>1.0063158999999999</v>
      </c>
      <c r="V2070" s="157">
        <f t="shared" si="714"/>
        <v>4.4695968500000003</v>
      </c>
      <c r="W2070" s="2">
        <f t="shared" si="721"/>
        <v>0</v>
      </c>
      <c r="X2070" s="8"/>
      <c r="Y2070" s="8"/>
      <c r="Z2070" s="5"/>
      <c r="AA2070" s="1"/>
      <c r="AB2070" s="8"/>
      <c r="AC2070" s="3"/>
      <c r="AD2070" s="1"/>
      <c r="AE2070" s="3"/>
      <c r="AF2070" s="3"/>
      <c r="AG2070" s="4"/>
      <c r="AH2070" s="4"/>
      <c r="AI2070" s="4"/>
      <c r="AJ2070" s="1"/>
      <c r="AK2070" s="1"/>
      <c r="AL2070" s="1"/>
      <c r="AM2070" s="1"/>
    </row>
    <row r="2071" spans="1:39" ht="15" customHeight="1" x14ac:dyDescent="0.2">
      <c r="A2071" s="75">
        <f t="shared" si="715"/>
        <v>45006</v>
      </c>
      <c r="B2071" s="2">
        <f t="shared" si="706"/>
        <v>712.49311870999998</v>
      </c>
      <c r="C2071" s="157">
        <f t="shared" si="703"/>
        <v>705.18452566000008</v>
      </c>
      <c r="D2071" s="158">
        <f t="shared" si="716"/>
        <v>6474.09</v>
      </c>
      <c r="E2071" s="150">
        <f>IF(AND(K2071=1,K2070&gt;1),VLOOKUP(A2070,[1]Plan1!$GA$137:$GD$300,4),E2070)</f>
        <v>6508.4</v>
      </c>
      <c r="F2071" s="152">
        <f t="shared" si="707"/>
        <v>44923</v>
      </c>
      <c r="G2071" s="152">
        <f t="shared" si="704"/>
        <v>44954</v>
      </c>
      <c r="H2071" s="159">
        <f t="shared" si="708"/>
        <v>5.2995865055938118E-3</v>
      </c>
      <c r="I2071" s="160">
        <f t="shared" si="717"/>
        <v>45015</v>
      </c>
      <c r="J2071" s="155">
        <f t="shared" si="705"/>
        <v>30</v>
      </c>
      <c r="K2071" s="155">
        <f t="shared" si="701"/>
        <v>21</v>
      </c>
      <c r="L2071" s="2">
        <f t="shared" si="718"/>
        <v>1.00370676</v>
      </c>
      <c r="M2071" s="157">
        <f t="shared" si="702"/>
        <v>1.00370676</v>
      </c>
      <c r="N2071" s="2">
        <f t="shared" si="709"/>
        <v>707.79847544999996</v>
      </c>
      <c r="O2071" s="161">
        <f t="shared" si="719"/>
        <v>0</v>
      </c>
      <c r="P2071" s="162">
        <f t="shared" si="710"/>
        <v>0</v>
      </c>
      <c r="Q2071" s="157">
        <f t="shared" si="711"/>
        <v>0</v>
      </c>
      <c r="R2071" s="163">
        <f t="shared" si="720"/>
        <v>0.12</v>
      </c>
      <c r="S2071" s="161">
        <f t="shared" si="712"/>
        <v>21</v>
      </c>
      <c r="T2071" s="161">
        <v>360</v>
      </c>
      <c r="U2071" s="164">
        <f t="shared" si="713"/>
        <v>1.0066327399999999</v>
      </c>
      <c r="V2071" s="157">
        <f t="shared" si="714"/>
        <v>4.6946432600000003</v>
      </c>
      <c r="W2071" s="2">
        <f t="shared" si="721"/>
        <v>0</v>
      </c>
      <c r="X2071" s="8"/>
      <c r="Y2071" s="8"/>
      <c r="Z2071" s="5"/>
      <c r="AA2071" s="1"/>
      <c r="AB2071" s="8"/>
      <c r="AC2071" s="3"/>
      <c r="AD2071" s="1"/>
      <c r="AE2071" s="3"/>
      <c r="AF2071" s="3"/>
      <c r="AG2071" s="4"/>
      <c r="AH2071" s="4"/>
      <c r="AI2071" s="4"/>
      <c r="AJ2071" s="1"/>
      <c r="AK2071" s="1"/>
      <c r="AL2071" s="1"/>
      <c r="AM2071" s="1"/>
    </row>
    <row r="2072" spans="1:39" ht="15" customHeight="1" x14ac:dyDescent="0.2">
      <c r="A2072" s="75">
        <f t="shared" si="715"/>
        <v>45007</v>
      </c>
      <c r="B2072" s="2">
        <f t="shared" si="706"/>
        <v>712.84303404000002</v>
      </c>
      <c r="C2072" s="157">
        <f t="shared" si="703"/>
        <v>705.18452566000008</v>
      </c>
      <c r="D2072" s="158">
        <f t="shared" si="716"/>
        <v>6474.09</v>
      </c>
      <c r="E2072" s="150">
        <f>IF(AND(K2072=1,K2071&gt;1),VLOOKUP(A2071,[1]Plan1!$GA$137:$GD$300,4),E2071)</f>
        <v>6508.4</v>
      </c>
      <c r="F2072" s="152">
        <f t="shared" si="707"/>
        <v>44923</v>
      </c>
      <c r="G2072" s="152">
        <f t="shared" si="704"/>
        <v>44954</v>
      </c>
      <c r="H2072" s="159">
        <f t="shared" si="708"/>
        <v>5.2995865055938118E-3</v>
      </c>
      <c r="I2072" s="160">
        <f t="shared" si="717"/>
        <v>45015</v>
      </c>
      <c r="J2072" s="155">
        <f t="shared" si="705"/>
        <v>30</v>
      </c>
      <c r="K2072" s="155">
        <f t="shared" si="701"/>
        <v>22</v>
      </c>
      <c r="L2072" s="2">
        <f t="shared" si="718"/>
        <v>1.0038836200000001</v>
      </c>
      <c r="M2072" s="157">
        <f t="shared" si="702"/>
        <v>1.0038836200000001</v>
      </c>
      <c r="N2072" s="2">
        <f t="shared" si="709"/>
        <v>707.92319438000004</v>
      </c>
      <c r="O2072" s="161">
        <f t="shared" si="719"/>
        <v>0</v>
      </c>
      <c r="P2072" s="162">
        <f t="shared" si="710"/>
        <v>0</v>
      </c>
      <c r="Q2072" s="157">
        <f t="shared" si="711"/>
        <v>0</v>
      </c>
      <c r="R2072" s="163">
        <f t="shared" si="720"/>
        <v>0.12</v>
      </c>
      <c r="S2072" s="161">
        <f t="shared" si="712"/>
        <v>22</v>
      </c>
      <c r="T2072" s="161">
        <v>360</v>
      </c>
      <c r="U2072" s="164">
        <f t="shared" si="713"/>
        <v>1.00694968</v>
      </c>
      <c r="V2072" s="157">
        <f t="shared" si="714"/>
        <v>4.9198396600000001</v>
      </c>
      <c r="W2072" s="2">
        <f t="shared" si="721"/>
        <v>0</v>
      </c>
      <c r="X2072" s="8"/>
      <c r="Y2072" s="8"/>
      <c r="Z2072" s="5"/>
      <c r="AA2072" s="1"/>
      <c r="AB2072" s="8"/>
      <c r="AC2072" s="3"/>
      <c r="AD2072" s="1"/>
      <c r="AE2072" s="3"/>
      <c r="AF2072" s="3"/>
      <c r="AG2072" s="4"/>
      <c r="AH2072" s="4"/>
      <c r="AI2072" s="4"/>
      <c r="AJ2072" s="1"/>
      <c r="AK2072" s="1"/>
      <c r="AL2072" s="1"/>
      <c r="AM2072" s="1"/>
    </row>
    <row r="2073" spans="1:39" ht="15" customHeight="1" x14ac:dyDescent="0.2">
      <c r="A2073" s="75">
        <f t="shared" si="715"/>
        <v>45008</v>
      </c>
      <c r="B2073" s="2">
        <f t="shared" si="706"/>
        <v>713.19311273999995</v>
      </c>
      <c r="C2073" s="157">
        <f t="shared" si="703"/>
        <v>705.18452566000008</v>
      </c>
      <c r="D2073" s="158">
        <f t="shared" si="716"/>
        <v>6474.09</v>
      </c>
      <c r="E2073" s="150">
        <f>IF(AND(K2073=1,K2072&gt;1),VLOOKUP(A2072,[1]Plan1!$GA$137:$GD$300,4),E2072)</f>
        <v>6508.4</v>
      </c>
      <c r="F2073" s="152">
        <f t="shared" si="707"/>
        <v>44923</v>
      </c>
      <c r="G2073" s="152">
        <f t="shared" si="704"/>
        <v>44954</v>
      </c>
      <c r="H2073" s="159">
        <f t="shared" si="708"/>
        <v>5.2995865055938118E-3</v>
      </c>
      <c r="I2073" s="160">
        <f t="shared" si="717"/>
        <v>45015</v>
      </c>
      <c r="J2073" s="155">
        <f t="shared" si="705"/>
        <v>30</v>
      </c>
      <c r="K2073" s="155">
        <f t="shared" si="701"/>
        <v>23</v>
      </c>
      <c r="L2073" s="2">
        <f t="shared" si="718"/>
        <v>1.0040605</v>
      </c>
      <c r="M2073" s="157">
        <f t="shared" si="702"/>
        <v>1.0040605</v>
      </c>
      <c r="N2073" s="2">
        <f t="shared" si="709"/>
        <v>708.04792741999995</v>
      </c>
      <c r="O2073" s="161">
        <f t="shared" si="719"/>
        <v>0</v>
      </c>
      <c r="P2073" s="162">
        <f t="shared" si="710"/>
        <v>0</v>
      </c>
      <c r="Q2073" s="157">
        <f t="shared" si="711"/>
        <v>0</v>
      </c>
      <c r="R2073" s="163">
        <f t="shared" si="720"/>
        <v>0.12</v>
      </c>
      <c r="S2073" s="161">
        <f t="shared" si="712"/>
        <v>23</v>
      </c>
      <c r="T2073" s="161">
        <v>360</v>
      </c>
      <c r="U2073" s="164">
        <f t="shared" si="713"/>
        <v>1.007266719</v>
      </c>
      <c r="V2073" s="157">
        <f t="shared" si="714"/>
        <v>5.1451853200000004</v>
      </c>
      <c r="W2073" s="2">
        <f t="shared" si="721"/>
        <v>0</v>
      </c>
      <c r="X2073" s="8"/>
      <c r="Y2073" s="8"/>
      <c r="Z2073" s="5"/>
      <c r="AA2073" s="1"/>
      <c r="AB2073" s="8"/>
      <c r="AC2073" s="3"/>
      <c r="AD2073" s="1"/>
      <c r="AE2073" s="3"/>
      <c r="AF2073" s="3"/>
      <c r="AG2073" s="4"/>
      <c r="AH2073" s="4"/>
      <c r="AI2073" s="4"/>
      <c r="AJ2073" s="1"/>
      <c r="AK2073" s="1"/>
      <c r="AL2073" s="1"/>
      <c r="AM2073" s="1"/>
    </row>
    <row r="2074" spans="1:39" ht="15" customHeight="1" x14ac:dyDescent="0.2">
      <c r="A2074" s="75">
        <f t="shared" si="715"/>
        <v>45009</v>
      </c>
      <c r="B2074" s="2">
        <f t="shared" si="706"/>
        <v>713.54337047999991</v>
      </c>
      <c r="C2074" s="157">
        <f t="shared" si="703"/>
        <v>705.18452566000008</v>
      </c>
      <c r="D2074" s="158">
        <f t="shared" si="716"/>
        <v>6474.09</v>
      </c>
      <c r="E2074" s="150">
        <f>IF(AND(K2074=1,K2073&gt;1),VLOOKUP(A2073,[1]Plan1!$GA$137:$GD$300,4),E2073)</f>
        <v>6508.4</v>
      </c>
      <c r="F2074" s="152">
        <f t="shared" si="707"/>
        <v>44923</v>
      </c>
      <c r="G2074" s="152">
        <f t="shared" si="704"/>
        <v>44954</v>
      </c>
      <c r="H2074" s="159">
        <f t="shared" si="708"/>
        <v>5.2995865055938118E-3</v>
      </c>
      <c r="I2074" s="160">
        <f t="shared" si="717"/>
        <v>45015</v>
      </c>
      <c r="J2074" s="155">
        <f t="shared" si="705"/>
        <v>30</v>
      </c>
      <c r="K2074" s="155">
        <f t="shared" si="701"/>
        <v>24</v>
      </c>
      <c r="L2074" s="2">
        <f t="shared" si="718"/>
        <v>1.0042374199999999</v>
      </c>
      <c r="M2074" s="157">
        <f t="shared" si="702"/>
        <v>1.0042374199999999</v>
      </c>
      <c r="N2074" s="2">
        <f t="shared" si="709"/>
        <v>708.17268866999996</v>
      </c>
      <c r="O2074" s="161">
        <f t="shared" si="719"/>
        <v>0</v>
      </c>
      <c r="P2074" s="162">
        <f t="shared" si="710"/>
        <v>0</v>
      </c>
      <c r="Q2074" s="157">
        <f t="shared" si="711"/>
        <v>0</v>
      </c>
      <c r="R2074" s="163">
        <f t="shared" si="720"/>
        <v>0.12</v>
      </c>
      <c r="S2074" s="161">
        <f t="shared" si="712"/>
        <v>24</v>
      </c>
      <c r="T2074" s="161">
        <v>360</v>
      </c>
      <c r="U2074" s="164">
        <f t="shared" si="713"/>
        <v>1.0075838589999999</v>
      </c>
      <c r="V2074" s="157">
        <f t="shared" si="714"/>
        <v>5.3706818099999998</v>
      </c>
      <c r="W2074" s="2">
        <f t="shared" si="721"/>
        <v>0</v>
      </c>
      <c r="X2074" s="8"/>
      <c r="Y2074" s="8"/>
      <c r="Z2074" s="5"/>
      <c r="AA2074" s="1"/>
      <c r="AB2074" s="8"/>
      <c r="AC2074" s="3"/>
      <c r="AD2074" s="1"/>
      <c r="AE2074" s="3"/>
      <c r="AF2074" s="3"/>
      <c r="AG2074" s="4"/>
      <c r="AH2074" s="4"/>
      <c r="AI2074" s="4"/>
      <c r="AJ2074" s="1"/>
      <c r="AK2074" s="1"/>
      <c r="AL2074" s="1"/>
      <c r="AM2074" s="1"/>
    </row>
    <row r="2075" spans="1:39" ht="15" customHeight="1" x14ac:dyDescent="0.2">
      <c r="A2075" s="75">
        <f t="shared" si="715"/>
        <v>45010</v>
      </c>
      <c r="B2075" s="2">
        <f t="shared" si="706"/>
        <v>713.89379880000001</v>
      </c>
      <c r="C2075" s="157">
        <f t="shared" si="703"/>
        <v>705.18452566000008</v>
      </c>
      <c r="D2075" s="158">
        <f t="shared" si="716"/>
        <v>6474.09</v>
      </c>
      <c r="E2075" s="150">
        <f>IF(AND(K2075=1,K2074&gt;1),VLOOKUP(A2074,[1]Plan1!$GA$137:$GD$300,4),E2074)</f>
        <v>6508.4</v>
      </c>
      <c r="F2075" s="152">
        <f t="shared" si="707"/>
        <v>44923</v>
      </c>
      <c r="G2075" s="152">
        <f t="shared" si="704"/>
        <v>44954</v>
      </c>
      <c r="H2075" s="159">
        <f t="shared" si="708"/>
        <v>5.2995865055938118E-3</v>
      </c>
      <c r="I2075" s="160">
        <f t="shared" si="717"/>
        <v>45015</v>
      </c>
      <c r="J2075" s="155">
        <f t="shared" si="705"/>
        <v>30</v>
      </c>
      <c r="K2075" s="155">
        <f t="shared" ref="K2075:K2138" si="722">(J2075-(I2075-A2075))</f>
        <v>25</v>
      </c>
      <c r="L2075" s="2">
        <f t="shared" si="718"/>
        <v>1.0044143699999999</v>
      </c>
      <c r="M2075" s="157">
        <f t="shared" ref="M2075:M2138" si="723">L2075</f>
        <v>1.0044143699999999</v>
      </c>
      <c r="N2075" s="2">
        <f t="shared" si="709"/>
        <v>708.29747107000003</v>
      </c>
      <c r="O2075" s="161">
        <f t="shared" si="719"/>
        <v>0</v>
      </c>
      <c r="P2075" s="162">
        <f t="shared" si="710"/>
        <v>0</v>
      </c>
      <c r="Q2075" s="157">
        <f t="shared" si="711"/>
        <v>0</v>
      </c>
      <c r="R2075" s="163">
        <f t="shared" si="720"/>
        <v>0.12</v>
      </c>
      <c r="S2075" s="161">
        <f t="shared" si="712"/>
        <v>25</v>
      </c>
      <c r="T2075" s="161">
        <v>360</v>
      </c>
      <c r="U2075" s="164">
        <f t="shared" si="713"/>
        <v>1.0079010980000001</v>
      </c>
      <c r="V2075" s="157">
        <f t="shared" si="714"/>
        <v>5.5963277299999996</v>
      </c>
      <c r="W2075" s="2">
        <f t="shared" si="721"/>
        <v>0</v>
      </c>
      <c r="X2075" s="8"/>
      <c r="Y2075" s="8"/>
      <c r="Z2075" s="5"/>
      <c r="AA2075" s="1"/>
      <c r="AB2075" s="8"/>
      <c r="AC2075" s="3"/>
      <c r="AD2075" s="1"/>
      <c r="AE2075" s="3"/>
      <c r="AF2075" s="3"/>
      <c r="AG2075" s="4"/>
      <c r="AH2075" s="4"/>
      <c r="AI2075" s="4"/>
      <c r="AJ2075" s="1"/>
      <c r="AK2075" s="1"/>
      <c r="AL2075" s="1"/>
      <c r="AM2075" s="1"/>
    </row>
    <row r="2076" spans="1:39" ht="15" customHeight="1" x14ac:dyDescent="0.2">
      <c r="A2076" s="75">
        <f t="shared" si="715"/>
        <v>45011</v>
      </c>
      <c r="B2076" s="2">
        <f t="shared" si="706"/>
        <v>714.24439845999996</v>
      </c>
      <c r="C2076" s="157">
        <f t="shared" si="703"/>
        <v>705.18452566000008</v>
      </c>
      <c r="D2076" s="158">
        <f t="shared" si="716"/>
        <v>6474.09</v>
      </c>
      <c r="E2076" s="150">
        <f>IF(AND(K2076=1,K2075&gt;1),VLOOKUP(A2075,[1]Plan1!$GA$137:$GD$300,4),E2075)</f>
        <v>6508.4</v>
      </c>
      <c r="F2076" s="152">
        <f t="shared" si="707"/>
        <v>44923</v>
      </c>
      <c r="G2076" s="152">
        <f t="shared" si="704"/>
        <v>44954</v>
      </c>
      <c r="H2076" s="159">
        <f t="shared" si="708"/>
        <v>5.2995865055938118E-3</v>
      </c>
      <c r="I2076" s="160">
        <f t="shared" si="717"/>
        <v>45015</v>
      </c>
      <c r="J2076" s="155">
        <f t="shared" si="705"/>
        <v>30</v>
      </c>
      <c r="K2076" s="155">
        <f t="shared" si="722"/>
        <v>26</v>
      </c>
      <c r="L2076" s="2">
        <f t="shared" si="718"/>
        <v>1.0045913500000001</v>
      </c>
      <c r="M2076" s="157">
        <f t="shared" si="723"/>
        <v>1.0045913500000001</v>
      </c>
      <c r="N2076" s="2">
        <f t="shared" si="709"/>
        <v>708.42227462999995</v>
      </c>
      <c r="O2076" s="161">
        <f t="shared" si="719"/>
        <v>0</v>
      </c>
      <c r="P2076" s="162">
        <f t="shared" si="710"/>
        <v>0</v>
      </c>
      <c r="Q2076" s="157">
        <f t="shared" si="711"/>
        <v>0</v>
      </c>
      <c r="R2076" s="163">
        <f t="shared" si="720"/>
        <v>0.12</v>
      </c>
      <c r="S2076" s="161">
        <f t="shared" si="712"/>
        <v>26</v>
      </c>
      <c r="T2076" s="161">
        <v>360</v>
      </c>
      <c r="U2076" s="164">
        <f t="shared" si="713"/>
        <v>1.008218437</v>
      </c>
      <c r="V2076" s="157">
        <f t="shared" si="714"/>
        <v>5.8221238299999998</v>
      </c>
      <c r="W2076" s="2">
        <f t="shared" si="721"/>
        <v>0</v>
      </c>
      <c r="X2076" s="8"/>
      <c r="Y2076" s="8"/>
      <c r="Z2076" s="5"/>
      <c r="AA2076" s="1"/>
      <c r="AB2076" s="8"/>
      <c r="AC2076" s="3"/>
      <c r="AD2076" s="1"/>
      <c r="AE2076" s="3"/>
      <c r="AF2076" s="3"/>
      <c r="AG2076" s="4"/>
      <c r="AH2076" s="4"/>
      <c r="AI2076" s="4"/>
      <c r="AJ2076" s="1"/>
      <c r="AK2076" s="1"/>
      <c r="AL2076" s="1"/>
      <c r="AM2076" s="1"/>
    </row>
    <row r="2077" spans="1:39" ht="15" customHeight="1" x14ac:dyDescent="0.2">
      <c r="A2077" s="75">
        <f t="shared" si="715"/>
        <v>45012</v>
      </c>
      <c r="B2077" s="2">
        <f t="shared" si="706"/>
        <v>714.59516952000001</v>
      </c>
      <c r="C2077" s="157">
        <f t="shared" si="703"/>
        <v>705.18452566000008</v>
      </c>
      <c r="D2077" s="158">
        <f t="shared" si="716"/>
        <v>6474.09</v>
      </c>
      <c r="E2077" s="150">
        <f>IF(AND(K2077=1,K2076&gt;1),VLOOKUP(A2076,[1]Plan1!$GA$137:$GD$300,4),E2076)</f>
        <v>6508.4</v>
      </c>
      <c r="F2077" s="152">
        <f t="shared" si="707"/>
        <v>44923</v>
      </c>
      <c r="G2077" s="152">
        <f t="shared" si="704"/>
        <v>44954</v>
      </c>
      <c r="H2077" s="159">
        <f t="shared" si="708"/>
        <v>5.2995865055938118E-3</v>
      </c>
      <c r="I2077" s="160">
        <f t="shared" si="717"/>
        <v>45015</v>
      </c>
      <c r="J2077" s="155">
        <f t="shared" si="705"/>
        <v>30</v>
      </c>
      <c r="K2077" s="155">
        <f t="shared" si="722"/>
        <v>27</v>
      </c>
      <c r="L2077" s="2">
        <f t="shared" si="718"/>
        <v>1.0047683599999999</v>
      </c>
      <c r="M2077" s="157">
        <f t="shared" si="723"/>
        <v>1.0047683599999999</v>
      </c>
      <c r="N2077" s="2">
        <f t="shared" si="709"/>
        <v>708.54709934000005</v>
      </c>
      <c r="O2077" s="161">
        <f t="shared" si="719"/>
        <v>0</v>
      </c>
      <c r="P2077" s="162">
        <f t="shared" si="710"/>
        <v>0</v>
      </c>
      <c r="Q2077" s="157">
        <f t="shared" si="711"/>
        <v>0</v>
      </c>
      <c r="R2077" s="163">
        <f t="shared" si="720"/>
        <v>0.12</v>
      </c>
      <c r="S2077" s="161">
        <f t="shared" si="712"/>
        <v>27</v>
      </c>
      <c r="T2077" s="161">
        <v>360</v>
      </c>
      <c r="U2077" s="164">
        <f t="shared" si="713"/>
        <v>1.0085358760000001</v>
      </c>
      <c r="V2077" s="157">
        <f t="shared" si="714"/>
        <v>6.0480701799999999</v>
      </c>
      <c r="W2077" s="2">
        <f t="shared" si="721"/>
        <v>0</v>
      </c>
      <c r="X2077" s="8"/>
      <c r="Y2077" s="8"/>
      <c r="Z2077" s="5"/>
      <c r="AA2077" s="1"/>
      <c r="AB2077" s="8"/>
      <c r="AC2077" s="3"/>
      <c r="AD2077" s="1"/>
      <c r="AE2077" s="3"/>
      <c r="AF2077" s="3"/>
      <c r="AG2077" s="4"/>
      <c r="AH2077" s="4"/>
      <c r="AI2077" s="4"/>
      <c r="AJ2077" s="1"/>
      <c r="AK2077" s="1"/>
      <c r="AL2077" s="1"/>
      <c r="AM2077" s="1"/>
    </row>
    <row r="2078" spans="1:39" ht="15" customHeight="1" x14ac:dyDescent="0.2">
      <c r="A2078" s="75">
        <f t="shared" si="715"/>
        <v>45013</v>
      </c>
      <c r="B2078" s="2">
        <f t="shared" si="706"/>
        <v>714.94611202999999</v>
      </c>
      <c r="C2078" s="157">
        <f t="shared" si="703"/>
        <v>705.18452566000008</v>
      </c>
      <c r="D2078" s="158">
        <f t="shared" si="716"/>
        <v>6474.09</v>
      </c>
      <c r="E2078" s="150">
        <f>IF(AND(K2078=1,K2077&gt;1),VLOOKUP(A2077,[1]Plan1!$GA$137:$GD$300,4),E2077)</f>
        <v>6508.4</v>
      </c>
      <c r="F2078" s="152">
        <f t="shared" si="707"/>
        <v>44923</v>
      </c>
      <c r="G2078" s="152">
        <f t="shared" si="704"/>
        <v>44954</v>
      </c>
      <c r="H2078" s="159">
        <f t="shared" si="708"/>
        <v>5.2995865055938118E-3</v>
      </c>
      <c r="I2078" s="160">
        <f t="shared" si="717"/>
        <v>45015</v>
      </c>
      <c r="J2078" s="155">
        <f t="shared" si="705"/>
        <v>30</v>
      </c>
      <c r="K2078" s="155">
        <f t="shared" si="722"/>
        <v>28</v>
      </c>
      <c r="L2078" s="2">
        <f t="shared" si="718"/>
        <v>1.0049454</v>
      </c>
      <c r="M2078" s="157">
        <f t="shared" si="723"/>
        <v>1.0049454</v>
      </c>
      <c r="N2078" s="2">
        <f t="shared" si="709"/>
        <v>708.67194520999999</v>
      </c>
      <c r="O2078" s="161">
        <f t="shared" si="719"/>
        <v>0</v>
      </c>
      <c r="P2078" s="162">
        <f t="shared" si="710"/>
        <v>0</v>
      </c>
      <c r="Q2078" s="157">
        <f t="shared" si="711"/>
        <v>0</v>
      </c>
      <c r="R2078" s="163">
        <f t="shared" si="720"/>
        <v>0.12</v>
      </c>
      <c r="S2078" s="161">
        <f t="shared" si="712"/>
        <v>28</v>
      </c>
      <c r="T2078" s="161">
        <v>360</v>
      </c>
      <c r="U2078" s="164">
        <f t="shared" si="713"/>
        <v>1.0088534149999999</v>
      </c>
      <c r="V2078" s="157">
        <f t="shared" si="714"/>
        <v>6.2741668199999996</v>
      </c>
      <c r="W2078" s="2">
        <f t="shared" si="721"/>
        <v>0</v>
      </c>
      <c r="X2078" s="8"/>
      <c r="Y2078" s="8"/>
      <c r="Z2078" s="5"/>
      <c r="AA2078" s="1"/>
      <c r="AB2078" s="8"/>
      <c r="AC2078" s="3"/>
      <c r="AD2078" s="1"/>
      <c r="AE2078" s="3"/>
      <c r="AF2078" s="3"/>
      <c r="AG2078" s="4"/>
      <c r="AH2078" s="4"/>
      <c r="AI2078" s="4"/>
      <c r="AJ2078" s="1"/>
      <c r="AK2078" s="1"/>
      <c r="AL2078" s="1"/>
      <c r="AM2078" s="1"/>
    </row>
    <row r="2079" spans="1:39" ht="15" customHeight="1" x14ac:dyDescent="0.2">
      <c r="A2079" s="75">
        <f t="shared" si="715"/>
        <v>45014</v>
      </c>
      <c r="B2079" s="2">
        <f t="shared" si="706"/>
        <v>715.29723318000003</v>
      </c>
      <c r="C2079" s="157">
        <f t="shared" si="703"/>
        <v>705.18452566000008</v>
      </c>
      <c r="D2079" s="158">
        <f t="shared" si="716"/>
        <v>6474.09</v>
      </c>
      <c r="E2079" s="150">
        <f>IF(AND(K2079=1,K2078&gt;1),VLOOKUP(A2078,[1]Plan1!$GA$137:$GD$300,4),E2078)</f>
        <v>6508.4</v>
      </c>
      <c r="F2079" s="152">
        <f t="shared" si="707"/>
        <v>44923</v>
      </c>
      <c r="G2079" s="152">
        <f t="shared" si="704"/>
        <v>44954</v>
      </c>
      <c r="H2079" s="159">
        <f t="shared" si="708"/>
        <v>5.2995865055938118E-3</v>
      </c>
      <c r="I2079" s="160">
        <f t="shared" si="717"/>
        <v>45015</v>
      </c>
      <c r="J2079" s="155">
        <f t="shared" si="705"/>
        <v>30</v>
      </c>
      <c r="K2079" s="155">
        <f t="shared" si="722"/>
        <v>29</v>
      </c>
      <c r="L2079" s="2">
        <f t="shared" si="718"/>
        <v>1.00512248</v>
      </c>
      <c r="M2079" s="157">
        <f t="shared" si="723"/>
        <v>1.00512248</v>
      </c>
      <c r="N2079" s="2">
        <f t="shared" si="709"/>
        <v>708.79681928000002</v>
      </c>
      <c r="O2079" s="161">
        <f t="shared" si="719"/>
        <v>0</v>
      </c>
      <c r="P2079" s="162">
        <f t="shared" si="710"/>
        <v>0</v>
      </c>
      <c r="Q2079" s="157">
        <f t="shared" si="711"/>
        <v>0</v>
      </c>
      <c r="R2079" s="163">
        <f t="shared" si="720"/>
        <v>0.12</v>
      </c>
      <c r="S2079" s="161">
        <f t="shared" si="712"/>
        <v>29</v>
      </c>
      <c r="T2079" s="161">
        <v>360</v>
      </c>
      <c r="U2079" s="164">
        <f t="shared" si="713"/>
        <v>1.0091710540000001</v>
      </c>
      <c r="V2079" s="157">
        <f t="shared" si="714"/>
        <v>6.5004138999999999</v>
      </c>
      <c r="W2079" s="2">
        <f t="shared" si="721"/>
        <v>0</v>
      </c>
      <c r="X2079" s="8"/>
      <c r="Y2079" s="8"/>
      <c r="Z2079" s="5"/>
      <c r="AA2079" s="1"/>
      <c r="AB2079" s="8"/>
      <c r="AC2079" s="3"/>
      <c r="AD2079" s="1"/>
      <c r="AE2079" s="3"/>
      <c r="AF2079" s="3"/>
      <c r="AG2079" s="4"/>
      <c r="AH2079" s="4"/>
      <c r="AI2079" s="4"/>
      <c r="AJ2079" s="1"/>
      <c r="AK2079" s="1"/>
      <c r="AL2079" s="1"/>
      <c r="AM2079" s="1"/>
    </row>
    <row r="2080" spans="1:39" ht="15" customHeight="1" x14ac:dyDescent="0.2">
      <c r="A2080" s="75">
        <f t="shared" si="715"/>
        <v>45015</v>
      </c>
      <c r="B2080" s="2">
        <f t="shared" si="706"/>
        <v>715.64851879000003</v>
      </c>
      <c r="C2080" s="157">
        <f t="shared" si="703"/>
        <v>705.18452566000008</v>
      </c>
      <c r="D2080" s="158">
        <f t="shared" si="716"/>
        <v>6474.09</v>
      </c>
      <c r="E2080" s="150">
        <f>IF(AND(K2080=1,K2079&gt;1),VLOOKUP(A2079,[1]Plan1!$GA$137:$GD$300,4),E2079)</f>
        <v>6508.4</v>
      </c>
      <c r="F2080" s="152">
        <f t="shared" si="707"/>
        <v>44923</v>
      </c>
      <c r="G2080" s="152">
        <f t="shared" si="704"/>
        <v>44954</v>
      </c>
      <c r="H2080" s="159">
        <f t="shared" si="708"/>
        <v>5.2995865055938118E-3</v>
      </c>
      <c r="I2080" s="160">
        <f t="shared" si="717"/>
        <v>45015</v>
      </c>
      <c r="J2080" s="155">
        <f t="shared" si="705"/>
        <v>30</v>
      </c>
      <c r="K2080" s="155">
        <f t="shared" si="722"/>
        <v>30</v>
      </c>
      <c r="L2080" s="2">
        <f t="shared" si="718"/>
        <v>1.00529958</v>
      </c>
      <c r="M2080" s="157">
        <f t="shared" si="723"/>
        <v>1.00529958</v>
      </c>
      <c r="N2080" s="2">
        <f t="shared" si="709"/>
        <v>708.92170745999999</v>
      </c>
      <c r="O2080" s="161">
        <f t="shared" si="719"/>
        <v>32</v>
      </c>
      <c r="P2080" s="162">
        <f t="shared" si="710"/>
        <v>3.9111444157080892E-2</v>
      </c>
      <c r="Q2080" s="157">
        <f t="shared" si="711"/>
        <v>27.726951769999999</v>
      </c>
      <c r="R2080" s="163">
        <f t="shared" si="720"/>
        <v>0.12</v>
      </c>
      <c r="S2080" s="161">
        <f t="shared" si="712"/>
        <v>30</v>
      </c>
      <c r="T2080" s="161">
        <v>360</v>
      </c>
      <c r="U2080" s="164">
        <f t="shared" si="713"/>
        <v>1.0094887930000001</v>
      </c>
      <c r="V2080" s="157">
        <f t="shared" si="714"/>
        <v>6.7268113300000003</v>
      </c>
      <c r="W2080" s="2">
        <f t="shared" si="721"/>
        <v>34.453763100000003</v>
      </c>
      <c r="X2080" s="8"/>
      <c r="Y2080" s="8"/>
      <c r="Z2080" s="5"/>
      <c r="AA2080" s="1"/>
      <c r="AB2080" s="8"/>
      <c r="AC2080" s="3"/>
      <c r="AD2080" s="1"/>
      <c r="AE2080" s="3"/>
      <c r="AF2080" s="3"/>
      <c r="AG2080" s="4"/>
      <c r="AH2080" s="4"/>
      <c r="AI2080" s="4"/>
      <c r="AJ2080" s="1"/>
      <c r="AK2080" s="1"/>
      <c r="AL2080" s="1"/>
      <c r="AM2080" s="1"/>
    </row>
    <row r="2081" spans="1:39" ht="15" customHeight="1" x14ac:dyDescent="0.2">
      <c r="A2081" s="75">
        <f t="shared" si="715"/>
        <v>45016</v>
      </c>
      <c r="B2081" s="2">
        <f t="shared" si="706"/>
        <v>681.58619418000001</v>
      </c>
      <c r="C2081" s="157">
        <f t="shared" si="703"/>
        <v>681.19475568999997</v>
      </c>
      <c r="D2081" s="158">
        <f t="shared" si="716"/>
        <v>6508.4</v>
      </c>
      <c r="E2081" s="150">
        <f>IF(AND(K2081=1,K2080&gt;1),VLOOKUP(A2080,[1]Plan1!$GA$137:$GD$300,4),E2080)</f>
        <v>6563.07</v>
      </c>
      <c r="F2081" s="152">
        <f t="shared" si="707"/>
        <v>44954</v>
      </c>
      <c r="G2081" s="152">
        <f t="shared" si="704"/>
        <v>44985</v>
      </c>
      <c r="H2081" s="159">
        <f t="shared" si="708"/>
        <v>8.3999139573474046E-3</v>
      </c>
      <c r="I2081" s="160">
        <f t="shared" si="717"/>
        <v>45046</v>
      </c>
      <c r="J2081" s="155">
        <f t="shared" si="705"/>
        <v>31</v>
      </c>
      <c r="K2081" s="155">
        <f t="shared" si="722"/>
        <v>1</v>
      </c>
      <c r="L2081" s="2">
        <f t="shared" si="718"/>
        <v>1.00026986</v>
      </c>
      <c r="M2081" s="157">
        <f t="shared" si="723"/>
        <v>1.00026986</v>
      </c>
      <c r="N2081" s="2">
        <f t="shared" si="709"/>
        <v>681.37858289999997</v>
      </c>
      <c r="O2081" s="161">
        <f t="shared" si="719"/>
        <v>0</v>
      </c>
      <c r="P2081" s="162">
        <f t="shared" si="710"/>
        <v>0</v>
      </c>
      <c r="Q2081" s="157">
        <f t="shared" si="711"/>
        <v>0</v>
      </c>
      <c r="R2081" s="163">
        <f t="shared" si="720"/>
        <v>0.12</v>
      </c>
      <c r="S2081" s="161">
        <f t="shared" si="712"/>
        <v>1</v>
      </c>
      <c r="T2081" s="161">
        <v>360</v>
      </c>
      <c r="U2081" s="164">
        <f t="shared" si="713"/>
        <v>1.0003046929999999</v>
      </c>
      <c r="V2081" s="157">
        <f t="shared" si="714"/>
        <v>0.20761128000000001</v>
      </c>
      <c r="W2081" s="2">
        <f t="shared" si="721"/>
        <v>0</v>
      </c>
      <c r="X2081" s="8"/>
      <c r="Y2081" s="8"/>
      <c r="Z2081" s="5"/>
      <c r="AA2081" s="1"/>
      <c r="AB2081" s="8"/>
      <c r="AC2081" s="3"/>
      <c r="AD2081" s="1"/>
      <c r="AE2081" s="3"/>
      <c r="AF2081" s="3"/>
      <c r="AG2081" s="4"/>
      <c r="AH2081" s="4"/>
      <c r="AI2081" s="4"/>
      <c r="AJ2081" s="1"/>
      <c r="AK2081" s="1"/>
      <c r="AL2081" s="1"/>
      <c r="AM2081" s="1"/>
    </row>
    <row r="2082" spans="1:39" ht="15" customHeight="1" x14ac:dyDescent="0.2">
      <c r="A2082" s="75">
        <f t="shared" si="715"/>
        <v>45017</v>
      </c>
      <c r="B2082" s="2">
        <f t="shared" si="706"/>
        <v>681.97787011999992</v>
      </c>
      <c r="C2082" s="157">
        <f t="shared" si="703"/>
        <v>681.19475568999997</v>
      </c>
      <c r="D2082" s="158">
        <f t="shared" si="716"/>
        <v>6508.4</v>
      </c>
      <c r="E2082" s="150">
        <f>IF(AND(K2082=1,K2081&gt;1),VLOOKUP(A2081,[1]Plan1!$GA$137:$GD$300,4),E2081)</f>
        <v>6563.07</v>
      </c>
      <c r="F2082" s="152">
        <f t="shared" si="707"/>
        <v>44954</v>
      </c>
      <c r="G2082" s="152">
        <f t="shared" si="704"/>
        <v>44985</v>
      </c>
      <c r="H2082" s="159">
        <f t="shared" si="708"/>
        <v>8.3999139573474046E-3</v>
      </c>
      <c r="I2082" s="160">
        <f t="shared" si="717"/>
        <v>45046</v>
      </c>
      <c r="J2082" s="155">
        <f t="shared" si="705"/>
        <v>31</v>
      </c>
      <c r="K2082" s="155">
        <f t="shared" si="722"/>
        <v>2</v>
      </c>
      <c r="L2082" s="2">
        <f t="shared" si="718"/>
        <v>1.00053981</v>
      </c>
      <c r="M2082" s="157">
        <f t="shared" si="723"/>
        <v>1.00053981</v>
      </c>
      <c r="N2082" s="2">
        <f t="shared" si="709"/>
        <v>681.56247142999996</v>
      </c>
      <c r="O2082" s="161">
        <f t="shared" si="719"/>
        <v>0</v>
      </c>
      <c r="P2082" s="162">
        <f t="shared" si="710"/>
        <v>0</v>
      </c>
      <c r="Q2082" s="157">
        <f t="shared" si="711"/>
        <v>0</v>
      </c>
      <c r="R2082" s="163">
        <f t="shared" si="720"/>
        <v>0.12</v>
      </c>
      <c r="S2082" s="161">
        <f t="shared" si="712"/>
        <v>2</v>
      </c>
      <c r="T2082" s="161">
        <v>360</v>
      </c>
      <c r="U2082" s="164">
        <f t="shared" si="713"/>
        <v>1.0006094800000001</v>
      </c>
      <c r="V2082" s="157">
        <f t="shared" si="714"/>
        <v>0.41539869000000001</v>
      </c>
      <c r="W2082" s="2">
        <f t="shared" si="721"/>
        <v>0</v>
      </c>
      <c r="X2082" s="8"/>
      <c r="Y2082" s="8"/>
      <c r="Z2082" s="5"/>
      <c r="AA2082" s="1"/>
      <c r="AB2082" s="8"/>
      <c r="AC2082" s="3"/>
      <c r="AD2082" s="1"/>
      <c r="AE2082" s="3"/>
      <c r="AF2082" s="3"/>
      <c r="AG2082" s="4"/>
      <c r="AH2082" s="4"/>
      <c r="AI2082" s="4"/>
      <c r="AJ2082" s="1"/>
      <c r="AK2082" s="1"/>
      <c r="AL2082" s="1"/>
      <c r="AM2082" s="1"/>
    </row>
    <row r="2083" spans="1:39" ht="15" customHeight="1" x14ac:dyDescent="0.2">
      <c r="A2083" s="75">
        <f t="shared" si="715"/>
        <v>45018</v>
      </c>
      <c r="B2083" s="2">
        <f t="shared" si="706"/>
        <v>682.36976176999997</v>
      </c>
      <c r="C2083" s="157">
        <f t="shared" si="703"/>
        <v>681.19475568999997</v>
      </c>
      <c r="D2083" s="158">
        <f t="shared" si="716"/>
        <v>6508.4</v>
      </c>
      <c r="E2083" s="150">
        <f>IF(AND(K2083=1,K2082&gt;1),VLOOKUP(A2082,[1]Plan1!$GA$137:$GD$300,4),E2082)</f>
        <v>6563.07</v>
      </c>
      <c r="F2083" s="152">
        <f t="shared" si="707"/>
        <v>44954</v>
      </c>
      <c r="G2083" s="152">
        <f t="shared" si="704"/>
        <v>44985</v>
      </c>
      <c r="H2083" s="159">
        <f t="shared" si="708"/>
        <v>8.3999139573474046E-3</v>
      </c>
      <c r="I2083" s="160">
        <f t="shared" si="717"/>
        <v>45046</v>
      </c>
      <c r="J2083" s="155">
        <f t="shared" si="705"/>
        <v>31</v>
      </c>
      <c r="K2083" s="155">
        <f t="shared" si="722"/>
        <v>3</v>
      </c>
      <c r="L2083" s="2">
        <f t="shared" si="718"/>
        <v>1.00080982</v>
      </c>
      <c r="M2083" s="157">
        <f t="shared" si="723"/>
        <v>1.00080982</v>
      </c>
      <c r="N2083" s="2">
        <f t="shared" si="709"/>
        <v>681.74640081999996</v>
      </c>
      <c r="O2083" s="161">
        <f t="shared" si="719"/>
        <v>0</v>
      </c>
      <c r="P2083" s="162">
        <f t="shared" si="710"/>
        <v>0</v>
      </c>
      <c r="Q2083" s="157">
        <f t="shared" si="711"/>
        <v>0</v>
      </c>
      <c r="R2083" s="163">
        <f t="shared" si="720"/>
        <v>0.12</v>
      </c>
      <c r="S2083" s="161">
        <f t="shared" si="712"/>
        <v>3</v>
      </c>
      <c r="T2083" s="161">
        <v>360</v>
      </c>
      <c r="U2083" s="164">
        <f t="shared" si="713"/>
        <v>1.000914359</v>
      </c>
      <c r="V2083" s="157">
        <f t="shared" si="714"/>
        <v>0.62336095000000002</v>
      </c>
      <c r="W2083" s="2">
        <f t="shared" si="721"/>
        <v>0</v>
      </c>
      <c r="X2083" s="8"/>
      <c r="Y2083" s="8"/>
      <c r="Z2083" s="5"/>
      <c r="AA2083" s="1"/>
      <c r="AB2083" s="8"/>
      <c r="AC2083" s="3"/>
      <c r="AD2083" s="1"/>
      <c r="AE2083" s="3"/>
      <c r="AF2083" s="3"/>
      <c r="AG2083" s="4"/>
      <c r="AH2083" s="4"/>
      <c r="AI2083" s="4"/>
      <c r="AJ2083" s="1"/>
      <c r="AK2083" s="1"/>
      <c r="AL2083" s="1"/>
      <c r="AM2083" s="1"/>
    </row>
    <row r="2084" spans="1:39" ht="15" customHeight="1" x14ac:dyDescent="0.2">
      <c r="A2084" s="75">
        <f t="shared" si="715"/>
        <v>45019</v>
      </c>
      <c r="B2084" s="2">
        <f t="shared" si="706"/>
        <v>682.76188356</v>
      </c>
      <c r="C2084" s="157">
        <f t="shared" si="703"/>
        <v>681.19475568999997</v>
      </c>
      <c r="D2084" s="158">
        <f t="shared" si="716"/>
        <v>6508.4</v>
      </c>
      <c r="E2084" s="150">
        <f>IF(AND(K2084=1,K2083&gt;1),VLOOKUP(A2083,[1]Plan1!$GA$137:$GD$300,4),E2083)</f>
        <v>6563.07</v>
      </c>
      <c r="F2084" s="152">
        <f t="shared" si="707"/>
        <v>44954</v>
      </c>
      <c r="G2084" s="152">
        <f t="shared" si="704"/>
        <v>44985</v>
      </c>
      <c r="H2084" s="159">
        <f t="shared" si="708"/>
        <v>8.3999139573474046E-3</v>
      </c>
      <c r="I2084" s="160">
        <f t="shared" si="717"/>
        <v>45046</v>
      </c>
      <c r="J2084" s="155">
        <f t="shared" si="705"/>
        <v>31</v>
      </c>
      <c r="K2084" s="155">
        <f t="shared" si="722"/>
        <v>4</v>
      </c>
      <c r="L2084" s="2">
        <f t="shared" si="718"/>
        <v>1.0010799100000001</v>
      </c>
      <c r="M2084" s="157">
        <f t="shared" si="723"/>
        <v>1.0010799100000001</v>
      </c>
      <c r="N2084" s="2">
        <f t="shared" si="709"/>
        <v>681.93038471</v>
      </c>
      <c r="O2084" s="161">
        <f t="shared" si="719"/>
        <v>0</v>
      </c>
      <c r="P2084" s="162">
        <f t="shared" si="710"/>
        <v>0</v>
      </c>
      <c r="Q2084" s="157">
        <f t="shared" si="711"/>
        <v>0</v>
      </c>
      <c r="R2084" s="163">
        <f t="shared" si="720"/>
        <v>0.12</v>
      </c>
      <c r="S2084" s="161">
        <f t="shared" si="712"/>
        <v>4</v>
      </c>
      <c r="T2084" s="161">
        <v>360</v>
      </c>
      <c r="U2084" s="164">
        <f t="shared" si="713"/>
        <v>1.0012193309999999</v>
      </c>
      <c r="V2084" s="157">
        <f t="shared" si="714"/>
        <v>0.83149885000000001</v>
      </c>
      <c r="W2084" s="2">
        <f t="shared" si="721"/>
        <v>0</v>
      </c>
      <c r="X2084" s="8"/>
      <c r="Y2084" s="8"/>
      <c r="Z2084" s="5"/>
      <c r="AA2084" s="1"/>
      <c r="AB2084" s="8"/>
      <c r="AC2084" s="3"/>
      <c r="AD2084" s="1"/>
      <c r="AE2084" s="3"/>
      <c r="AF2084" s="3"/>
      <c r="AG2084" s="4"/>
      <c r="AH2084" s="4"/>
      <c r="AI2084" s="4"/>
      <c r="AJ2084" s="1"/>
      <c r="AK2084" s="1"/>
      <c r="AL2084" s="1"/>
      <c r="AM2084" s="1"/>
    </row>
    <row r="2085" spans="1:39" ht="15" customHeight="1" x14ac:dyDescent="0.2">
      <c r="A2085" s="75">
        <f t="shared" si="715"/>
        <v>45020</v>
      </c>
      <c r="B2085" s="2">
        <f t="shared" si="706"/>
        <v>683.15422877000003</v>
      </c>
      <c r="C2085" s="157">
        <f t="shared" si="703"/>
        <v>681.19475568999997</v>
      </c>
      <c r="D2085" s="158">
        <f t="shared" si="716"/>
        <v>6508.4</v>
      </c>
      <c r="E2085" s="150">
        <f>IF(AND(K2085=1,K2084&gt;1),VLOOKUP(A2084,[1]Plan1!$GA$137:$GD$300,4),E2084)</f>
        <v>6563.07</v>
      </c>
      <c r="F2085" s="152">
        <f t="shared" si="707"/>
        <v>44954</v>
      </c>
      <c r="G2085" s="152">
        <f t="shared" si="704"/>
        <v>44985</v>
      </c>
      <c r="H2085" s="159">
        <f t="shared" si="708"/>
        <v>8.3999139573474046E-3</v>
      </c>
      <c r="I2085" s="160">
        <f t="shared" si="717"/>
        <v>45046</v>
      </c>
      <c r="J2085" s="155">
        <f t="shared" si="705"/>
        <v>31</v>
      </c>
      <c r="K2085" s="155">
        <f t="shared" si="722"/>
        <v>5</v>
      </c>
      <c r="L2085" s="2">
        <f t="shared" si="718"/>
        <v>1.00135007</v>
      </c>
      <c r="M2085" s="157">
        <f t="shared" si="723"/>
        <v>1.00135007</v>
      </c>
      <c r="N2085" s="2">
        <f t="shared" si="709"/>
        <v>682.11441629000001</v>
      </c>
      <c r="O2085" s="161">
        <f t="shared" si="719"/>
        <v>0</v>
      </c>
      <c r="P2085" s="162">
        <f t="shared" si="710"/>
        <v>0</v>
      </c>
      <c r="Q2085" s="157">
        <f t="shared" si="711"/>
        <v>0</v>
      </c>
      <c r="R2085" s="163">
        <f t="shared" si="720"/>
        <v>0.12</v>
      </c>
      <c r="S2085" s="161">
        <f t="shared" si="712"/>
        <v>5</v>
      </c>
      <c r="T2085" s="161">
        <v>360</v>
      </c>
      <c r="U2085" s="164">
        <f t="shared" si="713"/>
        <v>1.001524396</v>
      </c>
      <c r="V2085" s="157">
        <f t="shared" si="714"/>
        <v>1.0398124799999999</v>
      </c>
      <c r="W2085" s="2">
        <f t="shared" si="721"/>
        <v>0</v>
      </c>
      <c r="X2085" s="8"/>
      <c r="Y2085" s="8"/>
      <c r="Z2085" s="5"/>
      <c r="AA2085" s="1"/>
      <c r="AB2085" s="8"/>
      <c r="AC2085" s="3"/>
      <c r="AD2085" s="1"/>
      <c r="AE2085" s="3"/>
      <c r="AF2085" s="3"/>
      <c r="AG2085" s="4"/>
      <c r="AH2085" s="4"/>
      <c r="AI2085" s="4"/>
      <c r="AJ2085" s="1"/>
      <c r="AK2085" s="1"/>
      <c r="AL2085" s="1"/>
      <c r="AM2085" s="1"/>
    </row>
    <row r="2086" spans="1:39" ht="15" customHeight="1" x14ac:dyDescent="0.2">
      <c r="A2086" s="75">
        <f t="shared" si="715"/>
        <v>45021</v>
      </c>
      <c r="B2086" s="2">
        <f t="shared" si="706"/>
        <v>683.54680431000008</v>
      </c>
      <c r="C2086" s="157">
        <f t="shared" si="703"/>
        <v>681.19475568999997</v>
      </c>
      <c r="D2086" s="158">
        <f t="shared" si="716"/>
        <v>6508.4</v>
      </c>
      <c r="E2086" s="150">
        <f>IF(AND(K2086=1,K2085&gt;1),VLOOKUP(A2085,[1]Plan1!$GA$137:$GD$300,4),E2085)</f>
        <v>6563.07</v>
      </c>
      <c r="F2086" s="152">
        <f t="shared" si="707"/>
        <v>44954</v>
      </c>
      <c r="G2086" s="152">
        <f t="shared" si="704"/>
        <v>44985</v>
      </c>
      <c r="H2086" s="159">
        <f t="shared" si="708"/>
        <v>8.3999139573474046E-3</v>
      </c>
      <c r="I2086" s="160">
        <f t="shared" si="717"/>
        <v>45046</v>
      </c>
      <c r="J2086" s="155">
        <f t="shared" si="705"/>
        <v>31</v>
      </c>
      <c r="K2086" s="155">
        <f t="shared" si="722"/>
        <v>6</v>
      </c>
      <c r="L2086" s="2">
        <f t="shared" si="718"/>
        <v>1.0016203100000001</v>
      </c>
      <c r="M2086" s="157">
        <f t="shared" si="723"/>
        <v>1.0016203100000001</v>
      </c>
      <c r="N2086" s="2">
        <f t="shared" si="709"/>
        <v>682.29850236000004</v>
      </c>
      <c r="O2086" s="161">
        <f t="shared" si="719"/>
        <v>0</v>
      </c>
      <c r="P2086" s="162">
        <f t="shared" si="710"/>
        <v>0</v>
      </c>
      <c r="Q2086" s="157">
        <f t="shared" si="711"/>
        <v>0</v>
      </c>
      <c r="R2086" s="163">
        <f t="shared" si="720"/>
        <v>0.12</v>
      </c>
      <c r="S2086" s="161">
        <f t="shared" si="712"/>
        <v>6</v>
      </c>
      <c r="T2086" s="161">
        <v>360</v>
      </c>
      <c r="U2086" s="164">
        <f t="shared" si="713"/>
        <v>1.001829554</v>
      </c>
      <c r="V2086" s="157">
        <f t="shared" si="714"/>
        <v>1.2483019500000001</v>
      </c>
      <c r="W2086" s="2">
        <f t="shared" si="721"/>
        <v>0</v>
      </c>
      <c r="X2086" s="8"/>
      <c r="Y2086" s="8"/>
      <c r="Z2086" s="5"/>
      <c r="AA2086" s="1"/>
      <c r="AB2086" s="8"/>
      <c r="AC2086" s="3"/>
      <c r="AD2086" s="1"/>
      <c r="AE2086" s="3"/>
      <c r="AF2086" s="3"/>
      <c r="AG2086" s="4"/>
      <c r="AH2086" s="4"/>
      <c r="AI2086" s="4"/>
      <c r="AJ2086" s="1"/>
      <c r="AK2086" s="1"/>
      <c r="AL2086" s="1"/>
      <c r="AM2086" s="1"/>
    </row>
    <row r="2087" spans="1:39" ht="15" customHeight="1" x14ac:dyDescent="0.2">
      <c r="A2087" s="75">
        <f t="shared" si="715"/>
        <v>45022</v>
      </c>
      <c r="B2087" s="2">
        <f t="shared" si="706"/>
        <v>683.93959594</v>
      </c>
      <c r="C2087" s="157">
        <f t="shared" si="703"/>
        <v>681.19475568999997</v>
      </c>
      <c r="D2087" s="158">
        <f t="shared" si="716"/>
        <v>6508.4</v>
      </c>
      <c r="E2087" s="150">
        <f>IF(AND(K2087=1,K2086&gt;1),VLOOKUP(A2086,[1]Plan1!$GA$137:$GD$300,4),E2086)</f>
        <v>6563.07</v>
      </c>
      <c r="F2087" s="152">
        <f t="shared" si="707"/>
        <v>44954</v>
      </c>
      <c r="G2087" s="152">
        <f t="shared" si="704"/>
        <v>44985</v>
      </c>
      <c r="H2087" s="159">
        <f t="shared" si="708"/>
        <v>8.3999139573474046E-3</v>
      </c>
      <c r="I2087" s="160">
        <f t="shared" si="717"/>
        <v>45046</v>
      </c>
      <c r="J2087" s="155">
        <f t="shared" si="705"/>
        <v>31</v>
      </c>
      <c r="K2087" s="155">
        <f t="shared" si="722"/>
        <v>7</v>
      </c>
      <c r="L2087" s="2">
        <f t="shared" si="718"/>
        <v>1.00189061</v>
      </c>
      <c r="M2087" s="157">
        <f t="shared" si="723"/>
        <v>1.00189061</v>
      </c>
      <c r="N2087" s="2">
        <f t="shared" si="709"/>
        <v>682.48262929999999</v>
      </c>
      <c r="O2087" s="161">
        <f t="shared" si="719"/>
        <v>0</v>
      </c>
      <c r="P2087" s="162">
        <f t="shared" si="710"/>
        <v>0</v>
      </c>
      <c r="Q2087" s="157">
        <f t="shared" si="711"/>
        <v>0</v>
      </c>
      <c r="R2087" s="163">
        <f t="shared" si="720"/>
        <v>0.12</v>
      </c>
      <c r="S2087" s="161">
        <f t="shared" si="712"/>
        <v>7</v>
      </c>
      <c r="T2087" s="161">
        <v>360</v>
      </c>
      <c r="U2087" s="164">
        <f t="shared" si="713"/>
        <v>1.002134804</v>
      </c>
      <c r="V2087" s="157">
        <f t="shared" si="714"/>
        <v>1.4569666400000001</v>
      </c>
      <c r="W2087" s="2">
        <f t="shared" si="721"/>
        <v>0</v>
      </c>
      <c r="X2087" s="8"/>
      <c r="Y2087" s="8"/>
      <c r="Z2087" s="5"/>
      <c r="AA2087" s="1"/>
      <c r="AB2087" s="8"/>
      <c r="AC2087" s="3"/>
      <c r="AD2087" s="1"/>
      <c r="AE2087" s="3"/>
      <c r="AF2087" s="3"/>
      <c r="AG2087" s="4"/>
      <c r="AH2087" s="4"/>
      <c r="AI2087" s="4"/>
      <c r="AJ2087" s="1"/>
      <c r="AK2087" s="1"/>
      <c r="AL2087" s="1"/>
      <c r="AM2087" s="1"/>
    </row>
    <row r="2088" spans="1:39" ht="15" customHeight="1" x14ac:dyDescent="0.2">
      <c r="A2088" s="75">
        <f t="shared" si="715"/>
        <v>45023</v>
      </c>
      <c r="B2088" s="2">
        <f t="shared" si="706"/>
        <v>684.33261878999997</v>
      </c>
      <c r="C2088" s="157">
        <f t="shared" si="703"/>
        <v>681.19475568999997</v>
      </c>
      <c r="D2088" s="158">
        <f t="shared" si="716"/>
        <v>6508.4</v>
      </c>
      <c r="E2088" s="150">
        <f>IF(AND(K2088=1,K2087&gt;1),VLOOKUP(A2087,[1]Plan1!$GA$137:$GD$300,4),E2087)</f>
        <v>6563.07</v>
      </c>
      <c r="F2088" s="152">
        <f t="shared" si="707"/>
        <v>44954</v>
      </c>
      <c r="G2088" s="152">
        <f t="shared" si="704"/>
        <v>44985</v>
      </c>
      <c r="H2088" s="159">
        <f t="shared" si="708"/>
        <v>8.3999139573474046E-3</v>
      </c>
      <c r="I2088" s="160">
        <f t="shared" si="717"/>
        <v>45046</v>
      </c>
      <c r="J2088" s="155">
        <f t="shared" si="705"/>
        <v>31</v>
      </c>
      <c r="K2088" s="155">
        <f t="shared" si="722"/>
        <v>8</v>
      </c>
      <c r="L2088" s="2">
        <f t="shared" si="718"/>
        <v>1.0021609899999999</v>
      </c>
      <c r="M2088" s="157">
        <f t="shared" si="723"/>
        <v>1.0021609899999999</v>
      </c>
      <c r="N2088" s="2">
        <f t="shared" si="709"/>
        <v>682.66681073999996</v>
      </c>
      <c r="O2088" s="161">
        <f t="shared" si="719"/>
        <v>0</v>
      </c>
      <c r="P2088" s="162">
        <f t="shared" si="710"/>
        <v>0</v>
      </c>
      <c r="Q2088" s="157">
        <f t="shared" si="711"/>
        <v>0</v>
      </c>
      <c r="R2088" s="163">
        <f t="shared" si="720"/>
        <v>0.12</v>
      </c>
      <c r="S2088" s="161">
        <f t="shared" si="712"/>
        <v>8</v>
      </c>
      <c r="T2088" s="161">
        <v>360</v>
      </c>
      <c r="U2088" s="164">
        <f t="shared" si="713"/>
        <v>1.002440148</v>
      </c>
      <c r="V2088" s="157">
        <f t="shared" si="714"/>
        <v>1.6658080500000001</v>
      </c>
      <c r="W2088" s="2">
        <f t="shared" si="721"/>
        <v>0</v>
      </c>
      <c r="X2088" s="8"/>
      <c r="Y2088" s="8"/>
      <c r="Z2088" s="5"/>
      <c r="AA2088" s="1"/>
      <c r="AB2088" s="8"/>
      <c r="AC2088" s="3"/>
      <c r="AD2088" s="1"/>
      <c r="AE2088" s="3"/>
      <c r="AF2088" s="3"/>
      <c r="AG2088" s="4"/>
      <c r="AH2088" s="4"/>
      <c r="AI2088" s="4"/>
      <c r="AJ2088" s="1"/>
      <c r="AK2088" s="1"/>
      <c r="AL2088" s="1"/>
      <c r="AM2088" s="1"/>
    </row>
    <row r="2089" spans="1:39" ht="15" customHeight="1" x14ac:dyDescent="0.2">
      <c r="A2089" s="75">
        <f t="shared" si="715"/>
        <v>45024</v>
      </c>
      <c r="B2089" s="2">
        <f t="shared" si="706"/>
        <v>684.72587225999996</v>
      </c>
      <c r="C2089" s="157">
        <f t="shared" si="703"/>
        <v>681.19475568999997</v>
      </c>
      <c r="D2089" s="158">
        <f t="shared" si="716"/>
        <v>6508.4</v>
      </c>
      <c r="E2089" s="150">
        <f>IF(AND(K2089=1,K2088&gt;1),VLOOKUP(A2088,[1]Plan1!$GA$137:$GD$300,4),E2088)</f>
        <v>6563.07</v>
      </c>
      <c r="F2089" s="152">
        <f t="shared" si="707"/>
        <v>44954</v>
      </c>
      <c r="G2089" s="152">
        <f t="shared" si="704"/>
        <v>44985</v>
      </c>
      <c r="H2089" s="159">
        <f t="shared" si="708"/>
        <v>8.3999139573474046E-3</v>
      </c>
      <c r="I2089" s="160">
        <f t="shared" si="717"/>
        <v>45046</v>
      </c>
      <c r="J2089" s="155">
        <f t="shared" si="705"/>
        <v>31</v>
      </c>
      <c r="K2089" s="155">
        <f t="shared" si="722"/>
        <v>9</v>
      </c>
      <c r="L2089" s="2">
        <f t="shared" si="718"/>
        <v>1.00243145</v>
      </c>
      <c r="M2089" s="157">
        <f t="shared" si="723"/>
        <v>1.00243145</v>
      </c>
      <c r="N2089" s="2">
        <f t="shared" si="709"/>
        <v>682.85104666999996</v>
      </c>
      <c r="O2089" s="161">
        <f t="shared" si="719"/>
        <v>0</v>
      </c>
      <c r="P2089" s="162">
        <f t="shared" si="710"/>
        <v>0</v>
      </c>
      <c r="Q2089" s="157">
        <f t="shared" si="711"/>
        <v>0</v>
      </c>
      <c r="R2089" s="163">
        <f t="shared" si="720"/>
        <v>0.12</v>
      </c>
      <c r="S2089" s="161">
        <f t="shared" si="712"/>
        <v>9</v>
      </c>
      <c r="T2089" s="161">
        <v>360</v>
      </c>
      <c r="U2089" s="164">
        <f t="shared" si="713"/>
        <v>1.002745585</v>
      </c>
      <c r="V2089" s="157">
        <f t="shared" si="714"/>
        <v>1.8748255899999999</v>
      </c>
      <c r="W2089" s="2">
        <f t="shared" si="721"/>
        <v>0</v>
      </c>
      <c r="X2089" s="8"/>
      <c r="Y2089" s="8"/>
      <c r="Z2089" s="5"/>
      <c r="AA2089" s="1"/>
      <c r="AB2089" s="8"/>
      <c r="AC2089" s="3"/>
      <c r="AD2089" s="1"/>
      <c r="AE2089" s="3"/>
      <c r="AF2089" s="3"/>
      <c r="AG2089" s="4"/>
      <c r="AH2089" s="4"/>
      <c r="AI2089" s="4"/>
      <c r="AJ2089" s="1"/>
      <c r="AK2089" s="1"/>
      <c r="AL2089" s="1"/>
      <c r="AM2089" s="1"/>
    </row>
    <row r="2090" spans="1:39" ht="15" customHeight="1" x14ac:dyDescent="0.2">
      <c r="A2090" s="75">
        <f t="shared" si="715"/>
        <v>45025</v>
      </c>
      <c r="B2090" s="2">
        <f t="shared" si="706"/>
        <v>685.11934280000003</v>
      </c>
      <c r="C2090" s="157">
        <f t="shared" ref="C2090:C2153" si="724">IF(I2090&gt;I2089,N2089-Q2089,C2089)</f>
        <v>681.19475568999997</v>
      </c>
      <c r="D2090" s="158">
        <f t="shared" si="716"/>
        <v>6508.4</v>
      </c>
      <c r="E2090" s="150">
        <f>IF(AND(K2090=1,K2089&gt;1),VLOOKUP(A2089,[1]Plan1!$GA$137:$GD$300,4),E2089)</f>
        <v>6563.07</v>
      </c>
      <c r="F2090" s="152">
        <f t="shared" si="707"/>
        <v>44954</v>
      </c>
      <c r="G2090" s="152">
        <f t="shared" si="704"/>
        <v>44985</v>
      </c>
      <c r="H2090" s="159">
        <f t="shared" si="708"/>
        <v>8.3999139573474046E-3</v>
      </c>
      <c r="I2090" s="160">
        <f t="shared" si="717"/>
        <v>45046</v>
      </c>
      <c r="J2090" s="155">
        <f t="shared" si="705"/>
        <v>31</v>
      </c>
      <c r="K2090" s="155">
        <f t="shared" si="722"/>
        <v>10</v>
      </c>
      <c r="L2090" s="2">
        <f t="shared" si="718"/>
        <v>1.0027019699999999</v>
      </c>
      <c r="M2090" s="157">
        <f t="shared" si="723"/>
        <v>1.0027019699999999</v>
      </c>
      <c r="N2090" s="2">
        <f t="shared" si="709"/>
        <v>683.03532347999999</v>
      </c>
      <c r="O2090" s="161">
        <f t="shared" si="719"/>
        <v>0</v>
      </c>
      <c r="P2090" s="162">
        <f t="shared" si="710"/>
        <v>0</v>
      </c>
      <c r="Q2090" s="157">
        <f t="shared" si="711"/>
        <v>0</v>
      </c>
      <c r="R2090" s="163">
        <f t="shared" si="720"/>
        <v>0.12</v>
      </c>
      <c r="S2090" s="161">
        <f t="shared" si="712"/>
        <v>10</v>
      </c>
      <c r="T2090" s="161">
        <v>360</v>
      </c>
      <c r="U2090" s="164">
        <f t="shared" si="713"/>
        <v>1.0030511150000001</v>
      </c>
      <c r="V2090" s="157">
        <f t="shared" si="714"/>
        <v>2.0840193199999999</v>
      </c>
      <c r="W2090" s="2">
        <f t="shared" si="721"/>
        <v>0</v>
      </c>
      <c r="X2090" s="8"/>
      <c r="Y2090" s="8"/>
      <c r="Z2090" s="5"/>
      <c r="AA2090" s="1"/>
      <c r="AB2090" s="8"/>
      <c r="AC2090" s="3"/>
      <c r="AD2090" s="1"/>
      <c r="AE2090" s="3"/>
      <c r="AF2090" s="3"/>
      <c r="AG2090" s="4"/>
      <c r="AH2090" s="4"/>
      <c r="AI2090" s="4"/>
      <c r="AJ2090" s="1"/>
      <c r="AK2090" s="1"/>
      <c r="AL2090" s="1"/>
      <c r="AM2090" s="1"/>
    </row>
    <row r="2091" spans="1:39" ht="15" customHeight="1" x14ac:dyDescent="0.2">
      <c r="A2091" s="75">
        <f t="shared" si="715"/>
        <v>45026</v>
      </c>
      <c r="B2091" s="2">
        <f t="shared" si="706"/>
        <v>685.51304415000004</v>
      </c>
      <c r="C2091" s="157">
        <f t="shared" si="724"/>
        <v>681.19475568999997</v>
      </c>
      <c r="D2091" s="158">
        <f t="shared" si="716"/>
        <v>6508.4</v>
      </c>
      <c r="E2091" s="150">
        <f>IF(AND(K2091=1,K2090&gt;1),VLOOKUP(A2090,[1]Plan1!$GA$137:$GD$300,4),E2090)</f>
        <v>6563.07</v>
      </c>
      <c r="F2091" s="152">
        <f t="shared" si="707"/>
        <v>44954</v>
      </c>
      <c r="G2091" s="152">
        <f t="shared" si="704"/>
        <v>44985</v>
      </c>
      <c r="H2091" s="159">
        <f t="shared" si="708"/>
        <v>8.3999139573474046E-3</v>
      </c>
      <c r="I2091" s="160">
        <f t="shared" si="717"/>
        <v>45046</v>
      </c>
      <c r="J2091" s="155">
        <f t="shared" si="705"/>
        <v>31</v>
      </c>
      <c r="K2091" s="155">
        <f t="shared" si="722"/>
        <v>11</v>
      </c>
      <c r="L2091" s="2">
        <f t="shared" si="718"/>
        <v>1.0029725700000001</v>
      </c>
      <c r="M2091" s="157">
        <f t="shared" si="723"/>
        <v>1.0029725700000001</v>
      </c>
      <c r="N2091" s="2">
        <f t="shared" si="709"/>
        <v>683.21965478000004</v>
      </c>
      <c r="O2091" s="161">
        <f t="shared" si="719"/>
        <v>0</v>
      </c>
      <c r="P2091" s="162">
        <f t="shared" si="710"/>
        <v>0</v>
      </c>
      <c r="Q2091" s="157">
        <f t="shared" si="711"/>
        <v>0</v>
      </c>
      <c r="R2091" s="163">
        <f t="shared" si="720"/>
        <v>0.12</v>
      </c>
      <c r="S2091" s="161">
        <f t="shared" si="712"/>
        <v>11</v>
      </c>
      <c r="T2091" s="161">
        <v>360</v>
      </c>
      <c r="U2091" s="164">
        <f t="shared" si="713"/>
        <v>1.0033567379999999</v>
      </c>
      <c r="V2091" s="157">
        <f t="shared" si="714"/>
        <v>2.2933893699999999</v>
      </c>
      <c r="W2091" s="2">
        <f t="shared" si="721"/>
        <v>0</v>
      </c>
      <c r="X2091" s="8"/>
      <c r="Y2091" s="8"/>
      <c r="Z2091" s="5"/>
      <c r="AA2091" s="1"/>
      <c r="AB2091" s="8"/>
      <c r="AC2091" s="3"/>
      <c r="AD2091" s="1"/>
      <c r="AE2091" s="3"/>
      <c r="AF2091" s="3"/>
      <c r="AG2091" s="4"/>
      <c r="AH2091" s="4"/>
      <c r="AI2091" s="4"/>
      <c r="AJ2091" s="1"/>
      <c r="AK2091" s="1"/>
      <c r="AL2091" s="1"/>
      <c r="AM2091" s="1"/>
    </row>
    <row r="2092" spans="1:39" ht="15" customHeight="1" x14ac:dyDescent="0.2">
      <c r="A2092" s="75">
        <f t="shared" si="715"/>
        <v>45027</v>
      </c>
      <c r="B2092" s="2">
        <f t="shared" si="706"/>
        <v>685.9069695899999</v>
      </c>
      <c r="C2092" s="157">
        <f t="shared" si="724"/>
        <v>681.19475568999997</v>
      </c>
      <c r="D2092" s="158">
        <f t="shared" si="716"/>
        <v>6508.4</v>
      </c>
      <c r="E2092" s="150">
        <f>IF(AND(K2092=1,K2091&gt;1),VLOOKUP(A2091,[1]Plan1!$GA$137:$GD$300,4),E2091)</f>
        <v>6563.07</v>
      </c>
      <c r="F2092" s="152">
        <f t="shared" si="707"/>
        <v>44954</v>
      </c>
      <c r="G2092" s="152">
        <f t="shared" ref="G2092:G2155" si="725">IF(I2092&gt;I2091,EDATE(A2091,-1),+G2091)</f>
        <v>44985</v>
      </c>
      <c r="H2092" s="159">
        <f t="shared" si="708"/>
        <v>8.3999139573474046E-3</v>
      </c>
      <c r="I2092" s="160">
        <f t="shared" si="717"/>
        <v>45046</v>
      </c>
      <c r="J2092" s="155">
        <f t="shared" ref="J2092:J2155" si="726">IF(I2092&gt;I2091,I2092-I2091,J2091)</f>
        <v>31</v>
      </c>
      <c r="K2092" s="155">
        <f t="shared" si="722"/>
        <v>12</v>
      </c>
      <c r="L2092" s="2">
        <f t="shared" si="718"/>
        <v>1.00324324</v>
      </c>
      <c r="M2092" s="157">
        <f t="shared" si="723"/>
        <v>1.00324324</v>
      </c>
      <c r="N2092" s="2">
        <f t="shared" si="709"/>
        <v>683.40403375999995</v>
      </c>
      <c r="O2092" s="161">
        <f t="shared" si="719"/>
        <v>0</v>
      </c>
      <c r="P2092" s="162">
        <f t="shared" si="710"/>
        <v>0</v>
      </c>
      <c r="Q2092" s="157">
        <f t="shared" si="711"/>
        <v>0</v>
      </c>
      <c r="R2092" s="163">
        <f t="shared" si="720"/>
        <v>0.12</v>
      </c>
      <c r="S2092" s="161">
        <f t="shared" si="712"/>
        <v>12</v>
      </c>
      <c r="T2092" s="161">
        <v>360</v>
      </c>
      <c r="U2092" s="164">
        <f t="shared" si="713"/>
        <v>1.0036624540000001</v>
      </c>
      <c r="V2092" s="157">
        <f t="shared" si="714"/>
        <v>2.5029358300000002</v>
      </c>
      <c r="W2092" s="2">
        <f t="shared" si="721"/>
        <v>0</v>
      </c>
      <c r="X2092" s="8"/>
      <c r="Y2092" s="8"/>
      <c r="Z2092" s="5"/>
      <c r="AA2092" s="1"/>
      <c r="AB2092" s="8"/>
      <c r="AC2092" s="3"/>
      <c r="AD2092" s="1"/>
      <c r="AE2092" s="3"/>
      <c r="AF2092" s="3"/>
      <c r="AG2092" s="4"/>
      <c r="AH2092" s="4"/>
      <c r="AI2092" s="4"/>
      <c r="AJ2092" s="1"/>
      <c r="AK2092" s="1"/>
      <c r="AL2092" s="1"/>
      <c r="AM2092" s="1"/>
    </row>
    <row r="2093" spans="1:39" ht="15" customHeight="1" x14ac:dyDescent="0.2">
      <c r="A2093" s="75">
        <f t="shared" si="715"/>
        <v>45028</v>
      </c>
      <c r="B2093" s="2">
        <f t="shared" si="706"/>
        <v>686.30112673999997</v>
      </c>
      <c r="C2093" s="157">
        <f t="shared" si="724"/>
        <v>681.19475568999997</v>
      </c>
      <c r="D2093" s="158">
        <f t="shared" si="716"/>
        <v>6508.4</v>
      </c>
      <c r="E2093" s="150">
        <f>IF(AND(K2093=1,K2092&gt;1),VLOOKUP(A2092,[1]Plan1!$GA$137:$GD$300,4),E2092)</f>
        <v>6563.07</v>
      </c>
      <c r="F2093" s="152">
        <f t="shared" si="707"/>
        <v>44954</v>
      </c>
      <c r="G2093" s="152">
        <f t="shared" si="725"/>
        <v>44985</v>
      </c>
      <c r="H2093" s="159">
        <f t="shared" si="708"/>
        <v>8.3999139573474046E-3</v>
      </c>
      <c r="I2093" s="160">
        <f t="shared" si="717"/>
        <v>45046</v>
      </c>
      <c r="J2093" s="155">
        <f t="shared" si="726"/>
        <v>31</v>
      </c>
      <c r="K2093" s="155">
        <f t="shared" si="722"/>
        <v>13</v>
      </c>
      <c r="L2093" s="2">
        <f t="shared" si="718"/>
        <v>1.0035139900000001</v>
      </c>
      <c r="M2093" s="157">
        <f t="shared" si="723"/>
        <v>1.0035139900000001</v>
      </c>
      <c r="N2093" s="2">
        <f t="shared" si="709"/>
        <v>683.58846724</v>
      </c>
      <c r="O2093" s="161">
        <f t="shared" si="719"/>
        <v>0</v>
      </c>
      <c r="P2093" s="162">
        <f t="shared" si="710"/>
        <v>0</v>
      </c>
      <c r="Q2093" s="157">
        <f t="shared" si="711"/>
        <v>0</v>
      </c>
      <c r="R2093" s="163">
        <f t="shared" si="720"/>
        <v>0.12</v>
      </c>
      <c r="S2093" s="161">
        <f t="shared" si="712"/>
        <v>13</v>
      </c>
      <c r="T2093" s="161">
        <v>360</v>
      </c>
      <c r="U2093" s="164">
        <f t="shared" si="713"/>
        <v>1.0039682640000001</v>
      </c>
      <c r="V2093" s="157">
        <f t="shared" si="714"/>
        <v>2.7126595</v>
      </c>
      <c r="W2093" s="2">
        <f t="shared" si="721"/>
        <v>0</v>
      </c>
      <c r="X2093" s="8"/>
      <c r="Y2093" s="8"/>
      <c r="Z2093" s="5"/>
      <c r="AA2093" s="1"/>
      <c r="AB2093" s="8"/>
      <c r="AC2093" s="3"/>
      <c r="AD2093" s="1"/>
      <c r="AE2093" s="3"/>
      <c r="AF2093" s="3"/>
      <c r="AG2093" s="4"/>
      <c r="AH2093" s="4"/>
      <c r="AI2093" s="4"/>
      <c r="AJ2093" s="1"/>
      <c r="AK2093" s="1"/>
      <c r="AL2093" s="1"/>
      <c r="AM2093" s="1"/>
    </row>
    <row r="2094" spans="1:39" ht="15" customHeight="1" x14ac:dyDescent="0.2">
      <c r="A2094" s="75">
        <f t="shared" si="715"/>
        <v>45029</v>
      </c>
      <c r="B2094" s="2">
        <f t="shared" si="706"/>
        <v>686.69550064999999</v>
      </c>
      <c r="C2094" s="157">
        <f t="shared" si="724"/>
        <v>681.19475568999997</v>
      </c>
      <c r="D2094" s="158">
        <f t="shared" si="716"/>
        <v>6508.4</v>
      </c>
      <c r="E2094" s="150">
        <f>IF(AND(K2094=1,K2093&gt;1),VLOOKUP(A2093,[1]Plan1!$GA$137:$GD$300,4),E2093)</f>
        <v>6563.07</v>
      </c>
      <c r="F2094" s="152">
        <f t="shared" si="707"/>
        <v>44954</v>
      </c>
      <c r="G2094" s="152">
        <f t="shared" si="725"/>
        <v>44985</v>
      </c>
      <c r="H2094" s="159">
        <f t="shared" si="708"/>
        <v>8.3999139573474046E-3</v>
      </c>
      <c r="I2094" s="160">
        <f t="shared" si="717"/>
        <v>45046</v>
      </c>
      <c r="J2094" s="155">
        <f t="shared" si="726"/>
        <v>31</v>
      </c>
      <c r="K2094" s="155">
        <f t="shared" si="722"/>
        <v>14</v>
      </c>
      <c r="L2094" s="2">
        <f t="shared" si="718"/>
        <v>1.0037848</v>
      </c>
      <c r="M2094" s="157">
        <f t="shared" si="723"/>
        <v>1.0037848</v>
      </c>
      <c r="N2094" s="2">
        <f t="shared" si="709"/>
        <v>683.77294159999997</v>
      </c>
      <c r="O2094" s="161">
        <f t="shared" si="719"/>
        <v>0</v>
      </c>
      <c r="P2094" s="162">
        <f t="shared" si="710"/>
        <v>0</v>
      </c>
      <c r="Q2094" s="157">
        <f t="shared" si="711"/>
        <v>0</v>
      </c>
      <c r="R2094" s="163">
        <f t="shared" si="720"/>
        <v>0.12</v>
      </c>
      <c r="S2094" s="161">
        <f t="shared" si="712"/>
        <v>14</v>
      </c>
      <c r="T2094" s="161">
        <v>360</v>
      </c>
      <c r="U2094" s="164">
        <f t="shared" si="713"/>
        <v>1.0042741660000001</v>
      </c>
      <c r="V2094" s="157">
        <f t="shared" si="714"/>
        <v>2.9225590499999998</v>
      </c>
      <c r="W2094" s="2">
        <f t="shared" si="721"/>
        <v>0</v>
      </c>
      <c r="X2094" s="8"/>
      <c r="Y2094" s="8"/>
      <c r="Z2094" s="5"/>
      <c r="AA2094" s="1"/>
      <c r="AB2094" s="8"/>
      <c r="AC2094" s="3"/>
      <c r="AD2094" s="1"/>
      <c r="AE2094" s="3"/>
      <c r="AF2094" s="3"/>
      <c r="AG2094" s="4"/>
      <c r="AH2094" s="4"/>
      <c r="AI2094" s="4"/>
      <c r="AJ2094" s="1"/>
      <c r="AK2094" s="1"/>
      <c r="AL2094" s="1"/>
      <c r="AM2094" s="1"/>
    </row>
    <row r="2095" spans="1:39" ht="15" customHeight="1" x14ac:dyDescent="0.2">
      <c r="A2095" s="75">
        <f t="shared" si="715"/>
        <v>45030</v>
      </c>
      <c r="B2095" s="2">
        <f t="shared" si="706"/>
        <v>687.09011329999998</v>
      </c>
      <c r="C2095" s="157">
        <f t="shared" si="724"/>
        <v>681.19475568999997</v>
      </c>
      <c r="D2095" s="158">
        <f t="shared" si="716"/>
        <v>6508.4</v>
      </c>
      <c r="E2095" s="150">
        <f>IF(AND(K2095=1,K2094&gt;1),VLOOKUP(A2094,[1]Plan1!$GA$137:$GD$300,4),E2094)</f>
        <v>6563.07</v>
      </c>
      <c r="F2095" s="152">
        <f t="shared" si="707"/>
        <v>44954</v>
      </c>
      <c r="G2095" s="152">
        <f t="shared" si="725"/>
        <v>44985</v>
      </c>
      <c r="H2095" s="159">
        <f t="shared" si="708"/>
        <v>8.3999139573474046E-3</v>
      </c>
      <c r="I2095" s="160">
        <f t="shared" si="717"/>
        <v>45046</v>
      </c>
      <c r="J2095" s="155">
        <f t="shared" si="726"/>
        <v>31</v>
      </c>
      <c r="K2095" s="155">
        <f t="shared" si="722"/>
        <v>15</v>
      </c>
      <c r="L2095" s="2">
        <f t="shared" si="718"/>
        <v>1.0040557000000001</v>
      </c>
      <c r="M2095" s="157">
        <f t="shared" si="723"/>
        <v>1.0040557000000001</v>
      </c>
      <c r="N2095" s="2">
        <f t="shared" si="709"/>
        <v>683.95747726000002</v>
      </c>
      <c r="O2095" s="161">
        <f t="shared" si="719"/>
        <v>0</v>
      </c>
      <c r="P2095" s="162">
        <f t="shared" si="710"/>
        <v>0</v>
      </c>
      <c r="Q2095" s="157">
        <f t="shared" si="711"/>
        <v>0</v>
      </c>
      <c r="R2095" s="163">
        <f t="shared" si="720"/>
        <v>0.12</v>
      </c>
      <c r="S2095" s="161">
        <f t="shared" si="712"/>
        <v>15</v>
      </c>
      <c r="T2095" s="161">
        <v>360</v>
      </c>
      <c r="U2095" s="164">
        <f t="shared" si="713"/>
        <v>1.0045801620000001</v>
      </c>
      <c r="V2095" s="157">
        <f t="shared" si="714"/>
        <v>3.13263604</v>
      </c>
      <c r="W2095" s="2">
        <f t="shared" si="721"/>
        <v>0</v>
      </c>
      <c r="X2095" s="8"/>
      <c r="Y2095" s="8"/>
      <c r="Z2095" s="5"/>
      <c r="AA2095" s="1"/>
      <c r="AB2095" s="8"/>
      <c r="AC2095" s="3"/>
      <c r="AD2095" s="1"/>
      <c r="AE2095" s="3"/>
      <c r="AF2095" s="3"/>
      <c r="AG2095" s="4"/>
      <c r="AH2095" s="4"/>
      <c r="AI2095" s="4"/>
      <c r="AJ2095" s="1"/>
      <c r="AK2095" s="1"/>
      <c r="AL2095" s="1"/>
      <c r="AM2095" s="1"/>
    </row>
    <row r="2096" spans="1:39" ht="15" customHeight="1" x14ac:dyDescent="0.2">
      <c r="A2096" s="75">
        <f t="shared" si="715"/>
        <v>45031</v>
      </c>
      <c r="B2096" s="2">
        <f t="shared" si="706"/>
        <v>687.48494357999994</v>
      </c>
      <c r="C2096" s="157">
        <f t="shared" si="724"/>
        <v>681.19475568999997</v>
      </c>
      <c r="D2096" s="158">
        <f t="shared" si="716"/>
        <v>6508.4</v>
      </c>
      <c r="E2096" s="150">
        <f>IF(AND(K2096=1,K2095&gt;1),VLOOKUP(A2095,[1]Plan1!$GA$137:$GD$300,4),E2095)</f>
        <v>6563.07</v>
      </c>
      <c r="F2096" s="152">
        <f t="shared" si="707"/>
        <v>44954</v>
      </c>
      <c r="G2096" s="152">
        <f t="shared" si="725"/>
        <v>44985</v>
      </c>
      <c r="H2096" s="159">
        <f t="shared" si="708"/>
        <v>8.3999139573474046E-3</v>
      </c>
      <c r="I2096" s="160">
        <f t="shared" si="717"/>
        <v>45046</v>
      </c>
      <c r="J2096" s="155">
        <f t="shared" si="726"/>
        <v>31</v>
      </c>
      <c r="K2096" s="155">
        <f t="shared" si="722"/>
        <v>16</v>
      </c>
      <c r="L2096" s="2">
        <f t="shared" si="718"/>
        <v>1.00432666</v>
      </c>
      <c r="M2096" s="157">
        <f t="shared" si="723"/>
        <v>1.00432666</v>
      </c>
      <c r="N2096" s="2">
        <f t="shared" si="709"/>
        <v>684.14205378999998</v>
      </c>
      <c r="O2096" s="161">
        <f t="shared" si="719"/>
        <v>0</v>
      </c>
      <c r="P2096" s="162">
        <f t="shared" si="710"/>
        <v>0</v>
      </c>
      <c r="Q2096" s="157">
        <f t="shared" si="711"/>
        <v>0</v>
      </c>
      <c r="R2096" s="163">
        <f t="shared" si="720"/>
        <v>0.12</v>
      </c>
      <c r="S2096" s="161">
        <f t="shared" si="712"/>
        <v>16</v>
      </c>
      <c r="T2096" s="161">
        <v>360</v>
      </c>
      <c r="U2096" s="164">
        <f t="shared" si="713"/>
        <v>1.0048862510000001</v>
      </c>
      <c r="V2096" s="157">
        <f t="shared" si="714"/>
        <v>3.3428897900000001</v>
      </c>
      <c r="W2096" s="2">
        <f t="shared" si="721"/>
        <v>0</v>
      </c>
      <c r="X2096" s="8"/>
      <c r="Y2096" s="8"/>
      <c r="Z2096" s="5"/>
      <c r="AA2096" s="1"/>
      <c r="AB2096" s="8"/>
      <c r="AC2096" s="3"/>
      <c r="AD2096" s="1"/>
      <c r="AE2096" s="3"/>
      <c r="AF2096" s="3"/>
      <c r="AG2096" s="4"/>
      <c r="AH2096" s="4"/>
      <c r="AI2096" s="4"/>
      <c r="AJ2096" s="1"/>
      <c r="AK2096" s="1"/>
      <c r="AL2096" s="1"/>
      <c r="AM2096" s="1"/>
    </row>
    <row r="2097" spans="1:39" ht="15" customHeight="1" x14ac:dyDescent="0.2">
      <c r="A2097" s="75">
        <f t="shared" si="715"/>
        <v>45032</v>
      </c>
      <c r="B2097" s="2">
        <f t="shared" si="706"/>
        <v>687.88000526999997</v>
      </c>
      <c r="C2097" s="157">
        <f t="shared" si="724"/>
        <v>681.19475568999997</v>
      </c>
      <c r="D2097" s="158">
        <f t="shared" si="716"/>
        <v>6508.4</v>
      </c>
      <c r="E2097" s="150">
        <f>IF(AND(K2097=1,K2096&gt;1),VLOOKUP(A2096,[1]Plan1!$GA$137:$GD$300,4),E2096)</f>
        <v>6563.07</v>
      </c>
      <c r="F2097" s="152">
        <f t="shared" si="707"/>
        <v>44954</v>
      </c>
      <c r="G2097" s="152">
        <f t="shared" si="725"/>
        <v>44985</v>
      </c>
      <c r="H2097" s="159">
        <f t="shared" si="708"/>
        <v>8.3999139573474046E-3</v>
      </c>
      <c r="I2097" s="160">
        <f t="shared" si="717"/>
        <v>45046</v>
      </c>
      <c r="J2097" s="155">
        <f t="shared" si="726"/>
        <v>31</v>
      </c>
      <c r="K2097" s="155">
        <f t="shared" si="722"/>
        <v>17</v>
      </c>
      <c r="L2097" s="2">
        <f t="shared" si="718"/>
        <v>1.0045976999999999</v>
      </c>
      <c r="M2097" s="157">
        <f t="shared" si="723"/>
        <v>1.0045976999999999</v>
      </c>
      <c r="N2097" s="2">
        <f t="shared" si="709"/>
        <v>684.32668480999996</v>
      </c>
      <c r="O2097" s="161">
        <f t="shared" si="719"/>
        <v>0</v>
      </c>
      <c r="P2097" s="162">
        <f t="shared" si="710"/>
        <v>0</v>
      </c>
      <c r="Q2097" s="157">
        <f t="shared" si="711"/>
        <v>0</v>
      </c>
      <c r="R2097" s="163">
        <f t="shared" si="720"/>
        <v>0.12</v>
      </c>
      <c r="S2097" s="161">
        <f t="shared" si="712"/>
        <v>17</v>
      </c>
      <c r="T2097" s="161">
        <v>360</v>
      </c>
      <c r="U2097" s="164">
        <f t="shared" si="713"/>
        <v>1.0051924329999999</v>
      </c>
      <c r="V2097" s="157">
        <f t="shared" si="714"/>
        <v>3.5533204600000001</v>
      </c>
      <c r="W2097" s="2">
        <f t="shared" si="721"/>
        <v>0</v>
      </c>
      <c r="X2097" s="8"/>
      <c r="Y2097" s="8"/>
      <c r="Z2097" s="5"/>
      <c r="AA2097" s="1"/>
      <c r="AB2097" s="8"/>
      <c r="AC2097" s="3"/>
      <c r="AD2097" s="1"/>
      <c r="AE2097" s="3"/>
      <c r="AF2097" s="3"/>
      <c r="AG2097" s="4"/>
      <c r="AH2097" s="4"/>
      <c r="AI2097" s="4"/>
      <c r="AJ2097" s="1"/>
      <c r="AK2097" s="1"/>
      <c r="AL2097" s="1"/>
      <c r="AM2097" s="1"/>
    </row>
    <row r="2098" spans="1:39" ht="15" customHeight="1" x14ac:dyDescent="0.2">
      <c r="A2098" s="75">
        <f t="shared" si="715"/>
        <v>45033</v>
      </c>
      <c r="B2098" s="2">
        <f t="shared" si="706"/>
        <v>688.27529231000005</v>
      </c>
      <c r="C2098" s="157">
        <f t="shared" si="724"/>
        <v>681.19475568999997</v>
      </c>
      <c r="D2098" s="158">
        <f t="shared" si="716"/>
        <v>6508.4</v>
      </c>
      <c r="E2098" s="150">
        <f>IF(AND(K2098=1,K2097&gt;1),VLOOKUP(A2097,[1]Plan1!$GA$137:$GD$300,4),E2097)</f>
        <v>6563.07</v>
      </c>
      <c r="F2098" s="152">
        <f t="shared" si="707"/>
        <v>44954</v>
      </c>
      <c r="G2098" s="152">
        <f t="shared" si="725"/>
        <v>44985</v>
      </c>
      <c r="H2098" s="159">
        <f t="shared" si="708"/>
        <v>8.3999139573474046E-3</v>
      </c>
      <c r="I2098" s="160">
        <f t="shared" si="717"/>
        <v>45046</v>
      </c>
      <c r="J2098" s="155">
        <f t="shared" si="726"/>
        <v>31</v>
      </c>
      <c r="K2098" s="155">
        <f t="shared" si="722"/>
        <v>18</v>
      </c>
      <c r="L2098" s="2">
        <f t="shared" si="718"/>
        <v>1.0048688100000001</v>
      </c>
      <c r="M2098" s="157">
        <f t="shared" si="723"/>
        <v>1.0048688100000001</v>
      </c>
      <c r="N2098" s="2">
        <f t="shared" si="709"/>
        <v>684.51136352000003</v>
      </c>
      <c r="O2098" s="161">
        <f t="shared" si="719"/>
        <v>0</v>
      </c>
      <c r="P2098" s="162">
        <f t="shared" si="710"/>
        <v>0</v>
      </c>
      <c r="Q2098" s="157">
        <f t="shared" si="711"/>
        <v>0</v>
      </c>
      <c r="R2098" s="163">
        <f t="shared" si="720"/>
        <v>0.12</v>
      </c>
      <c r="S2098" s="161">
        <f t="shared" si="712"/>
        <v>18</v>
      </c>
      <c r="T2098" s="161">
        <v>360</v>
      </c>
      <c r="U2098" s="164">
        <f t="shared" si="713"/>
        <v>1.005498709</v>
      </c>
      <c r="V2098" s="157">
        <f t="shared" si="714"/>
        <v>3.76392879</v>
      </c>
      <c r="W2098" s="2">
        <f t="shared" si="721"/>
        <v>0</v>
      </c>
      <c r="X2098" s="8"/>
      <c r="Y2098" s="8"/>
      <c r="Z2098" s="5"/>
      <c r="AA2098" s="1"/>
      <c r="AB2098" s="8"/>
      <c r="AC2098" s="3"/>
      <c r="AD2098" s="1"/>
      <c r="AE2098" s="3"/>
      <c r="AF2098" s="3"/>
      <c r="AG2098" s="4"/>
      <c r="AH2098" s="4"/>
      <c r="AI2098" s="4"/>
      <c r="AJ2098" s="1"/>
      <c r="AK2098" s="1"/>
      <c r="AL2098" s="1"/>
      <c r="AM2098" s="1"/>
    </row>
    <row r="2099" spans="1:39" ht="15" customHeight="1" x14ac:dyDescent="0.2">
      <c r="A2099" s="75">
        <f t="shared" si="715"/>
        <v>45034</v>
      </c>
      <c r="B2099" s="2">
        <f t="shared" si="706"/>
        <v>688.67080411999996</v>
      </c>
      <c r="C2099" s="157">
        <f t="shared" si="724"/>
        <v>681.19475568999997</v>
      </c>
      <c r="D2099" s="158">
        <f t="shared" si="716"/>
        <v>6508.4</v>
      </c>
      <c r="E2099" s="150">
        <f>IF(AND(K2099=1,K2098&gt;1),VLOOKUP(A2098,[1]Plan1!$GA$137:$GD$300,4),E2098)</f>
        <v>6563.07</v>
      </c>
      <c r="F2099" s="152">
        <f t="shared" si="707"/>
        <v>44954</v>
      </c>
      <c r="G2099" s="152">
        <f t="shared" si="725"/>
        <v>44985</v>
      </c>
      <c r="H2099" s="159">
        <f t="shared" si="708"/>
        <v>8.3999139573474046E-3</v>
      </c>
      <c r="I2099" s="160">
        <f t="shared" si="717"/>
        <v>45046</v>
      </c>
      <c r="J2099" s="155">
        <f t="shared" si="726"/>
        <v>31</v>
      </c>
      <c r="K2099" s="155">
        <f t="shared" si="722"/>
        <v>19</v>
      </c>
      <c r="L2099" s="2">
        <f t="shared" si="718"/>
        <v>1.00513999</v>
      </c>
      <c r="M2099" s="157">
        <f t="shared" si="723"/>
        <v>1.00513999</v>
      </c>
      <c r="N2099" s="2">
        <f t="shared" si="709"/>
        <v>684.69608991999996</v>
      </c>
      <c r="O2099" s="161">
        <f t="shared" si="719"/>
        <v>0</v>
      </c>
      <c r="P2099" s="162">
        <f t="shared" si="710"/>
        <v>0</v>
      </c>
      <c r="Q2099" s="157">
        <f t="shared" si="711"/>
        <v>0</v>
      </c>
      <c r="R2099" s="163">
        <f t="shared" si="720"/>
        <v>0.12</v>
      </c>
      <c r="S2099" s="161">
        <f t="shared" si="712"/>
        <v>19</v>
      </c>
      <c r="T2099" s="161">
        <v>360</v>
      </c>
      <c r="U2099" s="164">
        <f t="shared" si="713"/>
        <v>1.0058050780000001</v>
      </c>
      <c r="V2099" s="157">
        <f t="shared" si="714"/>
        <v>3.9747142000000002</v>
      </c>
      <c r="W2099" s="2">
        <f t="shared" si="721"/>
        <v>0</v>
      </c>
      <c r="X2099" s="8"/>
      <c r="Y2099" s="8"/>
      <c r="Z2099" s="5"/>
      <c r="AA2099" s="1"/>
      <c r="AB2099" s="8"/>
      <c r="AC2099" s="3"/>
      <c r="AD2099" s="1"/>
      <c r="AE2099" s="3"/>
      <c r="AF2099" s="3"/>
      <c r="AG2099" s="4"/>
      <c r="AH2099" s="4"/>
      <c r="AI2099" s="4"/>
      <c r="AJ2099" s="1"/>
      <c r="AK2099" s="1"/>
      <c r="AL2099" s="1"/>
      <c r="AM2099" s="1"/>
    </row>
    <row r="2100" spans="1:39" ht="15" customHeight="1" x14ac:dyDescent="0.2">
      <c r="A2100" s="75">
        <f t="shared" si="715"/>
        <v>45035</v>
      </c>
      <c r="B2100" s="2">
        <f t="shared" si="706"/>
        <v>689.06654764000007</v>
      </c>
      <c r="C2100" s="157">
        <f t="shared" si="724"/>
        <v>681.19475568999997</v>
      </c>
      <c r="D2100" s="158">
        <f t="shared" si="716"/>
        <v>6508.4</v>
      </c>
      <c r="E2100" s="150">
        <f>IF(AND(K2100=1,K2099&gt;1),VLOOKUP(A2099,[1]Plan1!$GA$137:$GD$300,4),E2099)</f>
        <v>6563.07</v>
      </c>
      <c r="F2100" s="152">
        <f t="shared" si="707"/>
        <v>44954</v>
      </c>
      <c r="G2100" s="152">
        <f t="shared" si="725"/>
        <v>44985</v>
      </c>
      <c r="H2100" s="159">
        <f t="shared" si="708"/>
        <v>8.3999139573474046E-3</v>
      </c>
      <c r="I2100" s="160">
        <f t="shared" si="717"/>
        <v>45046</v>
      </c>
      <c r="J2100" s="155">
        <f t="shared" si="726"/>
        <v>31</v>
      </c>
      <c r="K2100" s="155">
        <f t="shared" si="722"/>
        <v>20</v>
      </c>
      <c r="L2100" s="2">
        <f t="shared" si="718"/>
        <v>1.0054112500000001</v>
      </c>
      <c r="M2100" s="157">
        <f t="shared" si="723"/>
        <v>1.0054112500000001</v>
      </c>
      <c r="N2100" s="2">
        <f t="shared" si="709"/>
        <v>684.88087081000003</v>
      </c>
      <c r="O2100" s="161">
        <f t="shared" si="719"/>
        <v>0</v>
      </c>
      <c r="P2100" s="162">
        <f t="shared" si="710"/>
        <v>0</v>
      </c>
      <c r="Q2100" s="157">
        <f t="shared" si="711"/>
        <v>0</v>
      </c>
      <c r="R2100" s="163">
        <f t="shared" si="720"/>
        <v>0.12</v>
      </c>
      <c r="S2100" s="161">
        <f t="shared" si="712"/>
        <v>20</v>
      </c>
      <c r="T2100" s="161">
        <v>360</v>
      </c>
      <c r="U2100" s="164">
        <f t="shared" si="713"/>
        <v>1.00611154</v>
      </c>
      <c r="V2100" s="157">
        <f t="shared" si="714"/>
        <v>4.1856768300000002</v>
      </c>
      <c r="W2100" s="2">
        <f t="shared" si="721"/>
        <v>0</v>
      </c>
      <c r="X2100" s="8"/>
      <c r="Y2100" s="8"/>
      <c r="Z2100" s="5"/>
      <c r="AA2100" s="1"/>
      <c r="AB2100" s="8"/>
      <c r="AC2100" s="3"/>
      <c r="AD2100" s="1"/>
      <c r="AE2100" s="3"/>
      <c r="AF2100" s="3"/>
      <c r="AG2100" s="4"/>
      <c r="AH2100" s="4"/>
      <c r="AI2100" s="4"/>
      <c r="AJ2100" s="1"/>
      <c r="AK2100" s="1"/>
      <c r="AL2100" s="1"/>
      <c r="AM2100" s="1"/>
    </row>
    <row r="2101" spans="1:39" ht="15" customHeight="1" x14ac:dyDescent="0.2">
      <c r="A2101" s="75">
        <f t="shared" si="715"/>
        <v>45036</v>
      </c>
      <c r="B2101" s="2">
        <f t="shared" si="706"/>
        <v>689.46251610999991</v>
      </c>
      <c r="C2101" s="157">
        <f t="shared" si="724"/>
        <v>681.19475568999997</v>
      </c>
      <c r="D2101" s="158">
        <f t="shared" si="716"/>
        <v>6508.4</v>
      </c>
      <c r="E2101" s="150">
        <f>IF(AND(K2101=1,K2100&gt;1),VLOOKUP(A2100,[1]Plan1!$GA$137:$GD$300,4),E2100)</f>
        <v>6563.07</v>
      </c>
      <c r="F2101" s="152">
        <f t="shared" si="707"/>
        <v>44954</v>
      </c>
      <c r="G2101" s="152">
        <f t="shared" si="725"/>
        <v>44985</v>
      </c>
      <c r="H2101" s="159">
        <f t="shared" si="708"/>
        <v>8.3999139573474046E-3</v>
      </c>
      <c r="I2101" s="160">
        <f t="shared" si="717"/>
        <v>45046</v>
      </c>
      <c r="J2101" s="155">
        <f t="shared" si="726"/>
        <v>31</v>
      </c>
      <c r="K2101" s="155">
        <f t="shared" si="722"/>
        <v>21</v>
      </c>
      <c r="L2101" s="2">
        <f t="shared" si="718"/>
        <v>1.00568258</v>
      </c>
      <c r="M2101" s="157">
        <f t="shared" si="723"/>
        <v>1.00568258</v>
      </c>
      <c r="N2101" s="2">
        <f t="shared" si="709"/>
        <v>685.06569937999996</v>
      </c>
      <c r="O2101" s="161">
        <f t="shared" si="719"/>
        <v>0</v>
      </c>
      <c r="P2101" s="162">
        <f t="shared" si="710"/>
        <v>0</v>
      </c>
      <c r="Q2101" s="157">
        <f t="shared" si="711"/>
        <v>0</v>
      </c>
      <c r="R2101" s="163">
        <f t="shared" si="720"/>
        <v>0.12</v>
      </c>
      <c r="S2101" s="161">
        <f t="shared" si="712"/>
        <v>21</v>
      </c>
      <c r="T2101" s="161">
        <v>360</v>
      </c>
      <c r="U2101" s="164">
        <f t="shared" si="713"/>
        <v>1.0064180949999999</v>
      </c>
      <c r="V2101" s="157">
        <f t="shared" si="714"/>
        <v>4.3968167300000003</v>
      </c>
      <c r="W2101" s="2">
        <f t="shared" si="721"/>
        <v>0</v>
      </c>
      <c r="X2101" s="8"/>
      <c r="Y2101" s="8"/>
      <c r="Z2101" s="5"/>
      <c r="AA2101" s="1"/>
      <c r="AB2101" s="8"/>
      <c r="AC2101" s="3"/>
      <c r="AD2101" s="1"/>
      <c r="AE2101" s="3"/>
      <c r="AF2101" s="3"/>
      <c r="AG2101" s="4"/>
      <c r="AH2101" s="4"/>
      <c r="AI2101" s="4"/>
      <c r="AJ2101" s="1"/>
      <c r="AK2101" s="1"/>
      <c r="AL2101" s="1"/>
      <c r="AM2101" s="1"/>
    </row>
    <row r="2102" spans="1:39" ht="15" customHeight="1" x14ac:dyDescent="0.2">
      <c r="A2102" s="75">
        <f t="shared" si="715"/>
        <v>45037</v>
      </c>
      <c r="B2102" s="2">
        <f t="shared" si="706"/>
        <v>689.85871033000001</v>
      </c>
      <c r="C2102" s="157">
        <f t="shared" si="724"/>
        <v>681.19475568999997</v>
      </c>
      <c r="D2102" s="158">
        <f t="shared" si="716"/>
        <v>6508.4</v>
      </c>
      <c r="E2102" s="150">
        <f>IF(AND(K2102=1,K2101&gt;1),VLOOKUP(A2101,[1]Plan1!$GA$137:$GD$300,4),E2101)</f>
        <v>6563.07</v>
      </c>
      <c r="F2102" s="152">
        <f t="shared" si="707"/>
        <v>44954</v>
      </c>
      <c r="G2102" s="152">
        <f t="shared" si="725"/>
        <v>44985</v>
      </c>
      <c r="H2102" s="159">
        <f t="shared" si="708"/>
        <v>8.3999139573474046E-3</v>
      </c>
      <c r="I2102" s="160">
        <f t="shared" si="717"/>
        <v>45046</v>
      </c>
      <c r="J2102" s="155">
        <f t="shared" si="726"/>
        <v>31</v>
      </c>
      <c r="K2102" s="155">
        <f t="shared" si="722"/>
        <v>22</v>
      </c>
      <c r="L2102" s="2">
        <f t="shared" si="718"/>
        <v>1.0059539799999999</v>
      </c>
      <c r="M2102" s="157">
        <f t="shared" si="723"/>
        <v>1.0059539799999999</v>
      </c>
      <c r="N2102" s="2">
        <f t="shared" si="709"/>
        <v>685.25057563999997</v>
      </c>
      <c r="O2102" s="161">
        <f t="shared" si="719"/>
        <v>0</v>
      </c>
      <c r="P2102" s="162">
        <f t="shared" si="710"/>
        <v>0</v>
      </c>
      <c r="Q2102" s="157">
        <f t="shared" si="711"/>
        <v>0</v>
      </c>
      <c r="R2102" s="163">
        <f t="shared" si="720"/>
        <v>0.12</v>
      </c>
      <c r="S2102" s="161">
        <f t="shared" si="712"/>
        <v>22</v>
      </c>
      <c r="T2102" s="161">
        <v>360</v>
      </c>
      <c r="U2102" s="164">
        <f t="shared" si="713"/>
        <v>1.006724744</v>
      </c>
      <c r="V2102" s="157">
        <f t="shared" si="714"/>
        <v>4.60813469</v>
      </c>
      <c r="W2102" s="2">
        <f t="shared" si="721"/>
        <v>0</v>
      </c>
      <c r="X2102" s="8"/>
      <c r="Y2102" s="8"/>
      <c r="Z2102" s="5"/>
      <c r="AA2102" s="1"/>
      <c r="AB2102" s="8"/>
      <c r="AC2102" s="3"/>
      <c r="AD2102" s="1"/>
      <c r="AE2102" s="3"/>
      <c r="AF2102" s="3"/>
      <c r="AG2102" s="4"/>
      <c r="AH2102" s="4"/>
      <c r="AI2102" s="4"/>
      <c r="AJ2102" s="1"/>
      <c r="AK2102" s="1"/>
      <c r="AL2102" s="1"/>
      <c r="AM2102" s="1"/>
    </row>
    <row r="2103" spans="1:39" ht="15" customHeight="1" x14ac:dyDescent="0.2">
      <c r="A2103" s="75">
        <f t="shared" si="715"/>
        <v>45038</v>
      </c>
      <c r="B2103" s="2">
        <f t="shared" si="706"/>
        <v>690.25513723999995</v>
      </c>
      <c r="C2103" s="157">
        <f t="shared" si="724"/>
        <v>681.19475568999997</v>
      </c>
      <c r="D2103" s="158">
        <f t="shared" si="716"/>
        <v>6508.4</v>
      </c>
      <c r="E2103" s="150">
        <f>IF(AND(K2103=1,K2102&gt;1),VLOOKUP(A2102,[1]Plan1!$GA$137:$GD$300,4),E2102)</f>
        <v>6563.07</v>
      </c>
      <c r="F2103" s="152">
        <f t="shared" si="707"/>
        <v>44954</v>
      </c>
      <c r="G2103" s="152">
        <f t="shared" si="725"/>
        <v>44985</v>
      </c>
      <c r="H2103" s="159">
        <f t="shared" si="708"/>
        <v>8.3999139573474046E-3</v>
      </c>
      <c r="I2103" s="160">
        <f t="shared" si="717"/>
        <v>45046</v>
      </c>
      <c r="J2103" s="155">
        <f t="shared" si="726"/>
        <v>31</v>
      </c>
      <c r="K2103" s="155">
        <f t="shared" si="722"/>
        <v>23</v>
      </c>
      <c r="L2103" s="2">
        <f t="shared" si="718"/>
        <v>1.00622546</v>
      </c>
      <c r="M2103" s="157">
        <f t="shared" si="723"/>
        <v>1.00622546</v>
      </c>
      <c r="N2103" s="2">
        <f t="shared" si="709"/>
        <v>685.43550639</v>
      </c>
      <c r="O2103" s="161">
        <f t="shared" si="719"/>
        <v>0</v>
      </c>
      <c r="P2103" s="162">
        <f t="shared" si="710"/>
        <v>0</v>
      </c>
      <c r="Q2103" s="157">
        <f t="shared" si="711"/>
        <v>0</v>
      </c>
      <c r="R2103" s="163">
        <f t="shared" si="720"/>
        <v>0.12</v>
      </c>
      <c r="S2103" s="161">
        <f t="shared" si="712"/>
        <v>23</v>
      </c>
      <c r="T2103" s="161">
        <v>360</v>
      </c>
      <c r="U2103" s="164">
        <f t="shared" si="713"/>
        <v>1.0070314869999999</v>
      </c>
      <c r="V2103" s="157">
        <f t="shared" si="714"/>
        <v>4.8196308500000002</v>
      </c>
      <c r="W2103" s="2">
        <f t="shared" si="721"/>
        <v>0</v>
      </c>
      <c r="X2103" s="8"/>
      <c r="Y2103" s="8"/>
      <c r="Z2103" s="5"/>
      <c r="AA2103" s="1"/>
      <c r="AB2103" s="8"/>
      <c r="AC2103" s="3"/>
      <c r="AD2103" s="1"/>
      <c r="AE2103" s="3"/>
      <c r="AF2103" s="3"/>
      <c r="AG2103" s="4"/>
      <c r="AH2103" s="4"/>
      <c r="AI2103" s="4"/>
      <c r="AJ2103" s="1"/>
      <c r="AK2103" s="1"/>
      <c r="AL2103" s="1"/>
      <c r="AM2103" s="1"/>
    </row>
    <row r="2104" spans="1:39" ht="15" customHeight="1" x14ac:dyDescent="0.2">
      <c r="A2104" s="75">
        <f t="shared" si="715"/>
        <v>45039</v>
      </c>
      <c r="B2104" s="2">
        <f t="shared" si="706"/>
        <v>690.65178938999998</v>
      </c>
      <c r="C2104" s="157">
        <f t="shared" si="724"/>
        <v>681.19475568999997</v>
      </c>
      <c r="D2104" s="158">
        <f t="shared" si="716"/>
        <v>6508.4</v>
      </c>
      <c r="E2104" s="150">
        <f>IF(AND(K2104=1,K2103&gt;1),VLOOKUP(A2103,[1]Plan1!$GA$137:$GD$300,4),E2103)</f>
        <v>6563.07</v>
      </c>
      <c r="F2104" s="152">
        <f t="shared" si="707"/>
        <v>44954</v>
      </c>
      <c r="G2104" s="152">
        <f t="shared" si="725"/>
        <v>44985</v>
      </c>
      <c r="H2104" s="159">
        <f t="shared" si="708"/>
        <v>8.3999139573474046E-3</v>
      </c>
      <c r="I2104" s="160">
        <f t="shared" si="717"/>
        <v>45046</v>
      </c>
      <c r="J2104" s="155">
        <f t="shared" si="726"/>
        <v>31</v>
      </c>
      <c r="K2104" s="155">
        <f t="shared" si="722"/>
        <v>24</v>
      </c>
      <c r="L2104" s="2">
        <f t="shared" si="718"/>
        <v>1.0064970099999999</v>
      </c>
      <c r="M2104" s="157">
        <f t="shared" si="723"/>
        <v>1.0064970099999999</v>
      </c>
      <c r="N2104" s="2">
        <f t="shared" si="709"/>
        <v>685.62048482</v>
      </c>
      <c r="O2104" s="161">
        <f t="shared" si="719"/>
        <v>0</v>
      </c>
      <c r="P2104" s="162">
        <f t="shared" si="710"/>
        <v>0</v>
      </c>
      <c r="Q2104" s="157">
        <f t="shared" si="711"/>
        <v>0</v>
      </c>
      <c r="R2104" s="163">
        <f t="shared" si="720"/>
        <v>0.12</v>
      </c>
      <c r="S2104" s="161">
        <f t="shared" si="712"/>
        <v>24</v>
      </c>
      <c r="T2104" s="161">
        <v>360</v>
      </c>
      <c r="U2104" s="164">
        <f t="shared" si="713"/>
        <v>1.0073383229999999</v>
      </c>
      <c r="V2104" s="157">
        <f t="shared" si="714"/>
        <v>5.0313045699999996</v>
      </c>
      <c r="W2104" s="2">
        <f t="shared" si="721"/>
        <v>0</v>
      </c>
      <c r="X2104" s="8"/>
      <c r="Y2104" s="8"/>
      <c r="Z2104" s="5"/>
      <c r="AA2104" s="1"/>
      <c r="AB2104" s="8"/>
      <c r="AC2104" s="3"/>
      <c r="AD2104" s="1"/>
      <c r="AE2104" s="3"/>
      <c r="AF2104" s="3"/>
      <c r="AG2104" s="4"/>
      <c r="AH2104" s="4"/>
      <c r="AI2104" s="4"/>
      <c r="AJ2104" s="1"/>
      <c r="AK2104" s="1"/>
      <c r="AL2104" s="1"/>
      <c r="AM2104" s="1"/>
    </row>
    <row r="2105" spans="1:39" ht="15" customHeight="1" x14ac:dyDescent="0.2">
      <c r="A2105" s="75">
        <f t="shared" si="715"/>
        <v>45040</v>
      </c>
      <c r="B2105" s="2">
        <f t="shared" si="706"/>
        <v>691.04866688999994</v>
      </c>
      <c r="C2105" s="157">
        <f t="shared" si="724"/>
        <v>681.19475568999997</v>
      </c>
      <c r="D2105" s="158">
        <f t="shared" si="716"/>
        <v>6508.4</v>
      </c>
      <c r="E2105" s="150">
        <f>IF(AND(K2105=1,K2104&gt;1),VLOOKUP(A2104,[1]Plan1!$GA$137:$GD$300,4),E2104)</f>
        <v>6563.07</v>
      </c>
      <c r="F2105" s="152">
        <f t="shared" si="707"/>
        <v>44954</v>
      </c>
      <c r="G2105" s="152">
        <f t="shared" si="725"/>
        <v>44985</v>
      </c>
      <c r="H2105" s="159">
        <f t="shared" si="708"/>
        <v>8.3999139573474046E-3</v>
      </c>
      <c r="I2105" s="160">
        <f t="shared" si="717"/>
        <v>45046</v>
      </c>
      <c r="J2105" s="155">
        <f t="shared" si="726"/>
        <v>31</v>
      </c>
      <c r="K2105" s="155">
        <f t="shared" si="722"/>
        <v>25</v>
      </c>
      <c r="L2105" s="2">
        <f t="shared" si="718"/>
        <v>1.0067686300000001</v>
      </c>
      <c r="M2105" s="157">
        <f t="shared" si="723"/>
        <v>1.0067686300000001</v>
      </c>
      <c r="N2105" s="2">
        <f t="shared" si="709"/>
        <v>685.80551093999998</v>
      </c>
      <c r="O2105" s="161">
        <f t="shared" si="719"/>
        <v>0</v>
      </c>
      <c r="P2105" s="162">
        <f t="shared" si="710"/>
        <v>0</v>
      </c>
      <c r="Q2105" s="157">
        <f t="shared" si="711"/>
        <v>0</v>
      </c>
      <c r="R2105" s="163">
        <f t="shared" si="720"/>
        <v>0.12</v>
      </c>
      <c r="S2105" s="161">
        <f t="shared" si="712"/>
        <v>25</v>
      </c>
      <c r="T2105" s="161">
        <v>360</v>
      </c>
      <c r="U2105" s="164">
        <f t="shared" si="713"/>
        <v>1.0076452520000001</v>
      </c>
      <c r="V2105" s="157">
        <f t="shared" si="714"/>
        <v>5.2431559500000002</v>
      </c>
      <c r="W2105" s="2">
        <f t="shared" si="721"/>
        <v>0</v>
      </c>
      <c r="X2105" s="8"/>
      <c r="Y2105" s="8"/>
      <c r="Z2105" s="5"/>
      <c r="AA2105" s="1"/>
      <c r="AB2105" s="8"/>
      <c r="AC2105" s="3"/>
      <c r="AD2105" s="1"/>
      <c r="AE2105" s="3"/>
      <c r="AF2105" s="3"/>
      <c r="AG2105" s="4"/>
      <c r="AH2105" s="4"/>
      <c r="AI2105" s="4"/>
      <c r="AJ2105" s="1"/>
      <c r="AK2105" s="1"/>
      <c r="AL2105" s="1"/>
      <c r="AM2105" s="1"/>
    </row>
    <row r="2106" spans="1:39" ht="15" customHeight="1" x14ac:dyDescent="0.2">
      <c r="A2106" s="75">
        <f t="shared" si="715"/>
        <v>45041</v>
      </c>
      <c r="B2106" s="2">
        <f t="shared" si="706"/>
        <v>691.44577738999999</v>
      </c>
      <c r="C2106" s="157">
        <f t="shared" si="724"/>
        <v>681.19475568999997</v>
      </c>
      <c r="D2106" s="158">
        <f t="shared" si="716"/>
        <v>6508.4</v>
      </c>
      <c r="E2106" s="150">
        <f>IF(AND(K2106=1,K2105&gt;1),VLOOKUP(A2105,[1]Plan1!$GA$137:$GD$300,4),E2105)</f>
        <v>6563.07</v>
      </c>
      <c r="F2106" s="152">
        <f t="shared" si="707"/>
        <v>44954</v>
      </c>
      <c r="G2106" s="152">
        <f t="shared" si="725"/>
        <v>44985</v>
      </c>
      <c r="H2106" s="159">
        <f t="shared" si="708"/>
        <v>8.3999139573474046E-3</v>
      </c>
      <c r="I2106" s="160">
        <f t="shared" si="717"/>
        <v>45046</v>
      </c>
      <c r="J2106" s="155">
        <f t="shared" si="726"/>
        <v>31</v>
      </c>
      <c r="K2106" s="155">
        <f t="shared" si="722"/>
        <v>26</v>
      </c>
      <c r="L2106" s="2">
        <f t="shared" si="718"/>
        <v>1.0070403299999999</v>
      </c>
      <c r="M2106" s="157">
        <f t="shared" si="723"/>
        <v>1.0070403299999999</v>
      </c>
      <c r="N2106" s="2">
        <f t="shared" si="709"/>
        <v>685.99059155999998</v>
      </c>
      <c r="O2106" s="161">
        <f t="shared" si="719"/>
        <v>0</v>
      </c>
      <c r="P2106" s="162">
        <f t="shared" si="710"/>
        <v>0</v>
      </c>
      <c r="Q2106" s="157">
        <f t="shared" si="711"/>
        <v>0</v>
      </c>
      <c r="R2106" s="163">
        <f t="shared" si="720"/>
        <v>0.12</v>
      </c>
      <c r="S2106" s="161">
        <f t="shared" si="712"/>
        <v>26</v>
      </c>
      <c r="T2106" s="161">
        <v>360</v>
      </c>
      <c r="U2106" s="164">
        <f t="shared" si="713"/>
        <v>1.0079522750000001</v>
      </c>
      <c r="V2106" s="157">
        <f t="shared" si="714"/>
        <v>5.4551858299999996</v>
      </c>
      <c r="W2106" s="2">
        <f t="shared" si="721"/>
        <v>0</v>
      </c>
      <c r="X2106" s="8"/>
      <c r="Y2106" s="8"/>
      <c r="Z2106" s="5"/>
      <c r="AA2106" s="1"/>
      <c r="AB2106" s="8"/>
      <c r="AC2106" s="3"/>
      <c r="AD2106" s="1"/>
      <c r="AE2106" s="3"/>
      <c r="AF2106" s="3"/>
      <c r="AG2106" s="4"/>
      <c r="AH2106" s="4"/>
      <c r="AI2106" s="4"/>
      <c r="AJ2106" s="1"/>
      <c r="AK2106" s="1"/>
      <c r="AL2106" s="1"/>
      <c r="AM2106" s="1"/>
    </row>
    <row r="2107" spans="1:39" ht="15" customHeight="1" x14ac:dyDescent="0.2">
      <c r="A2107" s="75">
        <f t="shared" si="715"/>
        <v>45042</v>
      </c>
      <c r="B2107" s="2">
        <f t="shared" si="706"/>
        <v>691.84311342000001</v>
      </c>
      <c r="C2107" s="157">
        <f t="shared" si="724"/>
        <v>681.19475568999997</v>
      </c>
      <c r="D2107" s="158">
        <f t="shared" si="716"/>
        <v>6508.4</v>
      </c>
      <c r="E2107" s="150">
        <f>IF(AND(K2107=1,K2106&gt;1),VLOOKUP(A2106,[1]Plan1!$GA$137:$GD$300,4),E2106)</f>
        <v>6563.07</v>
      </c>
      <c r="F2107" s="152">
        <f t="shared" si="707"/>
        <v>44954</v>
      </c>
      <c r="G2107" s="152">
        <f t="shared" si="725"/>
        <v>44985</v>
      </c>
      <c r="H2107" s="159">
        <f t="shared" si="708"/>
        <v>8.3999139573474046E-3</v>
      </c>
      <c r="I2107" s="160">
        <f t="shared" si="717"/>
        <v>45046</v>
      </c>
      <c r="J2107" s="155">
        <f t="shared" si="726"/>
        <v>31</v>
      </c>
      <c r="K2107" s="155">
        <f t="shared" si="722"/>
        <v>27</v>
      </c>
      <c r="L2107" s="2">
        <f t="shared" si="718"/>
        <v>1.0073121</v>
      </c>
      <c r="M2107" s="157">
        <f t="shared" si="723"/>
        <v>1.0073121</v>
      </c>
      <c r="N2107" s="2">
        <f t="shared" si="709"/>
        <v>686.17571985999996</v>
      </c>
      <c r="O2107" s="161">
        <f t="shared" si="719"/>
        <v>0</v>
      </c>
      <c r="P2107" s="162">
        <f t="shared" si="710"/>
        <v>0</v>
      </c>
      <c r="Q2107" s="157">
        <f t="shared" si="711"/>
        <v>0</v>
      </c>
      <c r="R2107" s="163">
        <f t="shared" si="720"/>
        <v>0.12</v>
      </c>
      <c r="S2107" s="161">
        <f t="shared" si="712"/>
        <v>27</v>
      </c>
      <c r="T2107" s="161">
        <v>360</v>
      </c>
      <c r="U2107" s="164">
        <f t="shared" si="713"/>
        <v>1.0082593909999999</v>
      </c>
      <c r="V2107" s="157">
        <f t="shared" si="714"/>
        <v>5.6673935599999998</v>
      </c>
      <c r="W2107" s="2">
        <f t="shared" si="721"/>
        <v>0</v>
      </c>
      <c r="X2107" s="8"/>
      <c r="Y2107" s="8"/>
      <c r="Z2107" s="5"/>
      <c r="AA2107" s="1"/>
      <c r="AB2107" s="8"/>
      <c r="AC2107" s="3"/>
      <c r="AD2107" s="1"/>
      <c r="AE2107" s="3"/>
      <c r="AF2107" s="3"/>
      <c r="AG2107" s="4"/>
      <c r="AH2107" s="4"/>
      <c r="AI2107" s="4"/>
      <c r="AJ2107" s="1"/>
      <c r="AK2107" s="1"/>
      <c r="AL2107" s="1"/>
      <c r="AM2107" s="1"/>
    </row>
    <row r="2108" spans="1:39" ht="15" customHeight="1" x14ac:dyDescent="0.2">
      <c r="A2108" s="75">
        <f t="shared" si="715"/>
        <v>45043</v>
      </c>
      <c r="B2108" s="2">
        <f t="shared" si="706"/>
        <v>692.24067577000005</v>
      </c>
      <c r="C2108" s="157">
        <f t="shared" si="724"/>
        <v>681.19475568999997</v>
      </c>
      <c r="D2108" s="158">
        <f t="shared" si="716"/>
        <v>6508.4</v>
      </c>
      <c r="E2108" s="150">
        <f>IF(AND(K2108=1,K2107&gt;1),VLOOKUP(A2107,[1]Plan1!$GA$137:$GD$300,4),E2107)</f>
        <v>6563.07</v>
      </c>
      <c r="F2108" s="152">
        <f t="shared" si="707"/>
        <v>44954</v>
      </c>
      <c r="G2108" s="152">
        <f t="shared" si="725"/>
        <v>44985</v>
      </c>
      <c r="H2108" s="159">
        <f t="shared" si="708"/>
        <v>8.3999139573474046E-3</v>
      </c>
      <c r="I2108" s="160">
        <f t="shared" si="717"/>
        <v>45046</v>
      </c>
      <c r="J2108" s="155">
        <f t="shared" si="726"/>
        <v>31</v>
      </c>
      <c r="K2108" s="155">
        <f t="shared" si="722"/>
        <v>28</v>
      </c>
      <c r="L2108" s="2">
        <f t="shared" si="718"/>
        <v>1.00758394</v>
      </c>
      <c r="M2108" s="157">
        <f t="shared" si="723"/>
        <v>1.00758394</v>
      </c>
      <c r="N2108" s="2">
        <f t="shared" si="709"/>
        <v>686.36089584000001</v>
      </c>
      <c r="O2108" s="161">
        <f t="shared" si="719"/>
        <v>0</v>
      </c>
      <c r="P2108" s="162">
        <f t="shared" si="710"/>
        <v>0</v>
      </c>
      <c r="Q2108" s="157">
        <f t="shared" si="711"/>
        <v>0</v>
      </c>
      <c r="R2108" s="163">
        <f t="shared" si="720"/>
        <v>0.12</v>
      </c>
      <c r="S2108" s="161">
        <f t="shared" si="712"/>
        <v>28</v>
      </c>
      <c r="T2108" s="161">
        <v>360</v>
      </c>
      <c r="U2108" s="164">
        <f t="shared" si="713"/>
        <v>1.0085666010000001</v>
      </c>
      <c r="V2108" s="157">
        <f t="shared" si="714"/>
        <v>5.8797799299999998</v>
      </c>
      <c r="W2108" s="2">
        <f t="shared" si="721"/>
        <v>0</v>
      </c>
      <c r="X2108" s="8"/>
      <c r="Y2108" s="8"/>
      <c r="Z2108" s="5"/>
      <c r="AA2108" s="1"/>
      <c r="AB2108" s="8"/>
      <c r="AC2108" s="3"/>
      <c r="AD2108" s="1"/>
      <c r="AE2108" s="3"/>
      <c r="AF2108" s="3"/>
      <c r="AG2108" s="4"/>
      <c r="AH2108" s="4"/>
      <c r="AI2108" s="4"/>
      <c r="AJ2108" s="1"/>
      <c r="AK2108" s="1"/>
      <c r="AL2108" s="1"/>
      <c r="AM2108" s="1"/>
    </row>
    <row r="2109" spans="1:39" ht="15" customHeight="1" x14ac:dyDescent="0.2">
      <c r="A2109" s="75">
        <f t="shared" si="715"/>
        <v>45044</v>
      </c>
      <c r="B2109" s="2">
        <f t="shared" si="706"/>
        <v>692.63847141999997</v>
      </c>
      <c r="C2109" s="157">
        <f t="shared" si="724"/>
        <v>681.19475568999997</v>
      </c>
      <c r="D2109" s="158">
        <f t="shared" si="716"/>
        <v>6508.4</v>
      </c>
      <c r="E2109" s="150">
        <f>IF(AND(K2109=1,K2108&gt;1),VLOOKUP(A2108,[1]Plan1!$GA$137:$GD$300,4),E2108)</f>
        <v>6563.07</v>
      </c>
      <c r="F2109" s="152">
        <f t="shared" si="707"/>
        <v>44954</v>
      </c>
      <c r="G2109" s="152">
        <f t="shared" si="725"/>
        <v>44985</v>
      </c>
      <c r="H2109" s="159">
        <f t="shared" si="708"/>
        <v>8.3999139573474046E-3</v>
      </c>
      <c r="I2109" s="160">
        <f t="shared" si="717"/>
        <v>45046</v>
      </c>
      <c r="J2109" s="155">
        <f t="shared" si="726"/>
        <v>31</v>
      </c>
      <c r="K2109" s="155">
        <f t="shared" si="722"/>
        <v>29</v>
      </c>
      <c r="L2109" s="2">
        <f t="shared" si="718"/>
        <v>1.00785586</v>
      </c>
      <c r="M2109" s="157">
        <f t="shared" si="723"/>
        <v>1.00785586</v>
      </c>
      <c r="N2109" s="2">
        <f t="shared" si="709"/>
        <v>686.54612631999998</v>
      </c>
      <c r="O2109" s="161">
        <f t="shared" si="719"/>
        <v>0</v>
      </c>
      <c r="P2109" s="162">
        <f t="shared" si="710"/>
        <v>0</v>
      </c>
      <c r="Q2109" s="157">
        <f t="shared" si="711"/>
        <v>0</v>
      </c>
      <c r="R2109" s="163">
        <f t="shared" si="720"/>
        <v>0.12</v>
      </c>
      <c r="S2109" s="161">
        <f t="shared" si="712"/>
        <v>29</v>
      </c>
      <c r="T2109" s="161">
        <v>360</v>
      </c>
      <c r="U2109" s="164">
        <f t="shared" si="713"/>
        <v>1.008873905</v>
      </c>
      <c r="V2109" s="157">
        <f t="shared" si="714"/>
        <v>6.0923451000000002</v>
      </c>
      <c r="W2109" s="2">
        <f t="shared" si="721"/>
        <v>0</v>
      </c>
      <c r="X2109" s="8"/>
      <c r="Y2109" s="8"/>
      <c r="Z2109" s="5"/>
      <c r="AA2109" s="1"/>
      <c r="AB2109" s="8"/>
      <c r="AC2109" s="3"/>
      <c r="AD2109" s="1"/>
      <c r="AE2109" s="3"/>
      <c r="AF2109" s="3"/>
      <c r="AG2109" s="4"/>
      <c r="AH2109" s="4"/>
      <c r="AI2109" s="4"/>
      <c r="AJ2109" s="1"/>
      <c r="AK2109" s="1"/>
      <c r="AL2109" s="1"/>
      <c r="AM2109" s="1"/>
    </row>
    <row r="2110" spans="1:39" ht="15" customHeight="1" x14ac:dyDescent="0.2">
      <c r="A2110" s="75">
        <f t="shared" si="715"/>
        <v>45045</v>
      </c>
      <c r="B2110" s="2">
        <f t="shared" si="706"/>
        <v>693.03649289000009</v>
      </c>
      <c r="C2110" s="157">
        <f t="shared" si="724"/>
        <v>681.19475568999997</v>
      </c>
      <c r="D2110" s="158">
        <f t="shared" si="716"/>
        <v>6508.4</v>
      </c>
      <c r="E2110" s="150">
        <f>IF(AND(K2110=1,K2109&gt;1),VLOOKUP(A2109,[1]Plan1!$GA$137:$GD$300,4),E2109)</f>
        <v>6563.07</v>
      </c>
      <c r="F2110" s="152">
        <f t="shared" si="707"/>
        <v>44954</v>
      </c>
      <c r="G2110" s="152">
        <f t="shared" si="725"/>
        <v>44985</v>
      </c>
      <c r="H2110" s="159">
        <f t="shared" si="708"/>
        <v>8.3999139573474046E-3</v>
      </c>
      <c r="I2110" s="160">
        <f t="shared" si="717"/>
        <v>45046</v>
      </c>
      <c r="J2110" s="155">
        <f t="shared" si="726"/>
        <v>31</v>
      </c>
      <c r="K2110" s="155">
        <f t="shared" si="722"/>
        <v>30</v>
      </c>
      <c r="L2110" s="2">
        <f t="shared" si="718"/>
        <v>1.0081278499999999</v>
      </c>
      <c r="M2110" s="157">
        <f t="shared" si="723"/>
        <v>1.0081278499999999</v>
      </c>
      <c r="N2110" s="2">
        <f t="shared" si="709"/>
        <v>686.73140448000004</v>
      </c>
      <c r="O2110" s="161">
        <f t="shared" si="719"/>
        <v>0</v>
      </c>
      <c r="P2110" s="162">
        <f t="shared" si="710"/>
        <v>0</v>
      </c>
      <c r="Q2110" s="157">
        <f t="shared" si="711"/>
        <v>0</v>
      </c>
      <c r="R2110" s="163">
        <f t="shared" si="720"/>
        <v>0.12</v>
      </c>
      <c r="S2110" s="161">
        <f t="shared" si="712"/>
        <v>30</v>
      </c>
      <c r="T2110" s="161">
        <v>360</v>
      </c>
      <c r="U2110" s="164">
        <f t="shared" si="713"/>
        <v>1.009181302</v>
      </c>
      <c r="V2110" s="157">
        <f t="shared" si="714"/>
        <v>6.3050884099999998</v>
      </c>
      <c r="W2110" s="2">
        <f t="shared" si="721"/>
        <v>0</v>
      </c>
      <c r="X2110" s="8"/>
      <c r="Y2110" s="8"/>
      <c r="Z2110" s="5"/>
      <c r="AA2110" s="1"/>
      <c r="AB2110" s="8"/>
      <c r="AC2110" s="3"/>
      <c r="AD2110" s="1"/>
      <c r="AE2110" s="3"/>
      <c r="AF2110" s="3"/>
      <c r="AG2110" s="4"/>
      <c r="AH2110" s="4"/>
      <c r="AI2110" s="4"/>
      <c r="AJ2110" s="1"/>
      <c r="AK2110" s="1"/>
      <c r="AL2110" s="1"/>
      <c r="AM2110" s="1"/>
    </row>
    <row r="2111" spans="1:39" ht="15" customHeight="1" x14ac:dyDescent="0.2">
      <c r="A2111" s="75">
        <f t="shared" si="715"/>
        <v>45046</v>
      </c>
      <c r="B2111" s="2">
        <f t="shared" si="706"/>
        <v>693.43474098999991</v>
      </c>
      <c r="C2111" s="157">
        <f t="shared" si="724"/>
        <v>681.19475568999997</v>
      </c>
      <c r="D2111" s="158">
        <f t="shared" si="716"/>
        <v>6508.4</v>
      </c>
      <c r="E2111" s="150">
        <f>IF(AND(K2111=1,K2110&gt;1),VLOOKUP(A2110,[1]Plan1!$GA$137:$GD$300,4),E2110)</f>
        <v>6563.07</v>
      </c>
      <c r="F2111" s="152">
        <f t="shared" si="707"/>
        <v>44954</v>
      </c>
      <c r="G2111" s="152">
        <f t="shared" si="725"/>
        <v>44985</v>
      </c>
      <c r="H2111" s="159">
        <f t="shared" si="708"/>
        <v>8.3999139573474046E-3</v>
      </c>
      <c r="I2111" s="160">
        <f t="shared" si="717"/>
        <v>45046</v>
      </c>
      <c r="J2111" s="155">
        <f t="shared" si="726"/>
        <v>31</v>
      </c>
      <c r="K2111" s="155">
        <f t="shared" si="722"/>
        <v>31</v>
      </c>
      <c r="L2111" s="2">
        <f t="shared" si="718"/>
        <v>1.0083999100000001</v>
      </c>
      <c r="M2111" s="157">
        <f t="shared" si="723"/>
        <v>1.0083999100000001</v>
      </c>
      <c r="N2111" s="2">
        <f t="shared" si="709"/>
        <v>686.91673032999995</v>
      </c>
      <c r="O2111" s="161">
        <f t="shared" si="719"/>
        <v>33</v>
      </c>
      <c r="P2111" s="162">
        <f t="shared" si="710"/>
        <v>4.1089638832154773E-2</v>
      </c>
      <c r="Q2111" s="157">
        <f t="shared" si="711"/>
        <v>28.225160349999999</v>
      </c>
      <c r="R2111" s="163">
        <f t="shared" si="720"/>
        <v>0.12</v>
      </c>
      <c r="S2111" s="161">
        <f t="shared" si="712"/>
        <v>31</v>
      </c>
      <c r="T2111" s="161">
        <v>360</v>
      </c>
      <c r="U2111" s="164">
        <f t="shared" si="713"/>
        <v>1.0094887930000001</v>
      </c>
      <c r="V2111" s="157">
        <f t="shared" si="714"/>
        <v>6.5180106599999998</v>
      </c>
      <c r="W2111" s="2">
        <f t="shared" si="721"/>
        <v>34.743171009999998</v>
      </c>
      <c r="X2111" s="8"/>
      <c r="Y2111" s="8"/>
      <c r="Z2111" s="5"/>
      <c r="AA2111" s="1"/>
      <c r="AB2111" s="8"/>
      <c r="AC2111" s="3"/>
      <c r="AD2111" s="1"/>
      <c r="AE2111" s="3"/>
      <c r="AF2111" s="3"/>
      <c r="AG2111" s="4"/>
      <c r="AH2111" s="4"/>
      <c r="AI2111" s="4"/>
      <c r="AJ2111" s="1"/>
      <c r="AK2111" s="1"/>
      <c r="AL2111" s="1"/>
      <c r="AM2111" s="1"/>
    </row>
    <row r="2112" spans="1:39" ht="15" customHeight="1" x14ac:dyDescent="0.2">
      <c r="A2112" s="75">
        <f t="shared" si="715"/>
        <v>45047</v>
      </c>
      <c r="B2112" s="2">
        <f t="shared" si="706"/>
        <v>659.05436758000008</v>
      </c>
      <c r="C2112" s="157">
        <f t="shared" si="724"/>
        <v>658.69156997999994</v>
      </c>
      <c r="D2112" s="158">
        <f t="shared" si="716"/>
        <v>6563.07</v>
      </c>
      <c r="E2112" s="150">
        <f>IF(AND(K2112=1,K2111&gt;1),VLOOKUP(A2111,[1]Plan1!$GA$137:$GD$300,4),E2111)</f>
        <v>6609.67</v>
      </c>
      <c r="F2112" s="152">
        <f t="shared" si="707"/>
        <v>44985</v>
      </c>
      <c r="G2112" s="152">
        <f t="shared" si="725"/>
        <v>45015</v>
      </c>
      <c r="H2112" s="159">
        <f t="shared" si="708"/>
        <v>7.1003356660832573E-3</v>
      </c>
      <c r="I2112" s="160">
        <f t="shared" si="717"/>
        <v>45076</v>
      </c>
      <c r="J2112" s="155">
        <f t="shared" si="726"/>
        <v>30</v>
      </c>
      <c r="K2112" s="155">
        <f t="shared" si="722"/>
        <v>1</v>
      </c>
      <c r="L2112" s="2">
        <f t="shared" si="718"/>
        <v>1.0002358600000001</v>
      </c>
      <c r="M2112" s="157">
        <f t="shared" si="723"/>
        <v>1.0002358600000001</v>
      </c>
      <c r="N2112" s="2">
        <f t="shared" si="709"/>
        <v>658.84692897000002</v>
      </c>
      <c r="O2112" s="161">
        <f t="shared" si="719"/>
        <v>0</v>
      </c>
      <c r="P2112" s="162">
        <f t="shared" si="710"/>
        <v>0</v>
      </c>
      <c r="Q2112" s="157">
        <f t="shared" si="711"/>
        <v>0</v>
      </c>
      <c r="R2112" s="163">
        <f t="shared" si="720"/>
        <v>0.12</v>
      </c>
      <c r="S2112" s="161">
        <f t="shared" si="712"/>
        <v>1</v>
      </c>
      <c r="T2112" s="161">
        <v>360</v>
      </c>
      <c r="U2112" s="164">
        <f t="shared" si="713"/>
        <v>1.0003148509999999</v>
      </c>
      <c r="V2112" s="157">
        <f t="shared" si="714"/>
        <v>0.20743861</v>
      </c>
      <c r="W2112" s="2">
        <f t="shared" si="721"/>
        <v>0</v>
      </c>
      <c r="X2112" s="8"/>
      <c r="Y2112" s="8"/>
      <c r="Z2112" s="5"/>
      <c r="AA2112" s="1"/>
      <c r="AB2112" s="8"/>
      <c r="AC2112" s="3"/>
      <c r="AD2112" s="1"/>
      <c r="AE2112" s="3"/>
      <c r="AF2112" s="3"/>
      <c r="AG2112" s="4"/>
      <c r="AH2112" s="4"/>
      <c r="AI2112" s="4"/>
      <c r="AJ2112" s="1"/>
      <c r="AK2112" s="1"/>
      <c r="AL2112" s="1"/>
      <c r="AM2112" s="1"/>
    </row>
    <row r="2113" spans="1:39" ht="15" customHeight="1" x14ac:dyDescent="0.2">
      <c r="A2113" s="75">
        <f t="shared" si="715"/>
        <v>45048</v>
      </c>
      <c r="B2113" s="2">
        <f t="shared" si="706"/>
        <v>659.41737504999992</v>
      </c>
      <c r="C2113" s="157">
        <f t="shared" si="724"/>
        <v>658.69156997999994</v>
      </c>
      <c r="D2113" s="158">
        <f t="shared" si="716"/>
        <v>6563.07</v>
      </c>
      <c r="E2113" s="150">
        <f>IF(AND(K2113=1,K2112&gt;1),VLOOKUP(A2112,[1]Plan1!$GA$137:$GD$300,4),E2112)</f>
        <v>6609.67</v>
      </c>
      <c r="F2113" s="152">
        <f t="shared" si="707"/>
        <v>44985</v>
      </c>
      <c r="G2113" s="152">
        <f t="shared" si="725"/>
        <v>45015</v>
      </c>
      <c r="H2113" s="159">
        <f t="shared" si="708"/>
        <v>7.1003356660832573E-3</v>
      </c>
      <c r="I2113" s="160">
        <f t="shared" si="717"/>
        <v>45076</v>
      </c>
      <c r="J2113" s="155">
        <f t="shared" si="726"/>
        <v>30</v>
      </c>
      <c r="K2113" s="155">
        <f t="shared" si="722"/>
        <v>2</v>
      </c>
      <c r="L2113" s="2">
        <f t="shared" si="718"/>
        <v>1.00047179</v>
      </c>
      <c r="M2113" s="157">
        <f t="shared" si="723"/>
        <v>1.00047179</v>
      </c>
      <c r="N2113" s="2">
        <f t="shared" si="709"/>
        <v>659.00233406999996</v>
      </c>
      <c r="O2113" s="161">
        <f t="shared" si="719"/>
        <v>0</v>
      </c>
      <c r="P2113" s="162">
        <f t="shared" si="710"/>
        <v>0</v>
      </c>
      <c r="Q2113" s="157">
        <f t="shared" si="711"/>
        <v>0</v>
      </c>
      <c r="R2113" s="163">
        <f t="shared" si="720"/>
        <v>0.12</v>
      </c>
      <c r="S2113" s="161">
        <f t="shared" si="712"/>
        <v>2</v>
      </c>
      <c r="T2113" s="161">
        <v>360</v>
      </c>
      <c r="U2113" s="164">
        <f t="shared" si="713"/>
        <v>1.000629802</v>
      </c>
      <c r="V2113" s="157">
        <f t="shared" si="714"/>
        <v>0.41504098</v>
      </c>
      <c r="W2113" s="2">
        <f t="shared" si="721"/>
        <v>0</v>
      </c>
      <c r="X2113" s="8"/>
      <c r="Y2113" s="8"/>
      <c r="Z2113" s="5"/>
      <c r="AA2113" s="1"/>
      <c r="AB2113" s="8"/>
      <c r="AC2113" s="3"/>
      <c r="AD2113" s="1"/>
      <c r="AE2113" s="3"/>
      <c r="AF2113" s="3"/>
      <c r="AG2113" s="4"/>
      <c r="AH2113" s="4"/>
      <c r="AI2113" s="4"/>
      <c r="AJ2113" s="1"/>
      <c r="AK2113" s="1"/>
      <c r="AL2113" s="1"/>
      <c r="AM2113" s="1"/>
    </row>
    <row r="2114" spans="1:39" ht="15" customHeight="1" x14ac:dyDescent="0.2">
      <c r="A2114" s="75">
        <f t="shared" si="715"/>
        <v>45049</v>
      </c>
      <c r="B2114" s="2">
        <f t="shared" si="706"/>
        <v>659.78057864000004</v>
      </c>
      <c r="C2114" s="157">
        <f t="shared" si="724"/>
        <v>658.69156997999994</v>
      </c>
      <c r="D2114" s="158">
        <f t="shared" si="716"/>
        <v>6563.07</v>
      </c>
      <c r="E2114" s="150">
        <f>IF(AND(K2114=1,K2113&gt;1),VLOOKUP(A2113,[1]Plan1!$GA$137:$GD$300,4),E2113)</f>
        <v>6609.67</v>
      </c>
      <c r="F2114" s="152">
        <f t="shared" si="707"/>
        <v>44985</v>
      </c>
      <c r="G2114" s="152">
        <f t="shared" si="725"/>
        <v>45015</v>
      </c>
      <c r="H2114" s="159">
        <f t="shared" si="708"/>
        <v>7.1003356660832573E-3</v>
      </c>
      <c r="I2114" s="160">
        <f t="shared" si="717"/>
        <v>45076</v>
      </c>
      <c r="J2114" s="155">
        <f t="shared" si="726"/>
        <v>30</v>
      </c>
      <c r="K2114" s="155">
        <f t="shared" si="722"/>
        <v>3</v>
      </c>
      <c r="L2114" s="2">
        <f t="shared" si="718"/>
        <v>1.00070777</v>
      </c>
      <c r="M2114" s="157">
        <f t="shared" si="723"/>
        <v>1.00070777</v>
      </c>
      <c r="N2114" s="2">
        <f t="shared" si="709"/>
        <v>659.15777211</v>
      </c>
      <c r="O2114" s="161">
        <f t="shared" si="719"/>
        <v>0</v>
      </c>
      <c r="P2114" s="162">
        <f t="shared" si="710"/>
        <v>0</v>
      </c>
      <c r="Q2114" s="157">
        <f t="shared" si="711"/>
        <v>0</v>
      </c>
      <c r="R2114" s="163">
        <f t="shared" si="720"/>
        <v>0.12</v>
      </c>
      <c r="S2114" s="161">
        <f t="shared" si="712"/>
        <v>3</v>
      </c>
      <c r="T2114" s="161">
        <v>360</v>
      </c>
      <c r="U2114" s="164">
        <f t="shared" si="713"/>
        <v>1.0009448519999999</v>
      </c>
      <c r="V2114" s="157">
        <f t="shared" si="714"/>
        <v>0.62280652999999997</v>
      </c>
      <c r="W2114" s="2">
        <f t="shared" si="721"/>
        <v>0</v>
      </c>
      <c r="X2114" s="8"/>
      <c r="Y2114" s="8"/>
      <c r="Z2114" s="5"/>
      <c r="AA2114" s="1"/>
      <c r="AB2114" s="8"/>
      <c r="AC2114" s="3"/>
      <c r="AD2114" s="1"/>
      <c r="AE2114" s="3"/>
      <c r="AF2114" s="3"/>
      <c r="AG2114" s="4"/>
      <c r="AH2114" s="4"/>
      <c r="AI2114" s="4"/>
      <c r="AJ2114" s="1"/>
      <c r="AK2114" s="1"/>
      <c r="AL2114" s="1"/>
      <c r="AM2114" s="1"/>
    </row>
    <row r="2115" spans="1:39" ht="15" customHeight="1" x14ac:dyDescent="0.2">
      <c r="A2115" s="75">
        <f t="shared" si="715"/>
        <v>45050</v>
      </c>
      <c r="B2115" s="2">
        <f t="shared" si="706"/>
        <v>660.14398502000006</v>
      </c>
      <c r="C2115" s="157">
        <f t="shared" si="724"/>
        <v>658.69156997999994</v>
      </c>
      <c r="D2115" s="158">
        <f t="shared" si="716"/>
        <v>6563.07</v>
      </c>
      <c r="E2115" s="150">
        <f>IF(AND(K2115=1,K2114&gt;1),VLOOKUP(A2114,[1]Plan1!$GA$137:$GD$300,4),E2114)</f>
        <v>6609.67</v>
      </c>
      <c r="F2115" s="152">
        <f t="shared" si="707"/>
        <v>44985</v>
      </c>
      <c r="G2115" s="152">
        <f t="shared" si="725"/>
        <v>45015</v>
      </c>
      <c r="H2115" s="159">
        <f t="shared" si="708"/>
        <v>7.1003356660832573E-3</v>
      </c>
      <c r="I2115" s="160">
        <f t="shared" si="717"/>
        <v>45076</v>
      </c>
      <c r="J2115" s="155">
        <f t="shared" si="726"/>
        <v>30</v>
      </c>
      <c r="K2115" s="155">
        <f t="shared" si="722"/>
        <v>4</v>
      </c>
      <c r="L2115" s="2">
        <f t="shared" si="718"/>
        <v>1.0009438100000001</v>
      </c>
      <c r="M2115" s="157">
        <f t="shared" si="723"/>
        <v>1.0009438100000001</v>
      </c>
      <c r="N2115" s="2">
        <f t="shared" si="709"/>
        <v>659.31324967</v>
      </c>
      <c r="O2115" s="161">
        <f t="shared" si="719"/>
        <v>0</v>
      </c>
      <c r="P2115" s="162">
        <f t="shared" si="710"/>
        <v>0</v>
      </c>
      <c r="Q2115" s="157">
        <f t="shared" si="711"/>
        <v>0</v>
      </c>
      <c r="R2115" s="163">
        <f t="shared" si="720"/>
        <v>0.12</v>
      </c>
      <c r="S2115" s="161">
        <f t="shared" si="712"/>
        <v>4</v>
      </c>
      <c r="T2115" s="161">
        <v>360</v>
      </c>
      <c r="U2115" s="164">
        <f t="shared" si="713"/>
        <v>1.0012600009999999</v>
      </c>
      <c r="V2115" s="157">
        <f t="shared" si="714"/>
        <v>0.83073534999999998</v>
      </c>
      <c r="W2115" s="2">
        <f t="shared" si="721"/>
        <v>0</v>
      </c>
      <c r="X2115" s="8"/>
      <c r="Y2115" s="8"/>
      <c r="Z2115" s="5"/>
      <c r="AA2115" s="1"/>
      <c r="AB2115" s="8"/>
      <c r="AC2115" s="3"/>
      <c r="AD2115" s="1"/>
      <c r="AE2115" s="3"/>
      <c r="AF2115" s="3"/>
      <c r="AG2115" s="4"/>
      <c r="AH2115" s="4"/>
      <c r="AI2115" s="4"/>
      <c r="AJ2115" s="1"/>
      <c r="AK2115" s="1"/>
      <c r="AL2115" s="1"/>
      <c r="AM2115" s="1"/>
    </row>
    <row r="2116" spans="1:39" ht="15" customHeight="1" x14ac:dyDescent="0.2">
      <c r="A2116" s="75">
        <f t="shared" si="715"/>
        <v>45051</v>
      </c>
      <c r="B2116" s="2">
        <f t="shared" si="706"/>
        <v>660.50758766000001</v>
      </c>
      <c r="C2116" s="157">
        <f t="shared" si="724"/>
        <v>658.69156997999994</v>
      </c>
      <c r="D2116" s="158">
        <f t="shared" si="716"/>
        <v>6563.07</v>
      </c>
      <c r="E2116" s="150">
        <f>IF(AND(K2116=1,K2115&gt;1),VLOOKUP(A2115,[1]Plan1!$GA$137:$GD$300,4),E2115)</f>
        <v>6609.67</v>
      </c>
      <c r="F2116" s="152">
        <f t="shared" si="707"/>
        <v>44985</v>
      </c>
      <c r="G2116" s="152">
        <f t="shared" si="725"/>
        <v>45015</v>
      </c>
      <c r="H2116" s="159">
        <f t="shared" si="708"/>
        <v>7.1003356660832573E-3</v>
      </c>
      <c r="I2116" s="160">
        <f t="shared" si="717"/>
        <v>45076</v>
      </c>
      <c r="J2116" s="155">
        <f t="shared" si="726"/>
        <v>30</v>
      </c>
      <c r="K2116" s="155">
        <f t="shared" si="722"/>
        <v>5</v>
      </c>
      <c r="L2116" s="2">
        <f t="shared" si="718"/>
        <v>1.0011798999999999</v>
      </c>
      <c r="M2116" s="157">
        <f t="shared" si="723"/>
        <v>1.0011798999999999</v>
      </c>
      <c r="N2116" s="2">
        <f t="shared" si="709"/>
        <v>659.46876015999999</v>
      </c>
      <c r="O2116" s="161">
        <f t="shared" si="719"/>
        <v>0</v>
      </c>
      <c r="P2116" s="162">
        <f t="shared" si="710"/>
        <v>0</v>
      </c>
      <c r="Q2116" s="157">
        <f t="shared" si="711"/>
        <v>0</v>
      </c>
      <c r="R2116" s="163">
        <f t="shared" si="720"/>
        <v>0.12</v>
      </c>
      <c r="S2116" s="161">
        <f t="shared" si="712"/>
        <v>5</v>
      </c>
      <c r="T2116" s="161">
        <v>360</v>
      </c>
      <c r="U2116" s="164">
        <f t="shared" si="713"/>
        <v>1.0015752490000001</v>
      </c>
      <c r="V2116" s="157">
        <f t="shared" si="714"/>
        <v>1.0388275</v>
      </c>
      <c r="W2116" s="2">
        <f t="shared" si="721"/>
        <v>0</v>
      </c>
      <c r="X2116" s="8"/>
      <c r="Y2116" s="8"/>
      <c r="Z2116" s="5"/>
      <c r="AA2116" s="1"/>
      <c r="AB2116" s="8"/>
      <c r="AC2116" s="3"/>
      <c r="AD2116" s="1"/>
      <c r="AE2116" s="3"/>
      <c r="AF2116" s="3"/>
      <c r="AG2116" s="4"/>
      <c r="AH2116" s="4"/>
      <c r="AI2116" s="4"/>
      <c r="AJ2116" s="1"/>
      <c r="AK2116" s="1"/>
      <c r="AL2116" s="1"/>
      <c r="AM2116" s="1"/>
    </row>
    <row r="2117" spans="1:39" ht="15" customHeight="1" x14ac:dyDescent="0.2">
      <c r="A2117" s="75">
        <f t="shared" si="715"/>
        <v>45052</v>
      </c>
      <c r="B2117" s="2">
        <f t="shared" si="706"/>
        <v>660.87139324999998</v>
      </c>
      <c r="C2117" s="157">
        <f t="shared" si="724"/>
        <v>658.69156997999994</v>
      </c>
      <c r="D2117" s="158">
        <f t="shared" si="716"/>
        <v>6563.07</v>
      </c>
      <c r="E2117" s="150">
        <f>IF(AND(K2117=1,K2116&gt;1),VLOOKUP(A2116,[1]Plan1!$GA$137:$GD$300,4),E2116)</f>
        <v>6609.67</v>
      </c>
      <c r="F2117" s="152">
        <f t="shared" si="707"/>
        <v>44985</v>
      </c>
      <c r="G2117" s="152">
        <f t="shared" si="725"/>
        <v>45015</v>
      </c>
      <c r="H2117" s="159">
        <f t="shared" si="708"/>
        <v>7.1003356660832573E-3</v>
      </c>
      <c r="I2117" s="160">
        <f t="shared" si="717"/>
        <v>45076</v>
      </c>
      <c r="J2117" s="155">
        <f t="shared" si="726"/>
        <v>30</v>
      </c>
      <c r="K2117" s="155">
        <f t="shared" si="722"/>
        <v>6</v>
      </c>
      <c r="L2117" s="2">
        <f t="shared" si="718"/>
        <v>1.00141605</v>
      </c>
      <c r="M2117" s="157">
        <f t="shared" si="723"/>
        <v>1.00141605</v>
      </c>
      <c r="N2117" s="2">
        <f t="shared" si="709"/>
        <v>659.62431016999994</v>
      </c>
      <c r="O2117" s="161">
        <f t="shared" si="719"/>
        <v>0</v>
      </c>
      <c r="P2117" s="162">
        <f t="shared" si="710"/>
        <v>0</v>
      </c>
      <c r="Q2117" s="157">
        <f t="shared" si="711"/>
        <v>0</v>
      </c>
      <c r="R2117" s="163">
        <f t="shared" si="720"/>
        <v>0.12</v>
      </c>
      <c r="S2117" s="161">
        <f t="shared" si="712"/>
        <v>6</v>
      </c>
      <c r="T2117" s="161">
        <v>360</v>
      </c>
      <c r="U2117" s="164">
        <f t="shared" si="713"/>
        <v>1.001890596</v>
      </c>
      <c r="V2117" s="157">
        <f t="shared" si="714"/>
        <v>1.2470830799999999</v>
      </c>
      <c r="W2117" s="2">
        <f t="shared" si="721"/>
        <v>0</v>
      </c>
      <c r="X2117" s="8"/>
      <c r="Y2117" s="8"/>
      <c r="Z2117" s="5"/>
      <c r="AA2117" s="1"/>
      <c r="AB2117" s="8"/>
      <c r="AC2117" s="3"/>
      <c r="AD2117" s="1"/>
      <c r="AE2117" s="3"/>
      <c r="AF2117" s="3"/>
      <c r="AG2117" s="4"/>
      <c r="AH2117" s="4"/>
      <c r="AI2117" s="4"/>
      <c r="AJ2117" s="1"/>
      <c r="AK2117" s="1"/>
      <c r="AL2117" s="1"/>
      <c r="AM2117" s="1"/>
    </row>
    <row r="2118" spans="1:39" ht="15" customHeight="1" x14ac:dyDescent="0.2">
      <c r="A2118" s="75">
        <f t="shared" si="715"/>
        <v>45053</v>
      </c>
      <c r="B2118" s="2">
        <f t="shared" si="706"/>
        <v>661.23539592999998</v>
      </c>
      <c r="C2118" s="157">
        <f t="shared" si="724"/>
        <v>658.69156997999994</v>
      </c>
      <c r="D2118" s="158">
        <f t="shared" si="716"/>
        <v>6563.07</v>
      </c>
      <c r="E2118" s="150">
        <f>IF(AND(K2118=1,K2117&gt;1),VLOOKUP(A2117,[1]Plan1!$GA$137:$GD$300,4),E2117)</f>
        <v>6609.67</v>
      </c>
      <c r="F2118" s="152">
        <f t="shared" si="707"/>
        <v>44985</v>
      </c>
      <c r="G2118" s="152">
        <f t="shared" si="725"/>
        <v>45015</v>
      </c>
      <c r="H2118" s="159">
        <f t="shared" si="708"/>
        <v>7.1003356660832573E-3</v>
      </c>
      <c r="I2118" s="160">
        <f t="shared" si="717"/>
        <v>45076</v>
      </c>
      <c r="J2118" s="155">
        <f t="shared" si="726"/>
        <v>30</v>
      </c>
      <c r="K2118" s="155">
        <f t="shared" si="722"/>
        <v>7</v>
      </c>
      <c r="L2118" s="2">
        <f t="shared" si="718"/>
        <v>1.00165225</v>
      </c>
      <c r="M2118" s="157">
        <f t="shared" si="723"/>
        <v>1.00165225</v>
      </c>
      <c r="N2118" s="2">
        <f t="shared" si="709"/>
        <v>659.77989312</v>
      </c>
      <c r="O2118" s="161">
        <f t="shared" si="719"/>
        <v>0</v>
      </c>
      <c r="P2118" s="162">
        <f t="shared" si="710"/>
        <v>0</v>
      </c>
      <c r="Q2118" s="157">
        <f t="shared" si="711"/>
        <v>0</v>
      </c>
      <c r="R2118" s="163">
        <f t="shared" si="720"/>
        <v>0.12</v>
      </c>
      <c r="S2118" s="161">
        <f t="shared" si="712"/>
        <v>7</v>
      </c>
      <c r="T2118" s="161">
        <v>360</v>
      </c>
      <c r="U2118" s="164">
        <f t="shared" si="713"/>
        <v>1.0022060429999999</v>
      </c>
      <c r="V2118" s="157">
        <f t="shared" si="714"/>
        <v>1.45550281</v>
      </c>
      <c r="W2118" s="2">
        <f t="shared" si="721"/>
        <v>0</v>
      </c>
      <c r="X2118" s="8"/>
      <c r="Y2118" s="8"/>
      <c r="Z2118" s="5"/>
      <c r="AA2118" s="1"/>
      <c r="AB2118" s="8"/>
      <c r="AC2118" s="3"/>
      <c r="AD2118" s="1"/>
      <c r="AE2118" s="3"/>
      <c r="AF2118" s="3"/>
      <c r="AG2118" s="4"/>
      <c r="AH2118" s="4"/>
      <c r="AI2118" s="4"/>
      <c r="AJ2118" s="1"/>
      <c r="AK2118" s="1"/>
      <c r="AL2118" s="1"/>
      <c r="AM2118" s="1"/>
    </row>
    <row r="2119" spans="1:39" ht="15" customHeight="1" x14ac:dyDescent="0.2">
      <c r="A2119" s="75">
        <f t="shared" si="715"/>
        <v>45054</v>
      </c>
      <c r="B2119" s="2">
        <f t="shared" si="706"/>
        <v>661.59960172000001</v>
      </c>
      <c r="C2119" s="157">
        <f t="shared" si="724"/>
        <v>658.69156997999994</v>
      </c>
      <c r="D2119" s="158">
        <f t="shared" si="716"/>
        <v>6563.07</v>
      </c>
      <c r="E2119" s="150">
        <f>IF(AND(K2119=1,K2118&gt;1),VLOOKUP(A2118,[1]Plan1!$GA$137:$GD$300,4),E2118)</f>
        <v>6609.67</v>
      </c>
      <c r="F2119" s="152">
        <f t="shared" si="707"/>
        <v>44985</v>
      </c>
      <c r="G2119" s="152">
        <f t="shared" si="725"/>
        <v>45015</v>
      </c>
      <c r="H2119" s="159">
        <f t="shared" si="708"/>
        <v>7.1003356660832573E-3</v>
      </c>
      <c r="I2119" s="160">
        <f t="shared" si="717"/>
        <v>45076</v>
      </c>
      <c r="J2119" s="155">
        <f t="shared" si="726"/>
        <v>30</v>
      </c>
      <c r="K2119" s="155">
        <f t="shared" si="722"/>
        <v>8</v>
      </c>
      <c r="L2119" s="2">
        <f t="shared" si="718"/>
        <v>1.0018885099999999</v>
      </c>
      <c r="M2119" s="157">
        <f t="shared" si="723"/>
        <v>1.0018885099999999</v>
      </c>
      <c r="N2119" s="2">
        <f t="shared" si="709"/>
        <v>659.93551559000002</v>
      </c>
      <c r="O2119" s="161">
        <f t="shared" si="719"/>
        <v>0</v>
      </c>
      <c r="P2119" s="162">
        <f t="shared" si="710"/>
        <v>0</v>
      </c>
      <c r="Q2119" s="157">
        <f t="shared" si="711"/>
        <v>0</v>
      </c>
      <c r="R2119" s="163">
        <f t="shared" si="720"/>
        <v>0.12</v>
      </c>
      <c r="S2119" s="161">
        <f t="shared" si="712"/>
        <v>8</v>
      </c>
      <c r="T2119" s="161">
        <v>360</v>
      </c>
      <c r="U2119" s="164">
        <f t="shared" si="713"/>
        <v>1.0025215890000001</v>
      </c>
      <c r="V2119" s="157">
        <f t="shared" si="714"/>
        <v>1.6640861300000001</v>
      </c>
      <c r="W2119" s="2">
        <f t="shared" si="721"/>
        <v>0</v>
      </c>
      <c r="X2119" s="8"/>
      <c r="Y2119" s="8"/>
      <c r="Z2119" s="5"/>
      <c r="AA2119" s="1"/>
      <c r="AB2119" s="8"/>
      <c r="AC2119" s="3"/>
      <c r="AD2119" s="1"/>
      <c r="AE2119" s="3"/>
      <c r="AF2119" s="3"/>
      <c r="AG2119" s="4"/>
      <c r="AH2119" s="4"/>
      <c r="AI2119" s="4"/>
      <c r="AJ2119" s="1"/>
      <c r="AK2119" s="1"/>
      <c r="AL2119" s="1"/>
      <c r="AM2119" s="1"/>
    </row>
    <row r="2120" spans="1:39" ht="15" customHeight="1" x14ac:dyDescent="0.2">
      <c r="A2120" s="75">
        <f t="shared" si="715"/>
        <v>45055</v>
      </c>
      <c r="B2120" s="2">
        <f t="shared" si="706"/>
        <v>661.96400411000002</v>
      </c>
      <c r="C2120" s="157">
        <f t="shared" si="724"/>
        <v>658.69156997999994</v>
      </c>
      <c r="D2120" s="158">
        <f t="shared" si="716"/>
        <v>6563.07</v>
      </c>
      <c r="E2120" s="150">
        <f>IF(AND(K2120=1,K2119&gt;1),VLOOKUP(A2119,[1]Plan1!$GA$137:$GD$300,4),E2119)</f>
        <v>6609.67</v>
      </c>
      <c r="F2120" s="152">
        <f t="shared" si="707"/>
        <v>44985</v>
      </c>
      <c r="G2120" s="152">
        <f t="shared" si="725"/>
        <v>45015</v>
      </c>
      <c r="H2120" s="159">
        <f t="shared" si="708"/>
        <v>7.1003356660832573E-3</v>
      </c>
      <c r="I2120" s="160">
        <f t="shared" si="717"/>
        <v>45076</v>
      </c>
      <c r="J2120" s="155">
        <f t="shared" si="726"/>
        <v>30</v>
      </c>
      <c r="K2120" s="155">
        <f t="shared" si="722"/>
        <v>9</v>
      </c>
      <c r="L2120" s="2">
        <f t="shared" si="718"/>
        <v>1.0021248199999999</v>
      </c>
      <c r="M2120" s="157">
        <f t="shared" si="723"/>
        <v>1.0021248199999999</v>
      </c>
      <c r="N2120" s="2">
        <f t="shared" si="709"/>
        <v>660.09117100000003</v>
      </c>
      <c r="O2120" s="161">
        <f t="shared" si="719"/>
        <v>0</v>
      </c>
      <c r="P2120" s="162">
        <f t="shared" si="710"/>
        <v>0</v>
      </c>
      <c r="Q2120" s="157">
        <f t="shared" si="711"/>
        <v>0</v>
      </c>
      <c r="R2120" s="163">
        <f t="shared" si="720"/>
        <v>0.12</v>
      </c>
      <c r="S2120" s="161">
        <f t="shared" si="712"/>
        <v>9</v>
      </c>
      <c r="T2120" s="161">
        <v>360</v>
      </c>
      <c r="U2120" s="164">
        <f t="shared" si="713"/>
        <v>1.002837234</v>
      </c>
      <c r="V2120" s="157">
        <f t="shared" si="714"/>
        <v>1.87283311</v>
      </c>
      <c r="W2120" s="2">
        <f t="shared" si="721"/>
        <v>0</v>
      </c>
      <c r="X2120" s="8"/>
      <c r="Y2120" s="8"/>
      <c r="Z2120" s="5"/>
      <c r="AA2120" s="1"/>
      <c r="AB2120" s="8"/>
      <c r="AC2120" s="3"/>
      <c r="AD2120" s="1"/>
      <c r="AE2120" s="3"/>
      <c r="AF2120" s="3"/>
      <c r="AG2120" s="4"/>
      <c r="AH2120" s="4"/>
      <c r="AI2120" s="4"/>
      <c r="AJ2120" s="1"/>
      <c r="AK2120" s="1"/>
      <c r="AL2120" s="1"/>
      <c r="AM2120" s="1"/>
    </row>
    <row r="2121" spans="1:39" ht="15" customHeight="1" x14ac:dyDescent="0.2">
      <c r="A2121" s="75">
        <f t="shared" si="715"/>
        <v>45056</v>
      </c>
      <c r="B2121" s="2">
        <f t="shared" si="706"/>
        <v>662.32861042000002</v>
      </c>
      <c r="C2121" s="157">
        <f t="shared" si="724"/>
        <v>658.69156997999994</v>
      </c>
      <c r="D2121" s="158">
        <f t="shared" si="716"/>
        <v>6563.07</v>
      </c>
      <c r="E2121" s="150">
        <f>IF(AND(K2121=1,K2120&gt;1),VLOOKUP(A2120,[1]Plan1!$GA$137:$GD$300,4),E2120)</f>
        <v>6609.67</v>
      </c>
      <c r="F2121" s="152">
        <f t="shared" si="707"/>
        <v>44985</v>
      </c>
      <c r="G2121" s="152">
        <f t="shared" si="725"/>
        <v>45015</v>
      </c>
      <c r="H2121" s="159">
        <f t="shared" si="708"/>
        <v>7.1003356660832573E-3</v>
      </c>
      <c r="I2121" s="160">
        <f t="shared" si="717"/>
        <v>45076</v>
      </c>
      <c r="J2121" s="155">
        <f t="shared" si="726"/>
        <v>30</v>
      </c>
      <c r="K2121" s="155">
        <f t="shared" si="722"/>
        <v>10</v>
      </c>
      <c r="L2121" s="2">
        <f t="shared" si="718"/>
        <v>1.00236119</v>
      </c>
      <c r="M2121" s="157">
        <f t="shared" si="723"/>
        <v>1.00236119</v>
      </c>
      <c r="N2121" s="2">
        <f t="shared" si="709"/>
        <v>660.24686592</v>
      </c>
      <c r="O2121" s="161">
        <f t="shared" si="719"/>
        <v>0</v>
      </c>
      <c r="P2121" s="162">
        <f t="shared" si="710"/>
        <v>0</v>
      </c>
      <c r="Q2121" s="157">
        <f t="shared" si="711"/>
        <v>0</v>
      </c>
      <c r="R2121" s="163">
        <f t="shared" si="720"/>
        <v>0.12</v>
      </c>
      <c r="S2121" s="161">
        <f t="shared" si="712"/>
        <v>10</v>
      </c>
      <c r="T2121" s="161">
        <v>360</v>
      </c>
      <c r="U2121" s="164">
        <f t="shared" si="713"/>
        <v>1.003152979</v>
      </c>
      <c r="V2121" s="157">
        <f t="shared" si="714"/>
        <v>2.0817445000000001</v>
      </c>
      <c r="W2121" s="2">
        <f t="shared" si="721"/>
        <v>0</v>
      </c>
      <c r="X2121" s="8"/>
      <c r="Y2121" s="8"/>
      <c r="Z2121" s="5"/>
      <c r="AA2121" s="1"/>
      <c r="AB2121" s="8"/>
      <c r="AC2121" s="3"/>
      <c r="AD2121" s="1"/>
      <c r="AE2121" s="3"/>
      <c r="AF2121" s="3"/>
      <c r="AG2121" s="4"/>
      <c r="AH2121" s="4"/>
      <c r="AI2121" s="4"/>
      <c r="AJ2121" s="1"/>
      <c r="AK2121" s="1"/>
      <c r="AL2121" s="1"/>
      <c r="AM2121" s="1"/>
    </row>
    <row r="2122" spans="1:39" ht="15" customHeight="1" x14ac:dyDescent="0.2">
      <c r="A2122" s="75">
        <f t="shared" si="715"/>
        <v>45057</v>
      </c>
      <c r="B2122" s="2">
        <f t="shared" si="706"/>
        <v>662.6934200899999</v>
      </c>
      <c r="C2122" s="157">
        <f t="shared" si="724"/>
        <v>658.69156997999994</v>
      </c>
      <c r="D2122" s="158">
        <f t="shared" si="716"/>
        <v>6563.07</v>
      </c>
      <c r="E2122" s="150">
        <f>IF(AND(K2122=1,K2121&gt;1),VLOOKUP(A2121,[1]Plan1!$GA$137:$GD$300,4),E2121)</f>
        <v>6609.67</v>
      </c>
      <c r="F2122" s="152">
        <f t="shared" si="707"/>
        <v>44985</v>
      </c>
      <c r="G2122" s="152">
        <f t="shared" si="725"/>
        <v>45015</v>
      </c>
      <c r="H2122" s="159">
        <f t="shared" si="708"/>
        <v>7.1003356660832573E-3</v>
      </c>
      <c r="I2122" s="160">
        <f t="shared" si="717"/>
        <v>45076</v>
      </c>
      <c r="J2122" s="155">
        <f t="shared" si="726"/>
        <v>30</v>
      </c>
      <c r="K2122" s="155">
        <f t="shared" si="722"/>
        <v>11</v>
      </c>
      <c r="L2122" s="2">
        <f t="shared" si="718"/>
        <v>1.00259762</v>
      </c>
      <c r="M2122" s="157">
        <f t="shared" si="723"/>
        <v>1.00259762</v>
      </c>
      <c r="N2122" s="2">
        <f t="shared" si="709"/>
        <v>660.40260036999996</v>
      </c>
      <c r="O2122" s="161">
        <f t="shared" si="719"/>
        <v>0</v>
      </c>
      <c r="P2122" s="162">
        <f t="shared" si="710"/>
        <v>0</v>
      </c>
      <c r="Q2122" s="157">
        <f t="shared" si="711"/>
        <v>0</v>
      </c>
      <c r="R2122" s="163">
        <f t="shared" si="720"/>
        <v>0.12</v>
      </c>
      <c r="S2122" s="161">
        <f t="shared" si="712"/>
        <v>11</v>
      </c>
      <c r="T2122" s="161">
        <v>360</v>
      </c>
      <c r="U2122" s="164">
        <f t="shared" si="713"/>
        <v>1.003468823</v>
      </c>
      <c r="V2122" s="157">
        <f t="shared" si="714"/>
        <v>2.29081972</v>
      </c>
      <c r="W2122" s="2">
        <f t="shared" si="721"/>
        <v>0</v>
      </c>
      <c r="X2122" s="8"/>
      <c r="Y2122" s="8"/>
      <c r="Z2122" s="5"/>
      <c r="AA2122" s="1"/>
      <c r="AB2122" s="8"/>
      <c r="AC2122" s="3"/>
      <c r="AD2122" s="1"/>
      <c r="AE2122" s="3"/>
      <c r="AF2122" s="3"/>
      <c r="AG2122" s="4"/>
      <c r="AH2122" s="4"/>
      <c r="AI2122" s="4"/>
      <c r="AJ2122" s="1"/>
      <c r="AK2122" s="1"/>
      <c r="AL2122" s="1"/>
      <c r="AM2122" s="1"/>
    </row>
    <row r="2123" spans="1:39" ht="15" customHeight="1" x14ac:dyDescent="0.2">
      <c r="A2123" s="75">
        <f t="shared" si="715"/>
        <v>45058</v>
      </c>
      <c r="B2123" s="2">
        <f t="shared" ref="B2123:B2186" si="727">N2123+V2123</f>
        <v>663.05842726000003</v>
      </c>
      <c r="C2123" s="157">
        <f t="shared" si="724"/>
        <v>658.69156997999994</v>
      </c>
      <c r="D2123" s="158">
        <f t="shared" si="716"/>
        <v>6563.07</v>
      </c>
      <c r="E2123" s="150">
        <f>IF(AND(K2123=1,K2122&gt;1),VLOOKUP(A2122,[1]Plan1!$GA$137:$GD$300,4),E2122)</f>
        <v>6609.67</v>
      </c>
      <c r="F2123" s="152">
        <f t="shared" ref="F2123:F2186" si="728">EDATE(G2123,-1)</f>
        <v>44985</v>
      </c>
      <c r="G2123" s="152">
        <f t="shared" si="725"/>
        <v>45015</v>
      </c>
      <c r="H2123" s="159">
        <f t="shared" ref="H2123:H2186" si="729">(E2123/D2123)-1</f>
        <v>7.1003356660832573E-3</v>
      </c>
      <c r="I2123" s="160">
        <f t="shared" si="717"/>
        <v>45076</v>
      </c>
      <c r="J2123" s="155">
        <f t="shared" si="726"/>
        <v>30</v>
      </c>
      <c r="K2123" s="155">
        <f t="shared" si="722"/>
        <v>12</v>
      </c>
      <c r="L2123" s="2">
        <f t="shared" si="718"/>
        <v>1.0028341000000001</v>
      </c>
      <c r="M2123" s="157">
        <f t="shared" si="723"/>
        <v>1.0028341000000001</v>
      </c>
      <c r="N2123" s="2">
        <f t="shared" ref="N2123:N2186" si="730">TRUNC(C2123*M2123,8)</f>
        <v>660.55836775</v>
      </c>
      <c r="O2123" s="161">
        <f t="shared" si="719"/>
        <v>0</v>
      </c>
      <c r="P2123" s="162">
        <f t="shared" ref="P2123:P2186" si="731">IF(O2123&gt;0,VLOOKUP($A2123,$AB$11:$AG$122,6),0)</f>
        <v>0</v>
      </c>
      <c r="Q2123" s="157">
        <f t="shared" ref="Q2123:Q2186" si="732">IF(P2123&gt;0,TRUNC(P2123*N2123,8),0)</f>
        <v>0</v>
      </c>
      <c r="R2123" s="163">
        <f t="shared" si="720"/>
        <v>0.12</v>
      </c>
      <c r="S2123" s="161">
        <f t="shared" ref="S2123:S2186" si="733">K2123</f>
        <v>12</v>
      </c>
      <c r="T2123" s="161">
        <v>360</v>
      </c>
      <c r="U2123" s="164">
        <f t="shared" ref="U2123:U2186" si="734">ROUND((1+R2123)^(30/360)^(K2123/J2123),9)</f>
        <v>1.003784767</v>
      </c>
      <c r="V2123" s="157">
        <f t="shared" ref="V2123:V2186" si="735">TRUNC((N2123*(U2123-1)),8)</f>
        <v>2.5000595099999998</v>
      </c>
      <c r="W2123" s="2">
        <f t="shared" si="721"/>
        <v>0</v>
      </c>
      <c r="X2123" s="8"/>
      <c r="Y2123" s="8"/>
      <c r="Z2123" s="5"/>
      <c r="AA2123" s="1"/>
      <c r="AB2123" s="8"/>
      <c r="AC2123" s="3"/>
      <c r="AD2123" s="1"/>
      <c r="AE2123" s="3"/>
      <c r="AF2123" s="3"/>
      <c r="AG2123" s="4"/>
      <c r="AH2123" s="4"/>
      <c r="AI2123" s="4"/>
      <c r="AJ2123" s="1"/>
      <c r="AK2123" s="1"/>
      <c r="AL2123" s="1"/>
      <c r="AM2123" s="1"/>
    </row>
    <row r="2124" spans="1:39" ht="15" customHeight="1" x14ac:dyDescent="0.2">
      <c r="A2124" s="75">
        <f t="shared" ref="A2124:A2187" si="736">(A2123+1)</f>
        <v>45059</v>
      </c>
      <c r="B2124" s="2">
        <f t="shared" si="727"/>
        <v>663.42363795000006</v>
      </c>
      <c r="C2124" s="157">
        <f t="shared" si="724"/>
        <v>658.69156997999994</v>
      </c>
      <c r="D2124" s="158">
        <f t="shared" ref="D2124:D2187" si="737">IF(E2124=E2123,D2123,E2123)</f>
        <v>6563.07</v>
      </c>
      <c r="E2124" s="150">
        <f>IF(AND(K2124=1,K2123&gt;1),VLOOKUP(A2123,[1]Plan1!$GA$137:$GD$300,4),E2123)</f>
        <v>6609.67</v>
      </c>
      <c r="F2124" s="152">
        <f t="shared" si="728"/>
        <v>44985</v>
      </c>
      <c r="G2124" s="152">
        <f t="shared" si="725"/>
        <v>45015</v>
      </c>
      <c r="H2124" s="159">
        <f t="shared" si="729"/>
        <v>7.1003356660832573E-3</v>
      </c>
      <c r="I2124" s="160">
        <f t="shared" ref="I2124:I2187" si="738">VLOOKUP(A2123,AF$126:AI$301,4)</f>
        <v>45076</v>
      </c>
      <c r="J2124" s="155">
        <f t="shared" si="726"/>
        <v>30</v>
      </c>
      <c r="K2124" s="155">
        <f t="shared" si="722"/>
        <v>13</v>
      </c>
      <c r="L2124" s="2">
        <f t="shared" ref="L2124:L2187" si="739">TRUNC((E2124/D2124)^TRUNC((K2124/J2124),9),8)</f>
        <v>1.00307064</v>
      </c>
      <c r="M2124" s="157">
        <f t="shared" si="723"/>
        <v>1.00307064</v>
      </c>
      <c r="N2124" s="2">
        <f t="shared" si="730"/>
        <v>660.71417466000003</v>
      </c>
      <c r="O2124" s="161">
        <f t="shared" ref="O2124:O2187" si="740">IF(VLOOKUP(A2124,AB$11:AK$122,10)=VLOOKUP(A2123,AB$11:AK$122,10),0,VLOOKUP(A2124,AB$11:AK$122,10))</f>
        <v>0</v>
      </c>
      <c r="P2124" s="162">
        <f t="shared" si="731"/>
        <v>0</v>
      </c>
      <c r="Q2124" s="157">
        <f t="shared" si="732"/>
        <v>0</v>
      </c>
      <c r="R2124" s="163">
        <f t="shared" ref="R2124:R2187" si="741">(R2123)</f>
        <v>0.12</v>
      </c>
      <c r="S2124" s="161">
        <f t="shared" si="733"/>
        <v>13</v>
      </c>
      <c r="T2124" s="161">
        <v>360</v>
      </c>
      <c r="U2124" s="164">
        <f t="shared" si="734"/>
        <v>1.00410081</v>
      </c>
      <c r="V2124" s="157">
        <f t="shared" si="735"/>
        <v>2.70946329</v>
      </c>
      <c r="W2124" s="2">
        <f t="shared" ref="W2124:W2187" si="742">IF(O2124&gt;0,Q2124+V2124,0)</f>
        <v>0</v>
      </c>
      <c r="X2124" s="8"/>
      <c r="Y2124" s="8"/>
      <c r="Z2124" s="5"/>
      <c r="AA2124" s="1"/>
      <c r="AB2124" s="8"/>
      <c r="AC2124" s="3"/>
      <c r="AD2124" s="1"/>
      <c r="AE2124" s="3"/>
      <c r="AF2124" s="3"/>
      <c r="AG2124" s="4"/>
      <c r="AH2124" s="4"/>
      <c r="AI2124" s="4"/>
      <c r="AJ2124" s="1"/>
      <c r="AK2124" s="1"/>
      <c r="AL2124" s="1"/>
      <c r="AM2124" s="1"/>
    </row>
    <row r="2125" spans="1:39" ht="15" customHeight="1" x14ac:dyDescent="0.2">
      <c r="A2125" s="75">
        <f t="shared" si="736"/>
        <v>45060</v>
      </c>
      <c r="B2125" s="2">
        <f t="shared" si="727"/>
        <v>663.78904628999999</v>
      </c>
      <c r="C2125" s="157">
        <f t="shared" si="724"/>
        <v>658.69156997999994</v>
      </c>
      <c r="D2125" s="158">
        <f t="shared" si="737"/>
        <v>6563.07</v>
      </c>
      <c r="E2125" s="150">
        <f>IF(AND(K2125=1,K2124&gt;1),VLOOKUP(A2124,[1]Plan1!$GA$137:$GD$300,4),E2124)</f>
        <v>6609.67</v>
      </c>
      <c r="F2125" s="152">
        <f t="shared" si="728"/>
        <v>44985</v>
      </c>
      <c r="G2125" s="152">
        <f t="shared" si="725"/>
        <v>45015</v>
      </c>
      <c r="H2125" s="159">
        <f t="shared" si="729"/>
        <v>7.1003356660832573E-3</v>
      </c>
      <c r="I2125" s="160">
        <f t="shared" si="738"/>
        <v>45076</v>
      </c>
      <c r="J2125" s="155">
        <f t="shared" si="726"/>
        <v>30</v>
      </c>
      <c r="K2125" s="155">
        <f t="shared" si="722"/>
        <v>14</v>
      </c>
      <c r="L2125" s="2">
        <f t="shared" si="739"/>
        <v>1.0033072300000001</v>
      </c>
      <c r="M2125" s="157">
        <f t="shared" si="723"/>
        <v>1.0033072300000001</v>
      </c>
      <c r="N2125" s="2">
        <f t="shared" si="730"/>
        <v>660.87001450000002</v>
      </c>
      <c r="O2125" s="161">
        <f t="shared" si="740"/>
        <v>0</v>
      </c>
      <c r="P2125" s="162">
        <f t="shared" si="731"/>
        <v>0</v>
      </c>
      <c r="Q2125" s="157">
        <f t="shared" si="732"/>
        <v>0</v>
      </c>
      <c r="R2125" s="163">
        <f t="shared" si="741"/>
        <v>0.12</v>
      </c>
      <c r="S2125" s="161">
        <f t="shared" si="733"/>
        <v>14</v>
      </c>
      <c r="T2125" s="161">
        <v>360</v>
      </c>
      <c r="U2125" s="164">
        <f t="shared" si="734"/>
        <v>1.004416953</v>
      </c>
      <c r="V2125" s="157">
        <f t="shared" si="735"/>
        <v>2.91903179</v>
      </c>
      <c r="W2125" s="2">
        <f t="shared" si="742"/>
        <v>0</v>
      </c>
      <c r="X2125" s="8"/>
      <c r="Y2125" s="8"/>
      <c r="Z2125" s="5"/>
      <c r="AA2125" s="1"/>
      <c r="AB2125" s="8"/>
      <c r="AC2125" s="3"/>
      <c r="AD2125" s="1"/>
      <c r="AE2125" s="3"/>
      <c r="AF2125" s="3"/>
      <c r="AG2125" s="4"/>
      <c r="AH2125" s="4"/>
      <c r="AI2125" s="4"/>
      <c r="AJ2125" s="1"/>
      <c r="AK2125" s="1"/>
      <c r="AL2125" s="1"/>
      <c r="AM2125" s="1"/>
    </row>
    <row r="2126" spans="1:39" ht="15" customHeight="1" x14ac:dyDescent="0.2">
      <c r="A2126" s="75">
        <f t="shared" si="736"/>
        <v>45061</v>
      </c>
      <c r="B2126" s="2">
        <f t="shared" si="727"/>
        <v>664.15465830999995</v>
      </c>
      <c r="C2126" s="157">
        <f t="shared" si="724"/>
        <v>658.69156997999994</v>
      </c>
      <c r="D2126" s="158">
        <f t="shared" si="737"/>
        <v>6563.07</v>
      </c>
      <c r="E2126" s="150">
        <f>IF(AND(K2126=1,K2125&gt;1),VLOOKUP(A2125,[1]Plan1!$GA$137:$GD$300,4),E2125)</f>
        <v>6609.67</v>
      </c>
      <c r="F2126" s="152">
        <f t="shared" si="728"/>
        <v>44985</v>
      </c>
      <c r="G2126" s="152">
        <f t="shared" si="725"/>
        <v>45015</v>
      </c>
      <c r="H2126" s="159">
        <f t="shared" si="729"/>
        <v>7.1003356660832573E-3</v>
      </c>
      <c r="I2126" s="160">
        <f t="shared" si="738"/>
        <v>45076</v>
      </c>
      <c r="J2126" s="155">
        <f t="shared" si="726"/>
        <v>30</v>
      </c>
      <c r="K2126" s="155">
        <f t="shared" si="722"/>
        <v>15</v>
      </c>
      <c r="L2126" s="2">
        <f t="shared" si="739"/>
        <v>1.0035438800000001</v>
      </c>
      <c r="M2126" s="157">
        <f t="shared" si="723"/>
        <v>1.0035438800000001</v>
      </c>
      <c r="N2126" s="2">
        <f t="shared" si="730"/>
        <v>661.02589386</v>
      </c>
      <c r="O2126" s="161">
        <f t="shared" si="740"/>
        <v>0</v>
      </c>
      <c r="P2126" s="162">
        <f t="shared" si="731"/>
        <v>0</v>
      </c>
      <c r="Q2126" s="157">
        <f t="shared" si="732"/>
        <v>0</v>
      </c>
      <c r="R2126" s="163">
        <f t="shared" si="741"/>
        <v>0.12</v>
      </c>
      <c r="S2126" s="161">
        <f t="shared" si="733"/>
        <v>15</v>
      </c>
      <c r="T2126" s="161">
        <v>360</v>
      </c>
      <c r="U2126" s="164">
        <f t="shared" si="734"/>
        <v>1.004733195</v>
      </c>
      <c r="V2126" s="157">
        <f t="shared" si="735"/>
        <v>3.1287644499999998</v>
      </c>
      <c r="W2126" s="2">
        <f t="shared" si="742"/>
        <v>0</v>
      </c>
      <c r="X2126" s="8"/>
      <c r="Y2126" s="8"/>
      <c r="Z2126" s="5"/>
      <c r="AA2126" s="1"/>
      <c r="AB2126" s="8"/>
      <c r="AC2126" s="3"/>
      <c r="AD2126" s="1"/>
      <c r="AE2126" s="3"/>
      <c r="AF2126" s="3"/>
      <c r="AG2126" s="4"/>
      <c r="AH2126" s="4"/>
      <c r="AI2126" s="4"/>
      <c r="AJ2126" s="1"/>
      <c r="AK2126" s="1"/>
      <c r="AL2126" s="1"/>
      <c r="AM2126" s="1"/>
    </row>
    <row r="2127" spans="1:39" ht="15" customHeight="1" x14ac:dyDescent="0.2">
      <c r="A2127" s="75">
        <f t="shared" si="736"/>
        <v>45062</v>
      </c>
      <c r="B2127" s="2">
        <f t="shared" si="727"/>
        <v>664.52047476000007</v>
      </c>
      <c r="C2127" s="157">
        <f t="shared" si="724"/>
        <v>658.69156997999994</v>
      </c>
      <c r="D2127" s="158">
        <f t="shared" si="737"/>
        <v>6563.07</v>
      </c>
      <c r="E2127" s="150">
        <f>IF(AND(K2127=1,K2126&gt;1),VLOOKUP(A2126,[1]Plan1!$GA$137:$GD$300,4),E2126)</f>
        <v>6609.67</v>
      </c>
      <c r="F2127" s="152">
        <f t="shared" si="728"/>
        <v>44985</v>
      </c>
      <c r="G2127" s="152">
        <f t="shared" si="725"/>
        <v>45015</v>
      </c>
      <c r="H2127" s="159">
        <f t="shared" si="729"/>
        <v>7.1003356660832573E-3</v>
      </c>
      <c r="I2127" s="160">
        <f t="shared" si="738"/>
        <v>45076</v>
      </c>
      <c r="J2127" s="155">
        <f t="shared" si="726"/>
        <v>30</v>
      </c>
      <c r="K2127" s="155">
        <f t="shared" si="722"/>
        <v>16</v>
      </c>
      <c r="L2127" s="2">
        <f t="shared" si="739"/>
        <v>1.0037805900000001</v>
      </c>
      <c r="M2127" s="157">
        <f t="shared" si="723"/>
        <v>1.0037805900000001</v>
      </c>
      <c r="N2127" s="2">
        <f t="shared" si="730"/>
        <v>661.18181274000005</v>
      </c>
      <c r="O2127" s="161">
        <f t="shared" si="740"/>
        <v>0</v>
      </c>
      <c r="P2127" s="162">
        <f t="shared" si="731"/>
        <v>0</v>
      </c>
      <c r="Q2127" s="157">
        <f t="shared" si="732"/>
        <v>0</v>
      </c>
      <c r="R2127" s="163">
        <f t="shared" si="741"/>
        <v>0.12</v>
      </c>
      <c r="S2127" s="161">
        <f t="shared" si="733"/>
        <v>16</v>
      </c>
      <c r="T2127" s="161">
        <v>360</v>
      </c>
      <c r="U2127" s="164">
        <f t="shared" si="734"/>
        <v>1.0050495370000001</v>
      </c>
      <c r="V2127" s="157">
        <f t="shared" si="735"/>
        <v>3.3386620200000001</v>
      </c>
      <c r="W2127" s="2">
        <f t="shared" si="742"/>
        <v>0</v>
      </c>
      <c r="X2127" s="8"/>
      <c r="Y2127" s="8"/>
      <c r="Z2127" s="5"/>
      <c r="AA2127" s="1"/>
      <c r="AB2127" s="8"/>
      <c r="AC2127" s="3"/>
      <c r="AD2127" s="1"/>
      <c r="AE2127" s="3"/>
      <c r="AF2127" s="3"/>
      <c r="AG2127" s="4"/>
      <c r="AH2127" s="4"/>
      <c r="AI2127" s="4"/>
      <c r="AJ2127" s="1"/>
      <c r="AK2127" s="1"/>
      <c r="AL2127" s="1"/>
      <c r="AM2127" s="1"/>
    </row>
    <row r="2128" spans="1:39" ht="15" customHeight="1" x14ac:dyDescent="0.2">
      <c r="A2128" s="75">
        <f t="shared" si="736"/>
        <v>45063</v>
      </c>
      <c r="B2128" s="2">
        <f t="shared" si="727"/>
        <v>664.88648843999999</v>
      </c>
      <c r="C2128" s="157">
        <f t="shared" si="724"/>
        <v>658.69156997999994</v>
      </c>
      <c r="D2128" s="158">
        <f t="shared" si="737"/>
        <v>6563.07</v>
      </c>
      <c r="E2128" s="150">
        <f>IF(AND(K2128=1,K2127&gt;1),VLOOKUP(A2127,[1]Plan1!$GA$137:$GD$300,4),E2127)</f>
        <v>6609.67</v>
      </c>
      <c r="F2128" s="152">
        <f t="shared" si="728"/>
        <v>44985</v>
      </c>
      <c r="G2128" s="152">
        <f t="shared" si="725"/>
        <v>45015</v>
      </c>
      <c r="H2128" s="159">
        <f t="shared" si="729"/>
        <v>7.1003356660832573E-3</v>
      </c>
      <c r="I2128" s="160">
        <f t="shared" si="738"/>
        <v>45076</v>
      </c>
      <c r="J2128" s="155">
        <f t="shared" si="726"/>
        <v>30</v>
      </c>
      <c r="K2128" s="155">
        <f t="shared" si="722"/>
        <v>17</v>
      </c>
      <c r="L2128" s="2">
        <f t="shared" si="739"/>
        <v>1.00401735</v>
      </c>
      <c r="M2128" s="157">
        <f t="shared" si="723"/>
        <v>1.00401735</v>
      </c>
      <c r="N2128" s="2">
        <f t="shared" si="730"/>
        <v>661.33776454999997</v>
      </c>
      <c r="O2128" s="161">
        <f t="shared" si="740"/>
        <v>0</v>
      </c>
      <c r="P2128" s="162">
        <f t="shared" si="731"/>
        <v>0</v>
      </c>
      <c r="Q2128" s="157">
        <f t="shared" si="732"/>
        <v>0</v>
      </c>
      <c r="R2128" s="163">
        <f t="shared" si="741"/>
        <v>0.12</v>
      </c>
      <c r="S2128" s="161">
        <f t="shared" si="733"/>
        <v>17</v>
      </c>
      <c r="T2128" s="161">
        <v>360</v>
      </c>
      <c r="U2128" s="164">
        <f t="shared" si="734"/>
        <v>1.0053659779999999</v>
      </c>
      <c r="V2128" s="157">
        <f t="shared" si="735"/>
        <v>3.5487238900000002</v>
      </c>
      <c r="W2128" s="2">
        <f t="shared" si="742"/>
        <v>0</v>
      </c>
      <c r="X2128" s="8"/>
      <c r="Y2128" s="8"/>
      <c r="Z2128" s="5"/>
      <c r="AA2128" s="1"/>
      <c r="AB2128" s="8"/>
      <c r="AC2128" s="3"/>
      <c r="AD2128" s="1"/>
      <c r="AE2128" s="3"/>
      <c r="AF2128" s="3"/>
      <c r="AG2128" s="4"/>
      <c r="AH2128" s="4"/>
      <c r="AI2128" s="4"/>
      <c r="AJ2128" s="1"/>
      <c r="AK2128" s="1"/>
      <c r="AL2128" s="1"/>
      <c r="AM2128" s="1"/>
    </row>
    <row r="2129" spans="1:39" ht="15" customHeight="1" x14ac:dyDescent="0.2">
      <c r="A2129" s="75">
        <f t="shared" si="736"/>
        <v>45064</v>
      </c>
      <c r="B2129" s="2">
        <f t="shared" si="727"/>
        <v>665.25270671999999</v>
      </c>
      <c r="C2129" s="157">
        <f t="shared" si="724"/>
        <v>658.69156997999994</v>
      </c>
      <c r="D2129" s="158">
        <f t="shared" si="737"/>
        <v>6563.07</v>
      </c>
      <c r="E2129" s="150">
        <f>IF(AND(K2129=1,K2128&gt;1),VLOOKUP(A2128,[1]Plan1!$GA$137:$GD$300,4),E2128)</f>
        <v>6609.67</v>
      </c>
      <c r="F2129" s="152">
        <f t="shared" si="728"/>
        <v>44985</v>
      </c>
      <c r="G2129" s="152">
        <f t="shared" si="725"/>
        <v>45015</v>
      </c>
      <c r="H2129" s="159">
        <f t="shared" si="729"/>
        <v>7.1003356660832573E-3</v>
      </c>
      <c r="I2129" s="160">
        <f t="shared" si="738"/>
        <v>45076</v>
      </c>
      <c r="J2129" s="155">
        <f t="shared" si="726"/>
        <v>30</v>
      </c>
      <c r="K2129" s="155">
        <f t="shared" si="722"/>
        <v>18</v>
      </c>
      <c r="L2129" s="2">
        <f t="shared" si="739"/>
        <v>1.0042541700000001</v>
      </c>
      <c r="M2129" s="157">
        <f t="shared" si="723"/>
        <v>1.0042541700000001</v>
      </c>
      <c r="N2129" s="2">
        <f t="shared" si="730"/>
        <v>661.49375588999999</v>
      </c>
      <c r="O2129" s="161">
        <f t="shared" si="740"/>
        <v>0</v>
      </c>
      <c r="P2129" s="162">
        <f t="shared" si="731"/>
        <v>0</v>
      </c>
      <c r="Q2129" s="157">
        <f t="shared" si="732"/>
        <v>0</v>
      </c>
      <c r="R2129" s="163">
        <f t="shared" si="741"/>
        <v>0.12</v>
      </c>
      <c r="S2129" s="161">
        <f t="shared" si="733"/>
        <v>18</v>
      </c>
      <c r="T2129" s="161">
        <v>360</v>
      </c>
      <c r="U2129" s="164">
        <f t="shared" si="734"/>
        <v>1.0056825190000001</v>
      </c>
      <c r="V2129" s="157">
        <f t="shared" si="735"/>
        <v>3.7589508299999999</v>
      </c>
      <c r="W2129" s="2">
        <f t="shared" si="742"/>
        <v>0</v>
      </c>
      <c r="X2129" s="8"/>
      <c r="Y2129" s="8"/>
      <c r="Z2129" s="5"/>
      <c r="AA2129" s="1"/>
      <c r="AB2129" s="8"/>
      <c r="AC2129" s="3"/>
      <c r="AD2129" s="1"/>
      <c r="AE2129" s="3"/>
      <c r="AF2129" s="3"/>
      <c r="AG2129" s="4"/>
      <c r="AH2129" s="4"/>
      <c r="AI2129" s="4"/>
      <c r="AJ2129" s="1"/>
      <c r="AK2129" s="1"/>
      <c r="AL2129" s="1"/>
      <c r="AM2129" s="1"/>
    </row>
    <row r="2130" spans="1:39" ht="15" customHeight="1" x14ac:dyDescent="0.2">
      <c r="A2130" s="75">
        <f t="shared" si="736"/>
        <v>45065</v>
      </c>
      <c r="B2130" s="2">
        <f t="shared" si="727"/>
        <v>665.61912239000003</v>
      </c>
      <c r="C2130" s="157">
        <f t="shared" si="724"/>
        <v>658.69156997999994</v>
      </c>
      <c r="D2130" s="158">
        <f t="shared" si="737"/>
        <v>6563.07</v>
      </c>
      <c r="E2130" s="150">
        <f>IF(AND(K2130=1,K2129&gt;1),VLOOKUP(A2129,[1]Plan1!$GA$137:$GD$300,4),E2129)</f>
        <v>6609.67</v>
      </c>
      <c r="F2130" s="152">
        <f t="shared" si="728"/>
        <v>44985</v>
      </c>
      <c r="G2130" s="152">
        <f t="shared" si="725"/>
        <v>45015</v>
      </c>
      <c r="H2130" s="159">
        <f t="shared" si="729"/>
        <v>7.1003356660832573E-3</v>
      </c>
      <c r="I2130" s="160">
        <f t="shared" si="738"/>
        <v>45076</v>
      </c>
      <c r="J2130" s="155">
        <f t="shared" si="726"/>
        <v>30</v>
      </c>
      <c r="K2130" s="155">
        <f t="shared" si="722"/>
        <v>19</v>
      </c>
      <c r="L2130" s="2">
        <f t="shared" si="739"/>
        <v>1.00449104</v>
      </c>
      <c r="M2130" s="157">
        <f t="shared" si="723"/>
        <v>1.00449104</v>
      </c>
      <c r="N2130" s="2">
        <f t="shared" si="730"/>
        <v>661.64978015999998</v>
      </c>
      <c r="O2130" s="161">
        <f t="shared" si="740"/>
        <v>0</v>
      </c>
      <c r="P2130" s="162">
        <f t="shared" si="731"/>
        <v>0</v>
      </c>
      <c r="Q2130" s="157">
        <f t="shared" si="732"/>
        <v>0</v>
      </c>
      <c r="R2130" s="163">
        <f t="shared" si="741"/>
        <v>0.12</v>
      </c>
      <c r="S2130" s="161">
        <f t="shared" si="733"/>
        <v>19</v>
      </c>
      <c r="T2130" s="161">
        <v>360</v>
      </c>
      <c r="U2130" s="164">
        <f t="shared" si="734"/>
        <v>1.0059991589999999</v>
      </c>
      <c r="V2130" s="157">
        <f t="shared" si="735"/>
        <v>3.9693422300000001</v>
      </c>
      <c r="W2130" s="2">
        <f t="shared" si="742"/>
        <v>0</v>
      </c>
      <c r="X2130" s="8"/>
      <c r="Y2130" s="8"/>
      <c r="Z2130" s="5"/>
      <c r="AA2130" s="1"/>
      <c r="AB2130" s="8"/>
      <c r="AC2130" s="3"/>
      <c r="AD2130" s="1"/>
      <c r="AE2130" s="3"/>
      <c r="AF2130" s="3"/>
      <c r="AG2130" s="4"/>
      <c r="AH2130" s="4"/>
      <c r="AI2130" s="4"/>
      <c r="AJ2130" s="1"/>
      <c r="AK2130" s="1"/>
      <c r="AL2130" s="1"/>
      <c r="AM2130" s="1"/>
    </row>
    <row r="2131" spans="1:39" ht="15" customHeight="1" x14ac:dyDescent="0.2">
      <c r="A2131" s="75">
        <f t="shared" si="736"/>
        <v>45066</v>
      </c>
      <c r="B2131" s="2">
        <f t="shared" si="727"/>
        <v>665.98574348</v>
      </c>
      <c r="C2131" s="157">
        <f t="shared" si="724"/>
        <v>658.69156997999994</v>
      </c>
      <c r="D2131" s="158">
        <f t="shared" si="737"/>
        <v>6563.07</v>
      </c>
      <c r="E2131" s="150">
        <f>IF(AND(K2131=1,K2130&gt;1),VLOOKUP(A2130,[1]Plan1!$GA$137:$GD$300,4),E2130)</f>
        <v>6609.67</v>
      </c>
      <c r="F2131" s="152">
        <f t="shared" si="728"/>
        <v>44985</v>
      </c>
      <c r="G2131" s="152">
        <f t="shared" si="725"/>
        <v>45015</v>
      </c>
      <c r="H2131" s="159">
        <f t="shared" si="729"/>
        <v>7.1003356660832573E-3</v>
      </c>
      <c r="I2131" s="160">
        <f t="shared" si="738"/>
        <v>45076</v>
      </c>
      <c r="J2131" s="155">
        <f t="shared" si="726"/>
        <v>30</v>
      </c>
      <c r="K2131" s="155">
        <f t="shared" si="722"/>
        <v>20</v>
      </c>
      <c r="L2131" s="2">
        <f t="shared" si="739"/>
        <v>1.00472797</v>
      </c>
      <c r="M2131" s="157">
        <f t="shared" si="723"/>
        <v>1.00472797</v>
      </c>
      <c r="N2131" s="2">
        <f t="shared" si="730"/>
        <v>661.80584395999995</v>
      </c>
      <c r="O2131" s="161">
        <f t="shared" si="740"/>
        <v>0</v>
      </c>
      <c r="P2131" s="162">
        <f t="shared" si="731"/>
        <v>0</v>
      </c>
      <c r="Q2131" s="157">
        <f t="shared" si="732"/>
        <v>0</v>
      </c>
      <c r="R2131" s="163">
        <f t="shared" si="741"/>
        <v>0.12</v>
      </c>
      <c r="S2131" s="161">
        <f t="shared" si="733"/>
        <v>20</v>
      </c>
      <c r="T2131" s="161">
        <v>360</v>
      </c>
      <c r="U2131" s="164">
        <f t="shared" si="734"/>
        <v>1.0063158999999999</v>
      </c>
      <c r="V2131" s="157">
        <f t="shared" si="735"/>
        <v>4.1798995200000002</v>
      </c>
      <c r="W2131" s="2">
        <f t="shared" si="742"/>
        <v>0</v>
      </c>
      <c r="X2131" s="8"/>
      <c r="Y2131" s="8"/>
      <c r="Z2131" s="5"/>
      <c r="AA2131" s="1"/>
      <c r="AB2131" s="8"/>
      <c r="AC2131" s="3"/>
      <c r="AD2131" s="1"/>
      <c r="AE2131" s="3"/>
      <c r="AF2131" s="3"/>
      <c r="AG2131" s="4"/>
      <c r="AH2131" s="4"/>
      <c r="AI2131" s="4"/>
      <c r="AJ2131" s="1"/>
      <c r="AK2131" s="1"/>
      <c r="AL2131" s="1"/>
      <c r="AM2131" s="1"/>
    </row>
    <row r="2132" spans="1:39" ht="15" customHeight="1" x14ac:dyDescent="0.2">
      <c r="A2132" s="75">
        <f t="shared" si="736"/>
        <v>45067</v>
      </c>
      <c r="B2132" s="2">
        <f t="shared" si="727"/>
        <v>666.35256213000002</v>
      </c>
      <c r="C2132" s="157">
        <f t="shared" si="724"/>
        <v>658.69156997999994</v>
      </c>
      <c r="D2132" s="158">
        <f t="shared" si="737"/>
        <v>6563.07</v>
      </c>
      <c r="E2132" s="150">
        <f>IF(AND(K2132=1,K2131&gt;1),VLOOKUP(A2131,[1]Plan1!$GA$137:$GD$300,4),E2131)</f>
        <v>6609.67</v>
      </c>
      <c r="F2132" s="152">
        <f t="shared" si="728"/>
        <v>44985</v>
      </c>
      <c r="G2132" s="152">
        <f t="shared" si="725"/>
        <v>45015</v>
      </c>
      <c r="H2132" s="159">
        <f t="shared" si="729"/>
        <v>7.1003356660832573E-3</v>
      </c>
      <c r="I2132" s="160">
        <f t="shared" si="738"/>
        <v>45076</v>
      </c>
      <c r="J2132" s="155">
        <f t="shared" si="726"/>
        <v>30</v>
      </c>
      <c r="K2132" s="155">
        <f t="shared" si="722"/>
        <v>21</v>
      </c>
      <c r="L2132" s="2">
        <f t="shared" si="739"/>
        <v>1.00496495</v>
      </c>
      <c r="M2132" s="157">
        <f t="shared" si="723"/>
        <v>1.00496495</v>
      </c>
      <c r="N2132" s="2">
        <f t="shared" si="730"/>
        <v>661.96194069000001</v>
      </c>
      <c r="O2132" s="161">
        <f t="shared" si="740"/>
        <v>0</v>
      </c>
      <c r="P2132" s="162">
        <f t="shared" si="731"/>
        <v>0</v>
      </c>
      <c r="Q2132" s="157">
        <f t="shared" si="732"/>
        <v>0</v>
      </c>
      <c r="R2132" s="163">
        <f t="shared" si="741"/>
        <v>0.12</v>
      </c>
      <c r="S2132" s="161">
        <f t="shared" si="733"/>
        <v>21</v>
      </c>
      <c r="T2132" s="161">
        <v>360</v>
      </c>
      <c r="U2132" s="164">
        <f t="shared" si="734"/>
        <v>1.0066327399999999</v>
      </c>
      <c r="V2132" s="157">
        <f t="shared" si="735"/>
        <v>4.3906214400000003</v>
      </c>
      <c r="W2132" s="2">
        <f t="shared" si="742"/>
        <v>0</v>
      </c>
      <c r="X2132" s="8"/>
      <c r="Y2132" s="8"/>
      <c r="Z2132" s="5"/>
      <c r="AA2132" s="1"/>
      <c r="AB2132" s="8"/>
      <c r="AC2132" s="3"/>
      <c r="AD2132" s="1"/>
      <c r="AE2132" s="3"/>
      <c r="AF2132" s="3"/>
      <c r="AG2132" s="4"/>
      <c r="AH2132" s="4"/>
      <c r="AI2132" s="4"/>
      <c r="AJ2132" s="1"/>
      <c r="AK2132" s="1"/>
      <c r="AL2132" s="1"/>
      <c r="AM2132" s="1"/>
    </row>
    <row r="2133" spans="1:39" ht="15" customHeight="1" x14ac:dyDescent="0.2">
      <c r="A2133" s="75">
        <f t="shared" si="736"/>
        <v>45068</v>
      </c>
      <c r="B2133" s="2">
        <f t="shared" si="727"/>
        <v>666.71958569000003</v>
      </c>
      <c r="C2133" s="157">
        <f t="shared" si="724"/>
        <v>658.69156997999994</v>
      </c>
      <c r="D2133" s="158">
        <f t="shared" si="737"/>
        <v>6563.07</v>
      </c>
      <c r="E2133" s="150">
        <f>IF(AND(K2133=1,K2132&gt;1),VLOOKUP(A2132,[1]Plan1!$GA$137:$GD$300,4),E2132)</f>
        <v>6609.67</v>
      </c>
      <c r="F2133" s="152">
        <f t="shared" si="728"/>
        <v>44985</v>
      </c>
      <c r="G2133" s="152">
        <f t="shared" si="725"/>
        <v>45015</v>
      </c>
      <c r="H2133" s="159">
        <f t="shared" si="729"/>
        <v>7.1003356660832573E-3</v>
      </c>
      <c r="I2133" s="160">
        <f t="shared" si="738"/>
        <v>45076</v>
      </c>
      <c r="J2133" s="155">
        <f t="shared" si="726"/>
        <v>30</v>
      </c>
      <c r="K2133" s="155">
        <f t="shared" si="722"/>
        <v>22</v>
      </c>
      <c r="L2133" s="2">
        <f t="shared" si="739"/>
        <v>1.00520199</v>
      </c>
      <c r="M2133" s="157">
        <f t="shared" si="723"/>
        <v>1.00520199</v>
      </c>
      <c r="N2133" s="2">
        <f t="shared" si="730"/>
        <v>662.11807694000004</v>
      </c>
      <c r="O2133" s="161">
        <f t="shared" si="740"/>
        <v>0</v>
      </c>
      <c r="P2133" s="162">
        <f t="shared" si="731"/>
        <v>0</v>
      </c>
      <c r="Q2133" s="157">
        <f t="shared" si="732"/>
        <v>0</v>
      </c>
      <c r="R2133" s="163">
        <f t="shared" si="741"/>
        <v>0.12</v>
      </c>
      <c r="S2133" s="161">
        <f t="shared" si="733"/>
        <v>22</v>
      </c>
      <c r="T2133" s="161">
        <v>360</v>
      </c>
      <c r="U2133" s="164">
        <f t="shared" si="734"/>
        <v>1.00694968</v>
      </c>
      <c r="V2133" s="157">
        <f t="shared" si="735"/>
        <v>4.6015087499999998</v>
      </c>
      <c r="W2133" s="2">
        <f t="shared" si="742"/>
        <v>0</v>
      </c>
      <c r="X2133" s="8"/>
      <c r="Y2133" s="8"/>
      <c r="Z2133" s="5"/>
      <c r="AA2133" s="1"/>
      <c r="AB2133" s="8"/>
      <c r="AC2133" s="3"/>
      <c r="AD2133" s="1"/>
      <c r="AE2133" s="3"/>
      <c r="AF2133" s="3"/>
      <c r="AG2133" s="4"/>
      <c r="AH2133" s="4"/>
      <c r="AI2133" s="4"/>
      <c r="AJ2133" s="1"/>
      <c r="AK2133" s="1"/>
      <c r="AL2133" s="1"/>
      <c r="AM2133" s="1"/>
    </row>
    <row r="2134" spans="1:39" ht="15" customHeight="1" x14ac:dyDescent="0.2">
      <c r="A2134" s="75">
        <f t="shared" si="736"/>
        <v>45069</v>
      </c>
      <c r="B2134" s="2">
        <f t="shared" si="727"/>
        <v>667.08681360000003</v>
      </c>
      <c r="C2134" s="157">
        <f t="shared" si="724"/>
        <v>658.69156997999994</v>
      </c>
      <c r="D2134" s="158">
        <f t="shared" si="737"/>
        <v>6563.07</v>
      </c>
      <c r="E2134" s="150">
        <f>IF(AND(K2134=1,K2133&gt;1),VLOOKUP(A2133,[1]Plan1!$GA$137:$GD$300,4),E2133)</f>
        <v>6609.67</v>
      </c>
      <c r="F2134" s="152">
        <f t="shared" si="728"/>
        <v>44985</v>
      </c>
      <c r="G2134" s="152">
        <f t="shared" si="725"/>
        <v>45015</v>
      </c>
      <c r="H2134" s="159">
        <f t="shared" si="729"/>
        <v>7.1003356660832573E-3</v>
      </c>
      <c r="I2134" s="160">
        <f t="shared" si="738"/>
        <v>45076</v>
      </c>
      <c r="J2134" s="155">
        <f t="shared" si="726"/>
        <v>30</v>
      </c>
      <c r="K2134" s="155">
        <f t="shared" si="722"/>
        <v>23</v>
      </c>
      <c r="L2134" s="2">
        <f t="shared" si="739"/>
        <v>1.0054390900000001</v>
      </c>
      <c r="M2134" s="157">
        <f t="shared" si="723"/>
        <v>1.0054390900000001</v>
      </c>
      <c r="N2134" s="2">
        <f t="shared" si="730"/>
        <v>662.27425271000004</v>
      </c>
      <c r="O2134" s="161">
        <f t="shared" si="740"/>
        <v>0</v>
      </c>
      <c r="P2134" s="162">
        <f t="shared" si="731"/>
        <v>0</v>
      </c>
      <c r="Q2134" s="157">
        <f t="shared" si="732"/>
        <v>0</v>
      </c>
      <c r="R2134" s="163">
        <f t="shared" si="741"/>
        <v>0.12</v>
      </c>
      <c r="S2134" s="161">
        <f t="shared" si="733"/>
        <v>23</v>
      </c>
      <c r="T2134" s="161">
        <v>360</v>
      </c>
      <c r="U2134" s="164">
        <f t="shared" si="734"/>
        <v>1.007266719</v>
      </c>
      <c r="V2134" s="157">
        <f t="shared" si="735"/>
        <v>4.8125608900000003</v>
      </c>
      <c r="W2134" s="2">
        <f t="shared" si="742"/>
        <v>0</v>
      </c>
      <c r="X2134" s="8"/>
      <c r="Y2134" s="8"/>
      <c r="Z2134" s="5"/>
      <c r="AA2134" s="1"/>
      <c r="AB2134" s="8"/>
      <c r="AC2134" s="3"/>
      <c r="AD2134" s="1"/>
      <c r="AE2134" s="3"/>
      <c r="AF2134" s="3"/>
      <c r="AG2134" s="4"/>
      <c r="AH2134" s="4"/>
      <c r="AI2134" s="4"/>
      <c r="AJ2134" s="1"/>
      <c r="AK2134" s="1"/>
      <c r="AL2134" s="1"/>
      <c r="AM2134" s="1"/>
    </row>
    <row r="2135" spans="1:39" ht="15" customHeight="1" x14ac:dyDescent="0.2">
      <c r="A2135" s="75">
        <f t="shared" si="736"/>
        <v>45070</v>
      </c>
      <c r="B2135" s="2">
        <f t="shared" si="727"/>
        <v>667.45424062000006</v>
      </c>
      <c r="C2135" s="157">
        <f t="shared" si="724"/>
        <v>658.69156997999994</v>
      </c>
      <c r="D2135" s="158">
        <f t="shared" si="737"/>
        <v>6563.07</v>
      </c>
      <c r="E2135" s="150">
        <f>IF(AND(K2135=1,K2134&gt;1),VLOOKUP(A2134,[1]Plan1!$GA$137:$GD$300,4),E2134)</f>
        <v>6609.67</v>
      </c>
      <c r="F2135" s="152">
        <f t="shared" si="728"/>
        <v>44985</v>
      </c>
      <c r="G2135" s="152">
        <f t="shared" si="725"/>
        <v>45015</v>
      </c>
      <c r="H2135" s="159">
        <f t="shared" si="729"/>
        <v>7.1003356660832573E-3</v>
      </c>
      <c r="I2135" s="160">
        <f t="shared" si="738"/>
        <v>45076</v>
      </c>
      <c r="J2135" s="155">
        <f t="shared" si="726"/>
        <v>30</v>
      </c>
      <c r="K2135" s="155">
        <f t="shared" si="722"/>
        <v>24</v>
      </c>
      <c r="L2135" s="2">
        <f t="shared" si="739"/>
        <v>1.0056762400000001</v>
      </c>
      <c r="M2135" s="157">
        <f t="shared" si="723"/>
        <v>1.0056762400000001</v>
      </c>
      <c r="N2135" s="2">
        <f t="shared" si="730"/>
        <v>662.43046141000002</v>
      </c>
      <c r="O2135" s="161">
        <f t="shared" si="740"/>
        <v>0</v>
      </c>
      <c r="P2135" s="162">
        <f t="shared" si="731"/>
        <v>0</v>
      </c>
      <c r="Q2135" s="157">
        <f t="shared" si="732"/>
        <v>0</v>
      </c>
      <c r="R2135" s="163">
        <f t="shared" si="741"/>
        <v>0.12</v>
      </c>
      <c r="S2135" s="161">
        <f t="shared" si="733"/>
        <v>24</v>
      </c>
      <c r="T2135" s="161">
        <v>360</v>
      </c>
      <c r="U2135" s="164">
        <f t="shared" si="734"/>
        <v>1.0075838589999999</v>
      </c>
      <c r="V2135" s="157">
        <f t="shared" si="735"/>
        <v>5.0237792099999998</v>
      </c>
      <c r="W2135" s="2">
        <f t="shared" si="742"/>
        <v>0</v>
      </c>
      <c r="X2135" s="8"/>
      <c r="Y2135" s="8"/>
      <c r="Z2135" s="5"/>
      <c r="AA2135" s="1"/>
      <c r="AB2135" s="8"/>
      <c r="AC2135" s="3"/>
      <c r="AD2135" s="1"/>
      <c r="AE2135" s="3"/>
      <c r="AF2135" s="3"/>
      <c r="AG2135" s="4"/>
      <c r="AH2135" s="4"/>
      <c r="AI2135" s="4"/>
      <c r="AJ2135" s="1"/>
      <c r="AK2135" s="1"/>
      <c r="AL2135" s="1"/>
      <c r="AM2135" s="1"/>
    </row>
    <row r="2136" spans="1:39" ht="15" customHeight="1" x14ac:dyDescent="0.2">
      <c r="A2136" s="75">
        <f t="shared" si="736"/>
        <v>45071</v>
      </c>
      <c r="B2136" s="2">
        <f t="shared" si="727"/>
        <v>667.82187216</v>
      </c>
      <c r="C2136" s="157">
        <f t="shared" si="724"/>
        <v>658.69156997999994</v>
      </c>
      <c r="D2136" s="158">
        <f t="shared" si="737"/>
        <v>6563.07</v>
      </c>
      <c r="E2136" s="150">
        <f>IF(AND(K2136=1,K2135&gt;1),VLOOKUP(A2135,[1]Plan1!$GA$137:$GD$300,4),E2135)</f>
        <v>6609.67</v>
      </c>
      <c r="F2136" s="152">
        <f t="shared" si="728"/>
        <v>44985</v>
      </c>
      <c r="G2136" s="152">
        <f t="shared" si="725"/>
        <v>45015</v>
      </c>
      <c r="H2136" s="159">
        <f t="shared" si="729"/>
        <v>7.1003356660832573E-3</v>
      </c>
      <c r="I2136" s="160">
        <f t="shared" si="738"/>
        <v>45076</v>
      </c>
      <c r="J2136" s="155">
        <f t="shared" si="726"/>
        <v>30</v>
      </c>
      <c r="K2136" s="155">
        <f t="shared" si="722"/>
        <v>25</v>
      </c>
      <c r="L2136" s="2">
        <f t="shared" si="739"/>
        <v>1.00591345</v>
      </c>
      <c r="M2136" s="157">
        <f t="shared" si="723"/>
        <v>1.00591345</v>
      </c>
      <c r="N2136" s="2">
        <f t="shared" si="730"/>
        <v>662.58670963999998</v>
      </c>
      <c r="O2136" s="161">
        <f t="shared" si="740"/>
        <v>0</v>
      </c>
      <c r="P2136" s="162">
        <f t="shared" si="731"/>
        <v>0</v>
      </c>
      <c r="Q2136" s="157">
        <f t="shared" si="732"/>
        <v>0</v>
      </c>
      <c r="R2136" s="163">
        <f t="shared" si="741"/>
        <v>0.12</v>
      </c>
      <c r="S2136" s="161">
        <f t="shared" si="733"/>
        <v>25</v>
      </c>
      <c r="T2136" s="161">
        <v>360</v>
      </c>
      <c r="U2136" s="164">
        <f t="shared" si="734"/>
        <v>1.0079010980000001</v>
      </c>
      <c r="V2136" s="157">
        <f t="shared" si="735"/>
        <v>5.2351625200000003</v>
      </c>
      <c r="W2136" s="2">
        <f t="shared" si="742"/>
        <v>0</v>
      </c>
      <c r="X2136" s="8"/>
      <c r="Y2136" s="8"/>
      <c r="Z2136" s="5"/>
      <c r="AA2136" s="1"/>
      <c r="AB2136" s="8"/>
      <c r="AC2136" s="3"/>
      <c r="AD2136" s="1"/>
      <c r="AE2136" s="3"/>
      <c r="AF2136" s="3"/>
      <c r="AG2136" s="4"/>
      <c r="AH2136" s="4"/>
      <c r="AI2136" s="4"/>
      <c r="AJ2136" s="1"/>
      <c r="AK2136" s="1"/>
      <c r="AL2136" s="1"/>
      <c r="AM2136" s="1"/>
    </row>
    <row r="2137" spans="1:39" ht="15" customHeight="1" x14ac:dyDescent="0.2">
      <c r="A2137" s="75">
        <f t="shared" si="736"/>
        <v>45072</v>
      </c>
      <c r="B2137" s="2">
        <f t="shared" si="727"/>
        <v>668.18970231000003</v>
      </c>
      <c r="C2137" s="157">
        <f t="shared" si="724"/>
        <v>658.69156997999994</v>
      </c>
      <c r="D2137" s="158">
        <f t="shared" si="737"/>
        <v>6563.07</v>
      </c>
      <c r="E2137" s="150">
        <f>IF(AND(K2137=1,K2136&gt;1),VLOOKUP(A2136,[1]Plan1!$GA$137:$GD$300,4),E2136)</f>
        <v>6609.67</v>
      </c>
      <c r="F2137" s="152">
        <f t="shared" si="728"/>
        <v>44985</v>
      </c>
      <c r="G2137" s="152">
        <f t="shared" si="725"/>
        <v>45015</v>
      </c>
      <c r="H2137" s="159">
        <f t="shared" si="729"/>
        <v>7.1003356660832573E-3</v>
      </c>
      <c r="I2137" s="160">
        <f t="shared" si="738"/>
        <v>45076</v>
      </c>
      <c r="J2137" s="155">
        <f t="shared" si="726"/>
        <v>30</v>
      </c>
      <c r="K2137" s="155">
        <f t="shared" si="722"/>
        <v>26</v>
      </c>
      <c r="L2137" s="2">
        <f t="shared" si="739"/>
        <v>1.00615071</v>
      </c>
      <c r="M2137" s="157">
        <f t="shared" si="723"/>
        <v>1.00615071</v>
      </c>
      <c r="N2137" s="2">
        <f t="shared" si="730"/>
        <v>662.74299080000003</v>
      </c>
      <c r="O2137" s="161">
        <f t="shared" si="740"/>
        <v>0</v>
      </c>
      <c r="P2137" s="162">
        <f t="shared" si="731"/>
        <v>0</v>
      </c>
      <c r="Q2137" s="157">
        <f t="shared" si="732"/>
        <v>0</v>
      </c>
      <c r="R2137" s="163">
        <f t="shared" si="741"/>
        <v>0.12</v>
      </c>
      <c r="S2137" s="161">
        <f t="shared" si="733"/>
        <v>26</v>
      </c>
      <c r="T2137" s="161">
        <v>360</v>
      </c>
      <c r="U2137" s="164">
        <f t="shared" si="734"/>
        <v>1.008218437</v>
      </c>
      <c r="V2137" s="157">
        <f t="shared" si="735"/>
        <v>5.4467115100000001</v>
      </c>
      <c r="W2137" s="2">
        <f t="shared" si="742"/>
        <v>0</v>
      </c>
      <c r="X2137" s="8"/>
      <c r="Y2137" s="8"/>
      <c r="Z2137" s="5"/>
      <c r="AA2137" s="1"/>
      <c r="AB2137" s="8"/>
      <c r="AC2137" s="3"/>
      <c r="AD2137" s="1"/>
      <c r="AE2137" s="3"/>
      <c r="AF2137" s="3"/>
      <c r="AG2137" s="4"/>
      <c r="AH2137" s="4"/>
      <c r="AI2137" s="4"/>
      <c r="AJ2137" s="1"/>
      <c r="AK2137" s="1"/>
      <c r="AL2137" s="1"/>
      <c r="AM2137" s="1"/>
    </row>
    <row r="2138" spans="1:39" ht="15" customHeight="1" x14ac:dyDescent="0.2">
      <c r="A2138" s="75">
        <f t="shared" si="736"/>
        <v>45073</v>
      </c>
      <c r="B2138" s="2">
        <f t="shared" si="727"/>
        <v>668.55773780000004</v>
      </c>
      <c r="C2138" s="157">
        <f t="shared" si="724"/>
        <v>658.69156997999994</v>
      </c>
      <c r="D2138" s="158">
        <f t="shared" si="737"/>
        <v>6563.07</v>
      </c>
      <c r="E2138" s="150">
        <f>IF(AND(K2138=1,K2137&gt;1),VLOOKUP(A2137,[1]Plan1!$GA$137:$GD$300,4),E2137)</f>
        <v>6609.67</v>
      </c>
      <c r="F2138" s="152">
        <f t="shared" si="728"/>
        <v>44985</v>
      </c>
      <c r="G2138" s="152">
        <f t="shared" si="725"/>
        <v>45015</v>
      </c>
      <c r="H2138" s="159">
        <f t="shared" si="729"/>
        <v>7.1003356660832573E-3</v>
      </c>
      <c r="I2138" s="160">
        <f t="shared" si="738"/>
        <v>45076</v>
      </c>
      <c r="J2138" s="155">
        <f t="shared" si="726"/>
        <v>30</v>
      </c>
      <c r="K2138" s="155">
        <f t="shared" si="722"/>
        <v>27</v>
      </c>
      <c r="L2138" s="2">
        <f t="shared" si="739"/>
        <v>1.0063880300000001</v>
      </c>
      <c r="M2138" s="157">
        <f t="shared" si="723"/>
        <v>1.0063880300000001</v>
      </c>
      <c r="N2138" s="2">
        <f t="shared" si="730"/>
        <v>662.89931148000005</v>
      </c>
      <c r="O2138" s="161">
        <f t="shared" si="740"/>
        <v>0</v>
      </c>
      <c r="P2138" s="162">
        <f t="shared" si="731"/>
        <v>0</v>
      </c>
      <c r="Q2138" s="157">
        <f t="shared" si="732"/>
        <v>0</v>
      </c>
      <c r="R2138" s="163">
        <f t="shared" si="741"/>
        <v>0.12</v>
      </c>
      <c r="S2138" s="161">
        <f t="shared" si="733"/>
        <v>27</v>
      </c>
      <c r="T2138" s="161">
        <v>360</v>
      </c>
      <c r="U2138" s="164">
        <f t="shared" si="734"/>
        <v>1.0085358760000001</v>
      </c>
      <c r="V2138" s="157">
        <f t="shared" si="735"/>
        <v>5.6584263200000002</v>
      </c>
      <c r="W2138" s="2">
        <f t="shared" si="742"/>
        <v>0</v>
      </c>
      <c r="X2138" s="8"/>
      <c r="Y2138" s="8"/>
      <c r="Z2138" s="5"/>
      <c r="AA2138" s="1"/>
      <c r="AB2138" s="8"/>
      <c r="AC2138" s="3"/>
      <c r="AD2138" s="1"/>
      <c r="AE2138" s="3"/>
      <c r="AF2138" s="3"/>
      <c r="AG2138" s="4"/>
      <c r="AH2138" s="4"/>
      <c r="AI2138" s="4"/>
      <c r="AJ2138" s="1"/>
      <c r="AK2138" s="1"/>
      <c r="AL2138" s="1"/>
      <c r="AM2138" s="1"/>
    </row>
    <row r="2139" spans="1:39" ht="15" customHeight="1" x14ac:dyDescent="0.2">
      <c r="A2139" s="75">
        <f t="shared" si="736"/>
        <v>45074</v>
      </c>
      <c r="B2139" s="2">
        <f t="shared" si="727"/>
        <v>668.92597871000009</v>
      </c>
      <c r="C2139" s="157">
        <f t="shared" si="724"/>
        <v>658.69156997999994</v>
      </c>
      <c r="D2139" s="158">
        <f t="shared" si="737"/>
        <v>6563.07</v>
      </c>
      <c r="E2139" s="150">
        <f>IF(AND(K2139=1,K2138&gt;1),VLOOKUP(A2138,[1]Plan1!$GA$137:$GD$300,4),E2138)</f>
        <v>6609.67</v>
      </c>
      <c r="F2139" s="152">
        <f t="shared" si="728"/>
        <v>44985</v>
      </c>
      <c r="G2139" s="152">
        <f t="shared" si="725"/>
        <v>45015</v>
      </c>
      <c r="H2139" s="159">
        <f t="shared" si="729"/>
        <v>7.1003356660832573E-3</v>
      </c>
      <c r="I2139" s="160">
        <f t="shared" si="738"/>
        <v>45076</v>
      </c>
      <c r="J2139" s="155">
        <f t="shared" si="726"/>
        <v>30</v>
      </c>
      <c r="K2139" s="155">
        <f t="shared" ref="K2139:K2202" si="743">(J2139-(I2139-A2139))</f>
        <v>28</v>
      </c>
      <c r="L2139" s="2">
        <f t="shared" si="739"/>
        <v>1.0066254100000001</v>
      </c>
      <c r="M2139" s="157">
        <f t="shared" ref="M2139:M2202" si="744">L2139</f>
        <v>1.0066254100000001</v>
      </c>
      <c r="N2139" s="2">
        <f t="shared" si="730"/>
        <v>663.05567169000005</v>
      </c>
      <c r="O2139" s="161">
        <f t="shared" si="740"/>
        <v>0</v>
      </c>
      <c r="P2139" s="162">
        <f t="shared" si="731"/>
        <v>0</v>
      </c>
      <c r="Q2139" s="157">
        <f t="shared" si="732"/>
        <v>0</v>
      </c>
      <c r="R2139" s="163">
        <f t="shared" si="741"/>
        <v>0.12</v>
      </c>
      <c r="S2139" s="161">
        <f t="shared" si="733"/>
        <v>28</v>
      </c>
      <c r="T2139" s="161">
        <v>360</v>
      </c>
      <c r="U2139" s="164">
        <f t="shared" si="734"/>
        <v>1.0088534149999999</v>
      </c>
      <c r="V2139" s="157">
        <f t="shared" si="735"/>
        <v>5.8703070200000003</v>
      </c>
      <c r="W2139" s="2">
        <f t="shared" si="742"/>
        <v>0</v>
      </c>
      <c r="X2139" s="8"/>
      <c r="Y2139" s="8"/>
      <c r="Z2139" s="5"/>
      <c r="AA2139" s="1"/>
      <c r="AB2139" s="8"/>
      <c r="AC2139" s="3"/>
      <c r="AD2139" s="1"/>
      <c r="AE2139" s="3"/>
      <c r="AF2139" s="3"/>
      <c r="AG2139" s="4"/>
      <c r="AH2139" s="4"/>
      <c r="AI2139" s="4"/>
      <c r="AJ2139" s="1"/>
      <c r="AK2139" s="1"/>
      <c r="AL2139" s="1"/>
      <c r="AM2139" s="1"/>
    </row>
    <row r="2140" spans="1:39" ht="15" customHeight="1" x14ac:dyDescent="0.2">
      <c r="A2140" s="75">
        <f t="shared" si="736"/>
        <v>45075</v>
      </c>
      <c r="B2140" s="2">
        <f t="shared" si="727"/>
        <v>669.29441849</v>
      </c>
      <c r="C2140" s="157">
        <f t="shared" si="724"/>
        <v>658.69156997999994</v>
      </c>
      <c r="D2140" s="158">
        <f t="shared" si="737"/>
        <v>6563.07</v>
      </c>
      <c r="E2140" s="150">
        <f>IF(AND(K2140=1,K2139&gt;1),VLOOKUP(A2139,[1]Plan1!$GA$137:$GD$300,4),E2139)</f>
        <v>6609.67</v>
      </c>
      <c r="F2140" s="152">
        <f t="shared" si="728"/>
        <v>44985</v>
      </c>
      <c r="G2140" s="152">
        <f t="shared" si="725"/>
        <v>45015</v>
      </c>
      <c r="H2140" s="159">
        <f t="shared" si="729"/>
        <v>7.1003356660832573E-3</v>
      </c>
      <c r="I2140" s="160">
        <f t="shared" si="738"/>
        <v>45076</v>
      </c>
      <c r="J2140" s="155">
        <f t="shared" si="726"/>
        <v>30</v>
      </c>
      <c r="K2140" s="155">
        <f t="shared" si="743"/>
        <v>29</v>
      </c>
      <c r="L2140" s="2">
        <f t="shared" si="739"/>
        <v>1.0068628399999999</v>
      </c>
      <c r="M2140" s="157">
        <f t="shared" si="744"/>
        <v>1.0068628399999999</v>
      </c>
      <c r="N2140" s="2">
        <f t="shared" si="730"/>
        <v>663.21206483000003</v>
      </c>
      <c r="O2140" s="161">
        <f t="shared" si="740"/>
        <v>0</v>
      </c>
      <c r="P2140" s="162">
        <f t="shared" si="731"/>
        <v>0</v>
      </c>
      <c r="Q2140" s="157">
        <f t="shared" si="732"/>
        <v>0</v>
      </c>
      <c r="R2140" s="163">
        <f t="shared" si="741"/>
        <v>0.12</v>
      </c>
      <c r="S2140" s="161">
        <f t="shared" si="733"/>
        <v>29</v>
      </c>
      <c r="T2140" s="161">
        <v>360</v>
      </c>
      <c r="U2140" s="164">
        <f t="shared" si="734"/>
        <v>1.0091710540000001</v>
      </c>
      <c r="V2140" s="157">
        <f t="shared" si="735"/>
        <v>6.0823536599999999</v>
      </c>
      <c r="W2140" s="2">
        <f t="shared" si="742"/>
        <v>0</v>
      </c>
      <c r="X2140" s="8"/>
      <c r="Y2140" s="8"/>
      <c r="Z2140" s="5"/>
      <c r="AA2140" s="1"/>
      <c r="AB2140" s="8"/>
      <c r="AC2140" s="3"/>
      <c r="AD2140" s="1"/>
      <c r="AE2140" s="3"/>
      <c r="AF2140" s="3"/>
      <c r="AG2140" s="4"/>
      <c r="AH2140" s="4"/>
      <c r="AI2140" s="4"/>
      <c r="AJ2140" s="1"/>
      <c r="AK2140" s="1"/>
      <c r="AL2140" s="1"/>
      <c r="AM2140" s="1"/>
    </row>
    <row r="2141" spans="1:39" ht="15" customHeight="1" x14ac:dyDescent="0.2">
      <c r="A2141" s="75">
        <f t="shared" si="736"/>
        <v>45076</v>
      </c>
      <c r="B2141" s="2">
        <f t="shared" si="727"/>
        <v>669.66306383999995</v>
      </c>
      <c r="C2141" s="157">
        <f t="shared" si="724"/>
        <v>658.69156997999994</v>
      </c>
      <c r="D2141" s="158">
        <f t="shared" si="737"/>
        <v>6563.07</v>
      </c>
      <c r="E2141" s="150">
        <f>IF(AND(K2141=1,K2140&gt;1),VLOOKUP(A2140,[1]Plan1!$GA$137:$GD$300,4),E2140)</f>
        <v>6609.67</v>
      </c>
      <c r="F2141" s="152">
        <f t="shared" si="728"/>
        <v>44985</v>
      </c>
      <c r="G2141" s="152">
        <f t="shared" si="725"/>
        <v>45015</v>
      </c>
      <c r="H2141" s="159">
        <f t="shared" si="729"/>
        <v>7.1003356660832573E-3</v>
      </c>
      <c r="I2141" s="160">
        <f t="shared" si="738"/>
        <v>45076</v>
      </c>
      <c r="J2141" s="155">
        <f t="shared" si="726"/>
        <v>30</v>
      </c>
      <c r="K2141" s="155">
        <f t="shared" si="743"/>
        <v>30</v>
      </c>
      <c r="L2141" s="2">
        <f t="shared" si="739"/>
        <v>1.0071003300000001</v>
      </c>
      <c r="M2141" s="157">
        <f t="shared" si="744"/>
        <v>1.0071003300000001</v>
      </c>
      <c r="N2141" s="2">
        <f t="shared" si="730"/>
        <v>663.36849748999998</v>
      </c>
      <c r="O2141" s="161">
        <f t="shared" si="740"/>
        <v>34</v>
      </c>
      <c r="P2141" s="162">
        <f t="shared" si="731"/>
        <v>4.3256943359621478E-2</v>
      </c>
      <c r="Q2141" s="157">
        <f t="shared" si="732"/>
        <v>28.69529352</v>
      </c>
      <c r="R2141" s="163">
        <f t="shared" si="741"/>
        <v>0.12</v>
      </c>
      <c r="S2141" s="161">
        <f t="shared" si="733"/>
        <v>30</v>
      </c>
      <c r="T2141" s="161">
        <v>360</v>
      </c>
      <c r="U2141" s="164">
        <f t="shared" si="734"/>
        <v>1.0094887930000001</v>
      </c>
      <c r="V2141" s="157">
        <f t="shared" si="735"/>
        <v>6.2945663500000002</v>
      </c>
      <c r="W2141" s="2">
        <f t="shared" si="742"/>
        <v>34.989859870000004</v>
      </c>
      <c r="X2141" s="8"/>
      <c r="Y2141" s="8"/>
      <c r="Z2141" s="5"/>
      <c r="AA2141" s="1"/>
      <c r="AB2141" s="8"/>
      <c r="AC2141" s="3"/>
      <c r="AD2141" s="1"/>
      <c r="AE2141" s="3"/>
      <c r="AF2141" s="3"/>
      <c r="AG2141" s="4"/>
      <c r="AH2141" s="4"/>
      <c r="AI2141" s="4"/>
      <c r="AJ2141" s="1"/>
      <c r="AK2141" s="1"/>
      <c r="AL2141" s="1"/>
      <c r="AM2141" s="1"/>
    </row>
    <row r="2142" spans="1:39" ht="15" customHeight="1" x14ac:dyDescent="0.2">
      <c r="A2142" s="75">
        <f t="shared" si="736"/>
        <v>45077</v>
      </c>
      <c r="B2142" s="2">
        <f t="shared" si="727"/>
        <v>634.99114526999995</v>
      </c>
      <c r="C2142" s="157">
        <f t="shared" si="724"/>
        <v>634.67320397000003</v>
      </c>
      <c r="D2142" s="158">
        <f t="shared" si="737"/>
        <v>6609.67</v>
      </c>
      <c r="E2142" s="150">
        <f>IF(AND(K2142=1,K2141&gt;1),VLOOKUP(A2141,[1]Plan1!$GA$137:$GD$300,4),E2141)</f>
        <v>6649.99</v>
      </c>
      <c r="F2142" s="152">
        <f t="shared" si="728"/>
        <v>45015</v>
      </c>
      <c r="G2142" s="152">
        <f t="shared" si="725"/>
        <v>45046</v>
      </c>
      <c r="H2142" s="159">
        <f t="shared" si="729"/>
        <v>6.1001532602988906E-3</v>
      </c>
      <c r="I2142" s="160">
        <f t="shared" si="738"/>
        <v>45107</v>
      </c>
      <c r="J2142" s="155">
        <f t="shared" si="726"/>
        <v>31</v>
      </c>
      <c r="K2142" s="155">
        <f t="shared" si="743"/>
        <v>1</v>
      </c>
      <c r="L2142" s="2">
        <f t="shared" si="739"/>
        <v>1.0001962</v>
      </c>
      <c r="M2142" s="157">
        <f t="shared" si="744"/>
        <v>1.0001962</v>
      </c>
      <c r="N2142" s="2">
        <f t="shared" si="730"/>
        <v>634.79772685</v>
      </c>
      <c r="O2142" s="161">
        <f t="shared" si="740"/>
        <v>0</v>
      </c>
      <c r="P2142" s="162">
        <f t="shared" si="731"/>
        <v>0</v>
      </c>
      <c r="Q2142" s="157">
        <f t="shared" si="732"/>
        <v>0</v>
      </c>
      <c r="R2142" s="163">
        <f t="shared" si="741"/>
        <v>0.12</v>
      </c>
      <c r="S2142" s="161">
        <f t="shared" si="733"/>
        <v>1</v>
      </c>
      <c r="T2142" s="161">
        <v>360</v>
      </c>
      <c r="U2142" s="164">
        <f t="shared" si="734"/>
        <v>1.0003046929999999</v>
      </c>
      <c r="V2142" s="157">
        <f t="shared" si="735"/>
        <v>0.19341842000000001</v>
      </c>
      <c r="W2142" s="2">
        <f t="shared" si="742"/>
        <v>0</v>
      </c>
      <c r="X2142" s="8"/>
      <c r="Y2142" s="8"/>
      <c r="Z2142" s="5"/>
      <c r="AA2142" s="1"/>
      <c r="AB2142" s="8"/>
      <c r="AC2142" s="3"/>
      <c r="AD2142" s="1"/>
      <c r="AE2142" s="3"/>
      <c r="AF2142" s="3"/>
      <c r="AG2142" s="4"/>
      <c r="AH2142" s="4"/>
      <c r="AI2142" s="4"/>
      <c r="AJ2142" s="1"/>
      <c r="AK2142" s="1"/>
      <c r="AL2142" s="1"/>
      <c r="AM2142" s="1"/>
    </row>
    <row r="2143" spans="1:39" ht="15" customHeight="1" x14ac:dyDescent="0.2">
      <c r="A2143" s="75">
        <f t="shared" si="736"/>
        <v>45078</v>
      </c>
      <c r="B2143" s="2">
        <f t="shared" si="727"/>
        <v>635.30924118999997</v>
      </c>
      <c r="C2143" s="157">
        <f t="shared" si="724"/>
        <v>634.67320397000003</v>
      </c>
      <c r="D2143" s="158">
        <f t="shared" si="737"/>
        <v>6609.67</v>
      </c>
      <c r="E2143" s="150">
        <f>IF(AND(K2143=1,K2142&gt;1),VLOOKUP(A2142,[1]Plan1!$GA$137:$GD$300,4),E2142)</f>
        <v>6649.99</v>
      </c>
      <c r="F2143" s="152">
        <f t="shared" si="728"/>
        <v>45015</v>
      </c>
      <c r="G2143" s="152">
        <f t="shared" si="725"/>
        <v>45046</v>
      </c>
      <c r="H2143" s="159">
        <f t="shared" si="729"/>
        <v>6.1001532602988906E-3</v>
      </c>
      <c r="I2143" s="160">
        <f t="shared" si="738"/>
        <v>45107</v>
      </c>
      <c r="J2143" s="155">
        <f t="shared" si="726"/>
        <v>31</v>
      </c>
      <c r="K2143" s="155">
        <f t="shared" si="743"/>
        <v>2</v>
      </c>
      <c r="L2143" s="2">
        <f t="shared" si="739"/>
        <v>1.00039243</v>
      </c>
      <c r="M2143" s="157">
        <f t="shared" si="744"/>
        <v>1.00039243</v>
      </c>
      <c r="N2143" s="2">
        <f t="shared" si="730"/>
        <v>634.92226876999996</v>
      </c>
      <c r="O2143" s="161">
        <f t="shared" si="740"/>
        <v>0</v>
      </c>
      <c r="P2143" s="162">
        <f t="shared" si="731"/>
        <v>0</v>
      </c>
      <c r="Q2143" s="157">
        <f t="shared" si="732"/>
        <v>0</v>
      </c>
      <c r="R2143" s="163">
        <f t="shared" si="741"/>
        <v>0.12</v>
      </c>
      <c r="S2143" s="161">
        <f t="shared" si="733"/>
        <v>2</v>
      </c>
      <c r="T2143" s="161">
        <v>360</v>
      </c>
      <c r="U2143" s="164">
        <f t="shared" si="734"/>
        <v>1.0006094800000001</v>
      </c>
      <c r="V2143" s="157">
        <f t="shared" si="735"/>
        <v>0.38697241999999998</v>
      </c>
      <c r="W2143" s="2">
        <f t="shared" si="742"/>
        <v>0</v>
      </c>
      <c r="X2143" s="8"/>
      <c r="Y2143" s="8"/>
      <c r="Z2143" s="5"/>
      <c r="AA2143" s="1"/>
      <c r="AB2143" s="8"/>
      <c r="AC2143" s="3"/>
      <c r="AD2143" s="1"/>
      <c r="AE2143" s="3"/>
      <c r="AF2143" s="3"/>
      <c r="AG2143" s="4"/>
      <c r="AH2143" s="4"/>
      <c r="AI2143" s="4"/>
      <c r="AJ2143" s="1"/>
      <c r="AK2143" s="1"/>
      <c r="AL2143" s="1"/>
      <c r="AM2143" s="1"/>
    </row>
    <row r="2144" spans="1:39" ht="15" customHeight="1" x14ac:dyDescent="0.2">
      <c r="A2144" s="75">
        <f t="shared" si="736"/>
        <v>45079</v>
      </c>
      <c r="B2144" s="2">
        <f t="shared" si="727"/>
        <v>635.62750321999999</v>
      </c>
      <c r="C2144" s="157">
        <f t="shared" si="724"/>
        <v>634.67320397000003</v>
      </c>
      <c r="D2144" s="158">
        <f t="shared" si="737"/>
        <v>6609.67</v>
      </c>
      <c r="E2144" s="150">
        <f>IF(AND(K2144=1,K2143&gt;1),VLOOKUP(A2143,[1]Plan1!$GA$137:$GD$300,4),E2143)</f>
        <v>6649.99</v>
      </c>
      <c r="F2144" s="152">
        <f t="shared" si="728"/>
        <v>45015</v>
      </c>
      <c r="G2144" s="152">
        <f t="shared" si="725"/>
        <v>45046</v>
      </c>
      <c r="H2144" s="159">
        <f t="shared" si="729"/>
        <v>6.1001532602988906E-3</v>
      </c>
      <c r="I2144" s="160">
        <f t="shared" si="738"/>
        <v>45107</v>
      </c>
      <c r="J2144" s="155">
        <f t="shared" si="726"/>
        <v>31</v>
      </c>
      <c r="K2144" s="155">
        <f t="shared" si="743"/>
        <v>3</v>
      </c>
      <c r="L2144" s="2">
        <f t="shared" si="739"/>
        <v>1.0005887099999999</v>
      </c>
      <c r="M2144" s="157">
        <f t="shared" si="744"/>
        <v>1.0005887099999999</v>
      </c>
      <c r="N2144" s="2">
        <f t="shared" si="730"/>
        <v>635.04684242999997</v>
      </c>
      <c r="O2144" s="161">
        <f t="shared" si="740"/>
        <v>0</v>
      </c>
      <c r="P2144" s="162">
        <f t="shared" si="731"/>
        <v>0</v>
      </c>
      <c r="Q2144" s="157">
        <f t="shared" si="732"/>
        <v>0</v>
      </c>
      <c r="R2144" s="163">
        <f t="shared" si="741"/>
        <v>0.12</v>
      </c>
      <c r="S2144" s="161">
        <f t="shared" si="733"/>
        <v>3</v>
      </c>
      <c r="T2144" s="161">
        <v>360</v>
      </c>
      <c r="U2144" s="164">
        <f t="shared" si="734"/>
        <v>1.000914359</v>
      </c>
      <c r="V2144" s="157">
        <f t="shared" si="735"/>
        <v>0.58066079000000004</v>
      </c>
      <c r="W2144" s="2">
        <f t="shared" si="742"/>
        <v>0</v>
      </c>
      <c r="X2144" s="8"/>
      <c r="Y2144" s="8"/>
      <c r="Z2144" s="5"/>
      <c r="AA2144" s="1"/>
      <c r="AB2144" s="8"/>
      <c r="AC2144" s="3"/>
      <c r="AD2144" s="1"/>
      <c r="AE2144" s="3"/>
      <c r="AF2144" s="3"/>
      <c r="AG2144" s="4"/>
      <c r="AH2144" s="4"/>
      <c r="AI2144" s="4"/>
      <c r="AJ2144" s="1"/>
      <c r="AK2144" s="1"/>
      <c r="AL2144" s="1"/>
      <c r="AM2144" s="1"/>
    </row>
    <row r="2145" spans="1:39" ht="15" customHeight="1" x14ac:dyDescent="0.2">
      <c r="A2145" s="75">
        <f t="shared" si="736"/>
        <v>45080</v>
      </c>
      <c r="B2145" s="2">
        <f t="shared" si="727"/>
        <v>635.94592568999997</v>
      </c>
      <c r="C2145" s="157">
        <f t="shared" si="724"/>
        <v>634.67320397000003</v>
      </c>
      <c r="D2145" s="158">
        <f t="shared" si="737"/>
        <v>6609.67</v>
      </c>
      <c r="E2145" s="150">
        <f>IF(AND(K2145=1,K2144&gt;1),VLOOKUP(A2144,[1]Plan1!$GA$137:$GD$300,4),E2144)</f>
        <v>6649.99</v>
      </c>
      <c r="F2145" s="152">
        <f t="shared" si="728"/>
        <v>45015</v>
      </c>
      <c r="G2145" s="152">
        <f t="shared" si="725"/>
        <v>45046</v>
      </c>
      <c r="H2145" s="159">
        <f t="shared" si="729"/>
        <v>6.1001532602988906E-3</v>
      </c>
      <c r="I2145" s="160">
        <f t="shared" si="738"/>
        <v>45107</v>
      </c>
      <c r="J2145" s="155">
        <f t="shared" si="726"/>
        <v>31</v>
      </c>
      <c r="K2145" s="155">
        <f t="shared" si="743"/>
        <v>4</v>
      </c>
      <c r="L2145" s="2">
        <f t="shared" si="739"/>
        <v>1.0007850300000001</v>
      </c>
      <c r="M2145" s="157">
        <f t="shared" si="744"/>
        <v>1.0007850300000001</v>
      </c>
      <c r="N2145" s="2">
        <f t="shared" si="730"/>
        <v>635.17144146999999</v>
      </c>
      <c r="O2145" s="161">
        <f t="shared" si="740"/>
        <v>0</v>
      </c>
      <c r="P2145" s="162">
        <f t="shared" si="731"/>
        <v>0</v>
      </c>
      <c r="Q2145" s="157">
        <f t="shared" si="732"/>
        <v>0</v>
      </c>
      <c r="R2145" s="163">
        <f t="shared" si="741"/>
        <v>0.12</v>
      </c>
      <c r="S2145" s="161">
        <f t="shared" si="733"/>
        <v>4</v>
      </c>
      <c r="T2145" s="161">
        <v>360</v>
      </c>
      <c r="U2145" s="164">
        <f t="shared" si="734"/>
        <v>1.0012193309999999</v>
      </c>
      <c r="V2145" s="157">
        <f t="shared" si="735"/>
        <v>0.77448421999999995</v>
      </c>
      <c r="W2145" s="2">
        <f t="shared" si="742"/>
        <v>0</v>
      </c>
      <c r="X2145" s="8"/>
      <c r="Y2145" s="8"/>
      <c r="Z2145" s="5"/>
      <c r="AA2145" s="1"/>
      <c r="AB2145" s="8"/>
      <c r="AC2145" s="3"/>
      <c r="AD2145" s="1"/>
      <c r="AE2145" s="3"/>
      <c r="AF2145" s="3"/>
      <c r="AG2145" s="4"/>
      <c r="AH2145" s="4"/>
      <c r="AI2145" s="4"/>
      <c r="AJ2145" s="1"/>
      <c r="AK2145" s="1"/>
      <c r="AL2145" s="1"/>
      <c r="AM2145" s="1"/>
    </row>
    <row r="2146" spans="1:39" ht="15" customHeight="1" x14ac:dyDescent="0.2">
      <c r="A2146" s="75">
        <f t="shared" si="736"/>
        <v>45081</v>
      </c>
      <c r="B2146" s="2">
        <f t="shared" si="727"/>
        <v>636.26450232000002</v>
      </c>
      <c r="C2146" s="157">
        <f t="shared" si="724"/>
        <v>634.67320397000003</v>
      </c>
      <c r="D2146" s="158">
        <f t="shared" si="737"/>
        <v>6609.67</v>
      </c>
      <c r="E2146" s="150">
        <f>IF(AND(K2146=1,K2145&gt;1),VLOOKUP(A2145,[1]Plan1!$GA$137:$GD$300,4),E2145)</f>
        <v>6649.99</v>
      </c>
      <c r="F2146" s="152">
        <f t="shared" si="728"/>
        <v>45015</v>
      </c>
      <c r="G2146" s="152">
        <f t="shared" si="725"/>
        <v>45046</v>
      </c>
      <c r="H2146" s="159">
        <f t="shared" si="729"/>
        <v>6.1001532602988906E-3</v>
      </c>
      <c r="I2146" s="160">
        <f t="shared" si="738"/>
        <v>45107</v>
      </c>
      <c r="J2146" s="155">
        <f t="shared" si="726"/>
        <v>31</v>
      </c>
      <c r="K2146" s="155">
        <f t="shared" si="743"/>
        <v>5</v>
      </c>
      <c r="L2146" s="2">
        <f t="shared" si="739"/>
        <v>1.00098138</v>
      </c>
      <c r="M2146" s="157">
        <f t="shared" si="744"/>
        <v>1.00098138</v>
      </c>
      <c r="N2146" s="2">
        <f t="shared" si="730"/>
        <v>635.29605955</v>
      </c>
      <c r="O2146" s="161">
        <f t="shared" si="740"/>
        <v>0</v>
      </c>
      <c r="P2146" s="162">
        <f t="shared" si="731"/>
        <v>0</v>
      </c>
      <c r="Q2146" s="157">
        <f t="shared" si="732"/>
        <v>0</v>
      </c>
      <c r="R2146" s="163">
        <f t="shared" si="741"/>
        <v>0.12</v>
      </c>
      <c r="S2146" s="161">
        <f t="shared" si="733"/>
        <v>5</v>
      </c>
      <c r="T2146" s="161">
        <v>360</v>
      </c>
      <c r="U2146" s="164">
        <f t="shared" si="734"/>
        <v>1.001524396</v>
      </c>
      <c r="V2146" s="157">
        <f t="shared" si="735"/>
        <v>0.96844277000000001</v>
      </c>
      <c r="W2146" s="2">
        <f t="shared" si="742"/>
        <v>0</v>
      </c>
      <c r="X2146" s="8"/>
      <c r="Y2146" s="8"/>
      <c r="Z2146" s="5"/>
      <c r="AA2146" s="1"/>
      <c r="AB2146" s="8"/>
      <c r="AC2146" s="3"/>
      <c r="AD2146" s="1"/>
      <c r="AE2146" s="3"/>
      <c r="AF2146" s="3"/>
      <c r="AG2146" s="4"/>
      <c r="AH2146" s="4"/>
      <c r="AI2146" s="4"/>
      <c r="AJ2146" s="1"/>
      <c r="AK2146" s="1"/>
      <c r="AL2146" s="1"/>
      <c r="AM2146" s="1"/>
    </row>
    <row r="2147" spans="1:39" ht="15" customHeight="1" x14ac:dyDescent="0.2">
      <c r="A2147" s="75">
        <f t="shared" si="736"/>
        <v>45082</v>
      </c>
      <c r="B2147" s="2">
        <f t="shared" si="727"/>
        <v>636.58324587000004</v>
      </c>
      <c r="C2147" s="157">
        <f t="shared" si="724"/>
        <v>634.67320397000003</v>
      </c>
      <c r="D2147" s="158">
        <f t="shared" si="737"/>
        <v>6609.67</v>
      </c>
      <c r="E2147" s="150">
        <f>IF(AND(K2147=1,K2146&gt;1),VLOOKUP(A2146,[1]Plan1!$GA$137:$GD$300,4),E2146)</f>
        <v>6649.99</v>
      </c>
      <c r="F2147" s="152">
        <f t="shared" si="728"/>
        <v>45015</v>
      </c>
      <c r="G2147" s="152">
        <f t="shared" si="725"/>
        <v>45046</v>
      </c>
      <c r="H2147" s="159">
        <f t="shared" si="729"/>
        <v>6.1001532602988906E-3</v>
      </c>
      <c r="I2147" s="160">
        <f t="shared" si="738"/>
        <v>45107</v>
      </c>
      <c r="J2147" s="155">
        <f t="shared" si="726"/>
        <v>31</v>
      </c>
      <c r="K2147" s="155">
        <f t="shared" si="743"/>
        <v>6</v>
      </c>
      <c r="L2147" s="2">
        <f t="shared" si="739"/>
        <v>1.0011777799999999</v>
      </c>
      <c r="M2147" s="157">
        <f t="shared" si="744"/>
        <v>1.0011777799999999</v>
      </c>
      <c r="N2147" s="2">
        <f t="shared" si="730"/>
        <v>635.42070937000005</v>
      </c>
      <c r="O2147" s="161">
        <f t="shared" si="740"/>
        <v>0</v>
      </c>
      <c r="P2147" s="162">
        <f t="shared" si="731"/>
        <v>0</v>
      </c>
      <c r="Q2147" s="157">
        <f t="shared" si="732"/>
        <v>0</v>
      </c>
      <c r="R2147" s="163">
        <f t="shared" si="741"/>
        <v>0.12</v>
      </c>
      <c r="S2147" s="161">
        <f t="shared" si="733"/>
        <v>6</v>
      </c>
      <c r="T2147" s="161">
        <v>360</v>
      </c>
      <c r="U2147" s="164">
        <f t="shared" si="734"/>
        <v>1.001829554</v>
      </c>
      <c r="V2147" s="157">
        <f t="shared" si="735"/>
        <v>1.1625365000000001</v>
      </c>
      <c r="W2147" s="2">
        <f t="shared" si="742"/>
        <v>0</v>
      </c>
      <c r="X2147" s="8"/>
      <c r="Y2147" s="8"/>
      <c r="Z2147" s="5"/>
      <c r="AA2147" s="1"/>
      <c r="AB2147" s="8"/>
      <c r="AC2147" s="3"/>
      <c r="AD2147" s="1"/>
      <c r="AE2147" s="3"/>
      <c r="AF2147" s="3"/>
      <c r="AG2147" s="4"/>
      <c r="AH2147" s="4"/>
      <c r="AI2147" s="4"/>
      <c r="AJ2147" s="1"/>
      <c r="AK2147" s="1"/>
      <c r="AL2147" s="1"/>
      <c r="AM2147" s="1"/>
    </row>
    <row r="2148" spans="1:39" ht="15" customHeight="1" x14ac:dyDescent="0.2">
      <c r="A2148" s="75">
        <f t="shared" si="736"/>
        <v>45083</v>
      </c>
      <c r="B2148" s="2">
        <f t="shared" si="727"/>
        <v>636.90214303999994</v>
      </c>
      <c r="C2148" s="157">
        <f t="shared" si="724"/>
        <v>634.67320397000003</v>
      </c>
      <c r="D2148" s="158">
        <f t="shared" si="737"/>
        <v>6609.67</v>
      </c>
      <c r="E2148" s="150">
        <f>IF(AND(K2148=1,K2147&gt;1),VLOOKUP(A2147,[1]Plan1!$GA$137:$GD$300,4),E2147)</f>
        <v>6649.99</v>
      </c>
      <c r="F2148" s="152">
        <f t="shared" si="728"/>
        <v>45015</v>
      </c>
      <c r="G2148" s="152">
        <f t="shared" si="725"/>
        <v>45046</v>
      </c>
      <c r="H2148" s="159">
        <f t="shared" si="729"/>
        <v>6.1001532602988906E-3</v>
      </c>
      <c r="I2148" s="160">
        <f t="shared" si="738"/>
        <v>45107</v>
      </c>
      <c r="J2148" s="155">
        <f t="shared" si="726"/>
        <v>31</v>
      </c>
      <c r="K2148" s="155">
        <f t="shared" si="743"/>
        <v>7</v>
      </c>
      <c r="L2148" s="2">
        <f t="shared" si="739"/>
        <v>1.00137421</v>
      </c>
      <c r="M2148" s="157">
        <f t="shared" si="744"/>
        <v>1.00137421</v>
      </c>
      <c r="N2148" s="2">
        <f t="shared" si="730"/>
        <v>635.54537822999998</v>
      </c>
      <c r="O2148" s="161">
        <f t="shared" si="740"/>
        <v>0</v>
      </c>
      <c r="P2148" s="162">
        <f t="shared" si="731"/>
        <v>0</v>
      </c>
      <c r="Q2148" s="157">
        <f t="shared" si="732"/>
        <v>0</v>
      </c>
      <c r="R2148" s="163">
        <f t="shared" si="741"/>
        <v>0.12</v>
      </c>
      <c r="S2148" s="161">
        <f t="shared" si="733"/>
        <v>7</v>
      </c>
      <c r="T2148" s="161">
        <v>360</v>
      </c>
      <c r="U2148" s="164">
        <f t="shared" si="734"/>
        <v>1.002134804</v>
      </c>
      <c r="V2148" s="157">
        <f t="shared" si="735"/>
        <v>1.35676481</v>
      </c>
      <c r="W2148" s="2">
        <f t="shared" si="742"/>
        <v>0</v>
      </c>
      <c r="X2148" s="8"/>
      <c r="Y2148" s="8"/>
      <c r="Z2148" s="5"/>
      <c r="AA2148" s="1"/>
      <c r="AB2148" s="8"/>
      <c r="AC2148" s="3"/>
      <c r="AD2148" s="1"/>
      <c r="AE2148" s="3"/>
      <c r="AF2148" s="3"/>
      <c r="AG2148" s="4"/>
      <c r="AH2148" s="4"/>
      <c r="AI2148" s="4"/>
      <c r="AJ2148" s="1"/>
      <c r="AK2148" s="1"/>
      <c r="AL2148" s="1"/>
      <c r="AM2148" s="1"/>
    </row>
    <row r="2149" spans="1:39" ht="15" customHeight="1" x14ac:dyDescent="0.2">
      <c r="A2149" s="75">
        <f t="shared" si="736"/>
        <v>45084</v>
      </c>
      <c r="B2149" s="2">
        <f t="shared" si="727"/>
        <v>637.22120152000002</v>
      </c>
      <c r="C2149" s="157">
        <f t="shared" si="724"/>
        <v>634.67320397000003</v>
      </c>
      <c r="D2149" s="158">
        <f t="shared" si="737"/>
        <v>6609.67</v>
      </c>
      <c r="E2149" s="150">
        <f>IF(AND(K2149=1,K2148&gt;1),VLOOKUP(A2148,[1]Plan1!$GA$137:$GD$300,4),E2148)</f>
        <v>6649.99</v>
      </c>
      <c r="F2149" s="152">
        <f t="shared" si="728"/>
        <v>45015</v>
      </c>
      <c r="G2149" s="152">
        <f t="shared" si="725"/>
        <v>45046</v>
      </c>
      <c r="H2149" s="159">
        <f t="shared" si="729"/>
        <v>6.1001532602988906E-3</v>
      </c>
      <c r="I2149" s="160">
        <f t="shared" si="738"/>
        <v>45107</v>
      </c>
      <c r="J2149" s="155">
        <f t="shared" si="726"/>
        <v>31</v>
      </c>
      <c r="K2149" s="155">
        <f t="shared" si="743"/>
        <v>8</v>
      </c>
      <c r="L2149" s="2">
        <f t="shared" si="739"/>
        <v>1.0015706799999999</v>
      </c>
      <c r="M2149" s="157">
        <f t="shared" si="744"/>
        <v>1.0015706799999999</v>
      </c>
      <c r="N2149" s="2">
        <f t="shared" si="730"/>
        <v>635.67007247000004</v>
      </c>
      <c r="O2149" s="161">
        <f t="shared" si="740"/>
        <v>0</v>
      </c>
      <c r="P2149" s="162">
        <f t="shared" si="731"/>
        <v>0</v>
      </c>
      <c r="Q2149" s="157">
        <f t="shared" si="732"/>
        <v>0</v>
      </c>
      <c r="R2149" s="163">
        <f t="shared" si="741"/>
        <v>0.12</v>
      </c>
      <c r="S2149" s="161">
        <f t="shared" si="733"/>
        <v>8</v>
      </c>
      <c r="T2149" s="161">
        <v>360</v>
      </c>
      <c r="U2149" s="164">
        <f t="shared" si="734"/>
        <v>1.002440148</v>
      </c>
      <c r="V2149" s="157">
        <f t="shared" si="735"/>
        <v>1.5511290499999999</v>
      </c>
      <c r="W2149" s="2">
        <f t="shared" si="742"/>
        <v>0</v>
      </c>
      <c r="X2149" s="8"/>
      <c r="Y2149" s="8"/>
      <c r="Z2149" s="5"/>
      <c r="AA2149" s="1"/>
      <c r="AB2149" s="8"/>
      <c r="AC2149" s="3"/>
      <c r="AD2149" s="1"/>
      <c r="AE2149" s="3"/>
      <c r="AF2149" s="3"/>
      <c r="AG2149" s="4"/>
      <c r="AH2149" s="4"/>
      <c r="AI2149" s="4"/>
      <c r="AJ2149" s="1"/>
      <c r="AK2149" s="1"/>
      <c r="AL2149" s="1"/>
      <c r="AM2149" s="1"/>
    </row>
    <row r="2150" spans="1:39" ht="15" customHeight="1" x14ac:dyDescent="0.2">
      <c r="A2150" s="75">
        <f t="shared" si="736"/>
        <v>45085</v>
      </c>
      <c r="B2150" s="2">
        <f t="shared" si="727"/>
        <v>637.54042073999994</v>
      </c>
      <c r="C2150" s="157">
        <f t="shared" si="724"/>
        <v>634.67320397000003</v>
      </c>
      <c r="D2150" s="158">
        <f t="shared" si="737"/>
        <v>6609.67</v>
      </c>
      <c r="E2150" s="150">
        <f>IF(AND(K2150=1,K2149&gt;1),VLOOKUP(A2149,[1]Plan1!$GA$137:$GD$300,4),E2149)</f>
        <v>6649.99</v>
      </c>
      <c r="F2150" s="152">
        <f t="shared" si="728"/>
        <v>45015</v>
      </c>
      <c r="G2150" s="152">
        <f t="shared" si="725"/>
        <v>45046</v>
      </c>
      <c r="H2150" s="159">
        <f t="shared" si="729"/>
        <v>6.1001532602988906E-3</v>
      </c>
      <c r="I2150" s="160">
        <f t="shared" si="738"/>
        <v>45107</v>
      </c>
      <c r="J2150" s="155">
        <f t="shared" si="726"/>
        <v>31</v>
      </c>
      <c r="K2150" s="155">
        <f t="shared" si="743"/>
        <v>9</v>
      </c>
      <c r="L2150" s="2">
        <f t="shared" si="739"/>
        <v>1.00176719</v>
      </c>
      <c r="M2150" s="157">
        <f t="shared" si="744"/>
        <v>1.00176719</v>
      </c>
      <c r="N2150" s="2">
        <f t="shared" si="730"/>
        <v>635.7947921</v>
      </c>
      <c r="O2150" s="161">
        <f t="shared" si="740"/>
        <v>0</v>
      </c>
      <c r="P2150" s="162">
        <f t="shared" si="731"/>
        <v>0</v>
      </c>
      <c r="Q2150" s="157">
        <f t="shared" si="732"/>
        <v>0</v>
      </c>
      <c r="R2150" s="163">
        <f t="shared" si="741"/>
        <v>0.12</v>
      </c>
      <c r="S2150" s="161">
        <f t="shared" si="733"/>
        <v>9</v>
      </c>
      <c r="T2150" s="161">
        <v>360</v>
      </c>
      <c r="U2150" s="164">
        <f t="shared" si="734"/>
        <v>1.002745585</v>
      </c>
      <c r="V2150" s="157">
        <f t="shared" si="735"/>
        <v>1.7456286400000001</v>
      </c>
      <c r="W2150" s="2">
        <f t="shared" si="742"/>
        <v>0</v>
      </c>
      <c r="X2150" s="8"/>
      <c r="Y2150" s="8"/>
      <c r="Z2150" s="5"/>
      <c r="AA2150" s="1"/>
      <c r="AB2150" s="8"/>
      <c r="AC2150" s="3"/>
      <c r="AD2150" s="1"/>
      <c r="AE2150" s="3"/>
      <c r="AF2150" s="3"/>
      <c r="AG2150" s="4"/>
      <c r="AH2150" s="4"/>
      <c r="AI2150" s="4"/>
      <c r="AJ2150" s="1"/>
      <c r="AK2150" s="1"/>
      <c r="AL2150" s="1"/>
      <c r="AM2150" s="1"/>
    </row>
    <row r="2151" spans="1:39" ht="15" customHeight="1" x14ac:dyDescent="0.2">
      <c r="A2151" s="75">
        <f t="shared" si="736"/>
        <v>45086</v>
      </c>
      <c r="B2151" s="2">
        <f t="shared" si="727"/>
        <v>637.85979438999993</v>
      </c>
      <c r="C2151" s="157">
        <f t="shared" si="724"/>
        <v>634.67320397000003</v>
      </c>
      <c r="D2151" s="158">
        <f t="shared" si="737"/>
        <v>6609.67</v>
      </c>
      <c r="E2151" s="150">
        <f>IF(AND(K2151=1,K2150&gt;1),VLOOKUP(A2150,[1]Plan1!$GA$137:$GD$300,4),E2150)</f>
        <v>6649.99</v>
      </c>
      <c r="F2151" s="152">
        <f t="shared" si="728"/>
        <v>45015</v>
      </c>
      <c r="G2151" s="152">
        <f t="shared" si="725"/>
        <v>45046</v>
      </c>
      <c r="H2151" s="159">
        <f t="shared" si="729"/>
        <v>6.1001532602988906E-3</v>
      </c>
      <c r="I2151" s="160">
        <f t="shared" si="738"/>
        <v>45107</v>
      </c>
      <c r="J2151" s="155">
        <f t="shared" si="726"/>
        <v>31</v>
      </c>
      <c r="K2151" s="155">
        <f t="shared" si="743"/>
        <v>10</v>
      </c>
      <c r="L2151" s="2">
        <f t="shared" si="739"/>
        <v>1.0019637299999999</v>
      </c>
      <c r="M2151" s="157">
        <f t="shared" si="744"/>
        <v>1.0019637299999999</v>
      </c>
      <c r="N2151" s="2">
        <f t="shared" si="730"/>
        <v>635.91953077999995</v>
      </c>
      <c r="O2151" s="161">
        <f t="shared" si="740"/>
        <v>0</v>
      </c>
      <c r="P2151" s="162">
        <f t="shared" si="731"/>
        <v>0</v>
      </c>
      <c r="Q2151" s="157">
        <f t="shared" si="732"/>
        <v>0</v>
      </c>
      <c r="R2151" s="163">
        <f t="shared" si="741"/>
        <v>0.12</v>
      </c>
      <c r="S2151" s="161">
        <f t="shared" si="733"/>
        <v>10</v>
      </c>
      <c r="T2151" s="161">
        <v>360</v>
      </c>
      <c r="U2151" s="164">
        <f t="shared" si="734"/>
        <v>1.0030511150000001</v>
      </c>
      <c r="V2151" s="157">
        <f t="shared" si="735"/>
        <v>1.9402636099999999</v>
      </c>
      <c r="W2151" s="2">
        <f t="shared" si="742"/>
        <v>0</v>
      </c>
      <c r="X2151" s="8"/>
      <c r="Y2151" s="8"/>
      <c r="Z2151" s="5"/>
      <c r="AA2151" s="1"/>
      <c r="AB2151" s="8"/>
      <c r="AC2151" s="3"/>
      <c r="AD2151" s="1"/>
      <c r="AE2151" s="3"/>
      <c r="AF2151" s="3"/>
      <c r="AG2151" s="4"/>
      <c r="AH2151" s="4"/>
      <c r="AI2151" s="4"/>
      <c r="AJ2151" s="1"/>
      <c r="AK2151" s="1"/>
      <c r="AL2151" s="1"/>
      <c r="AM2151" s="1"/>
    </row>
    <row r="2152" spans="1:39" ht="15" customHeight="1" x14ac:dyDescent="0.2">
      <c r="A2152" s="75">
        <f t="shared" si="736"/>
        <v>45087</v>
      </c>
      <c r="B2152" s="2">
        <f t="shared" si="727"/>
        <v>638.17933525000001</v>
      </c>
      <c r="C2152" s="157">
        <f t="shared" si="724"/>
        <v>634.67320397000003</v>
      </c>
      <c r="D2152" s="158">
        <f t="shared" si="737"/>
        <v>6609.67</v>
      </c>
      <c r="E2152" s="150">
        <f>IF(AND(K2152=1,K2151&gt;1),VLOOKUP(A2151,[1]Plan1!$GA$137:$GD$300,4),E2151)</f>
        <v>6649.99</v>
      </c>
      <c r="F2152" s="152">
        <f t="shared" si="728"/>
        <v>45015</v>
      </c>
      <c r="G2152" s="152">
        <f t="shared" si="725"/>
        <v>45046</v>
      </c>
      <c r="H2152" s="159">
        <f t="shared" si="729"/>
        <v>6.1001532602988906E-3</v>
      </c>
      <c r="I2152" s="160">
        <f t="shared" si="738"/>
        <v>45107</v>
      </c>
      <c r="J2152" s="155">
        <f t="shared" si="726"/>
        <v>31</v>
      </c>
      <c r="K2152" s="155">
        <f t="shared" si="743"/>
        <v>11</v>
      </c>
      <c r="L2152" s="2">
        <f t="shared" si="739"/>
        <v>1.00216032</v>
      </c>
      <c r="M2152" s="157">
        <f t="shared" si="744"/>
        <v>1.00216032</v>
      </c>
      <c r="N2152" s="2">
        <f t="shared" si="730"/>
        <v>636.04430118000005</v>
      </c>
      <c r="O2152" s="161">
        <f t="shared" si="740"/>
        <v>0</v>
      </c>
      <c r="P2152" s="162">
        <f t="shared" si="731"/>
        <v>0</v>
      </c>
      <c r="Q2152" s="157">
        <f t="shared" si="732"/>
        <v>0</v>
      </c>
      <c r="R2152" s="163">
        <f t="shared" si="741"/>
        <v>0.12</v>
      </c>
      <c r="S2152" s="161">
        <f t="shared" si="733"/>
        <v>11</v>
      </c>
      <c r="T2152" s="161">
        <v>360</v>
      </c>
      <c r="U2152" s="164">
        <f t="shared" si="734"/>
        <v>1.0033567379999999</v>
      </c>
      <c r="V2152" s="157">
        <f t="shared" si="735"/>
        <v>2.1350340700000001</v>
      </c>
      <c r="W2152" s="2">
        <f t="shared" si="742"/>
        <v>0</v>
      </c>
      <c r="X2152" s="8"/>
      <c r="Y2152" s="8"/>
      <c r="Z2152" s="5"/>
      <c r="AA2152" s="1"/>
      <c r="AB2152" s="8"/>
      <c r="AC2152" s="3"/>
      <c r="AD2152" s="1"/>
      <c r="AE2152" s="3"/>
      <c r="AF2152" s="3"/>
      <c r="AG2152" s="4"/>
      <c r="AH2152" s="4"/>
      <c r="AI2152" s="4"/>
      <c r="AJ2152" s="1"/>
      <c r="AK2152" s="1"/>
      <c r="AL2152" s="1"/>
      <c r="AM2152" s="1"/>
    </row>
    <row r="2153" spans="1:39" ht="15" customHeight="1" x14ac:dyDescent="0.2">
      <c r="A2153" s="75">
        <f t="shared" si="736"/>
        <v>45088</v>
      </c>
      <c r="B2153" s="2">
        <f t="shared" si="727"/>
        <v>638.49903066000002</v>
      </c>
      <c r="C2153" s="157">
        <f t="shared" si="724"/>
        <v>634.67320397000003</v>
      </c>
      <c r="D2153" s="158">
        <f t="shared" si="737"/>
        <v>6609.67</v>
      </c>
      <c r="E2153" s="150">
        <f>IF(AND(K2153=1,K2152&gt;1),VLOOKUP(A2152,[1]Plan1!$GA$137:$GD$300,4),E2152)</f>
        <v>6649.99</v>
      </c>
      <c r="F2153" s="152">
        <f t="shared" si="728"/>
        <v>45015</v>
      </c>
      <c r="G2153" s="152">
        <f t="shared" si="725"/>
        <v>45046</v>
      </c>
      <c r="H2153" s="159">
        <f t="shared" si="729"/>
        <v>6.1001532602988906E-3</v>
      </c>
      <c r="I2153" s="160">
        <f t="shared" si="738"/>
        <v>45107</v>
      </c>
      <c r="J2153" s="155">
        <f t="shared" si="726"/>
        <v>31</v>
      </c>
      <c r="K2153" s="155">
        <f t="shared" si="743"/>
        <v>12</v>
      </c>
      <c r="L2153" s="2">
        <f t="shared" si="739"/>
        <v>1.0023569400000001</v>
      </c>
      <c r="M2153" s="157">
        <f t="shared" si="744"/>
        <v>1.0023569400000001</v>
      </c>
      <c r="N2153" s="2">
        <f t="shared" si="730"/>
        <v>636.16909063000003</v>
      </c>
      <c r="O2153" s="161">
        <f t="shared" si="740"/>
        <v>0</v>
      </c>
      <c r="P2153" s="162">
        <f t="shared" si="731"/>
        <v>0</v>
      </c>
      <c r="Q2153" s="157">
        <f t="shared" si="732"/>
        <v>0</v>
      </c>
      <c r="R2153" s="163">
        <f t="shared" si="741"/>
        <v>0.12</v>
      </c>
      <c r="S2153" s="161">
        <f t="shared" si="733"/>
        <v>12</v>
      </c>
      <c r="T2153" s="161">
        <v>360</v>
      </c>
      <c r="U2153" s="164">
        <f t="shared" si="734"/>
        <v>1.0036624540000001</v>
      </c>
      <c r="V2153" s="157">
        <f t="shared" si="735"/>
        <v>2.3299400299999999</v>
      </c>
      <c r="W2153" s="2">
        <f t="shared" si="742"/>
        <v>0</v>
      </c>
      <c r="X2153" s="8"/>
      <c r="Y2153" s="8"/>
      <c r="Z2153" s="5"/>
      <c r="AA2153" s="1"/>
      <c r="AB2153" s="8"/>
      <c r="AC2153" s="3"/>
      <c r="AD2153" s="1"/>
      <c r="AE2153" s="3"/>
      <c r="AF2153" s="3"/>
      <c r="AG2153" s="4"/>
      <c r="AH2153" s="4"/>
      <c r="AI2153" s="4"/>
      <c r="AJ2153" s="1"/>
      <c r="AK2153" s="1"/>
      <c r="AL2153" s="1"/>
      <c r="AM2153" s="1"/>
    </row>
    <row r="2154" spans="1:39" ht="15" customHeight="1" x14ac:dyDescent="0.2">
      <c r="A2154" s="75">
        <f t="shared" si="736"/>
        <v>45089</v>
      </c>
      <c r="B2154" s="2">
        <f t="shared" si="727"/>
        <v>638.81889403000002</v>
      </c>
      <c r="C2154" s="157">
        <f t="shared" ref="C2154:C2217" si="745">IF(I2154&gt;I2153,N2153-Q2153,C2153)</f>
        <v>634.67320397000003</v>
      </c>
      <c r="D2154" s="158">
        <f t="shared" si="737"/>
        <v>6609.67</v>
      </c>
      <c r="E2154" s="150">
        <f>IF(AND(K2154=1,K2153&gt;1),VLOOKUP(A2153,[1]Plan1!$GA$137:$GD$300,4),E2153)</f>
        <v>6649.99</v>
      </c>
      <c r="F2154" s="152">
        <f t="shared" si="728"/>
        <v>45015</v>
      </c>
      <c r="G2154" s="152">
        <f t="shared" si="725"/>
        <v>45046</v>
      </c>
      <c r="H2154" s="159">
        <f t="shared" si="729"/>
        <v>6.1001532602988906E-3</v>
      </c>
      <c r="I2154" s="160">
        <f t="shared" si="738"/>
        <v>45107</v>
      </c>
      <c r="J2154" s="155">
        <f t="shared" si="726"/>
        <v>31</v>
      </c>
      <c r="K2154" s="155">
        <f t="shared" si="743"/>
        <v>13</v>
      </c>
      <c r="L2154" s="2">
        <f t="shared" si="739"/>
        <v>1.0025536100000001</v>
      </c>
      <c r="M2154" s="157">
        <f t="shared" si="744"/>
        <v>1.0025536100000001</v>
      </c>
      <c r="N2154" s="2">
        <f t="shared" si="730"/>
        <v>636.29391181000005</v>
      </c>
      <c r="O2154" s="161">
        <f t="shared" si="740"/>
        <v>0</v>
      </c>
      <c r="P2154" s="162">
        <f t="shared" si="731"/>
        <v>0</v>
      </c>
      <c r="Q2154" s="157">
        <f t="shared" si="732"/>
        <v>0</v>
      </c>
      <c r="R2154" s="163">
        <f t="shared" si="741"/>
        <v>0.12</v>
      </c>
      <c r="S2154" s="161">
        <f t="shared" si="733"/>
        <v>13</v>
      </c>
      <c r="T2154" s="161">
        <v>360</v>
      </c>
      <c r="U2154" s="164">
        <f t="shared" si="734"/>
        <v>1.0039682640000001</v>
      </c>
      <c r="V2154" s="157">
        <f t="shared" si="735"/>
        <v>2.5249822200000001</v>
      </c>
      <c r="W2154" s="2">
        <f t="shared" si="742"/>
        <v>0</v>
      </c>
      <c r="X2154" s="8"/>
      <c r="Y2154" s="8"/>
      <c r="Z2154" s="5"/>
      <c r="AA2154" s="1"/>
      <c r="AB2154" s="8"/>
      <c r="AC2154" s="3"/>
      <c r="AD2154" s="1"/>
      <c r="AE2154" s="3"/>
      <c r="AF2154" s="3"/>
      <c r="AG2154" s="4"/>
      <c r="AH2154" s="4"/>
      <c r="AI2154" s="4"/>
      <c r="AJ2154" s="1"/>
      <c r="AK2154" s="1"/>
      <c r="AL2154" s="1"/>
      <c r="AM2154" s="1"/>
    </row>
    <row r="2155" spans="1:39" ht="15" customHeight="1" x14ac:dyDescent="0.2">
      <c r="A2155" s="75">
        <f t="shared" si="736"/>
        <v>45090</v>
      </c>
      <c r="B2155" s="2">
        <f t="shared" si="727"/>
        <v>639.13891141000011</v>
      </c>
      <c r="C2155" s="157">
        <f t="shared" si="745"/>
        <v>634.67320397000003</v>
      </c>
      <c r="D2155" s="158">
        <f t="shared" si="737"/>
        <v>6609.67</v>
      </c>
      <c r="E2155" s="150">
        <f>IF(AND(K2155=1,K2154&gt;1),VLOOKUP(A2154,[1]Plan1!$GA$137:$GD$300,4),E2154)</f>
        <v>6649.99</v>
      </c>
      <c r="F2155" s="152">
        <f t="shared" si="728"/>
        <v>45015</v>
      </c>
      <c r="G2155" s="152">
        <f t="shared" si="725"/>
        <v>45046</v>
      </c>
      <c r="H2155" s="159">
        <f t="shared" si="729"/>
        <v>6.1001532602988906E-3</v>
      </c>
      <c r="I2155" s="160">
        <f t="shared" si="738"/>
        <v>45107</v>
      </c>
      <c r="J2155" s="155">
        <f t="shared" si="726"/>
        <v>31</v>
      </c>
      <c r="K2155" s="155">
        <f t="shared" si="743"/>
        <v>14</v>
      </c>
      <c r="L2155" s="2">
        <f t="shared" si="739"/>
        <v>1.0027503099999999</v>
      </c>
      <c r="M2155" s="157">
        <f t="shared" si="744"/>
        <v>1.0027503099999999</v>
      </c>
      <c r="N2155" s="2">
        <f t="shared" si="730"/>
        <v>636.41875202000006</v>
      </c>
      <c r="O2155" s="161">
        <f t="shared" si="740"/>
        <v>0</v>
      </c>
      <c r="P2155" s="162">
        <f t="shared" si="731"/>
        <v>0</v>
      </c>
      <c r="Q2155" s="157">
        <f t="shared" si="732"/>
        <v>0</v>
      </c>
      <c r="R2155" s="163">
        <f t="shared" si="741"/>
        <v>0.12</v>
      </c>
      <c r="S2155" s="161">
        <f t="shared" si="733"/>
        <v>14</v>
      </c>
      <c r="T2155" s="161">
        <v>360</v>
      </c>
      <c r="U2155" s="164">
        <f t="shared" si="734"/>
        <v>1.0042741660000001</v>
      </c>
      <c r="V2155" s="157">
        <f t="shared" si="735"/>
        <v>2.7201593900000001</v>
      </c>
      <c r="W2155" s="2">
        <f t="shared" si="742"/>
        <v>0</v>
      </c>
      <c r="X2155" s="8"/>
      <c r="Y2155" s="8"/>
      <c r="Z2155" s="5"/>
      <c r="AA2155" s="1"/>
      <c r="AB2155" s="8"/>
      <c r="AC2155" s="3"/>
      <c r="AD2155" s="1"/>
      <c r="AE2155" s="3"/>
      <c r="AF2155" s="3"/>
      <c r="AG2155" s="4"/>
      <c r="AH2155" s="4"/>
      <c r="AI2155" s="4"/>
      <c r="AJ2155" s="1"/>
      <c r="AK2155" s="1"/>
      <c r="AL2155" s="1"/>
      <c r="AM2155" s="1"/>
    </row>
    <row r="2156" spans="1:39" ht="15" customHeight="1" x14ac:dyDescent="0.2">
      <c r="A2156" s="75">
        <f t="shared" si="736"/>
        <v>45091</v>
      </c>
      <c r="B2156" s="2">
        <f t="shared" si="727"/>
        <v>639.45909051000001</v>
      </c>
      <c r="C2156" s="157">
        <f t="shared" si="745"/>
        <v>634.67320397000003</v>
      </c>
      <c r="D2156" s="158">
        <f t="shared" si="737"/>
        <v>6609.67</v>
      </c>
      <c r="E2156" s="150">
        <f>IF(AND(K2156=1,K2155&gt;1),VLOOKUP(A2155,[1]Plan1!$GA$137:$GD$300,4),E2155)</f>
        <v>6649.99</v>
      </c>
      <c r="F2156" s="152">
        <f t="shared" si="728"/>
        <v>45015</v>
      </c>
      <c r="G2156" s="152">
        <f t="shared" ref="G2156:G2219" si="746">IF(I2156&gt;I2155,EDATE(A2155,-1),+G2155)</f>
        <v>45046</v>
      </c>
      <c r="H2156" s="159">
        <f t="shared" si="729"/>
        <v>6.1001532602988906E-3</v>
      </c>
      <c r="I2156" s="160">
        <f t="shared" si="738"/>
        <v>45107</v>
      </c>
      <c r="J2156" s="155">
        <f t="shared" ref="J2156:J2219" si="747">IF(I2156&gt;I2155,I2156-I2155,J2155)</f>
        <v>31</v>
      </c>
      <c r="K2156" s="155">
        <f t="shared" si="743"/>
        <v>15</v>
      </c>
      <c r="L2156" s="2">
        <f t="shared" si="739"/>
        <v>1.00294705</v>
      </c>
      <c r="M2156" s="157">
        <f t="shared" si="744"/>
        <v>1.00294705</v>
      </c>
      <c r="N2156" s="2">
        <f t="shared" si="730"/>
        <v>636.54361762999997</v>
      </c>
      <c r="O2156" s="161">
        <f t="shared" si="740"/>
        <v>0</v>
      </c>
      <c r="P2156" s="162">
        <f t="shared" si="731"/>
        <v>0</v>
      </c>
      <c r="Q2156" s="157">
        <f t="shared" si="732"/>
        <v>0</v>
      </c>
      <c r="R2156" s="163">
        <f t="shared" si="741"/>
        <v>0.12</v>
      </c>
      <c r="S2156" s="161">
        <f t="shared" si="733"/>
        <v>15</v>
      </c>
      <c r="T2156" s="161">
        <v>360</v>
      </c>
      <c r="U2156" s="164">
        <f t="shared" si="734"/>
        <v>1.0045801620000001</v>
      </c>
      <c r="V2156" s="157">
        <f t="shared" si="735"/>
        <v>2.9154728799999998</v>
      </c>
      <c r="W2156" s="2">
        <f t="shared" si="742"/>
        <v>0</v>
      </c>
      <c r="X2156" s="8"/>
      <c r="Y2156" s="8"/>
      <c r="Z2156" s="5"/>
      <c r="AA2156" s="1"/>
      <c r="AB2156" s="8"/>
      <c r="AC2156" s="3"/>
      <c r="AD2156" s="1"/>
      <c r="AE2156" s="3"/>
      <c r="AF2156" s="3"/>
      <c r="AG2156" s="4"/>
      <c r="AH2156" s="4"/>
      <c r="AI2156" s="4"/>
      <c r="AJ2156" s="1"/>
      <c r="AK2156" s="1"/>
      <c r="AL2156" s="1"/>
      <c r="AM2156" s="1"/>
    </row>
    <row r="2157" spans="1:39" ht="15" customHeight="1" x14ac:dyDescent="0.2">
      <c r="A2157" s="75">
        <f t="shared" si="736"/>
        <v>45092</v>
      </c>
      <c r="B2157" s="2">
        <f t="shared" si="727"/>
        <v>639.77943074999996</v>
      </c>
      <c r="C2157" s="157">
        <f t="shared" si="745"/>
        <v>634.67320397000003</v>
      </c>
      <c r="D2157" s="158">
        <f t="shared" si="737"/>
        <v>6609.67</v>
      </c>
      <c r="E2157" s="150">
        <f>IF(AND(K2157=1,K2156&gt;1),VLOOKUP(A2156,[1]Plan1!$GA$137:$GD$300,4),E2156)</f>
        <v>6649.99</v>
      </c>
      <c r="F2157" s="152">
        <f t="shared" si="728"/>
        <v>45015</v>
      </c>
      <c r="G2157" s="152">
        <f t="shared" si="746"/>
        <v>45046</v>
      </c>
      <c r="H2157" s="159">
        <f t="shared" si="729"/>
        <v>6.1001532602988906E-3</v>
      </c>
      <c r="I2157" s="160">
        <f t="shared" si="738"/>
        <v>45107</v>
      </c>
      <c r="J2157" s="155">
        <f t="shared" si="747"/>
        <v>31</v>
      </c>
      <c r="K2157" s="155">
        <f t="shared" si="743"/>
        <v>16</v>
      </c>
      <c r="L2157" s="2">
        <f t="shared" si="739"/>
        <v>1.00314383</v>
      </c>
      <c r="M2157" s="157">
        <f t="shared" si="744"/>
        <v>1.00314383</v>
      </c>
      <c r="N2157" s="2">
        <f t="shared" si="730"/>
        <v>636.66850862000001</v>
      </c>
      <c r="O2157" s="161">
        <f t="shared" si="740"/>
        <v>0</v>
      </c>
      <c r="P2157" s="162">
        <f t="shared" si="731"/>
        <v>0</v>
      </c>
      <c r="Q2157" s="157">
        <f t="shared" si="732"/>
        <v>0</v>
      </c>
      <c r="R2157" s="163">
        <f t="shared" si="741"/>
        <v>0.12</v>
      </c>
      <c r="S2157" s="161">
        <f t="shared" si="733"/>
        <v>16</v>
      </c>
      <c r="T2157" s="161">
        <v>360</v>
      </c>
      <c r="U2157" s="164">
        <f t="shared" si="734"/>
        <v>1.0048862510000001</v>
      </c>
      <c r="V2157" s="157">
        <f t="shared" si="735"/>
        <v>3.1109221300000001</v>
      </c>
      <c r="W2157" s="2">
        <f t="shared" si="742"/>
        <v>0</v>
      </c>
      <c r="X2157" s="8"/>
      <c r="Y2157" s="8"/>
      <c r="Z2157" s="5"/>
      <c r="AA2157" s="1"/>
      <c r="AB2157" s="8"/>
      <c r="AC2157" s="3"/>
      <c r="AD2157" s="1"/>
      <c r="AE2157" s="3"/>
      <c r="AF2157" s="3"/>
      <c r="AG2157" s="4"/>
      <c r="AH2157" s="4"/>
      <c r="AI2157" s="4"/>
      <c r="AJ2157" s="1"/>
      <c r="AK2157" s="1"/>
      <c r="AL2157" s="1"/>
      <c r="AM2157" s="1"/>
    </row>
    <row r="2158" spans="1:39" ht="15" customHeight="1" x14ac:dyDescent="0.2">
      <c r="A2158" s="75">
        <f t="shared" si="736"/>
        <v>45093</v>
      </c>
      <c r="B2158" s="2">
        <f t="shared" si="727"/>
        <v>640.09993219</v>
      </c>
      <c r="C2158" s="157">
        <f t="shared" si="745"/>
        <v>634.67320397000003</v>
      </c>
      <c r="D2158" s="158">
        <f t="shared" si="737"/>
        <v>6609.67</v>
      </c>
      <c r="E2158" s="150">
        <f>IF(AND(K2158=1,K2157&gt;1),VLOOKUP(A2157,[1]Plan1!$GA$137:$GD$300,4),E2157)</f>
        <v>6649.99</v>
      </c>
      <c r="F2158" s="152">
        <f t="shared" si="728"/>
        <v>45015</v>
      </c>
      <c r="G2158" s="152">
        <f t="shared" si="746"/>
        <v>45046</v>
      </c>
      <c r="H2158" s="159">
        <f t="shared" si="729"/>
        <v>6.1001532602988906E-3</v>
      </c>
      <c r="I2158" s="160">
        <f t="shared" si="738"/>
        <v>45107</v>
      </c>
      <c r="J2158" s="155">
        <f t="shared" si="747"/>
        <v>31</v>
      </c>
      <c r="K2158" s="155">
        <f t="shared" si="743"/>
        <v>17</v>
      </c>
      <c r="L2158" s="2">
        <f t="shared" si="739"/>
        <v>1.0033406499999999</v>
      </c>
      <c r="M2158" s="157">
        <f t="shared" si="744"/>
        <v>1.0033406499999999</v>
      </c>
      <c r="N2158" s="2">
        <f t="shared" si="730"/>
        <v>636.79342499999996</v>
      </c>
      <c r="O2158" s="161">
        <f t="shared" si="740"/>
        <v>0</v>
      </c>
      <c r="P2158" s="162">
        <f t="shared" si="731"/>
        <v>0</v>
      </c>
      <c r="Q2158" s="157">
        <f t="shared" si="732"/>
        <v>0</v>
      </c>
      <c r="R2158" s="163">
        <f t="shared" si="741"/>
        <v>0.12</v>
      </c>
      <c r="S2158" s="161">
        <f t="shared" si="733"/>
        <v>17</v>
      </c>
      <c r="T2158" s="161">
        <v>360</v>
      </c>
      <c r="U2158" s="164">
        <f t="shared" si="734"/>
        <v>1.0051924329999999</v>
      </c>
      <c r="V2158" s="157">
        <f t="shared" si="735"/>
        <v>3.30650719</v>
      </c>
      <c r="W2158" s="2">
        <f t="shared" si="742"/>
        <v>0</v>
      </c>
      <c r="X2158" s="8"/>
      <c r="Y2158" s="8"/>
      <c r="Z2158" s="5"/>
      <c r="AA2158" s="1"/>
      <c r="AB2158" s="8"/>
      <c r="AC2158" s="3"/>
      <c r="AD2158" s="1"/>
      <c r="AE2158" s="3"/>
      <c r="AF2158" s="3"/>
      <c r="AG2158" s="4"/>
      <c r="AH2158" s="4"/>
      <c r="AI2158" s="4"/>
      <c r="AJ2158" s="1"/>
      <c r="AK2158" s="1"/>
      <c r="AL2158" s="1"/>
      <c r="AM2158" s="1"/>
    </row>
    <row r="2159" spans="1:39" ht="15" customHeight="1" x14ac:dyDescent="0.2">
      <c r="A2159" s="75">
        <f t="shared" si="736"/>
        <v>45094</v>
      </c>
      <c r="B2159" s="2">
        <f t="shared" si="727"/>
        <v>640.42058913999995</v>
      </c>
      <c r="C2159" s="157">
        <f t="shared" si="745"/>
        <v>634.67320397000003</v>
      </c>
      <c r="D2159" s="158">
        <f t="shared" si="737"/>
        <v>6609.67</v>
      </c>
      <c r="E2159" s="150">
        <f>IF(AND(K2159=1,K2158&gt;1),VLOOKUP(A2158,[1]Plan1!$GA$137:$GD$300,4),E2158)</f>
        <v>6649.99</v>
      </c>
      <c r="F2159" s="152">
        <f t="shared" si="728"/>
        <v>45015</v>
      </c>
      <c r="G2159" s="152">
        <f t="shared" si="746"/>
        <v>45046</v>
      </c>
      <c r="H2159" s="159">
        <f t="shared" si="729"/>
        <v>6.1001532602988906E-3</v>
      </c>
      <c r="I2159" s="160">
        <f t="shared" si="738"/>
        <v>45107</v>
      </c>
      <c r="J2159" s="155">
        <f t="shared" si="747"/>
        <v>31</v>
      </c>
      <c r="K2159" s="155">
        <f t="shared" si="743"/>
        <v>18</v>
      </c>
      <c r="L2159" s="2">
        <f t="shared" si="739"/>
        <v>1.0035375</v>
      </c>
      <c r="M2159" s="157">
        <f t="shared" si="744"/>
        <v>1.0035375</v>
      </c>
      <c r="N2159" s="2">
        <f t="shared" si="730"/>
        <v>636.91836042</v>
      </c>
      <c r="O2159" s="161">
        <f t="shared" si="740"/>
        <v>0</v>
      </c>
      <c r="P2159" s="162">
        <f t="shared" si="731"/>
        <v>0</v>
      </c>
      <c r="Q2159" s="157">
        <f t="shared" si="732"/>
        <v>0</v>
      </c>
      <c r="R2159" s="163">
        <f t="shared" si="741"/>
        <v>0.12</v>
      </c>
      <c r="S2159" s="161">
        <f t="shared" si="733"/>
        <v>18</v>
      </c>
      <c r="T2159" s="161">
        <v>360</v>
      </c>
      <c r="U2159" s="164">
        <f t="shared" si="734"/>
        <v>1.005498709</v>
      </c>
      <c r="V2159" s="157">
        <f t="shared" si="735"/>
        <v>3.5022287200000002</v>
      </c>
      <c r="W2159" s="2">
        <f t="shared" si="742"/>
        <v>0</v>
      </c>
      <c r="X2159" s="8"/>
      <c r="Y2159" s="8"/>
      <c r="Z2159" s="5"/>
      <c r="AA2159" s="1"/>
      <c r="AB2159" s="8"/>
      <c r="AC2159" s="3"/>
      <c r="AD2159" s="1"/>
      <c r="AE2159" s="3"/>
      <c r="AF2159" s="3"/>
      <c r="AG2159" s="4"/>
      <c r="AH2159" s="4"/>
      <c r="AI2159" s="4"/>
      <c r="AJ2159" s="1"/>
      <c r="AK2159" s="1"/>
      <c r="AL2159" s="1"/>
      <c r="AM2159" s="1"/>
    </row>
    <row r="2160" spans="1:39" ht="15" customHeight="1" x14ac:dyDescent="0.2">
      <c r="A2160" s="75">
        <f t="shared" si="736"/>
        <v>45095</v>
      </c>
      <c r="B2160" s="2">
        <f t="shared" si="727"/>
        <v>640.74141378000002</v>
      </c>
      <c r="C2160" s="157">
        <f t="shared" si="745"/>
        <v>634.67320397000003</v>
      </c>
      <c r="D2160" s="158">
        <f t="shared" si="737"/>
        <v>6609.67</v>
      </c>
      <c r="E2160" s="150">
        <f>IF(AND(K2160=1,K2159&gt;1),VLOOKUP(A2159,[1]Plan1!$GA$137:$GD$300,4),E2159)</f>
        <v>6649.99</v>
      </c>
      <c r="F2160" s="152">
        <f t="shared" si="728"/>
        <v>45015</v>
      </c>
      <c r="G2160" s="152">
        <f t="shared" si="746"/>
        <v>45046</v>
      </c>
      <c r="H2160" s="159">
        <f t="shared" si="729"/>
        <v>6.1001532602988906E-3</v>
      </c>
      <c r="I2160" s="160">
        <f t="shared" si="738"/>
        <v>45107</v>
      </c>
      <c r="J2160" s="155">
        <f t="shared" si="747"/>
        <v>31</v>
      </c>
      <c r="K2160" s="155">
        <f t="shared" si="743"/>
        <v>19</v>
      </c>
      <c r="L2160" s="2">
        <f t="shared" si="739"/>
        <v>1.0037343999999999</v>
      </c>
      <c r="M2160" s="157">
        <f t="shared" si="744"/>
        <v>1.0037343999999999</v>
      </c>
      <c r="N2160" s="2">
        <f t="shared" si="730"/>
        <v>637.04332757999998</v>
      </c>
      <c r="O2160" s="161">
        <f t="shared" si="740"/>
        <v>0</v>
      </c>
      <c r="P2160" s="162">
        <f t="shared" si="731"/>
        <v>0</v>
      </c>
      <c r="Q2160" s="157">
        <f t="shared" si="732"/>
        <v>0</v>
      </c>
      <c r="R2160" s="163">
        <f t="shared" si="741"/>
        <v>0.12</v>
      </c>
      <c r="S2160" s="161">
        <f t="shared" si="733"/>
        <v>19</v>
      </c>
      <c r="T2160" s="161">
        <v>360</v>
      </c>
      <c r="U2160" s="164">
        <f t="shared" si="734"/>
        <v>1.0058050780000001</v>
      </c>
      <c r="V2160" s="157">
        <f t="shared" si="735"/>
        <v>3.6980862000000001</v>
      </c>
      <c r="W2160" s="2">
        <f t="shared" si="742"/>
        <v>0</v>
      </c>
      <c r="X2160" s="8"/>
      <c r="Y2160" s="8"/>
      <c r="Z2160" s="5"/>
      <c r="AA2160" s="1"/>
      <c r="AB2160" s="8"/>
      <c r="AC2160" s="3"/>
      <c r="AD2160" s="1"/>
      <c r="AE2160" s="3"/>
      <c r="AF2160" s="3"/>
      <c r="AG2160" s="4"/>
      <c r="AH2160" s="4"/>
      <c r="AI2160" s="4"/>
      <c r="AJ2160" s="1"/>
      <c r="AK2160" s="1"/>
      <c r="AL2160" s="1"/>
      <c r="AM2160" s="1"/>
    </row>
    <row r="2161" spans="1:177" ht="15" customHeight="1" x14ac:dyDescent="0.2">
      <c r="A2161" s="75">
        <f t="shared" si="736"/>
        <v>45096</v>
      </c>
      <c r="B2161" s="2">
        <f t="shared" si="727"/>
        <v>641.06239340000002</v>
      </c>
      <c r="C2161" s="157">
        <f t="shared" si="745"/>
        <v>634.67320397000003</v>
      </c>
      <c r="D2161" s="158">
        <f t="shared" si="737"/>
        <v>6609.67</v>
      </c>
      <c r="E2161" s="150">
        <f>IF(AND(K2161=1,K2160&gt;1),VLOOKUP(A2160,[1]Plan1!$GA$137:$GD$300,4),E2160)</f>
        <v>6649.99</v>
      </c>
      <c r="F2161" s="152">
        <f t="shared" si="728"/>
        <v>45015</v>
      </c>
      <c r="G2161" s="152">
        <f t="shared" si="746"/>
        <v>45046</v>
      </c>
      <c r="H2161" s="159">
        <f t="shared" si="729"/>
        <v>6.1001532602988906E-3</v>
      </c>
      <c r="I2161" s="160">
        <f t="shared" si="738"/>
        <v>45107</v>
      </c>
      <c r="J2161" s="155">
        <f t="shared" si="747"/>
        <v>31</v>
      </c>
      <c r="K2161" s="155">
        <f t="shared" si="743"/>
        <v>20</v>
      </c>
      <c r="L2161" s="2">
        <f t="shared" si="739"/>
        <v>1.0039313299999999</v>
      </c>
      <c r="M2161" s="157">
        <f t="shared" si="744"/>
        <v>1.0039313299999999</v>
      </c>
      <c r="N2161" s="2">
        <f t="shared" si="730"/>
        <v>637.16831377000005</v>
      </c>
      <c r="O2161" s="161">
        <f t="shared" si="740"/>
        <v>0</v>
      </c>
      <c r="P2161" s="162">
        <f t="shared" si="731"/>
        <v>0</v>
      </c>
      <c r="Q2161" s="157">
        <f t="shared" si="732"/>
        <v>0</v>
      </c>
      <c r="R2161" s="163">
        <f t="shared" si="741"/>
        <v>0.12</v>
      </c>
      <c r="S2161" s="161">
        <f t="shared" si="733"/>
        <v>20</v>
      </c>
      <c r="T2161" s="161">
        <v>360</v>
      </c>
      <c r="U2161" s="164">
        <f t="shared" si="734"/>
        <v>1.00611154</v>
      </c>
      <c r="V2161" s="157">
        <f t="shared" si="735"/>
        <v>3.8940796299999998</v>
      </c>
      <c r="W2161" s="2">
        <f t="shared" si="742"/>
        <v>0</v>
      </c>
      <c r="X2161" s="8"/>
      <c r="Y2161" s="8"/>
      <c r="Z2161" s="5"/>
      <c r="AA2161" s="1"/>
      <c r="AB2161" s="8"/>
      <c r="AC2161" s="3"/>
      <c r="AD2161" s="1"/>
      <c r="AE2161" s="3"/>
      <c r="AF2161" s="3"/>
      <c r="AG2161" s="4"/>
      <c r="AH2161" s="4"/>
      <c r="AI2161" s="4"/>
      <c r="AJ2161" s="1"/>
      <c r="AK2161" s="1"/>
      <c r="AL2161" s="1"/>
      <c r="AM2161" s="1"/>
    </row>
    <row r="2162" spans="1:177" ht="15" customHeight="1" x14ac:dyDescent="0.2">
      <c r="A2162" s="75">
        <f t="shared" si="736"/>
        <v>45097</v>
      </c>
      <c r="B2162" s="2">
        <f t="shared" si="727"/>
        <v>641.38353445000007</v>
      </c>
      <c r="C2162" s="157">
        <f t="shared" si="745"/>
        <v>634.67320397000003</v>
      </c>
      <c r="D2162" s="158">
        <f t="shared" si="737"/>
        <v>6609.67</v>
      </c>
      <c r="E2162" s="150">
        <f>IF(AND(K2162=1,K2161&gt;1),VLOOKUP(A2161,[1]Plan1!$GA$137:$GD$300,4),E2161)</f>
        <v>6649.99</v>
      </c>
      <c r="F2162" s="152">
        <f t="shared" si="728"/>
        <v>45015</v>
      </c>
      <c r="G2162" s="152">
        <f t="shared" si="746"/>
        <v>45046</v>
      </c>
      <c r="H2162" s="159">
        <f t="shared" si="729"/>
        <v>6.1001532602988906E-3</v>
      </c>
      <c r="I2162" s="160">
        <f t="shared" si="738"/>
        <v>45107</v>
      </c>
      <c r="J2162" s="155">
        <f t="shared" si="747"/>
        <v>31</v>
      </c>
      <c r="K2162" s="155">
        <f t="shared" si="743"/>
        <v>21</v>
      </c>
      <c r="L2162" s="2">
        <f t="shared" si="739"/>
        <v>1.0041283000000001</v>
      </c>
      <c r="M2162" s="157">
        <f t="shared" si="744"/>
        <v>1.0041283000000001</v>
      </c>
      <c r="N2162" s="2">
        <f t="shared" si="730"/>
        <v>637.29332535000003</v>
      </c>
      <c r="O2162" s="161">
        <f t="shared" si="740"/>
        <v>0</v>
      </c>
      <c r="P2162" s="162">
        <f t="shared" si="731"/>
        <v>0</v>
      </c>
      <c r="Q2162" s="157">
        <f t="shared" si="732"/>
        <v>0</v>
      </c>
      <c r="R2162" s="163">
        <f t="shared" si="741"/>
        <v>0.12</v>
      </c>
      <c r="S2162" s="161">
        <f t="shared" si="733"/>
        <v>21</v>
      </c>
      <c r="T2162" s="161">
        <v>360</v>
      </c>
      <c r="U2162" s="164">
        <f t="shared" si="734"/>
        <v>1.0064180949999999</v>
      </c>
      <c r="V2162" s="157">
        <f t="shared" si="735"/>
        <v>4.0902091</v>
      </c>
      <c r="W2162" s="2">
        <f t="shared" si="742"/>
        <v>0</v>
      </c>
      <c r="X2162" s="8"/>
      <c r="Y2162" s="8"/>
      <c r="Z2162" s="5"/>
      <c r="AA2162" s="1"/>
      <c r="AB2162" s="8"/>
      <c r="AC2162" s="3"/>
      <c r="AD2162" s="1"/>
      <c r="AE2162" s="3"/>
      <c r="AF2162" s="3"/>
      <c r="AG2162" s="4"/>
      <c r="AH2162" s="4"/>
      <c r="AI2162" s="4"/>
      <c r="AJ2162" s="1"/>
      <c r="AK2162" s="1"/>
      <c r="AL2162" s="1"/>
      <c r="AM2162" s="1"/>
    </row>
    <row r="2163" spans="1:177" ht="15" customHeight="1" x14ac:dyDescent="0.2">
      <c r="A2163" s="75">
        <f t="shared" si="736"/>
        <v>45098</v>
      </c>
      <c r="B2163" s="2">
        <f t="shared" si="727"/>
        <v>641.70483762000003</v>
      </c>
      <c r="C2163" s="157">
        <f t="shared" si="745"/>
        <v>634.67320397000003</v>
      </c>
      <c r="D2163" s="158">
        <f t="shared" si="737"/>
        <v>6609.67</v>
      </c>
      <c r="E2163" s="150">
        <f>IF(AND(K2163=1,K2162&gt;1),VLOOKUP(A2162,[1]Plan1!$GA$137:$GD$300,4),E2162)</f>
        <v>6649.99</v>
      </c>
      <c r="F2163" s="152">
        <f t="shared" si="728"/>
        <v>45015</v>
      </c>
      <c r="G2163" s="152">
        <f t="shared" si="746"/>
        <v>45046</v>
      </c>
      <c r="H2163" s="159">
        <f t="shared" si="729"/>
        <v>6.1001532602988906E-3</v>
      </c>
      <c r="I2163" s="160">
        <f t="shared" si="738"/>
        <v>45107</v>
      </c>
      <c r="J2163" s="155">
        <f t="shared" si="747"/>
        <v>31</v>
      </c>
      <c r="K2163" s="155">
        <f t="shared" si="743"/>
        <v>22</v>
      </c>
      <c r="L2163" s="2">
        <f t="shared" si="739"/>
        <v>1.00432531</v>
      </c>
      <c r="M2163" s="157">
        <f t="shared" si="744"/>
        <v>1.00432531</v>
      </c>
      <c r="N2163" s="2">
        <f t="shared" si="730"/>
        <v>637.41836232000003</v>
      </c>
      <c r="O2163" s="161">
        <f t="shared" si="740"/>
        <v>0</v>
      </c>
      <c r="P2163" s="162">
        <f t="shared" si="731"/>
        <v>0</v>
      </c>
      <c r="Q2163" s="157">
        <f t="shared" si="732"/>
        <v>0</v>
      </c>
      <c r="R2163" s="163">
        <f t="shared" si="741"/>
        <v>0.12</v>
      </c>
      <c r="S2163" s="161">
        <f t="shared" si="733"/>
        <v>22</v>
      </c>
      <c r="T2163" s="161">
        <v>360</v>
      </c>
      <c r="U2163" s="164">
        <f t="shared" si="734"/>
        <v>1.006724744</v>
      </c>
      <c r="V2163" s="157">
        <f t="shared" si="735"/>
        <v>4.2864753000000002</v>
      </c>
      <c r="W2163" s="2">
        <f t="shared" si="742"/>
        <v>0</v>
      </c>
      <c r="X2163" s="8"/>
      <c r="Y2163" s="8"/>
      <c r="Z2163" s="5"/>
      <c r="AA2163" s="1"/>
      <c r="AB2163" s="8"/>
      <c r="AC2163" s="3"/>
      <c r="AD2163" s="1"/>
      <c r="AE2163" s="3"/>
      <c r="AF2163" s="3"/>
      <c r="AG2163" s="4"/>
      <c r="AH2163" s="4"/>
      <c r="AI2163" s="4"/>
      <c r="AJ2163" s="1"/>
      <c r="AK2163" s="1"/>
      <c r="AL2163" s="1"/>
      <c r="AM2163" s="1"/>
    </row>
    <row r="2164" spans="1:177" ht="15" customHeight="1" x14ac:dyDescent="0.2">
      <c r="A2164" s="75">
        <f t="shared" si="736"/>
        <v>45099</v>
      </c>
      <c r="B2164" s="2">
        <f t="shared" si="727"/>
        <v>642.02630298000008</v>
      </c>
      <c r="C2164" s="157">
        <f t="shared" si="745"/>
        <v>634.67320397000003</v>
      </c>
      <c r="D2164" s="158">
        <f t="shared" si="737"/>
        <v>6609.67</v>
      </c>
      <c r="E2164" s="150">
        <f>IF(AND(K2164=1,K2163&gt;1),VLOOKUP(A2163,[1]Plan1!$GA$137:$GD$300,4),E2163)</f>
        <v>6649.99</v>
      </c>
      <c r="F2164" s="152">
        <f t="shared" si="728"/>
        <v>45015</v>
      </c>
      <c r="G2164" s="152">
        <f t="shared" si="746"/>
        <v>45046</v>
      </c>
      <c r="H2164" s="159">
        <f t="shared" si="729"/>
        <v>6.1001532602988906E-3</v>
      </c>
      <c r="I2164" s="160">
        <f t="shared" si="738"/>
        <v>45107</v>
      </c>
      <c r="J2164" s="155">
        <f t="shared" si="747"/>
        <v>31</v>
      </c>
      <c r="K2164" s="155">
        <f t="shared" si="743"/>
        <v>23</v>
      </c>
      <c r="L2164" s="2">
        <f t="shared" si="739"/>
        <v>1.0045223599999999</v>
      </c>
      <c r="M2164" s="157">
        <f t="shared" si="744"/>
        <v>1.0045223599999999</v>
      </c>
      <c r="N2164" s="2">
        <f t="shared" si="730"/>
        <v>637.54342468000004</v>
      </c>
      <c r="O2164" s="161">
        <f t="shared" si="740"/>
        <v>0</v>
      </c>
      <c r="P2164" s="162">
        <f t="shared" si="731"/>
        <v>0</v>
      </c>
      <c r="Q2164" s="157">
        <f t="shared" si="732"/>
        <v>0</v>
      </c>
      <c r="R2164" s="163">
        <f t="shared" si="741"/>
        <v>0.12</v>
      </c>
      <c r="S2164" s="161">
        <f t="shared" si="733"/>
        <v>23</v>
      </c>
      <c r="T2164" s="161">
        <v>360</v>
      </c>
      <c r="U2164" s="164">
        <f t="shared" si="734"/>
        <v>1.0070314869999999</v>
      </c>
      <c r="V2164" s="157">
        <f t="shared" si="735"/>
        <v>4.4828783000000003</v>
      </c>
      <c r="W2164" s="2">
        <f t="shared" si="742"/>
        <v>0</v>
      </c>
      <c r="X2164" s="8"/>
      <c r="Y2164" s="8"/>
      <c r="Z2164" s="5"/>
      <c r="AA2164" s="1"/>
      <c r="AB2164" s="8"/>
      <c r="AC2164" s="3"/>
      <c r="AD2164" s="1"/>
      <c r="AE2164" s="3"/>
      <c r="AF2164" s="3"/>
      <c r="AG2164" s="4"/>
      <c r="AH2164" s="4"/>
      <c r="AI2164" s="4"/>
      <c r="AJ2164" s="1"/>
      <c r="AK2164" s="1"/>
      <c r="AL2164" s="1"/>
      <c r="AM2164" s="1"/>
    </row>
    <row r="2165" spans="1:177" ht="15" customHeight="1" x14ac:dyDescent="0.2">
      <c r="A2165" s="75">
        <f t="shared" si="736"/>
        <v>45100</v>
      </c>
      <c r="B2165" s="2">
        <f t="shared" si="727"/>
        <v>642.34792992999996</v>
      </c>
      <c r="C2165" s="157">
        <f t="shared" si="745"/>
        <v>634.67320397000003</v>
      </c>
      <c r="D2165" s="158">
        <f t="shared" si="737"/>
        <v>6609.67</v>
      </c>
      <c r="E2165" s="150">
        <f>IF(AND(K2165=1,K2164&gt;1),VLOOKUP(A2164,[1]Plan1!$GA$137:$GD$300,4),E2164)</f>
        <v>6649.99</v>
      </c>
      <c r="F2165" s="152">
        <f t="shared" si="728"/>
        <v>45015</v>
      </c>
      <c r="G2165" s="152">
        <f t="shared" si="746"/>
        <v>45046</v>
      </c>
      <c r="H2165" s="159">
        <f t="shared" si="729"/>
        <v>6.1001532602988906E-3</v>
      </c>
      <c r="I2165" s="160">
        <f t="shared" si="738"/>
        <v>45107</v>
      </c>
      <c r="J2165" s="155">
        <f t="shared" si="747"/>
        <v>31</v>
      </c>
      <c r="K2165" s="155">
        <f t="shared" si="743"/>
        <v>24</v>
      </c>
      <c r="L2165" s="2">
        <f t="shared" si="739"/>
        <v>1.0047194500000001</v>
      </c>
      <c r="M2165" s="157">
        <f t="shared" si="744"/>
        <v>1.0047194500000001</v>
      </c>
      <c r="N2165" s="2">
        <f t="shared" si="730"/>
        <v>637.66851241999996</v>
      </c>
      <c r="O2165" s="161">
        <f t="shared" si="740"/>
        <v>0</v>
      </c>
      <c r="P2165" s="162">
        <f t="shared" si="731"/>
        <v>0</v>
      </c>
      <c r="Q2165" s="157">
        <f t="shared" si="732"/>
        <v>0</v>
      </c>
      <c r="R2165" s="163">
        <f t="shared" si="741"/>
        <v>0.12</v>
      </c>
      <c r="S2165" s="161">
        <f t="shared" si="733"/>
        <v>24</v>
      </c>
      <c r="T2165" s="161">
        <v>360</v>
      </c>
      <c r="U2165" s="164">
        <f t="shared" si="734"/>
        <v>1.0073383229999999</v>
      </c>
      <c r="V2165" s="157">
        <f t="shared" si="735"/>
        <v>4.6794175100000004</v>
      </c>
      <c r="W2165" s="2">
        <f t="shared" si="742"/>
        <v>0</v>
      </c>
      <c r="X2165" s="8"/>
      <c r="Y2165" s="8"/>
      <c r="Z2165" s="5"/>
      <c r="AA2165" s="1"/>
      <c r="AB2165" s="8"/>
      <c r="AC2165" s="3"/>
      <c r="AD2165" s="1"/>
      <c r="AE2165" s="3"/>
      <c r="AF2165" s="3"/>
      <c r="AG2165" s="4"/>
      <c r="AH2165" s="4"/>
      <c r="AI2165" s="4"/>
      <c r="AJ2165" s="1"/>
      <c r="AK2165" s="1"/>
      <c r="AL2165" s="1"/>
      <c r="AM2165" s="1"/>
    </row>
    <row r="2166" spans="1:177" ht="15" customHeight="1" x14ac:dyDescent="0.2">
      <c r="A2166" s="75">
        <f t="shared" si="736"/>
        <v>45101</v>
      </c>
      <c r="B2166" s="2">
        <f t="shared" si="727"/>
        <v>642.66971853999996</v>
      </c>
      <c r="C2166" s="157">
        <f t="shared" si="745"/>
        <v>634.67320397000003</v>
      </c>
      <c r="D2166" s="158">
        <f t="shared" si="737"/>
        <v>6609.67</v>
      </c>
      <c r="E2166" s="150">
        <f>IF(AND(K2166=1,K2165&gt;1),VLOOKUP(A2165,[1]Plan1!$GA$137:$GD$300,4),E2165)</f>
        <v>6649.99</v>
      </c>
      <c r="F2166" s="152">
        <f t="shared" si="728"/>
        <v>45015</v>
      </c>
      <c r="G2166" s="152">
        <f t="shared" si="746"/>
        <v>45046</v>
      </c>
      <c r="H2166" s="159">
        <f t="shared" si="729"/>
        <v>6.1001532602988906E-3</v>
      </c>
      <c r="I2166" s="160">
        <f t="shared" si="738"/>
        <v>45107</v>
      </c>
      <c r="J2166" s="155">
        <f t="shared" si="747"/>
        <v>31</v>
      </c>
      <c r="K2166" s="155">
        <f t="shared" si="743"/>
        <v>25</v>
      </c>
      <c r="L2166" s="2">
        <f t="shared" si="739"/>
        <v>1.0049165799999999</v>
      </c>
      <c r="M2166" s="157">
        <f t="shared" si="744"/>
        <v>1.0049165799999999</v>
      </c>
      <c r="N2166" s="2">
        <f t="shared" si="730"/>
        <v>637.79362555</v>
      </c>
      <c r="O2166" s="161">
        <f t="shared" si="740"/>
        <v>0</v>
      </c>
      <c r="P2166" s="162">
        <f t="shared" si="731"/>
        <v>0</v>
      </c>
      <c r="Q2166" s="157">
        <f t="shared" si="732"/>
        <v>0</v>
      </c>
      <c r="R2166" s="163">
        <f t="shared" si="741"/>
        <v>0.12</v>
      </c>
      <c r="S2166" s="161">
        <f t="shared" si="733"/>
        <v>25</v>
      </c>
      <c r="T2166" s="161">
        <v>360</v>
      </c>
      <c r="U2166" s="164">
        <f t="shared" si="734"/>
        <v>1.0076452520000001</v>
      </c>
      <c r="V2166" s="157">
        <f t="shared" si="735"/>
        <v>4.8760929900000001</v>
      </c>
      <c r="W2166" s="2">
        <f t="shared" si="742"/>
        <v>0</v>
      </c>
      <c r="X2166" s="8"/>
      <c r="Y2166" s="8"/>
      <c r="Z2166" s="5"/>
      <c r="AA2166" s="1"/>
      <c r="AB2166" s="8"/>
      <c r="AC2166" s="3"/>
      <c r="AD2166" s="1"/>
      <c r="AE2166" s="3"/>
      <c r="AF2166" s="3"/>
      <c r="AG2166" s="4"/>
      <c r="AH2166" s="4"/>
      <c r="AI2166" s="4"/>
      <c r="AJ2166" s="1"/>
      <c r="AK2166" s="1"/>
      <c r="AL2166" s="1"/>
      <c r="AM2166" s="1"/>
    </row>
    <row r="2167" spans="1:177" ht="15" customHeight="1" x14ac:dyDescent="0.2">
      <c r="A2167" s="75">
        <f t="shared" si="736"/>
        <v>45102</v>
      </c>
      <c r="B2167" s="2">
        <f t="shared" si="727"/>
        <v>642.99166309999998</v>
      </c>
      <c r="C2167" s="157">
        <f t="shared" si="745"/>
        <v>634.67320397000003</v>
      </c>
      <c r="D2167" s="158">
        <f t="shared" si="737"/>
        <v>6609.67</v>
      </c>
      <c r="E2167" s="150">
        <f>IF(AND(K2167=1,K2166&gt;1),VLOOKUP(A2166,[1]Plan1!$GA$137:$GD$300,4),E2166)</f>
        <v>6649.99</v>
      </c>
      <c r="F2167" s="152">
        <f t="shared" si="728"/>
        <v>45015</v>
      </c>
      <c r="G2167" s="152">
        <f t="shared" si="746"/>
        <v>45046</v>
      </c>
      <c r="H2167" s="159">
        <f t="shared" si="729"/>
        <v>6.1001532602988906E-3</v>
      </c>
      <c r="I2167" s="160">
        <f t="shared" si="738"/>
        <v>45107</v>
      </c>
      <c r="J2167" s="155">
        <f t="shared" si="747"/>
        <v>31</v>
      </c>
      <c r="K2167" s="155">
        <f t="shared" si="743"/>
        <v>26</v>
      </c>
      <c r="L2167" s="2">
        <f t="shared" si="739"/>
        <v>1.0051137400000001</v>
      </c>
      <c r="M2167" s="157">
        <f t="shared" si="744"/>
        <v>1.0051137400000001</v>
      </c>
      <c r="N2167" s="2">
        <f t="shared" si="730"/>
        <v>637.91875772000003</v>
      </c>
      <c r="O2167" s="161">
        <f t="shared" si="740"/>
        <v>0</v>
      </c>
      <c r="P2167" s="162">
        <f t="shared" si="731"/>
        <v>0</v>
      </c>
      <c r="Q2167" s="157">
        <f t="shared" si="732"/>
        <v>0</v>
      </c>
      <c r="R2167" s="163">
        <f t="shared" si="741"/>
        <v>0.12</v>
      </c>
      <c r="S2167" s="161">
        <f t="shared" si="733"/>
        <v>26</v>
      </c>
      <c r="T2167" s="161">
        <v>360</v>
      </c>
      <c r="U2167" s="164">
        <f t="shared" si="734"/>
        <v>1.0079522750000001</v>
      </c>
      <c r="V2167" s="157">
        <f t="shared" si="735"/>
        <v>5.0729053799999999</v>
      </c>
      <c r="W2167" s="2">
        <f t="shared" si="742"/>
        <v>0</v>
      </c>
      <c r="X2167" s="8"/>
      <c r="Y2167" s="8"/>
      <c r="Z2167" s="5"/>
      <c r="AA2167" s="1"/>
      <c r="AB2167" s="8"/>
      <c r="AC2167" s="3"/>
      <c r="AD2167" s="1"/>
      <c r="AE2167" s="3"/>
      <c r="AF2167" s="3"/>
      <c r="AG2167" s="4"/>
      <c r="AH2167" s="4"/>
      <c r="AI2167" s="4"/>
      <c r="AJ2167" s="1"/>
      <c r="AK2167" s="1"/>
      <c r="AL2167" s="1"/>
      <c r="AM2167" s="1"/>
    </row>
    <row r="2168" spans="1:177" ht="15" customHeight="1" x14ac:dyDescent="0.2">
      <c r="A2168" s="75">
        <f t="shared" si="736"/>
        <v>45103</v>
      </c>
      <c r="B2168" s="2">
        <f t="shared" si="727"/>
        <v>643.31377583999995</v>
      </c>
      <c r="C2168" s="157">
        <f t="shared" si="745"/>
        <v>634.67320397000003</v>
      </c>
      <c r="D2168" s="158">
        <f t="shared" si="737"/>
        <v>6609.67</v>
      </c>
      <c r="E2168" s="150">
        <f>IF(AND(K2168=1,K2167&gt;1),VLOOKUP(A2167,[1]Plan1!$GA$137:$GD$300,4),E2167)</f>
        <v>6649.99</v>
      </c>
      <c r="F2168" s="152">
        <f t="shared" si="728"/>
        <v>45015</v>
      </c>
      <c r="G2168" s="152">
        <f t="shared" si="746"/>
        <v>45046</v>
      </c>
      <c r="H2168" s="159">
        <f t="shared" si="729"/>
        <v>6.1001532602988906E-3</v>
      </c>
      <c r="I2168" s="160">
        <f t="shared" si="738"/>
        <v>45107</v>
      </c>
      <c r="J2168" s="155">
        <f t="shared" si="747"/>
        <v>31</v>
      </c>
      <c r="K2168" s="155">
        <f t="shared" si="743"/>
        <v>27</v>
      </c>
      <c r="L2168" s="2">
        <f t="shared" si="739"/>
        <v>1.0053109499999999</v>
      </c>
      <c r="M2168" s="157">
        <f t="shared" si="744"/>
        <v>1.0053109499999999</v>
      </c>
      <c r="N2168" s="2">
        <f t="shared" si="730"/>
        <v>638.04392161999999</v>
      </c>
      <c r="O2168" s="161">
        <f t="shared" si="740"/>
        <v>0</v>
      </c>
      <c r="P2168" s="162">
        <f t="shared" si="731"/>
        <v>0</v>
      </c>
      <c r="Q2168" s="157">
        <f t="shared" si="732"/>
        <v>0</v>
      </c>
      <c r="R2168" s="163">
        <f t="shared" si="741"/>
        <v>0.12</v>
      </c>
      <c r="S2168" s="161">
        <f t="shared" si="733"/>
        <v>27</v>
      </c>
      <c r="T2168" s="161">
        <v>360</v>
      </c>
      <c r="U2168" s="164">
        <f t="shared" si="734"/>
        <v>1.0082593909999999</v>
      </c>
      <c r="V2168" s="157">
        <f t="shared" si="735"/>
        <v>5.26985422</v>
      </c>
      <c r="W2168" s="2">
        <f t="shared" si="742"/>
        <v>0</v>
      </c>
      <c r="X2168" s="8"/>
      <c r="Y2168" s="8"/>
      <c r="Z2168" s="5"/>
      <c r="AA2168" s="1"/>
      <c r="AB2168" s="8"/>
      <c r="AC2168" s="3"/>
      <c r="AD2168" s="1"/>
      <c r="AE2168" s="3"/>
      <c r="AF2168" s="3"/>
      <c r="AG2168" s="4"/>
      <c r="AH2168" s="4"/>
      <c r="AI2168" s="4"/>
      <c r="AJ2168" s="1"/>
      <c r="AK2168" s="1"/>
      <c r="AL2168" s="1"/>
      <c r="AM2168" s="1"/>
    </row>
    <row r="2169" spans="1:177" ht="15" customHeight="1" x14ac:dyDescent="0.2">
      <c r="A2169" s="75">
        <f t="shared" si="736"/>
        <v>45104</v>
      </c>
      <c r="B2169" s="2">
        <f t="shared" si="727"/>
        <v>643.63604464000002</v>
      </c>
      <c r="C2169" s="157">
        <f t="shared" si="745"/>
        <v>634.67320397000003</v>
      </c>
      <c r="D2169" s="158">
        <f t="shared" si="737"/>
        <v>6609.67</v>
      </c>
      <c r="E2169" s="150">
        <f>IF(AND(K2169=1,K2168&gt;1),VLOOKUP(A2168,[1]Plan1!$GA$137:$GD$300,4),E2168)</f>
        <v>6649.99</v>
      </c>
      <c r="F2169" s="152">
        <f t="shared" si="728"/>
        <v>45015</v>
      </c>
      <c r="G2169" s="152">
        <f t="shared" si="746"/>
        <v>45046</v>
      </c>
      <c r="H2169" s="159">
        <f t="shared" si="729"/>
        <v>6.1001532602988906E-3</v>
      </c>
      <c r="I2169" s="160">
        <f t="shared" si="738"/>
        <v>45107</v>
      </c>
      <c r="J2169" s="155">
        <f t="shared" si="747"/>
        <v>31</v>
      </c>
      <c r="K2169" s="155">
        <f t="shared" si="743"/>
        <v>28</v>
      </c>
      <c r="L2169" s="2">
        <f t="shared" si="739"/>
        <v>1.00550819</v>
      </c>
      <c r="M2169" s="157">
        <f t="shared" si="744"/>
        <v>1.00550819</v>
      </c>
      <c r="N2169" s="2">
        <f t="shared" si="730"/>
        <v>638.16910456000005</v>
      </c>
      <c r="O2169" s="161">
        <f t="shared" si="740"/>
        <v>0</v>
      </c>
      <c r="P2169" s="162">
        <f t="shared" si="731"/>
        <v>0</v>
      </c>
      <c r="Q2169" s="157">
        <f t="shared" si="732"/>
        <v>0</v>
      </c>
      <c r="R2169" s="163">
        <f t="shared" si="741"/>
        <v>0.12</v>
      </c>
      <c r="S2169" s="161">
        <f t="shared" si="733"/>
        <v>28</v>
      </c>
      <c r="T2169" s="161">
        <v>360</v>
      </c>
      <c r="U2169" s="164">
        <f t="shared" si="734"/>
        <v>1.0085666010000001</v>
      </c>
      <c r="V2169" s="157">
        <f t="shared" si="735"/>
        <v>5.4669400799999996</v>
      </c>
      <c r="W2169" s="2">
        <f t="shared" si="742"/>
        <v>0</v>
      </c>
      <c r="X2169" s="8"/>
      <c r="Y2169" s="8"/>
      <c r="Z2169" s="5"/>
      <c r="AA2169" s="1"/>
      <c r="AB2169" s="8"/>
      <c r="AC2169" s="3"/>
      <c r="AD2169" s="1"/>
      <c r="AE2169" s="3"/>
      <c r="AF2169" s="3"/>
      <c r="AG2169" s="4"/>
      <c r="AH2169" s="4"/>
      <c r="AI2169" s="4"/>
      <c r="AJ2169" s="1"/>
      <c r="AK2169" s="1"/>
      <c r="AL2169" s="1"/>
      <c r="AM2169" s="1"/>
    </row>
    <row r="2170" spans="1:177" ht="15" customHeight="1" x14ac:dyDescent="0.2">
      <c r="A2170" s="75">
        <f t="shared" si="736"/>
        <v>45105</v>
      </c>
      <c r="B2170" s="2">
        <f t="shared" si="727"/>
        <v>643.95847598</v>
      </c>
      <c r="C2170" s="157">
        <f t="shared" si="745"/>
        <v>634.67320397000003</v>
      </c>
      <c r="D2170" s="158">
        <f t="shared" si="737"/>
        <v>6609.67</v>
      </c>
      <c r="E2170" s="150">
        <f>IF(AND(K2170=1,K2169&gt;1),VLOOKUP(A2169,[1]Plan1!$GA$137:$GD$300,4),E2169)</f>
        <v>6649.99</v>
      </c>
      <c r="F2170" s="152">
        <f t="shared" si="728"/>
        <v>45015</v>
      </c>
      <c r="G2170" s="152">
        <f t="shared" si="746"/>
        <v>45046</v>
      </c>
      <c r="H2170" s="159">
        <f t="shared" si="729"/>
        <v>6.1001532602988906E-3</v>
      </c>
      <c r="I2170" s="160">
        <f t="shared" si="738"/>
        <v>45107</v>
      </c>
      <c r="J2170" s="155">
        <f t="shared" si="747"/>
        <v>31</v>
      </c>
      <c r="K2170" s="155">
        <f t="shared" si="743"/>
        <v>29</v>
      </c>
      <c r="L2170" s="2">
        <f t="shared" si="739"/>
        <v>1.0057054700000001</v>
      </c>
      <c r="M2170" s="157">
        <f t="shared" si="744"/>
        <v>1.0057054700000001</v>
      </c>
      <c r="N2170" s="2">
        <f t="shared" si="730"/>
        <v>638.29431289000001</v>
      </c>
      <c r="O2170" s="161">
        <f t="shared" si="740"/>
        <v>0</v>
      </c>
      <c r="P2170" s="162">
        <f t="shared" si="731"/>
        <v>0</v>
      </c>
      <c r="Q2170" s="157">
        <f t="shared" si="732"/>
        <v>0</v>
      </c>
      <c r="R2170" s="163">
        <f t="shared" si="741"/>
        <v>0.12</v>
      </c>
      <c r="S2170" s="161">
        <f t="shared" si="733"/>
        <v>29</v>
      </c>
      <c r="T2170" s="161">
        <v>360</v>
      </c>
      <c r="U2170" s="164">
        <f t="shared" si="734"/>
        <v>1.008873905</v>
      </c>
      <c r="V2170" s="157">
        <f t="shared" si="735"/>
        <v>5.6641630899999997</v>
      </c>
      <c r="W2170" s="2">
        <f t="shared" si="742"/>
        <v>0</v>
      </c>
      <c r="X2170" s="8"/>
      <c r="Y2170" s="8"/>
      <c r="Z2170" s="5"/>
      <c r="AA2170" s="1"/>
      <c r="AB2170" s="8"/>
      <c r="AC2170" s="3"/>
      <c r="AD2170" s="1"/>
      <c r="AE2170" s="3"/>
      <c r="AF2170" s="3"/>
      <c r="AG2170" s="4"/>
      <c r="AH2170" s="4"/>
      <c r="AI2170" s="4"/>
      <c r="AJ2170" s="1"/>
      <c r="AK2170" s="1"/>
      <c r="AL2170" s="1"/>
      <c r="AM2170" s="1"/>
    </row>
    <row r="2171" spans="1:177" ht="15" customHeight="1" x14ac:dyDescent="0.2">
      <c r="A2171" s="75">
        <f t="shared" si="736"/>
        <v>45106</v>
      </c>
      <c r="B2171" s="2">
        <f t="shared" si="727"/>
        <v>644.28106926999999</v>
      </c>
      <c r="C2171" s="157">
        <f t="shared" si="745"/>
        <v>634.67320397000003</v>
      </c>
      <c r="D2171" s="158">
        <f t="shared" si="737"/>
        <v>6609.67</v>
      </c>
      <c r="E2171" s="150">
        <f>IF(AND(K2171=1,K2170&gt;1),VLOOKUP(A2170,[1]Plan1!$GA$137:$GD$300,4),E2170)</f>
        <v>6649.99</v>
      </c>
      <c r="F2171" s="152">
        <f t="shared" si="728"/>
        <v>45015</v>
      </c>
      <c r="G2171" s="152">
        <f t="shared" si="746"/>
        <v>45046</v>
      </c>
      <c r="H2171" s="159">
        <f t="shared" si="729"/>
        <v>6.1001532602988906E-3</v>
      </c>
      <c r="I2171" s="160">
        <f t="shared" si="738"/>
        <v>45107</v>
      </c>
      <c r="J2171" s="155">
        <f t="shared" si="747"/>
        <v>31</v>
      </c>
      <c r="K2171" s="155">
        <f t="shared" si="743"/>
        <v>30</v>
      </c>
      <c r="L2171" s="2">
        <f t="shared" si="739"/>
        <v>1.0059027899999999</v>
      </c>
      <c r="M2171" s="157">
        <f t="shared" si="744"/>
        <v>1.0059027899999999</v>
      </c>
      <c r="N2171" s="2">
        <f t="shared" si="730"/>
        <v>638.41954661</v>
      </c>
      <c r="O2171" s="161">
        <f t="shared" si="740"/>
        <v>0</v>
      </c>
      <c r="P2171" s="162">
        <f t="shared" si="731"/>
        <v>0</v>
      </c>
      <c r="Q2171" s="157">
        <f t="shared" si="732"/>
        <v>0</v>
      </c>
      <c r="R2171" s="163">
        <f t="shared" si="741"/>
        <v>0.12</v>
      </c>
      <c r="S2171" s="161">
        <f t="shared" si="733"/>
        <v>30</v>
      </c>
      <c r="T2171" s="161">
        <v>360</v>
      </c>
      <c r="U2171" s="164">
        <f t="shared" si="734"/>
        <v>1.009181302</v>
      </c>
      <c r="V2171" s="157">
        <f t="shared" si="735"/>
        <v>5.8615226600000003</v>
      </c>
      <c r="W2171" s="2">
        <f t="shared" si="742"/>
        <v>0</v>
      </c>
      <c r="X2171" s="22"/>
      <c r="Y2171" s="22"/>
      <c r="Z2171" s="5"/>
      <c r="AA2171" s="23"/>
      <c r="AB2171" s="22"/>
      <c r="AC2171" s="9"/>
      <c r="AD2171" s="23"/>
      <c r="AE2171" s="9"/>
      <c r="AF2171" s="9"/>
      <c r="AG2171" s="36"/>
      <c r="AH2171" s="36"/>
      <c r="AI2171" s="36"/>
      <c r="AJ2171" s="23"/>
      <c r="AK2171" s="23"/>
      <c r="AL2171" s="23"/>
      <c r="AM2171" s="23"/>
      <c r="AN2171" s="23"/>
      <c r="AO2171" s="23"/>
      <c r="AP2171" s="23"/>
      <c r="AQ2171" s="23"/>
      <c r="AR2171" s="23"/>
      <c r="AS2171" s="23"/>
      <c r="AT2171" s="23"/>
      <c r="AU2171" s="23"/>
      <c r="AV2171" s="23"/>
      <c r="AW2171" s="23"/>
      <c r="AX2171" s="23"/>
      <c r="AY2171" s="23"/>
      <c r="AZ2171" s="23"/>
      <c r="BA2171" s="23"/>
      <c r="BB2171" s="23"/>
      <c r="BC2171" s="23"/>
      <c r="BD2171" s="23"/>
      <c r="BE2171" s="23"/>
      <c r="BF2171" s="23"/>
      <c r="BG2171" s="23"/>
      <c r="BH2171" s="23"/>
      <c r="BI2171" s="23"/>
      <c r="BJ2171" s="23"/>
      <c r="BK2171" s="23"/>
      <c r="BL2171" s="23"/>
      <c r="BM2171" s="23"/>
      <c r="BN2171" s="23"/>
      <c r="BO2171" s="23"/>
      <c r="BP2171" s="23"/>
      <c r="BQ2171" s="23"/>
      <c r="BR2171" s="23"/>
      <c r="BS2171" s="23"/>
      <c r="BT2171" s="23"/>
      <c r="BU2171" s="23"/>
      <c r="BV2171" s="23"/>
      <c r="BW2171" s="23"/>
      <c r="BX2171" s="23"/>
      <c r="BY2171" s="23"/>
      <c r="BZ2171" s="23"/>
      <c r="CA2171" s="23"/>
      <c r="CB2171" s="23"/>
      <c r="CC2171" s="23"/>
      <c r="CD2171" s="23"/>
      <c r="CE2171" s="23"/>
      <c r="CF2171" s="23"/>
      <c r="CG2171" s="23"/>
      <c r="CH2171" s="23"/>
      <c r="CI2171" s="23"/>
      <c r="CJ2171" s="23"/>
      <c r="CK2171" s="23"/>
      <c r="CL2171" s="23"/>
      <c r="CM2171" s="23"/>
      <c r="CN2171" s="23"/>
      <c r="CO2171" s="23"/>
      <c r="CP2171" s="23"/>
      <c r="CQ2171" s="23"/>
      <c r="CR2171" s="23"/>
      <c r="CS2171" s="23"/>
      <c r="CT2171" s="23"/>
      <c r="CU2171" s="23"/>
      <c r="CV2171" s="23"/>
      <c r="CW2171" s="23"/>
      <c r="CX2171" s="23"/>
      <c r="CY2171" s="23"/>
      <c r="CZ2171" s="23"/>
      <c r="DA2171" s="23"/>
      <c r="DB2171" s="23"/>
      <c r="DC2171" s="23"/>
      <c r="DD2171" s="23"/>
      <c r="DE2171" s="23"/>
      <c r="DF2171" s="23"/>
      <c r="DG2171" s="23"/>
      <c r="DH2171" s="23"/>
      <c r="DI2171" s="23"/>
      <c r="DJ2171" s="23"/>
      <c r="DK2171" s="23"/>
      <c r="DL2171" s="23"/>
      <c r="DM2171" s="23"/>
      <c r="DN2171" s="23"/>
      <c r="DO2171" s="23"/>
      <c r="DP2171" s="23"/>
      <c r="DQ2171" s="23"/>
      <c r="DR2171" s="23"/>
      <c r="DS2171" s="23"/>
      <c r="DT2171" s="23"/>
      <c r="DU2171" s="23"/>
      <c r="DV2171" s="23"/>
      <c r="DW2171" s="23"/>
      <c r="DX2171" s="23"/>
      <c r="DY2171" s="23"/>
      <c r="DZ2171" s="23"/>
      <c r="EA2171" s="23"/>
      <c r="EB2171" s="23"/>
      <c r="EC2171" s="23"/>
      <c r="ED2171" s="23"/>
      <c r="EE2171" s="23"/>
      <c r="EF2171" s="23"/>
      <c r="EG2171" s="23"/>
      <c r="EH2171" s="23"/>
      <c r="EI2171" s="23"/>
      <c r="EJ2171" s="23"/>
      <c r="EK2171" s="23"/>
      <c r="EL2171" s="23"/>
      <c r="EM2171" s="23"/>
      <c r="EN2171" s="23"/>
      <c r="EO2171" s="23"/>
      <c r="EP2171" s="23"/>
      <c r="EQ2171" s="23"/>
      <c r="ER2171" s="23"/>
      <c r="ES2171" s="23"/>
      <c r="ET2171" s="23"/>
      <c r="EU2171" s="23"/>
      <c r="EV2171" s="23"/>
      <c r="EW2171" s="23"/>
      <c r="EX2171" s="23"/>
      <c r="EY2171" s="23"/>
      <c r="EZ2171" s="23"/>
      <c r="FA2171" s="23"/>
      <c r="FB2171" s="23"/>
      <c r="FC2171" s="23"/>
      <c r="FD2171" s="23"/>
      <c r="FE2171" s="23"/>
      <c r="FF2171" s="23"/>
      <c r="FG2171" s="23"/>
      <c r="FH2171" s="23"/>
      <c r="FI2171" s="23"/>
      <c r="FJ2171" s="23"/>
      <c r="FK2171" s="23"/>
      <c r="FL2171" s="23"/>
      <c r="FM2171" s="23"/>
      <c r="FN2171" s="23"/>
      <c r="FO2171" s="23"/>
      <c r="FP2171" s="23"/>
      <c r="FQ2171" s="23"/>
      <c r="FR2171" s="23"/>
      <c r="FS2171" s="23"/>
      <c r="FT2171" s="23"/>
      <c r="FU2171" s="23"/>
    </row>
    <row r="2172" spans="1:177" ht="15" customHeight="1" x14ac:dyDescent="0.2">
      <c r="A2172" s="75">
        <f t="shared" si="736"/>
        <v>45107</v>
      </c>
      <c r="B2172" s="2">
        <f t="shared" si="727"/>
        <v>644.60382518999995</v>
      </c>
      <c r="C2172" s="157">
        <f t="shared" si="745"/>
        <v>634.67320397000003</v>
      </c>
      <c r="D2172" s="158">
        <f t="shared" si="737"/>
        <v>6609.67</v>
      </c>
      <c r="E2172" s="150">
        <f>IF(AND(K2172=1,K2171&gt;1),VLOOKUP(A2171,[1]Plan1!$GA$137:$GD$300,4),E2171)</f>
        <v>6649.99</v>
      </c>
      <c r="F2172" s="152">
        <f t="shared" si="728"/>
        <v>45015</v>
      </c>
      <c r="G2172" s="152">
        <f t="shared" si="746"/>
        <v>45046</v>
      </c>
      <c r="H2172" s="159">
        <f t="shared" si="729"/>
        <v>6.1001532602988906E-3</v>
      </c>
      <c r="I2172" s="160">
        <f t="shared" si="738"/>
        <v>45107</v>
      </c>
      <c r="J2172" s="155">
        <f t="shared" si="747"/>
        <v>31</v>
      </c>
      <c r="K2172" s="155">
        <f t="shared" si="743"/>
        <v>31</v>
      </c>
      <c r="L2172" s="2">
        <f t="shared" si="739"/>
        <v>1.00610015</v>
      </c>
      <c r="M2172" s="157">
        <f t="shared" si="744"/>
        <v>1.00610015</v>
      </c>
      <c r="N2172" s="2">
        <f t="shared" si="730"/>
        <v>638.54480570999999</v>
      </c>
      <c r="O2172" s="161">
        <f t="shared" si="740"/>
        <v>35</v>
      </c>
      <c r="P2172" s="162">
        <f t="shared" si="731"/>
        <v>4.5641720607578262E-2</v>
      </c>
      <c r="Q2172" s="157">
        <f t="shared" si="732"/>
        <v>29.144283609999999</v>
      </c>
      <c r="R2172" s="163">
        <f t="shared" si="741"/>
        <v>0.12</v>
      </c>
      <c r="S2172" s="161">
        <f t="shared" si="733"/>
        <v>31</v>
      </c>
      <c r="T2172" s="161">
        <v>360</v>
      </c>
      <c r="U2172" s="164">
        <f t="shared" si="734"/>
        <v>1.0094887930000001</v>
      </c>
      <c r="V2172" s="157">
        <f t="shared" si="735"/>
        <v>6.0590194799999999</v>
      </c>
      <c r="W2172" s="2">
        <f t="shared" si="742"/>
        <v>35.203303089999999</v>
      </c>
      <c r="X2172" s="8"/>
      <c r="Y2172" s="8"/>
      <c r="Z2172" s="5"/>
      <c r="AA2172" s="1"/>
      <c r="AB2172" s="8"/>
      <c r="AC2172" s="3"/>
      <c r="AD2172" s="1"/>
      <c r="AE2172" s="3"/>
      <c r="AF2172" s="3"/>
      <c r="AG2172" s="4"/>
      <c r="AH2172" s="4"/>
      <c r="AI2172" s="4"/>
      <c r="AJ2172" s="1"/>
      <c r="AK2172" s="1"/>
      <c r="AL2172" s="1"/>
      <c r="AM2172" s="1"/>
    </row>
    <row r="2173" spans="1:177" ht="15" customHeight="1" x14ac:dyDescent="0.2">
      <c r="A2173" s="75">
        <f t="shared" si="736"/>
        <v>45108</v>
      </c>
      <c r="B2173" s="2">
        <f t="shared" si="727"/>
        <v>609.63905675000001</v>
      </c>
      <c r="C2173" s="157">
        <f t="shared" si="745"/>
        <v>609.40052209999999</v>
      </c>
      <c r="D2173" s="158">
        <f t="shared" si="737"/>
        <v>6649.99</v>
      </c>
      <c r="E2173" s="150">
        <f>IF(AND(K2173=1,K2172&gt;1),VLOOKUP(A2172,[1]Plan1!$GA$137:$GD$300,4),E2172)</f>
        <v>6665.28</v>
      </c>
      <c r="F2173" s="152">
        <f t="shared" si="728"/>
        <v>45046</v>
      </c>
      <c r="G2173" s="152">
        <f t="shared" si="746"/>
        <v>45076</v>
      </c>
      <c r="H2173" s="159">
        <f t="shared" si="729"/>
        <v>2.2992515778219591E-3</v>
      </c>
      <c r="I2173" s="160">
        <f t="shared" si="738"/>
        <v>45137</v>
      </c>
      <c r="J2173" s="155">
        <f t="shared" si="747"/>
        <v>30</v>
      </c>
      <c r="K2173" s="155">
        <f t="shared" si="743"/>
        <v>1</v>
      </c>
      <c r="L2173" s="2">
        <f t="shared" si="739"/>
        <v>1.00007655</v>
      </c>
      <c r="M2173" s="157">
        <f t="shared" si="744"/>
        <v>1.00007655</v>
      </c>
      <c r="N2173" s="2">
        <f t="shared" si="730"/>
        <v>609.44717170000001</v>
      </c>
      <c r="O2173" s="161">
        <f t="shared" si="740"/>
        <v>0</v>
      </c>
      <c r="P2173" s="162">
        <f t="shared" si="731"/>
        <v>0</v>
      </c>
      <c r="Q2173" s="157">
        <f t="shared" si="732"/>
        <v>0</v>
      </c>
      <c r="R2173" s="163">
        <f t="shared" si="741"/>
        <v>0.12</v>
      </c>
      <c r="S2173" s="161">
        <f t="shared" si="733"/>
        <v>1</v>
      </c>
      <c r="T2173" s="161">
        <v>360</v>
      </c>
      <c r="U2173" s="164">
        <f t="shared" si="734"/>
        <v>1.0003148509999999</v>
      </c>
      <c r="V2173" s="157">
        <f t="shared" si="735"/>
        <v>0.19188505</v>
      </c>
      <c r="W2173" s="2">
        <f t="shared" si="742"/>
        <v>0</v>
      </c>
      <c r="X2173" s="8"/>
      <c r="Y2173" s="8"/>
      <c r="Z2173" s="5"/>
      <c r="AA2173" s="1"/>
      <c r="AB2173" s="8"/>
      <c r="AC2173" s="3"/>
      <c r="AD2173" s="1"/>
      <c r="AE2173" s="3"/>
      <c r="AF2173" s="3"/>
      <c r="AG2173" s="4"/>
      <c r="AH2173" s="4"/>
      <c r="AI2173" s="4"/>
      <c r="AJ2173" s="1"/>
      <c r="AK2173" s="1"/>
      <c r="AL2173" s="1"/>
      <c r="AM2173" s="1"/>
    </row>
    <row r="2174" spans="1:177" ht="15" customHeight="1" x14ac:dyDescent="0.2">
      <c r="A2174" s="75">
        <f t="shared" si="736"/>
        <v>45109</v>
      </c>
      <c r="B2174" s="2">
        <f t="shared" si="727"/>
        <v>609.87768784000002</v>
      </c>
      <c r="C2174" s="157">
        <f t="shared" si="745"/>
        <v>609.40052209999999</v>
      </c>
      <c r="D2174" s="158">
        <f t="shared" si="737"/>
        <v>6649.99</v>
      </c>
      <c r="E2174" s="150">
        <f>IF(AND(K2174=1,K2173&gt;1),VLOOKUP(A2173,[1]Plan1!$GA$137:$GD$300,4),E2173)</f>
        <v>6665.28</v>
      </c>
      <c r="F2174" s="152">
        <f t="shared" si="728"/>
        <v>45046</v>
      </c>
      <c r="G2174" s="152">
        <f t="shared" si="746"/>
        <v>45076</v>
      </c>
      <c r="H2174" s="159">
        <f t="shared" si="729"/>
        <v>2.2992515778219591E-3</v>
      </c>
      <c r="I2174" s="160">
        <f t="shared" si="738"/>
        <v>45137</v>
      </c>
      <c r="J2174" s="155">
        <f t="shared" si="747"/>
        <v>30</v>
      </c>
      <c r="K2174" s="155">
        <f t="shared" si="743"/>
        <v>2</v>
      </c>
      <c r="L2174" s="2">
        <f t="shared" si="739"/>
        <v>1.0001531100000001</v>
      </c>
      <c r="M2174" s="157">
        <f t="shared" si="744"/>
        <v>1.0001531100000001</v>
      </c>
      <c r="N2174" s="2">
        <f t="shared" si="730"/>
        <v>609.49382740999999</v>
      </c>
      <c r="O2174" s="161">
        <f t="shared" si="740"/>
        <v>0</v>
      </c>
      <c r="P2174" s="162">
        <f t="shared" si="731"/>
        <v>0</v>
      </c>
      <c r="Q2174" s="157">
        <f t="shared" si="732"/>
        <v>0</v>
      </c>
      <c r="R2174" s="163">
        <f t="shared" si="741"/>
        <v>0.12</v>
      </c>
      <c r="S2174" s="161">
        <f t="shared" si="733"/>
        <v>2</v>
      </c>
      <c r="T2174" s="161">
        <v>360</v>
      </c>
      <c r="U2174" s="164">
        <f t="shared" si="734"/>
        <v>1.000629802</v>
      </c>
      <c r="V2174" s="157">
        <f t="shared" si="735"/>
        <v>0.38386042999999997</v>
      </c>
      <c r="W2174" s="2">
        <f t="shared" si="742"/>
        <v>0</v>
      </c>
      <c r="X2174" s="8"/>
      <c r="Y2174" s="8"/>
      <c r="Z2174" s="5"/>
      <c r="AA2174" s="1"/>
      <c r="AB2174" s="8"/>
      <c r="AC2174" s="3"/>
      <c r="AD2174" s="1"/>
      <c r="AE2174" s="3"/>
      <c r="AF2174" s="3"/>
      <c r="AG2174" s="4"/>
      <c r="AH2174" s="4"/>
      <c r="AI2174" s="4"/>
      <c r="AJ2174" s="1"/>
      <c r="AK2174" s="1"/>
      <c r="AL2174" s="1"/>
      <c r="AM2174" s="1"/>
    </row>
    <row r="2175" spans="1:177" ht="15" customHeight="1" x14ac:dyDescent="0.2">
      <c r="A2175" s="75">
        <f t="shared" si="736"/>
        <v>45110</v>
      </c>
      <c r="B2175" s="2">
        <f t="shared" si="727"/>
        <v>610.11641476</v>
      </c>
      <c r="C2175" s="157">
        <f t="shared" si="745"/>
        <v>609.40052209999999</v>
      </c>
      <c r="D2175" s="158">
        <f t="shared" si="737"/>
        <v>6649.99</v>
      </c>
      <c r="E2175" s="150">
        <f>IF(AND(K2175=1,K2174&gt;1),VLOOKUP(A2174,[1]Plan1!$GA$137:$GD$300,4),E2174)</f>
        <v>6665.28</v>
      </c>
      <c r="F2175" s="152">
        <f t="shared" si="728"/>
        <v>45046</v>
      </c>
      <c r="G2175" s="152">
        <f t="shared" si="746"/>
        <v>45076</v>
      </c>
      <c r="H2175" s="159">
        <f t="shared" si="729"/>
        <v>2.2992515778219591E-3</v>
      </c>
      <c r="I2175" s="160">
        <f t="shared" si="738"/>
        <v>45137</v>
      </c>
      <c r="J2175" s="155">
        <f t="shared" si="747"/>
        <v>30</v>
      </c>
      <c r="K2175" s="155">
        <f t="shared" si="743"/>
        <v>3</v>
      </c>
      <c r="L2175" s="2">
        <f t="shared" si="739"/>
        <v>1.0002296799999999</v>
      </c>
      <c r="M2175" s="157">
        <f t="shared" si="744"/>
        <v>1.0002296799999999</v>
      </c>
      <c r="N2175" s="2">
        <f t="shared" si="730"/>
        <v>609.54048921000003</v>
      </c>
      <c r="O2175" s="161">
        <f t="shared" si="740"/>
        <v>0</v>
      </c>
      <c r="P2175" s="162">
        <f t="shared" si="731"/>
        <v>0</v>
      </c>
      <c r="Q2175" s="157">
        <f t="shared" si="732"/>
        <v>0</v>
      </c>
      <c r="R2175" s="163">
        <f t="shared" si="741"/>
        <v>0.12</v>
      </c>
      <c r="S2175" s="161">
        <f t="shared" si="733"/>
        <v>3</v>
      </c>
      <c r="T2175" s="161">
        <v>360</v>
      </c>
      <c r="U2175" s="164">
        <f t="shared" si="734"/>
        <v>1.0009448519999999</v>
      </c>
      <c r="V2175" s="157">
        <f t="shared" si="735"/>
        <v>0.57592555000000001</v>
      </c>
      <c r="W2175" s="2">
        <f t="shared" si="742"/>
        <v>0</v>
      </c>
      <c r="X2175" s="8"/>
      <c r="Y2175" s="8"/>
      <c r="Z2175" s="5"/>
      <c r="AA2175" s="1"/>
      <c r="AB2175" s="8"/>
      <c r="AC2175" s="3"/>
      <c r="AD2175" s="1"/>
      <c r="AE2175" s="3"/>
      <c r="AF2175" s="3"/>
      <c r="AG2175" s="4"/>
      <c r="AH2175" s="4"/>
      <c r="AI2175" s="4"/>
      <c r="AJ2175" s="1"/>
      <c r="AK2175" s="1"/>
      <c r="AL2175" s="1"/>
      <c r="AM2175" s="1"/>
    </row>
    <row r="2176" spans="1:177" ht="15" customHeight="1" x14ac:dyDescent="0.2">
      <c r="A2176" s="75">
        <f t="shared" si="736"/>
        <v>45111</v>
      </c>
      <c r="B2176" s="2">
        <f t="shared" si="727"/>
        <v>610.35523752000006</v>
      </c>
      <c r="C2176" s="157">
        <f t="shared" si="745"/>
        <v>609.40052209999999</v>
      </c>
      <c r="D2176" s="158">
        <f t="shared" si="737"/>
        <v>6649.99</v>
      </c>
      <c r="E2176" s="150">
        <f>IF(AND(K2176=1,K2175&gt;1),VLOOKUP(A2175,[1]Plan1!$GA$137:$GD$300,4),E2175)</f>
        <v>6665.28</v>
      </c>
      <c r="F2176" s="152">
        <f t="shared" si="728"/>
        <v>45046</v>
      </c>
      <c r="G2176" s="152">
        <f t="shared" si="746"/>
        <v>45076</v>
      </c>
      <c r="H2176" s="159">
        <f t="shared" si="729"/>
        <v>2.2992515778219591E-3</v>
      </c>
      <c r="I2176" s="160">
        <f t="shared" si="738"/>
        <v>45137</v>
      </c>
      <c r="J2176" s="155">
        <f t="shared" si="747"/>
        <v>30</v>
      </c>
      <c r="K2176" s="155">
        <f t="shared" si="743"/>
        <v>4</v>
      </c>
      <c r="L2176" s="2">
        <f t="shared" si="739"/>
        <v>1.0003062599999999</v>
      </c>
      <c r="M2176" s="157">
        <f t="shared" si="744"/>
        <v>1.0003062599999999</v>
      </c>
      <c r="N2176" s="2">
        <f t="shared" si="730"/>
        <v>609.58715710000001</v>
      </c>
      <c r="O2176" s="161">
        <f t="shared" si="740"/>
        <v>0</v>
      </c>
      <c r="P2176" s="162">
        <f t="shared" si="731"/>
        <v>0</v>
      </c>
      <c r="Q2176" s="157">
        <f t="shared" si="732"/>
        <v>0</v>
      </c>
      <c r="R2176" s="163">
        <f t="shared" si="741"/>
        <v>0.12</v>
      </c>
      <c r="S2176" s="161">
        <f t="shared" si="733"/>
        <v>4</v>
      </c>
      <c r="T2176" s="161">
        <v>360</v>
      </c>
      <c r="U2176" s="164">
        <f t="shared" si="734"/>
        <v>1.0012600009999999</v>
      </c>
      <c r="V2176" s="157">
        <f t="shared" si="735"/>
        <v>0.76808041999999999</v>
      </c>
      <c r="W2176" s="2">
        <f t="shared" si="742"/>
        <v>0</v>
      </c>
      <c r="X2176" s="8"/>
      <c r="Y2176" s="8"/>
      <c r="Z2176" s="5"/>
      <c r="AA2176" s="1"/>
      <c r="AB2176" s="8"/>
      <c r="AC2176" s="3"/>
      <c r="AD2176" s="1"/>
      <c r="AE2176" s="3"/>
      <c r="AF2176" s="3"/>
      <c r="AG2176" s="4"/>
      <c r="AH2176" s="4"/>
      <c r="AI2176" s="4"/>
      <c r="AJ2176" s="1"/>
      <c r="AK2176" s="1"/>
      <c r="AL2176" s="1"/>
      <c r="AM2176" s="1"/>
    </row>
    <row r="2177" spans="1:39" ht="15" customHeight="1" x14ac:dyDescent="0.2">
      <c r="A2177" s="75">
        <f t="shared" si="736"/>
        <v>45112</v>
      </c>
      <c r="B2177" s="2">
        <f t="shared" si="727"/>
        <v>610.59415005999995</v>
      </c>
      <c r="C2177" s="157">
        <f t="shared" si="745"/>
        <v>609.40052209999999</v>
      </c>
      <c r="D2177" s="158">
        <f t="shared" si="737"/>
        <v>6649.99</v>
      </c>
      <c r="E2177" s="150">
        <f>IF(AND(K2177=1,K2176&gt;1),VLOOKUP(A2176,[1]Plan1!$GA$137:$GD$300,4),E2176)</f>
        <v>6665.28</v>
      </c>
      <c r="F2177" s="152">
        <f t="shared" si="728"/>
        <v>45046</v>
      </c>
      <c r="G2177" s="152">
        <f t="shared" si="746"/>
        <v>45076</v>
      </c>
      <c r="H2177" s="159">
        <f t="shared" si="729"/>
        <v>2.2992515778219591E-3</v>
      </c>
      <c r="I2177" s="160">
        <f t="shared" si="738"/>
        <v>45137</v>
      </c>
      <c r="J2177" s="155">
        <f t="shared" si="747"/>
        <v>30</v>
      </c>
      <c r="K2177" s="155">
        <f t="shared" si="743"/>
        <v>5</v>
      </c>
      <c r="L2177" s="2">
        <f t="shared" si="739"/>
        <v>1.0003828400000001</v>
      </c>
      <c r="M2177" s="157">
        <f t="shared" si="744"/>
        <v>1.0003828400000001</v>
      </c>
      <c r="N2177" s="2">
        <f t="shared" si="730"/>
        <v>609.63382498999999</v>
      </c>
      <c r="O2177" s="161">
        <f t="shared" si="740"/>
        <v>0</v>
      </c>
      <c r="P2177" s="162">
        <f t="shared" si="731"/>
        <v>0</v>
      </c>
      <c r="Q2177" s="157">
        <f t="shared" si="732"/>
        <v>0</v>
      </c>
      <c r="R2177" s="163">
        <f t="shared" si="741"/>
        <v>0.12</v>
      </c>
      <c r="S2177" s="161">
        <f t="shared" si="733"/>
        <v>5</v>
      </c>
      <c r="T2177" s="161">
        <v>360</v>
      </c>
      <c r="U2177" s="164">
        <f t="shared" si="734"/>
        <v>1.0015752490000001</v>
      </c>
      <c r="V2177" s="157">
        <f t="shared" si="735"/>
        <v>0.96032507</v>
      </c>
      <c r="W2177" s="2">
        <f t="shared" si="742"/>
        <v>0</v>
      </c>
      <c r="X2177" s="8"/>
      <c r="Y2177" s="8"/>
      <c r="Z2177" s="5"/>
      <c r="AA2177" s="1"/>
      <c r="AB2177" s="8"/>
      <c r="AC2177" s="3"/>
      <c r="AD2177" s="1"/>
      <c r="AE2177" s="3"/>
      <c r="AF2177" s="3"/>
      <c r="AG2177" s="4"/>
      <c r="AH2177" s="4"/>
      <c r="AI2177" s="4"/>
      <c r="AJ2177" s="1"/>
      <c r="AK2177" s="1"/>
      <c r="AL2177" s="1"/>
      <c r="AM2177" s="1"/>
    </row>
    <row r="2178" spans="1:39" ht="15" customHeight="1" x14ac:dyDescent="0.2">
      <c r="A2178" s="75">
        <f t="shared" si="736"/>
        <v>45113</v>
      </c>
      <c r="B2178" s="2">
        <f t="shared" si="727"/>
        <v>610.83315238</v>
      </c>
      <c r="C2178" s="157">
        <f t="shared" si="745"/>
        <v>609.40052209999999</v>
      </c>
      <c r="D2178" s="158">
        <f t="shared" si="737"/>
        <v>6649.99</v>
      </c>
      <c r="E2178" s="150">
        <f>IF(AND(K2178=1,K2177&gt;1),VLOOKUP(A2177,[1]Plan1!$GA$137:$GD$300,4),E2177)</f>
        <v>6665.28</v>
      </c>
      <c r="F2178" s="152">
        <f t="shared" si="728"/>
        <v>45046</v>
      </c>
      <c r="G2178" s="152">
        <f t="shared" si="746"/>
        <v>45076</v>
      </c>
      <c r="H2178" s="159">
        <f t="shared" si="729"/>
        <v>2.2992515778219591E-3</v>
      </c>
      <c r="I2178" s="160">
        <f t="shared" si="738"/>
        <v>45137</v>
      </c>
      <c r="J2178" s="155">
        <f t="shared" si="747"/>
        <v>30</v>
      </c>
      <c r="K2178" s="155">
        <f t="shared" si="743"/>
        <v>6</v>
      </c>
      <c r="L2178" s="2">
        <f t="shared" si="739"/>
        <v>1.0004594200000001</v>
      </c>
      <c r="M2178" s="157">
        <f t="shared" si="744"/>
        <v>1.0004594200000001</v>
      </c>
      <c r="N2178" s="2">
        <f t="shared" si="730"/>
        <v>609.68049287999997</v>
      </c>
      <c r="O2178" s="161">
        <f t="shared" si="740"/>
        <v>0</v>
      </c>
      <c r="P2178" s="162">
        <f t="shared" si="731"/>
        <v>0</v>
      </c>
      <c r="Q2178" s="157">
        <f t="shared" si="732"/>
        <v>0</v>
      </c>
      <c r="R2178" s="163">
        <f t="shared" si="741"/>
        <v>0.12</v>
      </c>
      <c r="S2178" s="161">
        <f t="shared" si="733"/>
        <v>6</v>
      </c>
      <c r="T2178" s="161">
        <v>360</v>
      </c>
      <c r="U2178" s="164">
        <f t="shared" si="734"/>
        <v>1.001890596</v>
      </c>
      <c r="V2178" s="157">
        <f t="shared" si="735"/>
        <v>1.1526594999999999</v>
      </c>
      <c r="W2178" s="2">
        <f t="shared" si="742"/>
        <v>0</v>
      </c>
      <c r="X2178" s="8"/>
      <c r="Y2178" s="8"/>
      <c r="Z2178" s="5"/>
      <c r="AA2178" s="1"/>
      <c r="AB2178" s="8"/>
      <c r="AC2178" s="3"/>
      <c r="AD2178" s="1"/>
      <c r="AE2178" s="3"/>
      <c r="AF2178" s="3"/>
      <c r="AG2178" s="4"/>
      <c r="AH2178" s="4"/>
      <c r="AI2178" s="4"/>
      <c r="AJ2178" s="1"/>
      <c r="AK2178" s="1"/>
      <c r="AL2178" s="1"/>
      <c r="AM2178" s="1"/>
    </row>
    <row r="2179" spans="1:39" ht="15" customHeight="1" x14ac:dyDescent="0.2">
      <c r="A2179" s="75">
        <f t="shared" si="736"/>
        <v>45114</v>
      </c>
      <c r="B2179" s="2">
        <f t="shared" si="727"/>
        <v>611.07225120999999</v>
      </c>
      <c r="C2179" s="157">
        <f t="shared" si="745"/>
        <v>609.40052209999999</v>
      </c>
      <c r="D2179" s="158">
        <f t="shared" si="737"/>
        <v>6649.99</v>
      </c>
      <c r="E2179" s="150">
        <f>IF(AND(K2179=1,K2178&gt;1),VLOOKUP(A2178,[1]Plan1!$GA$137:$GD$300,4),E2178)</f>
        <v>6665.28</v>
      </c>
      <c r="F2179" s="152">
        <f t="shared" si="728"/>
        <v>45046</v>
      </c>
      <c r="G2179" s="152">
        <f t="shared" si="746"/>
        <v>45076</v>
      </c>
      <c r="H2179" s="159">
        <f t="shared" si="729"/>
        <v>2.2992515778219591E-3</v>
      </c>
      <c r="I2179" s="160">
        <f t="shared" si="738"/>
        <v>45137</v>
      </c>
      <c r="J2179" s="155">
        <f t="shared" si="747"/>
        <v>30</v>
      </c>
      <c r="K2179" s="155">
        <f t="shared" si="743"/>
        <v>7</v>
      </c>
      <c r="L2179" s="2">
        <f t="shared" si="739"/>
        <v>1.00053601</v>
      </c>
      <c r="M2179" s="157">
        <f t="shared" si="744"/>
        <v>1.00053601</v>
      </c>
      <c r="N2179" s="2">
        <f t="shared" si="730"/>
        <v>609.72716687000002</v>
      </c>
      <c r="O2179" s="161">
        <f t="shared" si="740"/>
        <v>0</v>
      </c>
      <c r="P2179" s="162">
        <f t="shared" si="731"/>
        <v>0</v>
      </c>
      <c r="Q2179" s="157">
        <f t="shared" si="732"/>
        <v>0</v>
      </c>
      <c r="R2179" s="163">
        <f t="shared" si="741"/>
        <v>0.12</v>
      </c>
      <c r="S2179" s="161">
        <f t="shared" si="733"/>
        <v>7</v>
      </c>
      <c r="T2179" s="161">
        <v>360</v>
      </c>
      <c r="U2179" s="164">
        <f t="shared" si="734"/>
        <v>1.0022060429999999</v>
      </c>
      <c r="V2179" s="157">
        <f t="shared" si="735"/>
        <v>1.3450843400000001</v>
      </c>
      <c r="W2179" s="2">
        <f t="shared" si="742"/>
        <v>0</v>
      </c>
      <c r="X2179" s="8"/>
      <c r="Y2179" s="8"/>
      <c r="Z2179" s="5"/>
      <c r="AA2179" s="1"/>
      <c r="AB2179" s="8"/>
      <c r="AC2179" s="3"/>
      <c r="AD2179" s="1"/>
      <c r="AE2179" s="3"/>
      <c r="AF2179" s="3"/>
      <c r="AG2179" s="4"/>
      <c r="AH2179" s="4"/>
      <c r="AI2179" s="4"/>
      <c r="AJ2179" s="1"/>
      <c r="AK2179" s="1"/>
      <c r="AL2179" s="1"/>
      <c r="AM2179" s="1"/>
    </row>
    <row r="2180" spans="1:39" ht="15" customHeight="1" x14ac:dyDescent="0.2">
      <c r="A2180" s="75">
        <f t="shared" si="736"/>
        <v>45115</v>
      </c>
      <c r="B2180" s="2">
        <f t="shared" si="727"/>
        <v>611.31144597000002</v>
      </c>
      <c r="C2180" s="157">
        <f t="shared" si="745"/>
        <v>609.40052209999999</v>
      </c>
      <c r="D2180" s="158">
        <f t="shared" si="737"/>
        <v>6649.99</v>
      </c>
      <c r="E2180" s="150">
        <f>IF(AND(K2180=1,K2179&gt;1),VLOOKUP(A2179,[1]Plan1!$GA$137:$GD$300,4),E2179)</f>
        <v>6665.28</v>
      </c>
      <c r="F2180" s="152">
        <f t="shared" si="728"/>
        <v>45046</v>
      </c>
      <c r="G2180" s="152">
        <f t="shared" si="746"/>
        <v>45076</v>
      </c>
      <c r="H2180" s="159">
        <f t="shared" si="729"/>
        <v>2.2992515778219591E-3</v>
      </c>
      <c r="I2180" s="160">
        <f t="shared" si="738"/>
        <v>45137</v>
      </c>
      <c r="J2180" s="155">
        <f t="shared" si="747"/>
        <v>30</v>
      </c>
      <c r="K2180" s="155">
        <f t="shared" si="743"/>
        <v>8</v>
      </c>
      <c r="L2180" s="2">
        <f t="shared" si="739"/>
        <v>1.0006126099999999</v>
      </c>
      <c r="M2180" s="157">
        <f t="shared" si="744"/>
        <v>1.0006126099999999</v>
      </c>
      <c r="N2180" s="2">
        <f t="shared" si="730"/>
        <v>609.77384695000001</v>
      </c>
      <c r="O2180" s="161">
        <f t="shared" si="740"/>
        <v>0</v>
      </c>
      <c r="P2180" s="162">
        <f t="shared" si="731"/>
        <v>0</v>
      </c>
      <c r="Q2180" s="157">
        <f t="shared" si="732"/>
        <v>0</v>
      </c>
      <c r="R2180" s="163">
        <f t="shared" si="741"/>
        <v>0.12</v>
      </c>
      <c r="S2180" s="161">
        <f t="shared" si="733"/>
        <v>8</v>
      </c>
      <c r="T2180" s="161">
        <v>360</v>
      </c>
      <c r="U2180" s="164">
        <f t="shared" si="734"/>
        <v>1.0025215890000001</v>
      </c>
      <c r="V2180" s="157">
        <f t="shared" si="735"/>
        <v>1.53759902</v>
      </c>
      <c r="W2180" s="2">
        <f t="shared" si="742"/>
        <v>0</v>
      </c>
      <c r="X2180" s="8"/>
      <c r="Y2180" s="8"/>
      <c r="Z2180" s="5"/>
      <c r="AA2180" s="1"/>
      <c r="AB2180" s="8"/>
      <c r="AC2180" s="3"/>
      <c r="AD2180" s="1"/>
      <c r="AE2180" s="3"/>
      <c r="AF2180" s="3"/>
      <c r="AG2180" s="4"/>
      <c r="AH2180" s="4"/>
      <c r="AI2180" s="4"/>
      <c r="AJ2180" s="1"/>
      <c r="AK2180" s="1"/>
      <c r="AL2180" s="1"/>
      <c r="AM2180" s="1"/>
    </row>
    <row r="2181" spans="1:39" ht="15" customHeight="1" x14ac:dyDescent="0.2">
      <c r="A2181" s="75">
        <f t="shared" si="736"/>
        <v>45116</v>
      </c>
      <c r="B2181" s="2">
        <f t="shared" si="727"/>
        <v>611.55073667000011</v>
      </c>
      <c r="C2181" s="157">
        <f t="shared" si="745"/>
        <v>609.40052209999999</v>
      </c>
      <c r="D2181" s="158">
        <f t="shared" si="737"/>
        <v>6649.99</v>
      </c>
      <c r="E2181" s="150">
        <f>IF(AND(K2181=1,K2180&gt;1),VLOOKUP(A2180,[1]Plan1!$GA$137:$GD$300,4),E2180)</f>
        <v>6665.28</v>
      </c>
      <c r="F2181" s="152">
        <f t="shared" si="728"/>
        <v>45046</v>
      </c>
      <c r="G2181" s="152">
        <f t="shared" si="746"/>
        <v>45076</v>
      </c>
      <c r="H2181" s="159">
        <f t="shared" si="729"/>
        <v>2.2992515778219591E-3</v>
      </c>
      <c r="I2181" s="160">
        <f t="shared" si="738"/>
        <v>45137</v>
      </c>
      <c r="J2181" s="155">
        <f t="shared" si="747"/>
        <v>30</v>
      </c>
      <c r="K2181" s="155">
        <f t="shared" si="743"/>
        <v>9</v>
      </c>
      <c r="L2181" s="2">
        <f t="shared" si="739"/>
        <v>1.0006892199999999</v>
      </c>
      <c r="M2181" s="157">
        <f t="shared" si="744"/>
        <v>1.0006892199999999</v>
      </c>
      <c r="N2181" s="2">
        <f t="shared" si="730"/>
        <v>609.82053312000005</v>
      </c>
      <c r="O2181" s="161">
        <f t="shared" si="740"/>
        <v>0</v>
      </c>
      <c r="P2181" s="162">
        <f t="shared" si="731"/>
        <v>0</v>
      </c>
      <c r="Q2181" s="157">
        <f t="shared" si="732"/>
        <v>0</v>
      </c>
      <c r="R2181" s="163">
        <f t="shared" si="741"/>
        <v>0.12</v>
      </c>
      <c r="S2181" s="161">
        <f t="shared" si="733"/>
        <v>9</v>
      </c>
      <c r="T2181" s="161">
        <v>360</v>
      </c>
      <c r="U2181" s="164">
        <f t="shared" si="734"/>
        <v>1.002837234</v>
      </c>
      <c r="V2181" s="157">
        <f t="shared" si="735"/>
        <v>1.7302035499999999</v>
      </c>
      <c r="W2181" s="2">
        <f t="shared" si="742"/>
        <v>0</v>
      </c>
      <c r="X2181" s="8"/>
      <c r="Y2181" s="8"/>
      <c r="Z2181" s="5"/>
      <c r="AA2181" s="1"/>
      <c r="AB2181" s="8"/>
      <c r="AC2181" s="3"/>
      <c r="AD2181" s="1"/>
      <c r="AE2181" s="3"/>
      <c r="AF2181" s="3"/>
      <c r="AG2181" s="4"/>
      <c r="AH2181" s="4"/>
      <c r="AI2181" s="4"/>
      <c r="AJ2181" s="1"/>
      <c r="AK2181" s="1"/>
      <c r="AL2181" s="1"/>
      <c r="AM2181" s="1"/>
    </row>
    <row r="2182" spans="1:39" ht="15" customHeight="1" x14ac:dyDescent="0.2">
      <c r="A2182" s="75">
        <f t="shared" si="736"/>
        <v>45117</v>
      </c>
      <c r="B2182" s="2">
        <f t="shared" si="727"/>
        <v>611.79011782999999</v>
      </c>
      <c r="C2182" s="157">
        <f t="shared" si="745"/>
        <v>609.40052209999999</v>
      </c>
      <c r="D2182" s="158">
        <f t="shared" si="737"/>
        <v>6649.99</v>
      </c>
      <c r="E2182" s="150">
        <f>IF(AND(K2182=1,K2181&gt;1),VLOOKUP(A2181,[1]Plan1!$GA$137:$GD$300,4),E2181)</f>
        <v>6665.28</v>
      </c>
      <c r="F2182" s="152">
        <f t="shared" si="728"/>
        <v>45046</v>
      </c>
      <c r="G2182" s="152">
        <f t="shared" si="746"/>
        <v>45076</v>
      </c>
      <c r="H2182" s="159">
        <f t="shared" si="729"/>
        <v>2.2992515778219591E-3</v>
      </c>
      <c r="I2182" s="160">
        <f t="shared" si="738"/>
        <v>45137</v>
      </c>
      <c r="J2182" s="155">
        <f t="shared" si="747"/>
        <v>30</v>
      </c>
      <c r="K2182" s="155">
        <f t="shared" si="743"/>
        <v>10</v>
      </c>
      <c r="L2182" s="2">
        <f t="shared" si="739"/>
        <v>1.00076583</v>
      </c>
      <c r="M2182" s="157">
        <f t="shared" si="744"/>
        <v>1.00076583</v>
      </c>
      <c r="N2182" s="2">
        <f t="shared" si="730"/>
        <v>609.86721929999999</v>
      </c>
      <c r="O2182" s="161">
        <f t="shared" si="740"/>
        <v>0</v>
      </c>
      <c r="P2182" s="162">
        <f t="shared" si="731"/>
        <v>0</v>
      </c>
      <c r="Q2182" s="157">
        <f t="shared" si="732"/>
        <v>0</v>
      </c>
      <c r="R2182" s="163">
        <f t="shared" si="741"/>
        <v>0.12</v>
      </c>
      <c r="S2182" s="161">
        <f t="shared" si="733"/>
        <v>10</v>
      </c>
      <c r="T2182" s="161">
        <v>360</v>
      </c>
      <c r="U2182" s="164">
        <f t="shared" si="734"/>
        <v>1.003152979</v>
      </c>
      <c r="V2182" s="157">
        <f t="shared" si="735"/>
        <v>1.9228985300000001</v>
      </c>
      <c r="W2182" s="2">
        <f t="shared" si="742"/>
        <v>0</v>
      </c>
      <c r="X2182" s="8"/>
      <c r="Y2182" s="8"/>
      <c r="Z2182" s="5"/>
      <c r="AA2182" s="1"/>
      <c r="AB2182" s="8"/>
      <c r="AC2182" s="3"/>
      <c r="AD2182" s="1"/>
      <c r="AE2182" s="3"/>
      <c r="AF2182" s="3"/>
      <c r="AG2182" s="4"/>
      <c r="AH2182" s="4"/>
      <c r="AI2182" s="4"/>
      <c r="AJ2182" s="1"/>
      <c r="AK2182" s="1"/>
      <c r="AL2182" s="1"/>
      <c r="AM2182" s="1"/>
    </row>
    <row r="2183" spans="1:39" ht="15" customHeight="1" x14ac:dyDescent="0.2">
      <c r="A2183" s="75">
        <f t="shared" si="736"/>
        <v>45118</v>
      </c>
      <c r="B2183" s="2">
        <f t="shared" si="727"/>
        <v>612.02958884999998</v>
      </c>
      <c r="C2183" s="157">
        <f t="shared" si="745"/>
        <v>609.40052209999999</v>
      </c>
      <c r="D2183" s="158">
        <f t="shared" si="737"/>
        <v>6649.99</v>
      </c>
      <c r="E2183" s="150">
        <f>IF(AND(K2183=1,K2182&gt;1),VLOOKUP(A2182,[1]Plan1!$GA$137:$GD$300,4),E2182)</f>
        <v>6665.28</v>
      </c>
      <c r="F2183" s="152">
        <f t="shared" si="728"/>
        <v>45046</v>
      </c>
      <c r="G2183" s="152">
        <f t="shared" si="746"/>
        <v>45076</v>
      </c>
      <c r="H2183" s="159">
        <f t="shared" si="729"/>
        <v>2.2992515778219591E-3</v>
      </c>
      <c r="I2183" s="160">
        <f t="shared" si="738"/>
        <v>45137</v>
      </c>
      <c r="J2183" s="155">
        <f t="shared" si="747"/>
        <v>30</v>
      </c>
      <c r="K2183" s="155">
        <f t="shared" si="743"/>
        <v>11</v>
      </c>
      <c r="L2183" s="2">
        <f t="shared" si="739"/>
        <v>1.00084244</v>
      </c>
      <c r="M2183" s="157">
        <f t="shared" si="744"/>
        <v>1.00084244</v>
      </c>
      <c r="N2183" s="2">
        <f t="shared" si="730"/>
        <v>609.91390547000003</v>
      </c>
      <c r="O2183" s="161">
        <f t="shared" si="740"/>
        <v>0</v>
      </c>
      <c r="P2183" s="162">
        <f t="shared" si="731"/>
        <v>0</v>
      </c>
      <c r="Q2183" s="157">
        <f t="shared" si="732"/>
        <v>0</v>
      </c>
      <c r="R2183" s="163">
        <f t="shared" si="741"/>
        <v>0.12</v>
      </c>
      <c r="S2183" s="161">
        <f t="shared" si="733"/>
        <v>11</v>
      </c>
      <c r="T2183" s="161">
        <v>360</v>
      </c>
      <c r="U2183" s="164">
        <f t="shared" si="734"/>
        <v>1.003468823</v>
      </c>
      <c r="V2183" s="157">
        <f t="shared" si="735"/>
        <v>2.1156833800000001</v>
      </c>
      <c r="W2183" s="2">
        <f t="shared" si="742"/>
        <v>0</v>
      </c>
      <c r="X2183" s="8"/>
      <c r="Y2183" s="8"/>
      <c r="Z2183" s="5"/>
      <c r="AA2183" s="1"/>
      <c r="AB2183" s="8"/>
      <c r="AC2183" s="3"/>
      <c r="AD2183" s="1"/>
      <c r="AE2183" s="3"/>
      <c r="AF2183" s="3"/>
      <c r="AG2183" s="4"/>
      <c r="AH2183" s="4"/>
      <c r="AI2183" s="4"/>
      <c r="AJ2183" s="1"/>
      <c r="AK2183" s="1"/>
      <c r="AL2183" s="1"/>
      <c r="AM2183" s="1"/>
    </row>
    <row r="2184" spans="1:39" ht="15" customHeight="1" x14ac:dyDescent="0.2">
      <c r="A2184" s="75">
        <f t="shared" si="736"/>
        <v>45119</v>
      </c>
      <c r="B2184" s="2">
        <f t="shared" si="727"/>
        <v>612.26915647999999</v>
      </c>
      <c r="C2184" s="157">
        <f t="shared" si="745"/>
        <v>609.40052209999999</v>
      </c>
      <c r="D2184" s="158">
        <f t="shared" si="737"/>
        <v>6649.99</v>
      </c>
      <c r="E2184" s="150">
        <f>IF(AND(K2184=1,K2183&gt;1),VLOOKUP(A2183,[1]Plan1!$GA$137:$GD$300,4),E2183)</f>
        <v>6665.28</v>
      </c>
      <c r="F2184" s="152">
        <f t="shared" si="728"/>
        <v>45046</v>
      </c>
      <c r="G2184" s="152">
        <f t="shared" si="746"/>
        <v>45076</v>
      </c>
      <c r="H2184" s="159">
        <f t="shared" si="729"/>
        <v>2.2992515778219591E-3</v>
      </c>
      <c r="I2184" s="160">
        <f t="shared" si="738"/>
        <v>45137</v>
      </c>
      <c r="J2184" s="155">
        <f t="shared" si="747"/>
        <v>30</v>
      </c>
      <c r="K2184" s="155">
        <f t="shared" si="743"/>
        <v>12</v>
      </c>
      <c r="L2184" s="2">
        <f t="shared" si="739"/>
        <v>1.00091906</v>
      </c>
      <c r="M2184" s="157">
        <f t="shared" si="744"/>
        <v>1.00091906</v>
      </c>
      <c r="N2184" s="2">
        <f t="shared" si="730"/>
        <v>609.96059774000003</v>
      </c>
      <c r="O2184" s="161">
        <f t="shared" si="740"/>
        <v>0</v>
      </c>
      <c r="P2184" s="162">
        <f t="shared" si="731"/>
        <v>0</v>
      </c>
      <c r="Q2184" s="157">
        <f t="shared" si="732"/>
        <v>0</v>
      </c>
      <c r="R2184" s="163">
        <f t="shared" si="741"/>
        <v>0.12</v>
      </c>
      <c r="S2184" s="161">
        <f t="shared" si="733"/>
        <v>12</v>
      </c>
      <c r="T2184" s="161">
        <v>360</v>
      </c>
      <c r="U2184" s="164">
        <f t="shared" si="734"/>
        <v>1.003784767</v>
      </c>
      <c r="V2184" s="157">
        <f t="shared" si="735"/>
        <v>2.3085587400000001</v>
      </c>
      <c r="W2184" s="2">
        <f t="shared" si="742"/>
        <v>0</v>
      </c>
      <c r="X2184" s="8"/>
      <c r="Y2184" s="8"/>
      <c r="Z2184" s="5"/>
      <c r="AA2184" s="1"/>
      <c r="AB2184" s="8"/>
      <c r="AC2184" s="3"/>
      <c r="AD2184" s="1"/>
      <c r="AE2184" s="3"/>
      <c r="AF2184" s="3"/>
      <c r="AG2184" s="4"/>
      <c r="AH2184" s="4"/>
      <c r="AI2184" s="4"/>
      <c r="AJ2184" s="1"/>
      <c r="AK2184" s="1"/>
      <c r="AL2184" s="1"/>
      <c r="AM2184" s="1"/>
    </row>
    <row r="2185" spans="1:39" ht="15" customHeight="1" x14ac:dyDescent="0.2">
      <c r="A2185" s="75">
        <f t="shared" si="736"/>
        <v>45120</v>
      </c>
      <c r="B2185" s="2">
        <f t="shared" si="727"/>
        <v>612.50882010999999</v>
      </c>
      <c r="C2185" s="157">
        <f t="shared" si="745"/>
        <v>609.40052209999999</v>
      </c>
      <c r="D2185" s="158">
        <f t="shared" si="737"/>
        <v>6649.99</v>
      </c>
      <c r="E2185" s="150">
        <f>IF(AND(K2185=1,K2184&gt;1),VLOOKUP(A2184,[1]Plan1!$GA$137:$GD$300,4),E2184)</f>
        <v>6665.28</v>
      </c>
      <c r="F2185" s="152">
        <f t="shared" si="728"/>
        <v>45046</v>
      </c>
      <c r="G2185" s="152">
        <f t="shared" si="746"/>
        <v>45076</v>
      </c>
      <c r="H2185" s="159">
        <f t="shared" si="729"/>
        <v>2.2992515778219591E-3</v>
      </c>
      <c r="I2185" s="160">
        <f t="shared" si="738"/>
        <v>45137</v>
      </c>
      <c r="J2185" s="155">
        <f t="shared" si="747"/>
        <v>30</v>
      </c>
      <c r="K2185" s="155">
        <f t="shared" si="743"/>
        <v>13</v>
      </c>
      <c r="L2185" s="2">
        <f t="shared" si="739"/>
        <v>1.0009956900000001</v>
      </c>
      <c r="M2185" s="157">
        <f t="shared" si="744"/>
        <v>1.0009956900000001</v>
      </c>
      <c r="N2185" s="2">
        <f t="shared" si="730"/>
        <v>610.00729609999996</v>
      </c>
      <c r="O2185" s="161">
        <f t="shared" si="740"/>
        <v>0</v>
      </c>
      <c r="P2185" s="162">
        <f t="shared" si="731"/>
        <v>0</v>
      </c>
      <c r="Q2185" s="157">
        <f t="shared" si="732"/>
        <v>0</v>
      </c>
      <c r="R2185" s="163">
        <f t="shared" si="741"/>
        <v>0.12</v>
      </c>
      <c r="S2185" s="161">
        <f t="shared" si="733"/>
        <v>13</v>
      </c>
      <c r="T2185" s="161">
        <v>360</v>
      </c>
      <c r="U2185" s="164">
        <f t="shared" si="734"/>
        <v>1.00410081</v>
      </c>
      <c r="V2185" s="157">
        <f t="shared" si="735"/>
        <v>2.5015240099999998</v>
      </c>
      <c r="W2185" s="2">
        <f t="shared" si="742"/>
        <v>0</v>
      </c>
      <c r="X2185" s="8"/>
      <c r="Y2185" s="8"/>
      <c r="Z2185" s="5"/>
      <c r="AA2185" s="1"/>
      <c r="AB2185" s="8"/>
      <c r="AC2185" s="3"/>
      <c r="AD2185" s="1"/>
      <c r="AE2185" s="3"/>
      <c r="AF2185" s="3"/>
      <c r="AG2185" s="4"/>
      <c r="AH2185" s="4"/>
      <c r="AI2185" s="4"/>
      <c r="AJ2185" s="1"/>
      <c r="AK2185" s="1"/>
      <c r="AL2185" s="1"/>
      <c r="AM2185" s="1"/>
    </row>
    <row r="2186" spans="1:39" ht="15" customHeight="1" x14ac:dyDescent="0.2">
      <c r="A2186" s="75">
        <f t="shared" si="736"/>
        <v>45121</v>
      </c>
      <c r="B2186" s="2">
        <f t="shared" si="727"/>
        <v>612.74857427999996</v>
      </c>
      <c r="C2186" s="157">
        <f t="shared" si="745"/>
        <v>609.40052209999999</v>
      </c>
      <c r="D2186" s="158">
        <f t="shared" si="737"/>
        <v>6649.99</v>
      </c>
      <c r="E2186" s="150">
        <f>IF(AND(K2186=1,K2185&gt;1),VLOOKUP(A2185,[1]Plan1!$GA$137:$GD$300,4),E2185)</f>
        <v>6665.28</v>
      </c>
      <c r="F2186" s="152">
        <f t="shared" si="728"/>
        <v>45046</v>
      </c>
      <c r="G2186" s="152">
        <f t="shared" si="746"/>
        <v>45076</v>
      </c>
      <c r="H2186" s="159">
        <f t="shared" si="729"/>
        <v>2.2992515778219591E-3</v>
      </c>
      <c r="I2186" s="160">
        <f t="shared" si="738"/>
        <v>45137</v>
      </c>
      <c r="J2186" s="155">
        <f t="shared" si="747"/>
        <v>30</v>
      </c>
      <c r="K2186" s="155">
        <f t="shared" si="743"/>
        <v>14</v>
      </c>
      <c r="L2186" s="2">
        <f t="shared" si="739"/>
        <v>1.00107232</v>
      </c>
      <c r="M2186" s="157">
        <f t="shared" si="744"/>
        <v>1.00107232</v>
      </c>
      <c r="N2186" s="2">
        <f t="shared" si="730"/>
        <v>610.05399446000001</v>
      </c>
      <c r="O2186" s="161">
        <f t="shared" si="740"/>
        <v>0</v>
      </c>
      <c r="P2186" s="162">
        <f t="shared" si="731"/>
        <v>0</v>
      </c>
      <c r="Q2186" s="157">
        <f t="shared" si="732"/>
        <v>0</v>
      </c>
      <c r="R2186" s="163">
        <f t="shared" si="741"/>
        <v>0.12</v>
      </c>
      <c r="S2186" s="161">
        <f t="shared" si="733"/>
        <v>14</v>
      </c>
      <c r="T2186" s="161">
        <v>360</v>
      </c>
      <c r="U2186" s="164">
        <f t="shared" si="734"/>
        <v>1.004416953</v>
      </c>
      <c r="V2186" s="157">
        <f t="shared" si="735"/>
        <v>2.69457982</v>
      </c>
      <c r="W2186" s="2">
        <f t="shared" si="742"/>
        <v>0</v>
      </c>
      <c r="X2186" s="8"/>
      <c r="Y2186" s="8"/>
      <c r="Z2186" s="5"/>
      <c r="AA2186" s="1"/>
      <c r="AB2186" s="8"/>
      <c r="AC2186" s="3"/>
      <c r="AD2186" s="1"/>
      <c r="AE2186" s="3"/>
      <c r="AF2186" s="3"/>
      <c r="AG2186" s="4"/>
      <c r="AH2186" s="4"/>
      <c r="AI2186" s="4"/>
      <c r="AJ2186" s="1"/>
      <c r="AK2186" s="1"/>
      <c r="AL2186" s="1"/>
      <c r="AM2186" s="1"/>
    </row>
    <row r="2187" spans="1:39" ht="15" customHeight="1" x14ac:dyDescent="0.2">
      <c r="A2187" s="75">
        <f t="shared" si="736"/>
        <v>45122</v>
      </c>
      <c r="B2187" s="2">
        <f t="shared" ref="B2187:B2250" si="748">N2187+V2187</f>
        <v>612.98842449000006</v>
      </c>
      <c r="C2187" s="157">
        <f t="shared" si="745"/>
        <v>609.40052209999999</v>
      </c>
      <c r="D2187" s="158">
        <f t="shared" si="737"/>
        <v>6649.99</v>
      </c>
      <c r="E2187" s="150">
        <f>IF(AND(K2187=1,K2186&gt;1),VLOOKUP(A2186,[1]Plan1!$GA$137:$GD$300,4),E2186)</f>
        <v>6665.28</v>
      </c>
      <c r="F2187" s="152">
        <f t="shared" ref="F2187:F2250" si="749">EDATE(G2187,-1)</f>
        <v>45046</v>
      </c>
      <c r="G2187" s="152">
        <f t="shared" si="746"/>
        <v>45076</v>
      </c>
      <c r="H2187" s="159">
        <f t="shared" ref="H2187:H2250" si="750">(E2187/D2187)-1</f>
        <v>2.2992515778219591E-3</v>
      </c>
      <c r="I2187" s="160">
        <f t="shared" si="738"/>
        <v>45137</v>
      </c>
      <c r="J2187" s="155">
        <f t="shared" si="747"/>
        <v>30</v>
      </c>
      <c r="K2187" s="155">
        <f t="shared" si="743"/>
        <v>15</v>
      </c>
      <c r="L2187" s="2">
        <f t="shared" si="739"/>
        <v>1.0011489600000001</v>
      </c>
      <c r="M2187" s="157">
        <f t="shared" si="744"/>
        <v>1.0011489600000001</v>
      </c>
      <c r="N2187" s="2">
        <f t="shared" ref="N2187:N2250" si="751">TRUNC(C2187*M2187,8)</f>
        <v>610.10069892000001</v>
      </c>
      <c r="O2187" s="161">
        <f t="shared" si="740"/>
        <v>0</v>
      </c>
      <c r="P2187" s="162">
        <f t="shared" ref="P2187:P2250" si="752">IF(O2187&gt;0,VLOOKUP($A2187,$AB$11:$AG$122,6),0)</f>
        <v>0</v>
      </c>
      <c r="Q2187" s="157">
        <f t="shared" ref="Q2187:Q2250" si="753">IF(P2187&gt;0,TRUNC(P2187*N2187,8),0)</f>
        <v>0</v>
      </c>
      <c r="R2187" s="163">
        <f t="shared" si="741"/>
        <v>0.12</v>
      </c>
      <c r="S2187" s="161">
        <f t="shared" ref="S2187:S2250" si="754">K2187</f>
        <v>15</v>
      </c>
      <c r="T2187" s="161">
        <v>360</v>
      </c>
      <c r="U2187" s="164">
        <f t="shared" ref="U2187:U2250" si="755">ROUND((1+R2187)^(30/360)^(K2187/J2187),9)</f>
        <v>1.004733195</v>
      </c>
      <c r="V2187" s="157">
        <f t="shared" ref="V2187:V2250" si="756">TRUNC((N2187*(U2187-1)),8)</f>
        <v>2.8877255700000002</v>
      </c>
      <c r="W2187" s="2">
        <f t="shared" si="742"/>
        <v>0</v>
      </c>
      <c r="X2187" s="8"/>
      <c r="Y2187" s="8"/>
      <c r="Z2187" s="5"/>
      <c r="AA2187" s="1"/>
      <c r="AB2187" s="8"/>
      <c r="AC2187" s="3"/>
      <c r="AD2187" s="1"/>
      <c r="AE2187" s="3"/>
      <c r="AF2187" s="3"/>
      <c r="AG2187" s="4"/>
      <c r="AH2187" s="4"/>
      <c r="AI2187" s="4"/>
      <c r="AJ2187" s="1"/>
      <c r="AK2187" s="1"/>
      <c r="AL2187" s="1"/>
      <c r="AM2187" s="1"/>
    </row>
    <row r="2188" spans="1:39" ht="15" customHeight="1" x14ac:dyDescent="0.2">
      <c r="A2188" s="75">
        <f t="shared" ref="A2188:A2251" si="757">(A2187+1)</f>
        <v>45123</v>
      </c>
      <c r="B2188" s="2">
        <f t="shared" si="748"/>
        <v>613.22837138</v>
      </c>
      <c r="C2188" s="157">
        <f t="shared" si="745"/>
        <v>609.40052209999999</v>
      </c>
      <c r="D2188" s="158">
        <f t="shared" ref="D2188:D2251" si="758">IF(E2188=E2187,D2187,E2187)</f>
        <v>6649.99</v>
      </c>
      <c r="E2188" s="150">
        <f>IF(AND(K2188=1,K2187&gt;1),VLOOKUP(A2187,[1]Plan1!$GA$137:$GD$300,4),E2187)</f>
        <v>6665.28</v>
      </c>
      <c r="F2188" s="152">
        <f t="shared" si="749"/>
        <v>45046</v>
      </c>
      <c r="G2188" s="152">
        <f t="shared" si="746"/>
        <v>45076</v>
      </c>
      <c r="H2188" s="159">
        <f t="shared" si="750"/>
        <v>2.2992515778219591E-3</v>
      </c>
      <c r="I2188" s="160">
        <f t="shared" ref="I2188:I2251" si="759">VLOOKUP(A2187,AF$126:AI$301,4)</f>
        <v>45137</v>
      </c>
      <c r="J2188" s="155">
        <f t="shared" si="747"/>
        <v>30</v>
      </c>
      <c r="K2188" s="155">
        <f t="shared" si="743"/>
        <v>16</v>
      </c>
      <c r="L2188" s="2">
        <f t="shared" ref="L2188:L2251" si="760">TRUNC((E2188/D2188)^TRUNC((K2188/J2188),9),8)</f>
        <v>1.0012256100000001</v>
      </c>
      <c r="M2188" s="157">
        <f t="shared" si="744"/>
        <v>1.0012256100000001</v>
      </c>
      <c r="N2188" s="2">
        <f t="shared" si="751"/>
        <v>610.14740946999996</v>
      </c>
      <c r="O2188" s="161">
        <f t="shared" ref="O2188:O2251" si="761">IF(VLOOKUP(A2188,AB$11:AK$122,10)=VLOOKUP(A2187,AB$11:AK$122,10),0,VLOOKUP(A2188,AB$11:AK$122,10))</f>
        <v>0</v>
      </c>
      <c r="P2188" s="162">
        <f t="shared" si="752"/>
        <v>0</v>
      </c>
      <c r="Q2188" s="157">
        <f t="shared" si="753"/>
        <v>0</v>
      </c>
      <c r="R2188" s="163">
        <f t="shared" ref="R2188:R2251" si="762">(R2187)</f>
        <v>0.12</v>
      </c>
      <c r="S2188" s="161">
        <f t="shared" si="754"/>
        <v>16</v>
      </c>
      <c r="T2188" s="161">
        <v>360</v>
      </c>
      <c r="U2188" s="164">
        <f t="shared" si="755"/>
        <v>1.0050495370000001</v>
      </c>
      <c r="V2188" s="157">
        <f t="shared" si="756"/>
        <v>3.0809619100000001</v>
      </c>
      <c r="W2188" s="2">
        <f t="shared" ref="W2188:W2251" si="763">IF(O2188&gt;0,Q2188+V2188,0)</f>
        <v>0</v>
      </c>
      <c r="X2188" s="8"/>
      <c r="Y2188" s="8"/>
      <c r="Z2188" s="5"/>
      <c r="AA2188" s="1"/>
      <c r="AB2188" s="8"/>
      <c r="AC2188" s="3"/>
      <c r="AD2188" s="1"/>
      <c r="AE2188" s="3"/>
      <c r="AF2188" s="3"/>
      <c r="AG2188" s="4"/>
      <c r="AH2188" s="4"/>
      <c r="AI2188" s="4"/>
      <c r="AJ2188" s="1"/>
      <c r="AK2188" s="1"/>
      <c r="AL2188" s="1"/>
      <c r="AM2188" s="1"/>
    </row>
    <row r="2189" spans="1:39" ht="15" customHeight="1" x14ac:dyDescent="0.2">
      <c r="A2189" s="75">
        <f t="shared" si="757"/>
        <v>45124</v>
      </c>
      <c r="B2189" s="2">
        <f t="shared" si="748"/>
        <v>613.46840824000003</v>
      </c>
      <c r="C2189" s="157">
        <f t="shared" si="745"/>
        <v>609.40052209999999</v>
      </c>
      <c r="D2189" s="158">
        <f t="shared" si="758"/>
        <v>6649.99</v>
      </c>
      <c r="E2189" s="150">
        <f>IF(AND(K2189=1,K2188&gt;1),VLOOKUP(A2188,[1]Plan1!$GA$137:$GD$300,4),E2188)</f>
        <v>6665.28</v>
      </c>
      <c r="F2189" s="152">
        <f t="shared" si="749"/>
        <v>45046</v>
      </c>
      <c r="G2189" s="152">
        <f t="shared" si="746"/>
        <v>45076</v>
      </c>
      <c r="H2189" s="159">
        <f t="shared" si="750"/>
        <v>2.2992515778219591E-3</v>
      </c>
      <c r="I2189" s="160">
        <f t="shared" si="759"/>
        <v>45137</v>
      </c>
      <c r="J2189" s="155">
        <f t="shared" si="747"/>
        <v>30</v>
      </c>
      <c r="K2189" s="155">
        <f t="shared" si="743"/>
        <v>17</v>
      </c>
      <c r="L2189" s="2">
        <f t="shared" si="760"/>
        <v>1.0013022600000001</v>
      </c>
      <c r="M2189" s="157">
        <f t="shared" si="744"/>
        <v>1.0013022600000001</v>
      </c>
      <c r="N2189" s="2">
        <f t="shared" si="751"/>
        <v>610.19412002000001</v>
      </c>
      <c r="O2189" s="161">
        <f t="shared" si="761"/>
        <v>0</v>
      </c>
      <c r="P2189" s="162">
        <f t="shared" si="752"/>
        <v>0</v>
      </c>
      <c r="Q2189" s="157">
        <f t="shared" si="753"/>
        <v>0</v>
      </c>
      <c r="R2189" s="163">
        <f t="shared" si="762"/>
        <v>0.12</v>
      </c>
      <c r="S2189" s="161">
        <f t="shared" si="754"/>
        <v>17</v>
      </c>
      <c r="T2189" s="161">
        <v>360</v>
      </c>
      <c r="U2189" s="164">
        <f t="shared" si="755"/>
        <v>1.0053659779999999</v>
      </c>
      <c r="V2189" s="157">
        <f t="shared" si="756"/>
        <v>3.2742882199999999</v>
      </c>
      <c r="W2189" s="2">
        <f t="shared" si="763"/>
        <v>0</v>
      </c>
      <c r="X2189" s="8"/>
      <c r="Y2189" s="8"/>
      <c r="Z2189" s="5"/>
      <c r="AA2189" s="1"/>
      <c r="AB2189" s="8"/>
      <c r="AC2189" s="3"/>
      <c r="AD2189" s="1"/>
      <c r="AE2189" s="3"/>
      <c r="AF2189" s="3"/>
      <c r="AG2189" s="4"/>
      <c r="AH2189" s="4"/>
      <c r="AI2189" s="4"/>
      <c r="AJ2189" s="1"/>
      <c r="AK2189" s="1"/>
      <c r="AL2189" s="1"/>
      <c r="AM2189" s="1"/>
    </row>
    <row r="2190" spans="1:39" ht="15" customHeight="1" x14ac:dyDescent="0.2">
      <c r="A2190" s="75">
        <f t="shared" si="757"/>
        <v>45125</v>
      </c>
      <c r="B2190" s="2">
        <f t="shared" si="748"/>
        <v>613.70853567999995</v>
      </c>
      <c r="C2190" s="157">
        <f t="shared" si="745"/>
        <v>609.40052209999999</v>
      </c>
      <c r="D2190" s="158">
        <f t="shared" si="758"/>
        <v>6649.99</v>
      </c>
      <c r="E2190" s="150">
        <f>IF(AND(K2190=1,K2189&gt;1),VLOOKUP(A2189,[1]Plan1!$GA$137:$GD$300,4),E2189)</f>
        <v>6665.28</v>
      </c>
      <c r="F2190" s="152">
        <f t="shared" si="749"/>
        <v>45046</v>
      </c>
      <c r="G2190" s="152">
        <f t="shared" si="746"/>
        <v>45076</v>
      </c>
      <c r="H2190" s="159">
        <f t="shared" si="750"/>
        <v>2.2992515778219591E-3</v>
      </c>
      <c r="I2190" s="160">
        <f t="shared" si="759"/>
        <v>45137</v>
      </c>
      <c r="J2190" s="155">
        <f t="shared" si="747"/>
        <v>30</v>
      </c>
      <c r="K2190" s="155">
        <f t="shared" si="743"/>
        <v>18</v>
      </c>
      <c r="L2190" s="2">
        <f t="shared" si="760"/>
        <v>1.0013789099999999</v>
      </c>
      <c r="M2190" s="157">
        <f t="shared" si="744"/>
        <v>1.0013789099999999</v>
      </c>
      <c r="N2190" s="2">
        <f t="shared" si="751"/>
        <v>610.24083056999996</v>
      </c>
      <c r="O2190" s="161">
        <f t="shared" si="761"/>
        <v>0</v>
      </c>
      <c r="P2190" s="162">
        <f t="shared" si="752"/>
        <v>0</v>
      </c>
      <c r="Q2190" s="157">
        <f t="shared" si="753"/>
        <v>0</v>
      </c>
      <c r="R2190" s="163">
        <f t="shared" si="762"/>
        <v>0.12</v>
      </c>
      <c r="S2190" s="161">
        <f t="shared" si="754"/>
        <v>18</v>
      </c>
      <c r="T2190" s="161">
        <v>360</v>
      </c>
      <c r="U2190" s="164">
        <f t="shared" si="755"/>
        <v>1.0056825190000001</v>
      </c>
      <c r="V2190" s="157">
        <f t="shared" si="756"/>
        <v>3.4677051099999998</v>
      </c>
      <c r="W2190" s="2">
        <f t="shared" si="763"/>
        <v>0</v>
      </c>
      <c r="X2190" s="8"/>
      <c r="Y2190" s="8"/>
      <c r="Z2190" s="5"/>
      <c r="AA2190" s="1"/>
      <c r="AB2190" s="8"/>
      <c r="AC2190" s="3"/>
      <c r="AD2190" s="1"/>
      <c r="AE2190" s="3"/>
      <c r="AF2190" s="3"/>
      <c r="AG2190" s="4"/>
      <c r="AH2190" s="4"/>
      <c r="AI2190" s="4"/>
      <c r="AJ2190" s="1"/>
      <c r="AK2190" s="1"/>
      <c r="AL2190" s="1"/>
      <c r="AM2190" s="1"/>
    </row>
    <row r="2191" spans="1:39" ht="15" customHeight="1" x14ac:dyDescent="0.2">
      <c r="A2191" s="75">
        <f t="shared" si="757"/>
        <v>45126</v>
      </c>
      <c r="B2191" s="2">
        <f t="shared" si="748"/>
        <v>613.94875923999996</v>
      </c>
      <c r="C2191" s="157">
        <f t="shared" si="745"/>
        <v>609.40052209999999</v>
      </c>
      <c r="D2191" s="158">
        <f t="shared" si="758"/>
        <v>6649.99</v>
      </c>
      <c r="E2191" s="150">
        <f>IF(AND(K2191=1,K2190&gt;1),VLOOKUP(A2190,[1]Plan1!$GA$137:$GD$300,4),E2190)</f>
        <v>6665.28</v>
      </c>
      <c r="F2191" s="152">
        <f t="shared" si="749"/>
        <v>45046</v>
      </c>
      <c r="G2191" s="152">
        <f t="shared" si="746"/>
        <v>45076</v>
      </c>
      <c r="H2191" s="159">
        <f t="shared" si="750"/>
        <v>2.2992515778219591E-3</v>
      </c>
      <c r="I2191" s="160">
        <f t="shared" si="759"/>
        <v>45137</v>
      </c>
      <c r="J2191" s="155">
        <f t="shared" si="747"/>
        <v>30</v>
      </c>
      <c r="K2191" s="155">
        <f t="shared" si="743"/>
        <v>19</v>
      </c>
      <c r="L2191" s="2">
        <f t="shared" si="760"/>
        <v>1.0014555700000001</v>
      </c>
      <c r="M2191" s="157">
        <f t="shared" si="744"/>
        <v>1.0014555700000001</v>
      </c>
      <c r="N2191" s="2">
        <f t="shared" si="751"/>
        <v>610.28754720999996</v>
      </c>
      <c r="O2191" s="161">
        <f t="shared" si="761"/>
        <v>0</v>
      </c>
      <c r="P2191" s="162">
        <f t="shared" si="752"/>
        <v>0</v>
      </c>
      <c r="Q2191" s="157">
        <f t="shared" si="753"/>
        <v>0</v>
      </c>
      <c r="R2191" s="163">
        <f t="shared" si="762"/>
        <v>0.12</v>
      </c>
      <c r="S2191" s="161">
        <f t="shared" si="754"/>
        <v>19</v>
      </c>
      <c r="T2191" s="161">
        <v>360</v>
      </c>
      <c r="U2191" s="164">
        <f t="shared" si="755"/>
        <v>1.0059991589999999</v>
      </c>
      <c r="V2191" s="157">
        <f t="shared" si="756"/>
        <v>3.6612120300000002</v>
      </c>
      <c r="W2191" s="2">
        <f t="shared" si="763"/>
        <v>0</v>
      </c>
      <c r="X2191" s="8"/>
      <c r="Y2191" s="8"/>
      <c r="Z2191" s="5"/>
      <c r="AA2191" s="1"/>
      <c r="AB2191" s="8"/>
      <c r="AC2191" s="3"/>
      <c r="AD2191" s="1"/>
      <c r="AE2191" s="3"/>
      <c r="AF2191" s="3"/>
      <c r="AG2191" s="4"/>
      <c r="AH2191" s="4"/>
      <c r="AI2191" s="4"/>
      <c r="AJ2191" s="1"/>
      <c r="AK2191" s="1"/>
      <c r="AL2191" s="1"/>
      <c r="AM2191" s="1"/>
    </row>
    <row r="2192" spans="1:39" ht="15" customHeight="1" x14ac:dyDescent="0.2">
      <c r="A2192" s="75">
        <f t="shared" si="757"/>
        <v>45127</v>
      </c>
      <c r="B2192" s="2">
        <f t="shared" si="748"/>
        <v>614.18908016</v>
      </c>
      <c r="C2192" s="157">
        <f t="shared" si="745"/>
        <v>609.40052209999999</v>
      </c>
      <c r="D2192" s="158">
        <f t="shared" si="758"/>
        <v>6649.99</v>
      </c>
      <c r="E2192" s="150">
        <f>IF(AND(K2192=1,K2191&gt;1),VLOOKUP(A2191,[1]Plan1!$GA$137:$GD$300,4),E2191)</f>
        <v>6665.28</v>
      </c>
      <c r="F2192" s="152">
        <f t="shared" si="749"/>
        <v>45046</v>
      </c>
      <c r="G2192" s="152">
        <f t="shared" si="746"/>
        <v>45076</v>
      </c>
      <c r="H2192" s="159">
        <f t="shared" si="750"/>
        <v>2.2992515778219591E-3</v>
      </c>
      <c r="I2192" s="160">
        <f t="shared" si="759"/>
        <v>45137</v>
      </c>
      <c r="J2192" s="155">
        <f t="shared" si="747"/>
        <v>30</v>
      </c>
      <c r="K2192" s="155">
        <f t="shared" si="743"/>
        <v>20</v>
      </c>
      <c r="L2192" s="2">
        <f t="shared" si="760"/>
        <v>1.00153224</v>
      </c>
      <c r="M2192" s="157">
        <f t="shared" si="744"/>
        <v>1.00153224</v>
      </c>
      <c r="N2192" s="2">
        <f t="shared" si="751"/>
        <v>610.33426995000002</v>
      </c>
      <c r="O2192" s="161">
        <f t="shared" si="761"/>
        <v>0</v>
      </c>
      <c r="P2192" s="162">
        <f t="shared" si="752"/>
        <v>0</v>
      </c>
      <c r="Q2192" s="157">
        <f t="shared" si="753"/>
        <v>0</v>
      </c>
      <c r="R2192" s="163">
        <f t="shared" si="762"/>
        <v>0.12</v>
      </c>
      <c r="S2192" s="161">
        <f t="shared" si="754"/>
        <v>20</v>
      </c>
      <c r="T2192" s="161">
        <v>360</v>
      </c>
      <c r="U2192" s="164">
        <f t="shared" si="755"/>
        <v>1.0063158999999999</v>
      </c>
      <c r="V2192" s="157">
        <f t="shared" si="756"/>
        <v>3.8548102100000001</v>
      </c>
      <c r="W2192" s="2">
        <f t="shared" si="763"/>
        <v>0</v>
      </c>
      <c r="X2192" s="8"/>
      <c r="Y2192" s="8"/>
      <c r="Z2192" s="5"/>
      <c r="AA2192" s="1"/>
      <c r="AB2192" s="8"/>
      <c r="AC2192" s="3"/>
      <c r="AD2192" s="1"/>
      <c r="AE2192" s="3"/>
      <c r="AF2192" s="3"/>
      <c r="AG2192" s="4"/>
      <c r="AH2192" s="4"/>
      <c r="AI2192" s="4"/>
      <c r="AJ2192" s="1"/>
      <c r="AK2192" s="1"/>
      <c r="AL2192" s="1"/>
      <c r="AM2192" s="1"/>
    </row>
    <row r="2193" spans="1:177" ht="15" customHeight="1" x14ac:dyDescent="0.2">
      <c r="A2193" s="75">
        <f t="shared" si="757"/>
        <v>45128</v>
      </c>
      <c r="B2193" s="2">
        <f t="shared" si="748"/>
        <v>614.42949724000005</v>
      </c>
      <c r="C2193" s="157">
        <f t="shared" si="745"/>
        <v>609.40052209999999</v>
      </c>
      <c r="D2193" s="158">
        <f t="shared" si="758"/>
        <v>6649.99</v>
      </c>
      <c r="E2193" s="150">
        <f>IF(AND(K2193=1,K2192&gt;1),VLOOKUP(A2192,[1]Plan1!$GA$137:$GD$300,4),E2192)</f>
        <v>6665.28</v>
      </c>
      <c r="F2193" s="152">
        <f t="shared" si="749"/>
        <v>45046</v>
      </c>
      <c r="G2193" s="152">
        <f t="shared" si="746"/>
        <v>45076</v>
      </c>
      <c r="H2193" s="159">
        <f t="shared" si="750"/>
        <v>2.2992515778219591E-3</v>
      </c>
      <c r="I2193" s="160">
        <f t="shared" si="759"/>
        <v>45137</v>
      </c>
      <c r="J2193" s="155">
        <f t="shared" si="747"/>
        <v>30</v>
      </c>
      <c r="K2193" s="155">
        <f t="shared" si="743"/>
        <v>21</v>
      </c>
      <c r="L2193" s="2">
        <f t="shared" si="760"/>
        <v>1.00160892</v>
      </c>
      <c r="M2193" s="157">
        <f t="shared" si="744"/>
        <v>1.00160892</v>
      </c>
      <c r="N2193" s="2">
        <f t="shared" si="751"/>
        <v>610.38099878000003</v>
      </c>
      <c r="O2193" s="161">
        <f t="shared" si="761"/>
        <v>0</v>
      </c>
      <c r="P2193" s="162">
        <f t="shared" si="752"/>
        <v>0</v>
      </c>
      <c r="Q2193" s="157">
        <f t="shared" si="753"/>
        <v>0</v>
      </c>
      <c r="R2193" s="163">
        <f t="shared" si="762"/>
        <v>0.12</v>
      </c>
      <c r="S2193" s="161">
        <f t="shared" si="754"/>
        <v>21</v>
      </c>
      <c r="T2193" s="161">
        <v>360</v>
      </c>
      <c r="U2193" s="164">
        <f t="shared" si="755"/>
        <v>1.0066327399999999</v>
      </c>
      <c r="V2193" s="157">
        <f t="shared" si="756"/>
        <v>4.0484984600000002</v>
      </c>
      <c r="W2193" s="2">
        <f t="shared" si="763"/>
        <v>0</v>
      </c>
      <c r="X2193" s="8"/>
      <c r="Y2193" s="8"/>
      <c r="Z2193" s="5"/>
      <c r="AA2193" s="1"/>
      <c r="AB2193" s="8"/>
      <c r="AC2193" s="3"/>
      <c r="AD2193" s="1"/>
      <c r="AE2193" s="3"/>
      <c r="AF2193" s="3"/>
      <c r="AG2193" s="4"/>
      <c r="AH2193" s="4"/>
      <c r="AI2193" s="4"/>
      <c r="AJ2193" s="1"/>
      <c r="AK2193" s="1"/>
      <c r="AL2193" s="1"/>
      <c r="AM2193" s="1"/>
    </row>
    <row r="2194" spans="1:177" ht="15" customHeight="1" x14ac:dyDescent="0.2">
      <c r="A2194" s="75">
        <f t="shared" si="757"/>
        <v>45129</v>
      </c>
      <c r="B2194" s="2">
        <f t="shared" si="748"/>
        <v>614.67000499000005</v>
      </c>
      <c r="C2194" s="157">
        <f t="shared" si="745"/>
        <v>609.40052209999999</v>
      </c>
      <c r="D2194" s="158">
        <f t="shared" si="758"/>
        <v>6649.99</v>
      </c>
      <c r="E2194" s="150">
        <f>IF(AND(K2194=1,K2193&gt;1),VLOOKUP(A2193,[1]Plan1!$GA$137:$GD$300,4),E2193)</f>
        <v>6665.28</v>
      </c>
      <c r="F2194" s="152">
        <f t="shared" si="749"/>
        <v>45046</v>
      </c>
      <c r="G2194" s="152">
        <f t="shared" si="746"/>
        <v>45076</v>
      </c>
      <c r="H2194" s="159">
        <f t="shared" si="750"/>
        <v>2.2992515778219591E-3</v>
      </c>
      <c r="I2194" s="160">
        <f t="shared" si="759"/>
        <v>45137</v>
      </c>
      <c r="J2194" s="155">
        <f t="shared" si="747"/>
        <v>30</v>
      </c>
      <c r="K2194" s="155">
        <f t="shared" si="743"/>
        <v>22</v>
      </c>
      <c r="L2194" s="2">
        <f t="shared" si="760"/>
        <v>1.0016856000000001</v>
      </c>
      <c r="M2194" s="157">
        <f t="shared" si="744"/>
        <v>1.0016856000000001</v>
      </c>
      <c r="N2194" s="2">
        <f t="shared" si="751"/>
        <v>610.42772762000004</v>
      </c>
      <c r="O2194" s="161">
        <f t="shared" si="761"/>
        <v>0</v>
      </c>
      <c r="P2194" s="162">
        <f t="shared" si="752"/>
        <v>0</v>
      </c>
      <c r="Q2194" s="157">
        <f t="shared" si="753"/>
        <v>0</v>
      </c>
      <c r="R2194" s="163">
        <f t="shared" si="762"/>
        <v>0.12</v>
      </c>
      <c r="S2194" s="161">
        <f t="shared" si="754"/>
        <v>22</v>
      </c>
      <c r="T2194" s="161">
        <v>360</v>
      </c>
      <c r="U2194" s="164">
        <f t="shared" si="755"/>
        <v>1.00694968</v>
      </c>
      <c r="V2194" s="157">
        <f t="shared" si="756"/>
        <v>4.24227737</v>
      </c>
      <c r="W2194" s="2">
        <f t="shared" si="763"/>
        <v>0</v>
      </c>
      <c r="X2194" s="8"/>
      <c r="Y2194" s="8"/>
      <c r="Z2194" s="5"/>
      <c r="AA2194" s="1"/>
      <c r="AB2194" s="8"/>
      <c r="AC2194" s="3"/>
      <c r="AD2194" s="1"/>
      <c r="AE2194" s="3"/>
      <c r="AF2194" s="3"/>
      <c r="AG2194" s="4"/>
      <c r="AH2194" s="4"/>
      <c r="AI2194" s="4"/>
      <c r="AJ2194" s="1"/>
      <c r="AK2194" s="1"/>
      <c r="AL2194" s="1"/>
      <c r="AM2194" s="1"/>
    </row>
    <row r="2195" spans="1:177" ht="15" customHeight="1" x14ac:dyDescent="0.2">
      <c r="A2195" s="75">
        <f t="shared" si="757"/>
        <v>45130</v>
      </c>
      <c r="B2195" s="2">
        <f t="shared" si="748"/>
        <v>614.91060278000009</v>
      </c>
      <c r="C2195" s="157">
        <f t="shared" si="745"/>
        <v>609.40052209999999</v>
      </c>
      <c r="D2195" s="158">
        <f t="shared" si="758"/>
        <v>6649.99</v>
      </c>
      <c r="E2195" s="150">
        <f>IF(AND(K2195=1,K2194&gt;1),VLOOKUP(A2194,[1]Plan1!$GA$137:$GD$300,4),E2194)</f>
        <v>6665.28</v>
      </c>
      <c r="F2195" s="152">
        <f t="shared" si="749"/>
        <v>45046</v>
      </c>
      <c r="G2195" s="152">
        <f t="shared" si="746"/>
        <v>45076</v>
      </c>
      <c r="H2195" s="159">
        <f t="shared" si="750"/>
        <v>2.2992515778219591E-3</v>
      </c>
      <c r="I2195" s="160">
        <f t="shared" si="759"/>
        <v>45137</v>
      </c>
      <c r="J2195" s="155">
        <f t="shared" si="747"/>
        <v>30</v>
      </c>
      <c r="K2195" s="155">
        <f t="shared" si="743"/>
        <v>23</v>
      </c>
      <c r="L2195" s="2">
        <f t="shared" si="760"/>
        <v>1.0017622799999999</v>
      </c>
      <c r="M2195" s="157">
        <f t="shared" si="744"/>
        <v>1.0017622799999999</v>
      </c>
      <c r="N2195" s="2">
        <f t="shared" si="751"/>
        <v>610.47445645000005</v>
      </c>
      <c r="O2195" s="161">
        <f t="shared" si="761"/>
        <v>0</v>
      </c>
      <c r="P2195" s="162">
        <f t="shared" si="752"/>
        <v>0</v>
      </c>
      <c r="Q2195" s="157">
        <f t="shared" si="753"/>
        <v>0</v>
      </c>
      <c r="R2195" s="163">
        <f t="shared" si="762"/>
        <v>0.12</v>
      </c>
      <c r="S2195" s="161">
        <f t="shared" si="754"/>
        <v>23</v>
      </c>
      <c r="T2195" s="161">
        <v>360</v>
      </c>
      <c r="U2195" s="164">
        <f t="shared" si="755"/>
        <v>1.007266719</v>
      </c>
      <c r="V2195" s="157">
        <f t="shared" si="756"/>
        <v>4.4361463299999997</v>
      </c>
      <c r="W2195" s="2">
        <f t="shared" si="763"/>
        <v>0</v>
      </c>
      <c r="X2195" s="8"/>
      <c r="Y2195" s="8"/>
      <c r="Z2195" s="5"/>
      <c r="AA2195" s="1"/>
      <c r="AB2195" s="8"/>
      <c r="AC2195" s="3"/>
      <c r="AD2195" s="1"/>
      <c r="AE2195" s="3"/>
      <c r="AF2195" s="3"/>
      <c r="AG2195" s="4"/>
      <c r="AH2195" s="4"/>
      <c r="AI2195" s="4"/>
      <c r="AJ2195" s="1"/>
      <c r="AK2195" s="1"/>
      <c r="AL2195" s="1"/>
      <c r="AM2195" s="1"/>
    </row>
    <row r="2196" spans="1:177" ht="15" customHeight="1" x14ac:dyDescent="0.2">
      <c r="A2196" s="75">
        <f t="shared" si="757"/>
        <v>45131</v>
      </c>
      <c r="B2196" s="2">
        <f t="shared" si="748"/>
        <v>615.151298</v>
      </c>
      <c r="C2196" s="157">
        <f t="shared" si="745"/>
        <v>609.40052209999999</v>
      </c>
      <c r="D2196" s="158">
        <f t="shared" si="758"/>
        <v>6649.99</v>
      </c>
      <c r="E2196" s="150">
        <f>IF(AND(K2196=1,K2195&gt;1),VLOOKUP(A2195,[1]Plan1!$GA$137:$GD$300,4),E2195)</f>
        <v>6665.28</v>
      </c>
      <c r="F2196" s="152">
        <f t="shared" si="749"/>
        <v>45046</v>
      </c>
      <c r="G2196" s="152">
        <f t="shared" si="746"/>
        <v>45076</v>
      </c>
      <c r="H2196" s="159">
        <f t="shared" si="750"/>
        <v>2.2992515778219591E-3</v>
      </c>
      <c r="I2196" s="160">
        <f t="shared" si="759"/>
        <v>45137</v>
      </c>
      <c r="J2196" s="155">
        <f t="shared" si="747"/>
        <v>30</v>
      </c>
      <c r="K2196" s="155">
        <f t="shared" si="743"/>
        <v>24</v>
      </c>
      <c r="L2196" s="2">
        <f t="shared" si="760"/>
        <v>1.0018389700000001</v>
      </c>
      <c r="M2196" s="157">
        <f t="shared" si="744"/>
        <v>1.0018389700000001</v>
      </c>
      <c r="N2196" s="2">
        <f t="shared" si="751"/>
        <v>610.52119137</v>
      </c>
      <c r="O2196" s="161">
        <f t="shared" si="761"/>
        <v>0</v>
      </c>
      <c r="P2196" s="162">
        <f t="shared" si="752"/>
        <v>0</v>
      </c>
      <c r="Q2196" s="157">
        <f t="shared" si="753"/>
        <v>0</v>
      </c>
      <c r="R2196" s="163">
        <f t="shared" si="762"/>
        <v>0.12</v>
      </c>
      <c r="S2196" s="161">
        <f t="shared" si="754"/>
        <v>24</v>
      </c>
      <c r="T2196" s="161">
        <v>360</v>
      </c>
      <c r="U2196" s="164">
        <f t="shared" si="755"/>
        <v>1.0075838589999999</v>
      </c>
      <c r="V2196" s="157">
        <f t="shared" si="756"/>
        <v>4.6301066300000002</v>
      </c>
      <c r="W2196" s="2">
        <f t="shared" si="763"/>
        <v>0</v>
      </c>
      <c r="X2196" s="8"/>
      <c r="Y2196" s="8"/>
      <c r="Z2196" s="5"/>
      <c r="AA2196" s="1"/>
      <c r="AB2196" s="8"/>
      <c r="AC2196" s="3"/>
      <c r="AD2196" s="1"/>
      <c r="AE2196" s="3"/>
      <c r="AF2196" s="3"/>
      <c r="AG2196" s="4"/>
      <c r="AH2196" s="4"/>
      <c r="AI2196" s="4"/>
      <c r="AJ2196" s="1"/>
      <c r="AK2196" s="1"/>
      <c r="AL2196" s="1"/>
      <c r="AM2196" s="1"/>
    </row>
    <row r="2197" spans="1:177" ht="15" customHeight="1" x14ac:dyDescent="0.2">
      <c r="A2197" s="75">
        <f t="shared" si="757"/>
        <v>45132</v>
      </c>
      <c r="B2197" s="2">
        <f t="shared" si="748"/>
        <v>615.39208944999996</v>
      </c>
      <c r="C2197" s="157">
        <f t="shared" si="745"/>
        <v>609.40052209999999</v>
      </c>
      <c r="D2197" s="158">
        <f t="shared" si="758"/>
        <v>6649.99</v>
      </c>
      <c r="E2197" s="150">
        <f>IF(AND(K2197=1,K2196&gt;1),VLOOKUP(A2196,[1]Plan1!$GA$137:$GD$300,4),E2196)</f>
        <v>6665.28</v>
      </c>
      <c r="F2197" s="152">
        <f t="shared" si="749"/>
        <v>45046</v>
      </c>
      <c r="G2197" s="152">
        <f t="shared" si="746"/>
        <v>45076</v>
      </c>
      <c r="H2197" s="159">
        <f t="shared" si="750"/>
        <v>2.2992515778219591E-3</v>
      </c>
      <c r="I2197" s="160">
        <f t="shared" si="759"/>
        <v>45137</v>
      </c>
      <c r="J2197" s="155">
        <f t="shared" si="747"/>
        <v>30</v>
      </c>
      <c r="K2197" s="155">
        <f t="shared" si="743"/>
        <v>25</v>
      </c>
      <c r="L2197" s="2">
        <f t="shared" si="760"/>
        <v>1.00191567</v>
      </c>
      <c r="M2197" s="157">
        <f t="shared" si="744"/>
        <v>1.00191567</v>
      </c>
      <c r="N2197" s="2">
        <f t="shared" si="751"/>
        <v>610.56793239000001</v>
      </c>
      <c r="O2197" s="161">
        <f t="shared" si="761"/>
        <v>0</v>
      </c>
      <c r="P2197" s="162">
        <f t="shared" si="752"/>
        <v>0</v>
      </c>
      <c r="Q2197" s="157">
        <f t="shared" si="753"/>
        <v>0</v>
      </c>
      <c r="R2197" s="163">
        <f t="shared" si="762"/>
        <v>0.12</v>
      </c>
      <c r="S2197" s="161">
        <f t="shared" si="754"/>
        <v>25</v>
      </c>
      <c r="T2197" s="161">
        <v>360</v>
      </c>
      <c r="U2197" s="164">
        <f t="shared" si="755"/>
        <v>1.0079010980000001</v>
      </c>
      <c r="V2197" s="157">
        <f t="shared" si="756"/>
        <v>4.8241570600000001</v>
      </c>
      <c r="W2197" s="2">
        <f t="shared" si="763"/>
        <v>0</v>
      </c>
      <c r="X2197" s="8"/>
      <c r="Y2197" s="8"/>
      <c r="Z2197" s="5"/>
      <c r="AA2197" s="1"/>
      <c r="AB2197" s="8"/>
      <c r="AC2197" s="3"/>
      <c r="AD2197" s="1"/>
      <c r="AE2197" s="3"/>
      <c r="AF2197" s="3"/>
      <c r="AG2197" s="4"/>
      <c r="AH2197" s="4"/>
      <c r="AI2197" s="4"/>
      <c r="AJ2197" s="1"/>
      <c r="AK2197" s="1"/>
      <c r="AL2197" s="1"/>
      <c r="AM2197" s="1"/>
    </row>
    <row r="2198" spans="1:177" ht="15" customHeight="1" x14ac:dyDescent="0.2">
      <c r="A2198" s="75">
        <f t="shared" si="757"/>
        <v>45133</v>
      </c>
      <c r="B2198" s="2">
        <f t="shared" si="748"/>
        <v>615.63297163000004</v>
      </c>
      <c r="C2198" s="157">
        <f t="shared" si="745"/>
        <v>609.40052209999999</v>
      </c>
      <c r="D2198" s="158">
        <f t="shared" si="758"/>
        <v>6649.99</v>
      </c>
      <c r="E2198" s="150">
        <f>IF(AND(K2198=1,K2197&gt;1),VLOOKUP(A2197,[1]Plan1!$GA$137:$GD$300,4),E2197)</f>
        <v>6665.28</v>
      </c>
      <c r="F2198" s="152">
        <f t="shared" si="749"/>
        <v>45046</v>
      </c>
      <c r="G2198" s="152">
        <f t="shared" si="746"/>
        <v>45076</v>
      </c>
      <c r="H2198" s="159">
        <f t="shared" si="750"/>
        <v>2.2992515778219591E-3</v>
      </c>
      <c r="I2198" s="160">
        <f t="shared" si="759"/>
        <v>45137</v>
      </c>
      <c r="J2198" s="155">
        <f t="shared" si="747"/>
        <v>30</v>
      </c>
      <c r="K2198" s="155">
        <f t="shared" si="743"/>
        <v>26</v>
      </c>
      <c r="L2198" s="2">
        <f t="shared" si="760"/>
        <v>1.00199237</v>
      </c>
      <c r="M2198" s="157">
        <f t="shared" si="744"/>
        <v>1.00199237</v>
      </c>
      <c r="N2198" s="2">
        <f t="shared" si="751"/>
        <v>610.61467341000002</v>
      </c>
      <c r="O2198" s="161">
        <f t="shared" si="761"/>
        <v>0</v>
      </c>
      <c r="P2198" s="162">
        <f t="shared" si="752"/>
        <v>0</v>
      </c>
      <c r="Q2198" s="157">
        <f t="shared" si="753"/>
        <v>0</v>
      </c>
      <c r="R2198" s="163">
        <f t="shared" si="762"/>
        <v>0.12</v>
      </c>
      <c r="S2198" s="161">
        <f t="shared" si="754"/>
        <v>26</v>
      </c>
      <c r="T2198" s="161">
        <v>360</v>
      </c>
      <c r="U2198" s="164">
        <f t="shared" si="755"/>
        <v>1.008218437</v>
      </c>
      <c r="V2198" s="157">
        <f t="shared" si="756"/>
        <v>5.0182982200000001</v>
      </c>
      <c r="W2198" s="2">
        <f t="shared" si="763"/>
        <v>0</v>
      </c>
      <c r="X2198" s="8"/>
      <c r="Y2198" s="8"/>
      <c r="Z2198" s="5"/>
      <c r="AA2198" s="1"/>
      <c r="AB2198" s="8"/>
      <c r="AC2198" s="3"/>
      <c r="AD2198" s="1"/>
      <c r="AE2198" s="3"/>
      <c r="AF2198" s="3"/>
      <c r="AG2198" s="4"/>
      <c r="AH2198" s="4"/>
      <c r="AI2198" s="4"/>
      <c r="AJ2198" s="1"/>
      <c r="AK2198" s="1"/>
      <c r="AL2198" s="1"/>
      <c r="AM2198" s="1"/>
    </row>
    <row r="2199" spans="1:177" ht="15" customHeight="1" x14ac:dyDescent="0.2">
      <c r="A2199" s="75">
        <f t="shared" si="757"/>
        <v>45134</v>
      </c>
      <c r="B2199" s="2">
        <f t="shared" si="748"/>
        <v>615.87395069000002</v>
      </c>
      <c r="C2199" s="157">
        <f t="shared" si="745"/>
        <v>609.40052209999999</v>
      </c>
      <c r="D2199" s="158">
        <f t="shared" si="758"/>
        <v>6649.99</v>
      </c>
      <c r="E2199" s="150">
        <f>IF(AND(K2199=1,K2198&gt;1),VLOOKUP(A2198,[1]Plan1!$GA$137:$GD$300,4),E2198)</f>
        <v>6665.28</v>
      </c>
      <c r="F2199" s="152">
        <f t="shared" si="749"/>
        <v>45046</v>
      </c>
      <c r="G2199" s="152">
        <f t="shared" si="746"/>
        <v>45076</v>
      </c>
      <c r="H2199" s="159">
        <f t="shared" si="750"/>
        <v>2.2992515778219591E-3</v>
      </c>
      <c r="I2199" s="160">
        <f t="shared" si="759"/>
        <v>45137</v>
      </c>
      <c r="J2199" s="155">
        <f t="shared" si="747"/>
        <v>30</v>
      </c>
      <c r="K2199" s="155">
        <f t="shared" si="743"/>
        <v>27</v>
      </c>
      <c r="L2199" s="2">
        <f t="shared" si="760"/>
        <v>1.0020690800000001</v>
      </c>
      <c r="M2199" s="157">
        <f t="shared" si="744"/>
        <v>1.0020690800000001</v>
      </c>
      <c r="N2199" s="2">
        <f t="shared" si="751"/>
        <v>610.66142052999999</v>
      </c>
      <c r="O2199" s="161">
        <f t="shared" si="761"/>
        <v>0</v>
      </c>
      <c r="P2199" s="162">
        <f t="shared" si="752"/>
        <v>0</v>
      </c>
      <c r="Q2199" s="157">
        <f t="shared" si="753"/>
        <v>0</v>
      </c>
      <c r="R2199" s="163">
        <f t="shared" si="762"/>
        <v>0.12</v>
      </c>
      <c r="S2199" s="161">
        <f t="shared" si="754"/>
        <v>27</v>
      </c>
      <c r="T2199" s="161">
        <v>360</v>
      </c>
      <c r="U2199" s="164">
        <f t="shared" si="755"/>
        <v>1.0085358760000001</v>
      </c>
      <c r="V2199" s="157">
        <f t="shared" si="756"/>
        <v>5.21253016</v>
      </c>
      <c r="W2199" s="2">
        <f t="shared" si="763"/>
        <v>0</v>
      </c>
      <c r="X2199" s="8"/>
      <c r="Y2199" s="8"/>
      <c r="Z2199" s="5"/>
      <c r="AA2199" s="1"/>
      <c r="AB2199" s="8"/>
      <c r="AC2199" s="3"/>
      <c r="AD2199" s="1"/>
      <c r="AE2199" s="3"/>
      <c r="AF2199" s="3"/>
      <c r="AG2199" s="4"/>
      <c r="AH2199" s="4"/>
      <c r="AI2199" s="4"/>
      <c r="AJ2199" s="1"/>
      <c r="AK2199" s="1"/>
      <c r="AL2199" s="1"/>
      <c r="AM2199" s="1"/>
    </row>
    <row r="2200" spans="1:177" ht="15" customHeight="1" x14ac:dyDescent="0.2">
      <c r="A2200" s="75">
        <f t="shared" si="757"/>
        <v>45135</v>
      </c>
      <c r="B2200" s="2">
        <f t="shared" si="748"/>
        <v>616.11502664</v>
      </c>
      <c r="C2200" s="157">
        <f t="shared" si="745"/>
        <v>609.40052209999999</v>
      </c>
      <c r="D2200" s="158">
        <f t="shared" si="758"/>
        <v>6649.99</v>
      </c>
      <c r="E2200" s="150">
        <f>IF(AND(K2200=1,K2199&gt;1),VLOOKUP(A2199,[1]Plan1!$GA$137:$GD$300,4),E2199)</f>
        <v>6665.28</v>
      </c>
      <c r="F2200" s="152">
        <f t="shared" si="749"/>
        <v>45046</v>
      </c>
      <c r="G2200" s="152">
        <f t="shared" si="746"/>
        <v>45076</v>
      </c>
      <c r="H2200" s="159">
        <f t="shared" si="750"/>
        <v>2.2992515778219591E-3</v>
      </c>
      <c r="I2200" s="160">
        <f t="shared" si="759"/>
        <v>45137</v>
      </c>
      <c r="J2200" s="155">
        <f t="shared" si="747"/>
        <v>30</v>
      </c>
      <c r="K2200" s="155">
        <f t="shared" si="743"/>
        <v>28</v>
      </c>
      <c r="L2200" s="2">
        <f t="shared" si="760"/>
        <v>1.0021458000000001</v>
      </c>
      <c r="M2200" s="157">
        <f t="shared" si="744"/>
        <v>1.0021458000000001</v>
      </c>
      <c r="N2200" s="2">
        <f t="shared" si="751"/>
        <v>610.70817374000001</v>
      </c>
      <c r="O2200" s="161">
        <f t="shared" si="761"/>
        <v>0</v>
      </c>
      <c r="P2200" s="162">
        <f t="shared" si="752"/>
        <v>0</v>
      </c>
      <c r="Q2200" s="157">
        <f t="shared" si="753"/>
        <v>0</v>
      </c>
      <c r="R2200" s="163">
        <f t="shared" si="762"/>
        <v>0.12</v>
      </c>
      <c r="S2200" s="161">
        <f t="shared" si="754"/>
        <v>28</v>
      </c>
      <c r="T2200" s="161">
        <v>360</v>
      </c>
      <c r="U2200" s="164">
        <f t="shared" si="755"/>
        <v>1.0088534149999999</v>
      </c>
      <c r="V2200" s="157">
        <f t="shared" si="756"/>
        <v>5.4068528999999996</v>
      </c>
      <c r="W2200" s="2">
        <f t="shared" si="763"/>
        <v>0</v>
      </c>
      <c r="X2200" s="8"/>
      <c r="Y2200" s="8"/>
      <c r="Z2200" s="5"/>
      <c r="AA2200" s="1"/>
      <c r="AB2200" s="8"/>
      <c r="AC2200" s="3"/>
      <c r="AD2200" s="1"/>
      <c r="AE2200" s="3"/>
      <c r="AF2200" s="3"/>
      <c r="AG2200" s="4"/>
      <c r="AH2200" s="4"/>
      <c r="AI2200" s="4"/>
      <c r="AJ2200" s="1"/>
      <c r="AK2200" s="1"/>
      <c r="AL2200" s="1"/>
      <c r="AM2200" s="1"/>
    </row>
    <row r="2201" spans="1:177" ht="15" customHeight="1" x14ac:dyDescent="0.2">
      <c r="A2201" s="75">
        <f t="shared" si="757"/>
        <v>45136</v>
      </c>
      <c r="B2201" s="2">
        <f t="shared" si="748"/>
        <v>616.35619335000001</v>
      </c>
      <c r="C2201" s="157">
        <f t="shared" si="745"/>
        <v>609.40052209999999</v>
      </c>
      <c r="D2201" s="158">
        <f t="shared" si="758"/>
        <v>6649.99</v>
      </c>
      <c r="E2201" s="150">
        <f>IF(AND(K2201=1,K2200&gt;1),VLOOKUP(A2200,[1]Plan1!$GA$137:$GD$300,4),E2200)</f>
        <v>6665.28</v>
      </c>
      <c r="F2201" s="152">
        <f t="shared" si="749"/>
        <v>45046</v>
      </c>
      <c r="G2201" s="152">
        <f t="shared" si="746"/>
        <v>45076</v>
      </c>
      <c r="H2201" s="159">
        <f t="shared" si="750"/>
        <v>2.2992515778219591E-3</v>
      </c>
      <c r="I2201" s="160">
        <f t="shared" si="759"/>
        <v>45137</v>
      </c>
      <c r="J2201" s="155">
        <f t="shared" si="747"/>
        <v>30</v>
      </c>
      <c r="K2201" s="155">
        <f t="shared" si="743"/>
        <v>29</v>
      </c>
      <c r="L2201" s="2">
        <f t="shared" si="760"/>
        <v>1.0022225199999999</v>
      </c>
      <c r="M2201" s="157">
        <f t="shared" si="744"/>
        <v>1.0022225199999999</v>
      </c>
      <c r="N2201" s="2">
        <f t="shared" si="751"/>
        <v>610.75492694000002</v>
      </c>
      <c r="O2201" s="161">
        <f t="shared" si="761"/>
        <v>0</v>
      </c>
      <c r="P2201" s="162">
        <f t="shared" si="752"/>
        <v>0</v>
      </c>
      <c r="Q2201" s="157">
        <f t="shared" si="753"/>
        <v>0</v>
      </c>
      <c r="R2201" s="163">
        <f t="shared" si="762"/>
        <v>0.12</v>
      </c>
      <c r="S2201" s="161">
        <f t="shared" si="754"/>
        <v>29</v>
      </c>
      <c r="T2201" s="161">
        <v>360</v>
      </c>
      <c r="U2201" s="164">
        <f t="shared" si="755"/>
        <v>1.0091710540000001</v>
      </c>
      <c r="V2201" s="157">
        <f t="shared" si="756"/>
        <v>5.60126641</v>
      </c>
      <c r="W2201" s="2">
        <f t="shared" si="763"/>
        <v>0</v>
      </c>
      <c r="X2201" s="8"/>
      <c r="Y2201" s="8"/>
      <c r="Z2201" s="5"/>
      <c r="AA2201" s="1"/>
      <c r="AB2201" s="8"/>
      <c r="AC2201" s="3"/>
      <c r="AD2201" s="1"/>
      <c r="AE2201" s="3"/>
      <c r="AF2201" s="3"/>
      <c r="AG2201" s="4"/>
      <c r="AH2201" s="4"/>
      <c r="AI2201" s="4"/>
      <c r="AJ2201" s="1"/>
      <c r="AK2201" s="1"/>
      <c r="AL2201" s="1"/>
      <c r="AM2201" s="1"/>
    </row>
    <row r="2202" spans="1:177" ht="15" customHeight="1" x14ac:dyDescent="0.2">
      <c r="A2202" s="75">
        <f t="shared" si="757"/>
        <v>45137</v>
      </c>
      <c r="B2202" s="2">
        <f t="shared" si="748"/>
        <v>616.59745700999997</v>
      </c>
      <c r="C2202" s="157">
        <f t="shared" si="745"/>
        <v>609.40052209999999</v>
      </c>
      <c r="D2202" s="158">
        <f t="shared" si="758"/>
        <v>6649.99</v>
      </c>
      <c r="E2202" s="150">
        <f>IF(AND(K2202=1,K2201&gt;1),VLOOKUP(A2201,[1]Plan1!$GA$137:$GD$300,4),E2201)</f>
        <v>6665.28</v>
      </c>
      <c r="F2202" s="152">
        <f t="shared" si="749"/>
        <v>45046</v>
      </c>
      <c r="G2202" s="152">
        <f t="shared" si="746"/>
        <v>45076</v>
      </c>
      <c r="H2202" s="159">
        <f t="shared" si="750"/>
        <v>2.2992515778219591E-3</v>
      </c>
      <c r="I2202" s="160">
        <f t="shared" si="759"/>
        <v>45137</v>
      </c>
      <c r="J2202" s="155">
        <f t="shared" si="747"/>
        <v>30</v>
      </c>
      <c r="K2202" s="155">
        <f t="shared" si="743"/>
        <v>30</v>
      </c>
      <c r="L2202" s="2">
        <f t="shared" si="760"/>
        <v>1.0022992500000001</v>
      </c>
      <c r="M2202" s="157">
        <f t="shared" si="744"/>
        <v>1.0022992500000001</v>
      </c>
      <c r="N2202" s="2">
        <f t="shared" si="751"/>
        <v>610.80168624999999</v>
      </c>
      <c r="O2202" s="161">
        <f t="shared" si="761"/>
        <v>36</v>
      </c>
      <c r="P2202" s="162">
        <f t="shared" si="752"/>
        <v>4.8278309553390783E-2</v>
      </c>
      <c r="Q2202" s="157">
        <f t="shared" si="753"/>
        <v>29.48847288</v>
      </c>
      <c r="R2202" s="163">
        <f t="shared" si="762"/>
        <v>0.12</v>
      </c>
      <c r="S2202" s="161">
        <f t="shared" si="754"/>
        <v>30</v>
      </c>
      <c r="T2202" s="161">
        <v>360</v>
      </c>
      <c r="U2202" s="164">
        <f t="shared" si="755"/>
        <v>1.0094887930000001</v>
      </c>
      <c r="V2202" s="157">
        <f t="shared" si="756"/>
        <v>5.7957707599999999</v>
      </c>
      <c r="W2202" s="2">
        <f t="shared" si="763"/>
        <v>35.28424364</v>
      </c>
      <c r="X2202" s="13"/>
      <c r="Y2202" s="13"/>
      <c r="Z2202" s="5"/>
      <c r="AA2202" s="21"/>
      <c r="AB2202" s="13"/>
      <c r="AC2202" s="27"/>
      <c r="AD2202" s="21"/>
      <c r="AE2202" s="27"/>
      <c r="AF2202" s="27"/>
      <c r="AG2202" s="35"/>
      <c r="AH2202" s="35"/>
      <c r="AI2202" s="35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/>
      <c r="BH2202" s="21"/>
      <c r="BI2202" s="21"/>
      <c r="BJ2202" s="21"/>
      <c r="BK2202" s="21"/>
      <c r="BL2202" s="21"/>
      <c r="BM2202" s="21"/>
      <c r="BN2202" s="21"/>
      <c r="BO2202" s="21"/>
      <c r="BP2202" s="21"/>
      <c r="BQ2202" s="21"/>
      <c r="BR2202" s="21"/>
      <c r="BS2202" s="21"/>
      <c r="BT2202" s="21"/>
      <c r="BU2202" s="21"/>
      <c r="BV2202" s="21"/>
      <c r="BW2202" s="21"/>
      <c r="BX2202" s="21"/>
      <c r="BY2202" s="21"/>
      <c r="BZ2202" s="21"/>
      <c r="CA2202" s="21"/>
      <c r="CB2202" s="21"/>
      <c r="CC2202" s="21"/>
      <c r="CD2202" s="21"/>
      <c r="CE2202" s="21"/>
      <c r="CF2202" s="21"/>
      <c r="CG2202" s="21"/>
      <c r="CH2202" s="21"/>
      <c r="CI2202" s="21"/>
      <c r="CJ2202" s="21"/>
      <c r="CK2202" s="21"/>
      <c r="CL2202" s="21"/>
      <c r="CM2202" s="21"/>
      <c r="CN2202" s="21"/>
      <c r="CO2202" s="21"/>
      <c r="CP2202" s="21"/>
      <c r="CQ2202" s="21"/>
      <c r="CR2202" s="21"/>
      <c r="CS2202" s="21"/>
      <c r="CT2202" s="21"/>
      <c r="CU2202" s="21"/>
      <c r="CV2202" s="21"/>
      <c r="CW2202" s="21"/>
      <c r="CX2202" s="21"/>
      <c r="CY2202" s="21"/>
      <c r="CZ2202" s="21"/>
      <c r="DA2202" s="21"/>
      <c r="DB2202" s="21"/>
      <c r="DC2202" s="21"/>
      <c r="DD2202" s="21"/>
      <c r="DE2202" s="21"/>
      <c r="DF2202" s="21"/>
      <c r="DG2202" s="21"/>
      <c r="DH2202" s="21"/>
      <c r="DI2202" s="21"/>
      <c r="DJ2202" s="21"/>
      <c r="DK2202" s="21"/>
      <c r="DL2202" s="21"/>
      <c r="DM2202" s="21"/>
      <c r="DN2202" s="21"/>
      <c r="DO2202" s="21"/>
      <c r="DP2202" s="21"/>
      <c r="DQ2202" s="21"/>
      <c r="DR2202" s="21"/>
      <c r="DS2202" s="21"/>
      <c r="DT2202" s="21"/>
      <c r="DU2202" s="21"/>
      <c r="DV2202" s="21"/>
      <c r="DW2202" s="21"/>
      <c r="DX2202" s="21"/>
      <c r="DY2202" s="21"/>
      <c r="DZ2202" s="21"/>
      <c r="EA2202" s="21"/>
      <c r="EB2202" s="21"/>
      <c r="EC2202" s="21"/>
      <c r="ED2202" s="21"/>
      <c r="EE2202" s="21"/>
      <c r="EF2202" s="21"/>
      <c r="EG2202" s="21"/>
      <c r="EH2202" s="21"/>
      <c r="EI2202" s="21"/>
      <c r="EJ2202" s="21"/>
      <c r="EK2202" s="21"/>
      <c r="EL2202" s="21"/>
      <c r="EM2202" s="21"/>
      <c r="EN2202" s="21"/>
      <c r="EO2202" s="21"/>
      <c r="EP2202" s="21"/>
      <c r="EQ2202" s="21"/>
      <c r="ER2202" s="21"/>
      <c r="ES2202" s="21"/>
      <c r="ET2202" s="21"/>
      <c r="EU2202" s="21"/>
      <c r="EV2202" s="21"/>
      <c r="EW2202" s="21"/>
      <c r="EX2202" s="21"/>
      <c r="EY2202" s="21"/>
      <c r="EZ2202" s="21"/>
      <c r="FA2202" s="21"/>
      <c r="FB2202" s="21"/>
      <c r="FC2202" s="21"/>
      <c r="FD2202" s="21"/>
      <c r="FE2202" s="21"/>
      <c r="FF2202" s="21"/>
      <c r="FG2202" s="21"/>
      <c r="FH2202" s="21"/>
      <c r="FI2202" s="21"/>
      <c r="FJ2202" s="21"/>
      <c r="FK2202" s="21"/>
      <c r="FL2202" s="21"/>
      <c r="FM2202" s="21"/>
      <c r="FN2202" s="21"/>
      <c r="FO2202" s="21"/>
      <c r="FP2202" s="21"/>
      <c r="FQ2202" s="21"/>
      <c r="FR2202" s="21"/>
      <c r="FS2202" s="21"/>
      <c r="FT2202" s="21"/>
      <c r="FU2202" s="21"/>
    </row>
    <row r="2203" spans="1:177" ht="15" customHeight="1" x14ac:dyDescent="0.2">
      <c r="A2203" s="75">
        <f t="shared" si="757"/>
        <v>45138</v>
      </c>
      <c r="B2203" s="2">
        <f t="shared" si="748"/>
        <v>581.47532716000001</v>
      </c>
      <c r="C2203" s="157">
        <f t="shared" si="745"/>
        <v>581.31321336999997</v>
      </c>
      <c r="D2203" s="158">
        <f t="shared" si="758"/>
        <v>6665.28</v>
      </c>
      <c r="E2203" s="150">
        <f>IF(AND(K2203=1,K2202&gt;1),VLOOKUP(A2202,[1]Plan1!$GA$137:$GD$300,4),E2202)</f>
        <v>6659.95</v>
      </c>
      <c r="F2203" s="152">
        <f t="shared" si="749"/>
        <v>45076</v>
      </c>
      <c r="G2203" s="152">
        <f t="shared" si="746"/>
        <v>45107</v>
      </c>
      <c r="H2203" s="159">
        <f t="shared" si="750"/>
        <v>-7.9966633059680436E-4</v>
      </c>
      <c r="I2203" s="160">
        <f t="shared" si="759"/>
        <v>45168</v>
      </c>
      <c r="J2203" s="155">
        <f t="shared" si="747"/>
        <v>31</v>
      </c>
      <c r="K2203" s="155">
        <f t="shared" ref="K2203:K2266" si="764">(J2203-(I2203-A2203))</f>
        <v>1</v>
      </c>
      <c r="L2203" s="2">
        <f t="shared" si="760"/>
        <v>0.99997418999999999</v>
      </c>
      <c r="M2203" s="157">
        <f t="shared" ref="M2203:M2266" si="765">L2203</f>
        <v>0.99997418999999999</v>
      </c>
      <c r="N2203" s="2">
        <f t="shared" si="751"/>
        <v>581.29820967000001</v>
      </c>
      <c r="O2203" s="161">
        <f t="shared" si="761"/>
        <v>0</v>
      </c>
      <c r="P2203" s="162">
        <f t="shared" si="752"/>
        <v>0</v>
      </c>
      <c r="Q2203" s="157">
        <f t="shared" si="753"/>
        <v>0</v>
      </c>
      <c r="R2203" s="163">
        <f t="shared" si="762"/>
        <v>0.12</v>
      </c>
      <c r="S2203" s="161">
        <f t="shared" si="754"/>
        <v>1</v>
      </c>
      <c r="T2203" s="161">
        <v>360</v>
      </c>
      <c r="U2203" s="164">
        <f t="shared" si="755"/>
        <v>1.0003046929999999</v>
      </c>
      <c r="V2203" s="157">
        <f t="shared" si="756"/>
        <v>0.17711748999999999</v>
      </c>
      <c r="W2203" s="2">
        <f t="shared" si="763"/>
        <v>0</v>
      </c>
      <c r="X2203" s="8"/>
      <c r="Y2203" s="8"/>
      <c r="Z2203" s="5"/>
      <c r="AA2203" s="1"/>
      <c r="AB2203" s="8"/>
      <c r="AC2203" s="3"/>
      <c r="AD2203" s="1"/>
      <c r="AE2203" s="3"/>
      <c r="AF2203" s="3"/>
      <c r="AG2203" s="4"/>
      <c r="AH2203" s="4"/>
      <c r="AI2203" s="4"/>
      <c r="AJ2203" s="1"/>
      <c r="AK2203" s="1"/>
      <c r="AL2203" s="1"/>
      <c r="AM2203" s="1"/>
    </row>
    <row r="2204" spans="1:177" ht="15" customHeight="1" x14ac:dyDescent="0.2">
      <c r="A2204" s="75">
        <f t="shared" si="757"/>
        <v>45139</v>
      </c>
      <c r="B2204" s="2">
        <f t="shared" si="748"/>
        <v>581.6374864600001</v>
      </c>
      <c r="C2204" s="157">
        <f t="shared" si="745"/>
        <v>581.31321336999997</v>
      </c>
      <c r="D2204" s="158">
        <f t="shared" si="758"/>
        <v>6665.28</v>
      </c>
      <c r="E2204" s="150">
        <f>IF(AND(K2204=1,K2203&gt;1),VLOOKUP(A2203,[1]Plan1!$GA$137:$GD$300,4),E2203)</f>
        <v>6659.95</v>
      </c>
      <c r="F2204" s="152">
        <f t="shared" si="749"/>
        <v>45076</v>
      </c>
      <c r="G2204" s="152">
        <f t="shared" si="746"/>
        <v>45107</v>
      </c>
      <c r="H2204" s="159">
        <f t="shared" si="750"/>
        <v>-7.9966633059680436E-4</v>
      </c>
      <c r="I2204" s="160">
        <f t="shared" si="759"/>
        <v>45168</v>
      </c>
      <c r="J2204" s="155">
        <f t="shared" si="747"/>
        <v>31</v>
      </c>
      <c r="K2204" s="155">
        <f t="shared" si="764"/>
        <v>2</v>
      </c>
      <c r="L2204" s="2">
        <f t="shared" si="760"/>
        <v>0.99994837999999997</v>
      </c>
      <c r="M2204" s="157">
        <f t="shared" si="765"/>
        <v>0.99994837999999997</v>
      </c>
      <c r="N2204" s="2">
        <f t="shared" si="751"/>
        <v>581.28320598000005</v>
      </c>
      <c r="O2204" s="161">
        <f t="shared" si="761"/>
        <v>0</v>
      </c>
      <c r="P2204" s="162">
        <f t="shared" si="752"/>
        <v>0</v>
      </c>
      <c r="Q2204" s="157">
        <f t="shared" si="753"/>
        <v>0</v>
      </c>
      <c r="R2204" s="163">
        <f t="shared" si="762"/>
        <v>0.12</v>
      </c>
      <c r="S2204" s="161">
        <f t="shared" si="754"/>
        <v>2</v>
      </c>
      <c r="T2204" s="161">
        <v>360</v>
      </c>
      <c r="U2204" s="164">
        <f t="shared" si="755"/>
        <v>1.0006094800000001</v>
      </c>
      <c r="V2204" s="157">
        <f t="shared" si="756"/>
        <v>0.35428048000000001</v>
      </c>
      <c r="W2204" s="2">
        <f t="shared" si="763"/>
        <v>0</v>
      </c>
      <c r="X2204" s="8"/>
      <c r="Y2204" s="8"/>
      <c r="Z2204" s="5"/>
      <c r="AA2204" s="1"/>
      <c r="AB2204" s="8"/>
      <c r="AC2204" s="3"/>
      <c r="AD2204" s="1"/>
      <c r="AE2204" s="3"/>
      <c r="AF2204" s="3"/>
      <c r="AG2204" s="4"/>
      <c r="AH2204" s="4"/>
      <c r="AI2204" s="4"/>
      <c r="AJ2204" s="1"/>
      <c r="AK2204" s="1"/>
      <c r="AL2204" s="1"/>
      <c r="AM2204" s="1"/>
    </row>
    <row r="2205" spans="1:177" ht="15" customHeight="1" x14ac:dyDescent="0.2">
      <c r="A2205" s="75">
        <f t="shared" si="757"/>
        <v>45140</v>
      </c>
      <c r="B2205" s="2">
        <f t="shared" si="748"/>
        <v>581.79969591000008</v>
      </c>
      <c r="C2205" s="157">
        <f t="shared" si="745"/>
        <v>581.31321336999997</v>
      </c>
      <c r="D2205" s="158">
        <f t="shared" si="758"/>
        <v>6665.28</v>
      </c>
      <c r="E2205" s="150">
        <f>IF(AND(K2205=1,K2204&gt;1),VLOOKUP(A2204,[1]Plan1!$GA$137:$GD$300,4),E2204)</f>
        <v>6659.95</v>
      </c>
      <c r="F2205" s="152">
        <f t="shared" si="749"/>
        <v>45076</v>
      </c>
      <c r="G2205" s="152">
        <f t="shared" si="746"/>
        <v>45107</v>
      </c>
      <c r="H2205" s="159">
        <f t="shared" si="750"/>
        <v>-7.9966633059680436E-4</v>
      </c>
      <c r="I2205" s="160">
        <f t="shared" si="759"/>
        <v>45168</v>
      </c>
      <c r="J2205" s="155">
        <f t="shared" si="747"/>
        <v>31</v>
      </c>
      <c r="K2205" s="155">
        <f t="shared" si="764"/>
        <v>3</v>
      </c>
      <c r="L2205" s="2">
        <f t="shared" si="760"/>
        <v>0.99992258000000001</v>
      </c>
      <c r="M2205" s="157">
        <f t="shared" si="765"/>
        <v>0.99992258000000001</v>
      </c>
      <c r="N2205" s="2">
        <f t="shared" si="751"/>
        <v>581.26820810000004</v>
      </c>
      <c r="O2205" s="161">
        <f t="shared" si="761"/>
        <v>0</v>
      </c>
      <c r="P2205" s="162">
        <f t="shared" si="752"/>
        <v>0</v>
      </c>
      <c r="Q2205" s="157">
        <f t="shared" si="753"/>
        <v>0</v>
      </c>
      <c r="R2205" s="163">
        <f t="shared" si="762"/>
        <v>0.12</v>
      </c>
      <c r="S2205" s="161">
        <f t="shared" si="754"/>
        <v>3</v>
      </c>
      <c r="T2205" s="161">
        <v>360</v>
      </c>
      <c r="U2205" s="164">
        <f t="shared" si="755"/>
        <v>1.000914359</v>
      </c>
      <c r="V2205" s="157">
        <f t="shared" si="756"/>
        <v>0.53148781</v>
      </c>
      <c r="W2205" s="2">
        <f t="shared" si="763"/>
        <v>0</v>
      </c>
      <c r="X2205" s="8"/>
      <c r="Y2205" s="8"/>
      <c r="Z2205" s="5"/>
      <c r="AA2205" s="1"/>
      <c r="AB2205" s="8"/>
      <c r="AC2205" s="3"/>
      <c r="AD2205" s="1"/>
      <c r="AE2205" s="3"/>
      <c r="AF2205" s="3"/>
      <c r="AG2205" s="4"/>
      <c r="AH2205" s="4"/>
      <c r="AI2205" s="4"/>
      <c r="AJ2205" s="1"/>
      <c r="AK2205" s="1"/>
      <c r="AL2205" s="1"/>
      <c r="AM2205" s="1"/>
    </row>
    <row r="2206" spans="1:177" ht="15" customHeight="1" x14ac:dyDescent="0.2">
      <c r="A2206" s="75">
        <f t="shared" si="757"/>
        <v>45141</v>
      </c>
      <c r="B2206" s="2">
        <f t="shared" si="748"/>
        <v>581.96195026999999</v>
      </c>
      <c r="C2206" s="157">
        <f t="shared" si="745"/>
        <v>581.31321336999997</v>
      </c>
      <c r="D2206" s="158">
        <f t="shared" si="758"/>
        <v>6665.28</v>
      </c>
      <c r="E2206" s="150">
        <f>IF(AND(K2206=1,K2205&gt;1),VLOOKUP(A2205,[1]Plan1!$GA$137:$GD$300,4),E2205)</f>
        <v>6659.95</v>
      </c>
      <c r="F2206" s="152">
        <f t="shared" si="749"/>
        <v>45076</v>
      </c>
      <c r="G2206" s="152">
        <f t="shared" si="746"/>
        <v>45107</v>
      </c>
      <c r="H2206" s="159">
        <f t="shared" si="750"/>
        <v>-7.9966633059680436E-4</v>
      </c>
      <c r="I2206" s="160">
        <f t="shared" si="759"/>
        <v>45168</v>
      </c>
      <c r="J2206" s="155">
        <f t="shared" si="747"/>
        <v>31</v>
      </c>
      <c r="K2206" s="155">
        <f t="shared" si="764"/>
        <v>4</v>
      </c>
      <c r="L2206" s="2">
        <f t="shared" si="760"/>
        <v>0.99989678000000004</v>
      </c>
      <c r="M2206" s="157">
        <f t="shared" si="765"/>
        <v>0.99989678000000004</v>
      </c>
      <c r="N2206" s="2">
        <f t="shared" si="751"/>
        <v>581.25321022000003</v>
      </c>
      <c r="O2206" s="161">
        <f t="shared" si="761"/>
        <v>0</v>
      </c>
      <c r="P2206" s="162">
        <f t="shared" si="752"/>
        <v>0</v>
      </c>
      <c r="Q2206" s="157">
        <f t="shared" si="753"/>
        <v>0</v>
      </c>
      <c r="R2206" s="163">
        <f t="shared" si="762"/>
        <v>0.12</v>
      </c>
      <c r="S2206" s="161">
        <f t="shared" si="754"/>
        <v>4</v>
      </c>
      <c r="T2206" s="161">
        <v>360</v>
      </c>
      <c r="U2206" s="164">
        <f t="shared" si="755"/>
        <v>1.0012193309999999</v>
      </c>
      <c r="V2206" s="157">
        <f t="shared" si="756"/>
        <v>0.70874004999999995</v>
      </c>
      <c r="W2206" s="2">
        <f t="shared" si="763"/>
        <v>0</v>
      </c>
      <c r="X2206" s="8"/>
      <c r="Y2206" s="8"/>
      <c r="Z2206" s="5"/>
      <c r="AA2206" s="1"/>
      <c r="AB2206" s="8"/>
      <c r="AC2206" s="3"/>
      <c r="AD2206" s="1"/>
      <c r="AE2206" s="3"/>
      <c r="AF2206" s="3"/>
      <c r="AG2206" s="4"/>
      <c r="AH2206" s="4"/>
      <c r="AI2206" s="4"/>
      <c r="AJ2206" s="1"/>
      <c r="AK2206" s="1"/>
      <c r="AL2206" s="1"/>
      <c r="AM2206" s="1"/>
    </row>
    <row r="2207" spans="1:177" ht="15" customHeight="1" x14ac:dyDescent="0.2">
      <c r="A2207" s="75">
        <f t="shared" si="757"/>
        <v>45142</v>
      </c>
      <c r="B2207" s="2">
        <f t="shared" si="748"/>
        <v>582.12424370999997</v>
      </c>
      <c r="C2207" s="157">
        <f t="shared" si="745"/>
        <v>581.31321336999997</v>
      </c>
      <c r="D2207" s="158">
        <f t="shared" si="758"/>
        <v>6665.28</v>
      </c>
      <c r="E2207" s="150">
        <f>IF(AND(K2207=1,K2206&gt;1),VLOOKUP(A2206,[1]Plan1!$GA$137:$GD$300,4),E2206)</f>
        <v>6659.95</v>
      </c>
      <c r="F2207" s="152">
        <f t="shared" si="749"/>
        <v>45076</v>
      </c>
      <c r="G2207" s="152">
        <f t="shared" si="746"/>
        <v>45107</v>
      </c>
      <c r="H2207" s="159">
        <f t="shared" si="750"/>
        <v>-7.9966633059680436E-4</v>
      </c>
      <c r="I2207" s="160">
        <f t="shared" si="759"/>
        <v>45168</v>
      </c>
      <c r="J2207" s="155">
        <f t="shared" si="747"/>
        <v>31</v>
      </c>
      <c r="K2207" s="155">
        <f t="shared" si="764"/>
        <v>5</v>
      </c>
      <c r="L2207" s="2">
        <f t="shared" si="760"/>
        <v>0.99987097000000003</v>
      </c>
      <c r="M2207" s="157">
        <f t="shared" si="765"/>
        <v>0.99987097000000003</v>
      </c>
      <c r="N2207" s="2">
        <f t="shared" si="751"/>
        <v>581.23820651999995</v>
      </c>
      <c r="O2207" s="161">
        <f t="shared" si="761"/>
        <v>0</v>
      </c>
      <c r="P2207" s="162">
        <f t="shared" si="752"/>
        <v>0</v>
      </c>
      <c r="Q2207" s="157">
        <f t="shared" si="753"/>
        <v>0</v>
      </c>
      <c r="R2207" s="163">
        <f t="shared" si="762"/>
        <v>0.12</v>
      </c>
      <c r="S2207" s="161">
        <f t="shared" si="754"/>
        <v>5</v>
      </c>
      <c r="T2207" s="161">
        <v>360</v>
      </c>
      <c r="U2207" s="164">
        <f t="shared" si="755"/>
        <v>1.001524396</v>
      </c>
      <c r="V2207" s="157">
        <f t="shared" si="756"/>
        <v>0.88603719000000003</v>
      </c>
      <c r="W2207" s="2">
        <f t="shared" si="763"/>
        <v>0</v>
      </c>
      <c r="X2207" s="8"/>
      <c r="Y2207" s="8"/>
      <c r="Z2207" s="5"/>
      <c r="AA2207" s="1"/>
      <c r="AB2207" s="8"/>
      <c r="AC2207" s="3"/>
      <c r="AD2207" s="1"/>
      <c r="AE2207" s="3"/>
      <c r="AF2207" s="3"/>
      <c r="AG2207" s="4"/>
      <c r="AH2207" s="4"/>
      <c r="AI2207" s="4"/>
      <c r="AJ2207" s="1"/>
      <c r="AK2207" s="1"/>
      <c r="AL2207" s="1"/>
      <c r="AM2207" s="1"/>
    </row>
    <row r="2208" spans="1:177" ht="15" customHeight="1" x14ac:dyDescent="0.2">
      <c r="A2208" s="75">
        <f t="shared" si="757"/>
        <v>45143</v>
      </c>
      <c r="B2208" s="2">
        <f t="shared" si="748"/>
        <v>582.28658788000007</v>
      </c>
      <c r="C2208" s="157">
        <f t="shared" si="745"/>
        <v>581.31321336999997</v>
      </c>
      <c r="D2208" s="158">
        <f t="shared" si="758"/>
        <v>6665.28</v>
      </c>
      <c r="E2208" s="150">
        <f>IF(AND(K2208=1,K2207&gt;1),VLOOKUP(A2207,[1]Plan1!$GA$137:$GD$300,4),E2207)</f>
        <v>6659.95</v>
      </c>
      <c r="F2208" s="152">
        <f t="shared" si="749"/>
        <v>45076</v>
      </c>
      <c r="G2208" s="152">
        <f t="shared" si="746"/>
        <v>45107</v>
      </c>
      <c r="H2208" s="159">
        <f t="shared" si="750"/>
        <v>-7.9966633059680436E-4</v>
      </c>
      <c r="I2208" s="160">
        <f t="shared" si="759"/>
        <v>45168</v>
      </c>
      <c r="J2208" s="155">
        <f t="shared" si="747"/>
        <v>31</v>
      </c>
      <c r="K2208" s="155">
        <f t="shared" si="764"/>
        <v>6</v>
      </c>
      <c r="L2208" s="2">
        <f t="shared" si="760"/>
        <v>0.99984516999999995</v>
      </c>
      <c r="M2208" s="157">
        <f t="shared" si="765"/>
        <v>0.99984516999999995</v>
      </c>
      <c r="N2208" s="2">
        <f t="shared" si="751"/>
        <v>581.22320864000005</v>
      </c>
      <c r="O2208" s="161">
        <f t="shared" si="761"/>
        <v>0</v>
      </c>
      <c r="P2208" s="162">
        <f t="shared" si="752"/>
        <v>0</v>
      </c>
      <c r="Q2208" s="157">
        <f t="shared" si="753"/>
        <v>0</v>
      </c>
      <c r="R2208" s="163">
        <f t="shared" si="762"/>
        <v>0.12</v>
      </c>
      <c r="S2208" s="161">
        <f t="shared" si="754"/>
        <v>6</v>
      </c>
      <c r="T2208" s="161">
        <v>360</v>
      </c>
      <c r="U2208" s="164">
        <f t="shared" si="755"/>
        <v>1.001829554</v>
      </c>
      <c r="V2208" s="157">
        <f t="shared" si="756"/>
        <v>1.0633792399999999</v>
      </c>
      <c r="W2208" s="2">
        <f t="shared" si="763"/>
        <v>0</v>
      </c>
      <c r="X2208" s="8"/>
      <c r="Y2208" s="8"/>
      <c r="Z2208" s="5"/>
      <c r="AA2208" s="1"/>
      <c r="AB2208" s="8"/>
      <c r="AC2208" s="3"/>
      <c r="AD2208" s="1"/>
      <c r="AE2208" s="3"/>
      <c r="AF2208" s="3"/>
      <c r="AG2208" s="4"/>
      <c r="AH2208" s="4"/>
      <c r="AI2208" s="4"/>
      <c r="AJ2208" s="1"/>
      <c r="AK2208" s="1"/>
      <c r="AL2208" s="1"/>
      <c r="AM2208" s="1"/>
    </row>
    <row r="2209" spans="1:163" ht="15" customHeight="1" x14ac:dyDescent="0.2">
      <c r="A2209" s="75">
        <f t="shared" si="757"/>
        <v>45144</v>
      </c>
      <c r="B2209" s="2">
        <f t="shared" si="748"/>
        <v>582.44897637000008</v>
      </c>
      <c r="C2209" s="157">
        <f t="shared" si="745"/>
        <v>581.31321336999997</v>
      </c>
      <c r="D2209" s="158">
        <f t="shared" si="758"/>
        <v>6665.28</v>
      </c>
      <c r="E2209" s="150">
        <f>IF(AND(K2209=1,K2208&gt;1),VLOOKUP(A2208,[1]Plan1!$GA$137:$GD$300,4),E2208)</f>
        <v>6659.95</v>
      </c>
      <c r="F2209" s="152">
        <f t="shared" si="749"/>
        <v>45076</v>
      </c>
      <c r="G2209" s="152">
        <f t="shared" si="746"/>
        <v>45107</v>
      </c>
      <c r="H2209" s="159">
        <f t="shared" si="750"/>
        <v>-7.9966633059680436E-4</v>
      </c>
      <c r="I2209" s="160">
        <f t="shared" si="759"/>
        <v>45168</v>
      </c>
      <c r="J2209" s="155">
        <f t="shared" si="747"/>
        <v>31</v>
      </c>
      <c r="K2209" s="155">
        <f t="shared" si="764"/>
        <v>7</v>
      </c>
      <c r="L2209" s="2">
        <f t="shared" si="760"/>
        <v>0.99981936999999999</v>
      </c>
      <c r="M2209" s="157">
        <f t="shared" si="765"/>
        <v>0.99981936999999999</v>
      </c>
      <c r="N2209" s="2">
        <f t="shared" si="751"/>
        <v>581.20821076000004</v>
      </c>
      <c r="O2209" s="161">
        <f t="shared" si="761"/>
        <v>0</v>
      </c>
      <c r="P2209" s="162">
        <f t="shared" si="752"/>
        <v>0</v>
      </c>
      <c r="Q2209" s="157">
        <f t="shared" si="753"/>
        <v>0</v>
      </c>
      <c r="R2209" s="163">
        <f t="shared" si="762"/>
        <v>0.12</v>
      </c>
      <c r="S2209" s="161">
        <f t="shared" si="754"/>
        <v>7</v>
      </c>
      <c r="T2209" s="161">
        <v>360</v>
      </c>
      <c r="U2209" s="164">
        <f t="shared" si="755"/>
        <v>1.002134804</v>
      </c>
      <c r="V2209" s="157">
        <f t="shared" si="756"/>
        <v>1.24076561</v>
      </c>
      <c r="W2209" s="2">
        <f t="shared" si="763"/>
        <v>0</v>
      </c>
      <c r="X2209" s="8"/>
      <c r="Y2209" s="8"/>
      <c r="Z2209" s="5"/>
      <c r="AA2209" s="1"/>
      <c r="AB2209" s="8"/>
      <c r="AC2209" s="3"/>
      <c r="AD2209" s="1"/>
      <c r="AE2209" s="3"/>
      <c r="AF2209" s="3"/>
      <c r="AG2209" s="4"/>
      <c r="AH2209" s="4"/>
      <c r="AI2209" s="4"/>
      <c r="AJ2209" s="1"/>
      <c r="AK2209" s="1"/>
      <c r="AL2209" s="1"/>
      <c r="AM2209" s="1"/>
    </row>
    <row r="2210" spans="1:163" ht="15" customHeight="1" x14ac:dyDescent="0.2">
      <c r="A2210" s="75">
        <f t="shared" si="757"/>
        <v>45145</v>
      </c>
      <c r="B2210" s="2">
        <f t="shared" si="748"/>
        <v>582.61141033000001</v>
      </c>
      <c r="C2210" s="157">
        <f t="shared" si="745"/>
        <v>581.31321336999997</v>
      </c>
      <c r="D2210" s="158">
        <f t="shared" si="758"/>
        <v>6665.28</v>
      </c>
      <c r="E2210" s="150">
        <f>IF(AND(K2210=1,K2209&gt;1),VLOOKUP(A2209,[1]Plan1!$GA$137:$GD$300,4),E2209)</f>
        <v>6659.95</v>
      </c>
      <c r="F2210" s="152">
        <f t="shared" si="749"/>
        <v>45076</v>
      </c>
      <c r="G2210" s="152">
        <f t="shared" si="746"/>
        <v>45107</v>
      </c>
      <c r="H2210" s="159">
        <f t="shared" si="750"/>
        <v>-7.9966633059680436E-4</v>
      </c>
      <c r="I2210" s="160">
        <f t="shared" si="759"/>
        <v>45168</v>
      </c>
      <c r="J2210" s="155">
        <f t="shared" si="747"/>
        <v>31</v>
      </c>
      <c r="K2210" s="155">
        <f t="shared" si="764"/>
        <v>8</v>
      </c>
      <c r="L2210" s="2">
        <f t="shared" si="760"/>
        <v>0.99979357000000002</v>
      </c>
      <c r="M2210" s="157">
        <f t="shared" si="765"/>
        <v>0.99979357000000002</v>
      </c>
      <c r="N2210" s="2">
        <f t="shared" si="751"/>
        <v>581.19321288000003</v>
      </c>
      <c r="O2210" s="161">
        <f t="shared" si="761"/>
        <v>0</v>
      </c>
      <c r="P2210" s="162">
        <f t="shared" si="752"/>
        <v>0</v>
      </c>
      <c r="Q2210" s="157">
        <f t="shared" si="753"/>
        <v>0</v>
      </c>
      <c r="R2210" s="163">
        <f t="shared" si="762"/>
        <v>0.12</v>
      </c>
      <c r="S2210" s="161">
        <f t="shared" si="754"/>
        <v>8</v>
      </c>
      <c r="T2210" s="161">
        <v>360</v>
      </c>
      <c r="U2210" s="164">
        <f t="shared" si="755"/>
        <v>1.002440148</v>
      </c>
      <c r="V2210" s="157">
        <f t="shared" si="756"/>
        <v>1.4181974500000001</v>
      </c>
      <c r="W2210" s="2">
        <f t="shared" si="763"/>
        <v>0</v>
      </c>
      <c r="X2210" s="8"/>
      <c r="Y2210" s="8"/>
      <c r="Z2210" s="5"/>
      <c r="AA2210" s="1"/>
      <c r="AB2210" s="8"/>
      <c r="AC2210" s="3"/>
      <c r="AD2210" s="1"/>
      <c r="AE2210" s="3"/>
      <c r="AF2210" s="3"/>
      <c r="AG2210" s="4"/>
      <c r="AH2210" s="4"/>
      <c r="AI2210" s="4"/>
      <c r="AJ2210" s="1"/>
      <c r="AK2210" s="1"/>
      <c r="AL2210" s="1"/>
      <c r="AM2210" s="1"/>
    </row>
    <row r="2211" spans="1:163" ht="15" customHeight="1" x14ac:dyDescent="0.2">
      <c r="A2211" s="75">
        <f t="shared" si="757"/>
        <v>45146</v>
      </c>
      <c r="B2211" s="2">
        <f t="shared" si="748"/>
        <v>582.77388917999997</v>
      </c>
      <c r="C2211" s="157">
        <f t="shared" si="745"/>
        <v>581.31321336999997</v>
      </c>
      <c r="D2211" s="158">
        <f t="shared" si="758"/>
        <v>6665.28</v>
      </c>
      <c r="E2211" s="150">
        <f>IF(AND(K2211=1,K2210&gt;1),VLOOKUP(A2210,[1]Plan1!$GA$137:$GD$300,4),E2210)</f>
        <v>6659.95</v>
      </c>
      <c r="F2211" s="152">
        <f t="shared" si="749"/>
        <v>45076</v>
      </c>
      <c r="G2211" s="152">
        <f t="shared" si="746"/>
        <v>45107</v>
      </c>
      <c r="H2211" s="159">
        <f t="shared" si="750"/>
        <v>-7.9966633059680436E-4</v>
      </c>
      <c r="I2211" s="160">
        <f t="shared" si="759"/>
        <v>45168</v>
      </c>
      <c r="J2211" s="155">
        <f t="shared" si="747"/>
        <v>31</v>
      </c>
      <c r="K2211" s="155">
        <f t="shared" si="764"/>
        <v>9</v>
      </c>
      <c r="L2211" s="2">
        <f t="shared" si="760"/>
        <v>0.99976776999999994</v>
      </c>
      <c r="M2211" s="157">
        <f t="shared" si="765"/>
        <v>0.99976776999999994</v>
      </c>
      <c r="N2211" s="2">
        <f t="shared" si="751"/>
        <v>581.17821500000002</v>
      </c>
      <c r="O2211" s="161">
        <f t="shared" si="761"/>
        <v>0</v>
      </c>
      <c r="P2211" s="162">
        <f t="shared" si="752"/>
        <v>0</v>
      </c>
      <c r="Q2211" s="157">
        <f t="shared" si="753"/>
        <v>0</v>
      </c>
      <c r="R2211" s="163">
        <f t="shared" si="762"/>
        <v>0.12</v>
      </c>
      <c r="S2211" s="161">
        <f t="shared" si="754"/>
        <v>9</v>
      </c>
      <c r="T2211" s="161">
        <v>360</v>
      </c>
      <c r="U2211" s="164">
        <f t="shared" si="755"/>
        <v>1.002745585</v>
      </c>
      <c r="V2211" s="157">
        <f t="shared" si="756"/>
        <v>1.5956741800000001</v>
      </c>
      <c r="W2211" s="2">
        <f t="shared" si="763"/>
        <v>0</v>
      </c>
      <c r="X2211" s="8"/>
      <c r="Y2211" s="8"/>
      <c r="Z2211" s="5"/>
      <c r="AA2211" s="1"/>
      <c r="AB2211" s="8"/>
      <c r="AC2211" s="3"/>
      <c r="AD2211" s="1"/>
      <c r="AE2211" s="3"/>
      <c r="AF2211" s="3"/>
      <c r="AG2211" s="4"/>
      <c r="AH2211" s="4"/>
      <c r="AI2211" s="4"/>
      <c r="AJ2211" s="1"/>
      <c r="AK2211" s="1"/>
      <c r="AL2211" s="1"/>
      <c r="AM2211" s="1"/>
    </row>
    <row r="2212" spans="1:163" ht="15" customHeight="1" x14ac:dyDescent="0.2">
      <c r="A2212" s="75">
        <f t="shared" si="757"/>
        <v>45147</v>
      </c>
      <c r="B2212" s="2">
        <f t="shared" si="748"/>
        <v>582.93641292000007</v>
      </c>
      <c r="C2212" s="157">
        <f t="shared" si="745"/>
        <v>581.31321336999997</v>
      </c>
      <c r="D2212" s="158">
        <f t="shared" si="758"/>
        <v>6665.28</v>
      </c>
      <c r="E2212" s="150">
        <f>IF(AND(K2212=1,K2211&gt;1),VLOOKUP(A2211,[1]Plan1!$GA$137:$GD$300,4),E2211)</f>
        <v>6659.95</v>
      </c>
      <c r="F2212" s="152">
        <f t="shared" si="749"/>
        <v>45076</v>
      </c>
      <c r="G2212" s="152">
        <f t="shared" si="746"/>
        <v>45107</v>
      </c>
      <c r="H2212" s="159">
        <f t="shared" si="750"/>
        <v>-7.9966633059680436E-4</v>
      </c>
      <c r="I2212" s="160">
        <f t="shared" si="759"/>
        <v>45168</v>
      </c>
      <c r="J2212" s="155">
        <f t="shared" si="747"/>
        <v>31</v>
      </c>
      <c r="K2212" s="155">
        <f t="shared" si="764"/>
        <v>10</v>
      </c>
      <c r="L2212" s="2">
        <f t="shared" si="760"/>
        <v>0.99974196999999998</v>
      </c>
      <c r="M2212" s="157">
        <f t="shared" si="765"/>
        <v>0.99974196999999998</v>
      </c>
      <c r="N2212" s="2">
        <f t="shared" si="751"/>
        <v>581.16321712000001</v>
      </c>
      <c r="O2212" s="161">
        <f t="shared" si="761"/>
        <v>0</v>
      </c>
      <c r="P2212" s="162">
        <f t="shared" si="752"/>
        <v>0</v>
      </c>
      <c r="Q2212" s="157">
        <f t="shared" si="753"/>
        <v>0</v>
      </c>
      <c r="R2212" s="163">
        <f t="shared" si="762"/>
        <v>0.12</v>
      </c>
      <c r="S2212" s="161">
        <f t="shared" si="754"/>
        <v>10</v>
      </c>
      <c r="T2212" s="161">
        <v>360</v>
      </c>
      <c r="U2212" s="164">
        <f t="shared" si="755"/>
        <v>1.0030511150000001</v>
      </c>
      <c r="V2212" s="157">
        <f t="shared" si="756"/>
        <v>1.7731958000000001</v>
      </c>
      <c r="W2212" s="2">
        <f t="shared" si="763"/>
        <v>0</v>
      </c>
      <c r="X2212" s="8"/>
      <c r="Y2212" s="8"/>
      <c r="Z2212" s="5"/>
      <c r="AA2212" s="1"/>
      <c r="AB2212" s="8"/>
      <c r="AC2212" s="3"/>
      <c r="AD2212" s="1"/>
      <c r="AE2212" s="3"/>
      <c r="AF2212" s="3"/>
      <c r="AG2212" s="4"/>
      <c r="AH2212" s="4"/>
      <c r="AI2212" s="4"/>
      <c r="AJ2212" s="1"/>
      <c r="AK2212" s="1"/>
      <c r="AL2212" s="1"/>
      <c r="AM2212" s="1"/>
    </row>
    <row r="2213" spans="1:163" ht="15" customHeight="1" x14ac:dyDescent="0.2">
      <c r="A2213" s="75">
        <f t="shared" si="757"/>
        <v>45148</v>
      </c>
      <c r="B2213" s="2">
        <f t="shared" si="748"/>
        <v>583.09898154999996</v>
      </c>
      <c r="C2213" s="157">
        <f t="shared" si="745"/>
        <v>581.31321336999997</v>
      </c>
      <c r="D2213" s="158">
        <f t="shared" si="758"/>
        <v>6665.28</v>
      </c>
      <c r="E2213" s="150">
        <f>IF(AND(K2213=1,K2212&gt;1),VLOOKUP(A2212,[1]Plan1!$GA$137:$GD$300,4),E2212)</f>
        <v>6659.95</v>
      </c>
      <c r="F2213" s="152">
        <f t="shared" si="749"/>
        <v>45076</v>
      </c>
      <c r="G2213" s="152">
        <f t="shared" si="746"/>
        <v>45107</v>
      </c>
      <c r="H2213" s="159">
        <f t="shared" si="750"/>
        <v>-7.9966633059680436E-4</v>
      </c>
      <c r="I2213" s="160">
        <f t="shared" si="759"/>
        <v>45168</v>
      </c>
      <c r="J2213" s="155">
        <f t="shared" si="747"/>
        <v>31</v>
      </c>
      <c r="K2213" s="155">
        <f t="shared" si="764"/>
        <v>11</v>
      </c>
      <c r="L2213" s="2">
        <f t="shared" si="760"/>
        <v>0.99971617000000002</v>
      </c>
      <c r="M2213" s="157">
        <f t="shared" si="765"/>
        <v>0.99971617000000002</v>
      </c>
      <c r="N2213" s="2">
        <f t="shared" si="751"/>
        <v>581.14821924</v>
      </c>
      <c r="O2213" s="161">
        <f t="shared" si="761"/>
        <v>0</v>
      </c>
      <c r="P2213" s="162">
        <f t="shared" si="752"/>
        <v>0</v>
      </c>
      <c r="Q2213" s="157">
        <f t="shared" si="753"/>
        <v>0</v>
      </c>
      <c r="R2213" s="163">
        <f t="shared" si="762"/>
        <v>0.12</v>
      </c>
      <c r="S2213" s="161">
        <f t="shared" si="754"/>
        <v>11</v>
      </c>
      <c r="T2213" s="161">
        <v>360</v>
      </c>
      <c r="U2213" s="164">
        <f t="shared" si="755"/>
        <v>1.0033567379999999</v>
      </c>
      <c r="V2213" s="157">
        <f t="shared" si="756"/>
        <v>1.95076231</v>
      </c>
      <c r="W2213" s="2">
        <f t="shared" si="763"/>
        <v>0</v>
      </c>
      <c r="X2213" s="8"/>
      <c r="Y2213" s="8"/>
      <c r="Z2213" s="5"/>
      <c r="AA2213" s="1"/>
      <c r="AB2213" s="8"/>
      <c r="AC2213" s="3"/>
      <c r="AD2213" s="1"/>
      <c r="AE2213" s="3"/>
      <c r="AF2213" s="3"/>
      <c r="AG2213" s="4"/>
      <c r="AH2213" s="4"/>
      <c r="AI2213" s="4"/>
      <c r="AJ2213" s="1"/>
      <c r="AK2213" s="1"/>
      <c r="AL2213" s="1"/>
      <c r="AM2213" s="1"/>
    </row>
    <row r="2214" spans="1:163" ht="15" customHeight="1" x14ac:dyDescent="0.2">
      <c r="A2214" s="75">
        <f t="shared" si="757"/>
        <v>45149</v>
      </c>
      <c r="B2214" s="2">
        <f t="shared" si="748"/>
        <v>583.26159503999997</v>
      </c>
      <c r="C2214" s="157">
        <f t="shared" si="745"/>
        <v>581.31321336999997</v>
      </c>
      <c r="D2214" s="158">
        <f t="shared" si="758"/>
        <v>6665.28</v>
      </c>
      <c r="E2214" s="150">
        <f>IF(AND(K2214=1,K2213&gt;1),VLOOKUP(A2213,[1]Plan1!$GA$137:$GD$300,4),E2213)</f>
        <v>6659.95</v>
      </c>
      <c r="F2214" s="152">
        <f t="shared" si="749"/>
        <v>45076</v>
      </c>
      <c r="G2214" s="152">
        <f t="shared" si="746"/>
        <v>45107</v>
      </c>
      <c r="H2214" s="159">
        <f t="shared" si="750"/>
        <v>-7.9966633059680436E-4</v>
      </c>
      <c r="I2214" s="160">
        <f t="shared" si="759"/>
        <v>45168</v>
      </c>
      <c r="J2214" s="155">
        <f t="shared" si="747"/>
        <v>31</v>
      </c>
      <c r="K2214" s="155">
        <f t="shared" si="764"/>
        <v>12</v>
      </c>
      <c r="L2214" s="2">
        <f t="shared" si="760"/>
        <v>0.99969037000000005</v>
      </c>
      <c r="M2214" s="157">
        <f t="shared" si="765"/>
        <v>0.99969037000000005</v>
      </c>
      <c r="N2214" s="2">
        <f t="shared" si="751"/>
        <v>581.13322134999999</v>
      </c>
      <c r="O2214" s="161">
        <f t="shared" si="761"/>
        <v>0</v>
      </c>
      <c r="P2214" s="162">
        <f t="shared" si="752"/>
        <v>0</v>
      </c>
      <c r="Q2214" s="157">
        <f t="shared" si="753"/>
        <v>0</v>
      </c>
      <c r="R2214" s="163">
        <f t="shared" si="762"/>
        <v>0.12</v>
      </c>
      <c r="S2214" s="161">
        <f t="shared" si="754"/>
        <v>12</v>
      </c>
      <c r="T2214" s="161">
        <v>360</v>
      </c>
      <c r="U2214" s="164">
        <f t="shared" si="755"/>
        <v>1.0036624540000001</v>
      </c>
      <c r="V2214" s="157">
        <f t="shared" si="756"/>
        <v>2.1283736900000001</v>
      </c>
      <c r="W2214" s="2">
        <f t="shared" si="763"/>
        <v>0</v>
      </c>
      <c r="X2214" s="8"/>
      <c r="Y2214" s="8"/>
      <c r="Z2214" s="5"/>
      <c r="AA2214" s="1"/>
      <c r="AB2214" s="8"/>
      <c r="AC2214" s="3"/>
      <c r="AD2214" s="1"/>
      <c r="AE2214" s="3"/>
      <c r="AF2214" s="3"/>
      <c r="AG2214" s="4"/>
      <c r="AH2214" s="4"/>
      <c r="AI2214" s="4"/>
      <c r="AJ2214" s="1"/>
      <c r="AK2214" s="1"/>
      <c r="AL2214" s="1"/>
      <c r="AM2214" s="1"/>
    </row>
    <row r="2215" spans="1:163" ht="15" customHeight="1" x14ac:dyDescent="0.2">
      <c r="A2215" s="75">
        <f t="shared" si="757"/>
        <v>45150</v>
      </c>
      <c r="B2215" s="2">
        <f t="shared" si="748"/>
        <v>583.42425399000001</v>
      </c>
      <c r="C2215" s="157">
        <f t="shared" si="745"/>
        <v>581.31321336999997</v>
      </c>
      <c r="D2215" s="158">
        <f t="shared" si="758"/>
        <v>6665.28</v>
      </c>
      <c r="E2215" s="150">
        <f>IF(AND(K2215=1,K2214&gt;1),VLOOKUP(A2214,[1]Plan1!$GA$137:$GD$300,4),E2214)</f>
        <v>6659.95</v>
      </c>
      <c r="F2215" s="152">
        <f t="shared" si="749"/>
        <v>45076</v>
      </c>
      <c r="G2215" s="152">
        <f t="shared" si="746"/>
        <v>45107</v>
      </c>
      <c r="H2215" s="159">
        <f t="shared" si="750"/>
        <v>-7.9966633059680436E-4</v>
      </c>
      <c r="I2215" s="160">
        <f t="shared" si="759"/>
        <v>45168</v>
      </c>
      <c r="J2215" s="155">
        <f t="shared" si="747"/>
        <v>31</v>
      </c>
      <c r="K2215" s="155">
        <f t="shared" si="764"/>
        <v>13</v>
      </c>
      <c r="L2215" s="2">
        <f t="shared" si="760"/>
        <v>0.99966456999999997</v>
      </c>
      <c r="M2215" s="157">
        <f t="shared" si="765"/>
        <v>0.99966456999999997</v>
      </c>
      <c r="N2215" s="2">
        <f t="shared" si="751"/>
        <v>581.11822346999998</v>
      </c>
      <c r="O2215" s="161">
        <f t="shared" si="761"/>
        <v>0</v>
      </c>
      <c r="P2215" s="162">
        <f t="shared" si="752"/>
        <v>0</v>
      </c>
      <c r="Q2215" s="157">
        <f t="shared" si="753"/>
        <v>0</v>
      </c>
      <c r="R2215" s="163">
        <f t="shared" si="762"/>
        <v>0.12</v>
      </c>
      <c r="S2215" s="161">
        <f t="shared" si="754"/>
        <v>13</v>
      </c>
      <c r="T2215" s="161">
        <v>360</v>
      </c>
      <c r="U2215" s="164">
        <f t="shared" si="755"/>
        <v>1.0039682640000001</v>
      </c>
      <c r="V2215" s="157">
        <f t="shared" si="756"/>
        <v>2.3060305200000002</v>
      </c>
      <c r="W2215" s="2">
        <f t="shared" si="763"/>
        <v>0</v>
      </c>
      <c r="X2215" s="8"/>
      <c r="Y2215" s="8"/>
      <c r="Z2215" s="5"/>
      <c r="AA2215" s="1"/>
      <c r="AB2215" s="8"/>
      <c r="AC2215" s="3"/>
      <c r="AD2215" s="1"/>
      <c r="AE2215" s="3"/>
      <c r="AF2215" s="3"/>
      <c r="AG2215" s="4"/>
      <c r="AH2215" s="4"/>
      <c r="AI2215" s="4"/>
      <c r="AJ2215" s="1"/>
      <c r="AK2215" s="1"/>
      <c r="AL2215" s="1"/>
      <c r="AM2215" s="1"/>
    </row>
    <row r="2216" spans="1:163" ht="15" customHeight="1" x14ac:dyDescent="0.2">
      <c r="A2216" s="75">
        <f t="shared" si="757"/>
        <v>45151</v>
      </c>
      <c r="B2216" s="2">
        <f t="shared" si="748"/>
        <v>583.58696308000003</v>
      </c>
      <c r="C2216" s="157">
        <f t="shared" si="745"/>
        <v>581.31321336999997</v>
      </c>
      <c r="D2216" s="158">
        <f t="shared" si="758"/>
        <v>6665.28</v>
      </c>
      <c r="E2216" s="150">
        <f>IF(AND(K2216=1,K2215&gt;1),VLOOKUP(A2215,[1]Plan1!$GA$137:$GD$300,4),E2215)</f>
        <v>6659.95</v>
      </c>
      <c r="F2216" s="152">
        <f t="shared" si="749"/>
        <v>45076</v>
      </c>
      <c r="G2216" s="152">
        <f t="shared" si="746"/>
        <v>45107</v>
      </c>
      <c r="H2216" s="159">
        <f t="shared" si="750"/>
        <v>-7.9966633059680436E-4</v>
      </c>
      <c r="I2216" s="160">
        <f t="shared" si="759"/>
        <v>45168</v>
      </c>
      <c r="J2216" s="155">
        <f t="shared" si="747"/>
        <v>31</v>
      </c>
      <c r="K2216" s="155">
        <f t="shared" si="764"/>
        <v>14</v>
      </c>
      <c r="L2216" s="2">
        <f t="shared" si="760"/>
        <v>0.99963877999999995</v>
      </c>
      <c r="M2216" s="157">
        <f t="shared" si="765"/>
        <v>0.99963877999999995</v>
      </c>
      <c r="N2216" s="2">
        <f t="shared" si="751"/>
        <v>581.10323141000003</v>
      </c>
      <c r="O2216" s="161">
        <f t="shared" si="761"/>
        <v>0</v>
      </c>
      <c r="P2216" s="162">
        <f t="shared" si="752"/>
        <v>0</v>
      </c>
      <c r="Q2216" s="157">
        <f t="shared" si="753"/>
        <v>0</v>
      </c>
      <c r="R2216" s="163">
        <f t="shared" si="762"/>
        <v>0.12</v>
      </c>
      <c r="S2216" s="161">
        <f t="shared" si="754"/>
        <v>14</v>
      </c>
      <c r="T2216" s="161">
        <v>360</v>
      </c>
      <c r="U2216" s="164">
        <f t="shared" si="755"/>
        <v>1.0042741660000001</v>
      </c>
      <c r="V2216" s="157">
        <f t="shared" si="756"/>
        <v>2.4837316700000001</v>
      </c>
      <c r="W2216" s="2">
        <f t="shared" si="763"/>
        <v>0</v>
      </c>
      <c r="X2216" s="8"/>
      <c r="Y2216" s="8"/>
      <c r="Z2216" s="5"/>
      <c r="AA2216" s="1"/>
      <c r="AB2216" s="8"/>
      <c r="AC2216" s="3"/>
      <c r="AD2216" s="1"/>
      <c r="AE2216" s="3"/>
      <c r="AF2216" s="3"/>
      <c r="AG2216" s="4"/>
      <c r="AH2216" s="4"/>
      <c r="AI2216" s="4"/>
      <c r="AJ2216" s="1"/>
      <c r="AK2216" s="1"/>
      <c r="AL2216" s="1"/>
      <c r="AM2216" s="1"/>
    </row>
    <row r="2217" spans="1:163" ht="15" customHeight="1" x14ac:dyDescent="0.2">
      <c r="A2217" s="75">
        <f t="shared" si="757"/>
        <v>45152</v>
      </c>
      <c r="B2217" s="2">
        <f t="shared" si="748"/>
        <v>583.74971176999998</v>
      </c>
      <c r="C2217" s="157">
        <f t="shared" si="745"/>
        <v>581.31321336999997</v>
      </c>
      <c r="D2217" s="158">
        <f t="shared" si="758"/>
        <v>6665.28</v>
      </c>
      <c r="E2217" s="150">
        <f>IF(AND(K2217=1,K2216&gt;1),VLOOKUP(A2216,[1]Plan1!$GA$137:$GD$300,4),E2216)</f>
        <v>6659.95</v>
      </c>
      <c r="F2217" s="152">
        <f t="shared" si="749"/>
        <v>45076</v>
      </c>
      <c r="G2217" s="152">
        <f t="shared" si="746"/>
        <v>45107</v>
      </c>
      <c r="H2217" s="159">
        <f t="shared" si="750"/>
        <v>-7.9966633059680436E-4</v>
      </c>
      <c r="I2217" s="160">
        <f t="shared" si="759"/>
        <v>45168</v>
      </c>
      <c r="J2217" s="155">
        <f t="shared" si="747"/>
        <v>31</v>
      </c>
      <c r="K2217" s="155">
        <f t="shared" si="764"/>
        <v>15</v>
      </c>
      <c r="L2217" s="2">
        <f t="shared" si="760"/>
        <v>0.99961297999999998</v>
      </c>
      <c r="M2217" s="157">
        <f t="shared" si="765"/>
        <v>0.99961297999999998</v>
      </c>
      <c r="N2217" s="2">
        <f t="shared" si="751"/>
        <v>581.08823353000002</v>
      </c>
      <c r="O2217" s="161">
        <f t="shared" si="761"/>
        <v>0</v>
      </c>
      <c r="P2217" s="162">
        <f t="shared" si="752"/>
        <v>0</v>
      </c>
      <c r="Q2217" s="157">
        <f t="shared" si="753"/>
        <v>0</v>
      </c>
      <c r="R2217" s="163">
        <f t="shared" si="762"/>
        <v>0.12</v>
      </c>
      <c r="S2217" s="161">
        <f t="shared" si="754"/>
        <v>15</v>
      </c>
      <c r="T2217" s="161">
        <v>360</v>
      </c>
      <c r="U2217" s="164">
        <f t="shared" si="755"/>
        <v>1.0045801620000001</v>
      </c>
      <c r="V2217" s="157">
        <f t="shared" si="756"/>
        <v>2.6614782400000001</v>
      </c>
      <c r="W2217" s="2">
        <f t="shared" si="763"/>
        <v>0</v>
      </c>
      <c r="X2217" s="8"/>
      <c r="Y2217" s="8"/>
      <c r="Z2217" s="5"/>
      <c r="AA2217" s="1"/>
      <c r="AB2217" s="8"/>
      <c r="AC2217" s="3"/>
      <c r="AD2217" s="1"/>
      <c r="AE2217" s="3"/>
      <c r="AF2217" s="3"/>
      <c r="AG2217" s="4"/>
      <c r="AH2217" s="4"/>
      <c r="AI2217" s="4"/>
      <c r="AJ2217" s="1"/>
      <c r="AK2217" s="1"/>
      <c r="AL2217" s="1"/>
      <c r="AM2217" s="1"/>
    </row>
    <row r="2218" spans="1:163" ht="15" customHeight="1" x14ac:dyDescent="0.2">
      <c r="A2218" s="75">
        <f t="shared" si="757"/>
        <v>45153</v>
      </c>
      <c r="B2218" s="2">
        <f t="shared" si="748"/>
        <v>583.91250531000003</v>
      </c>
      <c r="C2218" s="157">
        <f t="shared" ref="C2218:C2281" si="766">IF(I2218&gt;I2217,N2217-Q2217,C2217)</f>
        <v>581.31321336999997</v>
      </c>
      <c r="D2218" s="158">
        <f t="shared" si="758"/>
        <v>6665.28</v>
      </c>
      <c r="E2218" s="150">
        <f>IF(AND(K2218=1,K2217&gt;1),VLOOKUP(A2217,[1]Plan1!$GA$137:$GD$300,4),E2217)</f>
        <v>6659.95</v>
      </c>
      <c r="F2218" s="152">
        <f t="shared" si="749"/>
        <v>45076</v>
      </c>
      <c r="G2218" s="152">
        <f t="shared" si="746"/>
        <v>45107</v>
      </c>
      <c r="H2218" s="159">
        <f t="shared" si="750"/>
        <v>-7.9966633059680436E-4</v>
      </c>
      <c r="I2218" s="160">
        <f t="shared" si="759"/>
        <v>45168</v>
      </c>
      <c r="J2218" s="155">
        <f t="shared" si="747"/>
        <v>31</v>
      </c>
      <c r="K2218" s="155">
        <f t="shared" si="764"/>
        <v>16</v>
      </c>
      <c r="L2218" s="2">
        <f t="shared" si="760"/>
        <v>0.99958718000000002</v>
      </c>
      <c r="M2218" s="157">
        <f t="shared" si="765"/>
        <v>0.99958718000000002</v>
      </c>
      <c r="N2218" s="2">
        <f t="shared" si="751"/>
        <v>581.07323564000001</v>
      </c>
      <c r="O2218" s="161">
        <f t="shared" si="761"/>
        <v>0</v>
      </c>
      <c r="P2218" s="162">
        <f t="shared" si="752"/>
        <v>0</v>
      </c>
      <c r="Q2218" s="157">
        <f t="shared" si="753"/>
        <v>0</v>
      </c>
      <c r="R2218" s="163">
        <f t="shared" si="762"/>
        <v>0.12</v>
      </c>
      <c r="S2218" s="161">
        <f t="shared" si="754"/>
        <v>16</v>
      </c>
      <c r="T2218" s="161">
        <v>360</v>
      </c>
      <c r="U2218" s="164">
        <f t="shared" si="755"/>
        <v>1.0048862510000001</v>
      </c>
      <c r="V2218" s="157">
        <f t="shared" si="756"/>
        <v>2.8392696700000002</v>
      </c>
      <c r="W2218" s="2">
        <f t="shared" si="763"/>
        <v>0</v>
      </c>
      <c r="X2218" s="8"/>
      <c r="Y2218" s="8"/>
      <c r="Z2218" s="5"/>
      <c r="AA2218" s="1"/>
      <c r="AB2218" s="8"/>
      <c r="AC2218" s="3"/>
      <c r="AD2218" s="1"/>
      <c r="AE2218" s="3"/>
      <c r="AF2218" s="3"/>
      <c r="AG2218" s="4"/>
      <c r="AH2218" s="4"/>
      <c r="AI2218" s="4"/>
      <c r="AJ2218" s="1"/>
      <c r="AK2218" s="1"/>
      <c r="AL2218" s="1"/>
      <c r="AM2218" s="1"/>
    </row>
    <row r="2219" spans="1:163" ht="15" customHeight="1" x14ac:dyDescent="0.2">
      <c r="A2219" s="75">
        <f t="shared" si="757"/>
        <v>45154</v>
      </c>
      <c r="B2219" s="2">
        <f t="shared" si="748"/>
        <v>584.07534956999996</v>
      </c>
      <c r="C2219" s="157">
        <f t="shared" si="766"/>
        <v>581.31321336999997</v>
      </c>
      <c r="D2219" s="158">
        <f t="shared" si="758"/>
        <v>6665.28</v>
      </c>
      <c r="E2219" s="150">
        <f>IF(AND(K2219=1,K2218&gt;1),VLOOKUP(A2218,[1]Plan1!$GA$137:$GD$300,4),E2218)</f>
        <v>6659.95</v>
      </c>
      <c r="F2219" s="152">
        <f t="shared" si="749"/>
        <v>45076</v>
      </c>
      <c r="G2219" s="152">
        <f t="shared" si="746"/>
        <v>45107</v>
      </c>
      <c r="H2219" s="159">
        <f t="shared" si="750"/>
        <v>-7.9966633059680436E-4</v>
      </c>
      <c r="I2219" s="160">
        <f t="shared" si="759"/>
        <v>45168</v>
      </c>
      <c r="J2219" s="155">
        <f t="shared" si="747"/>
        <v>31</v>
      </c>
      <c r="K2219" s="155">
        <f t="shared" si="764"/>
        <v>17</v>
      </c>
      <c r="L2219" s="2">
        <f t="shared" si="760"/>
        <v>0.99956138999999999</v>
      </c>
      <c r="M2219" s="157">
        <f t="shared" si="765"/>
        <v>0.99956138999999999</v>
      </c>
      <c r="N2219" s="2">
        <f t="shared" si="751"/>
        <v>581.05824357999995</v>
      </c>
      <c r="O2219" s="161">
        <f t="shared" si="761"/>
        <v>0</v>
      </c>
      <c r="P2219" s="162">
        <f t="shared" si="752"/>
        <v>0</v>
      </c>
      <c r="Q2219" s="157">
        <f t="shared" si="753"/>
        <v>0</v>
      </c>
      <c r="R2219" s="163">
        <f t="shared" si="762"/>
        <v>0.12</v>
      </c>
      <c r="S2219" s="161">
        <f t="shared" si="754"/>
        <v>17</v>
      </c>
      <c r="T2219" s="161">
        <v>360</v>
      </c>
      <c r="U2219" s="164">
        <f t="shared" si="755"/>
        <v>1.0051924329999999</v>
      </c>
      <c r="V2219" s="157">
        <f t="shared" si="756"/>
        <v>3.0171059900000001</v>
      </c>
      <c r="W2219" s="2">
        <f t="shared" si="763"/>
        <v>0</v>
      </c>
      <c r="X2219" s="8"/>
      <c r="Y2219" s="8"/>
      <c r="Z2219" s="5"/>
      <c r="AA2219" s="1"/>
      <c r="AB2219" s="8"/>
      <c r="AC2219" s="3"/>
      <c r="AD2219" s="1"/>
      <c r="AE2219" s="3"/>
      <c r="AF2219" s="3"/>
      <c r="AG2219" s="4"/>
      <c r="AH2219" s="4"/>
      <c r="AI2219" s="4"/>
      <c r="AJ2219" s="1"/>
      <c r="AK2219" s="1"/>
      <c r="AL2219" s="1"/>
      <c r="AM2219" s="1"/>
    </row>
    <row r="2220" spans="1:163" ht="15" customHeight="1" x14ac:dyDescent="0.2">
      <c r="A2220" s="75">
        <f t="shared" si="757"/>
        <v>45155</v>
      </c>
      <c r="B2220" s="2">
        <f t="shared" si="748"/>
        <v>584.23823342000003</v>
      </c>
      <c r="C2220" s="157">
        <f t="shared" si="766"/>
        <v>581.31321336999997</v>
      </c>
      <c r="D2220" s="158">
        <f t="shared" si="758"/>
        <v>6665.28</v>
      </c>
      <c r="E2220" s="150">
        <f>IF(AND(K2220=1,K2219&gt;1),VLOOKUP(A2219,[1]Plan1!$GA$137:$GD$300,4),E2219)</f>
        <v>6659.95</v>
      </c>
      <c r="F2220" s="152">
        <f t="shared" si="749"/>
        <v>45076</v>
      </c>
      <c r="G2220" s="152">
        <f t="shared" ref="G2220:G2283" si="767">IF(I2220&gt;I2219,EDATE(A2219,-1),+G2219)</f>
        <v>45107</v>
      </c>
      <c r="H2220" s="159">
        <f t="shared" si="750"/>
        <v>-7.9966633059680436E-4</v>
      </c>
      <c r="I2220" s="160">
        <f t="shared" si="759"/>
        <v>45168</v>
      </c>
      <c r="J2220" s="155">
        <f t="shared" ref="J2220:J2283" si="768">IF(I2220&gt;I2219,I2220-I2219,J2219)</f>
        <v>31</v>
      </c>
      <c r="K2220" s="155">
        <f t="shared" si="764"/>
        <v>18</v>
      </c>
      <c r="L2220" s="2">
        <f t="shared" si="760"/>
        <v>0.99953559000000003</v>
      </c>
      <c r="M2220" s="157">
        <f t="shared" si="765"/>
        <v>0.99953559000000003</v>
      </c>
      <c r="N2220" s="2">
        <f t="shared" si="751"/>
        <v>581.04324570000006</v>
      </c>
      <c r="O2220" s="161">
        <f t="shared" si="761"/>
        <v>0</v>
      </c>
      <c r="P2220" s="162">
        <f t="shared" si="752"/>
        <v>0</v>
      </c>
      <c r="Q2220" s="157">
        <f t="shared" si="753"/>
        <v>0</v>
      </c>
      <c r="R2220" s="163">
        <f t="shared" si="762"/>
        <v>0.12</v>
      </c>
      <c r="S2220" s="161">
        <f t="shared" si="754"/>
        <v>18</v>
      </c>
      <c r="T2220" s="161">
        <v>360</v>
      </c>
      <c r="U2220" s="164">
        <f t="shared" si="755"/>
        <v>1.005498709</v>
      </c>
      <c r="V2220" s="157">
        <f t="shared" si="756"/>
        <v>3.1949877199999999</v>
      </c>
      <c r="W2220" s="2">
        <f t="shared" si="763"/>
        <v>0</v>
      </c>
      <c r="X2220" s="8"/>
      <c r="Y2220" s="8"/>
      <c r="Z2220" s="5"/>
      <c r="AA2220" s="1"/>
      <c r="AB2220" s="8"/>
      <c r="AC2220" s="3"/>
      <c r="AD2220" s="1"/>
      <c r="AE2220" s="3"/>
      <c r="AF2220" s="3"/>
      <c r="AG2220" s="4"/>
      <c r="AH2220" s="4"/>
      <c r="AI2220" s="4"/>
      <c r="AJ2220" s="1"/>
      <c r="AK2220" s="1"/>
      <c r="AL2220" s="1"/>
      <c r="AM2220" s="1"/>
    </row>
    <row r="2221" spans="1:163" ht="15" customHeight="1" x14ac:dyDescent="0.2">
      <c r="A2221" s="75">
        <f t="shared" si="757"/>
        <v>45156</v>
      </c>
      <c r="B2221" s="2">
        <f t="shared" si="748"/>
        <v>584.40116795999995</v>
      </c>
      <c r="C2221" s="157">
        <f t="shared" si="766"/>
        <v>581.31321336999997</v>
      </c>
      <c r="D2221" s="158">
        <f t="shared" si="758"/>
        <v>6665.28</v>
      </c>
      <c r="E2221" s="150">
        <f>IF(AND(K2221=1,K2220&gt;1),VLOOKUP(A2220,[1]Plan1!$GA$137:$GD$300,4),E2220)</f>
        <v>6659.95</v>
      </c>
      <c r="F2221" s="152">
        <f t="shared" si="749"/>
        <v>45076</v>
      </c>
      <c r="G2221" s="152">
        <f t="shared" si="767"/>
        <v>45107</v>
      </c>
      <c r="H2221" s="159">
        <f t="shared" si="750"/>
        <v>-7.9966633059680436E-4</v>
      </c>
      <c r="I2221" s="160">
        <f t="shared" si="759"/>
        <v>45168</v>
      </c>
      <c r="J2221" s="155">
        <f t="shared" si="768"/>
        <v>31</v>
      </c>
      <c r="K2221" s="155">
        <f t="shared" si="764"/>
        <v>19</v>
      </c>
      <c r="L2221" s="2">
        <f t="shared" si="760"/>
        <v>0.9995098</v>
      </c>
      <c r="M2221" s="157">
        <f t="shared" si="765"/>
        <v>0.9995098</v>
      </c>
      <c r="N2221" s="2">
        <f t="shared" si="751"/>
        <v>581.02825362999999</v>
      </c>
      <c r="O2221" s="161">
        <f t="shared" si="761"/>
        <v>0</v>
      </c>
      <c r="P2221" s="162">
        <f t="shared" si="752"/>
        <v>0</v>
      </c>
      <c r="Q2221" s="157">
        <f t="shared" si="753"/>
        <v>0</v>
      </c>
      <c r="R2221" s="163">
        <f t="shared" si="762"/>
        <v>0.12</v>
      </c>
      <c r="S2221" s="161">
        <f t="shared" si="754"/>
        <v>19</v>
      </c>
      <c r="T2221" s="161">
        <v>360</v>
      </c>
      <c r="U2221" s="164">
        <f t="shared" si="755"/>
        <v>1.0058050780000001</v>
      </c>
      <c r="V2221" s="157">
        <f t="shared" si="756"/>
        <v>3.37291433</v>
      </c>
      <c r="W2221" s="2">
        <f t="shared" si="763"/>
        <v>0</v>
      </c>
      <c r="X2221" s="8"/>
      <c r="Y2221" s="8"/>
      <c r="Z2221" s="5"/>
      <c r="AA2221" s="1"/>
      <c r="AB2221" s="8"/>
      <c r="AC2221" s="3"/>
      <c r="AD2221" s="1"/>
      <c r="AE2221" s="3"/>
      <c r="AF2221" s="3"/>
      <c r="AG2221" s="4"/>
      <c r="AH2221" s="4"/>
      <c r="AI2221" s="4"/>
      <c r="AJ2221" s="1"/>
      <c r="AK2221" s="1"/>
      <c r="AL2221" s="1"/>
      <c r="AM2221" s="1"/>
    </row>
    <row r="2222" spans="1:163" ht="15" customHeight="1" x14ac:dyDescent="0.2">
      <c r="A2222" s="75">
        <f t="shared" si="757"/>
        <v>45157</v>
      </c>
      <c r="B2222" s="2">
        <f t="shared" si="748"/>
        <v>584.56414734000009</v>
      </c>
      <c r="C2222" s="157">
        <f t="shared" si="766"/>
        <v>581.31321336999997</v>
      </c>
      <c r="D2222" s="158">
        <f t="shared" si="758"/>
        <v>6665.28</v>
      </c>
      <c r="E2222" s="150">
        <f>IF(AND(K2222=1,K2221&gt;1),VLOOKUP(A2221,[1]Plan1!$GA$137:$GD$300,4),E2221)</f>
        <v>6659.95</v>
      </c>
      <c r="F2222" s="152">
        <f t="shared" si="749"/>
        <v>45076</v>
      </c>
      <c r="G2222" s="152">
        <f t="shared" si="767"/>
        <v>45107</v>
      </c>
      <c r="H2222" s="159">
        <f t="shared" si="750"/>
        <v>-7.9966633059680436E-4</v>
      </c>
      <c r="I2222" s="160">
        <f t="shared" si="759"/>
        <v>45168</v>
      </c>
      <c r="J2222" s="155">
        <f t="shared" si="768"/>
        <v>31</v>
      </c>
      <c r="K2222" s="155">
        <f t="shared" si="764"/>
        <v>20</v>
      </c>
      <c r="L2222" s="2">
        <f t="shared" si="760"/>
        <v>0.99948400999999998</v>
      </c>
      <c r="M2222" s="157">
        <f t="shared" si="765"/>
        <v>0.99948400999999998</v>
      </c>
      <c r="N2222" s="2">
        <f t="shared" si="751"/>
        <v>581.01326156000005</v>
      </c>
      <c r="O2222" s="161">
        <f t="shared" si="761"/>
        <v>0</v>
      </c>
      <c r="P2222" s="162">
        <f t="shared" si="752"/>
        <v>0</v>
      </c>
      <c r="Q2222" s="157">
        <f t="shared" si="753"/>
        <v>0</v>
      </c>
      <c r="R2222" s="163">
        <f t="shared" si="762"/>
        <v>0.12</v>
      </c>
      <c r="S2222" s="161">
        <f t="shared" si="754"/>
        <v>20</v>
      </c>
      <c r="T2222" s="161">
        <v>360</v>
      </c>
      <c r="U2222" s="164">
        <f t="shared" si="755"/>
        <v>1.00611154</v>
      </c>
      <c r="V2222" s="157">
        <f t="shared" si="756"/>
        <v>3.5508857800000002</v>
      </c>
      <c r="W2222" s="2">
        <f t="shared" si="763"/>
        <v>0</v>
      </c>
      <c r="X2222" s="13"/>
      <c r="Y2222" s="13"/>
      <c r="Z2222" s="5"/>
      <c r="AA2222" s="21"/>
      <c r="AB2222" s="13"/>
      <c r="AC2222" s="27"/>
      <c r="AD2222" s="21"/>
      <c r="AE2222" s="27"/>
      <c r="AF2222" s="27"/>
      <c r="AG2222" s="35"/>
      <c r="AH2222" s="35"/>
      <c r="AI2222" s="35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  <c r="AT2222" s="21"/>
      <c r="AU2222" s="21"/>
      <c r="AV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1"/>
      <c r="BG2222" s="21"/>
      <c r="BH2222" s="21"/>
      <c r="BI2222" s="21"/>
      <c r="BJ2222" s="21"/>
      <c r="BK2222" s="21"/>
      <c r="BL2222" s="21"/>
      <c r="BM2222" s="21"/>
      <c r="BN2222" s="21"/>
      <c r="BO2222" s="21"/>
      <c r="BP2222" s="21"/>
      <c r="BQ2222" s="21"/>
      <c r="BR2222" s="21"/>
      <c r="BS2222" s="21"/>
      <c r="BT2222" s="21"/>
      <c r="BU2222" s="21"/>
      <c r="BV2222" s="21"/>
      <c r="BW2222" s="21"/>
      <c r="BX2222" s="21"/>
      <c r="BY2222" s="21"/>
      <c r="BZ2222" s="21"/>
      <c r="CA2222" s="21"/>
      <c r="CB2222" s="21"/>
      <c r="CC2222" s="21"/>
      <c r="CD2222" s="21"/>
      <c r="CE2222" s="21"/>
      <c r="CF2222" s="21"/>
      <c r="CG2222" s="21"/>
      <c r="CH2222" s="21"/>
      <c r="CI2222" s="21"/>
      <c r="CJ2222" s="21"/>
      <c r="CK2222" s="21"/>
      <c r="CL2222" s="21"/>
      <c r="CM2222" s="21"/>
      <c r="CN2222" s="21"/>
      <c r="CO2222" s="21"/>
      <c r="CP2222" s="21"/>
      <c r="CQ2222" s="21"/>
      <c r="CR2222" s="21"/>
      <c r="CS2222" s="21"/>
      <c r="CT2222" s="21"/>
      <c r="CU2222" s="21"/>
      <c r="CV2222" s="21"/>
      <c r="CW2222" s="21"/>
      <c r="CX2222" s="21"/>
      <c r="CY2222" s="21"/>
      <c r="CZ2222" s="21"/>
      <c r="DA2222" s="21"/>
      <c r="DB2222" s="21"/>
      <c r="DC2222" s="21"/>
      <c r="DD2222" s="21"/>
      <c r="DE2222" s="21"/>
      <c r="DF2222" s="21"/>
      <c r="DG2222" s="21"/>
      <c r="DH2222" s="21"/>
      <c r="DI2222" s="21"/>
      <c r="DJ2222" s="21"/>
      <c r="DK2222" s="21"/>
      <c r="DL2222" s="21"/>
      <c r="DM2222" s="21"/>
      <c r="DN2222" s="21"/>
      <c r="DO2222" s="21"/>
      <c r="DP2222" s="21"/>
      <c r="DQ2222" s="21"/>
      <c r="DR2222" s="21"/>
      <c r="DS2222" s="21"/>
      <c r="DT2222" s="21"/>
      <c r="DU2222" s="21"/>
      <c r="DV2222" s="21"/>
      <c r="DW2222" s="21"/>
      <c r="DX2222" s="21"/>
      <c r="DY2222" s="21"/>
      <c r="DZ2222" s="21"/>
      <c r="EA2222" s="21"/>
      <c r="EB2222" s="21"/>
      <c r="EC2222" s="21"/>
      <c r="ED2222" s="21"/>
      <c r="EE2222" s="21"/>
      <c r="EF2222" s="21"/>
      <c r="EG2222" s="21"/>
      <c r="EH2222" s="21"/>
      <c r="EI2222" s="21"/>
      <c r="EJ2222" s="21"/>
      <c r="EK2222" s="21"/>
      <c r="EL2222" s="21"/>
      <c r="EM2222" s="21"/>
      <c r="EN2222" s="21"/>
      <c r="EO2222" s="21"/>
      <c r="EP2222" s="21"/>
      <c r="EQ2222" s="21"/>
      <c r="ER2222" s="21"/>
      <c r="ES2222" s="21"/>
      <c r="ET2222" s="21"/>
      <c r="EU2222" s="21"/>
      <c r="EV2222" s="21"/>
      <c r="EW2222" s="21"/>
      <c r="EX2222" s="21"/>
      <c r="EY2222" s="21"/>
      <c r="EZ2222" s="21"/>
      <c r="FA2222" s="21"/>
      <c r="FB2222" s="21"/>
      <c r="FC2222" s="21"/>
      <c r="FD2222" s="21"/>
      <c r="FE2222" s="21"/>
      <c r="FF2222" s="21"/>
      <c r="FG2222" s="21"/>
    </row>
    <row r="2223" spans="1:163" ht="15" customHeight="1" x14ac:dyDescent="0.2">
      <c r="A2223" s="75">
        <f t="shared" si="757"/>
        <v>45158</v>
      </c>
      <c r="B2223" s="2">
        <f t="shared" si="748"/>
        <v>584.72717157</v>
      </c>
      <c r="C2223" s="157">
        <f t="shared" si="766"/>
        <v>581.31321336999997</v>
      </c>
      <c r="D2223" s="158">
        <f t="shared" si="758"/>
        <v>6665.28</v>
      </c>
      <c r="E2223" s="150">
        <f>IF(AND(K2223=1,K2222&gt;1),VLOOKUP(A2222,[1]Plan1!$GA$137:$GD$300,4),E2222)</f>
        <v>6659.95</v>
      </c>
      <c r="F2223" s="152">
        <f t="shared" si="749"/>
        <v>45076</v>
      </c>
      <c r="G2223" s="152">
        <f t="shared" si="767"/>
        <v>45107</v>
      </c>
      <c r="H2223" s="159">
        <f t="shared" si="750"/>
        <v>-7.9966633059680436E-4</v>
      </c>
      <c r="I2223" s="160">
        <f t="shared" si="759"/>
        <v>45168</v>
      </c>
      <c r="J2223" s="155">
        <f t="shared" si="768"/>
        <v>31</v>
      </c>
      <c r="K2223" s="155">
        <f t="shared" si="764"/>
        <v>21</v>
      </c>
      <c r="L2223" s="2">
        <f t="shared" si="760"/>
        <v>0.99945821999999995</v>
      </c>
      <c r="M2223" s="157">
        <f t="shared" si="765"/>
        <v>0.99945821999999995</v>
      </c>
      <c r="N2223" s="2">
        <f t="shared" si="751"/>
        <v>580.99826948999998</v>
      </c>
      <c r="O2223" s="161">
        <f t="shared" si="761"/>
        <v>0</v>
      </c>
      <c r="P2223" s="162">
        <f t="shared" si="752"/>
        <v>0</v>
      </c>
      <c r="Q2223" s="157">
        <f t="shared" si="753"/>
        <v>0</v>
      </c>
      <c r="R2223" s="163">
        <f t="shared" si="762"/>
        <v>0.12</v>
      </c>
      <c r="S2223" s="161">
        <f t="shared" si="754"/>
        <v>21</v>
      </c>
      <c r="T2223" s="161">
        <v>360</v>
      </c>
      <c r="U2223" s="164">
        <f t="shared" si="755"/>
        <v>1.0064180949999999</v>
      </c>
      <c r="V2223" s="157">
        <f t="shared" si="756"/>
        <v>3.7289020800000001</v>
      </c>
      <c r="W2223" s="2">
        <f t="shared" si="763"/>
        <v>0</v>
      </c>
      <c r="X2223" s="8"/>
      <c r="Y2223" s="8"/>
      <c r="Z2223" s="5"/>
      <c r="AA2223" s="1"/>
      <c r="AB2223" s="8"/>
      <c r="AC2223" s="3"/>
      <c r="AD2223" s="1"/>
      <c r="AE2223" s="3"/>
      <c r="AF2223" s="3"/>
      <c r="AG2223" s="4"/>
      <c r="AH2223" s="4"/>
      <c r="AI2223" s="4"/>
      <c r="AJ2223" s="1"/>
      <c r="AK2223" s="1"/>
      <c r="AL2223" s="1"/>
      <c r="AM2223" s="1"/>
    </row>
    <row r="2224" spans="1:163" ht="15" customHeight="1" x14ac:dyDescent="0.2">
      <c r="A2224" s="75">
        <f t="shared" si="757"/>
        <v>45159</v>
      </c>
      <c r="B2224" s="2">
        <f t="shared" si="748"/>
        <v>584.89023537000003</v>
      </c>
      <c r="C2224" s="157">
        <f t="shared" si="766"/>
        <v>581.31321336999997</v>
      </c>
      <c r="D2224" s="158">
        <f t="shared" si="758"/>
        <v>6665.28</v>
      </c>
      <c r="E2224" s="150">
        <f>IF(AND(K2224=1,K2223&gt;1),VLOOKUP(A2223,[1]Plan1!$GA$137:$GD$300,4),E2223)</f>
        <v>6659.95</v>
      </c>
      <c r="F2224" s="152">
        <f t="shared" si="749"/>
        <v>45076</v>
      </c>
      <c r="G2224" s="152">
        <f t="shared" si="767"/>
        <v>45107</v>
      </c>
      <c r="H2224" s="159">
        <f t="shared" si="750"/>
        <v>-7.9966633059680436E-4</v>
      </c>
      <c r="I2224" s="160">
        <f t="shared" si="759"/>
        <v>45168</v>
      </c>
      <c r="J2224" s="155">
        <f t="shared" si="768"/>
        <v>31</v>
      </c>
      <c r="K2224" s="155">
        <f t="shared" si="764"/>
        <v>22</v>
      </c>
      <c r="L2224" s="2">
        <f t="shared" si="760"/>
        <v>0.99943241999999999</v>
      </c>
      <c r="M2224" s="157">
        <f t="shared" si="765"/>
        <v>0.99943241999999999</v>
      </c>
      <c r="N2224" s="2">
        <f t="shared" si="751"/>
        <v>580.98327160999997</v>
      </c>
      <c r="O2224" s="161">
        <f t="shared" si="761"/>
        <v>0</v>
      </c>
      <c r="P2224" s="162">
        <f t="shared" si="752"/>
        <v>0</v>
      </c>
      <c r="Q2224" s="157">
        <f t="shared" si="753"/>
        <v>0</v>
      </c>
      <c r="R2224" s="163">
        <f t="shared" si="762"/>
        <v>0.12</v>
      </c>
      <c r="S2224" s="161">
        <f t="shared" si="754"/>
        <v>22</v>
      </c>
      <c r="T2224" s="161">
        <v>360</v>
      </c>
      <c r="U2224" s="164">
        <f t="shared" si="755"/>
        <v>1.006724744</v>
      </c>
      <c r="V2224" s="157">
        <f t="shared" si="756"/>
        <v>3.90696376</v>
      </c>
      <c r="W2224" s="2">
        <f t="shared" si="763"/>
        <v>0</v>
      </c>
      <c r="X2224" s="8"/>
      <c r="Y2224" s="8"/>
      <c r="Z2224" s="5"/>
      <c r="AA2224" s="1"/>
      <c r="AB2224" s="8"/>
      <c r="AC2224" s="3"/>
      <c r="AD2224" s="1"/>
      <c r="AE2224" s="3"/>
      <c r="AF2224" s="3"/>
      <c r="AG2224" s="4"/>
      <c r="AH2224" s="4"/>
      <c r="AI2224" s="4"/>
      <c r="AJ2224" s="1"/>
      <c r="AK2224" s="1"/>
      <c r="AL2224" s="1"/>
      <c r="AM2224" s="1"/>
    </row>
    <row r="2225" spans="1:177" ht="15" customHeight="1" x14ac:dyDescent="0.2">
      <c r="A2225" s="75">
        <f t="shared" si="757"/>
        <v>45160</v>
      </c>
      <c r="B2225" s="2">
        <f t="shared" si="748"/>
        <v>585.05335044000003</v>
      </c>
      <c r="C2225" s="157">
        <f t="shared" si="766"/>
        <v>581.31321336999997</v>
      </c>
      <c r="D2225" s="158">
        <f t="shared" si="758"/>
        <v>6665.28</v>
      </c>
      <c r="E2225" s="150">
        <f>IF(AND(K2225=1,K2224&gt;1),VLOOKUP(A2224,[1]Plan1!$GA$137:$GD$300,4),E2224)</f>
        <v>6659.95</v>
      </c>
      <c r="F2225" s="152">
        <f t="shared" si="749"/>
        <v>45076</v>
      </c>
      <c r="G2225" s="152">
        <f t="shared" si="767"/>
        <v>45107</v>
      </c>
      <c r="H2225" s="159">
        <f t="shared" si="750"/>
        <v>-7.9966633059680436E-4</v>
      </c>
      <c r="I2225" s="160">
        <f t="shared" si="759"/>
        <v>45168</v>
      </c>
      <c r="J2225" s="155">
        <f t="shared" si="768"/>
        <v>31</v>
      </c>
      <c r="K2225" s="155">
        <f t="shared" si="764"/>
        <v>23</v>
      </c>
      <c r="L2225" s="2">
        <f t="shared" si="760"/>
        <v>0.99940662999999996</v>
      </c>
      <c r="M2225" s="157">
        <f t="shared" si="765"/>
        <v>0.99940662999999996</v>
      </c>
      <c r="N2225" s="2">
        <f t="shared" si="751"/>
        <v>580.96827954000003</v>
      </c>
      <c r="O2225" s="161">
        <f t="shared" si="761"/>
        <v>0</v>
      </c>
      <c r="P2225" s="162">
        <f t="shared" si="752"/>
        <v>0</v>
      </c>
      <c r="Q2225" s="157">
        <f t="shared" si="753"/>
        <v>0</v>
      </c>
      <c r="R2225" s="163">
        <f t="shared" si="762"/>
        <v>0.12</v>
      </c>
      <c r="S2225" s="161">
        <f t="shared" si="754"/>
        <v>23</v>
      </c>
      <c r="T2225" s="161">
        <v>360</v>
      </c>
      <c r="U2225" s="164">
        <f t="shared" si="755"/>
        <v>1.0070314869999999</v>
      </c>
      <c r="V2225" s="157">
        <f t="shared" si="756"/>
        <v>4.0850708999999998</v>
      </c>
      <c r="W2225" s="2">
        <f t="shared" si="763"/>
        <v>0</v>
      </c>
      <c r="X2225" s="8"/>
      <c r="Y2225" s="8"/>
      <c r="Z2225" s="5"/>
      <c r="AA2225" s="1"/>
      <c r="AB2225" s="8"/>
      <c r="AC2225" s="3"/>
      <c r="AD2225" s="1"/>
      <c r="AE2225" s="3"/>
      <c r="AF2225" s="3"/>
      <c r="AG2225" s="4"/>
      <c r="AH2225" s="4"/>
      <c r="AI2225" s="4"/>
      <c r="AJ2225" s="1"/>
      <c r="AK2225" s="1"/>
      <c r="AL2225" s="1"/>
      <c r="AM2225" s="1"/>
    </row>
    <row r="2226" spans="1:177" ht="15" customHeight="1" x14ac:dyDescent="0.2">
      <c r="A2226" s="75">
        <f t="shared" si="757"/>
        <v>45161</v>
      </c>
      <c r="B2226" s="2">
        <f t="shared" si="748"/>
        <v>585.21651035000002</v>
      </c>
      <c r="C2226" s="157">
        <f t="shared" si="766"/>
        <v>581.31321336999997</v>
      </c>
      <c r="D2226" s="158">
        <f t="shared" si="758"/>
        <v>6665.28</v>
      </c>
      <c r="E2226" s="150">
        <f>IF(AND(K2226=1,K2225&gt;1),VLOOKUP(A2225,[1]Plan1!$GA$137:$GD$300,4),E2225)</f>
        <v>6659.95</v>
      </c>
      <c r="F2226" s="152">
        <f t="shared" si="749"/>
        <v>45076</v>
      </c>
      <c r="G2226" s="152">
        <f t="shared" si="767"/>
        <v>45107</v>
      </c>
      <c r="H2226" s="159">
        <f t="shared" si="750"/>
        <v>-7.9966633059680436E-4</v>
      </c>
      <c r="I2226" s="160">
        <f t="shared" si="759"/>
        <v>45168</v>
      </c>
      <c r="J2226" s="155">
        <f t="shared" si="768"/>
        <v>31</v>
      </c>
      <c r="K2226" s="155">
        <f t="shared" si="764"/>
        <v>24</v>
      </c>
      <c r="L2226" s="2">
        <f t="shared" si="760"/>
        <v>0.99938084000000005</v>
      </c>
      <c r="M2226" s="157">
        <f t="shared" si="765"/>
        <v>0.99938084000000005</v>
      </c>
      <c r="N2226" s="2">
        <f t="shared" si="751"/>
        <v>580.95328747999997</v>
      </c>
      <c r="O2226" s="161">
        <f t="shared" si="761"/>
        <v>0</v>
      </c>
      <c r="P2226" s="162">
        <f t="shared" si="752"/>
        <v>0</v>
      </c>
      <c r="Q2226" s="157">
        <f t="shared" si="753"/>
        <v>0</v>
      </c>
      <c r="R2226" s="163">
        <f t="shared" si="762"/>
        <v>0.12</v>
      </c>
      <c r="S2226" s="161">
        <f t="shared" si="754"/>
        <v>24</v>
      </c>
      <c r="T2226" s="161">
        <v>360</v>
      </c>
      <c r="U2226" s="164">
        <f t="shared" si="755"/>
        <v>1.0073383229999999</v>
      </c>
      <c r="V2226" s="157">
        <f t="shared" si="756"/>
        <v>4.2632228699999999</v>
      </c>
      <c r="W2226" s="2">
        <f t="shared" si="763"/>
        <v>0</v>
      </c>
      <c r="X2226" s="8"/>
      <c r="Y2226" s="8"/>
      <c r="Z2226" s="5"/>
      <c r="AA2226" s="1"/>
      <c r="AB2226" s="8"/>
      <c r="AC2226" s="3"/>
      <c r="AD2226" s="1"/>
      <c r="AE2226" s="3"/>
      <c r="AF2226" s="3"/>
      <c r="AG2226" s="4"/>
      <c r="AH2226" s="4"/>
      <c r="AI2226" s="4"/>
      <c r="AJ2226" s="1"/>
      <c r="AK2226" s="1"/>
      <c r="AL2226" s="1"/>
      <c r="AM2226" s="1"/>
    </row>
    <row r="2227" spans="1:177" ht="15" customHeight="1" x14ac:dyDescent="0.2">
      <c r="A2227" s="75">
        <f t="shared" si="757"/>
        <v>45162</v>
      </c>
      <c r="B2227" s="2">
        <f t="shared" si="748"/>
        <v>585.37971506999997</v>
      </c>
      <c r="C2227" s="157">
        <f t="shared" si="766"/>
        <v>581.31321336999997</v>
      </c>
      <c r="D2227" s="158">
        <f t="shared" si="758"/>
        <v>6665.28</v>
      </c>
      <c r="E2227" s="150">
        <f>IF(AND(K2227=1,K2226&gt;1),VLOOKUP(A2226,[1]Plan1!$GA$137:$GD$300,4),E2226)</f>
        <v>6659.95</v>
      </c>
      <c r="F2227" s="152">
        <f t="shared" si="749"/>
        <v>45076</v>
      </c>
      <c r="G2227" s="152">
        <f t="shared" si="767"/>
        <v>45107</v>
      </c>
      <c r="H2227" s="159">
        <f t="shared" si="750"/>
        <v>-7.9966633059680436E-4</v>
      </c>
      <c r="I2227" s="160">
        <f t="shared" si="759"/>
        <v>45168</v>
      </c>
      <c r="J2227" s="155">
        <f t="shared" si="768"/>
        <v>31</v>
      </c>
      <c r="K2227" s="155">
        <f t="shared" si="764"/>
        <v>25</v>
      </c>
      <c r="L2227" s="2">
        <f t="shared" si="760"/>
        <v>0.99935505000000002</v>
      </c>
      <c r="M2227" s="157">
        <f t="shared" si="765"/>
        <v>0.99935505000000002</v>
      </c>
      <c r="N2227" s="2">
        <f t="shared" si="751"/>
        <v>580.93829541000002</v>
      </c>
      <c r="O2227" s="161">
        <f t="shared" si="761"/>
        <v>0</v>
      </c>
      <c r="P2227" s="162">
        <f t="shared" si="752"/>
        <v>0</v>
      </c>
      <c r="Q2227" s="157">
        <f t="shared" si="753"/>
        <v>0</v>
      </c>
      <c r="R2227" s="163">
        <f t="shared" si="762"/>
        <v>0.12</v>
      </c>
      <c r="S2227" s="161">
        <f t="shared" si="754"/>
        <v>25</v>
      </c>
      <c r="T2227" s="161">
        <v>360</v>
      </c>
      <c r="U2227" s="164">
        <f t="shared" si="755"/>
        <v>1.0076452520000001</v>
      </c>
      <c r="V2227" s="157">
        <f t="shared" si="756"/>
        <v>4.4414196600000002</v>
      </c>
      <c r="W2227" s="2">
        <f t="shared" si="763"/>
        <v>0</v>
      </c>
      <c r="X2227" s="8"/>
      <c r="Y2227" s="8"/>
      <c r="Z2227" s="5"/>
      <c r="AA2227" s="1"/>
      <c r="AB2227" s="8"/>
      <c r="AC2227" s="3"/>
      <c r="AD2227" s="1"/>
      <c r="AE2227" s="3"/>
      <c r="AF2227" s="3"/>
      <c r="AG2227" s="4"/>
      <c r="AH2227" s="4"/>
      <c r="AI2227" s="4"/>
      <c r="AJ2227" s="1"/>
      <c r="AK2227" s="1"/>
      <c r="AL2227" s="1"/>
      <c r="AM2227" s="1"/>
    </row>
    <row r="2228" spans="1:177" ht="15" customHeight="1" x14ac:dyDescent="0.2">
      <c r="A2228" s="75">
        <f t="shared" si="757"/>
        <v>45163</v>
      </c>
      <c r="B2228" s="2">
        <f t="shared" si="748"/>
        <v>585.54296519999991</v>
      </c>
      <c r="C2228" s="157">
        <f t="shared" si="766"/>
        <v>581.31321336999997</v>
      </c>
      <c r="D2228" s="158">
        <f t="shared" si="758"/>
        <v>6665.28</v>
      </c>
      <c r="E2228" s="150">
        <f>IF(AND(K2228=1,K2227&gt;1),VLOOKUP(A2227,[1]Plan1!$GA$137:$GD$300,4),E2227)</f>
        <v>6659.95</v>
      </c>
      <c r="F2228" s="152">
        <f t="shared" si="749"/>
        <v>45076</v>
      </c>
      <c r="G2228" s="152">
        <f t="shared" si="767"/>
        <v>45107</v>
      </c>
      <c r="H2228" s="159">
        <f t="shared" si="750"/>
        <v>-7.9966633059680436E-4</v>
      </c>
      <c r="I2228" s="160">
        <f t="shared" si="759"/>
        <v>45168</v>
      </c>
      <c r="J2228" s="155">
        <f t="shared" si="768"/>
        <v>31</v>
      </c>
      <c r="K2228" s="155">
        <f t="shared" si="764"/>
        <v>26</v>
      </c>
      <c r="L2228" s="2">
        <f t="shared" si="760"/>
        <v>0.99932926</v>
      </c>
      <c r="M2228" s="157">
        <f t="shared" si="765"/>
        <v>0.99932926</v>
      </c>
      <c r="N2228" s="2">
        <f t="shared" si="751"/>
        <v>580.92330333999996</v>
      </c>
      <c r="O2228" s="161">
        <f t="shared" si="761"/>
        <v>0</v>
      </c>
      <c r="P2228" s="162">
        <f t="shared" si="752"/>
        <v>0</v>
      </c>
      <c r="Q2228" s="157">
        <f t="shared" si="753"/>
        <v>0</v>
      </c>
      <c r="R2228" s="163">
        <f t="shared" si="762"/>
        <v>0.12</v>
      </c>
      <c r="S2228" s="161">
        <f t="shared" si="754"/>
        <v>26</v>
      </c>
      <c r="T2228" s="161">
        <v>360</v>
      </c>
      <c r="U2228" s="164">
        <f t="shared" si="755"/>
        <v>1.0079522750000001</v>
      </c>
      <c r="V2228" s="157">
        <f t="shared" si="756"/>
        <v>4.6196618599999999</v>
      </c>
      <c r="W2228" s="2">
        <f t="shared" si="763"/>
        <v>0</v>
      </c>
      <c r="X2228" s="19"/>
      <c r="Y2228" s="19"/>
      <c r="Z2228" s="5"/>
      <c r="AA2228" s="20"/>
      <c r="AB2228" s="19"/>
      <c r="AC2228" s="28"/>
      <c r="AD2228" s="20"/>
      <c r="AE2228" s="28"/>
      <c r="AF2228" s="28"/>
      <c r="AG2228" s="37"/>
      <c r="AH2228" s="37"/>
      <c r="AI2228" s="37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  <c r="EA2228" s="20"/>
      <c r="EB2228" s="20"/>
      <c r="EC2228" s="20"/>
      <c r="ED2228" s="20"/>
      <c r="EE2228" s="20"/>
      <c r="EF2228" s="20"/>
      <c r="EG2228" s="20"/>
      <c r="EH2228" s="20"/>
      <c r="EI2228" s="20"/>
      <c r="EJ2228" s="20"/>
      <c r="EK2228" s="20"/>
      <c r="EL2228" s="20"/>
      <c r="EM2228" s="20"/>
      <c r="EN2228" s="20"/>
      <c r="EO2228" s="20"/>
      <c r="EP2228" s="20"/>
      <c r="EQ2228" s="20"/>
      <c r="ER2228" s="20"/>
      <c r="ES2228" s="20"/>
      <c r="ET2228" s="20"/>
      <c r="EU2228" s="20"/>
      <c r="EV2228" s="20"/>
      <c r="EW2228" s="20"/>
      <c r="EX2228" s="20"/>
      <c r="EY2228" s="20"/>
      <c r="EZ2228" s="20"/>
      <c r="FA2228" s="20"/>
      <c r="FB2228" s="20"/>
      <c r="FC2228" s="20"/>
      <c r="FD2228" s="20"/>
      <c r="FE2228" s="20"/>
      <c r="FF2228" s="20"/>
      <c r="FG2228" s="20"/>
      <c r="FH2228" s="20"/>
      <c r="FI2228" s="20"/>
      <c r="FJ2228" s="20"/>
      <c r="FK2228" s="20"/>
      <c r="FL2228" s="20"/>
      <c r="FM2228" s="20"/>
      <c r="FN2228" s="20"/>
      <c r="FO2228" s="20"/>
      <c r="FP2228" s="20"/>
      <c r="FQ2228" s="20"/>
      <c r="FR2228" s="20"/>
      <c r="FS2228" s="20"/>
      <c r="FT2228" s="20"/>
      <c r="FU2228" s="20"/>
    </row>
    <row r="2229" spans="1:177" ht="15" customHeight="1" x14ac:dyDescent="0.2">
      <c r="A2229" s="75">
        <f t="shared" si="757"/>
        <v>45164</v>
      </c>
      <c r="B2229" s="2">
        <f t="shared" si="748"/>
        <v>585.70626600999992</v>
      </c>
      <c r="C2229" s="157">
        <f t="shared" si="766"/>
        <v>581.31321336999997</v>
      </c>
      <c r="D2229" s="158">
        <f t="shared" si="758"/>
        <v>6665.28</v>
      </c>
      <c r="E2229" s="150">
        <f>IF(AND(K2229=1,K2228&gt;1),VLOOKUP(A2228,[1]Plan1!$GA$137:$GD$300,4),E2228)</f>
        <v>6659.95</v>
      </c>
      <c r="F2229" s="152">
        <f t="shared" si="749"/>
        <v>45076</v>
      </c>
      <c r="G2229" s="152">
        <f t="shared" si="767"/>
        <v>45107</v>
      </c>
      <c r="H2229" s="159">
        <f t="shared" si="750"/>
        <v>-7.9966633059680436E-4</v>
      </c>
      <c r="I2229" s="160">
        <f t="shared" si="759"/>
        <v>45168</v>
      </c>
      <c r="J2229" s="155">
        <f t="shared" si="768"/>
        <v>31</v>
      </c>
      <c r="K2229" s="155">
        <f t="shared" si="764"/>
        <v>27</v>
      </c>
      <c r="L2229" s="2">
        <f t="shared" si="760"/>
        <v>0.99930348000000002</v>
      </c>
      <c r="M2229" s="157">
        <f t="shared" si="765"/>
        <v>0.99930348000000002</v>
      </c>
      <c r="N2229" s="2">
        <f t="shared" si="751"/>
        <v>580.90831708999997</v>
      </c>
      <c r="O2229" s="161">
        <f t="shared" si="761"/>
        <v>0</v>
      </c>
      <c r="P2229" s="162">
        <f t="shared" si="752"/>
        <v>0</v>
      </c>
      <c r="Q2229" s="157">
        <f t="shared" si="753"/>
        <v>0</v>
      </c>
      <c r="R2229" s="163">
        <f t="shared" si="762"/>
        <v>0.12</v>
      </c>
      <c r="S2229" s="161">
        <f t="shared" si="754"/>
        <v>27</v>
      </c>
      <c r="T2229" s="161">
        <v>360</v>
      </c>
      <c r="U2229" s="164">
        <f t="shared" si="755"/>
        <v>1.0082593909999999</v>
      </c>
      <c r="V2229" s="157">
        <f t="shared" si="756"/>
        <v>4.7979489199999996</v>
      </c>
      <c r="W2229" s="2">
        <f t="shared" si="763"/>
        <v>0</v>
      </c>
      <c r="X2229" s="8"/>
      <c r="Y2229" s="8"/>
      <c r="Z2229" s="5"/>
      <c r="AA2229" s="1"/>
      <c r="AB2229" s="8"/>
      <c r="AC2229" s="3"/>
      <c r="AD2229" s="1"/>
      <c r="AE2229" s="3"/>
      <c r="AF2229" s="3"/>
      <c r="AG2229" s="4"/>
      <c r="AH2229" s="4"/>
      <c r="AI2229" s="4"/>
      <c r="AJ2229" s="1"/>
      <c r="AK2229" s="1"/>
      <c r="AL2229" s="1"/>
      <c r="AM2229" s="1"/>
    </row>
    <row r="2230" spans="1:177" ht="15" customHeight="1" x14ac:dyDescent="0.2">
      <c r="A2230" s="75">
        <f t="shared" si="757"/>
        <v>45165</v>
      </c>
      <c r="B2230" s="2">
        <f t="shared" si="748"/>
        <v>585.86960635000003</v>
      </c>
      <c r="C2230" s="157">
        <f t="shared" si="766"/>
        <v>581.31321336999997</v>
      </c>
      <c r="D2230" s="158">
        <f t="shared" si="758"/>
        <v>6665.28</v>
      </c>
      <c r="E2230" s="150">
        <f>IF(AND(K2230=1,K2229&gt;1),VLOOKUP(A2229,[1]Plan1!$GA$137:$GD$300,4),E2229)</f>
        <v>6659.95</v>
      </c>
      <c r="F2230" s="152">
        <f t="shared" si="749"/>
        <v>45076</v>
      </c>
      <c r="G2230" s="152">
        <f t="shared" si="767"/>
        <v>45107</v>
      </c>
      <c r="H2230" s="159">
        <f t="shared" si="750"/>
        <v>-7.9966633059680436E-4</v>
      </c>
      <c r="I2230" s="160">
        <f t="shared" si="759"/>
        <v>45168</v>
      </c>
      <c r="J2230" s="155">
        <f t="shared" si="768"/>
        <v>31</v>
      </c>
      <c r="K2230" s="155">
        <f t="shared" si="764"/>
        <v>28</v>
      </c>
      <c r="L2230" s="2">
        <f t="shared" si="760"/>
        <v>0.99927769</v>
      </c>
      <c r="M2230" s="157">
        <f t="shared" si="765"/>
        <v>0.99927769</v>
      </c>
      <c r="N2230" s="2">
        <f t="shared" si="751"/>
        <v>580.89332502000002</v>
      </c>
      <c r="O2230" s="161">
        <f t="shared" si="761"/>
        <v>0</v>
      </c>
      <c r="P2230" s="162">
        <f t="shared" si="752"/>
        <v>0</v>
      </c>
      <c r="Q2230" s="157">
        <f t="shared" si="753"/>
        <v>0</v>
      </c>
      <c r="R2230" s="163">
        <f t="shared" si="762"/>
        <v>0.12</v>
      </c>
      <c r="S2230" s="161">
        <f t="shared" si="754"/>
        <v>28</v>
      </c>
      <c r="T2230" s="161">
        <v>360</v>
      </c>
      <c r="U2230" s="164">
        <f t="shared" si="755"/>
        <v>1.0085666010000001</v>
      </c>
      <c r="V2230" s="157">
        <f t="shared" si="756"/>
        <v>4.9762813299999999</v>
      </c>
      <c r="W2230" s="2">
        <f t="shared" si="763"/>
        <v>0</v>
      </c>
      <c r="X2230" s="8"/>
      <c r="Y2230" s="8"/>
      <c r="Z2230" s="5"/>
      <c r="AA2230" s="1"/>
      <c r="AB2230" s="8"/>
      <c r="AC2230" s="3"/>
      <c r="AD2230" s="1"/>
      <c r="AE2230" s="3"/>
      <c r="AF2230" s="3"/>
      <c r="AG2230" s="4"/>
      <c r="AH2230" s="4"/>
      <c r="AI2230" s="4"/>
      <c r="AJ2230" s="1"/>
      <c r="AK2230" s="1"/>
      <c r="AL2230" s="1"/>
      <c r="AM2230" s="1"/>
    </row>
    <row r="2231" spans="1:177" ht="15" customHeight="1" x14ac:dyDescent="0.2">
      <c r="A2231" s="75">
        <f t="shared" si="757"/>
        <v>45166</v>
      </c>
      <c r="B2231" s="2">
        <f t="shared" si="748"/>
        <v>586.03299208999999</v>
      </c>
      <c r="C2231" s="157">
        <f t="shared" si="766"/>
        <v>581.31321336999997</v>
      </c>
      <c r="D2231" s="158">
        <f t="shared" si="758"/>
        <v>6665.28</v>
      </c>
      <c r="E2231" s="150">
        <f>IF(AND(K2231=1,K2230&gt;1),VLOOKUP(A2230,[1]Plan1!$GA$137:$GD$300,4),E2230)</f>
        <v>6659.95</v>
      </c>
      <c r="F2231" s="152">
        <f t="shared" si="749"/>
        <v>45076</v>
      </c>
      <c r="G2231" s="152">
        <f t="shared" si="767"/>
        <v>45107</v>
      </c>
      <c r="H2231" s="159">
        <f t="shared" si="750"/>
        <v>-7.9966633059680436E-4</v>
      </c>
      <c r="I2231" s="160">
        <f t="shared" si="759"/>
        <v>45168</v>
      </c>
      <c r="J2231" s="155">
        <f t="shared" si="768"/>
        <v>31</v>
      </c>
      <c r="K2231" s="155">
        <f t="shared" si="764"/>
        <v>29</v>
      </c>
      <c r="L2231" s="2">
        <f t="shared" si="760"/>
        <v>0.99925189999999997</v>
      </c>
      <c r="M2231" s="157">
        <f t="shared" si="765"/>
        <v>0.99925189999999997</v>
      </c>
      <c r="N2231" s="2">
        <f t="shared" si="751"/>
        <v>580.87833294999996</v>
      </c>
      <c r="O2231" s="161">
        <f t="shared" si="761"/>
        <v>0</v>
      </c>
      <c r="P2231" s="162">
        <f t="shared" si="752"/>
        <v>0</v>
      </c>
      <c r="Q2231" s="157">
        <f t="shared" si="753"/>
        <v>0</v>
      </c>
      <c r="R2231" s="163">
        <f t="shared" si="762"/>
        <v>0.12</v>
      </c>
      <c r="S2231" s="161">
        <f t="shared" si="754"/>
        <v>29</v>
      </c>
      <c r="T2231" s="161">
        <v>360</v>
      </c>
      <c r="U2231" s="164">
        <f t="shared" si="755"/>
        <v>1.008873905</v>
      </c>
      <c r="V2231" s="157">
        <f t="shared" si="756"/>
        <v>5.1546591399999997</v>
      </c>
      <c r="W2231" s="2">
        <f t="shared" si="763"/>
        <v>0</v>
      </c>
      <c r="X2231" s="8"/>
      <c r="Y2231" s="8"/>
      <c r="Z2231" s="5"/>
      <c r="AA2231" s="1"/>
      <c r="AB2231" s="8"/>
      <c r="AC2231" s="3"/>
      <c r="AD2231" s="1"/>
      <c r="AE2231" s="3"/>
      <c r="AF2231" s="3"/>
      <c r="AG2231" s="4"/>
      <c r="AH2231" s="4"/>
      <c r="AI2231" s="4"/>
      <c r="AJ2231" s="1"/>
      <c r="AK2231" s="1"/>
      <c r="AL2231" s="1"/>
      <c r="AM2231" s="1"/>
    </row>
    <row r="2232" spans="1:177" ht="15" customHeight="1" x14ac:dyDescent="0.2">
      <c r="A2232" s="75">
        <f t="shared" si="757"/>
        <v>45167</v>
      </c>
      <c r="B2232" s="2">
        <f t="shared" si="748"/>
        <v>586.19642263000003</v>
      </c>
      <c r="C2232" s="157">
        <f t="shared" si="766"/>
        <v>581.31321336999997</v>
      </c>
      <c r="D2232" s="158">
        <f t="shared" si="758"/>
        <v>6665.28</v>
      </c>
      <c r="E2232" s="150">
        <f>IF(AND(K2232=1,K2231&gt;1),VLOOKUP(A2231,[1]Plan1!$GA$137:$GD$300,4),E2231)</f>
        <v>6659.95</v>
      </c>
      <c r="F2232" s="152">
        <f t="shared" si="749"/>
        <v>45076</v>
      </c>
      <c r="G2232" s="152">
        <f t="shared" si="767"/>
        <v>45107</v>
      </c>
      <c r="H2232" s="159">
        <f t="shared" si="750"/>
        <v>-7.9966633059680436E-4</v>
      </c>
      <c r="I2232" s="160">
        <f t="shared" si="759"/>
        <v>45168</v>
      </c>
      <c r="J2232" s="155">
        <f t="shared" si="768"/>
        <v>31</v>
      </c>
      <c r="K2232" s="155">
        <f t="shared" si="764"/>
        <v>30</v>
      </c>
      <c r="L2232" s="2">
        <f t="shared" si="760"/>
        <v>0.99922610999999995</v>
      </c>
      <c r="M2232" s="157">
        <f t="shared" si="765"/>
        <v>0.99922610999999995</v>
      </c>
      <c r="N2232" s="2">
        <f t="shared" si="751"/>
        <v>580.86334088000001</v>
      </c>
      <c r="O2232" s="161">
        <f t="shared" si="761"/>
        <v>0</v>
      </c>
      <c r="P2232" s="162">
        <f t="shared" si="752"/>
        <v>0</v>
      </c>
      <c r="Q2232" s="157">
        <f t="shared" si="753"/>
        <v>0</v>
      </c>
      <c r="R2232" s="163">
        <f t="shared" si="762"/>
        <v>0.12</v>
      </c>
      <c r="S2232" s="161">
        <f t="shared" si="754"/>
        <v>30</v>
      </c>
      <c r="T2232" s="161">
        <v>360</v>
      </c>
      <c r="U2232" s="164">
        <f t="shared" si="755"/>
        <v>1.009181302</v>
      </c>
      <c r="V2232" s="157">
        <f t="shared" si="756"/>
        <v>5.3330817499999998</v>
      </c>
      <c r="W2232" s="2">
        <f t="shared" si="763"/>
        <v>0</v>
      </c>
      <c r="X2232" s="8"/>
      <c r="Y2232" s="8"/>
      <c r="Z2232" s="5"/>
      <c r="AA2232" s="1"/>
      <c r="AB2232" s="8"/>
      <c r="AC2232" s="3"/>
      <c r="AD2232" s="1"/>
      <c r="AE2232" s="3"/>
      <c r="AF2232" s="3"/>
      <c r="AG2232" s="4"/>
      <c r="AH2232" s="4"/>
      <c r="AI2232" s="4"/>
      <c r="AJ2232" s="1"/>
      <c r="AK2232" s="1"/>
      <c r="AL2232" s="1"/>
      <c r="AM2232" s="1"/>
    </row>
    <row r="2233" spans="1:177" ht="15" customHeight="1" x14ac:dyDescent="0.2">
      <c r="A2233" s="75">
        <f t="shared" si="757"/>
        <v>45168</v>
      </c>
      <c r="B2233" s="2">
        <f t="shared" si="748"/>
        <v>586.35990443000003</v>
      </c>
      <c r="C2233" s="157">
        <f t="shared" si="766"/>
        <v>581.31321336999997</v>
      </c>
      <c r="D2233" s="158">
        <f t="shared" si="758"/>
        <v>6665.28</v>
      </c>
      <c r="E2233" s="150">
        <f>IF(AND(K2233=1,K2232&gt;1),VLOOKUP(A2232,[1]Plan1!$GA$137:$GD$300,4),E2232)</f>
        <v>6659.95</v>
      </c>
      <c r="F2233" s="152">
        <f t="shared" si="749"/>
        <v>45076</v>
      </c>
      <c r="G2233" s="152">
        <f t="shared" si="767"/>
        <v>45107</v>
      </c>
      <c r="H2233" s="159">
        <f t="shared" si="750"/>
        <v>-7.9966633059680436E-4</v>
      </c>
      <c r="I2233" s="160">
        <f t="shared" si="759"/>
        <v>45168</v>
      </c>
      <c r="J2233" s="155">
        <f t="shared" si="768"/>
        <v>31</v>
      </c>
      <c r="K2233" s="155">
        <f t="shared" si="764"/>
        <v>31</v>
      </c>
      <c r="L2233" s="2">
        <f t="shared" si="760"/>
        <v>0.99920032999999997</v>
      </c>
      <c r="M2233" s="157">
        <f t="shared" si="765"/>
        <v>0.99920032999999997</v>
      </c>
      <c r="N2233" s="2">
        <f t="shared" si="751"/>
        <v>580.84835463000002</v>
      </c>
      <c r="O2233" s="161">
        <f t="shared" si="761"/>
        <v>37</v>
      </c>
      <c r="P2233" s="162">
        <f t="shared" si="752"/>
        <v>5.1208682534037445E-2</v>
      </c>
      <c r="Q2233" s="157">
        <f t="shared" si="753"/>
        <v>29.744478990000001</v>
      </c>
      <c r="R2233" s="163">
        <f t="shared" si="762"/>
        <v>0.12</v>
      </c>
      <c r="S2233" s="161">
        <f t="shared" si="754"/>
        <v>31</v>
      </c>
      <c r="T2233" s="161">
        <v>360</v>
      </c>
      <c r="U2233" s="164">
        <f t="shared" si="755"/>
        <v>1.0094887930000001</v>
      </c>
      <c r="V2233" s="157">
        <f t="shared" si="756"/>
        <v>5.5115498000000001</v>
      </c>
      <c r="W2233" s="2">
        <f t="shared" si="763"/>
        <v>35.256028790000002</v>
      </c>
      <c r="X2233" s="8"/>
      <c r="Y2233" s="8"/>
      <c r="Z2233" s="5"/>
      <c r="AA2233" s="1"/>
      <c r="AB2233" s="8"/>
      <c r="AC2233" s="3"/>
      <c r="AD2233" s="1"/>
      <c r="AE2233" s="3"/>
      <c r="AF2233" s="3"/>
      <c r="AG2233" s="4"/>
      <c r="AH2233" s="4"/>
      <c r="AI2233" s="4"/>
      <c r="AJ2233" s="1"/>
      <c r="AK2233" s="1"/>
      <c r="AL2233" s="1"/>
      <c r="AM2233" s="1"/>
    </row>
    <row r="2234" spans="1:177" ht="15" customHeight="1" x14ac:dyDescent="0.2">
      <c r="A2234" s="75">
        <f t="shared" si="757"/>
        <v>45169</v>
      </c>
      <c r="B2234" s="2">
        <f t="shared" si="748"/>
        <v>551.29311079999991</v>
      </c>
      <c r="C2234" s="157">
        <f t="shared" si="766"/>
        <v>551.10387564000007</v>
      </c>
      <c r="D2234" s="158">
        <f t="shared" si="758"/>
        <v>6659.95</v>
      </c>
      <c r="E2234" s="150">
        <f>IF(AND(K2234=1,K2233&gt;1),VLOOKUP(A2233,[1]Plan1!$GA$137:$GD$300,4),E2233)</f>
        <v>6667.94</v>
      </c>
      <c r="F2234" s="152">
        <f t="shared" si="749"/>
        <v>45107</v>
      </c>
      <c r="G2234" s="152">
        <f t="shared" si="767"/>
        <v>45137</v>
      </c>
      <c r="H2234" s="159">
        <f t="shared" si="750"/>
        <v>1.1997087065218626E-3</v>
      </c>
      <c r="I2234" s="160">
        <f t="shared" si="759"/>
        <v>45199</v>
      </c>
      <c r="J2234" s="155">
        <f t="shared" si="768"/>
        <v>31</v>
      </c>
      <c r="K2234" s="155">
        <f t="shared" si="764"/>
        <v>1</v>
      </c>
      <c r="L2234" s="2">
        <f t="shared" si="760"/>
        <v>1.0000386699999999</v>
      </c>
      <c r="M2234" s="157">
        <f t="shared" si="765"/>
        <v>1.0000386699999999</v>
      </c>
      <c r="N2234" s="2">
        <f t="shared" si="751"/>
        <v>551.12518681999995</v>
      </c>
      <c r="O2234" s="161">
        <f t="shared" si="761"/>
        <v>0</v>
      </c>
      <c r="P2234" s="162">
        <f t="shared" si="752"/>
        <v>0</v>
      </c>
      <c r="Q2234" s="157">
        <f t="shared" si="753"/>
        <v>0</v>
      </c>
      <c r="R2234" s="163">
        <f t="shared" si="762"/>
        <v>0.12</v>
      </c>
      <c r="S2234" s="161">
        <f t="shared" si="754"/>
        <v>1</v>
      </c>
      <c r="T2234" s="161">
        <v>360</v>
      </c>
      <c r="U2234" s="164">
        <f t="shared" si="755"/>
        <v>1.0003046929999999</v>
      </c>
      <c r="V2234" s="157">
        <f t="shared" si="756"/>
        <v>0.16792398</v>
      </c>
      <c r="W2234" s="2">
        <f t="shared" si="763"/>
        <v>0</v>
      </c>
      <c r="X2234" s="8"/>
      <c r="Y2234" s="8"/>
      <c r="Z2234" s="5"/>
      <c r="AA2234" s="1"/>
      <c r="AB2234" s="8"/>
      <c r="AC2234" s="3"/>
      <c r="AD2234" s="1"/>
      <c r="AE2234" s="3"/>
      <c r="AF2234" s="3"/>
      <c r="AG2234" s="4"/>
      <c r="AH2234" s="4"/>
      <c r="AI2234" s="4"/>
      <c r="AJ2234" s="1"/>
      <c r="AK2234" s="1"/>
      <c r="AL2234" s="1"/>
      <c r="AM2234" s="1"/>
    </row>
    <row r="2235" spans="1:177" ht="15" customHeight="1" x14ac:dyDescent="0.2">
      <c r="A2235" s="75">
        <f t="shared" si="757"/>
        <v>45170</v>
      </c>
      <c r="B2235" s="2">
        <f t="shared" si="748"/>
        <v>551.48241629000006</v>
      </c>
      <c r="C2235" s="157">
        <f t="shared" si="766"/>
        <v>551.10387564000007</v>
      </c>
      <c r="D2235" s="158">
        <f t="shared" si="758"/>
        <v>6659.95</v>
      </c>
      <c r="E2235" s="150">
        <f>IF(AND(K2235=1,K2234&gt;1),VLOOKUP(A2234,[1]Plan1!$GA$137:$GD$300,4),E2234)</f>
        <v>6667.94</v>
      </c>
      <c r="F2235" s="152">
        <f t="shared" si="749"/>
        <v>45107</v>
      </c>
      <c r="G2235" s="152">
        <f t="shared" si="767"/>
        <v>45137</v>
      </c>
      <c r="H2235" s="159">
        <f t="shared" si="750"/>
        <v>1.1997087065218626E-3</v>
      </c>
      <c r="I2235" s="160">
        <f t="shared" si="759"/>
        <v>45199</v>
      </c>
      <c r="J2235" s="155">
        <f t="shared" si="768"/>
        <v>31</v>
      </c>
      <c r="K2235" s="155">
        <f t="shared" si="764"/>
        <v>2</v>
      </c>
      <c r="L2235" s="2">
        <f t="shared" si="760"/>
        <v>1.00007735</v>
      </c>
      <c r="M2235" s="157">
        <f t="shared" si="765"/>
        <v>1.00007735</v>
      </c>
      <c r="N2235" s="2">
        <f t="shared" si="751"/>
        <v>551.14650352000001</v>
      </c>
      <c r="O2235" s="161">
        <f t="shared" si="761"/>
        <v>0</v>
      </c>
      <c r="P2235" s="162">
        <f t="shared" si="752"/>
        <v>0</v>
      </c>
      <c r="Q2235" s="157">
        <f t="shared" si="753"/>
        <v>0</v>
      </c>
      <c r="R2235" s="163">
        <f t="shared" si="762"/>
        <v>0.12</v>
      </c>
      <c r="S2235" s="161">
        <f t="shared" si="754"/>
        <v>2</v>
      </c>
      <c r="T2235" s="161">
        <v>360</v>
      </c>
      <c r="U2235" s="164">
        <f t="shared" si="755"/>
        <v>1.0006094800000001</v>
      </c>
      <c r="V2235" s="157">
        <f t="shared" si="756"/>
        <v>0.33591277000000003</v>
      </c>
      <c r="W2235" s="2">
        <f t="shared" si="763"/>
        <v>0</v>
      </c>
      <c r="X2235" s="8"/>
      <c r="Y2235" s="8"/>
      <c r="Z2235" s="5"/>
      <c r="AA2235" s="1"/>
      <c r="AB2235" s="8"/>
      <c r="AC2235" s="3"/>
      <c r="AD2235" s="1"/>
      <c r="AE2235" s="3"/>
      <c r="AF2235" s="3"/>
      <c r="AG2235" s="4"/>
      <c r="AH2235" s="4"/>
      <c r="AI2235" s="4"/>
      <c r="AJ2235" s="1"/>
      <c r="AK2235" s="1"/>
      <c r="AL2235" s="1"/>
      <c r="AM2235" s="1"/>
    </row>
    <row r="2236" spans="1:177" ht="15" customHeight="1" x14ac:dyDescent="0.2">
      <c r="A2236" s="75">
        <f t="shared" si="757"/>
        <v>45171</v>
      </c>
      <c r="B2236" s="2">
        <f t="shared" si="748"/>
        <v>551.67178546999992</v>
      </c>
      <c r="C2236" s="157">
        <f t="shared" si="766"/>
        <v>551.10387564000007</v>
      </c>
      <c r="D2236" s="158">
        <f t="shared" si="758"/>
        <v>6659.95</v>
      </c>
      <c r="E2236" s="150">
        <f>IF(AND(K2236=1,K2235&gt;1),VLOOKUP(A2235,[1]Plan1!$GA$137:$GD$300,4),E2235)</f>
        <v>6667.94</v>
      </c>
      <c r="F2236" s="152">
        <f t="shared" si="749"/>
        <v>45107</v>
      </c>
      <c r="G2236" s="152">
        <f t="shared" si="767"/>
        <v>45137</v>
      </c>
      <c r="H2236" s="159">
        <f t="shared" si="750"/>
        <v>1.1997087065218626E-3</v>
      </c>
      <c r="I2236" s="160">
        <f t="shared" si="759"/>
        <v>45199</v>
      </c>
      <c r="J2236" s="155">
        <f t="shared" si="768"/>
        <v>31</v>
      </c>
      <c r="K2236" s="155">
        <f t="shared" si="764"/>
        <v>3</v>
      </c>
      <c r="L2236" s="2">
        <f t="shared" si="760"/>
        <v>1.00011603</v>
      </c>
      <c r="M2236" s="157">
        <f t="shared" si="765"/>
        <v>1.00011603</v>
      </c>
      <c r="N2236" s="2">
        <f t="shared" si="751"/>
        <v>551.16782021999995</v>
      </c>
      <c r="O2236" s="161">
        <f t="shared" si="761"/>
        <v>0</v>
      </c>
      <c r="P2236" s="162">
        <f t="shared" si="752"/>
        <v>0</v>
      </c>
      <c r="Q2236" s="157">
        <f t="shared" si="753"/>
        <v>0</v>
      </c>
      <c r="R2236" s="163">
        <f t="shared" si="762"/>
        <v>0.12</v>
      </c>
      <c r="S2236" s="161">
        <f t="shared" si="754"/>
        <v>3</v>
      </c>
      <c r="T2236" s="161">
        <v>360</v>
      </c>
      <c r="U2236" s="164">
        <f t="shared" si="755"/>
        <v>1.000914359</v>
      </c>
      <c r="V2236" s="157">
        <f t="shared" si="756"/>
        <v>0.50396525000000003</v>
      </c>
      <c r="W2236" s="2">
        <f t="shared" si="763"/>
        <v>0</v>
      </c>
      <c r="X2236" s="8"/>
      <c r="Y2236" s="8"/>
      <c r="Z2236" s="5"/>
      <c r="AA2236" s="1"/>
      <c r="AB2236" s="8"/>
      <c r="AC2236" s="3"/>
      <c r="AD2236" s="1"/>
      <c r="AE2236" s="3"/>
      <c r="AF2236" s="3"/>
      <c r="AG2236" s="4"/>
      <c r="AH2236" s="4"/>
      <c r="AI2236" s="4"/>
      <c r="AJ2236" s="1"/>
      <c r="AK2236" s="1"/>
      <c r="AL2236" s="1"/>
      <c r="AM2236" s="1"/>
    </row>
    <row r="2237" spans="1:177" ht="15" customHeight="1" x14ac:dyDescent="0.2">
      <c r="A2237" s="75">
        <f t="shared" si="757"/>
        <v>45172</v>
      </c>
      <c r="B2237" s="2">
        <f t="shared" si="748"/>
        <v>551.86122442999999</v>
      </c>
      <c r="C2237" s="157">
        <f t="shared" si="766"/>
        <v>551.10387564000007</v>
      </c>
      <c r="D2237" s="158">
        <f t="shared" si="758"/>
        <v>6659.95</v>
      </c>
      <c r="E2237" s="150">
        <f>IF(AND(K2237=1,K2236&gt;1),VLOOKUP(A2236,[1]Plan1!$GA$137:$GD$300,4),E2236)</f>
        <v>6667.94</v>
      </c>
      <c r="F2237" s="152">
        <f t="shared" si="749"/>
        <v>45107</v>
      </c>
      <c r="G2237" s="152">
        <f t="shared" si="767"/>
        <v>45137</v>
      </c>
      <c r="H2237" s="159">
        <f t="shared" si="750"/>
        <v>1.1997087065218626E-3</v>
      </c>
      <c r="I2237" s="160">
        <f t="shared" si="759"/>
        <v>45199</v>
      </c>
      <c r="J2237" s="155">
        <f t="shared" si="768"/>
        <v>31</v>
      </c>
      <c r="K2237" s="155">
        <f t="shared" si="764"/>
        <v>4</v>
      </c>
      <c r="L2237" s="2">
        <f t="shared" si="760"/>
        <v>1.0001547200000001</v>
      </c>
      <c r="M2237" s="157">
        <f t="shared" si="765"/>
        <v>1.0001547200000001</v>
      </c>
      <c r="N2237" s="2">
        <f t="shared" si="751"/>
        <v>551.18914242999995</v>
      </c>
      <c r="O2237" s="161">
        <f t="shared" si="761"/>
        <v>0</v>
      </c>
      <c r="P2237" s="162">
        <f t="shared" si="752"/>
        <v>0</v>
      </c>
      <c r="Q2237" s="157">
        <f t="shared" si="753"/>
        <v>0</v>
      </c>
      <c r="R2237" s="163">
        <f t="shared" si="762"/>
        <v>0.12</v>
      </c>
      <c r="S2237" s="161">
        <f t="shared" si="754"/>
        <v>4</v>
      </c>
      <c r="T2237" s="161">
        <v>360</v>
      </c>
      <c r="U2237" s="164">
        <f t="shared" si="755"/>
        <v>1.0012193309999999</v>
      </c>
      <c r="V2237" s="157">
        <f t="shared" si="756"/>
        <v>0.67208199999999996</v>
      </c>
      <c r="W2237" s="2">
        <f t="shared" si="763"/>
        <v>0</v>
      </c>
      <c r="X2237" s="8"/>
      <c r="Y2237" s="8"/>
      <c r="Z2237" s="5"/>
      <c r="AA2237" s="1"/>
      <c r="AB2237" s="8"/>
      <c r="AC2237" s="3"/>
      <c r="AD2237" s="1"/>
      <c r="AE2237" s="3"/>
      <c r="AF2237" s="3"/>
      <c r="AG2237" s="4"/>
      <c r="AH2237" s="4"/>
      <c r="AI2237" s="4"/>
      <c r="AJ2237" s="1"/>
      <c r="AK2237" s="1"/>
      <c r="AL2237" s="1"/>
      <c r="AM2237" s="1"/>
    </row>
    <row r="2238" spans="1:177" ht="15" customHeight="1" x14ac:dyDescent="0.2">
      <c r="A2238" s="75">
        <f t="shared" si="757"/>
        <v>45173</v>
      </c>
      <c r="B2238" s="2">
        <f t="shared" si="748"/>
        <v>552.05072212999994</v>
      </c>
      <c r="C2238" s="157">
        <f t="shared" si="766"/>
        <v>551.10387564000007</v>
      </c>
      <c r="D2238" s="158">
        <f t="shared" si="758"/>
        <v>6659.95</v>
      </c>
      <c r="E2238" s="150">
        <f>IF(AND(K2238=1,K2237&gt;1),VLOOKUP(A2237,[1]Plan1!$GA$137:$GD$300,4),E2237)</f>
        <v>6667.94</v>
      </c>
      <c r="F2238" s="152">
        <f t="shared" si="749"/>
        <v>45107</v>
      </c>
      <c r="G2238" s="152">
        <f t="shared" si="767"/>
        <v>45137</v>
      </c>
      <c r="H2238" s="159">
        <f t="shared" si="750"/>
        <v>1.1997087065218626E-3</v>
      </c>
      <c r="I2238" s="160">
        <f t="shared" si="759"/>
        <v>45199</v>
      </c>
      <c r="J2238" s="155">
        <f t="shared" si="768"/>
        <v>31</v>
      </c>
      <c r="K2238" s="155">
        <f t="shared" si="764"/>
        <v>5</v>
      </c>
      <c r="L2238" s="2">
        <f t="shared" si="760"/>
        <v>1.0001933999999999</v>
      </c>
      <c r="M2238" s="157">
        <f t="shared" si="765"/>
        <v>1.0001933999999999</v>
      </c>
      <c r="N2238" s="2">
        <f t="shared" si="751"/>
        <v>551.21045912</v>
      </c>
      <c r="O2238" s="161">
        <f t="shared" si="761"/>
        <v>0</v>
      </c>
      <c r="P2238" s="162">
        <f t="shared" si="752"/>
        <v>0</v>
      </c>
      <c r="Q2238" s="157">
        <f t="shared" si="753"/>
        <v>0</v>
      </c>
      <c r="R2238" s="163">
        <f t="shared" si="762"/>
        <v>0.12</v>
      </c>
      <c r="S2238" s="161">
        <f t="shared" si="754"/>
        <v>5</v>
      </c>
      <c r="T2238" s="161">
        <v>360</v>
      </c>
      <c r="U2238" s="164">
        <f t="shared" si="755"/>
        <v>1.001524396</v>
      </c>
      <c r="V2238" s="157">
        <f t="shared" si="756"/>
        <v>0.84026301000000003</v>
      </c>
      <c r="W2238" s="2">
        <f t="shared" si="763"/>
        <v>0</v>
      </c>
      <c r="X2238" s="8"/>
      <c r="Y2238" s="8"/>
      <c r="Z2238" s="5"/>
      <c r="AA2238" s="1"/>
      <c r="AB2238" s="8"/>
      <c r="AC2238" s="3"/>
      <c r="AD2238" s="1"/>
      <c r="AE2238" s="3"/>
      <c r="AF2238" s="3"/>
      <c r="AG2238" s="4"/>
      <c r="AH2238" s="4"/>
      <c r="AI2238" s="4"/>
      <c r="AJ2238" s="1"/>
      <c r="AK2238" s="1"/>
      <c r="AL2238" s="1"/>
      <c r="AM2238" s="1"/>
    </row>
    <row r="2239" spans="1:177" ht="15" customHeight="1" x14ac:dyDescent="0.2">
      <c r="A2239" s="75">
        <f t="shared" si="757"/>
        <v>45174</v>
      </c>
      <c r="B2239" s="2">
        <f t="shared" si="748"/>
        <v>552.24028412000007</v>
      </c>
      <c r="C2239" s="157">
        <f t="shared" si="766"/>
        <v>551.10387564000007</v>
      </c>
      <c r="D2239" s="158">
        <f t="shared" si="758"/>
        <v>6659.95</v>
      </c>
      <c r="E2239" s="150">
        <f>IF(AND(K2239=1,K2238&gt;1),VLOOKUP(A2238,[1]Plan1!$GA$137:$GD$300,4),E2238)</f>
        <v>6667.94</v>
      </c>
      <c r="F2239" s="152">
        <f t="shared" si="749"/>
        <v>45107</v>
      </c>
      <c r="G2239" s="152">
        <f t="shared" si="767"/>
        <v>45137</v>
      </c>
      <c r="H2239" s="159">
        <f t="shared" si="750"/>
        <v>1.1997087065218626E-3</v>
      </c>
      <c r="I2239" s="160">
        <f t="shared" si="759"/>
        <v>45199</v>
      </c>
      <c r="J2239" s="155">
        <f t="shared" si="768"/>
        <v>31</v>
      </c>
      <c r="K2239" s="155">
        <f t="shared" si="764"/>
        <v>6</v>
      </c>
      <c r="L2239" s="2">
        <f t="shared" si="760"/>
        <v>1.00023208</v>
      </c>
      <c r="M2239" s="157">
        <f t="shared" si="765"/>
        <v>1.00023208</v>
      </c>
      <c r="N2239" s="2">
        <f t="shared" si="751"/>
        <v>551.23177582000005</v>
      </c>
      <c r="O2239" s="161">
        <f t="shared" si="761"/>
        <v>0</v>
      </c>
      <c r="P2239" s="162">
        <f t="shared" si="752"/>
        <v>0</v>
      </c>
      <c r="Q2239" s="157">
        <f t="shared" si="753"/>
        <v>0</v>
      </c>
      <c r="R2239" s="163">
        <f t="shared" si="762"/>
        <v>0.12</v>
      </c>
      <c r="S2239" s="161">
        <f t="shared" si="754"/>
        <v>6</v>
      </c>
      <c r="T2239" s="161">
        <v>360</v>
      </c>
      <c r="U2239" s="164">
        <f t="shared" si="755"/>
        <v>1.001829554</v>
      </c>
      <c r="V2239" s="157">
        <f t="shared" si="756"/>
        <v>1.0085082999999999</v>
      </c>
      <c r="W2239" s="2">
        <f t="shared" si="763"/>
        <v>0</v>
      </c>
      <c r="X2239" s="8"/>
      <c r="Y2239" s="8"/>
      <c r="Z2239" s="5"/>
      <c r="AA2239" s="1"/>
      <c r="AB2239" s="8"/>
      <c r="AC2239" s="3"/>
      <c r="AD2239" s="1"/>
      <c r="AE2239" s="3"/>
      <c r="AF2239" s="3"/>
      <c r="AG2239" s="4"/>
      <c r="AH2239" s="4"/>
      <c r="AI2239" s="4"/>
      <c r="AJ2239" s="1"/>
      <c r="AK2239" s="1"/>
      <c r="AL2239" s="1"/>
      <c r="AM2239" s="1"/>
    </row>
    <row r="2240" spans="1:177" ht="15" customHeight="1" x14ac:dyDescent="0.2">
      <c r="A2240" s="75">
        <f t="shared" si="757"/>
        <v>45175</v>
      </c>
      <c r="B2240" s="2">
        <f t="shared" si="748"/>
        <v>552.42991534000009</v>
      </c>
      <c r="C2240" s="157">
        <f t="shared" si="766"/>
        <v>551.10387564000007</v>
      </c>
      <c r="D2240" s="158">
        <f t="shared" si="758"/>
        <v>6659.95</v>
      </c>
      <c r="E2240" s="150">
        <f>IF(AND(K2240=1,K2239&gt;1),VLOOKUP(A2239,[1]Plan1!$GA$137:$GD$300,4),E2239)</f>
        <v>6667.94</v>
      </c>
      <c r="F2240" s="152">
        <f t="shared" si="749"/>
        <v>45107</v>
      </c>
      <c r="G2240" s="152">
        <f t="shared" si="767"/>
        <v>45137</v>
      </c>
      <c r="H2240" s="159">
        <f t="shared" si="750"/>
        <v>1.1997087065218626E-3</v>
      </c>
      <c r="I2240" s="160">
        <f t="shared" si="759"/>
        <v>45199</v>
      </c>
      <c r="J2240" s="155">
        <f t="shared" si="768"/>
        <v>31</v>
      </c>
      <c r="K2240" s="155">
        <f t="shared" si="764"/>
        <v>7</v>
      </c>
      <c r="L2240" s="2">
        <f t="shared" si="760"/>
        <v>1.00027077</v>
      </c>
      <c r="M2240" s="157">
        <f t="shared" si="765"/>
        <v>1.00027077</v>
      </c>
      <c r="N2240" s="2">
        <f t="shared" si="751"/>
        <v>551.25309803000005</v>
      </c>
      <c r="O2240" s="161">
        <f t="shared" si="761"/>
        <v>0</v>
      </c>
      <c r="P2240" s="162">
        <f t="shared" si="752"/>
        <v>0</v>
      </c>
      <c r="Q2240" s="157">
        <f t="shared" si="753"/>
        <v>0</v>
      </c>
      <c r="R2240" s="163">
        <f t="shared" si="762"/>
        <v>0.12</v>
      </c>
      <c r="S2240" s="161">
        <f t="shared" si="754"/>
        <v>7</v>
      </c>
      <c r="T2240" s="161">
        <v>360</v>
      </c>
      <c r="U2240" s="164">
        <f t="shared" si="755"/>
        <v>1.002134804</v>
      </c>
      <c r="V2240" s="157">
        <f t="shared" si="756"/>
        <v>1.1768173099999999</v>
      </c>
      <c r="W2240" s="2">
        <f t="shared" si="763"/>
        <v>0</v>
      </c>
      <c r="X2240" s="8"/>
      <c r="Y2240" s="8"/>
      <c r="Z2240" s="5"/>
      <c r="AA2240" s="1"/>
      <c r="AB2240" s="8"/>
      <c r="AC2240" s="3"/>
      <c r="AD2240" s="1"/>
      <c r="AE2240" s="3"/>
      <c r="AF2240" s="3"/>
      <c r="AG2240" s="4"/>
      <c r="AH2240" s="4"/>
      <c r="AI2240" s="4"/>
      <c r="AJ2240" s="1"/>
      <c r="AK2240" s="1"/>
      <c r="AL2240" s="1"/>
      <c r="AM2240" s="1"/>
    </row>
    <row r="2241" spans="1:177" ht="15" customHeight="1" x14ac:dyDescent="0.2">
      <c r="A2241" s="75">
        <f t="shared" si="757"/>
        <v>45176</v>
      </c>
      <c r="B2241" s="2">
        <f t="shared" si="748"/>
        <v>552.61961141000006</v>
      </c>
      <c r="C2241" s="157">
        <f t="shared" si="766"/>
        <v>551.10387564000007</v>
      </c>
      <c r="D2241" s="158">
        <f t="shared" si="758"/>
        <v>6659.95</v>
      </c>
      <c r="E2241" s="150">
        <f>IF(AND(K2241=1,K2240&gt;1),VLOOKUP(A2240,[1]Plan1!$GA$137:$GD$300,4),E2240)</f>
        <v>6667.94</v>
      </c>
      <c r="F2241" s="152">
        <f t="shared" si="749"/>
        <v>45107</v>
      </c>
      <c r="G2241" s="152">
        <f t="shared" si="767"/>
        <v>45137</v>
      </c>
      <c r="H2241" s="159">
        <f t="shared" si="750"/>
        <v>1.1997087065218626E-3</v>
      </c>
      <c r="I2241" s="160">
        <f t="shared" si="759"/>
        <v>45199</v>
      </c>
      <c r="J2241" s="155">
        <f t="shared" si="768"/>
        <v>31</v>
      </c>
      <c r="K2241" s="155">
        <f t="shared" si="764"/>
        <v>8</v>
      </c>
      <c r="L2241" s="2">
        <f t="shared" si="760"/>
        <v>1.00030946</v>
      </c>
      <c r="M2241" s="157">
        <f t="shared" si="765"/>
        <v>1.00030946</v>
      </c>
      <c r="N2241" s="2">
        <f t="shared" si="751"/>
        <v>551.27442024000004</v>
      </c>
      <c r="O2241" s="161">
        <f t="shared" si="761"/>
        <v>0</v>
      </c>
      <c r="P2241" s="162">
        <f t="shared" si="752"/>
        <v>0</v>
      </c>
      <c r="Q2241" s="157">
        <f t="shared" si="753"/>
        <v>0</v>
      </c>
      <c r="R2241" s="163">
        <f t="shared" si="762"/>
        <v>0.12</v>
      </c>
      <c r="S2241" s="161">
        <f t="shared" si="754"/>
        <v>8</v>
      </c>
      <c r="T2241" s="161">
        <v>360</v>
      </c>
      <c r="U2241" s="164">
        <f t="shared" si="755"/>
        <v>1.002440148</v>
      </c>
      <c r="V2241" s="157">
        <f t="shared" si="756"/>
        <v>1.3451911700000001</v>
      </c>
      <c r="W2241" s="2">
        <f t="shared" si="763"/>
        <v>0</v>
      </c>
      <c r="X2241" s="8"/>
      <c r="Y2241" s="8"/>
      <c r="Z2241" s="5"/>
      <c r="AA2241" s="1"/>
      <c r="AB2241" s="8"/>
      <c r="AC2241" s="3"/>
      <c r="AD2241" s="1"/>
      <c r="AE2241" s="3"/>
      <c r="AF2241" s="3"/>
      <c r="AG2241" s="4"/>
      <c r="AH2241" s="4"/>
      <c r="AI2241" s="4"/>
      <c r="AJ2241" s="1"/>
      <c r="AK2241" s="1"/>
      <c r="AL2241" s="1"/>
      <c r="AM2241" s="1"/>
    </row>
    <row r="2242" spans="1:177" ht="15" customHeight="1" x14ac:dyDescent="0.2">
      <c r="A2242" s="75">
        <f t="shared" si="757"/>
        <v>45177</v>
      </c>
      <c r="B2242" s="2">
        <f t="shared" si="748"/>
        <v>552.80937176999998</v>
      </c>
      <c r="C2242" s="157">
        <f t="shared" si="766"/>
        <v>551.10387564000007</v>
      </c>
      <c r="D2242" s="158">
        <f t="shared" si="758"/>
        <v>6659.95</v>
      </c>
      <c r="E2242" s="150">
        <f>IF(AND(K2242=1,K2241&gt;1),VLOOKUP(A2241,[1]Plan1!$GA$137:$GD$300,4),E2241)</f>
        <v>6667.94</v>
      </c>
      <c r="F2242" s="152">
        <f t="shared" si="749"/>
        <v>45107</v>
      </c>
      <c r="G2242" s="152">
        <f t="shared" si="767"/>
        <v>45137</v>
      </c>
      <c r="H2242" s="159">
        <f t="shared" si="750"/>
        <v>1.1997087065218626E-3</v>
      </c>
      <c r="I2242" s="160">
        <f t="shared" si="759"/>
        <v>45199</v>
      </c>
      <c r="J2242" s="155">
        <f t="shared" si="768"/>
        <v>31</v>
      </c>
      <c r="K2242" s="155">
        <f t="shared" si="764"/>
        <v>9</v>
      </c>
      <c r="L2242" s="2">
        <f t="shared" si="760"/>
        <v>1.00034815</v>
      </c>
      <c r="M2242" s="157">
        <f t="shared" si="765"/>
        <v>1.00034815</v>
      </c>
      <c r="N2242" s="2">
        <f t="shared" si="751"/>
        <v>551.29574245000003</v>
      </c>
      <c r="O2242" s="161">
        <f t="shared" si="761"/>
        <v>0</v>
      </c>
      <c r="P2242" s="162">
        <f t="shared" si="752"/>
        <v>0</v>
      </c>
      <c r="Q2242" s="157">
        <f t="shared" si="753"/>
        <v>0</v>
      </c>
      <c r="R2242" s="163">
        <f t="shared" si="762"/>
        <v>0.12</v>
      </c>
      <c r="S2242" s="161">
        <f t="shared" si="754"/>
        <v>9</v>
      </c>
      <c r="T2242" s="161">
        <v>360</v>
      </c>
      <c r="U2242" s="164">
        <f t="shared" si="755"/>
        <v>1.002745585</v>
      </c>
      <c r="V2242" s="157">
        <f t="shared" si="756"/>
        <v>1.5136293199999999</v>
      </c>
      <c r="W2242" s="2">
        <f t="shared" si="763"/>
        <v>0</v>
      </c>
      <c r="X2242" s="8"/>
      <c r="Y2242" s="8"/>
      <c r="Z2242" s="5"/>
      <c r="AA2242" s="1"/>
      <c r="AB2242" s="8"/>
      <c r="AC2242" s="3"/>
      <c r="AD2242" s="1"/>
      <c r="AE2242" s="3"/>
      <c r="AF2242" s="3"/>
      <c r="AG2242" s="4"/>
      <c r="AH2242" s="4"/>
      <c r="AI2242" s="4"/>
      <c r="AJ2242" s="1"/>
      <c r="AK2242" s="1"/>
      <c r="AL2242" s="1"/>
      <c r="AM2242" s="1"/>
    </row>
    <row r="2243" spans="1:177" ht="15" customHeight="1" x14ac:dyDescent="0.2">
      <c r="A2243" s="75">
        <f t="shared" si="757"/>
        <v>45178</v>
      </c>
      <c r="B2243" s="2">
        <f t="shared" si="748"/>
        <v>552.99919641999998</v>
      </c>
      <c r="C2243" s="157">
        <f t="shared" si="766"/>
        <v>551.10387564000007</v>
      </c>
      <c r="D2243" s="158">
        <f t="shared" si="758"/>
        <v>6659.95</v>
      </c>
      <c r="E2243" s="150">
        <f>IF(AND(K2243=1,K2242&gt;1),VLOOKUP(A2242,[1]Plan1!$GA$137:$GD$300,4),E2242)</f>
        <v>6667.94</v>
      </c>
      <c r="F2243" s="152">
        <f t="shared" si="749"/>
        <v>45107</v>
      </c>
      <c r="G2243" s="152">
        <f t="shared" si="767"/>
        <v>45137</v>
      </c>
      <c r="H2243" s="159">
        <f t="shared" si="750"/>
        <v>1.1997087065218626E-3</v>
      </c>
      <c r="I2243" s="160">
        <f t="shared" si="759"/>
        <v>45199</v>
      </c>
      <c r="J2243" s="155">
        <f t="shared" si="768"/>
        <v>31</v>
      </c>
      <c r="K2243" s="155">
        <f t="shared" si="764"/>
        <v>10</v>
      </c>
      <c r="L2243" s="2">
        <f t="shared" si="760"/>
        <v>1.00038684</v>
      </c>
      <c r="M2243" s="157">
        <f t="shared" si="765"/>
        <v>1.00038684</v>
      </c>
      <c r="N2243" s="2">
        <f t="shared" si="751"/>
        <v>551.31706466000003</v>
      </c>
      <c r="O2243" s="161">
        <f t="shared" si="761"/>
        <v>0</v>
      </c>
      <c r="P2243" s="162">
        <f t="shared" si="752"/>
        <v>0</v>
      </c>
      <c r="Q2243" s="157">
        <f t="shared" si="753"/>
        <v>0</v>
      </c>
      <c r="R2243" s="163">
        <f t="shared" si="762"/>
        <v>0.12</v>
      </c>
      <c r="S2243" s="161">
        <f t="shared" si="754"/>
        <v>10</v>
      </c>
      <c r="T2243" s="161">
        <v>360</v>
      </c>
      <c r="U2243" s="164">
        <f t="shared" si="755"/>
        <v>1.0030511150000001</v>
      </c>
      <c r="V2243" s="157">
        <f t="shared" si="756"/>
        <v>1.6821317600000001</v>
      </c>
      <c r="W2243" s="2">
        <f t="shared" si="763"/>
        <v>0</v>
      </c>
      <c r="X2243" s="8"/>
      <c r="Y2243" s="8"/>
      <c r="Z2243" s="5"/>
      <c r="AA2243" s="1"/>
      <c r="AB2243" s="8"/>
      <c r="AC2243" s="3"/>
      <c r="AD2243" s="1"/>
      <c r="AE2243" s="3"/>
      <c r="AF2243" s="3"/>
      <c r="AG2243" s="4"/>
      <c r="AH2243" s="4"/>
      <c r="AI2243" s="4"/>
      <c r="AJ2243" s="1"/>
      <c r="AK2243" s="1"/>
      <c r="AL2243" s="1"/>
      <c r="AM2243" s="1"/>
    </row>
    <row r="2244" spans="1:177" ht="15" customHeight="1" x14ac:dyDescent="0.2">
      <c r="A2244" s="75">
        <f t="shared" si="757"/>
        <v>45179</v>
      </c>
      <c r="B2244" s="2">
        <f t="shared" si="748"/>
        <v>553.18908538000005</v>
      </c>
      <c r="C2244" s="157">
        <f t="shared" si="766"/>
        <v>551.10387564000007</v>
      </c>
      <c r="D2244" s="158">
        <f t="shared" si="758"/>
        <v>6659.95</v>
      </c>
      <c r="E2244" s="150">
        <f>IF(AND(K2244=1,K2243&gt;1),VLOOKUP(A2243,[1]Plan1!$GA$137:$GD$300,4),E2243)</f>
        <v>6667.94</v>
      </c>
      <c r="F2244" s="152">
        <f t="shared" si="749"/>
        <v>45107</v>
      </c>
      <c r="G2244" s="152">
        <f t="shared" si="767"/>
        <v>45137</v>
      </c>
      <c r="H2244" s="159">
        <f t="shared" si="750"/>
        <v>1.1997087065218626E-3</v>
      </c>
      <c r="I2244" s="160">
        <f t="shared" si="759"/>
        <v>45199</v>
      </c>
      <c r="J2244" s="155">
        <f t="shared" si="768"/>
        <v>31</v>
      </c>
      <c r="K2244" s="155">
        <f t="shared" si="764"/>
        <v>11</v>
      </c>
      <c r="L2244" s="2">
        <f t="shared" si="760"/>
        <v>1.00042553</v>
      </c>
      <c r="M2244" s="157">
        <f t="shared" si="765"/>
        <v>1.00042553</v>
      </c>
      <c r="N2244" s="2">
        <f t="shared" si="751"/>
        <v>551.33838687000002</v>
      </c>
      <c r="O2244" s="161">
        <f t="shared" si="761"/>
        <v>0</v>
      </c>
      <c r="P2244" s="162">
        <f t="shared" si="752"/>
        <v>0</v>
      </c>
      <c r="Q2244" s="157">
        <f t="shared" si="753"/>
        <v>0</v>
      </c>
      <c r="R2244" s="163">
        <f t="shared" si="762"/>
        <v>0.12</v>
      </c>
      <c r="S2244" s="161">
        <f t="shared" si="754"/>
        <v>11</v>
      </c>
      <c r="T2244" s="161">
        <v>360</v>
      </c>
      <c r="U2244" s="164">
        <f t="shared" si="755"/>
        <v>1.0033567379999999</v>
      </c>
      <c r="V2244" s="157">
        <f t="shared" si="756"/>
        <v>1.85069851</v>
      </c>
      <c r="W2244" s="2">
        <f t="shared" si="763"/>
        <v>0</v>
      </c>
      <c r="X2244" s="8"/>
      <c r="Y2244" s="8"/>
      <c r="Z2244" s="5"/>
      <c r="AA2244" s="1"/>
      <c r="AB2244" s="8"/>
      <c r="AC2244" s="3"/>
      <c r="AD2244" s="1"/>
      <c r="AE2244" s="3"/>
      <c r="AF2244" s="3"/>
      <c r="AG2244" s="4"/>
      <c r="AH2244" s="4"/>
      <c r="AI2244" s="4"/>
      <c r="AJ2244" s="1"/>
      <c r="AK2244" s="1"/>
      <c r="AL2244" s="1"/>
      <c r="AM2244" s="1"/>
    </row>
    <row r="2245" spans="1:177" ht="15" customHeight="1" x14ac:dyDescent="0.2">
      <c r="A2245" s="75">
        <f t="shared" si="757"/>
        <v>45180</v>
      </c>
      <c r="B2245" s="2">
        <f t="shared" si="748"/>
        <v>553.37904417999994</v>
      </c>
      <c r="C2245" s="157">
        <f t="shared" si="766"/>
        <v>551.10387564000007</v>
      </c>
      <c r="D2245" s="158">
        <f t="shared" si="758"/>
        <v>6659.95</v>
      </c>
      <c r="E2245" s="150">
        <f>IF(AND(K2245=1,K2244&gt;1),VLOOKUP(A2244,[1]Plan1!$GA$137:$GD$300,4),E2244)</f>
        <v>6667.94</v>
      </c>
      <c r="F2245" s="152">
        <f t="shared" si="749"/>
        <v>45107</v>
      </c>
      <c r="G2245" s="152">
        <f t="shared" si="767"/>
        <v>45137</v>
      </c>
      <c r="H2245" s="159">
        <f t="shared" si="750"/>
        <v>1.1997087065218626E-3</v>
      </c>
      <c r="I2245" s="160">
        <f t="shared" si="759"/>
        <v>45199</v>
      </c>
      <c r="J2245" s="155">
        <f t="shared" si="768"/>
        <v>31</v>
      </c>
      <c r="K2245" s="155">
        <f t="shared" si="764"/>
        <v>12</v>
      </c>
      <c r="L2245" s="2">
        <f t="shared" si="760"/>
        <v>1.00046423</v>
      </c>
      <c r="M2245" s="157">
        <f t="shared" si="765"/>
        <v>1.00046423</v>
      </c>
      <c r="N2245" s="2">
        <f t="shared" si="751"/>
        <v>551.35971458999995</v>
      </c>
      <c r="O2245" s="161">
        <f t="shared" si="761"/>
        <v>0</v>
      </c>
      <c r="P2245" s="162">
        <f t="shared" si="752"/>
        <v>0</v>
      </c>
      <c r="Q2245" s="157">
        <f t="shared" si="753"/>
        <v>0</v>
      </c>
      <c r="R2245" s="163">
        <f t="shared" si="762"/>
        <v>0.12</v>
      </c>
      <c r="S2245" s="161">
        <f t="shared" si="754"/>
        <v>12</v>
      </c>
      <c r="T2245" s="161">
        <v>360</v>
      </c>
      <c r="U2245" s="164">
        <f t="shared" si="755"/>
        <v>1.0036624540000001</v>
      </c>
      <c r="V2245" s="157">
        <f t="shared" si="756"/>
        <v>2.0193295899999999</v>
      </c>
      <c r="W2245" s="2">
        <f t="shared" si="763"/>
        <v>0</v>
      </c>
      <c r="X2245" s="8"/>
      <c r="Y2245" s="8"/>
      <c r="Z2245" s="5"/>
      <c r="AA2245" s="1"/>
      <c r="AB2245" s="8"/>
      <c r="AC2245" s="3"/>
      <c r="AD2245" s="1"/>
      <c r="AE2245" s="3"/>
      <c r="AF2245" s="3"/>
      <c r="AG2245" s="4"/>
      <c r="AH2245" s="4"/>
      <c r="AI2245" s="4"/>
      <c r="AJ2245" s="1"/>
      <c r="AK2245" s="1"/>
      <c r="AL2245" s="1"/>
      <c r="AM2245" s="1"/>
    </row>
    <row r="2246" spans="1:177" ht="15" customHeight="1" x14ac:dyDescent="0.2">
      <c r="A2246" s="75">
        <f t="shared" si="757"/>
        <v>45181</v>
      </c>
      <c r="B2246" s="2">
        <f t="shared" si="748"/>
        <v>553.56906230999994</v>
      </c>
      <c r="C2246" s="157">
        <f t="shared" si="766"/>
        <v>551.10387564000007</v>
      </c>
      <c r="D2246" s="158">
        <f t="shared" si="758"/>
        <v>6659.95</v>
      </c>
      <c r="E2246" s="150">
        <f>IF(AND(K2246=1,K2245&gt;1),VLOOKUP(A2245,[1]Plan1!$GA$137:$GD$300,4),E2245)</f>
        <v>6667.94</v>
      </c>
      <c r="F2246" s="152">
        <f t="shared" si="749"/>
        <v>45107</v>
      </c>
      <c r="G2246" s="152">
        <f t="shared" si="767"/>
        <v>45137</v>
      </c>
      <c r="H2246" s="159">
        <f t="shared" si="750"/>
        <v>1.1997087065218626E-3</v>
      </c>
      <c r="I2246" s="160">
        <f t="shared" si="759"/>
        <v>45199</v>
      </c>
      <c r="J2246" s="155">
        <f t="shared" si="768"/>
        <v>31</v>
      </c>
      <c r="K2246" s="155">
        <f t="shared" si="764"/>
        <v>13</v>
      </c>
      <c r="L2246" s="2">
        <f t="shared" si="760"/>
        <v>1.00050292</v>
      </c>
      <c r="M2246" s="157">
        <f t="shared" si="765"/>
        <v>1.00050292</v>
      </c>
      <c r="N2246" s="2">
        <f t="shared" si="751"/>
        <v>551.38103679999995</v>
      </c>
      <c r="O2246" s="161">
        <f t="shared" si="761"/>
        <v>0</v>
      </c>
      <c r="P2246" s="162">
        <f t="shared" si="752"/>
        <v>0</v>
      </c>
      <c r="Q2246" s="157">
        <f t="shared" si="753"/>
        <v>0</v>
      </c>
      <c r="R2246" s="163">
        <f t="shared" si="762"/>
        <v>0.12</v>
      </c>
      <c r="S2246" s="161">
        <f t="shared" si="754"/>
        <v>13</v>
      </c>
      <c r="T2246" s="161">
        <v>360</v>
      </c>
      <c r="U2246" s="164">
        <f t="shared" si="755"/>
        <v>1.0039682640000001</v>
      </c>
      <c r="V2246" s="157">
        <f t="shared" si="756"/>
        <v>2.1880255100000001</v>
      </c>
      <c r="W2246" s="2">
        <f t="shared" si="763"/>
        <v>0</v>
      </c>
      <c r="X2246" s="8"/>
      <c r="Y2246" s="8"/>
      <c r="Z2246" s="5"/>
      <c r="AA2246" s="1"/>
      <c r="AB2246" s="8"/>
      <c r="AC2246" s="3"/>
      <c r="AD2246" s="1"/>
      <c r="AE2246" s="3"/>
      <c r="AF2246" s="3"/>
      <c r="AG2246" s="4"/>
      <c r="AH2246" s="4"/>
      <c r="AI2246" s="4"/>
      <c r="AJ2246" s="1"/>
      <c r="AK2246" s="1"/>
      <c r="AL2246" s="1"/>
      <c r="AM2246" s="1"/>
    </row>
    <row r="2247" spans="1:177" ht="15" customHeight="1" x14ac:dyDescent="0.2">
      <c r="A2247" s="75">
        <f t="shared" si="757"/>
        <v>45182</v>
      </c>
      <c r="B2247" s="2">
        <f t="shared" si="748"/>
        <v>553.75914975000001</v>
      </c>
      <c r="C2247" s="157">
        <f t="shared" si="766"/>
        <v>551.10387564000007</v>
      </c>
      <c r="D2247" s="158">
        <f t="shared" si="758"/>
        <v>6659.95</v>
      </c>
      <c r="E2247" s="150">
        <f>IF(AND(K2247=1,K2246&gt;1),VLOOKUP(A2246,[1]Plan1!$GA$137:$GD$300,4),E2246)</f>
        <v>6667.94</v>
      </c>
      <c r="F2247" s="152">
        <f t="shared" si="749"/>
        <v>45107</v>
      </c>
      <c r="G2247" s="152">
        <f t="shared" si="767"/>
        <v>45137</v>
      </c>
      <c r="H2247" s="159">
        <f t="shared" si="750"/>
        <v>1.1997087065218626E-3</v>
      </c>
      <c r="I2247" s="160">
        <f t="shared" si="759"/>
        <v>45199</v>
      </c>
      <c r="J2247" s="155">
        <f t="shared" si="768"/>
        <v>31</v>
      </c>
      <c r="K2247" s="155">
        <f t="shared" si="764"/>
        <v>14</v>
      </c>
      <c r="L2247" s="2">
        <f t="shared" si="760"/>
        <v>1.0005416199999999</v>
      </c>
      <c r="M2247" s="157">
        <f t="shared" si="765"/>
        <v>1.0005416199999999</v>
      </c>
      <c r="N2247" s="2">
        <f t="shared" si="751"/>
        <v>551.40236451999999</v>
      </c>
      <c r="O2247" s="161">
        <f t="shared" si="761"/>
        <v>0</v>
      </c>
      <c r="P2247" s="162">
        <f t="shared" si="752"/>
        <v>0</v>
      </c>
      <c r="Q2247" s="157">
        <f t="shared" si="753"/>
        <v>0</v>
      </c>
      <c r="R2247" s="163">
        <f t="shared" si="762"/>
        <v>0.12</v>
      </c>
      <c r="S2247" s="161">
        <f t="shared" si="754"/>
        <v>14</v>
      </c>
      <c r="T2247" s="161">
        <v>360</v>
      </c>
      <c r="U2247" s="164">
        <f t="shared" si="755"/>
        <v>1.0042741660000001</v>
      </c>
      <c r="V2247" s="157">
        <f t="shared" si="756"/>
        <v>2.3567852299999998</v>
      </c>
      <c r="W2247" s="2">
        <f t="shared" si="763"/>
        <v>0</v>
      </c>
      <c r="X2247" s="8"/>
      <c r="Y2247" s="8"/>
      <c r="Z2247" s="5"/>
      <c r="AA2247" s="1"/>
      <c r="AB2247" s="8"/>
      <c r="AC2247" s="3"/>
      <c r="AD2247" s="1"/>
      <c r="AE2247" s="3"/>
      <c r="AF2247" s="3"/>
      <c r="AG2247" s="4"/>
      <c r="AH2247" s="4"/>
      <c r="AI2247" s="4"/>
      <c r="AJ2247" s="1"/>
      <c r="AK2247" s="1"/>
      <c r="AL2247" s="1"/>
      <c r="AM2247" s="1"/>
    </row>
    <row r="2248" spans="1:177" ht="15" customHeight="1" x14ac:dyDescent="0.2">
      <c r="A2248" s="75">
        <f t="shared" si="757"/>
        <v>45183</v>
      </c>
      <c r="B2248" s="2">
        <f t="shared" si="748"/>
        <v>553.94930208000005</v>
      </c>
      <c r="C2248" s="157">
        <f t="shared" si="766"/>
        <v>551.10387564000007</v>
      </c>
      <c r="D2248" s="158">
        <f t="shared" si="758"/>
        <v>6659.95</v>
      </c>
      <c r="E2248" s="150">
        <f>IF(AND(K2248=1,K2247&gt;1),VLOOKUP(A2247,[1]Plan1!$GA$137:$GD$300,4),E2247)</f>
        <v>6667.94</v>
      </c>
      <c r="F2248" s="152">
        <f t="shared" si="749"/>
        <v>45107</v>
      </c>
      <c r="G2248" s="152">
        <f t="shared" si="767"/>
        <v>45137</v>
      </c>
      <c r="H2248" s="159">
        <f t="shared" si="750"/>
        <v>1.1997087065218626E-3</v>
      </c>
      <c r="I2248" s="160">
        <f t="shared" si="759"/>
        <v>45199</v>
      </c>
      <c r="J2248" s="155">
        <f t="shared" si="768"/>
        <v>31</v>
      </c>
      <c r="K2248" s="155">
        <f t="shared" si="764"/>
        <v>15</v>
      </c>
      <c r="L2248" s="2">
        <f t="shared" si="760"/>
        <v>1.0005803200000001</v>
      </c>
      <c r="M2248" s="157">
        <f t="shared" si="765"/>
        <v>1.0005803200000001</v>
      </c>
      <c r="N2248" s="2">
        <f t="shared" si="751"/>
        <v>551.42369224000004</v>
      </c>
      <c r="O2248" s="161">
        <f t="shared" si="761"/>
        <v>0</v>
      </c>
      <c r="P2248" s="162">
        <f t="shared" si="752"/>
        <v>0</v>
      </c>
      <c r="Q2248" s="157">
        <f t="shared" si="753"/>
        <v>0</v>
      </c>
      <c r="R2248" s="163">
        <f t="shared" si="762"/>
        <v>0.12</v>
      </c>
      <c r="S2248" s="161">
        <f t="shared" si="754"/>
        <v>15</v>
      </c>
      <c r="T2248" s="161">
        <v>360</v>
      </c>
      <c r="U2248" s="164">
        <f t="shared" si="755"/>
        <v>1.0045801620000001</v>
      </c>
      <c r="V2248" s="157">
        <f t="shared" si="756"/>
        <v>2.52560984</v>
      </c>
      <c r="W2248" s="2">
        <f t="shared" si="763"/>
        <v>0</v>
      </c>
      <c r="X2248" s="8"/>
      <c r="Y2248" s="8"/>
      <c r="Z2248" s="5"/>
      <c r="AA2248" s="1"/>
      <c r="AB2248" s="8"/>
      <c r="AC2248" s="3"/>
      <c r="AD2248" s="1"/>
      <c r="AE2248" s="3"/>
      <c r="AF2248" s="3"/>
      <c r="AG2248" s="4"/>
      <c r="AH2248" s="4"/>
      <c r="AI2248" s="4"/>
      <c r="AJ2248" s="1"/>
      <c r="AK2248" s="1"/>
      <c r="AL2248" s="1"/>
      <c r="AM2248" s="1"/>
    </row>
    <row r="2249" spans="1:177" ht="15" customHeight="1" x14ac:dyDescent="0.2">
      <c r="A2249" s="75">
        <f t="shared" si="757"/>
        <v>45184</v>
      </c>
      <c r="B2249" s="2">
        <f t="shared" si="748"/>
        <v>554.13951873999997</v>
      </c>
      <c r="C2249" s="157">
        <f t="shared" si="766"/>
        <v>551.10387564000007</v>
      </c>
      <c r="D2249" s="158">
        <f t="shared" si="758"/>
        <v>6659.95</v>
      </c>
      <c r="E2249" s="150">
        <f>IF(AND(K2249=1,K2248&gt;1),VLOOKUP(A2248,[1]Plan1!$GA$137:$GD$300,4),E2248)</f>
        <v>6667.94</v>
      </c>
      <c r="F2249" s="152">
        <f t="shared" si="749"/>
        <v>45107</v>
      </c>
      <c r="G2249" s="152">
        <f t="shared" si="767"/>
        <v>45137</v>
      </c>
      <c r="H2249" s="159">
        <f t="shared" si="750"/>
        <v>1.1997087065218626E-3</v>
      </c>
      <c r="I2249" s="160">
        <f t="shared" si="759"/>
        <v>45199</v>
      </c>
      <c r="J2249" s="155">
        <f t="shared" si="768"/>
        <v>31</v>
      </c>
      <c r="K2249" s="155">
        <f t="shared" si="764"/>
        <v>16</v>
      </c>
      <c r="L2249" s="2">
        <f t="shared" si="760"/>
        <v>1.00061902</v>
      </c>
      <c r="M2249" s="157">
        <f t="shared" si="765"/>
        <v>1.00061902</v>
      </c>
      <c r="N2249" s="2">
        <f t="shared" si="751"/>
        <v>551.44501995999997</v>
      </c>
      <c r="O2249" s="161">
        <f t="shared" si="761"/>
        <v>0</v>
      </c>
      <c r="P2249" s="162">
        <f t="shared" si="752"/>
        <v>0</v>
      </c>
      <c r="Q2249" s="157">
        <f t="shared" si="753"/>
        <v>0</v>
      </c>
      <c r="R2249" s="163">
        <f t="shared" si="762"/>
        <v>0.12</v>
      </c>
      <c r="S2249" s="161">
        <f t="shared" si="754"/>
        <v>16</v>
      </c>
      <c r="T2249" s="161">
        <v>360</v>
      </c>
      <c r="U2249" s="164">
        <f t="shared" si="755"/>
        <v>1.0048862510000001</v>
      </c>
      <c r="V2249" s="157">
        <f t="shared" si="756"/>
        <v>2.69449878</v>
      </c>
      <c r="W2249" s="2">
        <f t="shared" si="763"/>
        <v>0</v>
      </c>
      <c r="X2249" s="8"/>
      <c r="Y2249" s="8"/>
      <c r="Z2249" s="5"/>
      <c r="AA2249" s="1"/>
      <c r="AB2249" s="8"/>
      <c r="AC2249" s="3"/>
      <c r="AD2249" s="1"/>
      <c r="AE2249" s="3"/>
      <c r="AF2249" s="3"/>
      <c r="AG2249" s="4"/>
      <c r="AH2249" s="4"/>
      <c r="AI2249" s="4"/>
      <c r="AJ2249" s="1"/>
      <c r="AK2249" s="1"/>
      <c r="AL2249" s="1"/>
      <c r="AM2249" s="1"/>
    </row>
    <row r="2250" spans="1:177" ht="15" customHeight="1" x14ac:dyDescent="0.2">
      <c r="A2250" s="75">
        <f t="shared" si="757"/>
        <v>45185</v>
      </c>
      <c r="B2250" s="2">
        <f t="shared" si="748"/>
        <v>554.32979974</v>
      </c>
      <c r="C2250" s="157">
        <f t="shared" si="766"/>
        <v>551.10387564000007</v>
      </c>
      <c r="D2250" s="158">
        <f t="shared" si="758"/>
        <v>6659.95</v>
      </c>
      <c r="E2250" s="150">
        <f>IF(AND(K2250=1,K2249&gt;1),VLOOKUP(A2249,[1]Plan1!$GA$137:$GD$300,4),E2249)</f>
        <v>6667.94</v>
      </c>
      <c r="F2250" s="152">
        <f t="shared" si="749"/>
        <v>45107</v>
      </c>
      <c r="G2250" s="152">
        <f t="shared" si="767"/>
        <v>45137</v>
      </c>
      <c r="H2250" s="159">
        <f t="shared" si="750"/>
        <v>1.1997087065218626E-3</v>
      </c>
      <c r="I2250" s="160">
        <f t="shared" si="759"/>
        <v>45199</v>
      </c>
      <c r="J2250" s="155">
        <f t="shared" si="768"/>
        <v>31</v>
      </c>
      <c r="K2250" s="155">
        <f t="shared" si="764"/>
        <v>17</v>
      </c>
      <c r="L2250" s="2">
        <f t="shared" si="760"/>
        <v>1.00065772</v>
      </c>
      <c r="M2250" s="157">
        <f t="shared" si="765"/>
        <v>1.00065772</v>
      </c>
      <c r="N2250" s="2">
        <f t="shared" si="751"/>
        <v>551.46634768000001</v>
      </c>
      <c r="O2250" s="161">
        <f t="shared" si="761"/>
        <v>0</v>
      </c>
      <c r="P2250" s="162">
        <f t="shared" si="752"/>
        <v>0</v>
      </c>
      <c r="Q2250" s="157">
        <f t="shared" si="753"/>
        <v>0</v>
      </c>
      <c r="R2250" s="163">
        <f t="shared" si="762"/>
        <v>0.12</v>
      </c>
      <c r="S2250" s="161">
        <f t="shared" si="754"/>
        <v>17</v>
      </c>
      <c r="T2250" s="161">
        <v>360</v>
      </c>
      <c r="U2250" s="164">
        <f t="shared" si="755"/>
        <v>1.0051924329999999</v>
      </c>
      <c r="V2250" s="157">
        <f t="shared" si="756"/>
        <v>2.8634520600000002</v>
      </c>
      <c r="W2250" s="2">
        <f t="shared" si="763"/>
        <v>0</v>
      </c>
      <c r="X2250" s="8"/>
      <c r="Y2250" s="8"/>
      <c r="Z2250" s="5"/>
      <c r="AA2250" s="1"/>
      <c r="AB2250" s="8"/>
      <c r="AC2250" s="3"/>
      <c r="AD2250" s="1"/>
      <c r="AE2250" s="3"/>
      <c r="AF2250" s="3"/>
      <c r="AG2250" s="4"/>
      <c r="AH2250" s="4"/>
      <c r="AI2250" s="4"/>
      <c r="AJ2250" s="1"/>
      <c r="AK2250" s="1"/>
      <c r="AL2250" s="1"/>
      <c r="AM2250" s="1"/>
    </row>
    <row r="2251" spans="1:177" ht="15" customHeight="1" x14ac:dyDescent="0.2">
      <c r="A2251" s="75">
        <f t="shared" si="757"/>
        <v>45186</v>
      </c>
      <c r="B2251" s="2">
        <f t="shared" ref="B2251:B2314" si="769">N2251+V2251</f>
        <v>554.5201456399999</v>
      </c>
      <c r="C2251" s="157">
        <f t="shared" si="766"/>
        <v>551.10387564000007</v>
      </c>
      <c r="D2251" s="158">
        <f t="shared" si="758"/>
        <v>6659.95</v>
      </c>
      <c r="E2251" s="150">
        <f>IF(AND(K2251=1,K2250&gt;1),VLOOKUP(A2250,[1]Plan1!$GA$137:$GD$300,4),E2250)</f>
        <v>6667.94</v>
      </c>
      <c r="F2251" s="152">
        <f t="shared" ref="F2251:F2314" si="770">EDATE(G2251,-1)</f>
        <v>45107</v>
      </c>
      <c r="G2251" s="152">
        <f t="shared" si="767"/>
        <v>45137</v>
      </c>
      <c r="H2251" s="159">
        <f t="shared" ref="H2251:H2314" si="771">(E2251/D2251)-1</f>
        <v>1.1997087065218626E-3</v>
      </c>
      <c r="I2251" s="160">
        <f t="shared" si="759"/>
        <v>45199</v>
      </c>
      <c r="J2251" s="155">
        <f t="shared" si="768"/>
        <v>31</v>
      </c>
      <c r="K2251" s="155">
        <f t="shared" si="764"/>
        <v>18</v>
      </c>
      <c r="L2251" s="2">
        <f t="shared" si="760"/>
        <v>1.0006964199999999</v>
      </c>
      <c r="M2251" s="157">
        <f t="shared" si="765"/>
        <v>1.0006964199999999</v>
      </c>
      <c r="N2251" s="2">
        <f t="shared" ref="N2251:N2314" si="772">TRUNC(C2251*M2251,8)</f>
        <v>551.48767539999994</v>
      </c>
      <c r="O2251" s="161">
        <f t="shared" si="761"/>
        <v>0</v>
      </c>
      <c r="P2251" s="162">
        <f t="shared" ref="P2251:P2314" si="773">IF(O2251&gt;0,VLOOKUP($A2251,$AB$11:$AG$122,6),0)</f>
        <v>0</v>
      </c>
      <c r="Q2251" s="157">
        <f t="shared" ref="Q2251:Q2314" si="774">IF(P2251&gt;0,TRUNC(P2251*N2251,8),0)</f>
        <v>0</v>
      </c>
      <c r="R2251" s="163">
        <f t="shared" si="762"/>
        <v>0.12</v>
      </c>
      <c r="S2251" s="161">
        <f t="shared" ref="S2251:S2314" si="775">K2251</f>
        <v>18</v>
      </c>
      <c r="T2251" s="161">
        <v>360</v>
      </c>
      <c r="U2251" s="164">
        <f t="shared" ref="U2251:U2314" si="776">ROUND((1+R2251)^(30/360)^(K2251/J2251),9)</f>
        <v>1.005498709</v>
      </c>
      <c r="V2251" s="157">
        <f t="shared" ref="V2251:V2314" si="777">TRUNC((N2251*(U2251-1)),8)</f>
        <v>3.0324702399999999</v>
      </c>
      <c r="W2251" s="2">
        <f t="shared" si="763"/>
        <v>0</v>
      </c>
      <c r="X2251" s="8"/>
      <c r="Y2251" s="8"/>
      <c r="Z2251" s="5"/>
      <c r="AA2251" s="1"/>
      <c r="AB2251" s="8"/>
      <c r="AC2251" s="3"/>
      <c r="AD2251" s="1"/>
      <c r="AE2251" s="3"/>
      <c r="AF2251" s="3"/>
      <c r="AG2251" s="4"/>
      <c r="AH2251" s="4"/>
      <c r="AI2251" s="4"/>
      <c r="AJ2251" s="1"/>
      <c r="AK2251" s="1"/>
      <c r="AL2251" s="1"/>
      <c r="AM2251" s="1"/>
    </row>
    <row r="2252" spans="1:177" ht="15" customHeight="1" x14ac:dyDescent="0.2">
      <c r="A2252" s="75">
        <f t="shared" ref="A2252:A2315" si="778">(A2251+1)</f>
        <v>45187</v>
      </c>
      <c r="B2252" s="2">
        <f t="shared" si="769"/>
        <v>554.71056143999999</v>
      </c>
      <c r="C2252" s="157">
        <f t="shared" si="766"/>
        <v>551.10387564000007</v>
      </c>
      <c r="D2252" s="158">
        <f t="shared" ref="D2252:D2315" si="779">IF(E2252=E2251,D2251,E2251)</f>
        <v>6659.95</v>
      </c>
      <c r="E2252" s="150">
        <f>IF(AND(K2252=1,K2251&gt;1),VLOOKUP(A2251,[1]Plan1!$GA$137:$GD$300,4),E2251)</f>
        <v>6667.94</v>
      </c>
      <c r="F2252" s="152">
        <f t="shared" si="770"/>
        <v>45107</v>
      </c>
      <c r="G2252" s="152">
        <f t="shared" si="767"/>
        <v>45137</v>
      </c>
      <c r="H2252" s="159">
        <f t="shared" si="771"/>
        <v>1.1997087065218626E-3</v>
      </c>
      <c r="I2252" s="160">
        <f t="shared" ref="I2252:I2315" si="780">VLOOKUP(A2251,AF$126:AI$301,4)</f>
        <v>45199</v>
      </c>
      <c r="J2252" s="155">
        <f t="shared" si="768"/>
        <v>31</v>
      </c>
      <c r="K2252" s="155">
        <f t="shared" si="764"/>
        <v>19</v>
      </c>
      <c r="L2252" s="2">
        <f t="shared" ref="L2252:L2315" si="781">TRUNC((E2252/D2252)^TRUNC((K2252/J2252),9),8)</f>
        <v>1.00073513</v>
      </c>
      <c r="M2252" s="157">
        <f t="shared" si="765"/>
        <v>1.00073513</v>
      </c>
      <c r="N2252" s="2">
        <f t="shared" si="772"/>
        <v>551.50900863000004</v>
      </c>
      <c r="O2252" s="161">
        <f t="shared" ref="O2252:O2315" si="782">IF(VLOOKUP(A2252,AB$11:AK$122,10)=VLOOKUP(A2251,AB$11:AK$122,10),0,VLOOKUP(A2252,AB$11:AK$122,10))</f>
        <v>0</v>
      </c>
      <c r="P2252" s="162">
        <f t="shared" si="773"/>
        <v>0</v>
      </c>
      <c r="Q2252" s="157">
        <f t="shared" si="774"/>
        <v>0</v>
      </c>
      <c r="R2252" s="163">
        <f t="shared" ref="R2252:R2315" si="783">(R2251)</f>
        <v>0.12</v>
      </c>
      <c r="S2252" s="161">
        <f t="shared" si="775"/>
        <v>19</v>
      </c>
      <c r="T2252" s="161">
        <v>360</v>
      </c>
      <c r="U2252" s="164">
        <f t="shared" si="776"/>
        <v>1.0058050780000001</v>
      </c>
      <c r="V2252" s="157">
        <f t="shared" si="777"/>
        <v>3.2015528099999999</v>
      </c>
      <c r="W2252" s="2">
        <f t="shared" ref="W2252:W2315" si="784">IF(O2252&gt;0,Q2252+V2252,0)</f>
        <v>0</v>
      </c>
      <c r="X2252" s="8"/>
      <c r="Y2252" s="8"/>
      <c r="Z2252" s="5"/>
      <c r="AA2252" s="1"/>
      <c r="AB2252" s="8"/>
      <c r="AC2252" s="3"/>
      <c r="AD2252" s="1"/>
      <c r="AE2252" s="3"/>
      <c r="AF2252" s="3"/>
      <c r="AG2252" s="4"/>
      <c r="AH2252" s="4"/>
      <c r="AI2252" s="4"/>
      <c r="AJ2252" s="1"/>
      <c r="AK2252" s="1"/>
      <c r="AL2252" s="1"/>
      <c r="AM2252" s="1"/>
    </row>
    <row r="2253" spans="1:177" ht="15" customHeight="1" x14ac:dyDescent="0.2">
      <c r="A2253" s="75">
        <f t="shared" si="778"/>
        <v>45188</v>
      </c>
      <c r="B2253" s="2">
        <f t="shared" si="769"/>
        <v>554.90104159999999</v>
      </c>
      <c r="C2253" s="157">
        <f t="shared" si="766"/>
        <v>551.10387564000007</v>
      </c>
      <c r="D2253" s="158">
        <f t="shared" si="779"/>
        <v>6659.95</v>
      </c>
      <c r="E2253" s="150">
        <f>IF(AND(K2253=1,K2252&gt;1),VLOOKUP(A2252,[1]Plan1!$GA$137:$GD$300,4),E2252)</f>
        <v>6667.94</v>
      </c>
      <c r="F2253" s="152">
        <f t="shared" si="770"/>
        <v>45107</v>
      </c>
      <c r="G2253" s="152">
        <f t="shared" si="767"/>
        <v>45137</v>
      </c>
      <c r="H2253" s="159">
        <f t="shared" si="771"/>
        <v>1.1997087065218626E-3</v>
      </c>
      <c r="I2253" s="160">
        <f t="shared" si="780"/>
        <v>45199</v>
      </c>
      <c r="J2253" s="155">
        <f t="shared" si="768"/>
        <v>31</v>
      </c>
      <c r="K2253" s="155">
        <f t="shared" si="764"/>
        <v>20</v>
      </c>
      <c r="L2253" s="2">
        <f t="shared" si="781"/>
        <v>1.0007738399999999</v>
      </c>
      <c r="M2253" s="157">
        <f t="shared" si="765"/>
        <v>1.0007738399999999</v>
      </c>
      <c r="N2253" s="2">
        <f t="shared" si="772"/>
        <v>551.53034186000002</v>
      </c>
      <c r="O2253" s="161">
        <f t="shared" si="782"/>
        <v>0</v>
      </c>
      <c r="P2253" s="162">
        <f t="shared" si="773"/>
        <v>0</v>
      </c>
      <c r="Q2253" s="157">
        <f t="shared" si="774"/>
        <v>0</v>
      </c>
      <c r="R2253" s="163">
        <f t="shared" si="783"/>
        <v>0.12</v>
      </c>
      <c r="S2253" s="161">
        <f t="shared" si="775"/>
        <v>20</v>
      </c>
      <c r="T2253" s="161">
        <v>360</v>
      </c>
      <c r="U2253" s="164">
        <f t="shared" si="776"/>
        <v>1.00611154</v>
      </c>
      <c r="V2253" s="157">
        <f t="shared" si="777"/>
        <v>3.3706997400000001</v>
      </c>
      <c r="W2253" s="2">
        <f t="shared" si="784"/>
        <v>0</v>
      </c>
      <c r="X2253" s="8"/>
      <c r="Y2253" s="8"/>
      <c r="Z2253" s="5"/>
      <c r="AA2253" s="1"/>
      <c r="AB2253" s="8"/>
      <c r="AC2253" s="3"/>
      <c r="AD2253" s="1"/>
      <c r="AE2253" s="3"/>
      <c r="AF2253" s="3"/>
      <c r="AG2253" s="4"/>
      <c r="AH2253" s="4"/>
      <c r="AI2253" s="4"/>
      <c r="AJ2253" s="1"/>
      <c r="AK2253" s="1"/>
      <c r="AL2253" s="1"/>
      <c r="AM2253" s="1"/>
    </row>
    <row r="2254" spans="1:177" ht="15" customHeight="1" x14ac:dyDescent="0.2">
      <c r="A2254" s="75">
        <f t="shared" si="778"/>
        <v>45189</v>
      </c>
      <c r="B2254" s="2">
        <f t="shared" si="769"/>
        <v>555.09158058999992</v>
      </c>
      <c r="C2254" s="157">
        <f t="shared" si="766"/>
        <v>551.10387564000007</v>
      </c>
      <c r="D2254" s="158">
        <f t="shared" si="779"/>
        <v>6659.95</v>
      </c>
      <c r="E2254" s="150">
        <f>IF(AND(K2254=1,K2253&gt;1),VLOOKUP(A2253,[1]Plan1!$GA$137:$GD$300,4),E2253)</f>
        <v>6667.94</v>
      </c>
      <c r="F2254" s="152">
        <f t="shared" si="770"/>
        <v>45107</v>
      </c>
      <c r="G2254" s="152">
        <f t="shared" si="767"/>
        <v>45137</v>
      </c>
      <c r="H2254" s="159">
        <f t="shared" si="771"/>
        <v>1.1997087065218626E-3</v>
      </c>
      <c r="I2254" s="160">
        <f t="shared" si="780"/>
        <v>45199</v>
      </c>
      <c r="J2254" s="155">
        <f t="shared" si="768"/>
        <v>31</v>
      </c>
      <c r="K2254" s="155">
        <f t="shared" si="764"/>
        <v>21</v>
      </c>
      <c r="L2254" s="2">
        <f t="shared" si="781"/>
        <v>1.0008125400000001</v>
      </c>
      <c r="M2254" s="157">
        <f t="shared" si="765"/>
        <v>1.0008125400000001</v>
      </c>
      <c r="N2254" s="2">
        <f t="shared" si="772"/>
        <v>551.55166957999995</v>
      </c>
      <c r="O2254" s="161">
        <f t="shared" si="782"/>
        <v>0</v>
      </c>
      <c r="P2254" s="162">
        <f t="shared" si="773"/>
        <v>0</v>
      </c>
      <c r="Q2254" s="157">
        <f t="shared" si="774"/>
        <v>0</v>
      </c>
      <c r="R2254" s="163">
        <f t="shared" si="783"/>
        <v>0.12</v>
      </c>
      <c r="S2254" s="161">
        <f t="shared" si="775"/>
        <v>21</v>
      </c>
      <c r="T2254" s="161">
        <v>360</v>
      </c>
      <c r="U2254" s="164">
        <f t="shared" si="776"/>
        <v>1.0064180949999999</v>
      </c>
      <c r="V2254" s="157">
        <f t="shared" si="777"/>
        <v>3.53991101</v>
      </c>
      <c r="W2254" s="2">
        <f t="shared" si="784"/>
        <v>0</v>
      </c>
      <c r="X2254" s="8"/>
      <c r="Y2254" s="8"/>
      <c r="Z2254" s="5"/>
      <c r="AA2254" s="1"/>
      <c r="AB2254" s="8"/>
      <c r="AC2254" s="3"/>
      <c r="AD2254" s="1"/>
      <c r="AE2254" s="3"/>
      <c r="AF2254" s="3"/>
      <c r="AG2254" s="4"/>
      <c r="AH2254" s="4"/>
      <c r="AI2254" s="4"/>
      <c r="AJ2254" s="1"/>
      <c r="AK2254" s="1"/>
      <c r="AL2254" s="1"/>
      <c r="AM2254" s="1"/>
    </row>
    <row r="2255" spans="1:177" ht="15" customHeight="1" x14ac:dyDescent="0.2">
      <c r="A2255" s="75">
        <f t="shared" si="778"/>
        <v>45190</v>
      </c>
      <c r="B2255" s="2">
        <f t="shared" si="769"/>
        <v>555.28219005000005</v>
      </c>
      <c r="C2255" s="157">
        <f t="shared" si="766"/>
        <v>551.10387564000007</v>
      </c>
      <c r="D2255" s="158">
        <f t="shared" si="779"/>
        <v>6659.95</v>
      </c>
      <c r="E2255" s="150">
        <f>IF(AND(K2255=1,K2254&gt;1),VLOOKUP(A2254,[1]Plan1!$GA$137:$GD$300,4),E2254)</f>
        <v>6667.94</v>
      </c>
      <c r="F2255" s="152">
        <f t="shared" si="770"/>
        <v>45107</v>
      </c>
      <c r="G2255" s="152">
        <f t="shared" si="767"/>
        <v>45137</v>
      </c>
      <c r="H2255" s="159">
        <f t="shared" si="771"/>
        <v>1.1997087065218626E-3</v>
      </c>
      <c r="I2255" s="160">
        <f t="shared" si="780"/>
        <v>45199</v>
      </c>
      <c r="J2255" s="155">
        <f t="shared" si="768"/>
        <v>31</v>
      </c>
      <c r="K2255" s="155">
        <f t="shared" si="764"/>
        <v>22</v>
      </c>
      <c r="L2255" s="2">
        <f t="shared" si="781"/>
        <v>1.00085125</v>
      </c>
      <c r="M2255" s="157">
        <f t="shared" si="765"/>
        <v>1.00085125</v>
      </c>
      <c r="N2255" s="2">
        <f t="shared" si="772"/>
        <v>551.57300281000005</v>
      </c>
      <c r="O2255" s="161">
        <f t="shared" si="782"/>
        <v>0</v>
      </c>
      <c r="P2255" s="162">
        <f t="shared" si="773"/>
        <v>0</v>
      </c>
      <c r="Q2255" s="157">
        <f t="shared" si="774"/>
        <v>0</v>
      </c>
      <c r="R2255" s="163">
        <f t="shared" si="783"/>
        <v>0.12</v>
      </c>
      <c r="S2255" s="161">
        <f t="shared" si="775"/>
        <v>22</v>
      </c>
      <c r="T2255" s="161">
        <v>360</v>
      </c>
      <c r="U2255" s="164">
        <f t="shared" si="776"/>
        <v>1.006724744</v>
      </c>
      <c r="V2255" s="157">
        <f t="shared" si="777"/>
        <v>3.7091872399999999</v>
      </c>
      <c r="W2255" s="2">
        <f t="shared" si="784"/>
        <v>0</v>
      </c>
      <c r="X2255" s="8"/>
      <c r="Y2255" s="8"/>
      <c r="Z2255" s="5"/>
      <c r="AA2255" s="1"/>
      <c r="AB2255" s="8"/>
      <c r="AC2255" s="3"/>
      <c r="AD2255" s="1"/>
      <c r="AE2255" s="3"/>
      <c r="AF2255" s="3"/>
      <c r="AG2255" s="4"/>
      <c r="AH2255" s="4"/>
      <c r="AI2255" s="4"/>
      <c r="AJ2255" s="1"/>
      <c r="AK2255" s="1"/>
      <c r="AL2255" s="1"/>
      <c r="AM2255" s="1"/>
    </row>
    <row r="2256" spans="1:177" ht="15" customHeight="1" x14ac:dyDescent="0.2">
      <c r="A2256" s="75">
        <f t="shared" si="778"/>
        <v>45191</v>
      </c>
      <c r="B2256" s="2">
        <f t="shared" si="769"/>
        <v>555.47286444000008</v>
      </c>
      <c r="C2256" s="157">
        <f t="shared" si="766"/>
        <v>551.10387564000007</v>
      </c>
      <c r="D2256" s="158">
        <f t="shared" si="779"/>
        <v>6659.95</v>
      </c>
      <c r="E2256" s="150">
        <f>IF(AND(K2256=1,K2255&gt;1),VLOOKUP(A2255,[1]Plan1!$GA$137:$GD$300,4),E2255)</f>
        <v>6667.94</v>
      </c>
      <c r="F2256" s="152">
        <f t="shared" si="770"/>
        <v>45107</v>
      </c>
      <c r="G2256" s="152">
        <f t="shared" si="767"/>
        <v>45137</v>
      </c>
      <c r="H2256" s="159">
        <f t="shared" si="771"/>
        <v>1.1997087065218626E-3</v>
      </c>
      <c r="I2256" s="160">
        <f t="shared" si="780"/>
        <v>45199</v>
      </c>
      <c r="J2256" s="155">
        <f t="shared" si="768"/>
        <v>31</v>
      </c>
      <c r="K2256" s="155">
        <f t="shared" si="764"/>
        <v>23</v>
      </c>
      <c r="L2256" s="2">
        <f t="shared" si="781"/>
        <v>1.0008899600000001</v>
      </c>
      <c r="M2256" s="157">
        <f t="shared" si="765"/>
        <v>1.0008899600000001</v>
      </c>
      <c r="N2256" s="2">
        <f t="shared" si="772"/>
        <v>551.59433604000003</v>
      </c>
      <c r="O2256" s="161">
        <f t="shared" si="782"/>
        <v>0</v>
      </c>
      <c r="P2256" s="162">
        <f t="shared" si="773"/>
        <v>0</v>
      </c>
      <c r="Q2256" s="157">
        <f t="shared" si="774"/>
        <v>0</v>
      </c>
      <c r="R2256" s="163">
        <f t="shared" si="783"/>
        <v>0.12</v>
      </c>
      <c r="S2256" s="161">
        <f t="shared" si="775"/>
        <v>23</v>
      </c>
      <c r="T2256" s="161">
        <v>360</v>
      </c>
      <c r="U2256" s="164">
        <f t="shared" si="776"/>
        <v>1.0070314869999999</v>
      </c>
      <c r="V2256" s="157">
        <f t="shared" si="777"/>
        <v>3.8785284</v>
      </c>
      <c r="W2256" s="2">
        <f t="shared" si="784"/>
        <v>0</v>
      </c>
      <c r="X2256" s="13"/>
      <c r="Y2256" s="13"/>
      <c r="Z2256" s="5"/>
      <c r="AA2256" s="21"/>
      <c r="AB2256" s="13"/>
      <c r="AC2256" s="27"/>
      <c r="AD2256" s="21"/>
      <c r="AE2256" s="27"/>
      <c r="AF2256" s="27"/>
      <c r="AG2256" s="35"/>
      <c r="AH2256" s="35"/>
      <c r="AI2256" s="35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  <c r="AT2256" s="21"/>
      <c r="AU2256" s="21"/>
      <c r="AV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1"/>
      <c r="BG2256" s="21"/>
      <c r="BH2256" s="21"/>
      <c r="BI2256" s="21"/>
      <c r="BJ2256" s="21"/>
      <c r="BK2256" s="21"/>
      <c r="BL2256" s="21"/>
      <c r="BM2256" s="21"/>
      <c r="BN2256" s="21"/>
      <c r="BO2256" s="21"/>
      <c r="BP2256" s="21"/>
      <c r="BQ2256" s="21"/>
      <c r="BR2256" s="21"/>
      <c r="BS2256" s="21"/>
      <c r="BT2256" s="21"/>
      <c r="BU2256" s="21"/>
      <c r="BV2256" s="21"/>
      <c r="BW2256" s="21"/>
      <c r="BX2256" s="21"/>
      <c r="BY2256" s="21"/>
      <c r="BZ2256" s="21"/>
      <c r="CA2256" s="21"/>
      <c r="CB2256" s="21"/>
      <c r="CC2256" s="21"/>
      <c r="CD2256" s="21"/>
      <c r="CE2256" s="21"/>
      <c r="CF2256" s="21"/>
      <c r="CG2256" s="21"/>
      <c r="CH2256" s="21"/>
      <c r="CI2256" s="21"/>
      <c r="CJ2256" s="21"/>
      <c r="CK2256" s="21"/>
      <c r="CL2256" s="21"/>
      <c r="CM2256" s="21"/>
      <c r="CN2256" s="21"/>
      <c r="CO2256" s="21"/>
      <c r="CP2256" s="21"/>
      <c r="CQ2256" s="21"/>
      <c r="CR2256" s="21"/>
      <c r="CS2256" s="21"/>
      <c r="CT2256" s="21"/>
      <c r="CU2256" s="21"/>
      <c r="CV2256" s="21"/>
      <c r="CW2256" s="21"/>
      <c r="CX2256" s="21"/>
      <c r="CY2256" s="21"/>
      <c r="CZ2256" s="21"/>
      <c r="DA2256" s="21"/>
      <c r="DB2256" s="21"/>
      <c r="DC2256" s="21"/>
      <c r="DD2256" s="21"/>
      <c r="DE2256" s="21"/>
      <c r="DF2256" s="21"/>
      <c r="DG2256" s="21"/>
      <c r="DH2256" s="21"/>
      <c r="DI2256" s="21"/>
      <c r="DJ2256" s="21"/>
      <c r="DK2256" s="21"/>
      <c r="DL2256" s="21"/>
      <c r="DM2256" s="21"/>
      <c r="DN2256" s="21"/>
      <c r="DO2256" s="21"/>
      <c r="DP2256" s="21"/>
      <c r="DQ2256" s="21"/>
      <c r="DR2256" s="21"/>
      <c r="DS2256" s="21"/>
      <c r="DT2256" s="21"/>
      <c r="DU2256" s="21"/>
      <c r="DV2256" s="21"/>
      <c r="DW2256" s="21"/>
      <c r="DX2256" s="21"/>
      <c r="DY2256" s="21"/>
      <c r="DZ2256" s="21"/>
      <c r="EA2256" s="21"/>
      <c r="EB2256" s="21"/>
      <c r="EC2256" s="21"/>
      <c r="ED2256" s="21"/>
      <c r="EE2256" s="21"/>
      <c r="EF2256" s="21"/>
      <c r="EG2256" s="21"/>
      <c r="EH2256" s="21"/>
      <c r="EI2256" s="21"/>
      <c r="EJ2256" s="21"/>
      <c r="EK2256" s="21"/>
      <c r="EL2256" s="21"/>
      <c r="EM2256" s="21"/>
      <c r="EN2256" s="21"/>
      <c r="EO2256" s="21"/>
      <c r="EP2256" s="21"/>
      <c r="EQ2256" s="21"/>
      <c r="ER2256" s="21"/>
      <c r="ES2256" s="21"/>
      <c r="ET2256" s="21"/>
      <c r="EU2256" s="21"/>
      <c r="EV2256" s="21"/>
      <c r="EW2256" s="21"/>
      <c r="EX2256" s="21"/>
      <c r="EY2256" s="21"/>
      <c r="EZ2256" s="21"/>
      <c r="FA2256" s="21"/>
      <c r="FB2256" s="21"/>
      <c r="FC2256" s="21"/>
      <c r="FD2256" s="21"/>
      <c r="FE2256" s="21"/>
      <c r="FF2256" s="21"/>
      <c r="FG2256" s="21"/>
      <c r="FH2256" s="21"/>
      <c r="FI2256" s="21"/>
      <c r="FJ2256" s="21"/>
      <c r="FK2256" s="21"/>
      <c r="FL2256" s="21"/>
      <c r="FM2256" s="21"/>
      <c r="FN2256" s="21"/>
      <c r="FO2256" s="21"/>
      <c r="FP2256" s="21"/>
      <c r="FQ2256" s="21"/>
      <c r="FR2256" s="21"/>
      <c r="FS2256" s="21"/>
      <c r="FT2256" s="21"/>
      <c r="FU2256" s="21"/>
    </row>
    <row r="2257" spans="1:39" ht="15" customHeight="1" x14ac:dyDescent="0.2">
      <c r="A2257" s="75">
        <f t="shared" si="778"/>
        <v>45192</v>
      </c>
      <c r="B2257" s="2">
        <f t="shared" si="769"/>
        <v>555.66360877</v>
      </c>
      <c r="C2257" s="157">
        <f t="shared" si="766"/>
        <v>551.10387564000007</v>
      </c>
      <c r="D2257" s="158">
        <f t="shared" si="779"/>
        <v>6659.95</v>
      </c>
      <c r="E2257" s="150">
        <f>IF(AND(K2257=1,K2256&gt;1),VLOOKUP(A2256,[1]Plan1!$GA$137:$GD$300,4),E2256)</f>
        <v>6667.94</v>
      </c>
      <c r="F2257" s="152">
        <f t="shared" si="770"/>
        <v>45107</v>
      </c>
      <c r="G2257" s="152">
        <f t="shared" si="767"/>
        <v>45137</v>
      </c>
      <c r="H2257" s="159">
        <f t="shared" si="771"/>
        <v>1.1997087065218626E-3</v>
      </c>
      <c r="I2257" s="160">
        <f t="shared" si="780"/>
        <v>45199</v>
      </c>
      <c r="J2257" s="155">
        <f t="shared" si="768"/>
        <v>31</v>
      </c>
      <c r="K2257" s="155">
        <f t="shared" si="764"/>
        <v>24</v>
      </c>
      <c r="L2257" s="2">
        <f t="shared" si="781"/>
        <v>1.0009286799999999</v>
      </c>
      <c r="M2257" s="157">
        <f t="shared" si="765"/>
        <v>1.0009286799999999</v>
      </c>
      <c r="N2257" s="2">
        <f t="shared" si="772"/>
        <v>551.61567477999995</v>
      </c>
      <c r="O2257" s="161">
        <f t="shared" si="782"/>
        <v>0</v>
      </c>
      <c r="P2257" s="162">
        <f t="shared" si="773"/>
        <v>0</v>
      </c>
      <c r="Q2257" s="157">
        <f t="shared" si="774"/>
        <v>0</v>
      </c>
      <c r="R2257" s="163">
        <f t="shared" si="783"/>
        <v>0.12</v>
      </c>
      <c r="S2257" s="161">
        <f t="shared" si="775"/>
        <v>24</v>
      </c>
      <c r="T2257" s="161">
        <v>360</v>
      </c>
      <c r="U2257" s="164">
        <f t="shared" si="776"/>
        <v>1.0073383229999999</v>
      </c>
      <c r="V2257" s="157">
        <f t="shared" si="777"/>
        <v>4.0479339899999998</v>
      </c>
      <c r="W2257" s="2">
        <f t="shared" si="784"/>
        <v>0</v>
      </c>
      <c r="X2257" s="8"/>
      <c r="Y2257" s="8"/>
      <c r="Z2257" s="5"/>
      <c r="AA2257" s="1"/>
      <c r="AB2257" s="8"/>
      <c r="AC2257" s="3"/>
      <c r="AD2257" s="1"/>
      <c r="AE2257" s="3"/>
      <c r="AF2257" s="3"/>
      <c r="AG2257" s="4"/>
      <c r="AH2257" s="4"/>
      <c r="AI2257" s="4"/>
      <c r="AJ2257" s="1"/>
      <c r="AK2257" s="1"/>
      <c r="AL2257" s="1"/>
      <c r="AM2257" s="1"/>
    </row>
    <row r="2258" spans="1:39" ht="15" customHeight="1" x14ac:dyDescent="0.2">
      <c r="A2258" s="75">
        <f t="shared" si="778"/>
        <v>45193</v>
      </c>
      <c r="B2258" s="2">
        <f t="shared" si="769"/>
        <v>555.85441194000009</v>
      </c>
      <c r="C2258" s="157">
        <f t="shared" si="766"/>
        <v>551.10387564000007</v>
      </c>
      <c r="D2258" s="158">
        <f t="shared" si="779"/>
        <v>6659.95</v>
      </c>
      <c r="E2258" s="150">
        <f>IF(AND(K2258=1,K2257&gt;1),VLOOKUP(A2257,[1]Plan1!$GA$137:$GD$300,4),E2257)</f>
        <v>6667.94</v>
      </c>
      <c r="F2258" s="152">
        <f t="shared" si="770"/>
        <v>45107</v>
      </c>
      <c r="G2258" s="152">
        <f t="shared" si="767"/>
        <v>45137</v>
      </c>
      <c r="H2258" s="159">
        <f t="shared" si="771"/>
        <v>1.1997087065218626E-3</v>
      </c>
      <c r="I2258" s="160">
        <f t="shared" si="780"/>
        <v>45199</v>
      </c>
      <c r="J2258" s="155">
        <f t="shared" si="768"/>
        <v>31</v>
      </c>
      <c r="K2258" s="155">
        <f t="shared" si="764"/>
        <v>25</v>
      </c>
      <c r="L2258" s="2">
        <f t="shared" si="781"/>
        <v>1.00096739</v>
      </c>
      <c r="M2258" s="157">
        <f t="shared" si="765"/>
        <v>1.00096739</v>
      </c>
      <c r="N2258" s="2">
        <f t="shared" si="772"/>
        <v>551.63700801000005</v>
      </c>
      <c r="O2258" s="161">
        <f t="shared" si="782"/>
        <v>0</v>
      </c>
      <c r="P2258" s="162">
        <f t="shared" si="773"/>
        <v>0</v>
      </c>
      <c r="Q2258" s="157">
        <f t="shared" si="774"/>
        <v>0</v>
      </c>
      <c r="R2258" s="163">
        <f t="shared" si="783"/>
        <v>0.12</v>
      </c>
      <c r="S2258" s="161">
        <f t="shared" si="775"/>
        <v>25</v>
      </c>
      <c r="T2258" s="161">
        <v>360</v>
      </c>
      <c r="U2258" s="164">
        <f t="shared" si="776"/>
        <v>1.0076452520000001</v>
      </c>
      <c r="V2258" s="157">
        <f t="shared" si="777"/>
        <v>4.2174039299999997</v>
      </c>
      <c r="W2258" s="2">
        <f t="shared" si="784"/>
        <v>0</v>
      </c>
      <c r="X2258" s="8"/>
      <c r="Y2258" s="8"/>
      <c r="Z2258" s="5"/>
      <c r="AA2258" s="1"/>
      <c r="AB2258" s="8"/>
      <c r="AC2258" s="3"/>
      <c r="AD2258" s="1"/>
      <c r="AE2258" s="3"/>
      <c r="AF2258" s="3"/>
      <c r="AG2258" s="4"/>
      <c r="AH2258" s="4"/>
      <c r="AI2258" s="4"/>
      <c r="AJ2258" s="1"/>
      <c r="AK2258" s="1"/>
      <c r="AL2258" s="1"/>
      <c r="AM2258" s="1"/>
    </row>
    <row r="2259" spans="1:39" ht="15" customHeight="1" x14ac:dyDescent="0.2">
      <c r="A2259" s="75">
        <f t="shared" si="778"/>
        <v>45194</v>
      </c>
      <c r="B2259" s="2">
        <f t="shared" si="769"/>
        <v>556.04528006999999</v>
      </c>
      <c r="C2259" s="157">
        <f t="shared" si="766"/>
        <v>551.10387564000007</v>
      </c>
      <c r="D2259" s="158">
        <f t="shared" si="779"/>
        <v>6659.95</v>
      </c>
      <c r="E2259" s="150">
        <f>IF(AND(K2259=1,K2258&gt;1),VLOOKUP(A2258,[1]Plan1!$GA$137:$GD$300,4),E2258)</f>
        <v>6667.94</v>
      </c>
      <c r="F2259" s="152">
        <f t="shared" si="770"/>
        <v>45107</v>
      </c>
      <c r="G2259" s="152">
        <f t="shared" si="767"/>
        <v>45137</v>
      </c>
      <c r="H2259" s="159">
        <f t="shared" si="771"/>
        <v>1.1997087065218626E-3</v>
      </c>
      <c r="I2259" s="160">
        <f t="shared" si="780"/>
        <v>45199</v>
      </c>
      <c r="J2259" s="155">
        <f t="shared" si="768"/>
        <v>31</v>
      </c>
      <c r="K2259" s="155">
        <f t="shared" si="764"/>
        <v>26</v>
      </c>
      <c r="L2259" s="2">
        <f t="shared" si="781"/>
        <v>1.0010060999999999</v>
      </c>
      <c r="M2259" s="157">
        <f t="shared" si="765"/>
        <v>1.0010060999999999</v>
      </c>
      <c r="N2259" s="2">
        <f t="shared" si="772"/>
        <v>551.65834124000003</v>
      </c>
      <c r="O2259" s="161">
        <f t="shared" si="782"/>
        <v>0</v>
      </c>
      <c r="P2259" s="162">
        <f t="shared" si="773"/>
        <v>0</v>
      </c>
      <c r="Q2259" s="157">
        <f t="shared" si="774"/>
        <v>0</v>
      </c>
      <c r="R2259" s="163">
        <f t="shared" si="783"/>
        <v>0.12</v>
      </c>
      <c r="S2259" s="161">
        <f t="shared" si="775"/>
        <v>26</v>
      </c>
      <c r="T2259" s="161">
        <v>360</v>
      </c>
      <c r="U2259" s="164">
        <f t="shared" si="776"/>
        <v>1.0079522750000001</v>
      </c>
      <c r="V2259" s="157">
        <f t="shared" si="777"/>
        <v>4.3869388300000001</v>
      </c>
      <c r="W2259" s="2">
        <f t="shared" si="784"/>
        <v>0</v>
      </c>
      <c r="X2259" s="8"/>
      <c r="Y2259" s="8"/>
      <c r="Z2259" s="5"/>
      <c r="AA2259" s="1"/>
      <c r="AB2259" s="8"/>
      <c r="AC2259" s="3"/>
      <c r="AD2259" s="1"/>
      <c r="AE2259" s="3"/>
      <c r="AF2259" s="3"/>
      <c r="AG2259" s="4"/>
      <c r="AH2259" s="4"/>
      <c r="AI2259" s="4"/>
      <c r="AJ2259" s="1"/>
      <c r="AK2259" s="1"/>
      <c r="AL2259" s="1"/>
      <c r="AM2259" s="1"/>
    </row>
    <row r="2260" spans="1:39" ht="15" customHeight="1" x14ac:dyDescent="0.2">
      <c r="A2260" s="75">
        <f t="shared" si="778"/>
        <v>45195</v>
      </c>
      <c r="B2260" s="2">
        <f t="shared" si="769"/>
        <v>556.23621816999992</v>
      </c>
      <c r="C2260" s="157">
        <f t="shared" si="766"/>
        <v>551.10387564000007</v>
      </c>
      <c r="D2260" s="158">
        <f t="shared" si="779"/>
        <v>6659.95</v>
      </c>
      <c r="E2260" s="150">
        <f>IF(AND(K2260=1,K2259&gt;1),VLOOKUP(A2259,[1]Plan1!$GA$137:$GD$300,4),E2259)</f>
        <v>6667.94</v>
      </c>
      <c r="F2260" s="152">
        <f t="shared" si="770"/>
        <v>45107</v>
      </c>
      <c r="G2260" s="152">
        <f t="shared" si="767"/>
        <v>45137</v>
      </c>
      <c r="H2260" s="159">
        <f t="shared" si="771"/>
        <v>1.1997087065218626E-3</v>
      </c>
      <c r="I2260" s="160">
        <f t="shared" si="780"/>
        <v>45199</v>
      </c>
      <c r="J2260" s="155">
        <f t="shared" si="768"/>
        <v>31</v>
      </c>
      <c r="K2260" s="155">
        <f t="shared" si="764"/>
        <v>27</v>
      </c>
      <c r="L2260" s="2">
        <f t="shared" si="781"/>
        <v>1.0010448199999999</v>
      </c>
      <c r="M2260" s="157">
        <f t="shared" si="765"/>
        <v>1.0010448199999999</v>
      </c>
      <c r="N2260" s="2">
        <f t="shared" si="772"/>
        <v>551.67967998999995</v>
      </c>
      <c r="O2260" s="161">
        <f t="shared" si="782"/>
        <v>0</v>
      </c>
      <c r="P2260" s="162">
        <f t="shared" si="773"/>
        <v>0</v>
      </c>
      <c r="Q2260" s="157">
        <f t="shared" si="774"/>
        <v>0</v>
      </c>
      <c r="R2260" s="163">
        <f t="shared" si="783"/>
        <v>0.12</v>
      </c>
      <c r="S2260" s="161">
        <f t="shared" si="775"/>
        <v>27</v>
      </c>
      <c r="T2260" s="161">
        <v>360</v>
      </c>
      <c r="U2260" s="164">
        <f t="shared" si="776"/>
        <v>1.0082593909999999</v>
      </c>
      <c r="V2260" s="157">
        <f t="shared" si="777"/>
        <v>4.5565381800000004</v>
      </c>
      <c r="W2260" s="2">
        <f t="shared" si="784"/>
        <v>0</v>
      </c>
      <c r="X2260" s="8"/>
      <c r="Y2260" s="8"/>
      <c r="Z2260" s="5"/>
      <c r="AA2260" s="1"/>
      <c r="AB2260" s="8"/>
      <c r="AC2260" s="3"/>
      <c r="AD2260" s="1"/>
      <c r="AE2260" s="3"/>
      <c r="AF2260" s="3"/>
      <c r="AG2260" s="4"/>
      <c r="AH2260" s="4"/>
      <c r="AI2260" s="4"/>
      <c r="AJ2260" s="1"/>
      <c r="AK2260" s="1"/>
      <c r="AL2260" s="1"/>
      <c r="AM2260" s="1"/>
    </row>
    <row r="2261" spans="1:39" ht="15" customHeight="1" x14ac:dyDescent="0.2">
      <c r="A2261" s="75">
        <f t="shared" si="778"/>
        <v>45196</v>
      </c>
      <c r="B2261" s="2">
        <f t="shared" si="769"/>
        <v>556.42722121999998</v>
      </c>
      <c r="C2261" s="157">
        <f t="shared" si="766"/>
        <v>551.10387564000007</v>
      </c>
      <c r="D2261" s="158">
        <f t="shared" si="779"/>
        <v>6659.95</v>
      </c>
      <c r="E2261" s="150">
        <f>IF(AND(K2261=1,K2260&gt;1),VLOOKUP(A2260,[1]Plan1!$GA$137:$GD$300,4),E2260)</f>
        <v>6667.94</v>
      </c>
      <c r="F2261" s="152">
        <f t="shared" si="770"/>
        <v>45107</v>
      </c>
      <c r="G2261" s="152">
        <f t="shared" si="767"/>
        <v>45137</v>
      </c>
      <c r="H2261" s="159">
        <f t="shared" si="771"/>
        <v>1.1997087065218626E-3</v>
      </c>
      <c r="I2261" s="160">
        <f t="shared" si="780"/>
        <v>45199</v>
      </c>
      <c r="J2261" s="155">
        <f t="shared" si="768"/>
        <v>31</v>
      </c>
      <c r="K2261" s="155">
        <f t="shared" si="764"/>
        <v>28</v>
      </c>
      <c r="L2261" s="2">
        <f t="shared" si="781"/>
        <v>1.00108354</v>
      </c>
      <c r="M2261" s="157">
        <f t="shared" si="765"/>
        <v>1.00108354</v>
      </c>
      <c r="N2261" s="2">
        <f t="shared" si="772"/>
        <v>551.70101872999999</v>
      </c>
      <c r="O2261" s="161">
        <f t="shared" si="782"/>
        <v>0</v>
      </c>
      <c r="P2261" s="162">
        <f t="shared" si="773"/>
        <v>0</v>
      </c>
      <c r="Q2261" s="157">
        <f t="shared" si="774"/>
        <v>0</v>
      </c>
      <c r="R2261" s="163">
        <f t="shared" si="783"/>
        <v>0.12</v>
      </c>
      <c r="S2261" s="161">
        <f t="shared" si="775"/>
        <v>28</v>
      </c>
      <c r="T2261" s="161">
        <v>360</v>
      </c>
      <c r="U2261" s="164">
        <f t="shared" si="776"/>
        <v>1.0085666010000001</v>
      </c>
      <c r="V2261" s="157">
        <f t="shared" si="777"/>
        <v>4.7262024900000004</v>
      </c>
      <c r="W2261" s="2">
        <f t="shared" si="784"/>
        <v>0</v>
      </c>
      <c r="X2261" s="8"/>
      <c r="Y2261" s="8"/>
      <c r="Z2261" s="5"/>
      <c r="AA2261" s="1"/>
      <c r="AB2261" s="8"/>
      <c r="AC2261" s="3"/>
      <c r="AD2261" s="1"/>
      <c r="AE2261" s="3"/>
      <c r="AF2261" s="3"/>
      <c r="AG2261" s="4"/>
      <c r="AH2261" s="4"/>
      <c r="AI2261" s="4"/>
      <c r="AJ2261" s="1"/>
      <c r="AK2261" s="1"/>
      <c r="AL2261" s="1"/>
      <c r="AM2261" s="1"/>
    </row>
    <row r="2262" spans="1:39" ht="15" customHeight="1" x14ac:dyDescent="0.2">
      <c r="A2262" s="75">
        <f t="shared" si="778"/>
        <v>45197</v>
      </c>
      <c r="B2262" s="2">
        <f t="shared" si="769"/>
        <v>556.61828924999998</v>
      </c>
      <c r="C2262" s="157">
        <f t="shared" si="766"/>
        <v>551.10387564000007</v>
      </c>
      <c r="D2262" s="158">
        <f t="shared" si="779"/>
        <v>6659.95</v>
      </c>
      <c r="E2262" s="150">
        <f>IF(AND(K2262=1,K2261&gt;1),VLOOKUP(A2261,[1]Plan1!$GA$137:$GD$300,4),E2261)</f>
        <v>6667.94</v>
      </c>
      <c r="F2262" s="152">
        <f t="shared" si="770"/>
        <v>45107</v>
      </c>
      <c r="G2262" s="152">
        <f t="shared" si="767"/>
        <v>45137</v>
      </c>
      <c r="H2262" s="159">
        <f t="shared" si="771"/>
        <v>1.1997087065218626E-3</v>
      </c>
      <c r="I2262" s="160">
        <f t="shared" si="780"/>
        <v>45199</v>
      </c>
      <c r="J2262" s="155">
        <f t="shared" si="768"/>
        <v>31</v>
      </c>
      <c r="K2262" s="155">
        <f t="shared" si="764"/>
        <v>29</v>
      </c>
      <c r="L2262" s="2">
        <f t="shared" si="781"/>
        <v>1.00112226</v>
      </c>
      <c r="M2262" s="157">
        <f t="shared" si="765"/>
        <v>1.00112226</v>
      </c>
      <c r="N2262" s="2">
        <f t="shared" si="772"/>
        <v>551.72235747000002</v>
      </c>
      <c r="O2262" s="161">
        <f t="shared" si="782"/>
        <v>0</v>
      </c>
      <c r="P2262" s="162">
        <f t="shared" si="773"/>
        <v>0</v>
      </c>
      <c r="Q2262" s="157">
        <f t="shared" si="774"/>
        <v>0</v>
      </c>
      <c r="R2262" s="163">
        <f t="shared" si="783"/>
        <v>0.12</v>
      </c>
      <c r="S2262" s="161">
        <f t="shared" si="775"/>
        <v>29</v>
      </c>
      <c r="T2262" s="161">
        <v>360</v>
      </c>
      <c r="U2262" s="164">
        <f t="shared" si="776"/>
        <v>1.008873905</v>
      </c>
      <c r="V2262" s="157">
        <f t="shared" si="777"/>
        <v>4.8959317799999997</v>
      </c>
      <c r="W2262" s="2">
        <f t="shared" si="784"/>
        <v>0</v>
      </c>
      <c r="X2262" s="8"/>
      <c r="Y2262" s="8"/>
      <c r="Z2262" s="5"/>
      <c r="AA2262" s="1"/>
      <c r="AB2262" s="8"/>
      <c r="AC2262" s="3"/>
      <c r="AD2262" s="1"/>
      <c r="AE2262" s="3"/>
      <c r="AF2262" s="3"/>
      <c r="AG2262" s="4"/>
      <c r="AH2262" s="4"/>
      <c r="AI2262" s="4"/>
      <c r="AJ2262" s="1"/>
      <c r="AK2262" s="1"/>
      <c r="AL2262" s="1"/>
      <c r="AM2262" s="1"/>
    </row>
    <row r="2263" spans="1:39" ht="15" customHeight="1" x14ac:dyDescent="0.2">
      <c r="A2263" s="75">
        <f t="shared" si="778"/>
        <v>45198</v>
      </c>
      <c r="B2263" s="2">
        <f t="shared" si="769"/>
        <v>556.80942171000004</v>
      </c>
      <c r="C2263" s="157">
        <f t="shared" si="766"/>
        <v>551.10387564000007</v>
      </c>
      <c r="D2263" s="158">
        <f t="shared" si="779"/>
        <v>6659.95</v>
      </c>
      <c r="E2263" s="150">
        <f>IF(AND(K2263=1,K2262&gt;1),VLOOKUP(A2262,[1]Plan1!$GA$137:$GD$300,4),E2262)</f>
        <v>6667.94</v>
      </c>
      <c r="F2263" s="152">
        <f t="shared" si="770"/>
        <v>45107</v>
      </c>
      <c r="G2263" s="152">
        <f t="shared" si="767"/>
        <v>45137</v>
      </c>
      <c r="H2263" s="159">
        <f t="shared" si="771"/>
        <v>1.1997087065218626E-3</v>
      </c>
      <c r="I2263" s="160">
        <f t="shared" si="780"/>
        <v>45199</v>
      </c>
      <c r="J2263" s="155">
        <f t="shared" si="768"/>
        <v>31</v>
      </c>
      <c r="K2263" s="155">
        <f t="shared" si="764"/>
        <v>30</v>
      </c>
      <c r="L2263" s="2">
        <f t="shared" si="781"/>
        <v>1.0011609800000001</v>
      </c>
      <c r="M2263" s="157">
        <f t="shared" si="765"/>
        <v>1.0011609800000001</v>
      </c>
      <c r="N2263" s="2">
        <f t="shared" si="772"/>
        <v>551.74369621000005</v>
      </c>
      <c r="O2263" s="161">
        <f t="shared" si="782"/>
        <v>0</v>
      </c>
      <c r="P2263" s="162">
        <f t="shared" si="773"/>
        <v>0</v>
      </c>
      <c r="Q2263" s="157">
        <f t="shared" si="774"/>
        <v>0</v>
      </c>
      <c r="R2263" s="163">
        <f t="shared" si="783"/>
        <v>0.12</v>
      </c>
      <c r="S2263" s="161">
        <f t="shared" si="775"/>
        <v>30</v>
      </c>
      <c r="T2263" s="161">
        <v>360</v>
      </c>
      <c r="U2263" s="164">
        <f t="shared" si="776"/>
        <v>1.009181302</v>
      </c>
      <c r="V2263" s="157">
        <f t="shared" si="777"/>
        <v>5.0657255000000001</v>
      </c>
      <c r="W2263" s="2">
        <f t="shared" si="784"/>
        <v>0</v>
      </c>
      <c r="X2263" s="8"/>
      <c r="Y2263" s="8"/>
      <c r="Z2263" s="5"/>
      <c r="AA2263" s="1"/>
      <c r="AB2263" s="8"/>
      <c r="AC2263" s="3"/>
      <c r="AD2263" s="1"/>
      <c r="AE2263" s="3"/>
      <c r="AF2263" s="3"/>
      <c r="AG2263" s="4"/>
      <c r="AH2263" s="4"/>
      <c r="AI2263" s="4"/>
      <c r="AJ2263" s="1"/>
      <c r="AK2263" s="1"/>
      <c r="AL2263" s="1"/>
      <c r="AM2263" s="1"/>
    </row>
    <row r="2264" spans="1:39" ht="15" customHeight="1" x14ac:dyDescent="0.2">
      <c r="A2264" s="75">
        <f t="shared" si="778"/>
        <v>45199</v>
      </c>
      <c r="B2264" s="2">
        <f t="shared" si="769"/>
        <v>557.00061914999992</v>
      </c>
      <c r="C2264" s="157">
        <f t="shared" si="766"/>
        <v>551.10387564000007</v>
      </c>
      <c r="D2264" s="158">
        <f t="shared" si="779"/>
        <v>6659.95</v>
      </c>
      <c r="E2264" s="150">
        <f>IF(AND(K2264=1,K2263&gt;1),VLOOKUP(A2263,[1]Plan1!$GA$137:$GD$300,4),E2263)</f>
        <v>6667.94</v>
      </c>
      <c r="F2264" s="152">
        <f t="shared" si="770"/>
        <v>45107</v>
      </c>
      <c r="G2264" s="152">
        <f t="shared" si="767"/>
        <v>45137</v>
      </c>
      <c r="H2264" s="159">
        <f t="shared" si="771"/>
        <v>1.1997087065218626E-3</v>
      </c>
      <c r="I2264" s="160">
        <f t="shared" si="780"/>
        <v>45199</v>
      </c>
      <c r="J2264" s="155">
        <f t="shared" si="768"/>
        <v>31</v>
      </c>
      <c r="K2264" s="155">
        <f t="shared" si="764"/>
        <v>31</v>
      </c>
      <c r="L2264" s="2">
        <f t="shared" si="781"/>
        <v>1.0011996999999999</v>
      </c>
      <c r="M2264" s="157">
        <f t="shared" si="765"/>
        <v>1.0011996999999999</v>
      </c>
      <c r="N2264" s="2">
        <f t="shared" si="772"/>
        <v>551.76503494999997</v>
      </c>
      <c r="O2264" s="161">
        <f t="shared" si="782"/>
        <v>38</v>
      </c>
      <c r="P2264" s="162">
        <f t="shared" si="773"/>
        <v>5.4484678322955761E-2</v>
      </c>
      <c r="Q2264" s="157">
        <f t="shared" si="774"/>
        <v>30.062740430000002</v>
      </c>
      <c r="R2264" s="163">
        <f t="shared" si="783"/>
        <v>0.12</v>
      </c>
      <c r="S2264" s="161">
        <f t="shared" si="775"/>
        <v>31</v>
      </c>
      <c r="T2264" s="161">
        <v>360</v>
      </c>
      <c r="U2264" s="164">
        <f t="shared" si="776"/>
        <v>1.0094887930000001</v>
      </c>
      <c r="V2264" s="157">
        <f t="shared" si="777"/>
        <v>5.2355841999999999</v>
      </c>
      <c r="W2264" s="2">
        <f t="shared" si="784"/>
        <v>35.298324630000003</v>
      </c>
      <c r="X2264" s="8"/>
      <c r="Y2264" s="8"/>
      <c r="Z2264" s="5"/>
      <c r="AA2264" s="1"/>
      <c r="AB2264" s="8"/>
      <c r="AC2264" s="3"/>
      <c r="AD2264" s="1"/>
      <c r="AE2264" s="3"/>
      <c r="AF2264" s="3"/>
      <c r="AG2264" s="4"/>
      <c r="AH2264" s="4"/>
      <c r="AI2264" s="4"/>
      <c r="AJ2264" s="1"/>
      <c r="AK2264" s="1"/>
      <c r="AL2264" s="1"/>
      <c r="AM2264" s="1"/>
    </row>
    <row r="2265" spans="1:39" ht="15" customHeight="1" x14ac:dyDescent="0.2">
      <c r="A2265" s="75">
        <f t="shared" si="778"/>
        <v>45200</v>
      </c>
      <c r="B2265" s="2">
        <f t="shared" si="769"/>
        <v>521.90652798000008</v>
      </c>
      <c r="C2265" s="157">
        <f t="shared" si="766"/>
        <v>521.70229452000001</v>
      </c>
      <c r="D2265" s="158">
        <f t="shared" si="779"/>
        <v>6667.94</v>
      </c>
      <c r="E2265" s="150">
        <f>IF(AND(K2265=1,K2264&gt;1),VLOOKUP(A2264,[1]Plan1!$GA$137:$GD$300,4),E2264)</f>
        <v>6683.28</v>
      </c>
      <c r="F2265" s="152">
        <f t="shared" si="770"/>
        <v>45137</v>
      </c>
      <c r="G2265" s="152">
        <f t="shared" si="767"/>
        <v>45168</v>
      </c>
      <c r="H2265" s="159">
        <f t="shared" si="771"/>
        <v>2.3005605929267148E-3</v>
      </c>
      <c r="I2265" s="160">
        <f t="shared" si="780"/>
        <v>45229</v>
      </c>
      <c r="J2265" s="155">
        <f t="shared" si="768"/>
        <v>30</v>
      </c>
      <c r="K2265" s="155">
        <f t="shared" si="764"/>
        <v>1</v>
      </c>
      <c r="L2265" s="2">
        <f t="shared" si="781"/>
        <v>1.0000766000000001</v>
      </c>
      <c r="M2265" s="157">
        <f t="shared" si="765"/>
        <v>1.0000766000000001</v>
      </c>
      <c r="N2265" s="2">
        <f t="shared" si="772"/>
        <v>521.74225691000004</v>
      </c>
      <c r="O2265" s="161">
        <f t="shared" si="782"/>
        <v>0</v>
      </c>
      <c r="P2265" s="162">
        <f t="shared" si="773"/>
        <v>0</v>
      </c>
      <c r="Q2265" s="157">
        <f t="shared" si="774"/>
        <v>0</v>
      </c>
      <c r="R2265" s="163">
        <f t="shared" si="783"/>
        <v>0.12</v>
      </c>
      <c r="S2265" s="161">
        <f t="shared" si="775"/>
        <v>1</v>
      </c>
      <c r="T2265" s="161">
        <v>360</v>
      </c>
      <c r="U2265" s="164">
        <f t="shared" si="776"/>
        <v>1.0003148509999999</v>
      </c>
      <c r="V2265" s="157">
        <f t="shared" si="777"/>
        <v>0.16427106999999999</v>
      </c>
      <c r="W2265" s="2">
        <f t="shared" si="784"/>
        <v>0</v>
      </c>
      <c r="X2265" s="8"/>
      <c r="Y2265" s="8"/>
      <c r="Z2265" s="5"/>
      <c r="AA2265" s="1"/>
      <c r="AB2265" s="8"/>
      <c r="AC2265" s="3"/>
      <c r="AD2265" s="1"/>
      <c r="AE2265" s="3"/>
      <c r="AF2265" s="3"/>
      <c r="AG2265" s="4"/>
      <c r="AH2265" s="4"/>
      <c r="AI2265" s="4"/>
      <c r="AJ2265" s="1"/>
      <c r="AK2265" s="1"/>
      <c r="AL2265" s="1"/>
      <c r="AM2265" s="1"/>
    </row>
    <row r="2266" spans="1:39" ht="15" customHeight="1" x14ac:dyDescent="0.2">
      <c r="A2266" s="75">
        <f t="shared" si="778"/>
        <v>45201</v>
      </c>
      <c r="B2266" s="2">
        <f t="shared" si="769"/>
        <v>522.11083879</v>
      </c>
      <c r="C2266" s="157">
        <f t="shared" si="766"/>
        <v>521.70229452000001</v>
      </c>
      <c r="D2266" s="158">
        <f t="shared" si="779"/>
        <v>6667.94</v>
      </c>
      <c r="E2266" s="150">
        <f>IF(AND(K2266=1,K2265&gt;1),VLOOKUP(A2265,[1]Plan1!$GA$137:$GD$300,4),E2265)</f>
        <v>6683.28</v>
      </c>
      <c r="F2266" s="152">
        <f t="shared" si="770"/>
        <v>45137</v>
      </c>
      <c r="G2266" s="152">
        <f t="shared" si="767"/>
        <v>45168</v>
      </c>
      <c r="H2266" s="159">
        <f t="shared" si="771"/>
        <v>2.3005605929267148E-3</v>
      </c>
      <c r="I2266" s="160">
        <f t="shared" si="780"/>
        <v>45229</v>
      </c>
      <c r="J2266" s="155">
        <f t="shared" si="768"/>
        <v>30</v>
      </c>
      <c r="K2266" s="155">
        <f t="shared" si="764"/>
        <v>2</v>
      </c>
      <c r="L2266" s="2">
        <f t="shared" si="781"/>
        <v>1.0001532</v>
      </c>
      <c r="M2266" s="157">
        <f t="shared" si="765"/>
        <v>1.0001532</v>
      </c>
      <c r="N2266" s="2">
        <f t="shared" si="772"/>
        <v>521.78221930999996</v>
      </c>
      <c r="O2266" s="161">
        <f t="shared" si="782"/>
        <v>0</v>
      </c>
      <c r="P2266" s="162">
        <f t="shared" si="773"/>
        <v>0</v>
      </c>
      <c r="Q2266" s="157">
        <f t="shared" si="774"/>
        <v>0</v>
      </c>
      <c r="R2266" s="163">
        <f t="shared" si="783"/>
        <v>0.12</v>
      </c>
      <c r="S2266" s="161">
        <f t="shared" si="775"/>
        <v>2</v>
      </c>
      <c r="T2266" s="161">
        <v>360</v>
      </c>
      <c r="U2266" s="164">
        <f t="shared" si="776"/>
        <v>1.000629802</v>
      </c>
      <c r="V2266" s="157">
        <f t="shared" si="777"/>
        <v>0.32861948000000002</v>
      </c>
      <c r="W2266" s="2">
        <f t="shared" si="784"/>
        <v>0</v>
      </c>
      <c r="X2266" s="8"/>
      <c r="Y2266" s="8"/>
      <c r="Z2266" s="5"/>
      <c r="AA2266" s="1"/>
      <c r="AB2266" s="8"/>
      <c r="AC2266" s="3"/>
      <c r="AD2266" s="1"/>
      <c r="AE2266" s="3"/>
      <c r="AF2266" s="3"/>
      <c r="AG2266" s="4"/>
      <c r="AH2266" s="4"/>
      <c r="AI2266" s="4"/>
      <c r="AJ2266" s="1"/>
      <c r="AK2266" s="1"/>
      <c r="AL2266" s="1"/>
      <c r="AM2266" s="1"/>
    </row>
    <row r="2267" spans="1:39" ht="15" customHeight="1" x14ac:dyDescent="0.2">
      <c r="A2267" s="75">
        <f t="shared" si="778"/>
        <v>45202</v>
      </c>
      <c r="B2267" s="2">
        <f t="shared" si="769"/>
        <v>522.31523164999999</v>
      </c>
      <c r="C2267" s="157">
        <f t="shared" si="766"/>
        <v>521.70229452000001</v>
      </c>
      <c r="D2267" s="158">
        <f t="shared" si="779"/>
        <v>6667.94</v>
      </c>
      <c r="E2267" s="150">
        <f>IF(AND(K2267=1,K2266&gt;1),VLOOKUP(A2266,[1]Plan1!$GA$137:$GD$300,4),E2266)</f>
        <v>6683.28</v>
      </c>
      <c r="F2267" s="152">
        <f t="shared" si="770"/>
        <v>45137</v>
      </c>
      <c r="G2267" s="152">
        <f t="shared" si="767"/>
        <v>45168</v>
      </c>
      <c r="H2267" s="159">
        <f t="shared" si="771"/>
        <v>2.3005605929267148E-3</v>
      </c>
      <c r="I2267" s="160">
        <f t="shared" si="780"/>
        <v>45229</v>
      </c>
      <c r="J2267" s="155">
        <f t="shared" si="768"/>
        <v>30</v>
      </c>
      <c r="K2267" s="155">
        <f t="shared" ref="K2267:K2330" si="785">(J2267-(I2267-A2267))</f>
        <v>3</v>
      </c>
      <c r="L2267" s="2">
        <f t="shared" si="781"/>
        <v>1.00022981</v>
      </c>
      <c r="M2267" s="157">
        <f t="shared" ref="M2267:M2330" si="786">L2267</f>
        <v>1.00022981</v>
      </c>
      <c r="N2267" s="2">
        <f t="shared" si="772"/>
        <v>521.82218692000004</v>
      </c>
      <c r="O2267" s="161">
        <f t="shared" si="782"/>
        <v>0</v>
      </c>
      <c r="P2267" s="162">
        <f t="shared" si="773"/>
        <v>0</v>
      </c>
      <c r="Q2267" s="157">
        <f t="shared" si="774"/>
        <v>0</v>
      </c>
      <c r="R2267" s="163">
        <f t="shared" si="783"/>
        <v>0.12</v>
      </c>
      <c r="S2267" s="161">
        <f t="shared" si="775"/>
        <v>3</v>
      </c>
      <c r="T2267" s="161">
        <v>360</v>
      </c>
      <c r="U2267" s="164">
        <f t="shared" si="776"/>
        <v>1.0009448519999999</v>
      </c>
      <c r="V2267" s="157">
        <f t="shared" si="777"/>
        <v>0.49304472999999999</v>
      </c>
      <c r="W2267" s="2">
        <f t="shared" si="784"/>
        <v>0</v>
      </c>
      <c r="X2267" s="8"/>
      <c r="Y2267" s="8"/>
      <c r="Z2267" s="5"/>
      <c r="AA2267" s="1"/>
      <c r="AB2267" s="8"/>
      <c r="AC2267" s="3"/>
      <c r="AD2267" s="1"/>
      <c r="AE2267" s="3"/>
      <c r="AF2267" s="3"/>
      <c r="AG2267" s="4"/>
      <c r="AH2267" s="4"/>
      <c r="AI2267" s="4"/>
      <c r="AJ2267" s="1"/>
      <c r="AK2267" s="1"/>
      <c r="AL2267" s="1"/>
      <c r="AM2267" s="1"/>
    </row>
    <row r="2268" spans="1:39" ht="15" customHeight="1" x14ac:dyDescent="0.2">
      <c r="A2268" s="75">
        <f t="shared" si="778"/>
        <v>45203</v>
      </c>
      <c r="B2268" s="2">
        <f t="shared" si="769"/>
        <v>522.51970659000006</v>
      </c>
      <c r="C2268" s="157">
        <f t="shared" si="766"/>
        <v>521.70229452000001</v>
      </c>
      <c r="D2268" s="158">
        <f t="shared" si="779"/>
        <v>6667.94</v>
      </c>
      <c r="E2268" s="150">
        <f>IF(AND(K2268=1,K2267&gt;1),VLOOKUP(A2267,[1]Plan1!$GA$137:$GD$300,4),E2267)</f>
        <v>6683.28</v>
      </c>
      <c r="F2268" s="152">
        <f t="shared" si="770"/>
        <v>45137</v>
      </c>
      <c r="G2268" s="152">
        <f t="shared" si="767"/>
        <v>45168</v>
      </c>
      <c r="H2268" s="159">
        <f t="shared" si="771"/>
        <v>2.3005605929267148E-3</v>
      </c>
      <c r="I2268" s="160">
        <f t="shared" si="780"/>
        <v>45229</v>
      </c>
      <c r="J2268" s="155">
        <f t="shared" si="768"/>
        <v>30</v>
      </c>
      <c r="K2268" s="155">
        <f t="shared" si="785"/>
        <v>4</v>
      </c>
      <c r="L2268" s="2">
        <f t="shared" si="781"/>
        <v>1.00030643</v>
      </c>
      <c r="M2268" s="157">
        <f t="shared" si="786"/>
        <v>1.00030643</v>
      </c>
      <c r="N2268" s="2">
        <f t="shared" si="772"/>
        <v>521.86215975000005</v>
      </c>
      <c r="O2268" s="161">
        <f t="shared" si="782"/>
        <v>0</v>
      </c>
      <c r="P2268" s="162">
        <f t="shared" si="773"/>
        <v>0</v>
      </c>
      <c r="Q2268" s="157">
        <f t="shared" si="774"/>
        <v>0</v>
      </c>
      <c r="R2268" s="163">
        <f t="shared" si="783"/>
        <v>0.12</v>
      </c>
      <c r="S2268" s="161">
        <f t="shared" si="775"/>
        <v>4</v>
      </c>
      <c r="T2268" s="161">
        <v>360</v>
      </c>
      <c r="U2268" s="164">
        <f t="shared" si="776"/>
        <v>1.0012600009999999</v>
      </c>
      <c r="V2268" s="157">
        <f t="shared" si="777"/>
        <v>0.65754683999999997</v>
      </c>
      <c r="W2268" s="2">
        <f t="shared" si="784"/>
        <v>0</v>
      </c>
      <c r="X2268" s="8"/>
      <c r="Y2268" s="8"/>
      <c r="Z2268" s="5"/>
      <c r="AA2268" s="1"/>
      <c r="AB2268" s="8"/>
      <c r="AC2268" s="3"/>
      <c r="AD2268" s="1"/>
      <c r="AE2268" s="3"/>
      <c r="AF2268" s="3"/>
      <c r="AG2268" s="4"/>
      <c r="AH2268" s="4"/>
      <c r="AI2268" s="4"/>
      <c r="AJ2268" s="1"/>
      <c r="AK2268" s="1"/>
      <c r="AL2268" s="1"/>
      <c r="AM2268" s="1"/>
    </row>
    <row r="2269" spans="1:39" ht="15" customHeight="1" x14ac:dyDescent="0.2">
      <c r="A2269" s="75">
        <f t="shared" si="778"/>
        <v>45204</v>
      </c>
      <c r="B2269" s="2">
        <f t="shared" si="769"/>
        <v>522.72425839000005</v>
      </c>
      <c r="C2269" s="157">
        <f t="shared" si="766"/>
        <v>521.70229452000001</v>
      </c>
      <c r="D2269" s="158">
        <f t="shared" si="779"/>
        <v>6667.94</v>
      </c>
      <c r="E2269" s="150">
        <f>IF(AND(K2269=1,K2268&gt;1),VLOOKUP(A2268,[1]Plan1!$GA$137:$GD$300,4),E2268)</f>
        <v>6683.28</v>
      </c>
      <c r="F2269" s="152">
        <f t="shared" si="770"/>
        <v>45137</v>
      </c>
      <c r="G2269" s="152">
        <f t="shared" si="767"/>
        <v>45168</v>
      </c>
      <c r="H2269" s="159">
        <f t="shared" si="771"/>
        <v>2.3005605929267148E-3</v>
      </c>
      <c r="I2269" s="160">
        <f t="shared" si="780"/>
        <v>45229</v>
      </c>
      <c r="J2269" s="155">
        <f t="shared" si="768"/>
        <v>30</v>
      </c>
      <c r="K2269" s="155">
        <f t="shared" si="785"/>
        <v>5</v>
      </c>
      <c r="L2269" s="2">
        <f t="shared" si="781"/>
        <v>1.0003830499999999</v>
      </c>
      <c r="M2269" s="157">
        <f t="shared" si="786"/>
        <v>1.0003830499999999</v>
      </c>
      <c r="N2269" s="2">
        <f t="shared" si="772"/>
        <v>521.90213258000006</v>
      </c>
      <c r="O2269" s="161">
        <f t="shared" si="782"/>
        <v>0</v>
      </c>
      <c r="P2269" s="162">
        <f t="shared" si="773"/>
        <v>0</v>
      </c>
      <c r="Q2269" s="157">
        <f t="shared" si="774"/>
        <v>0</v>
      </c>
      <c r="R2269" s="163">
        <f t="shared" si="783"/>
        <v>0.12</v>
      </c>
      <c r="S2269" s="161">
        <f t="shared" si="775"/>
        <v>5</v>
      </c>
      <c r="T2269" s="161">
        <v>360</v>
      </c>
      <c r="U2269" s="164">
        <f t="shared" si="776"/>
        <v>1.0015752490000001</v>
      </c>
      <c r="V2269" s="157">
        <f t="shared" si="777"/>
        <v>0.82212580999999996</v>
      </c>
      <c r="W2269" s="2">
        <f t="shared" si="784"/>
        <v>0</v>
      </c>
      <c r="X2269" s="8"/>
      <c r="Y2269" s="8"/>
      <c r="Z2269" s="5"/>
      <c r="AA2269" s="1"/>
      <c r="AB2269" s="8"/>
      <c r="AC2269" s="3"/>
      <c r="AD2269" s="1"/>
      <c r="AE2269" s="3"/>
      <c r="AF2269" s="3"/>
      <c r="AG2269" s="4"/>
      <c r="AH2269" s="4"/>
      <c r="AI2269" s="4"/>
      <c r="AJ2269" s="1"/>
      <c r="AK2269" s="1"/>
      <c r="AL2269" s="1"/>
      <c r="AM2269" s="1"/>
    </row>
    <row r="2270" spans="1:39" ht="15" customHeight="1" x14ac:dyDescent="0.2">
      <c r="A2270" s="75">
        <f t="shared" si="778"/>
        <v>45205</v>
      </c>
      <c r="B2270" s="2">
        <f t="shared" si="769"/>
        <v>522.92889229000002</v>
      </c>
      <c r="C2270" s="157">
        <f t="shared" si="766"/>
        <v>521.70229452000001</v>
      </c>
      <c r="D2270" s="158">
        <f t="shared" si="779"/>
        <v>6667.94</v>
      </c>
      <c r="E2270" s="150">
        <f>IF(AND(K2270=1,K2269&gt;1),VLOOKUP(A2269,[1]Plan1!$GA$137:$GD$300,4),E2269)</f>
        <v>6683.28</v>
      </c>
      <c r="F2270" s="152">
        <f t="shared" si="770"/>
        <v>45137</v>
      </c>
      <c r="G2270" s="152">
        <f t="shared" si="767"/>
        <v>45168</v>
      </c>
      <c r="H2270" s="159">
        <f t="shared" si="771"/>
        <v>2.3005605929267148E-3</v>
      </c>
      <c r="I2270" s="160">
        <f t="shared" si="780"/>
        <v>45229</v>
      </c>
      <c r="J2270" s="155">
        <f t="shared" si="768"/>
        <v>30</v>
      </c>
      <c r="K2270" s="155">
        <f t="shared" si="785"/>
        <v>6</v>
      </c>
      <c r="L2270" s="2">
        <f t="shared" si="781"/>
        <v>1.0004596800000001</v>
      </c>
      <c r="M2270" s="157">
        <f t="shared" si="786"/>
        <v>1.0004596800000001</v>
      </c>
      <c r="N2270" s="2">
        <f t="shared" si="772"/>
        <v>521.94211063</v>
      </c>
      <c r="O2270" s="161">
        <f t="shared" si="782"/>
        <v>0</v>
      </c>
      <c r="P2270" s="162">
        <f t="shared" si="773"/>
        <v>0</v>
      </c>
      <c r="Q2270" s="157">
        <f t="shared" si="774"/>
        <v>0</v>
      </c>
      <c r="R2270" s="163">
        <f t="shared" si="783"/>
        <v>0.12</v>
      </c>
      <c r="S2270" s="161">
        <f t="shared" si="775"/>
        <v>6</v>
      </c>
      <c r="T2270" s="161">
        <v>360</v>
      </c>
      <c r="U2270" s="164">
        <f t="shared" si="776"/>
        <v>1.001890596</v>
      </c>
      <c r="V2270" s="157">
        <f t="shared" si="777"/>
        <v>0.98678166</v>
      </c>
      <c r="W2270" s="2">
        <f t="shared" si="784"/>
        <v>0</v>
      </c>
      <c r="X2270" s="8"/>
      <c r="Y2270" s="8"/>
      <c r="Z2270" s="5"/>
      <c r="AA2270" s="1"/>
      <c r="AB2270" s="8"/>
      <c r="AC2270" s="3"/>
      <c r="AD2270" s="1"/>
      <c r="AE2270" s="3"/>
      <c r="AF2270" s="3"/>
      <c r="AG2270" s="4"/>
      <c r="AH2270" s="4"/>
      <c r="AI2270" s="4"/>
      <c r="AJ2270" s="1"/>
      <c r="AK2270" s="1"/>
      <c r="AL2270" s="1"/>
      <c r="AM2270" s="1"/>
    </row>
    <row r="2271" spans="1:39" ht="15" customHeight="1" x14ac:dyDescent="0.2">
      <c r="A2271" s="75">
        <f t="shared" si="778"/>
        <v>45206</v>
      </c>
      <c r="B2271" s="2">
        <f t="shared" si="769"/>
        <v>523.13360882999996</v>
      </c>
      <c r="C2271" s="157">
        <f t="shared" si="766"/>
        <v>521.70229452000001</v>
      </c>
      <c r="D2271" s="158">
        <f t="shared" si="779"/>
        <v>6667.94</v>
      </c>
      <c r="E2271" s="150">
        <f>IF(AND(K2271=1,K2270&gt;1),VLOOKUP(A2270,[1]Plan1!$GA$137:$GD$300,4),E2270)</f>
        <v>6683.28</v>
      </c>
      <c r="F2271" s="152">
        <f t="shared" si="770"/>
        <v>45137</v>
      </c>
      <c r="G2271" s="152">
        <f t="shared" si="767"/>
        <v>45168</v>
      </c>
      <c r="H2271" s="159">
        <f t="shared" si="771"/>
        <v>2.3005605929267148E-3</v>
      </c>
      <c r="I2271" s="160">
        <f t="shared" si="780"/>
        <v>45229</v>
      </c>
      <c r="J2271" s="155">
        <f t="shared" si="768"/>
        <v>30</v>
      </c>
      <c r="K2271" s="155">
        <f t="shared" si="785"/>
        <v>7</v>
      </c>
      <c r="L2271" s="2">
        <f t="shared" si="781"/>
        <v>1.0005363199999999</v>
      </c>
      <c r="M2271" s="157">
        <f t="shared" si="786"/>
        <v>1.0005363199999999</v>
      </c>
      <c r="N2271" s="2">
        <f t="shared" si="772"/>
        <v>521.98209388999999</v>
      </c>
      <c r="O2271" s="161">
        <f t="shared" si="782"/>
        <v>0</v>
      </c>
      <c r="P2271" s="162">
        <f t="shared" si="773"/>
        <v>0</v>
      </c>
      <c r="Q2271" s="157">
        <f t="shared" si="774"/>
        <v>0</v>
      </c>
      <c r="R2271" s="163">
        <f t="shared" si="783"/>
        <v>0.12</v>
      </c>
      <c r="S2271" s="161">
        <f t="shared" si="775"/>
        <v>7</v>
      </c>
      <c r="T2271" s="161">
        <v>360</v>
      </c>
      <c r="U2271" s="164">
        <f t="shared" si="776"/>
        <v>1.0022060429999999</v>
      </c>
      <c r="V2271" s="157">
        <f t="shared" si="777"/>
        <v>1.15151494</v>
      </c>
      <c r="W2271" s="2">
        <f t="shared" si="784"/>
        <v>0</v>
      </c>
      <c r="X2271" s="8"/>
      <c r="Y2271" s="8"/>
      <c r="Z2271" s="5"/>
      <c r="AA2271" s="1"/>
      <c r="AB2271" s="8"/>
      <c r="AC2271" s="3"/>
      <c r="AD2271" s="1"/>
      <c r="AE2271" s="3"/>
      <c r="AF2271" s="3"/>
      <c r="AG2271" s="4"/>
      <c r="AH2271" s="4"/>
      <c r="AI2271" s="4"/>
      <c r="AJ2271" s="1"/>
      <c r="AK2271" s="1"/>
      <c r="AL2271" s="1"/>
      <c r="AM2271" s="1"/>
    </row>
    <row r="2272" spans="1:39" ht="15" customHeight="1" x14ac:dyDescent="0.2">
      <c r="A2272" s="75">
        <f t="shared" si="778"/>
        <v>45207</v>
      </c>
      <c r="B2272" s="2">
        <f t="shared" si="769"/>
        <v>523.33840226999996</v>
      </c>
      <c r="C2272" s="157">
        <f t="shared" si="766"/>
        <v>521.70229452000001</v>
      </c>
      <c r="D2272" s="158">
        <f t="shared" si="779"/>
        <v>6667.94</v>
      </c>
      <c r="E2272" s="150">
        <f>IF(AND(K2272=1,K2271&gt;1),VLOOKUP(A2271,[1]Plan1!$GA$137:$GD$300,4),E2271)</f>
        <v>6683.28</v>
      </c>
      <c r="F2272" s="152">
        <f t="shared" si="770"/>
        <v>45137</v>
      </c>
      <c r="G2272" s="152">
        <f t="shared" si="767"/>
        <v>45168</v>
      </c>
      <c r="H2272" s="159">
        <f t="shared" si="771"/>
        <v>2.3005605929267148E-3</v>
      </c>
      <c r="I2272" s="160">
        <f t="shared" si="780"/>
        <v>45229</v>
      </c>
      <c r="J2272" s="155">
        <f t="shared" si="768"/>
        <v>30</v>
      </c>
      <c r="K2272" s="155">
        <f t="shared" si="785"/>
        <v>8</v>
      </c>
      <c r="L2272" s="2">
        <f t="shared" si="781"/>
        <v>1.00061296</v>
      </c>
      <c r="M2272" s="157">
        <f t="shared" si="786"/>
        <v>1.00061296</v>
      </c>
      <c r="N2272" s="2">
        <f t="shared" si="772"/>
        <v>522.02207714999997</v>
      </c>
      <c r="O2272" s="161">
        <f t="shared" si="782"/>
        <v>0</v>
      </c>
      <c r="P2272" s="162">
        <f t="shared" si="773"/>
        <v>0</v>
      </c>
      <c r="Q2272" s="157">
        <f t="shared" si="774"/>
        <v>0</v>
      </c>
      <c r="R2272" s="163">
        <f t="shared" si="783"/>
        <v>0.12</v>
      </c>
      <c r="S2272" s="161">
        <f t="shared" si="775"/>
        <v>8</v>
      </c>
      <c r="T2272" s="161">
        <v>360</v>
      </c>
      <c r="U2272" s="164">
        <f t="shared" si="776"/>
        <v>1.0025215890000001</v>
      </c>
      <c r="V2272" s="157">
        <f t="shared" si="777"/>
        <v>1.3163251199999999</v>
      </c>
      <c r="W2272" s="2">
        <f t="shared" si="784"/>
        <v>0</v>
      </c>
      <c r="X2272" s="8"/>
      <c r="Y2272" s="8"/>
      <c r="Z2272" s="5"/>
      <c r="AA2272" s="1"/>
      <c r="AB2272" s="8"/>
      <c r="AC2272" s="3"/>
      <c r="AD2272" s="1"/>
      <c r="AE2272" s="3"/>
      <c r="AF2272" s="3"/>
      <c r="AG2272" s="4"/>
      <c r="AH2272" s="4"/>
      <c r="AI2272" s="4"/>
      <c r="AJ2272" s="1"/>
      <c r="AK2272" s="1"/>
      <c r="AL2272" s="1"/>
      <c r="AM2272" s="1"/>
    </row>
    <row r="2273" spans="1:39" ht="15" customHeight="1" x14ac:dyDescent="0.2">
      <c r="A2273" s="75">
        <f t="shared" si="778"/>
        <v>45208</v>
      </c>
      <c r="B2273" s="2">
        <f t="shared" si="769"/>
        <v>523.54327787</v>
      </c>
      <c r="C2273" s="157">
        <f t="shared" si="766"/>
        <v>521.70229452000001</v>
      </c>
      <c r="D2273" s="158">
        <f t="shared" si="779"/>
        <v>6667.94</v>
      </c>
      <c r="E2273" s="150">
        <f>IF(AND(K2273=1,K2272&gt;1),VLOOKUP(A2272,[1]Plan1!$GA$137:$GD$300,4),E2272)</f>
        <v>6683.28</v>
      </c>
      <c r="F2273" s="152">
        <f t="shared" si="770"/>
        <v>45137</v>
      </c>
      <c r="G2273" s="152">
        <f t="shared" si="767"/>
        <v>45168</v>
      </c>
      <c r="H2273" s="159">
        <f t="shared" si="771"/>
        <v>2.3005605929267148E-3</v>
      </c>
      <c r="I2273" s="160">
        <f t="shared" si="780"/>
        <v>45229</v>
      </c>
      <c r="J2273" s="155">
        <f t="shared" si="768"/>
        <v>30</v>
      </c>
      <c r="K2273" s="155">
        <f t="shared" si="785"/>
        <v>9</v>
      </c>
      <c r="L2273" s="2">
        <f t="shared" si="781"/>
        <v>1.00068961</v>
      </c>
      <c r="M2273" s="157">
        <f t="shared" si="786"/>
        <v>1.00068961</v>
      </c>
      <c r="N2273" s="2">
        <f t="shared" si="772"/>
        <v>522.06206563000001</v>
      </c>
      <c r="O2273" s="161">
        <f t="shared" si="782"/>
        <v>0</v>
      </c>
      <c r="P2273" s="162">
        <f t="shared" si="773"/>
        <v>0</v>
      </c>
      <c r="Q2273" s="157">
        <f t="shared" si="774"/>
        <v>0</v>
      </c>
      <c r="R2273" s="163">
        <f t="shared" si="783"/>
        <v>0.12</v>
      </c>
      <c r="S2273" s="161">
        <f t="shared" si="775"/>
        <v>9</v>
      </c>
      <c r="T2273" s="161">
        <v>360</v>
      </c>
      <c r="U2273" s="164">
        <f t="shared" si="776"/>
        <v>1.002837234</v>
      </c>
      <c r="V2273" s="157">
        <f t="shared" si="777"/>
        <v>1.4812122400000001</v>
      </c>
      <c r="W2273" s="2">
        <f t="shared" si="784"/>
        <v>0</v>
      </c>
      <c r="X2273" s="8"/>
      <c r="Y2273" s="8"/>
      <c r="Z2273" s="5"/>
      <c r="AA2273" s="1"/>
      <c r="AB2273" s="8"/>
      <c r="AC2273" s="3"/>
      <c r="AD2273" s="1"/>
      <c r="AE2273" s="3"/>
      <c r="AF2273" s="3"/>
      <c r="AG2273" s="4"/>
      <c r="AH2273" s="4"/>
      <c r="AI2273" s="4"/>
      <c r="AJ2273" s="1"/>
      <c r="AK2273" s="1"/>
      <c r="AL2273" s="1"/>
      <c r="AM2273" s="1"/>
    </row>
    <row r="2274" spans="1:39" ht="15" customHeight="1" x14ac:dyDescent="0.2">
      <c r="A2274" s="75">
        <f t="shared" si="778"/>
        <v>45209</v>
      </c>
      <c r="B2274" s="2">
        <f t="shared" si="769"/>
        <v>523.74823093000009</v>
      </c>
      <c r="C2274" s="157">
        <f t="shared" si="766"/>
        <v>521.70229452000001</v>
      </c>
      <c r="D2274" s="158">
        <f t="shared" si="779"/>
        <v>6667.94</v>
      </c>
      <c r="E2274" s="150">
        <f>IF(AND(K2274=1,K2273&gt;1),VLOOKUP(A2273,[1]Plan1!$GA$137:$GD$300,4),E2273)</f>
        <v>6683.28</v>
      </c>
      <c r="F2274" s="152">
        <f t="shared" si="770"/>
        <v>45137</v>
      </c>
      <c r="G2274" s="152">
        <f t="shared" si="767"/>
        <v>45168</v>
      </c>
      <c r="H2274" s="159">
        <f t="shared" si="771"/>
        <v>2.3005605929267148E-3</v>
      </c>
      <c r="I2274" s="160">
        <f t="shared" si="780"/>
        <v>45229</v>
      </c>
      <c r="J2274" s="155">
        <f t="shared" si="768"/>
        <v>30</v>
      </c>
      <c r="K2274" s="155">
        <f t="shared" si="785"/>
        <v>10</v>
      </c>
      <c r="L2274" s="2">
        <f t="shared" si="781"/>
        <v>1.00076626</v>
      </c>
      <c r="M2274" s="157">
        <f t="shared" si="786"/>
        <v>1.00076626</v>
      </c>
      <c r="N2274" s="2">
        <f t="shared" si="772"/>
        <v>522.10205412000005</v>
      </c>
      <c r="O2274" s="161">
        <f t="shared" si="782"/>
        <v>0</v>
      </c>
      <c r="P2274" s="162">
        <f t="shared" si="773"/>
        <v>0</v>
      </c>
      <c r="Q2274" s="157">
        <f t="shared" si="774"/>
        <v>0</v>
      </c>
      <c r="R2274" s="163">
        <f t="shared" si="783"/>
        <v>0.12</v>
      </c>
      <c r="S2274" s="161">
        <f t="shared" si="775"/>
        <v>10</v>
      </c>
      <c r="T2274" s="161">
        <v>360</v>
      </c>
      <c r="U2274" s="164">
        <f t="shared" si="776"/>
        <v>1.003152979</v>
      </c>
      <c r="V2274" s="157">
        <f t="shared" si="777"/>
        <v>1.64617681</v>
      </c>
      <c r="W2274" s="2">
        <f t="shared" si="784"/>
        <v>0</v>
      </c>
      <c r="X2274" s="8"/>
      <c r="Y2274" s="8"/>
      <c r="Z2274" s="5"/>
      <c r="AA2274" s="1"/>
      <c r="AB2274" s="8"/>
      <c r="AC2274" s="3"/>
      <c r="AD2274" s="1"/>
      <c r="AE2274" s="3"/>
      <c r="AF2274" s="3"/>
      <c r="AG2274" s="4"/>
      <c r="AH2274" s="4"/>
      <c r="AI2274" s="4"/>
      <c r="AJ2274" s="1"/>
      <c r="AK2274" s="1"/>
      <c r="AL2274" s="1"/>
      <c r="AM2274" s="1"/>
    </row>
    <row r="2275" spans="1:39" ht="15" customHeight="1" x14ac:dyDescent="0.2">
      <c r="A2275" s="75">
        <f t="shared" si="778"/>
        <v>45210</v>
      </c>
      <c r="B2275" s="2">
        <f t="shared" si="769"/>
        <v>523.95326614999999</v>
      </c>
      <c r="C2275" s="157">
        <f t="shared" si="766"/>
        <v>521.70229452000001</v>
      </c>
      <c r="D2275" s="158">
        <f t="shared" si="779"/>
        <v>6667.94</v>
      </c>
      <c r="E2275" s="150">
        <f>IF(AND(K2275=1,K2274&gt;1),VLOOKUP(A2274,[1]Plan1!$GA$137:$GD$300,4),E2274)</f>
        <v>6683.28</v>
      </c>
      <c r="F2275" s="152">
        <f t="shared" si="770"/>
        <v>45137</v>
      </c>
      <c r="G2275" s="152">
        <f t="shared" si="767"/>
        <v>45168</v>
      </c>
      <c r="H2275" s="159">
        <f t="shared" si="771"/>
        <v>2.3005605929267148E-3</v>
      </c>
      <c r="I2275" s="160">
        <f t="shared" si="780"/>
        <v>45229</v>
      </c>
      <c r="J2275" s="155">
        <f t="shared" si="768"/>
        <v>30</v>
      </c>
      <c r="K2275" s="155">
        <f t="shared" si="785"/>
        <v>11</v>
      </c>
      <c r="L2275" s="2">
        <f t="shared" si="781"/>
        <v>1.00084292</v>
      </c>
      <c r="M2275" s="157">
        <f t="shared" si="786"/>
        <v>1.00084292</v>
      </c>
      <c r="N2275" s="2">
        <f t="shared" si="772"/>
        <v>522.14204781000001</v>
      </c>
      <c r="O2275" s="161">
        <f t="shared" si="782"/>
        <v>0</v>
      </c>
      <c r="P2275" s="162">
        <f t="shared" si="773"/>
        <v>0</v>
      </c>
      <c r="Q2275" s="157">
        <f t="shared" si="774"/>
        <v>0</v>
      </c>
      <c r="R2275" s="163">
        <f t="shared" si="783"/>
        <v>0.12</v>
      </c>
      <c r="S2275" s="161">
        <f t="shared" si="775"/>
        <v>11</v>
      </c>
      <c r="T2275" s="161">
        <v>360</v>
      </c>
      <c r="U2275" s="164">
        <f t="shared" si="776"/>
        <v>1.003468823</v>
      </c>
      <c r="V2275" s="157">
        <f t="shared" si="777"/>
        <v>1.8112183399999999</v>
      </c>
      <c r="W2275" s="2">
        <f t="shared" si="784"/>
        <v>0</v>
      </c>
      <c r="X2275" s="8"/>
      <c r="Y2275" s="8"/>
      <c r="Z2275" s="5"/>
      <c r="AA2275" s="1"/>
      <c r="AB2275" s="8"/>
      <c r="AC2275" s="3"/>
      <c r="AD2275" s="1"/>
      <c r="AE2275" s="3"/>
      <c r="AF2275" s="3"/>
      <c r="AG2275" s="4"/>
      <c r="AH2275" s="4"/>
      <c r="AI2275" s="4"/>
      <c r="AJ2275" s="1"/>
      <c r="AK2275" s="1"/>
      <c r="AL2275" s="1"/>
      <c r="AM2275" s="1"/>
    </row>
    <row r="2276" spans="1:39" ht="15" customHeight="1" x14ac:dyDescent="0.2">
      <c r="A2276" s="75">
        <f t="shared" si="778"/>
        <v>45211</v>
      </c>
      <c r="B2276" s="2">
        <f t="shared" si="769"/>
        <v>524.15837885999997</v>
      </c>
      <c r="C2276" s="157">
        <f t="shared" si="766"/>
        <v>521.70229452000001</v>
      </c>
      <c r="D2276" s="158">
        <f t="shared" si="779"/>
        <v>6667.94</v>
      </c>
      <c r="E2276" s="150">
        <f>IF(AND(K2276=1,K2275&gt;1),VLOOKUP(A2275,[1]Plan1!$GA$137:$GD$300,4),E2275)</f>
        <v>6683.28</v>
      </c>
      <c r="F2276" s="152">
        <f t="shared" si="770"/>
        <v>45137</v>
      </c>
      <c r="G2276" s="152">
        <f t="shared" si="767"/>
        <v>45168</v>
      </c>
      <c r="H2276" s="159">
        <f t="shared" si="771"/>
        <v>2.3005605929267148E-3</v>
      </c>
      <c r="I2276" s="160">
        <f t="shared" si="780"/>
        <v>45229</v>
      </c>
      <c r="J2276" s="155">
        <f t="shared" si="768"/>
        <v>30</v>
      </c>
      <c r="K2276" s="155">
        <f t="shared" si="785"/>
        <v>12</v>
      </c>
      <c r="L2276" s="2">
        <f t="shared" si="781"/>
        <v>1.0009195799999999</v>
      </c>
      <c r="M2276" s="157">
        <f t="shared" si="786"/>
        <v>1.0009195799999999</v>
      </c>
      <c r="N2276" s="2">
        <f t="shared" si="772"/>
        <v>522.18204150999998</v>
      </c>
      <c r="O2276" s="161">
        <f t="shared" si="782"/>
        <v>0</v>
      </c>
      <c r="P2276" s="162">
        <f t="shared" si="773"/>
        <v>0</v>
      </c>
      <c r="Q2276" s="157">
        <f t="shared" si="774"/>
        <v>0</v>
      </c>
      <c r="R2276" s="163">
        <f t="shared" si="783"/>
        <v>0.12</v>
      </c>
      <c r="S2276" s="161">
        <f t="shared" si="775"/>
        <v>12</v>
      </c>
      <c r="T2276" s="161">
        <v>360</v>
      </c>
      <c r="U2276" s="164">
        <f t="shared" si="776"/>
        <v>1.003784767</v>
      </c>
      <c r="V2276" s="157">
        <f t="shared" si="777"/>
        <v>1.9763373500000001</v>
      </c>
      <c r="W2276" s="2">
        <f t="shared" si="784"/>
        <v>0</v>
      </c>
      <c r="X2276" s="8"/>
      <c r="Y2276" s="8"/>
      <c r="Z2276" s="5"/>
      <c r="AA2276" s="1"/>
      <c r="AB2276" s="8"/>
      <c r="AC2276" s="3"/>
      <c r="AD2276" s="1"/>
      <c r="AE2276" s="3"/>
      <c r="AF2276" s="3"/>
      <c r="AG2276" s="4"/>
      <c r="AH2276" s="4"/>
      <c r="AI2276" s="4"/>
      <c r="AJ2276" s="1"/>
      <c r="AK2276" s="1"/>
      <c r="AL2276" s="1"/>
      <c r="AM2276" s="1"/>
    </row>
    <row r="2277" spans="1:39" ht="15" customHeight="1" x14ac:dyDescent="0.2">
      <c r="A2277" s="75">
        <f t="shared" si="778"/>
        <v>45212</v>
      </c>
      <c r="B2277" s="2">
        <f t="shared" si="769"/>
        <v>524.36357902000009</v>
      </c>
      <c r="C2277" s="157">
        <f t="shared" si="766"/>
        <v>521.70229452000001</v>
      </c>
      <c r="D2277" s="158">
        <f t="shared" si="779"/>
        <v>6667.94</v>
      </c>
      <c r="E2277" s="150">
        <f>IF(AND(K2277=1,K2276&gt;1),VLOOKUP(A2276,[1]Plan1!$GA$137:$GD$300,4),E2276)</f>
        <v>6683.28</v>
      </c>
      <c r="F2277" s="152">
        <f t="shared" si="770"/>
        <v>45137</v>
      </c>
      <c r="G2277" s="152">
        <f t="shared" si="767"/>
        <v>45168</v>
      </c>
      <c r="H2277" s="159">
        <f t="shared" si="771"/>
        <v>2.3005605929267148E-3</v>
      </c>
      <c r="I2277" s="160">
        <f t="shared" si="780"/>
        <v>45229</v>
      </c>
      <c r="J2277" s="155">
        <f t="shared" si="768"/>
        <v>30</v>
      </c>
      <c r="K2277" s="155">
        <f t="shared" si="785"/>
        <v>13</v>
      </c>
      <c r="L2277" s="2">
        <f t="shared" si="781"/>
        <v>1.00099626</v>
      </c>
      <c r="M2277" s="157">
        <f t="shared" si="786"/>
        <v>1.00099626</v>
      </c>
      <c r="N2277" s="2">
        <f t="shared" si="772"/>
        <v>522.22204564000003</v>
      </c>
      <c r="O2277" s="161">
        <f t="shared" si="782"/>
        <v>0</v>
      </c>
      <c r="P2277" s="162">
        <f t="shared" si="773"/>
        <v>0</v>
      </c>
      <c r="Q2277" s="157">
        <f t="shared" si="774"/>
        <v>0</v>
      </c>
      <c r="R2277" s="163">
        <f t="shared" si="783"/>
        <v>0.12</v>
      </c>
      <c r="S2277" s="161">
        <f t="shared" si="775"/>
        <v>13</v>
      </c>
      <c r="T2277" s="161">
        <v>360</v>
      </c>
      <c r="U2277" s="164">
        <f t="shared" si="776"/>
        <v>1.00410081</v>
      </c>
      <c r="V2277" s="157">
        <f t="shared" si="777"/>
        <v>2.1415333799999998</v>
      </c>
      <c r="W2277" s="2">
        <f t="shared" si="784"/>
        <v>0</v>
      </c>
      <c r="X2277" s="8"/>
      <c r="Y2277" s="8"/>
      <c r="Z2277" s="5"/>
      <c r="AA2277" s="1"/>
      <c r="AB2277" s="8"/>
      <c r="AC2277" s="3"/>
      <c r="AD2277" s="1"/>
      <c r="AE2277" s="3"/>
      <c r="AF2277" s="3"/>
      <c r="AG2277" s="4"/>
      <c r="AH2277" s="4"/>
      <c r="AI2277" s="4"/>
      <c r="AJ2277" s="1"/>
      <c r="AK2277" s="1"/>
      <c r="AL2277" s="1"/>
      <c r="AM2277" s="1"/>
    </row>
    <row r="2278" spans="1:39" ht="15" customHeight="1" x14ac:dyDescent="0.2">
      <c r="A2278" s="75">
        <f t="shared" si="778"/>
        <v>45213</v>
      </c>
      <c r="B2278" s="2">
        <f t="shared" si="769"/>
        <v>524.56885146000002</v>
      </c>
      <c r="C2278" s="157">
        <f t="shared" si="766"/>
        <v>521.70229452000001</v>
      </c>
      <c r="D2278" s="158">
        <f t="shared" si="779"/>
        <v>6667.94</v>
      </c>
      <c r="E2278" s="150">
        <f>IF(AND(K2278=1,K2277&gt;1),VLOOKUP(A2277,[1]Plan1!$GA$137:$GD$300,4),E2277)</f>
        <v>6683.28</v>
      </c>
      <c r="F2278" s="152">
        <f t="shared" si="770"/>
        <v>45137</v>
      </c>
      <c r="G2278" s="152">
        <f t="shared" si="767"/>
        <v>45168</v>
      </c>
      <c r="H2278" s="159">
        <f t="shared" si="771"/>
        <v>2.3005605929267148E-3</v>
      </c>
      <c r="I2278" s="160">
        <f t="shared" si="780"/>
        <v>45229</v>
      </c>
      <c r="J2278" s="155">
        <f t="shared" si="768"/>
        <v>30</v>
      </c>
      <c r="K2278" s="155">
        <f t="shared" si="785"/>
        <v>14</v>
      </c>
      <c r="L2278" s="2">
        <f t="shared" si="781"/>
        <v>1.0010729300000001</v>
      </c>
      <c r="M2278" s="157">
        <f t="shared" si="786"/>
        <v>1.0010729300000001</v>
      </c>
      <c r="N2278" s="2">
        <f t="shared" si="772"/>
        <v>522.26204456000005</v>
      </c>
      <c r="O2278" s="161">
        <f t="shared" si="782"/>
        <v>0</v>
      </c>
      <c r="P2278" s="162">
        <f t="shared" si="773"/>
        <v>0</v>
      </c>
      <c r="Q2278" s="157">
        <f t="shared" si="774"/>
        <v>0</v>
      </c>
      <c r="R2278" s="163">
        <f t="shared" si="783"/>
        <v>0.12</v>
      </c>
      <c r="S2278" s="161">
        <f t="shared" si="775"/>
        <v>14</v>
      </c>
      <c r="T2278" s="161">
        <v>360</v>
      </c>
      <c r="U2278" s="164">
        <f t="shared" si="776"/>
        <v>1.004416953</v>
      </c>
      <c r="V2278" s="157">
        <f t="shared" si="777"/>
        <v>2.3068069000000002</v>
      </c>
      <c r="W2278" s="2">
        <f t="shared" si="784"/>
        <v>0</v>
      </c>
      <c r="X2278" s="8"/>
      <c r="Y2278" s="8"/>
      <c r="Z2278" s="5"/>
      <c r="AA2278" s="1"/>
      <c r="AB2278" s="8"/>
      <c r="AC2278" s="3"/>
      <c r="AD2278" s="1"/>
      <c r="AE2278" s="3"/>
      <c r="AF2278" s="3"/>
      <c r="AG2278" s="4"/>
      <c r="AH2278" s="4"/>
      <c r="AI2278" s="4"/>
      <c r="AJ2278" s="1"/>
      <c r="AK2278" s="1"/>
      <c r="AL2278" s="1"/>
      <c r="AM2278" s="1"/>
    </row>
    <row r="2279" spans="1:39" ht="15" customHeight="1" x14ac:dyDescent="0.2">
      <c r="A2279" s="75">
        <f t="shared" si="778"/>
        <v>45214</v>
      </c>
      <c r="B2279" s="2">
        <f t="shared" si="769"/>
        <v>524.77420613000004</v>
      </c>
      <c r="C2279" s="157">
        <f t="shared" si="766"/>
        <v>521.70229452000001</v>
      </c>
      <c r="D2279" s="158">
        <f t="shared" si="779"/>
        <v>6667.94</v>
      </c>
      <c r="E2279" s="150">
        <f>IF(AND(K2279=1,K2278&gt;1),VLOOKUP(A2278,[1]Plan1!$GA$137:$GD$300,4),E2278)</f>
        <v>6683.28</v>
      </c>
      <c r="F2279" s="152">
        <f t="shared" si="770"/>
        <v>45137</v>
      </c>
      <c r="G2279" s="152">
        <f t="shared" si="767"/>
        <v>45168</v>
      </c>
      <c r="H2279" s="159">
        <f t="shared" si="771"/>
        <v>2.3005605929267148E-3</v>
      </c>
      <c r="I2279" s="160">
        <f t="shared" si="780"/>
        <v>45229</v>
      </c>
      <c r="J2279" s="155">
        <f t="shared" si="768"/>
        <v>30</v>
      </c>
      <c r="K2279" s="155">
        <f t="shared" si="785"/>
        <v>15</v>
      </c>
      <c r="L2279" s="2">
        <f t="shared" si="781"/>
        <v>1.0011496099999999</v>
      </c>
      <c r="M2279" s="157">
        <f t="shared" si="786"/>
        <v>1.0011496099999999</v>
      </c>
      <c r="N2279" s="2">
        <f t="shared" si="772"/>
        <v>522.30204868999999</v>
      </c>
      <c r="O2279" s="161">
        <f t="shared" si="782"/>
        <v>0</v>
      </c>
      <c r="P2279" s="162">
        <f t="shared" si="773"/>
        <v>0</v>
      </c>
      <c r="Q2279" s="157">
        <f t="shared" si="774"/>
        <v>0</v>
      </c>
      <c r="R2279" s="163">
        <f t="shared" si="783"/>
        <v>0.12</v>
      </c>
      <c r="S2279" s="161">
        <f t="shared" si="775"/>
        <v>15</v>
      </c>
      <c r="T2279" s="161">
        <v>360</v>
      </c>
      <c r="U2279" s="164">
        <f t="shared" si="776"/>
        <v>1.004733195</v>
      </c>
      <c r="V2279" s="157">
        <f t="shared" si="777"/>
        <v>2.4721574400000002</v>
      </c>
      <c r="W2279" s="2">
        <f t="shared" si="784"/>
        <v>0</v>
      </c>
      <c r="X2279" s="8"/>
      <c r="Y2279" s="8"/>
      <c r="Z2279" s="5"/>
      <c r="AA2279" s="1"/>
      <c r="AB2279" s="8"/>
      <c r="AC2279" s="3"/>
      <c r="AD2279" s="1"/>
      <c r="AE2279" s="3"/>
      <c r="AF2279" s="3"/>
      <c r="AG2279" s="4"/>
      <c r="AH2279" s="4"/>
      <c r="AI2279" s="4"/>
      <c r="AJ2279" s="1"/>
      <c r="AK2279" s="1"/>
      <c r="AL2279" s="1"/>
      <c r="AM2279" s="1"/>
    </row>
    <row r="2280" spans="1:39" ht="15" customHeight="1" x14ac:dyDescent="0.2">
      <c r="A2280" s="75">
        <f t="shared" si="778"/>
        <v>45215</v>
      </c>
      <c r="B2280" s="2">
        <f t="shared" si="769"/>
        <v>524.97964358000002</v>
      </c>
      <c r="C2280" s="157">
        <f t="shared" si="766"/>
        <v>521.70229452000001</v>
      </c>
      <c r="D2280" s="158">
        <f t="shared" si="779"/>
        <v>6667.94</v>
      </c>
      <c r="E2280" s="150">
        <f>IF(AND(K2280=1,K2279&gt;1),VLOOKUP(A2279,[1]Plan1!$GA$137:$GD$300,4),E2279)</f>
        <v>6683.28</v>
      </c>
      <c r="F2280" s="152">
        <f t="shared" si="770"/>
        <v>45137</v>
      </c>
      <c r="G2280" s="152">
        <f t="shared" si="767"/>
        <v>45168</v>
      </c>
      <c r="H2280" s="159">
        <f t="shared" si="771"/>
        <v>2.3005605929267148E-3</v>
      </c>
      <c r="I2280" s="160">
        <f t="shared" si="780"/>
        <v>45229</v>
      </c>
      <c r="J2280" s="155">
        <f t="shared" si="768"/>
        <v>30</v>
      </c>
      <c r="K2280" s="155">
        <f t="shared" si="785"/>
        <v>16</v>
      </c>
      <c r="L2280" s="2">
        <f t="shared" si="781"/>
        <v>1.0012262999999999</v>
      </c>
      <c r="M2280" s="157">
        <f t="shared" si="786"/>
        <v>1.0012262999999999</v>
      </c>
      <c r="N2280" s="2">
        <f t="shared" si="772"/>
        <v>522.34205803999998</v>
      </c>
      <c r="O2280" s="161">
        <f t="shared" si="782"/>
        <v>0</v>
      </c>
      <c r="P2280" s="162">
        <f t="shared" si="773"/>
        <v>0</v>
      </c>
      <c r="Q2280" s="157">
        <f t="shared" si="774"/>
        <v>0</v>
      </c>
      <c r="R2280" s="163">
        <f t="shared" si="783"/>
        <v>0.12</v>
      </c>
      <c r="S2280" s="161">
        <f t="shared" si="775"/>
        <v>16</v>
      </c>
      <c r="T2280" s="161">
        <v>360</v>
      </c>
      <c r="U2280" s="164">
        <f t="shared" si="776"/>
        <v>1.0050495370000001</v>
      </c>
      <c r="V2280" s="157">
        <f t="shared" si="777"/>
        <v>2.6375855399999999</v>
      </c>
      <c r="W2280" s="2">
        <f t="shared" si="784"/>
        <v>0</v>
      </c>
      <c r="X2280" s="8"/>
      <c r="Y2280" s="8"/>
      <c r="Z2280" s="5"/>
      <c r="AA2280" s="1"/>
      <c r="AB2280" s="8"/>
      <c r="AC2280" s="3"/>
      <c r="AD2280" s="1"/>
      <c r="AE2280" s="3"/>
      <c r="AF2280" s="3"/>
      <c r="AG2280" s="4"/>
      <c r="AH2280" s="4"/>
      <c r="AI2280" s="4"/>
      <c r="AJ2280" s="1"/>
      <c r="AK2280" s="1"/>
      <c r="AL2280" s="1"/>
      <c r="AM2280" s="1"/>
    </row>
    <row r="2281" spans="1:39" ht="15" customHeight="1" x14ac:dyDescent="0.2">
      <c r="A2281" s="75">
        <f t="shared" si="778"/>
        <v>45216</v>
      </c>
      <c r="B2281" s="2">
        <f t="shared" si="769"/>
        <v>525.1851633</v>
      </c>
      <c r="C2281" s="157">
        <f t="shared" si="766"/>
        <v>521.70229452000001</v>
      </c>
      <c r="D2281" s="158">
        <f t="shared" si="779"/>
        <v>6667.94</v>
      </c>
      <c r="E2281" s="150">
        <f>IF(AND(K2281=1,K2280&gt;1),VLOOKUP(A2280,[1]Plan1!$GA$137:$GD$300,4),E2280)</f>
        <v>6683.28</v>
      </c>
      <c r="F2281" s="152">
        <f t="shared" si="770"/>
        <v>45137</v>
      </c>
      <c r="G2281" s="152">
        <f t="shared" si="767"/>
        <v>45168</v>
      </c>
      <c r="H2281" s="159">
        <f t="shared" si="771"/>
        <v>2.3005605929267148E-3</v>
      </c>
      <c r="I2281" s="160">
        <f t="shared" si="780"/>
        <v>45229</v>
      </c>
      <c r="J2281" s="155">
        <f t="shared" si="768"/>
        <v>30</v>
      </c>
      <c r="K2281" s="155">
        <f t="shared" si="785"/>
        <v>17</v>
      </c>
      <c r="L2281" s="2">
        <f t="shared" si="781"/>
        <v>1.0013030000000001</v>
      </c>
      <c r="M2281" s="157">
        <f t="shared" si="786"/>
        <v>1.0013030000000001</v>
      </c>
      <c r="N2281" s="2">
        <f t="shared" si="772"/>
        <v>522.38207260000001</v>
      </c>
      <c r="O2281" s="161">
        <f t="shared" si="782"/>
        <v>0</v>
      </c>
      <c r="P2281" s="162">
        <f t="shared" si="773"/>
        <v>0</v>
      </c>
      <c r="Q2281" s="157">
        <f t="shared" si="774"/>
        <v>0</v>
      </c>
      <c r="R2281" s="163">
        <f t="shared" si="783"/>
        <v>0.12</v>
      </c>
      <c r="S2281" s="161">
        <f t="shared" si="775"/>
        <v>17</v>
      </c>
      <c r="T2281" s="161">
        <v>360</v>
      </c>
      <c r="U2281" s="164">
        <f t="shared" si="776"/>
        <v>1.0053659779999999</v>
      </c>
      <c r="V2281" s="157">
        <f t="shared" si="777"/>
        <v>2.8030906999999998</v>
      </c>
      <c r="W2281" s="2">
        <f t="shared" si="784"/>
        <v>0</v>
      </c>
      <c r="X2281" s="8"/>
      <c r="Y2281" s="8"/>
      <c r="Z2281" s="5"/>
      <c r="AA2281" s="1"/>
      <c r="AB2281" s="8"/>
      <c r="AC2281" s="3"/>
      <c r="AD2281" s="1"/>
      <c r="AE2281" s="3"/>
      <c r="AF2281" s="3"/>
      <c r="AG2281" s="4"/>
      <c r="AH2281" s="4"/>
      <c r="AI2281" s="4"/>
      <c r="AJ2281" s="1"/>
      <c r="AK2281" s="1"/>
      <c r="AL2281" s="1"/>
      <c r="AM2281" s="1"/>
    </row>
    <row r="2282" spans="1:39" ht="15" customHeight="1" x14ac:dyDescent="0.2">
      <c r="A2282" s="75">
        <f t="shared" si="778"/>
        <v>45217</v>
      </c>
      <c r="B2282" s="2">
        <f t="shared" si="769"/>
        <v>525.39076060000002</v>
      </c>
      <c r="C2282" s="157">
        <f t="shared" ref="C2282:C2345" si="787">IF(I2282&gt;I2281,N2281-Q2281,C2281)</f>
        <v>521.70229452000001</v>
      </c>
      <c r="D2282" s="158">
        <f t="shared" si="779"/>
        <v>6667.94</v>
      </c>
      <c r="E2282" s="150">
        <f>IF(AND(K2282=1,K2281&gt;1),VLOOKUP(A2281,[1]Plan1!$GA$137:$GD$300,4),E2281)</f>
        <v>6683.28</v>
      </c>
      <c r="F2282" s="152">
        <f t="shared" si="770"/>
        <v>45137</v>
      </c>
      <c r="G2282" s="152">
        <f t="shared" si="767"/>
        <v>45168</v>
      </c>
      <c r="H2282" s="159">
        <f t="shared" si="771"/>
        <v>2.3005605929267148E-3</v>
      </c>
      <c r="I2282" s="160">
        <f t="shared" si="780"/>
        <v>45229</v>
      </c>
      <c r="J2282" s="155">
        <f t="shared" si="768"/>
        <v>30</v>
      </c>
      <c r="K2282" s="155">
        <f t="shared" si="785"/>
        <v>18</v>
      </c>
      <c r="L2282" s="2">
        <f t="shared" si="781"/>
        <v>1.0013797</v>
      </c>
      <c r="M2282" s="157">
        <f t="shared" si="786"/>
        <v>1.0013797</v>
      </c>
      <c r="N2282" s="2">
        <f t="shared" si="772"/>
        <v>522.42208717000005</v>
      </c>
      <c r="O2282" s="161">
        <f t="shared" si="782"/>
        <v>0</v>
      </c>
      <c r="P2282" s="162">
        <f t="shared" si="773"/>
        <v>0</v>
      </c>
      <c r="Q2282" s="157">
        <f t="shared" si="774"/>
        <v>0</v>
      </c>
      <c r="R2282" s="163">
        <f t="shared" si="783"/>
        <v>0.12</v>
      </c>
      <c r="S2282" s="161">
        <f t="shared" si="775"/>
        <v>18</v>
      </c>
      <c r="T2282" s="161">
        <v>360</v>
      </c>
      <c r="U2282" s="164">
        <f t="shared" si="776"/>
        <v>1.0056825190000001</v>
      </c>
      <c r="V2282" s="157">
        <f t="shared" si="777"/>
        <v>2.9686734299999999</v>
      </c>
      <c r="W2282" s="2">
        <f t="shared" si="784"/>
        <v>0</v>
      </c>
      <c r="X2282" s="8"/>
      <c r="Y2282" s="8"/>
      <c r="Z2282" s="5"/>
      <c r="AA2282" s="1"/>
      <c r="AB2282" s="8"/>
      <c r="AC2282" s="3"/>
      <c r="AD2282" s="1"/>
      <c r="AE2282" s="3"/>
      <c r="AF2282" s="3"/>
      <c r="AG2282" s="4"/>
      <c r="AH2282" s="4"/>
      <c r="AI2282" s="4"/>
      <c r="AJ2282" s="1"/>
      <c r="AK2282" s="1"/>
      <c r="AL2282" s="1"/>
      <c r="AM2282" s="1"/>
    </row>
    <row r="2283" spans="1:39" ht="15" customHeight="1" x14ac:dyDescent="0.2">
      <c r="A2283" s="75">
        <f t="shared" si="778"/>
        <v>45218</v>
      </c>
      <c r="B2283" s="2">
        <f t="shared" si="769"/>
        <v>525.59643495</v>
      </c>
      <c r="C2283" s="157">
        <f t="shared" si="787"/>
        <v>521.70229452000001</v>
      </c>
      <c r="D2283" s="158">
        <f t="shared" si="779"/>
        <v>6667.94</v>
      </c>
      <c r="E2283" s="150">
        <f>IF(AND(K2283=1,K2282&gt;1),VLOOKUP(A2282,[1]Plan1!$GA$137:$GD$300,4),E2282)</f>
        <v>6683.28</v>
      </c>
      <c r="F2283" s="152">
        <f t="shared" si="770"/>
        <v>45137</v>
      </c>
      <c r="G2283" s="152">
        <f t="shared" si="767"/>
        <v>45168</v>
      </c>
      <c r="H2283" s="159">
        <f t="shared" si="771"/>
        <v>2.3005605929267148E-3</v>
      </c>
      <c r="I2283" s="160">
        <f t="shared" si="780"/>
        <v>45229</v>
      </c>
      <c r="J2283" s="155">
        <f t="shared" si="768"/>
        <v>30</v>
      </c>
      <c r="K2283" s="155">
        <f t="shared" si="785"/>
        <v>19</v>
      </c>
      <c r="L2283" s="2">
        <f t="shared" si="781"/>
        <v>1.0014563999999999</v>
      </c>
      <c r="M2283" s="157">
        <f t="shared" si="786"/>
        <v>1.0014563999999999</v>
      </c>
      <c r="N2283" s="2">
        <f t="shared" si="772"/>
        <v>522.46210173999998</v>
      </c>
      <c r="O2283" s="161">
        <f t="shared" si="782"/>
        <v>0</v>
      </c>
      <c r="P2283" s="162">
        <f t="shared" si="773"/>
        <v>0</v>
      </c>
      <c r="Q2283" s="157">
        <f t="shared" si="774"/>
        <v>0</v>
      </c>
      <c r="R2283" s="163">
        <f t="shared" si="783"/>
        <v>0.12</v>
      </c>
      <c r="S2283" s="161">
        <f t="shared" si="775"/>
        <v>19</v>
      </c>
      <c r="T2283" s="161">
        <v>360</v>
      </c>
      <c r="U2283" s="164">
        <f t="shared" si="776"/>
        <v>1.0059991589999999</v>
      </c>
      <c r="V2283" s="157">
        <f t="shared" si="777"/>
        <v>3.1343332099999999</v>
      </c>
      <c r="W2283" s="2">
        <f t="shared" si="784"/>
        <v>0</v>
      </c>
      <c r="X2283" s="8"/>
      <c r="Y2283" s="8"/>
      <c r="Z2283" s="5"/>
      <c r="AA2283" s="1"/>
      <c r="AB2283" s="8"/>
      <c r="AC2283" s="3"/>
      <c r="AD2283" s="1"/>
      <c r="AE2283" s="3"/>
      <c r="AF2283" s="3"/>
      <c r="AG2283" s="4"/>
      <c r="AH2283" s="4"/>
      <c r="AI2283" s="4"/>
      <c r="AJ2283" s="1"/>
      <c r="AK2283" s="1"/>
      <c r="AL2283" s="1"/>
      <c r="AM2283" s="1"/>
    </row>
    <row r="2284" spans="1:39" ht="15" customHeight="1" x14ac:dyDescent="0.2">
      <c r="A2284" s="75">
        <f t="shared" si="778"/>
        <v>45219</v>
      </c>
      <c r="B2284" s="2">
        <f t="shared" si="769"/>
        <v>525.80219265999995</v>
      </c>
      <c r="C2284" s="157">
        <f t="shared" si="787"/>
        <v>521.70229452000001</v>
      </c>
      <c r="D2284" s="158">
        <f t="shared" si="779"/>
        <v>6667.94</v>
      </c>
      <c r="E2284" s="150">
        <f>IF(AND(K2284=1,K2283&gt;1),VLOOKUP(A2283,[1]Plan1!$GA$137:$GD$300,4),E2283)</f>
        <v>6683.28</v>
      </c>
      <c r="F2284" s="152">
        <f t="shared" si="770"/>
        <v>45137</v>
      </c>
      <c r="G2284" s="152">
        <f t="shared" ref="G2284:G2347" si="788">IF(I2284&gt;I2283,EDATE(A2283,-1),+G2283)</f>
        <v>45168</v>
      </c>
      <c r="H2284" s="159">
        <f t="shared" si="771"/>
        <v>2.3005605929267148E-3</v>
      </c>
      <c r="I2284" s="160">
        <f t="shared" si="780"/>
        <v>45229</v>
      </c>
      <c r="J2284" s="155">
        <f t="shared" ref="J2284:J2347" si="789">IF(I2284&gt;I2283,I2284-I2283,J2283)</f>
        <v>30</v>
      </c>
      <c r="K2284" s="155">
        <f t="shared" si="785"/>
        <v>20</v>
      </c>
      <c r="L2284" s="2">
        <f t="shared" si="781"/>
        <v>1.00153311</v>
      </c>
      <c r="M2284" s="157">
        <f t="shared" si="786"/>
        <v>1.00153311</v>
      </c>
      <c r="N2284" s="2">
        <f t="shared" si="772"/>
        <v>522.50212151999995</v>
      </c>
      <c r="O2284" s="161">
        <f t="shared" si="782"/>
        <v>0</v>
      </c>
      <c r="P2284" s="162">
        <f t="shared" si="773"/>
        <v>0</v>
      </c>
      <c r="Q2284" s="157">
        <f t="shared" si="774"/>
        <v>0</v>
      </c>
      <c r="R2284" s="163">
        <f t="shared" si="783"/>
        <v>0.12</v>
      </c>
      <c r="S2284" s="161">
        <f t="shared" si="775"/>
        <v>20</v>
      </c>
      <c r="T2284" s="161">
        <v>360</v>
      </c>
      <c r="U2284" s="164">
        <f t="shared" si="776"/>
        <v>1.0063158999999999</v>
      </c>
      <c r="V2284" s="157">
        <f t="shared" si="777"/>
        <v>3.30007114</v>
      </c>
      <c r="W2284" s="2">
        <f t="shared" si="784"/>
        <v>0</v>
      </c>
      <c r="X2284" s="8"/>
      <c r="Y2284" s="8"/>
      <c r="Z2284" s="5"/>
      <c r="AA2284" s="1"/>
      <c r="AB2284" s="8"/>
      <c r="AC2284" s="3"/>
      <c r="AD2284" s="1"/>
      <c r="AE2284" s="3"/>
      <c r="AF2284" s="3"/>
      <c r="AG2284" s="4"/>
      <c r="AH2284" s="4"/>
      <c r="AI2284" s="4"/>
      <c r="AJ2284" s="1"/>
      <c r="AK2284" s="1"/>
      <c r="AL2284" s="1"/>
      <c r="AM2284" s="1"/>
    </row>
    <row r="2285" spans="1:39" ht="15" customHeight="1" x14ac:dyDescent="0.2">
      <c r="A2285" s="75">
        <f t="shared" si="778"/>
        <v>45220</v>
      </c>
      <c r="B2285" s="2">
        <f t="shared" si="769"/>
        <v>526.00803270999995</v>
      </c>
      <c r="C2285" s="157">
        <f t="shared" si="787"/>
        <v>521.70229452000001</v>
      </c>
      <c r="D2285" s="158">
        <f t="shared" si="779"/>
        <v>6667.94</v>
      </c>
      <c r="E2285" s="150">
        <f>IF(AND(K2285=1,K2284&gt;1),VLOOKUP(A2284,[1]Plan1!$GA$137:$GD$300,4),E2284)</f>
        <v>6683.28</v>
      </c>
      <c r="F2285" s="152">
        <f t="shared" si="770"/>
        <v>45137</v>
      </c>
      <c r="G2285" s="152">
        <f t="shared" si="788"/>
        <v>45168</v>
      </c>
      <c r="H2285" s="159">
        <f t="shared" si="771"/>
        <v>2.3005605929267148E-3</v>
      </c>
      <c r="I2285" s="160">
        <f t="shared" si="780"/>
        <v>45229</v>
      </c>
      <c r="J2285" s="155">
        <f t="shared" si="789"/>
        <v>30</v>
      </c>
      <c r="K2285" s="155">
        <f t="shared" si="785"/>
        <v>21</v>
      </c>
      <c r="L2285" s="2">
        <f t="shared" si="781"/>
        <v>1.00160983</v>
      </c>
      <c r="M2285" s="157">
        <f t="shared" si="786"/>
        <v>1.00160983</v>
      </c>
      <c r="N2285" s="2">
        <f t="shared" si="772"/>
        <v>522.54214651999996</v>
      </c>
      <c r="O2285" s="161">
        <f t="shared" si="782"/>
        <v>0</v>
      </c>
      <c r="P2285" s="162">
        <f t="shared" si="773"/>
        <v>0</v>
      </c>
      <c r="Q2285" s="157">
        <f t="shared" si="774"/>
        <v>0</v>
      </c>
      <c r="R2285" s="163">
        <f t="shared" si="783"/>
        <v>0.12</v>
      </c>
      <c r="S2285" s="161">
        <f t="shared" si="775"/>
        <v>21</v>
      </c>
      <c r="T2285" s="161">
        <v>360</v>
      </c>
      <c r="U2285" s="164">
        <f t="shared" si="776"/>
        <v>1.0066327399999999</v>
      </c>
      <c r="V2285" s="157">
        <f t="shared" si="777"/>
        <v>3.46588619</v>
      </c>
      <c r="W2285" s="2">
        <f t="shared" si="784"/>
        <v>0</v>
      </c>
      <c r="X2285" s="8"/>
      <c r="Y2285" s="8"/>
      <c r="Z2285" s="5"/>
      <c r="AA2285" s="1"/>
      <c r="AB2285" s="8"/>
      <c r="AC2285" s="3"/>
      <c r="AD2285" s="1"/>
      <c r="AE2285" s="3"/>
      <c r="AF2285" s="3"/>
      <c r="AG2285" s="4"/>
      <c r="AH2285" s="4"/>
      <c r="AI2285" s="4"/>
      <c r="AJ2285" s="1"/>
      <c r="AK2285" s="1"/>
      <c r="AL2285" s="1"/>
      <c r="AM2285" s="1"/>
    </row>
    <row r="2286" spans="1:39" ht="15" customHeight="1" x14ac:dyDescent="0.2">
      <c r="A2286" s="75">
        <f t="shared" si="778"/>
        <v>45221</v>
      </c>
      <c r="B2286" s="2">
        <f t="shared" si="769"/>
        <v>526.21395563999999</v>
      </c>
      <c r="C2286" s="157">
        <f t="shared" si="787"/>
        <v>521.70229452000001</v>
      </c>
      <c r="D2286" s="158">
        <f t="shared" si="779"/>
        <v>6667.94</v>
      </c>
      <c r="E2286" s="150">
        <f>IF(AND(K2286=1,K2285&gt;1),VLOOKUP(A2285,[1]Plan1!$GA$137:$GD$300,4),E2285)</f>
        <v>6683.28</v>
      </c>
      <c r="F2286" s="152">
        <f t="shared" si="770"/>
        <v>45137</v>
      </c>
      <c r="G2286" s="152">
        <f t="shared" si="788"/>
        <v>45168</v>
      </c>
      <c r="H2286" s="159">
        <f t="shared" si="771"/>
        <v>2.3005605929267148E-3</v>
      </c>
      <c r="I2286" s="160">
        <f t="shared" si="780"/>
        <v>45229</v>
      </c>
      <c r="J2286" s="155">
        <f t="shared" si="789"/>
        <v>30</v>
      </c>
      <c r="K2286" s="155">
        <f t="shared" si="785"/>
        <v>22</v>
      </c>
      <c r="L2286" s="2">
        <f t="shared" si="781"/>
        <v>1.00168656</v>
      </c>
      <c r="M2286" s="157">
        <f t="shared" si="786"/>
        <v>1.00168656</v>
      </c>
      <c r="N2286" s="2">
        <f t="shared" si="772"/>
        <v>522.58217674000002</v>
      </c>
      <c r="O2286" s="161">
        <f t="shared" si="782"/>
        <v>0</v>
      </c>
      <c r="P2286" s="162">
        <f t="shared" si="773"/>
        <v>0</v>
      </c>
      <c r="Q2286" s="157">
        <f t="shared" si="774"/>
        <v>0</v>
      </c>
      <c r="R2286" s="163">
        <f t="shared" si="783"/>
        <v>0.12</v>
      </c>
      <c r="S2286" s="161">
        <f t="shared" si="775"/>
        <v>22</v>
      </c>
      <c r="T2286" s="161">
        <v>360</v>
      </c>
      <c r="U2286" s="164">
        <f t="shared" si="776"/>
        <v>1.00694968</v>
      </c>
      <c r="V2286" s="157">
        <f t="shared" si="777"/>
        <v>3.6317789</v>
      </c>
      <c r="W2286" s="2">
        <f t="shared" si="784"/>
        <v>0</v>
      </c>
      <c r="X2286" s="8"/>
      <c r="Y2286" s="8"/>
      <c r="Z2286" s="5"/>
      <c r="AA2286" s="1"/>
      <c r="AB2286" s="8"/>
      <c r="AC2286" s="3"/>
      <c r="AD2286" s="1"/>
      <c r="AE2286" s="3"/>
      <c r="AF2286" s="3"/>
      <c r="AG2286" s="4"/>
      <c r="AH2286" s="4"/>
      <c r="AI2286" s="4"/>
      <c r="AJ2286" s="1"/>
      <c r="AK2286" s="1"/>
      <c r="AL2286" s="1"/>
      <c r="AM2286" s="1"/>
    </row>
    <row r="2287" spans="1:39" ht="15" customHeight="1" x14ac:dyDescent="0.2">
      <c r="A2287" s="75">
        <f t="shared" si="778"/>
        <v>45222</v>
      </c>
      <c r="B2287" s="2">
        <f t="shared" si="769"/>
        <v>526.41995566999992</v>
      </c>
      <c r="C2287" s="157">
        <f t="shared" si="787"/>
        <v>521.70229452000001</v>
      </c>
      <c r="D2287" s="158">
        <f t="shared" si="779"/>
        <v>6667.94</v>
      </c>
      <c r="E2287" s="150">
        <f>IF(AND(K2287=1,K2286&gt;1),VLOOKUP(A2286,[1]Plan1!$GA$137:$GD$300,4),E2286)</f>
        <v>6683.28</v>
      </c>
      <c r="F2287" s="152">
        <f t="shared" si="770"/>
        <v>45137</v>
      </c>
      <c r="G2287" s="152">
        <f t="shared" si="788"/>
        <v>45168</v>
      </c>
      <c r="H2287" s="159">
        <f t="shared" si="771"/>
        <v>2.3005605929267148E-3</v>
      </c>
      <c r="I2287" s="160">
        <f t="shared" si="780"/>
        <v>45229</v>
      </c>
      <c r="J2287" s="155">
        <f t="shared" si="789"/>
        <v>30</v>
      </c>
      <c r="K2287" s="155">
        <f t="shared" si="785"/>
        <v>23</v>
      </c>
      <c r="L2287" s="2">
        <f t="shared" si="781"/>
        <v>1.00176329</v>
      </c>
      <c r="M2287" s="157">
        <f t="shared" si="786"/>
        <v>1.00176329</v>
      </c>
      <c r="N2287" s="2">
        <f t="shared" si="772"/>
        <v>522.62220694999996</v>
      </c>
      <c r="O2287" s="161">
        <f t="shared" si="782"/>
        <v>0</v>
      </c>
      <c r="P2287" s="162">
        <f t="shared" si="773"/>
        <v>0</v>
      </c>
      <c r="Q2287" s="157">
        <f t="shared" si="774"/>
        <v>0</v>
      </c>
      <c r="R2287" s="163">
        <f t="shared" si="783"/>
        <v>0.12</v>
      </c>
      <c r="S2287" s="161">
        <f t="shared" si="775"/>
        <v>23</v>
      </c>
      <c r="T2287" s="161">
        <v>360</v>
      </c>
      <c r="U2287" s="164">
        <f t="shared" si="776"/>
        <v>1.007266719</v>
      </c>
      <c r="V2287" s="157">
        <f t="shared" si="777"/>
        <v>3.79774872</v>
      </c>
      <c r="W2287" s="2">
        <f t="shared" si="784"/>
        <v>0</v>
      </c>
      <c r="X2287" s="8"/>
      <c r="Y2287" s="8"/>
      <c r="Z2287" s="5"/>
      <c r="AA2287" s="1"/>
      <c r="AB2287" s="8"/>
      <c r="AC2287" s="3"/>
      <c r="AD2287" s="1"/>
      <c r="AE2287" s="3"/>
      <c r="AF2287" s="3"/>
      <c r="AG2287" s="4"/>
      <c r="AH2287" s="4"/>
      <c r="AI2287" s="4"/>
      <c r="AJ2287" s="1"/>
      <c r="AK2287" s="1"/>
      <c r="AL2287" s="1"/>
      <c r="AM2287" s="1"/>
    </row>
    <row r="2288" spans="1:39" ht="15" customHeight="1" x14ac:dyDescent="0.2">
      <c r="A2288" s="75">
        <f t="shared" si="778"/>
        <v>45223</v>
      </c>
      <c r="B2288" s="2">
        <f t="shared" si="769"/>
        <v>526.62603388000002</v>
      </c>
      <c r="C2288" s="157">
        <f t="shared" si="787"/>
        <v>521.70229452000001</v>
      </c>
      <c r="D2288" s="158">
        <f t="shared" si="779"/>
        <v>6667.94</v>
      </c>
      <c r="E2288" s="150">
        <f>IF(AND(K2288=1,K2287&gt;1),VLOOKUP(A2287,[1]Plan1!$GA$137:$GD$300,4),E2287)</f>
        <v>6683.28</v>
      </c>
      <c r="F2288" s="152">
        <f t="shared" si="770"/>
        <v>45137</v>
      </c>
      <c r="G2288" s="152">
        <f t="shared" si="788"/>
        <v>45168</v>
      </c>
      <c r="H2288" s="159">
        <f t="shared" si="771"/>
        <v>2.3005605929267148E-3</v>
      </c>
      <c r="I2288" s="160">
        <f t="shared" si="780"/>
        <v>45229</v>
      </c>
      <c r="J2288" s="155">
        <f t="shared" si="789"/>
        <v>30</v>
      </c>
      <c r="K2288" s="155">
        <f t="shared" si="785"/>
        <v>24</v>
      </c>
      <c r="L2288" s="2">
        <f t="shared" si="781"/>
        <v>1.0018400199999999</v>
      </c>
      <c r="M2288" s="157">
        <f t="shared" si="786"/>
        <v>1.0018400199999999</v>
      </c>
      <c r="N2288" s="2">
        <f t="shared" si="772"/>
        <v>522.66223717000003</v>
      </c>
      <c r="O2288" s="161">
        <f t="shared" si="782"/>
        <v>0</v>
      </c>
      <c r="P2288" s="162">
        <f t="shared" si="773"/>
        <v>0</v>
      </c>
      <c r="Q2288" s="157">
        <f t="shared" si="774"/>
        <v>0</v>
      </c>
      <c r="R2288" s="163">
        <f t="shared" si="783"/>
        <v>0.12</v>
      </c>
      <c r="S2288" s="161">
        <f t="shared" si="775"/>
        <v>24</v>
      </c>
      <c r="T2288" s="161">
        <v>360</v>
      </c>
      <c r="U2288" s="164">
        <f t="shared" si="776"/>
        <v>1.0075838589999999</v>
      </c>
      <c r="V2288" s="157">
        <f t="shared" si="777"/>
        <v>3.96379671</v>
      </c>
      <c r="W2288" s="2">
        <f t="shared" si="784"/>
        <v>0</v>
      </c>
      <c r="X2288" s="8"/>
      <c r="Y2288" s="8"/>
      <c r="Z2288" s="5"/>
      <c r="AA2288" s="1"/>
      <c r="AB2288" s="8"/>
      <c r="AC2288" s="3"/>
      <c r="AD2288" s="1"/>
      <c r="AE2288" s="3"/>
      <c r="AF2288" s="3"/>
      <c r="AG2288" s="4"/>
      <c r="AH2288" s="4"/>
      <c r="AI2288" s="4"/>
      <c r="AJ2288" s="1"/>
      <c r="AK2288" s="1"/>
      <c r="AL2288" s="1"/>
      <c r="AM2288" s="1"/>
    </row>
    <row r="2289" spans="1:39" ht="15" customHeight="1" x14ac:dyDescent="0.2">
      <c r="A2289" s="75">
        <f t="shared" si="778"/>
        <v>45224</v>
      </c>
      <c r="B2289" s="2">
        <f t="shared" si="769"/>
        <v>526.83219449000001</v>
      </c>
      <c r="C2289" s="157">
        <f t="shared" si="787"/>
        <v>521.70229452000001</v>
      </c>
      <c r="D2289" s="158">
        <f t="shared" si="779"/>
        <v>6667.94</v>
      </c>
      <c r="E2289" s="150">
        <f>IF(AND(K2289=1,K2288&gt;1),VLOOKUP(A2288,[1]Plan1!$GA$137:$GD$300,4),E2288)</f>
        <v>6683.28</v>
      </c>
      <c r="F2289" s="152">
        <f t="shared" si="770"/>
        <v>45137</v>
      </c>
      <c r="G2289" s="152">
        <f t="shared" si="788"/>
        <v>45168</v>
      </c>
      <c r="H2289" s="159">
        <f t="shared" si="771"/>
        <v>2.3005605929267148E-3</v>
      </c>
      <c r="I2289" s="160">
        <f t="shared" si="780"/>
        <v>45229</v>
      </c>
      <c r="J2289" s="155">
        <f t="shared" si="789"/>
        <v>30</v>
      </c>
      <c r="K2289" s="155">
        <f t="shared" si="785"/>
        <v>25</v>
      </c>
      <c r="L2289" s="2">
        <f t="shared" si="781"/>
        <v>1.0019167600000001</v>
      </c>
      <c r="M2289" s="157">
        <f t="shared" si="786"/>
        <v>1.0019167600000001</v>
      </c>
      <c r="N2289" s="2">
        <f t="shared" si="772"/>
        <v>522.70227261000002</v>
      </c>
      <c r="O2289" s="161">
        <f t="shared" si="782"/>
        <v>0</v>
      </c>
      <c r="P2289" s="162">
        <f t="shared" si="773"/>
        <v>0</v>
      </c>
      <c r="Q2289" s="157">
        <f t="shared" si="774"/>
        <v>0</v>
      </c>
      <c r="R2289" s="163">
        <f t="shared" si="783"/>
        <v>0.12</v>
      </c>
      <c r="S2289" s="161">
        <f t="shared" si="775"/>
        <v>25</v>
      </c>
      <c r="T2289" s="161">
        <v>360</v>
      </c>
      <c r="U2289" s="164">
        <f t="shared" si="776"/>
        <v>1.0079010980000001</v>
      </c>
      <c r="V2289" s="157">
        <f t="shared" si="777"/>
        <v>4.1299218800000004</v>
      </c>
      <c r="W2289" s="2">
        <f t="shared" si="784"/>
        <v>0</v>
      </c>
      <c r="X2289" s="8"/>
      <c r="Y2289" s="8"/>
      <c r="Z2289" s="5"/>
      <c r="AA2289" s="1"/>
      <c r="AB2289" s="8"/>
      <c r="AC2289" s="3"/>
      <c r="AD2289" s="1"/>
      <c r="AE2289" s="3"/>
      <c r="AF2289" s="3"/>
      <c r="AG2289" s="4"/>
      <c r="AH2289" s="4"/>
      <c r="AI2289" s="4"/>
      <c r="AJ2289" s="1"/>
      <c r="AK2289" s="1"/>
      <c r="AL2289" s="1"/>
      <c r="AM2289" s="1"/>
    </row>
    <row r="2290" spans="1:39" ht="15" customHeight="1" x14ac:dyDescent="0.2">
      <c r="A2290" s="75">
        <f t="shared" si="778"/>
        <v>45225</v>
      </c>
      <c r="B2290" s="2">
        <f t="shared" si="769"/>
        <v>527.03843801999994</v>
      </c>
      <c r="C2290" s="157">
        <f t="shared" si="787"/>
        <v>521.70229452000001</v>
      </c>
      <c r="D2290" s="158">
        <f t="shared" si="779"/>
        <v>6667.94</v>
      </c>
      <c r="E2290" s="150">
        <f>IF(AND(K2290=1,K2289&gt;1),VLOOKUP(A2289,[1]Plan1!$GA$137:$GD$300,4),E2289)</f>
        <v>6683.28</v>
      </c>
      <c r="F2290" s="152">
        <f t="shared" si="770"/>
        <v>45137</v>
      </c>
      <c r="G2290" s="152">
        <f t="shared" si="788"/>
        <v>45168</v>
      </c>
      <c r="H2290" s="159">
        <f t="shared" si="771"/>
        <v>2.3005605929267148E-3</v>
      </c>
      <c r="I2290" s="160">
        <f t="shared" si="780"/>
        <v>45229</v>
      </c>
      <c r="J2290" s="155">
        <f t="shared" si="789"/>
        <v>30</v>
      </c>
      <c r="K2290" s="155">
        <f t="shared" si="785"/>
        <v>26</v>
      </c>
      <c r="L2290" s="2">
        <f t="shared" si="781"/>
        <v>1.0019935099999999</v>
      </c>
      <c r="M2290" s="157">
        <f t="shared" si="786"/>
        <v>1.0019935099999999</v>
      </c>
      <c r="N2290" s="2">
        <f t="shared" si="772"/>
        <v>522.74231325999995</v>
      </c>
      <c r="O2290" s="161">
        <f t="shared" si="782"/>
        <v>0</v>
      </c>
      <c r="P2290" s="162">
        <f t="shared" si="773"/>
        <v>0</v>
      </c>
      <c r="Q2290" s="157">
        <f t="shared" si="774"/>
        <v>0</v>
      </c>
      <c r="R2290" s="163">
        <f t="shared" si="783"/>
        <v>0.12</v>
      </c>
      <c r="S2290" s="161">
        <f t="shared" si="775"/>
        <v>26</v>
      </c>
      <c r="T2290" s="161">
        <v>360</v>
      </c>
      <c r="U2290" s="164">
        <f t="shared" si="776"/>
        <v>1.008218437</v>
      </c>
      <c r="V2290" s="157">
        <f t="shared" si="777"/>
        <v>4.2961247599999997</v>
      </c>
      <c r="W2290" s="2">
        <f t="shared" si="784"/>
        <v>0</v>
      </c>
      <c r="X2290" s="8"/>
      <c r="Y2290" s="8"/>
      <c r="Z2290" s="5"/>
      <c r="AA2290" s="1"/>
      <c r="AB2290" s="8"/>
      <c r="AC2290" s="3"/>
      <c r="AD2290" s="1"/>
      <c r="AE2290" s="3"/>
      <c r="AF2290" s="3"/>
      <c r="AG2290" s="4"/>
      <c r="AH2290" s="4"/>
      <c r="AI2290" s="4"/>
      <c r="AJ2290" s="1"/>
      <c r="AK2290" s="1"/>
      <c r="AL2290" s="1"/>
      <c r="AM2290" s="1"/>
    </row>
    <row r="2291" spans="1:39" ht="15" customHeight="1" x14ac:dyDescent="0.2">
      <c r="A2291" s="75">
        <f t="shared" si="778"/>
        <v>45226</v>
      </c>
      <c r="B2291" s="2">
        <f t="shared" si="769"/>
        <v>527.24475925000002</v>
      </c>
      <c r="C2291" s="157">
        <f t="shared" si="787"/>
        <v>521.70229452000001</v>
      </c>
      <c r="D2291" s="158">
        <f t="shared" si="779"/>
        <v>6667.94</v>
      </c>
      <c r="E2291" s="150">
        <f>IF(AND(K2291=1,K2290&gt;1),VLOOKUP(A2290,[1]Plan1!$GA$137:$GD$300,4),E2290)</f>
        <v>6683.28</v>
      </c>
      <c r="F2291" s="152">
        <f t="shared" si="770"/>
        <v>45137</v>
      </c>
      <c r="G2291" s="152">
        <f t="shared" si="788"/>
        <v>45168</v>
      </c>
      <c r="H2291" s="159">
        <f t="shared" si="771"/>
        <v>2.3005605929267148E-3</v>
      </c>
      <c r="I2291" s="160">
        <f t="shared" si="780"/>
        <v>45229</v>
      </c>
      <c r="J2291" s="155">
        <f t="shared" si="789"/>
        <v>30</v>
      </c>
      <c r="K2291" s="155">
        <f t="shared" si="785"/>
        <v>27</v>
      </c>
      <c r="L2291" s="2">
        <f t="shared" si="781"/>
        <v>1.00207026</v>
      </c>
      <c r="M2291" s="157">
        <f t="shared" si="786"/>
        <v>1.00207026</v>
      </c>
      <c r="N2291" s="2">
        <f t="shared" si="772"/>
        <v>522.78235390999998</v>
      </c>
      <c r="O2291" s="161">
        <f t="shared" si="782"/>
        <v>0</v>
      </c>
      <c r="P2291" s="162">
        <f t="shared" si="773"/>
        <v>0</v>
      </c>
      <c r="Q2291" s="157">
        <f t="shared" si="774"/>
        <v>0</v>
      </c>
      <c r="R2291" s="163">
        <f t="shared" si="783"/>
        <v>0.12</v>
      </c>
      <c r="S2291" s="161">
        <f t="shared" si="775"/>
        <v>27</v>
      </c>
      <c r="T2291" s="161">
        <v>360</v>
      </c>
      <c r="U2291" s="164">
        <f t="shared" si="776"/>
        <v>1.0085358760000001</v>
      </c>
      <c r="V2291" s="157">
        <f t="shared" si="777"/>
        <v>4.4624053400000001</v>
      </c>
      <c r="W2291" s="2">
        <f t="shared" si="784"/>
        <v>0</v>
      </c>
      <c r="X2291" s="8"/>
      <c r="Y2291" s="8"/>
      <c r="Z2291" s="5"/>
      <c r="AA2291" s="1"/>
      <c r="AB2291" s="8"/>
      <c r="AC2291" s="3"/>
      <c r="AD2291" s="1"/>
      <c r="AE2291" s="3"/>
      <c r="AF2291" s="3"/>
      <c r="AG2291" s="4"/>
      <c r="AH2291" s="4"/>
      <c r="AI2291" s="4"/>
      <c r="AJ2291" s="1"/>
      <c r="AK2291" s="1"/>
      <c r="AL2291" s="1"/>
      <c r="AM2291" s="1"/>
    </row>
    <row r="2292" spans="1:39" ht="15" customHeight="1" x14ac:dyDescent="0.2">
      <c r="A2292" s="75">
        <f t="shared" si="778"/>
        <v>45227</v>
      </c>
      <c r="B2292" s="2">
        <f t="shared" si="769"/>
        <v>527.45116344999997</v>
      </c>
      <c r="C2292" s="157">
        <f t="shared" si="787"/>
        <v>521.70229452000001</v>
      </c>
      <c r="D2292" s="158">
        <f t="shared" si="779"/>
        <v>6667.94</v>
      </c>
      <c r="E2292" s="150">
        <f>IF(AND(K2292=1,K2291&gt;1),VLOOKUP(A2291,[1]Plan1!$GA$137:$GD$300,4),E2291)</f>
        <v>6683.28</v>
      </c>
      <c r="F2292" s="152">
        <f t="shared" si="770"/>
        <v>45137</v>
      </c>
      <c r="G2292" s="152">
        <f t="shared" si="788"/>
        <v>45168</v>
      </c>
      <c r="H2292" s="159">
        <f t="shared" si="771"/>
        <v>2.3005605929267148E-3</v>
      </c>
      <c r="I2292" s="160">
        <f t="shared" si="780"/>
        <v>45229</v>
      </c>
      <c r="J2292" s="155">
        <f t="shared" si="789"/>
        <v>30</v>
      </c>
      <c r="K2292" s="155">
        <f t="shared" si="785"/>
        <v>28</v>
      </c>
      <c r="L2292" s="2">
        <f t="shared" si="781"/>
        <v>1.00214702</v>
      </c>
      <c r="M2292" s="157">
        <f t="shared" si="786"/>
        <v>1.00214702</v>
      </c>
      <c r="N2292" s="2">
        <f t="shared" si="772"/>
        <v>522.82239977999996</v>
      </c>
      <c r="O2292" s="161">
        <f t="shared" si="782"/>
        <v>0</v>
      </c>
      <c r="P2292" s="162">
        <f t="shared" si="773"/>
        <v>0</v>
      </c>
      <c r="Q2292" s="157">
        <f t="shared" si="774"/>
        <v>0</v>
      </c>
      <c r="R2292" s="163">
        <f t="shared" si="783"/>
        <v>0.12</v>
      </c>
      <c r="S2292" s="161">
        <f t="shared" si="775"/>
        <v>28</v>
      </c>
      <c r="T2292" s="161">
        <v>360</v>
      </c>
      <c r="U2292" s="164">
        <f t="shared" si="776"/>
        <v>1.0088534149999999</v>
      </c>
      <c r="V2292" s="157">
        <f t="shared" si="777"/>
        <v>4.6287636699999997</v>
      </c>
      <c r="W2292" s="2">
        <f t="shared" si="784"/>
        <v>0</v>
      </c>
      <c r="X2292" s="8"/>
      <c r="Y2292" s="8"/>
      <c r="Z2292" s="5"/>
      <c r="AA2292" s="1"/>
      <c r="AB2292" s="8"/>
      <c r="AC2292" s="3"/>
      <c r="AD2292" s="1"/>
      <c r="AE2292" s="3"/>
      <c r="AF2292" s="3"/>
      <c r="AG2292" s="4"/>
      <c r="AH2292" s="4"/>
      <c r="AI2292" s="4"/>
      <c r="AJ2292" s="1"/>
      <c r="AK2292" s="1"/>
      <c r="AL2292" s="1"/>
      <c r="AM2292" s="1"/>
    </row>
    <row r="2293" spans="1:39" ht="15" customHeight="1" x14ac:dyDescent="0.2">
      <c r="A2293" s="75">
        <f t="shared" si="778"/>
        <v>45228</v>
      </c>
      <c r="B2293" s="2">
        <f t="shared" si="769"/>
        <v>527.65765062999992</v>
      </c>
      <c r="C2293" s="157">
        <f t="shared" si="787"/>
        <v>521.70229452000001</v>
      </c>
      <c r="D2293" s="158">
        <f t="shared" si="779"/>
        <v>6667.94</v>
      </c>
      <c r="E2293" s="150">
        <f>IF(AND(K2293=1,K2292&gt;1),VLOOKUP(A2292,[1]Plan1!$GA$137:$GD$300,4),E2292)</f>
        <v>6683.28</v>
      </c>
      <c r="F2293" s="152">
        <f t="shared" si="770"/>
        <v>45137</v>
      </c>
      <c r="G2293" s="152">
        <f t="shared" si="788"/>
        <v>45168</v>
      </c>
      <c r="H2293" s="159">
        <f t="shared" si="771"/>
        <v>2.3005605929267148E-3</v>
      </c>
      <c r="I2293" s="160">
        <f t="shared" si="780"/>
        <v>45229</v>
      </c>
      <c r="J2293" s="155">
        <f t="shared" si="789"/>
        <v>30</v>
      </c>
      <c r="K2293" s="155">
        <f t="shared" si="785"/>
        <v>29</v>
      </c>
      <c r="L2293" s="2">
        <f t="shared" si="781"/>
        <v>1.0022237899999999</v>
      </c>
      <c r="M2293" s="157">
        <f t="shared" si="786"/>
        <v>1.0022237899999999</v>
      </c>
      <c r="N2293" s="2">
        <f t="shared" si="772"/>
        <v>522.86245085999997</v>
      </c>
      <c r="O2293" s="161">
        <f t="shared" si="782"/>
        <v>0</v>
      </c>
      <c r="P2293" s="162">
        <f t="shared" si="773"/>
        <v>0</v>
      </c>
      <c r="Q2293" s="157">
        <f t="shared" si="774"/>
        <v>0</v>
      </c>
      <c r="R2293" s="163">
        <f t="shared" si="783"/>
        <v>0.12</v>
      </c>
      <c r="S2293" s="161">
        <f t="shared" si="775"/>
        <v>29</v>
      </c>
      <c r="T2293" s="161">
        <v>360</v>
      </c>
      <c r="U2293" s="164">
        <f t="shared" si="776"/>
        <v>1.0091710540000001</v>
      </c>
      <c r="V2293" s="157">
        <f t="shared" si="777"/>
        <v>4.79519977</v>
      </c>
      <c r="W2293" s="2">
        <f t="shared" si="784"/>
        <v>0</v>
      </c>
      <c r="X2293" s="8"/>
      <c r="Y2293" s="8"/>
      <c r="Z2293" s="5"/>
      <c r="AA2293" s="1"/>
      <c r="AB2293" s="8"/>
      <c r="AC2293" s="3"/>
      <c r="AD2293" s="1"/>
      <c r="AE2293" s="3"/>
      <c r="AF2293" s="3"/>
      <c r="AG2293" s="4"/>
      <c r="AH2293" s="4"/>
      <c r="AI2293" s="4"/>
      <c r="AJ2293" s="1"/>
      <c r="AK2293" s="1"/>
      <c r="AL2293" s="1"/>
      <c r="AM2293" s="1"/>
    </row>
    <row r="2294" spans="1:39" ht="15" customHeight="1" x14ac:dyDescent="0.2">
      <c r="A2294" s="75">
        <f t="shared" si="778"/>
        <v>45229</v>
      </c>
      <c r="B2294" s="2">
        <f t="shared" si="769"/>
        <v>527.86421555000004</v>
      </c>
      <c r="C2294" s="157">
        <f t="shared" si="787"/>
        <v>521.70229452000001</v>
      </c>
      <c r="D2294" s="158">
        <f t="shared" si="779"/>
        <v>6667.94</v>
      </c>
      <c r="E2294" s="150">
        <f>IF(AND(K2294=1,K2293&gt;1),VLOOKUP(A2293,[1]Plan1!$GA$137:$GD$300,4),E2293)</f>
        <v>6683.28</v>
      </c>
      <c r="F2294" s="152">
        <f t="shared" si="770"/>
        <v>45137</v>
      </c>
      <c r="G2294" s="152">
        <f t="shared" si="788"/>
        <v>45168</v>
      </c>
      <c r="H2294" s="159">
        <f t="shared" si="771"/>
        <v>2.3005605929267148E-3</v>
      </c>
      <c r="I2294" s="160">
        <f t="shared" si="780"/>
        <v>45229</v>
      </c>
      <c r="J2294" s="155">
        <f t="shared" si="789"/>
        <v>30</v>
      </c>
      <c r="K2294" s="155">
        <f t="shared" si="785"/>
        <v>30</v>
      </c>
      <c r="L2294" s="2">
        <f t="shared" si="781"/>
        <v>1.0023005599999999</v>
      </c>
      <c r="M2294" s="157">
        <f t="shared" si="786"/>
        <v>1.0023005599999999</v>
      </c>
      <c r="N2294" s="2">
        <f t="shared" si="772"/>
        <v>522.90250194999999</v>
      </c>
      <c r="O2294" s="161">
        <f t="shared" si="782"/>
        <v>39</v>
      </c>
      <c r="P2294" s="162">
        <f t="shared" si="773"/>
        <v>5.8171107525489367E-2</v>
      </c>
      <c r="Q2294" s="157">
        <f t="shared" si="774"/>
        <v>30.417817660000001</v>
      </c>
      <c r="R2294" s="163">
        <f t="shared" si="783"/>
        <v>0.12</v>
      </c>
      <c r="S2294" s="161">
        <f t="shared" si="775"/>
        <v>30</v>
      </c>
      <c r="T2294" s="161">
        <v>360</v>
      </c>
      <c r="U2294" s="164">
        <f t="shared" si="776"/>
        <v>1.0094887930000001</v>
      </c>
      <c r="V2294" s="157">
        <f t="shared" si="777"/>
        <v>4.9617136000000004</v>
      </c>
      <c r="W2294" s="2">
        <f t="shared" si="784"/>
        <v>35.37953126</v>
      </c>
      <c r="X2294" s="8"/>
      <c r="Y2294" s="8"/>
      <c r="Z2294" s="5"/>
      <c r="AA2294" s="1"/>
      <c r="AB2294" s="8"/>
      <c r="AC2294" s="3"/>
      <c r="AD2294" s="1"/>
      <c r="AE2294" s="3"/>
      <c r="AF2294" s="3"/>
      <c r="AG2294" s="4"/>
      <c r="AH2294" s="4"/>
      <c r="AI2294" s="4"/>
      <c r="AJ2294" s="1"/>
      <c r="AK2294" s="1"/>
      <c r="AL2294" s="1"/>
      <c r="AM2294" s="1"/>
    </row>
    <row r="2295" spans="1:39" ht="15" customHeight="1" x14ac:dyDescent="0.2">
      <c r="A2295" s="75">
        <f t="shared" si="778"/>
        <v>45230</v>
      </c>
      <c r="B2295" s="2">
        <f t="shared" si="769"/>
        <v>492.67601385</v>
      </c>
      <c r="C2295" s="157">
        <f t="shared" si="787"/>
        <v>492.48468428999996</v>
      </c>
      <c r="D2295" s="158">
        <f t="shared" si="779"/>
        <v>6683.28</v>
      </c>
      <c r="E2295" s="150">
        <f>IF(AND(K2295=1,K2294&gt;1),VLOOKUP(A2294,[1]Plan1!$GA$137:$GD$300,4),E2294)</f>
        <v>6700.66</v>
      </c>
      <c r="F2295" s="152">
        <f t="shared" si="770"/>
        <v>45168</v>
      </c>
      <c r="G2295" s="152">
        <f t="shared" si="788"/>
        <v>45199</v>
      </c>
      <c r="H2295" s="159">
        <f t="shared" si="771"/>
        <v>2.60051950539264E-3</v>
      </c>
      <c r="I2295" s="160">
        <f t="shared" si="780"/>
        <v>45260</v>
      </c>
      <c r="J2295" s="155">
        <f t="shared" si="789"/>
        <v>31</v>
      </c>
      <c r="K2295" s="155">
        <f t="shared" si="785"/>
        <v>1</v>
      </c>
      <c r="L2295" s="2">
        <f t="shared" si="781"/>
        <v>1.00008378</v>
      </c>
      <c r="M2295" s="157">
        <f t="shared" si="786"/>
        <v>1.00008378</v>
      </c>
      <c r="N2295" s="2">
        <f t="shared" si="772"/>
        <v>492.52594464999999</v>
      </c>
      <c r="O2295" s="161">
        <f t="shared" si="782"/>
        <v>0</v>
      </c>
      <c r="P2295" s="162">
        <f t="shared" si="773"/>
        <v>0</v>
      </c>
      <c r="Q2295" s="157">
        <f t="shared" si="774"/>
        <v>0</v>
      </c>
      <c r="R2295" s="163">
        <f t="shared" si="783"/>
        <v>0.12</v>
      </c>
      <c r="S2295" s="161">
        <f t="shared" si="775"/>
        <v>1</v>
      </c>
      <c r="T2295" s="161">
        <v>360</v>
      </c>
      <c r="U2295" s="164">
        <f t="shared" si="776"/>
        <v>1.0003046929999999</v>
      </c>
      <c r="V2295" s="157">
        <f t="shared" si="777"/>
        <v>0.15006920000000001</v>
      </c>
      <c r="W2295" s="2">
        <f t="shared" si="784"/>
        <v>0</v>
      </c>
      <c r="X2295" s="8"/>
      <c r="Y2295" s="8"/>
      <c r="Z2295" s="5"/>
      <c r="AA2295" s="1"/>
      <c r="AB2295" s="8"/>
      <c r="AC2295" s="3"/>
      <c r="AD2295" s="1"/>
      <c r="AE2295" s="3"/>
      <c r="AF2295" s="3"/>
      <c r="AG2295" s="4"/>
      <c r="AH2295" s="4"/>
      <c r="AI2295" s="4"/>
      <c r="AJ2295" s="1"/>
      <c r="AK2295" s="1"/>
      <c r="AL2295" s="1"/>
      <c r="AM2295" s="1"/>
    </row>
    <row r="2296" spans="1:39" ht="15" customHeight="1" x14ac:dyDescent="0.2">
      <c r="A2296" s="75">
        <f t="shared" si="778"/>
        <v>45231</v>
      </c>
      <c r="B2296" s="2">
        <f t="shared" si="769"/>
        <v>492.86741979999999</v>
      </c>
      <c r="C2296" s="157">
        <f t="shared" si="787"/>
        <v>492.48468428999996</v>
      </c>
      <c r="D2296" s="158">
        <f t="shared" si="779"/>
        <v>6683.28</v>
      </c>
      <c r="E2296" s="150">
        <f>IF(AND(K2296=1,K2295&gt;1),VLOOKUP(A2295,[1]Plan1!$GA$137:$GD$300,4),E2295)</f>
        <v>6700.66</v>
      </c>
      <c r="F2296" s="152">
        <f t="shared" si="770"/>
        <v>45168</v>
      </c>
      <c r="G2296" s="152">
        <f t="shared" si="788"/>
        <v>45199</v>
      </c>
      <c r="H2296" s="159">
        <f t="shared" si="771"/>
        <v>2.60051950539264E-3</v>
      </c>
      <c r="I2296" s="160">
        <f t="shared" si="780"/>
        <v>45260</v>
      </c>
      <c r="J2296" s="155">
        <f t="shared" si="789"/>
        <v>31</v>
      </c>
      <c r="K2296" s="155">
        <f t="shared" si="785"/>
        <v>2</v>
      </c>
      <c r="L2296" s="2">
        <f t="shared" si="781"/>
        <v>1.0001675699999999</v>
      </c>
      <c r="M2296" s="157">
        <f t="shared" si="786"/>
        <v>1.0001675699999999</v>
      </c>
      <c r="N2296" s="2">
        <f t="shared" si="772"/>
        <v>492.56720994</v>
      </c>
      <c r="O2296" s="161">
        <f t="shared" si="782"/>
        <v>0</v>
      </c>
      <c r="P2296" s="162">
        <f t="shared" si="773"/>
        <v>0</v>
      </c>
      <c r="Q2296" s="157">
        <f t="shared" si="774"/>
        <v>0</v>
      </c>
      <c r="R2296" s="163">
        <f t="shared" si="783"/>
        <v>0.12</v>
      </c>
      <c r="S2296" s="161">
        <f t="shared" si="775"/>
        <v>2</v>
      </c>
      <c r="T2296" s="161">
        <v>360</v>
      </c>
      <c r="U2296" s="164">
        <f t="shared" si="776"/>
        <v>1.0006094800000001</v>
      </c>
      <c r="V2296" s="157">
        <f t="shared" si="777"/>
        <v>0.30020986</v>
      </c>
      <c r="W2296" s="2">
        <f t="shared" si="784"/>
        <v>0</v>
      </c>
      <c r="X2296" s="8"/>
      <c r="Y2296" s="8"/>
      <c r="Z2296" s="5"/>
      <c r="AA2296" s="1"/>
      <c r="AB2296" s="8"/>
      <c r="AC2296" s="3"/>
      <c r="AD2296" s="1"/>
      <c r="AE2296" s="3"/>
      <c r="AF2296" s="3"/>
      <c r="AG2296" s="4"/>
      <c r="AH2296" s="4"/>
      <c r="AI2296" s="4"/>
      <c r="AJ2296" s="1"/>
      <c r="AK2296" s="1"/>
      <c r="AL2296" s="1"/>
      <c r="AM2296" s="1"/>
    </row>
    <row r="2297" spans="1:39" ht="15" customHeight="1" x14ac:dyDescent="0.2">
      <c r="A2297" s="75">
        <f t="shared" si="778"/>
        <v>45232</v>
      </c>
      <c r="B2297" s="2">
        <f t="shared" si="769"/>
        <v>493.05889623000002</v>
      </c>
      <c r="C2297" s="157">
        <f t="shared" si="787"/>
        <v>492.48468428999996</v>
      </c>
      <c r="D2297" s="158">
        <f t="shared" si="779"/>
        <v>6683.28</v>
      </c>
      <c r="E2297" s="150">
        <f>IF(AND(K2297=1,K2296&gt;1),VLOOKUP(A2296,[1]Plan1!$GA$137:$GD$300,4),E2296)</f>
        <v>6700.66</v>
      </c>
      <c r="F2297" s="152">
        <f t="shared" si="770"/>
        <v>45168</v>
      </c>
      <c r="G2297" s="152">
        <f t="shared" si="788"/>
        <v>45199</v>
      </c>
      <c r="H2297" s="159">
        <f t="shared" si="771"/>
        <v>2.60051950539264E-3</v>
      </c>
      <c r="I2297" s="160">
        <f t="shared" si="780"/>
        <v>45260</v>
      </c>
      <c r="J2297" s="155">
        <f t="shared" si="789"/>
        <v>31</v>
      </c>
      <c r="K2297" s="155">
        <f t="shared" si="785"/>
        <v>3</v>
      </c>
      <c r="L2297" s="2">
        <f t="shared" si="781"/>
        <v>1.00025136</v>
      </c>
      <c r="M2297" s="157">
        <f t="shared" si="786"/>
        <v>1.00025136</v>
      </c>
      <c r="N2297" s="2">
        <f t="shared" si="772"/>
        <v>492.60847524000002</v>
      </c>
      <c r="O2297" s="161">
        <f t="shared" si="782"/>
        <v>0</v>
      </c>
      <c r="P2297" s="162">
        <f t="shared" si="773"/>
        <v>0</v>
      </c>
      <c r="Q2297" s="157">
        <f t="shared" si="774"/>
        <v>0</v>
      </c>
      <c r="R2297" s="163">
        <f t="shared" si="783"/>
        <v>0.12</v>
      </c>
      <c r="S2297" s="161">
        <f t="shared" si="775"/>
        <v>3</v>
      </c>
      <c r="T2297" s="161">
        <v>360</v>
      </c>
      <c r="U2297" s="164">
        <f t="shared" si="776"/>
        <v>1.000914359</v>
      </c>
      <c r="V2297" s="157">
        <f t="shared" si="777"/>
        <v>0.45042099000000002</v>
      </c>
      <c r="W2297" s="2">
        <f t="shared" si="784"/>
        <v>0</v>
      </c>
      <c r="X2297" s="8"/>
      <c r="Y2297" s="8"/>
      <c r="Z2297" s="5"/>
      <c r="AA2297" s="1"/>
      <c r="AB2297" s="8"/>
      <c r="AC2297" s="3"/>
      <c r="AD2297" s="1"/>
      <c r="AE2297" s="3"/>
      <c r="AF2297" s="3"/>
      <c r="AG2297" s="4"/>
      <c r="AH2297" s="4"/>
      <c r="AI2297" s="4"/>
      <c r="AJ2297" s="1"/>
      <c r="AK2297" s="1"/>
      <c r="AL2297" s="1"/>
      <c r="AM2297" s="1"/>
    </row>
    <row r="2298" spans="1:39" ht="15" customHeight="1" x14ac:dyDescent="0.2">
      <c r="A2298" s="75">
        <f t="shared" si="778"/>
        <v>45233</v>
      </c>
      <c r="B2298" s="2">
        <f t="shared" si="769"/>
        <v>493.25045348999998</v>
      </c>
      <c r="C2298" s="157">
        <f t="shared" si="787"/>
        <v>492.48468428999996</v>
      </c>
      <c r="D2298" s="158">
        <f t="shared" si="779"/>
        <v>6683.28</v>
      </c>
      <c r="E2298" s="150">
        <f>IF(AND(K2298=1,K2297&gt;1),VLOOKUP(A2297,[1]Plan1!$GA$137:$GD$300,4),E2297)</f>
        <v>6700.66</v>
      </c>
      <c r="F2298" s="152">
        <f t="shared" si="770"/>
        <v>45168</v>
      </c>
      <c r="G2298" s="152">
        <f t="shared" si="788"/>
        <v>45199</v>
      </c>
      <c r="H2298" s="159">
        <f t="shared" si="771"/>
        <v>2.60051950539264E-3</v>
      </c>
      <c r="I2298" s="160">
        <f t="shared" si="780"/>
        <v>45260</v>
      </c>
      <c r="J2298" s="155">
        <f t="shared" si="789"/>
        <v>31</v>
      </c>
      <c r="K2298" s="155">
        <f t="shared" si="785"/>
        <v>4</v>
      </c>
      <c r="L2298" s="2">
        <f t="shared" si="781"/>
        <v>1.0003351700000001</v>
      </c>
      <c r="M2298" s="157">
        <f t="shared" si="786"/>
        <v>1.0003351700000001</v>
      </c>
      <c r="N2298" s="2">
        <f t="shared" si="772"/>
        <v>492.64975038</v>
      </c>
      <c r="O2298" s="161">
        <f t="shared" si="782"/>
        <v>0</v>
      </c>
      <c r="P2298" s="162">
        <f t="shared" si="773"/>
        <v>0</v>
      </c>
      <c r="Q2298" s="157">
        <f t="shared" si="774"/>
        <v>0</v>
      </c>
      <c r="R2298" s="163">
        <f t="shared" si="783"/>
        <v>0.12</v>
      </c>
      <c r="S2298" s="161">
        <f t="shared" si="775"/>
        <v>4</v>
      </c>
      <c r="T2298" s="161">
        <v>360</v>
      </c>
      <c r="U2298" s="164">
        <f t="shared" si="776"/>
        <v>1.0012193309999999</v>
      </c>
      <c r="V2298" s="157">
        <f t="shared" si="777"/>
        <v>0.60070310999999998</v>
      </c>
      <c r="W2298" s="2">
        <f t="shared" si="784"/>
        <v>0</v>
      </c>
      <c r="X2298" s="8"/>
      <c r="Y2298" s="8"/>
      <c r="Z2298" s="5"/>
      <c r="AA2298" s="1"/>
      <c r="AB2298" s="8"/>
      <c r="AC2298" s="3"/>
      <c r="AD2298" s="1"/>
      <c r="AE2298" s="3"/>
      <c r="AF2298" s="3"/>
      <c r="AG2298" s="4"/>
      <c r="AH2298" s="4"/>
      <c r="AI2298" s="4"/>
      <c r="AJ2298" s="1"/>
      <c r="AK2298" s="1"/>
      <c r="AL2298" s="1"/>
      <c r="AM2298" s="1"/>
    </row>
    <row r="2299" spans="1:39" ht="15" customHeight="1" x14ac:dyDescent="0.2">
      <c r="A2299" s="75">
        <f t="shared" si="778"/>
        <v>45234</v>
      </c>
      <c r="B2299" s="2">
        <f t="shared" si="769"/>
        <v>493.44208173999999</v>
      </c>
      <c r="C2299" s="157">
        <f t="shared" si="787"/>
        <v>492.48468428999996</v>
      </c>
      <c r="D2299" s="158">
        <f t="shared" si="779"/>
        <v>6683.28</v>
      </c>
      <c r="E2299" s="150">
        <f>IF(AND(K2299=1,K2298&gt;1),VLOOKUP(A2298,[1]Plan1!$GA$137:$GD$300,4),E2298)</f>
        <v>6700.66</v>
      </c>
      <c r="F2299" s="152">
        <f t="shared" si="770"/>
        <v>45168</v>
      </c>
      <c r="G2299" s="152">
        <f t="shared" si="788"/>
        <v>45199</v>
      </c>
      <c r="H2299" s="159">
        <f t="shared" si="771"/>
        <v>2.60051950539264E-3</v>
      </c>
      <c r="I2299" s="160">
        <f t="shared" si="780"/>
        <v>45260</v>
      </c>
      <c r="J2299" s="155">
        <f t="shared" si="789"/>
        <v>31</v>
      </c>
      <c r="K2299" s="155">
        <f t="shared" si="785"/>
        <v>5</v>
      </c>
      <c r="L2299" s="2">
        <f t="shared" si="781"/>
        <v>1.0004189800000001</v>
      </c>
      <c r="M2299" s="157">
        <f t="shared" si="786"/>
        <v>1.0004189800000001</v>
      </c>
      <c r="N2299" s="2">
        <f t="shared" si="772"/>
        <v>492.69102551999998</v>
      </c>
      <c r="O2299" s="161">
        <f t="shared" si="782"/>
        <v>0</v>
      </c>
      <c r="P2299" s="162">
        <f t="shared" si="773"/>
        <v>0</v>
      </c>
      <c r="Q2299" s="157">
        <f t="shared" si="774"/>
        <v>0</v>
      </c>
      <c r="R2299" s="163">
        <f t="shared" si="783"/>
        <v>0.12</v>
      </c>
      <c r="S2299" s="161">
        <f t="shared" si="775"/>
        <v>5</v>
      </c>
      <c r="T2299" s="161">
        <v>360</v>
      </c>
      <c r="U2299" s="164">
        <f t="shared" si="776"/>
        <v>1.001524396</v>
      </c>
      <c r="V2299" s="157">
        <f t="shared" si="777"/>
        <v>0.75105622000000005</v>
      </c>
      <c r="W2299" s="2">
        <f t="shared" si="784"/>
        <v>0</v>
      </c>
      <c r="X2299" s="8"/>
      <c r="Y2299" s="8"/>
      <c r="Z2299" s="5"/>
      <c r="AA2299" s="1"/>
      <c r="AB2299" s="8"/>
      <c r="AC2299" s="3"/>
      <c r="AD2299" s="1"/>
      <c r="AE2299" s="3"/>
      <c r="AF2299" s="3"/>
      <c r="AG2299" s="4"/>
      <c r="AH2299" s="4"/>
      <c r="AI2299" s="4"/>
      <c r="AJ2299" s="1"/>
      <c r="AK2299" s="1"/>
      <c r="AL2299" s="1"/>
      <c r="AM2299" s="1"/>
    </row>
    <row r="2300" spans="1:39" ht="15" customHeight="1" x14ac:dyDescent="0.2">
      <c r="A2300" s="75">
        <f t="shared" si="778"/>
        <v>45235</v>
      </c>
      <c r="B2300" s="2">
        <f t="shared" si="769"/>
        <v>493.63378101000001</v>
      </c>
      <c r="C2300" s="157">
        <f t="shared" si="787"/>
        <v>492.48468428999996</v>
      </c>
      <c r="D2300" s="158">
        <f t="shared" si="779"/>
        <v>6683.28</v>
      </c>
      <c r="E2300" s="150">
        <f>IF(AND(K2300=1,K2299&gt;1),VLOOKUP(A2299,[1]Plan1!$GA$137:$GD$300,4),E2299)</f>
        <v>6700.66</v>
      </c>
      <c r="F2300" s="152">
        <f t="shared" si="770"/>
        <v>45168</v>
      </c>
      <c r="G2300" s="152">
        <f t="shared" si="788"/>
        <v>45199</v>
      </c>
      <c r="H2300" s="159">
        <f t="shared" si="771"/>
        <v>2.60051950539264E-3</v>
      </c>
      <c r="I2300" s="160">
        <f t="shared" si="780"/>
        <v>45260</v>
      </c>
      <c r="J2300" s="155">
        <f t="shared" si="789"/>
        <v>31</v>
      </c>
      <c r="K2300" s="155">
        <f t="shared" si="785"/>
        <v>6</v>
      </c>
      <c r="L2300" s="2">
        <f t="shared" si="781"/>
        <v>1.0005027900000001</v>
      </c>
      <c r="M2300" s="157">
        <f t="shared" si="786"/>
        <v>1.0005027900000001</v>
      </c>
      <c r="N2300" s="2">
        <f t="shared" si="772"/>
        <v>492.73230066000002</v>
      </c>
      <c r="O2300" s="161">
        <f t="shared" si="782"/>
        <v>0</v>
      </c>
      <c r="P2300" s="162">
        <f t="shared" si="773"/>
        <v>0</v>
      </c>
      <c r="Q2300" s="157">
        <f t="shared" si="774"/>
        <v>0</v>
      </c>
      <c r="R2300" s="163">
        <f t="shared" si="783"/>
        <v>0.12</v>
      </c>
      <c r="S2300" s="161">
        <f t="shared" si="775"/>
        <v>6</v>
      </c>
      <c r="T2300" s="161">
        <v>360</v>
      </c>
      <c r="U2300" s="164">
        <f t="shared" si="776"/>
        <v>1.001829554</v>
      </c>
      <c r="V2300" s="157">
        <f t="shared" si="777"/>
        <v>0.90148035000000004</v>
      </c>
      <c r="W2300" s="2">
        <f t="shared" si="784"/>
        <v>0</v>
      </c>
      <c r="X2300" s="8"/>
      <c r="Y2300" s="8"/>
      <c r="Z2300" s="5"/>
      <c r="AA2300" s="1"/>
      <c r="AB2300" s="8"/>
      <c r="AC2300" s="3"/>
      <c r="AD2300" s="1"/>
      <c r="AE2300" s="3"/>
      <c r="AF2300" s="3"/>
      <c r="AG2300" s="4"/>
      <c r="AH2300" s="4"/>
      <c r="AI2300" s="4"/>
      <c r="AJ2300" s="1"/>
      <c r="AK2300" s="1"/>
      <c r="AL2300" s="1"/>
      <c r="AM2300" s="1"/>
    </row>
    <row r="2301" spans="1:39" ht="15" customHeight="1" x14ac:dyDescent="0.2">
      <c r="A2301" s="75">
        <f t="shared" si="778"/>
        <v>45236</v>
      </c>
      <c r="B2301" s="2">
        <f t="shared" si="769"/>
        <v>493.82556066999996</v>
      </c>
      <c r="C2301" s="157">
        <f t="shared" si="787"/>
        <v>492.48468428999996</v>
      </c>
      <c r="D2301" s="158">
        <f t="shared" si="779"/>
        <v>6683.28</v>
      </c>
      <c r="E2301" s="150">
        <f>IF(AND(K2301=1,K2300&gt;1),VLOOKUP(A2300,[1]Plan1!$GA$137:$GD$300,4),E2300)</f>
        <v>6700.66</v>
      </c>
      <c r="F2301" s="152">
        <f t="shared" si="770"/>
        <v>45168</v>
      </c>
      <c r="G2301" s="152">
        <f t="shared" si="788"/>
        <v>45199</v>
      </c>
      <c r="H2301" s="159">
        <f t="shared" si="771"/>
        <v>2.60051950539264E-3</v>
      </c>
      <c r="I2301" s="160">
        <f t="shared" si="780"/>
        <v>45260</v>
      </c>
      <c r="J2301" s="155">
        <f t="shared" si="789"/>
        <v>31</v>
      </c>
      <c r="K2301" s="155">
        <f t="shared" si="785"/>
        <v>7</v>
      </c>
      <c r="L2301" s="2">
        <f t="shared" si="781"/>
        <v>1.00058662</v>
      </c>
      <c r="M2301" s="157">
        <f t="shared" si="786"/>
        <v>1.00058662</v>
      </c>
      <c r="N2301" s="2">
        <f t="shared" si="772"/>
        <v>492.77358564999997</v>
      </c>
      <c r="O2301" s="161">
        <f t="shared" si="782"/>
        <v>0</v>
      </c>
      <c r="P2301" s="162">
        <f t="shared" si="773"/>
        <v>0</v>
      </c>
      <c r="Q2301" s="157">
        <f t="shared" si="774"/>
        <v>0</v>
      </c>
      <c r="R2301" s="163">
        <f t="shared" si="783"/>
        <v>0.12</v>
      </c>
      <c r="S2301" s="161">
        <f t="shared" si="775"/>
        <v>7</v>
      </c>
      <c r="T2301" s="161">
        <v>360</v>
      </c>
      <c r="U2301" s="164">
        <f t="shared" si="776"/>
        <v>1.002134804</v>
      </c>
      <c r="V2301" s="157">
        <f t="shared" si="777"/>
        <v>1.05197502</v>
      </c>
      <c r="W2301" s="2">
        <f t="shared" si="784"/>
        <v>0</v>
      </c>
      <c r="X2301" s="8"/>
      <c r="Y2301" s="8"/>
      <c r="Z2301" s="5"/>
      <c r="AA2301" s="1"/>
      <c r="AB2301" s="8"/>
      <c r="AC2301" s="3"/>
      <c r="AD2301" s="1"/>
      <c r="AE2301" s="3"/>
      <c r="AF2301" s="3"/>
      <c r="AG2301" s="4"/>
      <c r="AH2301" s="4"/>
      <c r="AI2301" s="4"/>
      <c r="AJ2301" s="1"/>
      <c r="AK2301" s="1"/>
      <c r="AL2301" s="1"/>
      <c r="AM2301" s="1"/>
    </row>
    <row r="2302" spans="1:39" ht="15" customHeight="1" x14ac:dyDescent="0.2">
      <c r="A2302" s="75">
        <f t="shared" si="778"/>
        <v>45237</v>
      </c>
      <c r="B2302" s="2">
        <f t="shared" si="769"/>
        <v>494.01741185999998</v>
      </c>
      <c r="C2302" s="157">
        <f t="shared" si="787"/>
        <v>492.48468428999996</v>
      </c>
      <c r="D2302" s="158">
        <f t="shared" si="779"/>
        <v>6683.28</v>
      </c>
      <c r="E2302" s="150">
        <f>IF(AND(K2302=1,K2301&gt;1),VLOOKUP(A2301,[1]Plan1!$GA$137:$GD$300,4),E2301)</f>
        <v>6700.66</v>
      </c>
      <c r="F2302" s="152">
        <f t="shared" si="770"/>
        <v>45168</v>
      </c>
      <c r="G2302" s="152">
        <f t="shared" si="788"/>
        <v>45199</v>
      </c>
      <c r="H2302" s="159">
        <f t="shared" si="771"/>
        <v>2.60051950539264E-3</v>
      </c>
      <c r="I2302" s="160">
        <f t="shared" si="780"/>
        <v>45260</v>
      </c>
      <c r="J2302" s="155">
        <f t="shared" si="789"/>
        <v>31</v>
      </c>
      <c r="K2302" s="155">
        <f t="shared" si="785"/>
        <v>8</v>
      </c>
      <c r="L2302" s="2">
        <f t="shared" si="781"/>
        <v>1.0006704500000001</v>
      </c>
      <c r="M2302" s="157">
        <f t="shared" si="786"/>
        <v>1.0006704500000001</v>
      </c>
      <c r="N2302" s="2">
        <f t="shared" si="772"/>
        <v>492.81487063999998</v>
      </c>
      <c r="O2302" s="161">
        <f t="shared" si="782"/>
        <v>0</v>
      </c>
      <c r="P2302" s="162">
        <f t="shared" si="773"/>
        <v>0</v>
      </c>
      <c r="Q2302" s="157">
        <f t="shared" si="774"/>
        <v>0</v>
      </c>
      <c r="R2302" s="163">
        <f t="shared" si="783"/>
        <v>0.12</v>
      </c>
      <c r="S2302" s="161">
        <f t="shared" si="775"/>
        <v>8</v>
      </c>
      <c r="T2302" s="161">
        <v>360</v>
      </c>
      <c r="U2302" s="164">
        <f t="shared" si="776"/>
        <v>1.002440148</v>
      </c>
      <c r="V2302" s="157">
        <f t="shared" si="777"/>
        <v>1.2025412200000001</v>
      </c>
      <c r="W2302" s="2">
        <f t="shared" si="784"/>
        <v>0</v>
      </c>
      <c r="X2302" s="8"/>
      <c r="Y2302" s="8"/>
      <c r="Z2302" s="5"/>
      <c r="AA2302" s="1"/>
      <c r="AB2302" s="8"/>
      <c r="AC2302" s="3"/>
      <c r="AD2302" s="1"/>
      <c r="AE2302" s="3"/>
      <c r="AF2302" s="3"/>
      <c r="AG2302" s="4"/>
      <c r="AH2302" s="4"/>
      <c r="AI2302" s="4"/>
      <c r="AJ2302" s="1"/>
      <c r="AK2302" s="1"/>
      <c r="AL2302" s="1"/>
      <c r="AM2302" s="1"/>
    </row>
    <row r="2303" spans="1:39" ht="15" customHeight="1" x14ac:dyDescent="0.2">
      <c r="A2303" s="75">
        <f t="shared" si="778"/>
        <v>45238</v>
      </c>
      <c r="B2303" s="2">
        <f t="shared" si="769"/>
        <v>494.20933903999997</v>
      </c>
      <c r="C2303" s="157">
        <f t="shared" si="787"/>
        <v>492.48468428999996</v>
      </c>
      <c r="D2303" s="158">
        <f t="shared" si="779"/>
        <v>6683.28</v>
      </c>
      <c r="E2303" s="150">
        <f>IF(AND(K2303=1,K2302&gt;1),VLOOKUP(A2302,[1]Plan1!$GA$137:$GD$300,4),E2302)</f>
        <v>6700.66</v>
      </c>
      <c r="F2303" s="152">
        <f t="shared" si="770"/>
        <v>45168</v>
      </c>
      <c r="G2303" s="152">
        <f t="shared" si="788"/>
        <v>45199</v>
      </c>
      <c r="H2303" s="159">
        <f t="shared" si="771"/>
        <v>2.60051950539264E-3</v>
      </c>
      <c r="I2303" s="160">
        <f t="shared" si="780"/>
        <v>45260</v>
      </c>
      <c r="J2303" s="155">
        <f t="shared" si="789"/>
        <v>31</v>
      </c>
      <c r="K2303" s="155">
        <f t="shared" si="785"/>
        <v>9</v>
      </c>
      <c r="L2303" s="2">
        <f t="shared" si="781"/>
        <v>1.0007542899999999</v>
      </c>
      <c r="M2303" s="157">
        <f t="shared" si="786"/>
        <v>1.0007542899999999</v>
      </c>
      <c r="N2303" s="2">
        <f t="shared" si="772"/>
        <v>492.85616055999998</v>
      </c>
      <c r="O2303" s="161">
        <f t="shared" si="782"/>
        <v>0</v>
      </c>
      <c r="P2303" s="162">
        <f t="shared" si="773"/>
        <v>0</v>
      </c>
      <c r="Q2303" s="157">
        <f t="shared" si="774"/>
        <v>0</v>
      </c>
      <c r="R2303" s="163">
        <f t="shared" si="783"/>
        <v>0.12</v>
      </c>
      <c r="S2303" s="161">
        <f t="shared" si="775"/>
        <v>9</v>
      </c>
      <c r="T2303" s="161">
        <v>360</v>
      </c>
      <c r="U2303" s="164">
        <f t="shared" si="776"/>
        <v>1.002745585</v>
      </c>
      <c r="V2303" s="157">
        <f t="shared" si="777"/>
        <v>1.35317848</v>
      </c>
      <c r="W2303" s="2">
        <f t="shared" si="784"/>
        <v>0</v>
      </c>
      <c r="X2303" s="8"/>
      <c r="Y2303" s="8"/>
      <c r="Z2303" s="5"/>
      <c r="AA2303" s="1"/>
      <c r="AB2303" s="8"/>
      <c r="AC2303" s="3"/>
      <c r="AD2303" s="1"/>
      <c r="AE2303" s="3"/>
      <c r="AF2303" s="3"/>
      <c r="AG2303" s="4"/>
      <c r="AH2303" s="4"/>
      <c r="AI2303" s="4"/>
      <c r="AJ2303" s="1"/>
      <c r="AK2303" s="1"/>
      <c r="AL2303" s="1"/>
      <c r="AM2303" s="1"/>
    </row>
    <row r="2304" spans="1:39" ht="15" customHeight="1" x14ac:dyDescent="0.2">
      <c r="A2304" s="75">
        <f t="shared" si="778"/>
        <v>45239</v>
      </c>
      <c r="B2304" s="2">
        <f t="shared" si="769"/>
        <v>494.40133727</v>
      </c>
      <c r="C2304" s="157">
        <f t="shared" si="787"/>
        <v>492.48468428999996</v>
      </c>
      <c r="D2304" s="158">
        <f t="shared" si="779"/>
        <v>6683.28</v>
      </c>
      <c r="E2304" s="150">
        <f>IF(AND(K2304=1,K2303&gt;1),VLOOKUP(A2303,[1]Plan1!$GA$137:$GD$300,4),E2303)</f>
        <v>6700.66</v>
      </c>
      <c r="F2304" s="152">
        <f t="shared" si="770"/>
        <v>45168</v>
      </c>
      <c r="G2304" s="152">
        <f t="shared" si="788"/>
        <v>45199</v>
      </c>
      <c r="H2304" s="159">
        <f t="shared" si="771"/>
        <v>2.60051950539264E-3</v>
      </c>
      <c r="I2304" s="160">
        <f t="shared" si="780"/>
        <v>45260</v>
      </c>
      <c r="J2304" s="155">
        <f t="shared" si="789"/>
        <v>31</v>
      </c>
      <c r="K2304" s="155">
        <f t="shared" si="785"/>
        <v>10</v>
      </c>
      <c r="L2304" s="2">
        <f t="shared" si="781"/>
        <v>1.00083813</v>
      </c>
      <c r="M2304" s="157">
        <f t="shared" si="786"/>
        <v>1.00083813</v>
      </c>
      <c r="N2304" s="2">
        <f t="shared" si="772"/>
        <v>492.89745047000002</v>
      </c>
      <c r="O2304" s="161">
        <f t="shared" si="782"/>
        <v>0</v>
      </c>
      <c r="P2304" s="162">
        <f t="shared" si="773"/>
        <v>0</v>
      </c>
      <c r="Q2304" s="157">
        <f t="shared" si="774"/>
        <v>0</v>
      </c>
      <c r="R2304" s="163">
        <f t="shared" si="783"/>
        <v>0.12</v>
      </c>
      <c r="S2304" s="161">
        <f t="shared" si="775"/>
        <v>10</v>
      </c>
      <c r="T2304" s="161">
        <v>360</v>
      </c>
      <c r="U2304" s="164">
        <f t="shared" si="776"/>
        <v>1.0030511150000001</v>
      </c>
      <c r="V2304" s="157">
        <f t="shared" si="777"/>
        <v>1.5038868000000001</v>
      </c>
      <c r="W2304" s="2">
        <f t="shared" si="784"/>
        <v>0</v>
      </c>
      <c r="X2304" s="8"/>
      <c r="Y2304" s="8"/>
      <c r="Z2304" s="5"/>
      <c r="AA2304" s="1"/>
      <c r="AB2304" s="8"/>
      <c r="AC2304" s="3"/>
      <c r="AD2304" s="1"/>
      <c r="AE2304" s="3"/>
      <c r="AF2304" s="3"/>
      <c r="AG2304" s="4"/>
      <c r="AH2304" s="4"/>
      <c r="AI2304" s="4"/>
      <c r="AJ2304" s="1"/>
      <c r="AK2304" s="1"/>
      <c r="AL2304" s="1"/>
      <c r="AM2304" s="1"/>
    </row>
    <row r="2305" spans="1:39" ht="15" customHeight="1" x14ac:dyDescent="0.2">
      <c r="A2305" s="75">
        <f t="shared" si="778"/>
        <v>45240</v>
      </c>
      <c r="B2305" s="2">
        <f t="shared" si="769"/>
        <v>494.59341646999997</v>
      </c>
      <c r="C2305" s="157">
        <f t="shared" si="787"/>
        <v>492.48468428999996</v>
      </c>
      <c r="D2305" s="158">
        <f t="shared" si="779"/>
        <v>6683.28</v>
      </c>
      <c r="E2305" s="150">
        <f>IF(AND(K2305=1,K2304&gt;1),VLOOKUP(A2304,[1]Plan1!$GA$137:$GD$300,4),E2304)</f>
        <v>6700.66</v>
      </c>
      <c r="F2305" s="152">
        <f t="shared" si="770"/>
        <v>45168</v>
      </c>
      <c r="G2305" s="152">
        <f t="shared" si="788"/>
        <v>45199</v>
      </c>
      <c r="H2305" s="159">
        <f t="shared" si="771"/>
        <v>2.60051950539264E-3</v>
      </c>
      <c r="I2305" s="160">
        <f t="shared" si="780"/>
        <v>45260</v>
      </c>
      <c r="J2305" s="155">
        <f t="shared" si="789"/>
        <v>31</v>
      </c>
      <c r="K2305" s="155">
        <f t="shared" si="785"/>
        <v>11</v>
      </c>
      <c r="L2305" s="2">
        <f t="shared" si="781"/>
        <v>1.0009219899999999</v>
      </c>
      <c r="M2305" s="157">
        <f t="shared" si="786"/>
        <v>1.0009219899999999</v>
      </c>
      <c r="N2305" s="2">
        <f t="shared" si="772"/>
        <v>492.93875023999999</v>
      </c>
      <c r="O2305" s="161">
        <f t="shared" si="782"/>
        <v>0</v>
      </c>
      <c r="P2305" s="162">
        <f t="shared" si="773"/>
        <v>0</v>
      </c>
      <c r="Q2305" s="157">
        <f t="shared" si="774"/>
        <v>0</v>
      </c>
      <c r="R2305" s="163">
        <f t="shared" si="783"/>
        <v>0.12</v>
      </c>
      <c r="S2305" s="161">
        <f t="shared" si="775"/>
        <v>11</v>
      </c>
      <c r="T2305" s="161">
        <v>360</v>
      </c>
      <c r="U2305" s="164">
        <f t="shared" si="776"/>
        <v>1.0033567379999999</v>
      </c>
      <c r="V2305" s="157">
        <f t="shared" si="777"/>
        <v>1.6546662299999999</v>
      </c>
      <c r="W2305" s="2">
        <f t="shared" si="784"/>
        <v>0</v>
      </c>
      <c r="X2305" s="8"/>
      <c r="Y2305" s="8"/>
      <c r="Z2305" s="5"/>
      <c r="AA2305" s="1"/>
      <c r="AB2305" s="8"/>
      <c r="AC2305" s="3"/>
      <c r="AD2305" s="1"/>
      <c r="AE2305" s="3"/>
      <c r="AF2305" s="3"/>
      <c r="AG2305" s="4"/>
      <c r="AH2305" s="4"/>
      <c r="AI2305" s="4"/>
      <c r="AJ2305" s="1"/>
      <c r="AK2305" s="1"/>
      <c r="AL2305" s="1"/>
      <c r="AM2305" s="1"/>
    </row>
    <row r="2306" spans="1:39" ht="15" customHeight="1" x14ac:dyDescent="0.2">
      <c r="A2306" s="75">
        <f t="shared" si="778"/>
        <v>45241</v>
      </c>
      <c r="B2306" s="2">
        <f t="shared" si="769"/>
        <v>494.78556674999999</v>
      </c>
      <c r="C2306" s="157">
        <f t="shared" si="787"/>
        <v>492.48468428999996</v>
      </c>
      <c r="D2306" s="158">
        <f t="shared" si="779"/>
        <v>6683.28</v>
      </c>
      <c r="E2306" s="150">
        <f>IF(AND(K2306=1,K2305&gt;1),VLOOKUP(A2305,[1]Plan1!$GA$137:$GD$300,4),E2305)</f>
        <v>6700.66</v>
      </c>
      <c r="F2306" s="152">
        <f t="shared" si="770"/>
        <v>45168</v>
      </c>
      <c r="G2306" s="152">
        <f t="shared" si="788"/>
        <v>45199</v>
      </c>
      <c r="H2306" s="159">
        <f t="shared" si="771"/>
        <v>2.60051950539264E-3</v>
      </c>
      <c r="I2306" s="160">
        <f t="shared" si="780"/>
        <v>45260</v>
      </c>
      <c r="J2306" s="155">
        <f t="shared" si="789"/>
        <v>31</v>
      </c>
      <c r="K2306" s="155">
        <f t="shared" si="785"/>
        <v>12</v>
      </c>
      <c r="L2306" s="2">
        <f t="shared" si="781"/>
        <v>1.0010058500000001</v>
      </c>
      <c r="M2306" s="157">
        <f t="shared" si="786"/>
        <v>1.0010058500000001</v>
      </c>
      <c r="N2306" s="2">
        <f t="shared" si="772"/>
        <v>492.98005000000001</v>
      </c>
      <c r="O2306" s="161">
        <f t="shared" si="782"/>
        <v>0</v>
      </c>
      <c r="P2306" s="162">
        <f t="shared" si="773"/>
        <v>0</v>
      </c>
      <c r="Q2306" s="157">
        <f t="shared" si="774"/>
        <v>0</v>
      </c>
      <c r="R2306" s="163">
        <f t="shared" si="783"/>
        <v>0.12</v>
      </c>
      <c r="S2306" s="161">
        <f t="shared" si="775"/>
        <v>12</v>
      </c>
      <c r="T2306" s="161">
        <v>360</v>
      </c>
      <c r="U2306" s="164">
        <f t="shared" si="776"/>
        <v>1.0036624540000001</v>
      </c>
      <c r="V2306" s="157">
        <f t="shared" si="777"/>
        <v>1.80551675</v>
      </c>
      <c r="W2306" s="2">
        <f t="shared" si="784"/>
        <v>0</v>
      </c>
      <c r="X2306" s="8"/>
      <c r="Y2306" s="8"/>
      <c r="Z2306" s="5"/>
      <c r="AA2306" s="1"/>
      <c r="AB2306" s="8"/>
      <c r="AC2306" s="3"/>
      <c r="AD2306" s="1"/>
      <c r="AE2306" s="3"/>
      <c r="AF2306" s="3"/>
      <c r="AG2306" s="4"/>
      <c r="AH2306" s="4"/>
      <c r="AI2306" s="4"/>
      <c r="AJ2306" s="1"/>
      <c r="AK2306" s="1"/>
      <c r="AL2306" s="1"/>
      <c r="AM2306" s="1"/>
    </row>
    <row r="2307" spans="1:39" ht="15" customHeight="1" x14ac:dyDescent="0.2">
      <c r="A2307" s="75">
        <f t="shared" si="778"/>
        <v>45242</v>
      </c>
      <c r="B2307" s="2">
        <f t="shared" si="769"/>
        <v>494.97778863999997</v>
      </c>
      <c r="C2307" s="157">
        <f t="shared" si="787"/>
        <v>492.48468428999996</v>
      </c>
      <c r="D2307" s="158">
        <f t="shared" si="779"/>
        <v>6683.28</v>
      </c>
      <c r="E2307" s="150">
        <f>IF(AND(K2307=1,K2306&gt;1),VLOOKUP(A2306,[1]Plan1!$GA$137:$GD$300,4),E2306)</f>
        <v>6700.66</v>
      </c>
      <c r="F2307" s="152">
        <f t="shared" si="770"/>
        <v>45168</v>
      </c>
      <c r="G2307" s="152">
        <f t="shared" si="788"/>
        <v>45199</v>
      </c>
      <c r="H2307" s="159">
        <f t="shared" si="771"/>
        <v>2.60051950539264E-3</v>
      </c>
      <c r="I2307" s="160">
        <f t="shared" si="780"/>
        <v>45260</v>
      </c>
      <c r="J2307" s="155">
        <f t="shared" si="789"/>
        <v>31</v>
      </c>
      <c r="K2307" s="155">
        <f t="shared" si="785"/>
        <v>13</v>
      </c>
      <c r="L2307" s="2">
        <f t="shared" si="781"/>
        <v>1.00108971</v>
      </c>
      <c r="M2307" s="157">
        <f t="shared" si="786"/>
        <v>1.00108971</v>
      </c>
      <c r="N2307" s="2">
        <f t="shared" si="772"/>
        <v>493.02134976999997</v>
      </c>
      <c r="O2307" s="161">
        <f t="shared" si="782"/>
        <v>0</v>
      </c>
      <c r="P2307" s="162">
        <f t="shared" si="773"/>
        <v>0</v>
      </c>
      <c r="Q2307" s="157">
        <f t="shared" si="774"/>
        <v>0</v>
      </c>
      <c r="R2307" s="163">
        <f t="shared" si="783"/>
        <v>0.12</v>
      </c>
      <c r="S2307" s="161">
        <f t="shared" si="775"/>
        <v>13</v>
      </c>
      <c r="T2307" s="161">
        <v>360</v>
      </c>
      <c r="U2307" s="164">
        <f t="shared" si="776"/>
        <v>1.0039682640000001</v>
      </c>
      <c r="V2307" s="157">
        <f t="shared" si="777"/>
        <v>1.9564388699999999</v>
      </c>
      <c r="W2307" s="2">
        <f t="shared" si="784"/>
        <v>0</v>
      </c>
      <c r="X2307" s="8"/>
      <c r="Y2307" s="8"/>
      <c r="Z2307" s="5"/>
      <c r="AA2307" s="1"/>
      <c r="AB2307" s="8"/>
      <c r="AC2307" s="3"/>
      <c r="AD2307" s="1"/>
      <c r="AE2307" s="3"/>
      <c r="AF2307" s="3"/>
      <c r="AG2307" s="4"/>
      <c r="AH2307" s="4"/>
      <c r="AI2307" s="4"/>
      <c r="AJ2307" s="1"/>
      <c r="AK2307" s="1"/>
      <c r="AL2307" s="1"/>
      <c r="AM2307" s="1"/>
    </row>
    <row r="2308" spans="1:39" ht="15" customHeight="1" x14ac:dyDescent="0.2">
      <c r="A2308" s="75">
        <f t="shared" si="778"/>
        <v>45243</v>
      </c>
      <c r="B2308" s="2">
        <f t="shared" si="769"/>
        <v>495.17009104000005</v>
      </c>
      <c r="C2308" s="157">
        <f t="shared" si="787"/>
        <v>492.48468428999996</v>
      </c>
      <c r="D2308" s="158">
        <f t="shared" si="779"/>
        <v>6683.28</v>
      </c>
      <c r="E2308" s="150">
        <f>IF(AND(K2308=1,K2307&gt;1),VLOOKUP(A2307,[1]Plan1!$GA$137:$GD$300,4),E2307)</f>
        <v>6700.66</v>
      </c>
      <c r="F2308" s="152">
        <f t="shared" si="770"/>
        <v>45168</v>
      </c>
      <c r="G2308" s="152">
        <f t="shared" si="788"/>
        <v>45199</v>
      </c>
      <c r="H2308" s="159">
        <f t="shared" si="771"/>
        <v>2.60051950539264E-3</v>
      </c>
      <c r="I2308" s="160">
        <f t="shared" si="780"/>
        <v>45260</v>
      </c>
      <c r="J2308" s="155">
        <f t="shared" si="789"/>
        <v>31</v>
      </c>
      <c r="K2308" s="155">
        <f t="shared" si="785"/>
        <v>14</v>
      </c>
      <c r="L2308" s="2">
        <f t="shared" si="781"/>
        <v>1.0011735900000001</v>
      </c>
      <c r="M2308" s="157">
        <f t="shared" si="786"/>
        <v>1.0011735900000001</v>
      </c>
      <c r="N2308" s="2">
        <f t="shared" si="772"/>
        <v>493.06265939000002</v>
      </c>
      <c r="O2308" s="161">
        <f t="shared" si="782"/>
        <v>0</v>
      </c>
      <c r="P2308" s="162">
        <f t="shared" si="773"/>
        <v>0</v>
      </c>
      <c r="Q2308" s="157">
        <f t="shared" si="774"/>
        <v>0</v>
      </c>
      <c r="R2308" s="163">
        <f t="shared" si="783"/>
        <v>0.12</v>
      </c>
      <c r="S2308" s="161">
        <f t="shared" si="775"/>
        <v>14</v>
      </c>
      <c r="T2308" s="161">
        <v>360</v>
      </c>
      <c r="U2308" s="164">
        <f t="shared" si="776"/>
        <v>1.0042741660000001</v>
      </c>
      <c r="V2308" s="157">
        <f t="shared" si="777"/>
        <v>2.1074316500000001</v>
      </c>
      <c r="W2308" s="2">
        <f t="shared" si="784"/>
        <v>0</v>
      </c>
      <c r="X2308" s="8"/>
      <c r="Y2308" s="8"/>
      <c r="Z2308" s="5"/>
      <c r="AA2308" s="1"/>
      <c r="AB2308" s="8"/>
      <c r="AC2308" s="3"/>
      <c r="AD2308" s="1"/>
      <c r="AE2308" s="3"/>
      <c r="AF2308" s="3"/>
      <c r="AG2308" s="4"/>
      <c r="AH2308" s="4"/>
      <c r="AI2308" s="4"/>
      <c r="AJ2308" s="1"/>
      <c r="AK2308" s="1"/>
      <c r="AL2308" s="1"/>
      <c r="AM2308" s="1"/>
    </row>
    <row r="2309" spans="1:39" ht="15" customHeight="1" x14ac:dyDescent="0.2">
      <c r="A2309" s="75">
        <f t="shared" si="778"/>
        <v>45244</v>
      </c>
      <c r="B2309" s="2">
        <f t="shared" si="769"/>
        <v>495.36246506000003</v>
      </c>
      <c r="C2309" s="157">
        <f t="shared" si="787"/>
        <v>492.48468428999996</v>
      </c>
      <c r="D2309" s="158">
        <f t="shared" si="779"/>
        <v>6683.28</v>
      </c>
      <c r="E2309" s="150">
        <f>IF(AND(K2309=1,K2308&gt;1),VLOOKUP(A2308,[1]Plan1!$GA$137:$GD$300,4),E2308)</f>
        <v>6700.66</v>
      </c>
      <c r="F2309" s="152">
        <f t="shared" si="770"/>
        <v>45168</v>
      </c>
      <c r="G2309" s="152">
        <f t="shared" si="788"/>
        <v>45199</v>
      </c>
      <c r="H2309" s="159">
        <f t="shared" si="771"/>
        <v>2.60051950539264E-3</v>
      </c>
      <c r="I2309" s="160">
        <f t="shared" si="780"/>
        <v>45260</v>
      </c>
      <c r="J2309" s="155">
        <f t="shared" si="789"/>
        <v>31</v>
      </c>
      <c r="K2309" s="155">
        <f t="shared" si="785"/>
        <v>15</v>
      </c>
      <c r="L2309" s="2">
        <f t="shared" si="781"/>
        <v>1.0012574700000001</v>
      </c>
      <c r="M2309" s="157">
        <f t="shared" si="786"/>
        <v>1.0012574700000001</v>
      </c>
      <c r="N2309" s="2">
        <f t="shared" si="772"/>
        <v>493.10396900000001</v>
      </c>
      <c r="O2309" s="161">
        <f t="shared" si="782"/>
        <v>0</v>
      </c>
      <c r="P2309" s="162">
        <f t="shared" si="773"/>
        <v>0</v>
      </c>
      <c r="Q2309" s="157">
        <f t="shared" si="774"/>
        <v>0</v>
      </c>
      <c r="R2309" s="163">
        <f t="shared" si="783"/>
        <v>0.12</v>
      </c>
      <c r="S2309" s="161">
        <f t="shared" si="775"/>
        <v>15</v>
      </c>
      <c r="T2309" s="161">
        <v>360</v>
      </c>
      <c r="U2309" s="164">
        <f t="shared" si="776"/>
        <v>1.0045801620000001</v>
      </c>
      <c r="V2309" s="157">
        <f t="shared" si="777"/>
        <v>2.2584960600000001</v>
      </c>
      <c r="W2309" s="2">
        <f t="shared" si="784"/>
        <v>0</v>
      </c>
      <c r="X2309" s="8"/>
      <c r="Y2309" s="8"/>
      <c r="Z2309" s="5"/>
      <c r="AA2309" s="1"/>
      <c r="AB2309" s="8"/>
      <c r="AC2309" s="3"/>
      <c r="AD2309" s="1"/>
      <c r="AE2309" s="3"/>
      <c r="AF2309" s="3"/>
      <c r="AG2309" s="4"/>
      <c r="AH2309" s="4"/>
      <c r="AI2309" s="4"/>
      <c r="AJ2309" s="1"/>
      <c r="AK2309" s="1"/>
      <c r="AL2309" s="1"/>
      <c r="AM2309" s="1"/>
    </row>
    <row r="2310" spans="1:39" ht="15" customHeight="1" x14ac:dyDescent="0.2">
      <c r="A2310" s="75">
        <f t="shared" si="778"/>
        <v>45245</v>
      </c>
      <c r="B2310" s="2">
        <f t="shared" si="769"/>
        <v>495.55491516999996</v>
      </c>
      <c r="C2310" s="157">
        <f t="shared" si="787"/>
        <v>492.48468428999996</v>
      </c>
      <c r="D2310" s="158">
        <f t="shared" si="779"/>
        <v>6683.28</v>
      </c>
      <c r="E2310" s="150">
        <f>IF(AND(K2310=1,K2309&gt;1),VLOOKUP(A2309,[1]Plan1!$GA$137:$GD$300,4),E2309)</f>
        <v>6700.66</v>
      </c>
      <c r="F2310" s="152">
        <f t="shared" si="770"/>
        <v>45168</v>
      </c>
      <c r="G2310" s="152">
        <f t="shared" si="788"/>
        <v>45199</v>
      </c>
      <c r="H2310" s="159">
        <f t="shared" si="771"/>
        <v>2.60051950539264E-3</v>
      </c>
      <c r="I2310" s="160">
        <f t="shared" si="780"/>
        <v>45260</v>
      </c>
      <c r="J2310" s="155">
        <f t="shared" si="789"/>
        <v>31</v>
      </c>
      <c r="K2310" s="155">
        <f t="shared" si="785"/>
        <v>16</v>
      </c>
      <c r="L2310" s="2">
        <f t="shared" si="781"/>
        <v>1.0013413600000001</v>
      </c>
      <c r="M2310" s="157">
        <f t="shared" si="786"/>
        <v>1.0013413600000001</v>
      </c>
      <c r="N2310" s="2">
        <f t="shared" si="772"/>
        <v>493.14528353999998</v>
      </c>
      <c r="O2310" s="161">
        <f t="shared" si="782"/>
        <v>0</v>
      </c>
      <c r="P2310" s="162">
        <f t="shared" si="773"/>
        <v>0</v>
      </c>
      <c r="Q2310" s="157">
        <f t="shared" si="774"/>
        <v>0</v>
      </c>
      <c r="R2310" s="163">
        <f t="shared" si="783"/>
        <v>0.12</v>
      </c>
      <c r="S2310" s="161">
        <f t="shared" si="775"/>
        <v>16</v>
      </c>
      <c r="T2310" s="161">
        <v>360</v>
      </c>
      <c r="U2310" s="164">
        <f t="shared" si="776"/>
        <v>1.0048862510000001</v>
      </c>
      <c r="V2310" s="157">
        <f t="shared" si="777"/>
        <v>2.4096316299999998</v>
      </c>
      <c r="W2310" s="2">
        <f t="shared" si="784"/>
        <v>0</v>
      </c>
      <c r="X2310" s="8"/>
      <c r="Y2310" s="8"/>
      <c r="Z2310" s="5"/>
      <c r="AA2310" s="1"/>
      <c r="AB2310" s="8"/>
      <c r="AC2310" s="3"/>
      <c r="AD2310" s="1"/>
      <c r="AE2310" s="3"/>
      <c r="AF2310" s="3"/>
      <c r="AG2310" s="4"/>
      <c r="AH2310" s="4"/>
      <c r="AI2310" s="4"/>
      <c r="AJ2310" s="1"/>
      <c r="AK2310" s="1"/>
      <c r="AL2310" s="1"/>
      <c r="AM2310" s="1"/>
    </row>
    <row r="2311" spans="1:39" ht="15" customHeight="1" x14ac:dyDescent="0.2">
      <c r="A2311" s="75">
        <f t="shared" si="778"/>
        <v>45246</v>
      </c>
      <c r="B2311" s="2">
        <f t="shared" si="769"/>
        <v>495.74743644</v>
      </c>
      <c r="C2311" s="157">
        <f t="shared" si="787"/>
        <v>492.48468428999996</v>
      </c>
      <c r="D2311" s="158">
        <f t="shared" si="779"/>
        <v>6683.28</v>
      </c>
      <c r="E2311" s="150">
        <f>IF(AND(K2311=1,K2310&gt;1),VLOOKUP(A2310,[1]Plan1!$GA$137:$GD$300,4),E2310)</f>
        <v>6700.66</v>
      </c>
      <c r="F2311" s="152">
        <f t="shared" si="770"/>
        <v>45168</v>
      </c>
      <c r="G2311" s="152">
        <f t="shared" si="788"/>
        <v>45199</v>
      </c>
      <c r="H2311" s="159">
        <f t="shared" si="771"/>
        <v>2.60051950539264E-3</v>
      </c>
      <c r="I2311" s="160">
        <f t="shared" si="780"/>
        <v>45260</v>
      </c>
      <c r="J2311" s="155">
        <f t="shared" si="789"/>
        <v>31</v>
      </c>
      <c r="K2311" s="155">
        <f t="shared" si="785"/>
        <v>17</v>
      </c>
      <c r="L2311" s="2">
        <f t="shared" si="781"/>
        <v>1.00142525</v>
      </c>
      <c r="M2311" s="157">
        <f t="shared" si="786"/>
        <v>1.00142525</v>
      </c>
      <c r="N2311" s="2">
        <f t="shared" si="772"/>
        <v>493.18659808000001</v>
      </c>
      <c r="O2311" s="161">
        <f t="shared" si="782"/>
        <v>0</v>
      </c>
      <c r="P2311" s="162">
        <f t="shared" si="773"/>
        <v>0</v>
      </c>
      <c r="Q2311" s="157">
        <f t="shared" si="774"/>
        <v>0</v>
      </c>
      <c r="R2311" s="163">
        <f t="shared" si="783"/>
        <v>0.12</v>
      </c>
      <c r="S2311" s="161">
        <f t="shared" si="775"/>
        <v>17</v>
      </c>
      <c r="T2311" s="161">
        <v>360</v>
      </c>
      <c r="U2311" s="164">
        <f t="shared" si="776"/>
        <v>1.0051924329999999</v>
      </c>
      <c r="V2311" s="157">
        <f t="shared" si="777"/>
        <v>2.56083836</v>
      </c>
      <c r="W2311" s="2">
        <f t="shared" si="784"/>
        <v>0</v>
      </c>
      <c r="X2311" s="8"/>
      <c r="Y2311" s="8"/>
      <c r="Z2311" s="5"/>
      <c r="AA2311" s="1"/>
      <c r="AB2311" s="8"/>
      <c r="AC2311" s="3"/>
      <c r="AD2311" s="1"/>
      <c r="AE2311" s="3"/>
      <c r="AF2311" s="3"/>
      <c r="AG2311" s="4"/>
      <c r="AH2311" s="4"/>
      <c r="AI2311" s="4"/>
      <c r="AJ2311" s="1"/>
      <c r="AK2311" s="1"/>
      <c r="AL2311" s="1"/>
      <c r="AM2311" s="1"/>
    </row>
    <row r="2312" spans="1:39" ht="15" customHeight="1" x14ac:dyDescent="0.2">
      <c r="A2312" s="75">
        <f t="shared" si="778"/>
        <v>45247</v>
      </c>
      <c r="B2312" s="2">
        <f t="shared" si="769"/>
        <v>495.94003432999995</v>
      </c>
      <c r="C2312" s="157">
        <f t="shared" si="787"/>
        <v>492.48468428999996</v>
      </c>
      <c r="D2312" s="158">
        <f t="shared" si="779"/>
        <v>6683.28</v>
      </c>
      <c r="E2312" s="150">
        <f>IF(AND(K2312=1,K2311&gt;1),VLOOKUP(A2311,[1]Plan1!$GA$137:$GD$300,4),E2311)</f>
        <v>6700.66</v>
      </c>
      <c r="F2312" s="152">
        <f t="shared" si="770"/>
        <v>45168</v>
      </c>
      <c r="G2312" s="152">
        <f t="shared" si="788"/>
        <v>45199</v>
      </c>
      <c r="H2312" s="159">
        <f t="shared" si="771"/>
        <v>2.60051950539264E-3</v>
      </c>
      <c r="I2312" s="160">
        <f t="shared" si="780"/>
        <v>45260</v>
      </c>
      <c r="J2312" s="155">
        <f t="shared" si="789"/>
        <v>31</v>
      </c>
      <c r="K2312" s="155">
        <f t="shared" si="785"/>
        <v>18</v>
      </c>
      <c r="L2312" s="2">
        <f t="shared" si="781"/>
        <v>1.00150915</v>
      </c>
      <c r="M2312" s="157">
        <f t="shared" si="786"/>
        <v>1.00150915</v>
      </c>
      <c r="N2312" s="2">
        <f t="shared" si="772"/>
        <v>493.22791754999997</v>
      </c>
      <c r="O2312" s="161">
        <f t="shared" si="782"/>
        <v>0</v>
      </c>
      <c r="P2312" s="162">
        <f t="shared" si="773"/>
        <v>0</v>
      </c>
      <c r="Q2312" s="157">
        <f t="shared" si="774"/>
        <v>0</v>
      </c>
      <c r="R2312" s="163">
        <f t="shared" si="783"/>
        <v>0.12</v>
      </c>
      <c r="S2312" s="161">
        <f t="shared" si="775"/>
        <v>18</v>
      </c>
      <c r="T2312" s="161">
        <v>360</v>
      </c>
      <c r="U2312" s="164">
        <f t="shared" si="776"/>
        <v>1.005498709</v>
      </c>
      <c r="V2312" s="157">
        <f t="shared" si="777"/>
        <v>2.7121167800000001</v>
      </c>
      <c r="W2312" s="2">
        <f t="shared" si="784"/>
        <v>0</v>
      </c>
      <c r="X2312" s="8"/>
      <c r="Y2312" s="8"/>
      <c r="Z2312" s="5"/>
      <c r="AA2312" s="1"/>
      <c r="AB2312" s="8"/>
      <c r="AC2312" s="3"/>
      <c r="AD2312" s="1"/>
      <c r="AE2312" s="3"/>
      <c r="AF2312" s="3"/>
      <c r="AG2312" s="4"/>
      <c r="AH2312" s="4"/>
      <c r="AI2312" s="4"/>
      <c r="AJ2312" s="1"/>
      <c r="AK2312" s="1"/>
      <c r="AL2312" s="1"/>
      <c r="AM2312" s="1"/>
    </row>
    <row r="2313" spans="1:39" ht="15" customHeight="1" x14ac:dyDescent="0.2">
      <c r="A2313" s="75">
        <f t="shared" si="778"/>
        <v>45248</v>
      </c>
      <c r="B2313" s="2">
        <f t="shared" si="769"/>
        <v>496.13270835999998</v>
      </c>
      <c r="C2313" s="157">
        <f t="shared" si="787"/>
        <v>492.48468428999996</v>
      </c>
      <c r="D2313" s="158">
        <f t="shared" si="779"/>
        <v>6683.28</v>
      </c>
      <c r="E2313" s="150">
        <f>IF(AND(K2313=1,K2312&gt;1),VLOOKUP(A2312,[1]Plan1!$GA$137:$GD$300,4),E2312)</f>
        <v>6700.66</v>
      </c>
      <c r="F2313" s="152">
        <f t="shared" si="770"/>
        <v>45168</v>
      </c>
      <c r="G2313" s="152">
        <f t="shared" si="788"/>
        <v>45199</v>
      </c>
      <c r="H2313" s="159">
        <f t="shared" si="771"/>
        <v>2.60051950539264E-3</v>
      </c>
      <c r="I2313" s="160">
        <f t="shared" si="780"/>
        <v>45260</v>
      </c>
      <c r="J2313" s="155">
        <f t="shared" si="789"/>
        <v>31</v>
      </c>
      <c r="K2313" s="155">
        <f t="shared" si="785"/>
        <v>19</v>
      </c>
      <c r="L2313" s="2">
        <f t="shared" si="781"/>
        <v>1.00159306</v>
      </c>
      <c r="M2313" s="157">
        <f t="shared" si="786"/>
        <v>1.00159306</v>
      </c>
      <c r="N2313" s="2">
        <f t="shared" si="772"/>
        <v>493.26924193999997</v>
      </c>
      <c r="O2313" s="161">
        <f t="shared" si="782"/>
        <v>0</v>
      </c>
      <c r="P2313" s="162">
        <f t="shared" si="773"/>
        <v>0</v>
      </c>
      <c r="Q2313" s="157">
        <f t="shared" si="774"/>
        <v>0</v>
      </c>
      <c r="R2313" s="163">
        <f t="shared" si="783"/>
        <v>0.12</v>
      </c>
      <c r="S2313" s="161">
        <f t="shared" si="775"/>
        <v>19</v>
      </c>
      <c r="T2313" s="161">
        <v>360</v>
      </c>
      <c r="U2313" s="164">
        <f t="shared" si="776"/>
        <v>1.0058050780000001</v>
      </c>
      <c r="V2313" s="157">
        <f t="shared" si="777"/>
        <v>2.86346642</v>
      </c>
      <c r="W2313" s="2">
        <f t="shared" si="784"/>
        <v>0</v>
      </c>
      <c r="X2313" s="8"/>
      <c r="Y2313" s="8"/>
      <c r="Z2313" s="5"/>
      <c r="AA2313" s="1"/>
      <c r="AB2313" s="8"/>
      <c r="AC2313" s="3"/>
      <c r="AD2313" s="1"/>
      <c r="AE2313" s="3"/>
      <c r="AF2313" s="3"/>
      <c r="AG2313" s="4"/>
      <c r="AH2313" s="4"/>
      <c r="AI2313" s="4"/>
      <c r="AJ2313" s="1"/>
      <c r="AK2313" s="1"/>
      <c r="AL2313" s="1"/>
      <c r="AM2313" s="1"/>
    </row>
    <row r="2314" spans="1:39" ht="15" customHeight="1" x14ac:dyDescent="0.2">
      <c r="A2314" s="75">
        <f t="shared" si="778"/>
        <v>45249</v>
      </c>
      <c r="B2314" s="2">
        <f t="shared" si="769"/>
        <v>496.32545852999999</v>
      </c>
      <c r="C2314" s="157">
        <f t="shared" si="787"/>
        <v>492.48468428999996</v>
      </c>
      <c r="D2314" s="158">
        <f t="shared" si="779"/>
        <v>6683.28</v>
      </c>
      <c r="E2314" s="150">
        <f>IF(AND(K2314=1,K2313&gt;1),VLOOKUP(A2313,[1]Plan1!$GA$137:$GD$300,4),E2313)</f>
        <v>6700.66</v>
      </c>
      <c r="F2314" s="152">
        <f t="shared" si="770"/>
        <v>45168</v>
      </c>
      <c r="G2314" s="152">
        <f t="shared" si="788"/>
        <v>45199</v>
      </c>
      <c r="H2314" s="159">
        <f t="shared" si="771"/>
        <v>2.60051950539264E-3</v>
      </c>
      <c r="I2314" s="160">
        <f t="shared" si="780"/>
        <v>45260</v>
      </c>
      <c r="J2314" s="155">
        <f t="shared" si="789"/>
        <v>31</v>
      </c>
      <c r="K2314" s="155">
        <f t="shared" si="785"/>
        <v>20</v>
      </c>
      <c r="L2314" s="2">
        <f t="shared" si="781"/>
        <v>1.0016769800000001</v>
      </c>
      <c r="M2314" s="157">
        <f t="shared" si="786"/>
        <v>1.0016769800000001</v>
      </c>
      <c r="N2314" s="2">
        <f t="shared" si="772"/>
        <v>493.31057125000001</v>
      </c>
      <c r="O2314" s="161">
        <f t="shared" si="782"/>
        <v>0</v>
      </c>
      <c r="P2314" s="162">
        <f t="shared" si="773"/>
        <v>0</v>
      </c>
      <c r="Q2314" s="157">
        <f t="shared" si="774"/>
        <v>0</v>
      </c>
      <c r="R2314" s="163">
        <f t="shared" si="783"/>
        <v>0.12</v>
      </c>
      <c r="S2314" s="161">
        <f t="shared" si="775"/>
        <v>20</v>
      </c>
      <c r="T2314" s="161">
        <v>360</v>
      </c>
      <c r="U2314" s="164">
        <f t="shared" si="776"/>
        <v>1.00611154</v>
      </c>
      <c r="V2314" s="157">
        <f t="shared" si="777"/>
        <v>3.0148872799999999</v>
      </c>
      <c r="W2314" s="2">
        <f t="shared" si="784"/>
        <v>0</v>
      </c>
      <c r="X2314" s="8"/>
      <c r="Y2314" s="8"/>
      <c r="Z2314" s="5"/>
      <c r="AA2314" s="1"/>
      <c r="AB2314" s="8"/>
      <c r="AC2314" s="3"/>
      <c r="AD2314" s="1"/>
      <c r="AE2314" s="3"/>
      <c r="AF2314" s="3"/>
      <c r="AG2314" s="4"/>
      <c r="AH2314" s="4"/>
      <c r="AI2314" s="4"/>
      <c r="AJ2314" s="1"/>
      <c r="AK2314" s="1"/>
      <c r="AL2314" s="1"/>
      <c r="AM2314" s="1"/>
    </row>
    <row r="2315" spans="1:39" ht="15" customHeight="1" x14ac:dyDescent="0.2">
      <c r="A2315" s="75">
        <f t="shared" si="778"/>
        <v>45250</v>
      </c>
      <c r="B2315" s="2">
        <f t="shared" ref="B2315:B2378" si="790">N2315+V2315</f>
        <v>496.51827993000001</v>
      </c>
      <c r="C2315" s="157">
        <f t="shared" si="787"/>
        <v>492.48468428999996</v>
      </c>
      <c r="D2315" s="158">
        <f t="shared" si="779"/>
        <v>6683.28</v>
      </c>
      <c r="E2315" s="150">
        <f>IF(AND(K2315=1,K2314&gt;1),VLOOKUP(A2314,[1]Plan1!$GA$137:$GD$300,4),E2314)</f>
        <v>6700.66</v>
      </c>
      <c r="F2315" s="152">
        <f t="shared" ref="F2315:F2378" si="791">EDATE(G2315,-1)</f>
        <v>45168</v>
      </c>
      <c r="G2315" s="152">
        <f t="shared" si="788"/>
        <v>45199</v>
      </c>
      <c r="H2315" s="159">
        <f t="shared" ref="H2315:H2378" si="792">(E2315/D2315)-1</f>
        <v>2.60051950539264E-3</v>
      </c>
      <c r="I2315" s="160">
        <f t="shared" si="780"/>
        <v>45260</v>
      </c>
      <c r="J2315" s="155">
        <f t="shared" si="789"/>
        <v>31</v>
      </c>
      <c r="K2315" s="155">
        <f t="shared" si="785"/>
        <v>21</v>
      </c>
      <c r="L2315" s="2">
        <f t="shared" si="781"/>
        <v>1.0017609000000001</v>
      </c>
      <c r="M2315" s="157">
        <f t="shared" si="786"/>
        <v>1.0017609000000001</v>
      </c>
      <c r="N2315" s="2">
        <f t="shared" ref="N2315:N2378" si="793">TRUNC(C2315*M2315,8)</f>
        <v>493.35190057</v>
      </c>
      <c r="O2315" s="161">
        <f t="shared" si="782"/>
        <v>0</v>
      </c>
      <c r="P2315" s="162">
        <f t="shared" ref="P2315:P2378" si="794">IF(O2315&gt;0,VLOOKUP($A2315,$AB$11:$AG$122,6),0)</f>
        <v>0</v>
      </c>
      <c r="Q2315" s="157">
        <f t="shared" ref="Q2315:Q2378" si="795">IF(P2315&gt;0,TRUNC(P2315*N2315,8),0)</f>
        <v>0</v>
      </c>
      <c r="R2315" s="163">
        <f t="shared" si="783"/>
        <v>0.12</v>
      </c>
      <c r="S2315" s="161">
        <f t="shared" ref="S2315:S2378" si="796">K2315</f>
        <v>21</v>
      </c>
      <c r="T2315" s="161">
        <v>360</v>
      </c>
      <c r="U2315" s="164">
        <f t="shared" ref="U2315:U2378" si="797">ROUND((1+R2315)^(30/360)^(K2315/J2315),9)</f>
        <v>1.0064180949999999</v>
      </c>
      <c r="V2315" s="157">
        <f t="shared" ref="V2315:V2378" si="798">TRUNC((N2315*(U2315-1)),8)</f>
        <v>3.1663793600000001</v>
      </c>
      <c r="W2315" s="2">
        <f t="shared" si="784"/>
        <v>0</v>
      </c>
      <c r="X2315" s="8"/>
      <c r="Y2315" s="8"/>
      <c r="Z2315" s="5"/>
      <c r="AA2315" s="1"/>
      <c r="AB2315" s="8"/>
      <c r="AC2315" s="3"/>
      <c r="AD2315" s="1"/>
      <c r="AE2315" s="3"/>
      <c r="AF2315" s="3"/>
      <c r="AG2315" s="4"/>
      <c r="AH2315" s="4"/>
      <c r="AI2315" s="4"/>
      <c r="AJ2315" s="1"/>
      <c r="AK2315" s="1"/>
      <c r="AL2315" s="1"/>
      <c r="AM2315" s="1"/>
    </row>
    <row r="2316" spans="1:39" ht="15" customHeight="1" x14ac:dyDescent="0.2">
      <c r="A2316" s="75">
        <f t="shared" ref="A2316:A2379" si="799">(A2315+1)</f>
        <v>45251</v>
      </c>
      <c r="B2316" s="2">
        <f t="shared" si="790"/>
        <v>496.71117800000002</v>
      </c>
      <c r="C2316" s="157">
        <f t="shared" si="787"/>
        <v>492.48468428999996</v>
      </c>
      <c r="D2316" s="158">
        <f t="shared" ref="D2316:D2379" si="800">IF(E2316=E2315,D2315,E2315)</f>
        <v>6683.28</v>
      </c>
      <c r="E2316" s="150">
        <f>IF(AND(K2316=1,K2315&gt;1),VLOOKUP(A2315,[1]Plan1!$GA$137:$GD$300,4),E2315)</f>
        <v>6700.66</v>
      </c>
      <c r="F2316" s="152">
        <f t="shared" si="791"/>
        <v>45168</v>
      </c>
      <c r="G2316" s="152">
        <f t="shared" si="788"/>
        <v>45199</v>
      </c>
      <c r="H2316" s="159">
        <f t="shared" si="792"/>
        <v>2.60051950539264E-3</v>
      </c>
      <c r="I2316" s="160">
        <f t="shared" ref="I2316:I2379" si="801">VLOOKUP(A2315,AF$126:AI$301,4)</f>
        <v>45260</v>
      </c>
      <c r="J2316" s="155">
        <f t="shared" si="789"/>
        <v>31</v>
      </c>
      <c r="K2316" s="155">
        <f t="shared" si="785"/>
        <v>22</v>
      </c>
      <c r="L2316" s="2">
        <f t="shared" ref="L2316:L2379" si="802">TRUNC((E2316/D2316)^TRUNC((K2316/J2316),9),8)</f>
        <v>1.00184483</v>
      </c>
      <c r="M2316" s="157">
        <f t="shared" si="786"/>
        <v>1.00184483</v>
      </c>
      <c r="N2316" s="2">
        <f t="shared" si="793"/>
        <v>493.39323481000002</v>
      </c>
      <c r="O2316" s="161">
        <f t="shared" ref="O2316:O2379" si="803">IF(VLOOKUP(A2316,AB$11:AK$122,10)=VLOOKUP(A2315,AB$11:AK$122,10),0,VLOOKUP(A2316,AB$11:AK$122,10))</f>
        <v>0</v>
      </c>
      <c r="P2316" s="162">
        <f t="shared" si="794"/>
        <v>0</v>
      </c>
      <c r="Q2316" s="157">
        <f t="shared" si="795"/>
        <v>0</v>
      </c>
      <c r="R2316" s="163">
        <f t="shared" ref="R2316:R2379" si="804">(R2315)</f>
        <v>0.12</v>
      </c>
      <c r="S2316" s="161">
        <f t="shared" si="796"/>
        <v>22</v>
      </c>
      <c r="T2316" s="161">
        <v>360</v>
      </c>
      <c r="U2316" s="164">
        <f t="shared" si="797"/>
        <v>1.006724744</v>
      </c>
      <c r="V2316" s="157">
        <f t="shared" si="798"/>
        <v>3.3179431899999998</v>
      </c>
      <c r="W2316" s="2">
        <f t="shared" ref="W2316:W2379" si="805">IF(O2316&gt;0,Q2316+V2316,0)</f>
        <v>0</v>
      </c>
      <c r="X2316" s="8"/>
      <c r="Y2316" s="8"/>
      <c r="Z2316" s="5"/>
      <c r="AA2316" s="1"/>
      <c r="AB2316" s="8"/>
      <c r="AC2316" s="3"/>
      <c r="AD2316" s="1"/>
      <c r="AE2316" s="3"/>
      <c r="AF2316" s="3"/>
      <c r="AG2316" s="4"/>
      <c r="AH2316" s="4"/>
      <c r="AI2316" s="4"/>
      <c r="AJ2316" s="1"/>
      <c r="AK2316" s="1"/>
      <c r="AL2316" s="1"/>
      <c r="AM2316" s="1"/>
    </row>
    <row r="2317" spans="1:39" ht="15" customHeight="1" x14ac:dyDescent="0.2">
      <c r="A2317" s="75">
        <f t="shared" si="799"/>
        <v>45252</v>
      </c>
      <c r="B2317" s="2">
        <f t="shared" si="790"/>
        <v>496.90415275999999</v>
      </c>
      <c r="C2317" s="157">
        <f t="shared" si="787"/>
        <v>492.48468428999996</v>
      </c>
      <c r="D2317" s="158">
        <f t="shared" si="800"/>
        <v>6683.28</v>
      </c>
      <c r="E2317" s="150">
        <f>IF(AND(K2317=1,K2316&gt;1),VLOOKUP(A2316,[1]Plan1!$GA$137:$GD$300,4),E2316)</f>
        <v>6700.66</v>
      </c>
      <c r="F2317" s="152">
        <f t="shared" si="791"/>
        <v>45168</v>
      </c>
      <c r="G2317" s="152">
        <f t="shared" si="788"/>
        <v>45199</v>
      </c>
      <c r="H2317" s="159">
        <f t="shared" si="792"/>
        <v>2.60051950539264E-3</v>
      </c>
      <c r="I2317" s="160">
        <f t="shared" si="801"/>
        <v>45260</v>
      </c>
      <c r="J2317" s="155">
        <f t="shared" si="789"/>
        <v>31</v>
      </c>
      <c r="K2317" s="155">
        <f t="shared" si="785"/>
        <v>23</v>
      </c>
      <c r="L2317" s="2">
        <f t="shared" si="802"/>
        <v>1.0019287699999999</v>
      </c>
      <c r="M2317" s="157">
        <f t="shared" si="786"/>
        <v>1.0019287699999999</v>
      </c>
      <c r="N2317" s="2">
        <f t="shared" si="793"/>
        <v>493.43457396999997</v>
      </c>
      <c r="O2317" s="161">
        <f t="shared" si="803"/>
        <v>0</v>
      </c>
      <c r="P2317" s="162">
        <f t="shared" si="794"/>
        <v>0</v>
      </c>
      <c r="Q2317" s="157">
        <f t="shared" si="795"/>
        <v>0</v>
      </c>
      <c r="R2317" s="163">
        <f t="shared" si="804"/>
        <v>0.12</v>
      </c>
      <c r="S2317" s="161">
        <f t="shared" si="796"/>
        <v>23</v>
      </c>
      <c r="T2317" s="161">
        <v>360</v>
      </c>
      <c r="U2317" s="164">
        <f t="shared" si="797"/>
        <v>1.0070314869999999</v>
      </c>
      <c r="V2317" s="157">
        <f t="shared" si="798"/>
        <v>3.4695787899999999</v>
      </c>
      <c r="W2317" s="2">
        <f t="shared" si="805"/>
        <v>0</v>
      </c>
      <c r="X2317" s="8"/>
      <c r="Y2317" s="8"/>
      <c r="Z2317" s="5"/>
      <c r="AA2317" s="1"/>
      <c r="AB2317" s="8"/>
      <c r="AC2317" s="3"/>
      <c r="AD2317" s="1"/>
      <c r="AE2317" s="3"/>
      <c r="AF2317" s="3"/>
      <c r="AG2317" s="4"/>
      <c r="AH2317" s="4"/>
      <c r="AI2317" s="4"/>
      <c r="AJ2317" s="1"/>
      <c r="AK2317" s="1"/>
      <c r="AL2317" s="1"/>
      <c r="AM2317" s="1"/>
    </row>
    <row r="2318" spans="1:39" ht="15" customHeight="1" x14ac:dyDescent="0.2">
      <c r="A2318" s="75">
        <f t="shared" si="799"/>
        <v>45253</v>
      </c>
      <c r="B2318" s="2">
        <f t="shared" si="790"/>
        <v>497.09719876999998</v>
      </c>
      <c r="C2318" s="157">
        <f t="shared" si="787"/>
        <v>492.48468428999996</v>
      </c>
      <c r="D2318" s="158">
        <f t="shared" si="800"/>
        <v>6683.28</v>
      </c>
      <c r="E2318" s="150">
        <f>IF(AND(K2318=1,K2317&gt;1),VLOOKUP(A2317,[1]Plan1!$GA$137:$GD$300,4),E2317)</f>
        <v>6700.66</v>
      </c>
      <c r="F2318" s="152">
        <f t="shared" si="791"/>
        <v>45168</v>
      </c>
      <c r="G2318" s="152">
        <f t="shared" si="788"/>
        <v>45199</v>
      </c>
      <c r="H2318" s="159">
        <f t="shared" si="792"/>
        <v>2.60051950539264E-3</v>
      </c>
      <c r="I2318" s="160">
        <f t="shared" si="801"/>
        <v>45260</v>
      </c>
      <c r="J2318" s="155">
        <f t="shared" si="789"/>
        <v>31</v>
      </c>
      <c r="K2318" s="155">
        <f t="shared" si="785"/>
        <v>24</v>
      </c>
      <c r="L2318" s="2">
        <f t="shared" si="802"/>
        <v>1.00201271</v>
      </c>
      <c r="M2318" s="157">
        <f t="shared" si="786"/>
        <v>1.00201271</v>
      </c>
      <c r="N2318" s="2">
        <f t="shared" si="793"/>
        <v>493.47591312999998</v>
      </c>
      <c r="O2318" s="161">
        <f t="shared" si="803"/>
        <v>0</v>
      </c>
      <c r="P2318" s="162">
        <f t="shared" si="794"/>
        <v>0</v>
      </c>
      <c r="Q2318" s="157">
        <f t="shared" si="795"/>
        <v>0</v>
      </c>
      <c r="R2318" s="163">
        <f t="shared" si="804"/>
        <v>0.12</v>
      </c>
      <c r="S2318" s="161">
        <f t="shared" si="796"/>
        <v>24</v>
      </c>
      <c r="T2318" s="161">
        <v>360</v>
      </c>
      <c r="U2318" s="164">
        <f t="shared" si="797"/>
        <v>1.0073383229999999</v>
      </c>
      <c r="V2318" s="157">
        <f t="shared" si="798"/>
        <v>3.62128564</v>
      </c>
      <c r="W2318" s="2">
        <f t="shared" si="805"/>
        <v>0</v>
      </c>
      <c r="X2318" s="8"/>
      <c r="Y2318" s="8"/>
      <c r="Z2318" s="5"/>
      <c r="AA2318" s="1"/>
      <c r="AB2318" s="8"/>
      <c r="AC2318" s="3"/>
      <c r="AD2318" s="1"/>
      <c r="AE2318" s="3"/>
      <c r="AF2318" s="3"/>
      <c r="AG2318" s="4"/>
      <c r="AH2318" s="4"/>
      <c r="AI2318" s="4"/>
      <c r="AJ2318" s="1"/>
      <c r="AK2318" s="1"/>
      <c r="AL2318" s="1"/>
      <c r="AM2318" s="1"/>
    </row>
    <row r="2319" spans="1:39" ht="15" customHeight="1" x14ac:dyDescent="0.2">
      <c r="A2319" s="75">
        <f t="shared" si="799"/>
        <v>45254</v>
      </c>
      <c r="B2319" s="2">
        <f t="shared" si="790"/>
        <v>497.29032100999996</v>
      </c>
      <c r="C2319" s="157">
        <f t="shared" si="787"/>
        <v>492.48468428999996</v>
      </c>
      <c r="D2319" s="158">
        <f t="shared" si="800"/>
        <v>6683.28</v>
      </c>
      <c r="E2319" s="150">
        <f>IF(AND(K2319=1,K2318&gt;1),VLOOKUP(A2318,[1]Plan1!$GA$137:$GD$300,4),E2318)</f>
        <v>6700.66</v>
      </c>
      <c r="F2319" s="152">
        <f t="shared" si="791"/>
        <v>45168</v>
      </c>
      <c r="G2319" s="152">
        <f t="shared" si="788"/>
        <v>45199</v>
      </c>
      <c r="H2319" s="159">
        <f t="shared" si="792"/>
        <v>2.60051950539264E-3</v>
      </c>
      <c r="I2319" s="160">
        <f t="shared" si="801"/>
        <v>45260</v>
      </c>
      <c r="J2319" s="155">
        <f t="shared" si="789"/>
        <v>31</v>
      </c>
      <c r="K2319" s="155">
        <f t="shared" si="785"/>
        <v>25</v>
      </c>
      <c r="L2319" s="2">
        <f t="shared" si="802"/>
        <v>1.0020966600000001</v>
      </c>
      <c r="M2319" s="157">
        <f t="shared" si="786"/>
        <v>1.0020966600000001</v>
      </c>
      <c r="N2319" s="2">
        <f t="shared" si="793"/>
        <v>493.51725721999998</v>
      </c>
      <c r="O2319" s="161">
        <f t="shared" si="803"/>
        <v>0</v>
      </c>
      <c r="P2319" s="162">
        <f t="shared" si="794"/>
        <v>0</v>
      </c>
      <c r="Q2319" s="157">
        <f t="shared" si="795"/>
        <v>0</v>
      </c>
      <c r="R2319" s="163">
        <f t="shared" si="804"/>
        <v>0.12</v>
      </c>
      <c r="S2319" s="161">
        <f t="shared" si="796"/>
        <v>25</v>
      </c>
      <c r="T2319" s="161">
        <v>360</v>
      </c>
      <c r="U2319" s="164">
        <f t="shared" si="797"/>
        <v>1.0076452520000001</v>
      </c>
      <c r="V2319" s="157">
        <f t="shared" si="798"/>
        <v>3.7730637900000001</v>
      </c>
      <c r="W2319" s="2">
        <f t="shared" si="805"/>
        <v>0</v>
      </c>
      <c r="X2319" s="8"/>
      <c r="Y2319" s="8"/>
      <c r="Z2319" s="5"/>
      <c r="AA2319" s="1"/>
      <c r="AB2319" s="8"/>
      <c r="AC2319" s="3"/>
      <c r="AD2319" s="1"/>
      <c r="AE2319" s="3"/>
      <c r="AF2319" s="3"/>
      <c r="AG2319" s="4"/>
      <c r="AH2319" s="4"/>
      <c r="AI2319" s="4"/>
      <c r="AJ2319" s="1"/>
      <c r="AK2319" s="1"/>
      <c r="AL2319" s="1"/>
      <c r="AM2319" s="1"/>
    </row>
    <row r="2320" spans="1:39" ht="15" customHeight="1" x14ac:dyDescent="0.2">
      <c r="A2320" s="75">
        <f t="shared" si="799"/>
        <v>45255</v>
      </c>
      <c r="B2320" s="2">
        <f t="shared" si="790"/>
        <v>497.48352</v>
      </c>
      <c r="C2320" s="157">
        <f t="shared" si="787"/>
        <v>492.48468428999996</v>
      </c>
      <c r="D2320" s="158">
        <f t="shared" si="800"/>
        <v>6683.28</v>
      </c>
      <c r="E2320" s="150">
        <f>IF(AND(K2320=1,K2319&gt;1),VLOOKUP(A2319,[1]Plan1!$GA$137:$GD$300,4),E2319)</f>
        <v>6700.66</v>
      </c>
      <c r="F2320" s="152">
        <f t="shared" si="791"/>
        <v>45168</v>
      </c>
      <c r="G2320" s="152">
        <f t="shared" si="788"/>
        <v>45199</v>
      </c>
      <c r="H2320" s="159">
        <f t="shared" si="792"/>
        <v>2.60051950539264E-3</v>
      </c>
      <c r="I2320" s="160">
        <f t="shared" si="801"/>
        <v>45260</v>
      </c>
      <c r="J2320" s="155">
        <f t="shared" si="789"/>
        <v>31</v>
      </c>
      <c r="K2320" s="155">
        <f t="shared" si="785"/>
        <v>26</v>
      </c>
      <c r="L2320" s="2">
        <f t="shared" si="802"/>
        <v>1.0021806200000001</v>
      </c>
      <c r="M2320" s="157">
        <f t="shared" si="786"/>
        <v>1.0021806200000001</v>
      </c>
      <c r="N2320" s="2">
        <f t="shared" si="793"/>
        <v>493.55860624000002</v>
      </c>
      <c r="O2320" s="161">
        <f t="shared" si="803"/>
        <v>0</v>
      </c>
      <c r="P2320" s="162">
        <f t="shared" si="794"/>
        <v>0</v>
      </c>
      <c r="Q2320" s="157">
        <f t="shared" si="795"/>
        <v>0</v>
      </c>
      <c r="R2320" s="163">
        <f t="shared" si="804"/>
        <v>0.12</v>
      </c>
      <c r="S2320" s="161">
        <f t="shared" si="796"/>
        <v>26</v>
      </c>
      <c r="T2320" s="161">
        <v>360</v>
      </c>
      <c r="U2320" s="164">
        <f t="shared" si="797"/>
        <v>1.0079522750000001</v>
      </c>
      <c r="V2320" s="157">
        <f t="shared" si="798"/>
        <v>3.9249137599999999</v>
      </c>
      <c r="W2320" s="2">
        <f t="shared" si="805"/>
        <v>0</v>
      </c>
      <c r="X2320" s="8"/>
      <c r="Y2320" s="8"/>
      <c r="Z2320" s="5"/>
      <c r="AA2320" s="1"/>
      <c r="AB2320" s="8"/>
      <c r="AC2320" s="3"/>
      <c r="AD2320" s="1"/>
      <c r="AE2320" s="3"/>
      <c r="AF2320" s="3"/>
      <c r="AG2320" s="4"/>
      <c r="AH2320" s="4"/>
      <c r="AI2320" s="4"/>
      <c r="AJ2320" s="1"/>
      <c r="AK2320" s="1"/>
      <c r="AL2320" s="1"/>
      <c r="AM2320" s="1"/>
    </row>
    <row r="2321" spans="1:39" ht="15" customHeight="1" x14ac:dyDescent="0.2">
      <c r="A2321" s="75">
        <f t="shared" si="799"/>
        <v>45256</v>
      </c>
      <c r="B2321" s="2">
        <f t="shared" si="790"/>
        <v>497.67679026999997</v>
      </c>
      <c r="C2321" s="157">
        <f t="shared" si="787"/>
        <v>492.48468428999996</v>
      </c>
      <c r="D2321" s="158">
        <f t="shared" si="800"/>
        <v>6683.28</v>
      </c>
      <c r="E2321" s="150">
        <f>IF(AND(K2321=1,K2320&gt;1),VLOOKUP(A2320,[1]Plan1!$GA$137:$GD$300,4),E2320)</f>
        <v>6700.66</v>
      </c>
      <c r="F2321" s="152">
        <f t="shared" si="791"/>
        <v>45168</v>
      </c>
      <c r="G2321" s="152">
        <f t="shared" si="788"/>
        <v>45199</v>
      </c>
      <c r="H2321" s="159">
        <f t="shared" si="792"/>
        <v>2.60051950539264E-3</v>
      </c>
      <c r="I2321" s="160">
        <f t="shared" si="801"/>
        <v>45260</v>
      </c>
      <c r="J2321" s="155">
        <f t="shared" si="789"/>
        <v>31</v>
      </c>
      <c r="K2321" s="155">
        <f t="shared" si="785"/>
        <v>27</v>
      </c>
      <c r="L2321" s="2">
        <f t="shared" si="802"/>
        <v>1.0022645800000001</v>
      </c>
      <c r="M2321" s="157">
        <f t="shared" si="786"/>
        <v>1.0022645800000001</v>
      </c>
      <c r="N2321" s="2">
        <f t="shared" si="793"/>
        <v>493.59995524999999</v>
      </c>
      <c r="O2321" s="161">
        <f t="shared" si="803"/>
        <v>0</v>
      </c>
      <c r="P2321" s="162">
        <f t="shared" si="794"/>
        <v>0</v>
      </c>
      <c r="Q2321" s="157">
        <f t="shared" si="795"/>
        <v>0</v>
      </c>
      <c r="R2321" s="163">
        <f t="shared" si="804"/>
        <v>0.12</v>
      </c>
      <c r="S2321" s="161">
        <f t="shared" si="796"/>
        <v>27</v>
      </c>
      <c r="T2321" s="161">
        <v>360</v>
      </c>
      <c r="U2321" s="164">
        <f t="shared" si="797"/>
        <v>1.0082593909999999</v>
      </c>
      <c r="V2321" s="157">
        <f t="shared" si="798"/>
        <v>4.0768350199999999</v>
      </c>
      <c r="W2321" s="2">
        <f t="shared" si="805"/>
        <v>0</v>
      </c>
      <c r="X2321" s="8"/>
      <c r="Y2321" s="8"/>
      <c r="Z2321" s="5"/>
      <c r="AA2321" s="1"/>
      <c r="AB2321" s="8"/>
      <c r="AC2321" s="3"/>
      <c r="AD2321" s="1"/>
      <c r="AE2321" s="3"/>
      <c r="AF2321" s="3"/>
      <c r="AG2321" s="4"/>
      <c r="AH2321" s="4"/>
      <c r="AI2321" s="4"/>
      <c r="AJ2321" s="1"/>
      <c r="AK2321" s="1"/>
      <c r="AL2321" s="1"/>
      <c r="AM2321" s="1"/>
    </row>
    <row r="2322" spans="1:39" ht="15" customHeight="1" x14ac:dyDescent="0.2">
      <c r="A2322" s="75">
        <f t="shared" si="799"/>
        <v>45257</v>
      </c>
      <c r="B2322" s="2">
        <f t="shared" si="790"/>
        <v>497.87014228999999</v>
      </c>
      <c r="C2322" s="157">
        <f t="shared" si="787"/>
        <v>492.48468428999996</v>
      </c>
      <c r="D2322" s="158">
        <f t="shared" si="800"/>
        <v>6683.28</v>
      </c>
      <c r="E2322" s="150">
        <f>IF(AND(K2322=1,K2321&gt;1),VLOOKUP(A2321,[1]Plan1!$GA$137:$GD$300,4),E2321)</f>
        <v>6700.66</v>
      </c>
      <c r="F2322" s="152">
        <f t="shared" si="791"/>
        <v>45168</v>
      </c>
      <c r="G2322" s="152">
        <f t="shared" si="788"/>
        <v>45199</v>
      </c>
      <c r="H2322" s="159">
        <f t="shared" si="792"/>
        <v>2.60051950539264E-3</v>
      </c>
      <c r="I2322" s="160">
        <f t="shared" si="801"/>
        <v>45260</v>
      </c>
      <c r="J2322" s="155">
        <f t="shared" si="789"/>
        <v>31</v>
      </c>
      <c r="K2322" s="155">
        <f t="shared" si="785"/>
        <v>28</v>
      </c>
      <c r="L2322" s="2">
        <f t="shared" si="802"/>
        <v>1.0023485599999999</v>
      </c>
      <c r="M2322" s="157">
        <f t="shared" si="786"/>
        <v>1.0023485599999999</v>
      </c>
      <c r="N2322" s="2">
        <f t="shared" si="793"/>
        <v>493.64131412</v>
      </c>
      <c r="O2322" s="161">
        <f t="shared" si="803"/>
        <v>0</v>
      </c>
      <c r="P2322" s="162">
        <f t="shared" si="794"/>
        <v>0</v>
      </c>
      <c r="Q2322" s="157">
        <f t="shared" si="795"/>
        <v>0</v>
      </c>
      <c r="R2322" s="163">
        <f t="shared" si="804"/>
        <v>0.12</v>
      </c>
      <c r="S2322" s="161">
        <f t="shared" si="796"/>
        <v>28</v>
      </c>
      <c r="T2322" s="161">
        <v>360</v>
      </c>
      <c r="U2322" s="164">
        <f t="shared" si="797"/>
        <v>1.0085666010000001</v>
      </c>
      <c r="V2322" s="157">
        <f t="shared" si="798"/>
        <v>4.2288281699999999</v>
      </c>
      <c r="W2322" s="2">
        <f t="shared" si="805"/>
        <v>0</v>
      </c>
      <c r="X2322" s="8"/>
      <c r="Y2322" s="8"/>
      <c r="Z2322" s="5"/>
      <c r="AA2322" s="1"/>
      <c r="AB2322" s="8"/>
      <c r="AC2322" s="3"/>
      <c r="AD2322" s="1"/>
      <c r="AE2322" s="3"/>
      <c r="AF2322" s="3"/>
      <c r="AG2322" s="4"/>
      <c r="AH2322" s="4"/>
      <c r="AI2322" s="4"/>
      <c r="AJ2322" s="1"/>
      <c r="AK2322" s="1"/>
      <c r="AL2322" s="1"/>
      <c r="AM2322" s="1"/>
    </row>
    <row r="2323" spans="1:39" ht="15" customHeight="1" x14ac:dyDescent="0.2">
      <c r="A2323" s="75">
        <f t="shared" si="799"/>
        <v>45258</v>
      </c>
      <c r="B2323" s="2">
        <f t="shared" si="790"/>
        <v>498.06356612000002</v>
      </c>
      <c r="C2323" s="157">
        <f t="shared" si="787"/>
        <v>492.48468428999996</v>
      </c>
      <c r="D2323" s="158">
        <f t="shared" si="800"/>
        <v>6683.28</v>
      </c>
      <c r="E2323" s="150">
        <f>IF(AND(K2323=1,K2322&gt;1),VLOOKUP(A2322,[1]Plan1!$GA$137:$GD$300,4),E2322)</f>
        <v>6700.66</v>
      </c>
      <c r="F2323" s="152">
        <f t="shared" si="791"/>
        <v>45168</v>
      </c>
      <c r="G2323" s="152">
        <f t="shared" si="788"/>
        <v>45199</v>
      </c>
      <c r="H2323" s="159">
        <f t="shared" si="792"/>
        <v>2.60051950539264E-3</v>
      </c>
      <c r="I2323" s="160">
        <f t="shared" si="801"/>
        <v>45260</v>
      </c>
      <c r="J2323" s="155">
        <f t="shared" si="789"/>
        <v>31</v>
      </c>
      <c r="K2323" s="155">
        <f t="shared" si="785"/>
        <v>29</v>
      </c>
      <c r="L2323" s="2">
        <f t="shared" si="802"/>
        <v>1.00243254</v>
      </c>
      <c r="M2323" s="157">
        <f t="shared" si="786"/>
        <v>1.00243254</v>
      </c>
      <c r="N2323" s="2">
        <f t="shared" si="793"/>
        <v>493.68267298000001</v>
      </c>
      <c r="O2323" s="161">
        <f t="shared" si="803"/>
        <v>0</v>
      </c>
      <c r="P2323" s="162">
        <f t="shared" si="794"/>
        <v>0</v>
      </c>
      <c r="Q2323" s="157">
        <f t="shared" si="795"/>
        <v>0</v>
      </c>
      <c r="R2323" s="163">
        <f t="shared" si="804"/>
        <v>0.12</v>
      </c>
      <c r="S2323" s="161">
        <f t="shared" si="796"/>
        <v>29</v>
      </c>
      <c r="T2323" s="161">
        <v>360</v>
      </c>
      <c r="U2323" s="164">
        <f t="shared" si="797"/>
        <v>1.008873905</v>
      </c>
      <c r="V2323" s="157">
        <f t="shared" si="798"/>
        <v>4.3808931400000004</v>
      </c>
      <c r="W2323" s="2">
        <f t="shared" si="805"/>
        <v>0</v>
      </c>
      <c r="X2323" s="8"/>
      <c r="Y2323" s="8"/>
      <c r="Z2323" s="5"/>
      <c r="AA2323" s="1"/>
      <c r="AB2323" s="8"/>
      <c r="AC2323" s="3"/>
      <c r="AD2323" s="1"/>
      <c r="AE2323" s="3"/>
      <c r="AF2323" s="3"/>
      <c r="AG2323" s="4"/>
      <c r="AH2323" s="4"/>
      <c r="AI2323" s="4"/>
      <c r="AJ2323" s="1"/>
      <c r="AK2323" s="1"/>
      <c r="AL2323" s="1"/>
      <c r="AM2323" s="1"/>
    </row>
    <row r="2324" spans="1:39" ht="15" customHeight="1" x14ac:dyDescent="0.2">
      <c r="A2324" s="75">
        <f t="shared" si="799"/>
        <v>45259</v>
      </c>
      <c r="B2324" s="2">
        <f t="shared" si="790"/>
        <v>498.25706128000002</v>
      </c>
      <c r="C2324" s="157">
        <f t="shared" si="787"/>
        <v>492.48468428999996</v>
      </c>
      <c r="D2324" s="158">
        <f t="shared" si="800"/>
        <v>6683.28</v>
      </c>
      <c r="E2324" s="150">
        <f>IF(AND(K2324=1,K2323&gt;1),VLOOKUP(A2323,[1]Plan1!$GA$137:$GD$300,4),E2323)</f>
        <v>6700.66</v>
      </c>
      <c r="F2324" s="152">
        <f t="shared" si="791"/>
        <v>45168</v>
      </c>
      <c r="G2324" s="152">
        <f t="shared" si="788"/>
        <v>45199</v>
      </c>
      <c r="H2324" s="159">
        <f t="shared" si="792"/>
        <v>2.60051950539264E-3</v>
      </c>
      <c r="I2324" s="160">
        <f t="shared" si="801"/>
        <v>45260</v>
      </c>
      <c r="J2324" s="155">
        <f t="shared" si="789"/>
        <v>31</v>
      </c>
      <c r="K2324" s="155">
        <f t="shared" si="785"/>
        <v>30</v>
      </c>
      <c r="L2324" s="2">
        <f t="shared" si="802"/>
        <v>1.0025165199999999</v>
      </c>
      <c r="M2324" s="157">
        <f t="shared" si="786"/>
        <v>1.0025165199999999</v>
      </c>
      <c r="N2324" s="2">
        <f t="shared" si="793"/>
        <v>493.72403184000001</v>
      </c>
      <c r="O2324" s="161">
        <f t="shared" si="803"/>
        <v>0</v>
      </c>
      <c r="P2324" s="162">
        <f t="shared" si="794"/>
        <v>0</v>
      </c>
      <c r="Q2324" s="157">
        <f t="shared" si="795"/>
        <v>0</v>
      </c>
      <c r="R2324" s="163">
        <f t="shared" si="804"/>
        <v>0.12</v>
      </c>
      <c r="S2324" s="161">
        <f t="shared" si="796"/>
        <v>30</v>
      </c>
      <c r="T2324" s="161">
        <v>360</v>
      </c>
      <c r="U2324" s="164">
        <f t="shared" si="797"/>
        <v>1.009181302</v>
      </c>
      <c r="V2324" s="157">
        <f t="shared" si="798"/>
        <v>4.53302944</v>
      </c>
      <c r="W2324" s="2">
        <f t="shared" si="805"/>
        <v>0</v>
      </c>
      <c r="X2324" s="8"/>
      <c r="Y2324" s="8"/>
      <c r="Z2324" s="5"/>
      <c r="AA2324" s="1"/>
      <c r="AB2324" s="8"/>
      <c r="AC2324" s="3"/>
      <c r="AD2324" s="1"/>
      <c r="AE2324" s="3"/>
      <c r="AF2324" s="3"/>
      <c r="AG2324" s="4"/>
      <c r="AH2324" s="4"/>
      <c r="AI2324" s="4"/>
      <c r="AJ2324" s="1"/>
      <c r="AK2324" s="1"/>
      <c r="AL2324" s="1"/>
      <c r="AM2324" s="1"/>
    </row>
    <row r="2325" spans="1:39" ht="15" customHeight="1" x14ac:dyDescent="0.2">
      <c r="A2325" s="75">
        <f t="shared" si="799"/>
        <v>45260</v>
      </c>
      <c r="B2325" s="2">
        <f t="shared" si="790"/>
        <v>498.45063325000001</v>
      </c>
      <c r="C2325" s="157">
        <f t="shared" si="787"/>
        <v>492.48468428999996</v>
      </c>
      <c r="D2325" s="158">
        <f t="shared" si="800"/>
        <v>6683.28</v>
      </c>
      <c r="E2325" s="150">
        <f>IF(AND(K2325=1,K2324&gt;1),VLOOKUP(A2324,[1]Plan1!$GA$137:$GD$300,4),E2324)</f>
        <v>6700.66</v>
      </c>
      <c r="F2325" s="152">
        <f t="shared" si="791"/>
        <v>45168</v>
      </c>
      <c r="G2325" s="152">
        <f t="shared" si="788"/>
        <v>45199</v>
      </c>
      <c r="H2325" s="159">
        <f t="shared" si="792"/>
        <v>2.60051950539264E-3</v>
      </c>
      <c r="I2325" s="160">
        <f t="shared" si="801"/>
        <v>45260</v>
      </c>
      <c r="J2325" s="155">
        <f t="shared" si="789"/>
        <v>31</v>
      </c>
      <c r="K2325" s="155">
        <f t="shared" si="785"/>
        <v>31</v>
      </c>
      <c r="L2325" s="2">
        <f t="shared" si="802"/>
        <v>1.0026005099999999</v>
      </c>
      <c r="M2325" s="157">
        <f t="shared" si="786"/>
        <v>1.0026005099999999</v>
      </c>
      <c r="N2325" s="2">
        <f t="shared" si="793"/>
        <v>493.76539563</v>
      </c>
      <c r="O2325" s="161">
        <f t="shared" si="803"/>
        <v>40</v>
      </c>
      <c r="P2325" s="162">
        <f t="shared" si="794"/>
        <v>6.2350049702463869E-2</v>
      </c>
      <c r="Q2325" s="157">
        <f t="shared" si="795"/>
        <v>30.786296950000001</v>
      </c>
      <c r="R2325" s="163">
        <f t="shared" si="804"/>
        <v>0.12</v>
      </c>
      <c r="S2325" s="161">
        <f t="shared" si="796"/>
        <v>31</v>
      </c>
      <c r="T2325" s="161">
        <v>360</v>
      </c>
      <c r="U2325" s="164">
        <f t="shared" si="797"/>
        <v>1.0094887930000001</v>
      </c>
      <c r="V2325" s="157">
        <f t="shared" si="798"/>
        <v>4.6852376199999997</v>
      </c>
      <c r="W2325" s="2">
        <f t="shared" si="805"/>
        <v>35.471534570000003</v>
      </c>
      <c r="X2325" s="8"/>
      <c r="Y2325" s="8"/>
      <c r="Z2325" s="5"/>
      <c r="AA2325" s="1"/>
      <c r="AB2325" s="8"/>
      <c r="AC2325" s="3"/>
      <c r="AD2325" s="1"/>
      <c r="AE2325" s="3"/>
      <c r="AF2325" s="3"/>
      <c r="AG2325" s="4"/>
      <c r="AH2325" s="4"/>
      <c r="AI2325" s="4"/>
      <c r="AJ2325" s="1"/>
      <c r="AK2325" s="1"/>
      <c r="AL2325" s="1"/>
      <c r="AM2325" s="1"/>
    </row>
    <row r="2326" spans="1:39" ht="15" customHeight="1" x14ac:dyDescent="0.2">
      <c r="A2326" s="75">
        <f t="shared" si="799"/>
        <v>45261</v>
      </c>
      <c r="B2326" s="2">
        <f t="shared" si="790"/>
        <v>463.16186714999998</v>
      </c>
      <c r="C2326" s="157">
        <f t="shared" si="787"/>
        <v>462.97909867999999</v>
      </c>
      <c r="D2326" s="158">
        <f t="shared" si="800"/>
        <v>6700.66</v>
      </c>
      <c r="E2326" s="150">
        <f>IF(AND(K2326=1,K2325&gt;1),VLOOKUP(A2325,[1]Plan1!$GA$137:$GD$300,4),E2325)</f>
        <v>6716.74</v>
      </c>
      <c r="F2326" s="152">
        <f t="shared" si="791"/>
        <v>45199</v>
      </c>
      <c r="G2326" s="152">
        <f t="shared" si="788"/>
        <v>45229</v>
      </c>
      <c r="H2326" s="159">
        <f t="shared" si="792"/>
        <v>2.3997636053760818E-3</v>
      </c>
      <c r="I2326" s="160">
        <f t="shared" si="801"/>
        <v>45290</v>
      </c>
      <c r="J2326" s="155">
        <f t="shared" si="789"/>
        <v>30</v>
      </c>
      <c r="K2326" s="155">
        <f t="shared" si="785"/>
        <v>1</v>
      </c>
      <c r="L2326" s="2">
        <f t="shared" si="802"/>
        <v>1.0000798900000001</v>
      </c>
      <c r="M2326" s="157">
        <f t="shared" si="786"/>
        <v>1.0000798900000001</v>
      </c>
      <c r="N2326" s="2">
        <f t="shared" si="793"/>
        <v>463.01608607999998</v>
      </c>
      <c r="O2326" s="161">
        <f t="shared" si="803"/>
        <v>0</v>
      </c>
      <c r="P2326" s="162">
        <f t="shared" si="794"/>
        <v>0</v>
      </c>
      <c r="Q2326" s="157">
        <f t="shared" si="795"/>
        <v>0</v>
      </c>
      <c r="R2326" s="163">
        <f t="shared" si="804"/>
        <v>0.12</v>
      </c>
      <c r="S2326" s="161">
        <f t="shared" si="796"/>
        <v>1</v>
      </c>
      <c r="T2326" s="161">
        <v>360</v>
      </c>
      <c r="U2326" s="164">
        <f t="shared" si="797"/>
        <v>1.0003148509999999</v>
      </c>
      <c r="V2326" s="157">
        <f t="shared" si="798"/>
        <v>0.14578107000000001</v>
      </c>
      <c r="W2326" s="2">
        <f t="shared" si="805"/>
        <v>0</v>
      </c>
      <c r="X2326" s="8"/>
      <c r="Y2326" s="8"/>
      <c r="Z2326" s="5"/>
      <c r="AA2326" s="1"/>
      <c r="AB2326" s="8"/>
      <c r="AC2326" s="3"/>
      <c r="AD2326" s="1"/>
      <c r="AE2326" s="3"/>
      <c r="AF2326" s="3"/>
      <c r="AG2326" s="4"/>
      <c r="AH2326" s="4"/>
      <c r="AI2326" s="4"/>
      <c r="AJ2326" s="1"/>
      <c r="AK2326" s="1"/>
      <c r="AL2326" s="1"/>
      <c r="AM2326" s="1"/>
    </row>
    <row r="2327" spans="1:39" ht="15" customHeight="1" x14ac:dyDescent="0.2">
      <c r="A2327" s="75">
        <f t="shared" si="799"/>
        <v>45262</v>
      </c>
      <c r="B2327" s="2">
        <f t="shared" si="790"/>
        <v>463.34471448000005</v>
      </c>
      <c r="C2327" s="157">
        <f t="shared" si="787"/>
        <v>462.97909867999999</v>
      </c>
      <c r="D2327" s="158">
        <f t="shared" si="800"/>
        <v>6700.66</v>
      </c>
      <c r="E2327" s="150">
        <f>IF(AND(K2327=1,K2326&gt;1),VLOOKUP(A2326,[1]Plan1!$GA$137:$GD$300,4),E2326)</f>
        <v>6716.74</v>
      </c>
      <c r="F2327" s="152">
        <f t="shared" si="791"/>
        <v>45199</v>
      </c>
      <c r="G2327" s="152">
        <f t="shared" si="788"/>
        <v>45229</v>
      </c>
      <c r="H2327" s="159">
        <f t="shared" si="792"/>
        <v>2.3997636053760818E-3</v>
      </c>
      <c r="I2327" s="160">
        <f t="shared" si="801"/>
        <v>45290</v>
      </c>
      <c r="J2327" s="155">
        <f t="shared" si="789"/>
        <v>30</v>
      </c>
      <c r="K2327" s="155">
        <f t="shared" si="785"/>
        <v>2</v>
      </c>
      <c r="L2327" s="2">
        <f t="shared" si="802"/>
        <v>1.0001598</v>
      </c>
      <c r="M2327" s="157">
        <f t="shared" si="786"/>
        <v>1.0001598</v>
      </c>
      <c r="N2327" s="2">
        <f t="shared" si="793"/>
        <v>463.05308273000003</v>
      </c>
      <c r="O2327" s="161">
        <f t="shared" si="803"/>
        <v>0</v>
      </c>
      <c r="P2327" s="162">
        <f t="shared" si="794"/>
        <v>0</v>
      </c>
      <c r="Q2327" s="157">
        <f t="shared" si="795"/>
        <v>0</v>
      </c>
      <c r="R2327" s="163">
        <f t="shared" si="804"/>
        <v>0.12</v>
      </c>
      <c r="S2327" s="161">
        <f t="shared" si="796"/>
        <v>2</v>
      </c>
      <c r="T2327" s="161">
        <v>360</v>
      </c>
      <c r="U2327" s="164">
        <f t="shared" si="797"/>
        <v>1.000629802</v>
      </c>
      <c r="V2327" s="157">
        <f t="shared" si="798"/>
        <v>0.29163175000000002</v>
      </c>
      <c r="W2327" s="2">
        <f t="shared" si="805"/>
        <v>0</v>
      </c>
      <c r="X2327" s="8"/>
      <c r="Y2327" s="8"/>
      <c r="Z2327" s="5"/>
      <c r="AA2327" s="1"/>
      <c r="AB2327" s="8"/>
      <c r="AC2327" s="3"/>
      <c r="AD2327" s="1"/>
      <c r="AE2327" s="3"/>
      <c r="AF2327" s="3"/>
      <c r="AG2327" s="4"/>
      <c r="AH2327" s="4"/>
      <c r="AI2327" s="4"/>
      <c r="AJ2327" s="1"/>
      <c r="AK2327" s="1"/>
      <c r="AL2327" s="1"/>
      <c r="AM2327" s="1"/>
    </row>
    <row r="2328" spans="1:39" ht="15" customHeight="1" x14ac:dyDescent="0.2">
      <c r="A2328" s="75">
        <f t="shared" si="799"/>
        <v>45263</v>
      </c>
      <c r="B2328" s="2">
        <f t="shared" si="790"/>
        <v>463.52763097000002</v>
      </c>
      <c r="C2328" s="157">
        <f t="shared" si="787"/>
        <v>462.97909867999999</v>
      </c>
      <c r="D2328" s="158">
        <f t="shared" si="800"/>
        <v>6700.66</v>
      </c>
      <c r="E2328" s="150">
        <f>IF(AND(K2328=1,K2327&gt;1),VLOOKUP(A2327,[1]Plan1!$GA$137:$GD$300,4),E2327)</f>
        <v>6716.74</v>
      </c>
      <c r="F2328" s="152">
        <f t="shared" si="791"/>
        <v>45199</v>
      </c>
      <c r="G2328" s="152">
        <f t="shared" si="788"/>
        <v>45229</v>
      </c>
      <c r="H2328" s="159">
        <f t="shared" si="792"/>
        <v>2.3997636053760818E-3</v>
      </c>
      <c r="I2328" s="160">
        <f t="shared" si="801"/>
        <v>45290</v>
      </c>
      <c r="J2328" s="155">
        <f t="shared" si="789"/>
        <v>30</v>
      </c>
      <c r="K2328" s="155">
        <f t="shared" si="785"/>
        <v>3</v>
      </c>
      <c r="L2328" s="2">
        <f t="shared" si="802"/>
        <v>1.00023971</v>
      </c>
      <c r="M2328" s="157">
        <f t="shared" si="786"/>
        <v>1.00023971</v>
      </c>
      <c r="N2328" s="2">
        <f t="shared" si="793"/>
        <v>463.09007939000003</v>
      </c>
      <c r="O2328" s="161">
        <f t="shared" si="803"/>
        <v>0</v>
      </c>
      <c r="P2328" s="162">
        <f t="shared" si="794"/>
        <v>0</v>
      </c>
      <c r="Q2328" s="157">
        <f t="shared" si="795"/>
        <v>0</v>
      </c>
      <c r="R2328" s="163">
        <f t="shared" si="804"/>
        <v>0.12</v>
      </c>
      <c r="S2328" s="161">
        <f t="shared" si="796"/>
        <v>3</v>
      </c>
      <c r="T2328" s="161">
        <v>360</v>
      </c>
      <c r="U2328" s="164">
        <f t="shared" si="797"/>
        <v>1.0009448519999999</v>
      </c>
      <c r="V2328" s="157">
        <f t="shared" si="798"/>
        <v>0.43755158</v>
      </c>
      <c r="W2328" s="2">
        <f t="shared" si="805"/>
        <v>0</v>
      </c>
      <c r="X2328" s="8"/>
      <c r="Y2328" s="8"/>
      <c r="Z2328" s="5"/>
      <c r="AA2328" s="1"/>
      <c r="AB2328" s="8"/>
      <c r="AC2328" s="3"/>
      <c r="AD2328" s="1"/>
      <c r="AE2328" s="3"/>
      <c r="AF2328" s="3"/>
      <c r="AG2328" s="4"/>
      <c r="AH2328" s="4"/>
      <c r="AI2328" s="4"/>
      <c r="AJ2328" s="1"/>
      <c r="AK2328" s="1"/>
      <c r="AL2328" s="1"/>
      <c r="AM2328" s="1"/>
    </row>
    <row r="2329" spans="1:39" ht="15" customHeight="1" x14ac:dyDescent="0.2">
      <c r="A2329" s="75">
        <f t="shared" si="799"/>
        <v>45264</v>
      </c>
      <c r="B2329" s="2">
        <f t="shared" si="790"/>
        <v>463.71062125999998</v>
      </c>
      <c r="C2329" s="157">
        <f t="shared" si="787"/>
        <v>462.97909867999999</v>
      </c>
      <c r="D2329" s="158">
        <f t="shared" si="800"/>
        <v>6700.66</v>
      </c>
      <c r="E2329" s="150">
        <f>IF(AND(K2329=1,K2328&gt;1),VLOOKUP(A2328,[1]Plan1!$GA$137:$GD$300,4),E2328)</f>
        <v>6716.74</v>
      </c>
      <c r="F2329" s="152">
        <f t="shared" si="791"/>
        <v>45199</v>
      </c>
      <c r="G2329" s="152">
        <f t="shared" si="788"/>
        <v>45229</v>
      </c>
      <c r="H2329" s="159">
        <f t="shared" si="792"/>
        <v>2.3997636053760818E-3</v>
      </c>
      <c r="I2329" s="160">
        <f t="shared" si="801"/>
        <v>45290</v>
      </c>
      <c r="J2329" s="155">
        <f t="shared" si="789"/>
        <v>30</v>
      </c>
      <c r="K2329" s="155">
        <f t="shared" si="785"/>
        <v>4</v>
      </c>
      <c r="L2329" s="2">
        <f t="shared" si="802"/>
        <v>1.0003196299999999</v>
      </c>
      <c r="M2329" s="157">
        <f t="shared" si="786"/>
        <v>1.0003196299999999</v>
      </c>
      <c r="N2329" s="2">
        <f t="shared" si="793"/>
        <v>463.12708068000001</v>
      </c>
      <c r="O2329" s="161">
        <f t="shared" si="803"/>
        <v>0</v>
      </c>
      <c r="P2329" s="162">
        <f t="shared" si="794"/>
        <v>0</v>
      </c>
      <c r="Q2329" s="157">
        <f t="shared" si="795"/>
        <v>0</v>
      </c>
      <c r="R2329" s="163">
        <f t="shared" si="804"/>
        <v>0.12</v>
      </c>
      <c r="S2329" s="161">
        <f t="shared" si="796"/>
        <v>4</v>
      </c>
      <c r="T2329" s="161">
        <v>360</v>
      </c>
      <c r="U2329" s="164">
        <f t="shared" si="797"/>
        <v>1.0012600009999999</v>
      </c>
      <c r="V2329" s="157">
        <f t="shared" si="798"/>
        <v>0.58354057999999998</v>
      </c>
      <c r="W2329" s="2">
        <f t="shared" si="805"/>
        <v>0</v>
      </c>
      <c r="X2329" s="8"/>
      <c r="Y2329" s="8"/>
      <c r="Z2329" s="5"/>
      <c r="AA2329" s="1"/>
      <c r="AB2329" s="8"/>
      <c r="AC2329" s="3"/>
      <c r="AD2329" s="1"/>
      <c r="AE2329" s="3"/>
      <c r="AF2329" s="3"/>
      <c r="AG2329" s="4"/>
      <c r="AH2329" s="4"/>
      <c r="AI2329" s="4"/>
      <c r="AJ2329" s="1"/>
      <c r="AK2329" s="1"/>
      <c r="AL2329" s="1"/>
      <c r="AM2329" s="1"/>
    </row>
    <row r="2330" spans="1:39" ht="15" customHeight="1" x14ac:dyDescent="0.2">
      <c r="A2330" s="75">
        <f t="shared" si="799"/>
        <v>45265</v>
      </c>
      <c r="B2330" s="2">
        <f t="shared" si="790"/>
        <v>463.89368536000001</v>
      </c>
      <c r="C2330" s="157">
        <f t="shared" si="787"/>
        <v>462.97909867999999</v>
      </c>
      <c r="D2330" s="158">
        <f t="shared" si="800"/>
        <v>6700.66</v>
      </c>
      <c r="E2330" s="150">
        <f>IF(AND(K2330=1,K2329&gt;1),VLOOKUP(A2329,[1]Plan1!$GA$137:$GD$300,4),E2329)</f>
        <v>6716.74</v>
      </c>
      <c r="F2330" s="152">
        <f t="shared" si="791"/>
        <v>45199</v>
      </c>
      <c r="G2330" s="152">
        <f t="shared" si="788"/>
        <v>45229</v>
      </c>
      <c r="H2330" s="159">
        <f t="shared" si="792"/>
        <v>2.3997636053760818E-3</v>
      </c>
      <c r="I2330" s="160">
        <f t="shared" si="801"/>
        <v>45290</v>
      </c>
      <c r="J2330" s="155">
        <f t="shared" si="789"/>
        <v>30</v>
      </c>
      <c r="K2330" s="155">
        <f t="shared" si="785"/>
        <v>5</v>
      </c>
      <c r="L2330" s="2">
        <f t="shared" si="802"/>
        <v>1.00039956</v>
      </c>
      <c r="M2330" s="157">
        <f t="shared" si="786"/>
        <v>1.00039956</v>
      </c>
      <c r="N2330" s="2">
        <f t="shared" si="793"/>
        <v>463.16408660000002</v>
      </c>
      <c r="O2330" s="161">
        <f t="shared" si="803"/>
        <v>0</v>
      </c>
      <c r="P2330" s="162">
        <f t="shared" si="794"/>
        <v>0</v>
      </c>
      <c r="Q2330" s="157">
        <f t="shared" si="795"/>
        <v>0</v>
      </c>
      <c r="R2330" s="163">
        <f t="shared" si="804"/>
        <v>0.12</v>
      </c>
      <c r="S2330" s="161">
        <f t="shared" si="796"/>
        <v>5</v>
      </c>
      <c r="T2330" s="161">
        <v>360</v>
      </c>
      <c r="U2330" s="164">
        <f t="shared" si="797"/>
        <v>1.0015752490000001</v>
      </c>
      <c r="V2330" s="157">
        <f t="shared" si="798"/>
        <v>0.72959876000000001</v>
      </c>
      <c r="W2330" s="2">
        <f t="shared" si="805"/>
        <v>0</v>
      </c>
      <c r="X2330" s="8"/>
      <c r="Y2330" s="8"/>
      <c r="Z2330" s="5"/>
      <c r="AA2330" s="1"/>
      <c r="AB2330" s="8"/>
      <c r="AC2330" s="3"/>
      <c r="AD2330" s="1"/>
      <c r="AE2330" s="3"/>
      <c r="AF2330" s="3"/>
      <c r="AG2330" s="4"/>
      <c r="AH2330" s="4"/>
      <c r="AI2330" s="4"/>
      <c r="AJ2330" s="1"/>
      <c r="AK2330" s="1"/>
      <c r="AL2330" s="1"/>
      <c r="AM2330" s="1"/>
    </row>
    <row r="2331" spans="1:39" ht="15" customHeight="1" x14ac:dyDescent="0.2">
      <c r="A2331" s="75">
        <f t="shared" si="799"/>
        <v>45266</v>
      </c>
      <c r="B2331" s="2">
        <f t="shared" si="790"/>
        <v>464.07681864999995</v>
      </c>
      <c r="C2331" s="157">
        <f t="shared" si="787"/>
        <v>462.97909867999999</v>
      </c>
      <c r="D2331" s="158">
        <f t="shared" si="800"/>
        <v>6700.66</v>
      </c>
      <c r="E2331" s="150">
        <f>IF(AND(K2331=1,K2330&gt;1),VLOOKUP(A2330,[1]Plan1!$GA$137:$GD$300,4),E2330)</f>
        <v>6716.74</v>
      </c>
      <c r="F2331" s="152">
        <f t="shared" si="791"/>
        <v>45199</v>
      </c>
      <c r="G2331" s="152">
        <f t="shared" si="788"/>
        <v>45229</v>
      </c>
      <c r="H2331" s="159">
        <f t="shared" si="792"/>
        <v>2.3997636053760818E-3</v>
      </c>
      <c r="I2331" s="160">
        <f t="shared" si="801"/>
        <v>45290</v>
      </c>
      <c r="J2331" s="155">
        <f t="shared" si="789"/>
        <v>30</v>
      </c>
      <c r="K2331" s="155">
        <f t="shared" ref="K2331:K2394" si="806">(J2331-(I2331-A2331))</f>
        <v>6</v>
      </c>
      <c r="L2331" s="2">
        <f t="shared" si="802"/>
        <v>1.00047949</v>
      </c>
      <c r="M2331" s="157">
        <f t="shared" ref="M2331:M2394" si="807">L2331</f>
        <v>1.00047949</v>
      </c>
      <c r="N2331" s="2">
        <f t="shared" si="793"/>
        <v>463.20109251999997</v>
      </c>
      <c r="O2331" s="161">
        <f t="shared" si="803"/>
        <v>0</v>
      </c>
      <c r="P2331" s="162">
        <f t="shared" si="794"/>
        <v>0</v>
      </c>
      <c r="Q2331" s="157">
        <f t="shared" si="795"/>
        <v>0</v>
      </c>
      <c r="R2331" s="163">
        <f t="shared" si="804"/>
        <v>0.12</v>
      </c>
      <c r="S2331" s="161">
        <f t="shared" si="796"/>
        <v>6</v>
      </c>
      <c r="T2331" s="161">
        <v>360</v>
      </c>
      <c r="U2331" s="164">
        <f t="shared" si="797"/>
        <v>1.001890596</v>
      </c>
      <c r="V2331" s="157">
        <f t="shared" si="798"/>
        <v>0.87572612999999999</v>
      </c>
      <c r="W2331" s="2">
        <f t="shared" si="805"/>
        <v>0</v>
      </c>
      <c r="X2331" s="8"/>
      <c r="Y2331" s="8"/>
      <c r="Z2331" s="5"/>
      <c r="AA2331" s="1"/>
      <c r="AB2331" s="8"/>
      <c r="AC2331" s="3"/>
      <c r="AD2331" s="1"/>
      <c r="AE2331" s="3"/>
      <c r="AF2331" s="3"/>
      <c r="AG2331" s="4"/>
      <c r="AH2331" s="4"/>
      <c r="AI2331" s="4"/>
      <c r="AJ2331" s="1"/>
      <c r="AK2331" s="1"/>
      <c r="AL2331" s="1"/>
      <c r="AM2331" s="1"/>
    </row>
    <row r="2332" spans="1:39" ht="15" customHeight="1" x14ac:dyDescent="0.2">
      <c r="A2332" s="75">
        <f t="shared" si="799"/>
        <v>45267</v>
      </c>
      <c r="B2332" s="2">
        <f t="shared" si="790"/>
        <v>464.26002624</v>
      </c>
      <c r="C2332" s="157">
        <f t="shared" si="787"/>
        <v>462.97909867999999</v>
      </c>
      <c r="D2332" s="158">
        <f t="shared" si="800"/>
        <v>6700.66</v>
      </c>
      <c r="E2332" s="150">
        <f>IF(AND(K2332=1,K2331&gt;1),VLOOKUP(A2331,[1]Plan1!$GA$137:$GD$300,4),E2331)</f>
        <v>6716.74</v>
      </c>
      <c r="F2332" s="152">
        <f t="shared" si="791"/>
        <v>45199</v>
      </c>
      <c r="G2332" s="152">
        <f t="shared" si="788"/>
        <v>45229</v>
      </c>
      <c r="H2332" s="159">
        <f t="shared" si="792"/>
        <v>2.3997636053760818E-3</v>
      </c>
      <c r="I2332" s="160">
        <f t="shared" si="801"/>
        <v>45290</v>
      </c>
      <c r="J2332" s="155">
        <f t="shared" si="789"/>
        <v>30</v>
      </c>
      <c r="K2332" s="155">
        <f t="shared" si="806"/>
        <v>7</v>
      </c>
      <c r="L2332" s="2">
        <f t="shared" si="802"/>
        <v>1.00055943</v>
      </c>
      <c r="M2332" s="157">
        <f t="shared" si="807"/>
        <v>1.00055943</v>
      </c>
      <c r="N2332" s="2">
        <f t="shared" si="793"/>
        <v>463.23810307000002</v>
      </c>
      <c r="O2332" s="161">
        <f t="shared" si="803"/>
        <v>0</v>
      </c>
      <c r="P2332" s="162">
        <f t="shared" si="794"/>
        <v>0</v>
      </c>
      <c r="Q2332" s="157">
        <f t="shared" si="795"/>
        <v>0</v>
      </c>
      <c r="R2332" s="163">
        <f t="shared" si="804"/>
        <v>0.12</v>
      </c>
      <c r="S2332" s="161">
        <f t="shared" si="796"/>
        <v>7</v>
      </c>
      <c r="T2332" s="161">
        <v>360</v>
      </c>
      <c r="U2332" s="164">
        <f t="shared" si="797"/>
        <v>1.0022060429999999</v>
      </c>
      <c r="V2332" s="157">
        <f t="shared" si="798"/>
        <v>1.02192317</v>
      </c>
      <c r="W2332" s="2">
        <f t="shared" si="805"/>
        <v>0</v>
      </c>
      <c r="X2332" s="8"/>
      <c r="Y2332" s="8"/>
      <c r="Z2332" s="5"/>
      <c r="AA2332" s="1"/>
      <c r="AB2332" s="8"/>
      <c r="AC2332" s="3"/>
      <c r="AD2332" s="1"/>
      <c r="AE2332" s="3"/>
      <c r="AF2332" s="3"/>
      <c r="AG2332" s="4"/>
      <c r="AH2332" s="4"/>
      <c r="AI2332" s="4"/>
      <c r="AJ2332" s="1"/>
      <c r="AK2332" s="1"/>
      <c r="AL2332" s="1"/>
      <c r="AM2332" s="1"/>
    </row>
    <row r="2333" spans="1:39" ht="15" customHeight="1" x14ac:dyDescent="0.2">
      <c r="A2333" s="75">
        <f t="shared" si="799"/>
        <v>45268</v>
      </c>
      <c r="B2333" s="2">
        <f t="shared" si="790"/>
        <v>464.44330305</v>
      </c>
      <c r="C2333" s="157">
        <f t="shared" si="787"/>
        <v>462.97909867999999</v>
      </c>
      <c r="D2333" s="158">
        <f t="shared" si="800"/>
        <v>6700.66</v>
      </c>
      <c r="E2333" s="150">
        <f>IF(AND(K2333=1,K2332&gt;1),VLOOKUP(A2332,[1]Plan1!$GA$137:$GD$300,4),E2332)</f>
        <v>6716.74</v>
      </c>
      <c r="F2333" s="152">
        <f t="shared" si="791"/>
        <v>45199</v>
      </c>
      <c r="G2333" s="152">
        <f t="shared" si="788"/>
        <v>45229</v>
      </c>
      <c r="H2333" s="159">
        <f t="shared" si="792"/>
        <v>2.3997636053760818E-3</v>
      </c>
      <c r="I2333" s="160">
        <f t="shared" si="801"/>
        <v>45290</v>
      </c>
      <c r="J2333" s="155">
        <f t="shared" si="789"/>
        <v>30</v>
      </c>
      <c r="K2333" s="155">
        <f t="shared" si="806"/>
        <v>8</v>
      </c>
      <c r="L2333" s="2">
        <f t="shared" si="802"/>
        <v>1.00063937</v>
      </c>
      <c r="M2333" s="157">
        <f t="shared" si="807"/>
        <v>1.00063937</v>
      </c>
      <c r="N2333" s="2">
        <f t="shared" si="793"/>
        <v>463.27511362000001</v>
      </c>
      <c r="O2333" s="161">
        <f t="shared" si="803"/>
        <v>0</v>
      </c>
      <c r="P2333" s="162">
        <f t="shared" si="794"/>
        <v>0</v>
      </c>
      <c r="Q2333" s="157">
        <f t="shared" si="795"/>
        <v>0</v>
      </c>
      <c r="R2333" s="163">
        <f t="shared" si="804"/>
        <v>0.12</v>
      </c>
      <c r="S2333" s="161">
        <f t="shared" si="796"/>
        <v>8</v>
      </c>
      <c r="T2333" s="161">
        <v>360</v>
      </c>
      <c r="U2333" s="164">
        <f t="shared" si="797"/>
        <v>1.0025215890000001</v>
      </c>
      <c r="V2333" s="157">
        <f t="shared" si="798"/>
        <v>1.16818943</v>
      </c>
      <c r="W2333" s="2">
        <f t="shared" si="805"/>
        <v>0</v>
      </c>
      <c r="X2333" s="8"/>
      <c r="Y2333" s="8"/>
      <c r="Z2333" s="5"/>
      <c r="AA2333" s="1"/>
      <c r="AB2333" s="8"/>
      <c r="AC2333" s="3"/>
      <c r="AD2333" s="1"/>
      <c r="AE2333" s="3"/>
      <c r="AF2333" s="3"/>
      <c r="AG2333" s="4"/>
      <c r="AH2333" s="4"/>
      <c r="AI2333" s="4"/>
      <c r="AJ2333" s="1"/>
      <c r="AK2333" s="1"/>
      <c r="AL2333" s="1"/>
      <c r="AM2333" s="1"/>
    </row>
    <row r="2334" spans="1:39" ht="15" customHeight="1" x14ac:dyDescent="0.2">
      <c r="A2334" s="75">
        <f t="shared" si="799"/>
        <v>45269</v>
      </c>
      <c r="B2334" s="2">
        <f t="shared" si="790"/>
        <v>464.62665371999998</v>
      </c>
      <c r="C2334" s="157">
        <f t="shared" si="787"/>
        <v>462.97909867999999</v>
      </c>
      <c r="D2334" s="158">
        <f t="shared" si="800"/>
        <v>6700.66</v>
      </c>
      <c r="E2334" s="150">
        <f>IF(AND(K2334=1,K2333&gt;1),VLOOKUP(A2333,[1]Plan1!$GA$137:$GD$300,4),E2333)</f>
        <v>6716.74</v>
      </c>
      <c r="F2334" s="152">
        <f t="shared" si="791"/>
        <v>45199</v>
      </c>
      <c r="G2334" s="152">
        <f t="shared" si="788"/>
        <v>45229</v>
      </c>
      <c r="H2334" s="159">
        <f t="shared" si="792"/>
        <v>2.3997636053760818E-3</v>
      </c>
      <c r="I2334" s="160">
        <f t="shared" si="801"/>
        <v>45290</v>
      </c>
      <c r="J2334" s="155">
        <f t="shared" si="789"/>
        <v>30</v>
      </c>
      <c r="K2334" s="155">
        <f t="shared" si="806"/>
        <v>9</v>
      </c>
      <c r="L2334" s="2">
        <f t="shared" si="802"/>
        <v>1.00071932</v>
      </c>
      <c r="M2334" s="157">
        <f t="shared" si="807"/>
        <v>1.00071932</v>
      </c>
      <c r="N2334" s="2">
        <f t="shared" si="793"/>
        <v>463.31212879999998</v>
      </c>
      <c r="O2334" s="161">
        <f t="shared" si="803"/>
        <v>0</v>
      </c>
      <c r="P2334" s="162">
        <f t="shared" si="794"/>
        <v>0</v>
      </c>
      <c r="Q2334" s="157">
        <f t="shared" si="795"/>
        <v>0</v>
      </c>
      <c r="R2334" s="163">
        <f t="shared" si="804"/>
        <v>0.12</v>
      </c>
      <c r="S2334" s="161">
        <f t="shared" si="796"/>
        <v>9</v>
      </c>
      <c r="T2334" s="161">
        <v>360</v>
      </c>
      <c r="U2334" s="164">
        <f t="shared" si="797"/>
        <v>1.002837234</v>
      </c>
      <c r="V2334" s="157">
        <f t="shared" si="798"/>
        <v>1.31452492</v>
      </c>
      <c r="W2334" s="2">
        <f t="shared" si="805"/>
        <v>0</v>
      </c>
      <c r="X2334" s="8"/>
      <c r="Y2334" s="8"/>
      <c r="Z2334" s="5"/>
      <c r="AA2334" s="1"/>
      <c r="AB2334" s="8"/>
      <c r="AC2334" s="3"/>
      <c r="AD2334" s="1"/>
      <c r="AE2334" s="3"/>
      <c r="AF2334" s="3"/>
      <c r="AG2334" s="4"/>
      <c r="AH2334" s="4"/>
      <c r="AI2334" s="4"/>
      <c r="AJ2334" s="1"/>
      <c r="AK2334" s="1"/>
      <c r="AL2334" s="1"/>
      <c r="AM2334" s="1"/>
    </row>
    <row r="2335" spans="1:39" ht="15" customHeight="1" x14ac:dyDescent="0.2">
      <c r="A2335" s="75">
        <f t="shared" si="799"/>
        <v>45270</v>
      </c>
      <c r="B2335" s="2">
        <f t="shared" si="790"/>
        <v>464.81007873999999</v>
      </c>
      <c r="C2335" s="157">
        <f t="shared" si="787"/>
        <v>462.97909867999999</v>
      </c>
      <c r="D2335" s="158">
        <f t="shared" si="800"/>
        <v>6700.66</v>
      </c>
      <c r="E2335" s="150">
        <f>IF(AND(K2335=1,K2334&gt;1),VLOOKUP(A2334,[1]Plan1!$GA$137:$GD$300,4),E2334)</f>
        <v>6716.74</v>
      </c>
      <c r="F2335" s="152">
        <f t="shared" si="791"/>
        <v>45199</v>
      </c>
      <c r="G2335" s="152">
        <f t="shared" si="788"/>
        <v>45229</v>
      </c>
      <c r="H2335" s="159">
        <f t="shared" si="792"/>
        <v>2.3997636053760818E-3</v>
      </c>
      <c r="I2335" s="160">
        <f t="shared" si="801"/>
        <v>45290</v>
      </c>
      <c r="J2335" s="155">
        <f t="shared" si="789"/>
        <v>30</v>
      </c>
      <c r="K2335" s="155">
        <f t="shared" si="806"/>
        <v>10</v>
      </c>
      <c r="L2335" s="2">
        <f t="shared" si="802"/>
        <v>1.0007992800000001</v>
      </c>
      <c r="M2335" s="157">
        <f t="shared" si="807"/>
        <v>1.0007992800000001</v>
      </c>
      <c r="N2335" s="2">
        <f t="shared" si="793"/>
        <v>463.34914860999999</v>
      </c>
      <c r="O2335" s="161">
        <f t="shared" si="803"/>
        <v>0</v>
      </c>
      <c r="P2335" s="162">
        <f t="shared" si="794"/>
        <v>0</v>
      </c>
      <c r="Q2335" s="157">
        <f t="shared" si="795"/>
        <v>0</v>
      </c>
      <c r="R2335" s="163">
        <f t="shared" si="804"/>
        <v>0.12</v>
      </c>
      <c r="S2335" s="161">
        <f t="shared" si="796"/>
        <v>10</v>
      </c>
      <c r="T2335" s="161">
        <v>360</v>
      </c>
      <c r="U2335" s="164">
        <f t="shared" si="797"/>
        <v>1.003152979</v>
      </c>
      <c r="V2335" s="157">
        <f t="shared" si="798"/>
        <v>1.4609301299999999</v>
      </c>
      <c r="W2335" s="2">
        <f t="shared" si="805"/>
        <v>0</v>
      </c>
      <c r="X2335" s="8"/>
      <c r="Y2335" s="8"/>
      <c r="Z2335" s="5"/>
      <c r="AA2335" s="1"/>
      <c r="AB2335" s="8"/>
      <c r="AC2335" s="3"/>
      <c r="AD2335" s="1"/>
      <c r="AE2335" s="3"/>
      <c r="AF2335" s="3"/>
      <c r="AG2335" s="4"/>
      <c r="AH2335" s="4"/>
      <c r="AI2335" s="4"/>
      <c r="AJ2335" s="1"/>
      <c r="AK2335" s="1"/>
      <c r="AL2335" s="1"/>
      <c r="AM2335" s="1"/>
    </row>
    <row r="2336" spans="1:39" ht="15" customHeight="1" x14ac:dyDescent="0.2">
      <c r="A2336" s="75">
        <f t="shared" si="799"/>
        <v>45271</v>
      </c>
      <c r="B2336" s="2">
        <f t="shared" si="790"/>
        <v>464.99357300999998</v>
      </c>
      <c r="C2336" s="157">
        <f t="shared" si="787"/>
        <v>462.97909867999999</v>
      </c>
      <c r="D2336" s="158">
        <f t="shared" si="800"/>
        <v>6700.66</v>
      </c>
      <c r="E2336" s="150">
        <f>IF(AND(K2336=1,K2335&gt;1),VLOOKUP(A2335,[1]Plan1!$GA$137:$GD$300,4),E2335)</f>
        <v>6716.74</v>
      </c>
      <c r="F2336" s="152">
        <f t="shared" si="791"/>
        <v>45199</v>
      </c>
      <c r="G2336" s="152">
        <f t="shared" si="788"/>
        <v>45229</v>
      </c>
      <c r="H2336" s="159">
        <f t="shared" si="792"/>
        <v>2.3997636053760818E-3</v>
      </c>
      <c r="I2336" s="160">
        <f t="shared" si="801"/>
        <v>45290</v>
      </c>
      <c r="J2336" s="155">
        <f t="shared" si="789"/>
        <v>30</v>
      </c>
      <c r="K2336" s="155">
        <f t="shared" si="806"/>
        <v>11</v>
      </c>
      <c r="L2336" s="2">
        <f t="shared" si="802"/>
        <v>1.0008792399999999</v>
      </c>
      <c r="M2336" s="157">
        <f t="shared" si="807"/>
        <v>1.0008792399999999</v>
      </c>
      <c r="N2336" s="2">
        <f t="shared" si="793"/>
        <v>463.38616841999999</v>
      </c>
      <c r="O2336" s="161">
        <f t="shared" si="803"/>
        <v>0</v>
      </c>
      <c r="P2336" s="162">
        <f t="shared" si="794"/>
        <v>0</v>
      </c>
      <c r="Q2336" s="157">
        <f t="shared" si="795"/>
        <v>0</v>
      </c>
      <c r="R2336" s="163">
        <f t="shared" si="804"/>
        <v>0.12</v>
      </c>
      <c r="S2336" s="161">
        <f t="shared" si="796"/>
        <v>11</v>
      </c>
      <c r="T2336" s="161">
        <v>360</v>
      </c>
      <c r="U2336" s="164">
        <f t="shared" si="797"/>
        <v>1.003468823</v>
      </c>
      <c r="V2336" s="157">
        <f t="shared" si="798"/>
        <v>1.60740459</v>
      </c>
      <c r="W2336" s="2">
        <f t="shared" si="805"/>
        <v>0</v>
      </c>
      <c r="X2336" s="8"/>
      <c r="Y2336" s="8"/>
      <c r="Z2336" s="5"/>
      <c r="AA2336" s="1"/>
      <c r="AB2336" s="8"/>
      <c r="AC2336" s="3"/>
      <c r="AD2336" s="1"/>
      <c r="AE2336" s="3"/>
      <c r="AF2336" s="3"/>
      <c r="AG2336" s="4"/>
      <c r="AH2336" s="4"/>
      <c r="AI2336" s="4"/>
      <c r="AJ2336" s="1"/>
      <c r="AK2336" s="1"/>
      <c r="AL2336" s="1"/>
      <c r="AM2336" s="1"/>
    </row>
    <row r="2337" spans="1:39" ht="15" customHeight="1" x14ac:dyDescent="0.2">
      <c r="A2337" s="75">
        <f t="shared" si="799"/>
        <v>45272</v>
      </c>
      <c r="B2337" s="2">
        <f t="shared" si="790"/>
        <v>465.17714165999996</v>
      </c>
      <c r="C2337" s="157">
        <f t="shared" si="787"/>
        <v>462.97909867999999</v>
      </c>
      <c r="D2337" s="158">
        <f t="shared" si="800"/>
        <v>6700.66</v>
      </c>
      <c r="E2337" s="150">
        <f>IF(AND(K2337=1,K2336&gt;1),VLOOKUP(A2336,[1]Plan1!$GA$137:$GD$300,4),E2336)</f>
        <v>6716.74</v>
      </c>
      <c r="F2337" s="152">
        <f t="shared" si="791"/>
        <v>45199</v>
      </c>
      <c r="G2337" s="152">
        <f t="shared" si="788"/>
        <v>45229</v>
      </c>
      <c r="H2337" s="159">
        <f t="shared" si="792"/>
        <v>2.3997636053760818E-3</v>
      </c>
      <c r="I2337" s="160">
        <f t="shared" si="801"/>
        <v>45290</v>
      </c>
      <c r="J2337" s="155">
        <f t="shared" si="789"/>
        <v>30</v>
      </c>
      <c r="K2337" s="155">
        <f t="shared" si="806"/>
        <v>12</v>
      </c>
      <c r="L2337" s="2">
        <f t="shared" si="802"/>
        <v>1.00095921</v>
      </c>
      <c r="M2337" s="157">
        <f t="shared" si="807"/>
        <v>1.00095921</v>
      </c>
      <c r="N2337" s="2">
        <f t="shared" si="793"/>
        <v>463.42319285999997</v>
      </c>
      <c r="O2337" s="161">
        <f t="shared" si="803"/>
        <v>0</v>
      </c>
      <c r="P2337" s="162">
        <f t="shared" si="794"/>
        <v>0</v>
      </c>
      <c r="Q2337" s="157">
        <f t="shared" si="795"/>
        <v>0</v>
      </c>
      <c r="R2337" s="163">
        <f t="shared" si="804"/>
        <v>0.12</v>
      </c>
      <c r="S2337" s="161">
        <f t="shared" si="796"/>
        <v>12</v>
      </c>
      <c r="T2337" s="161">
        <v>360</v>
      </c>
      <c r="U2337" s="164">
        <f t="shared" si="797"/>
        <v>1.003784767</v>
      </c>
      <c r="V2337" s="157">
        <f t="shared" si="798"/>
        <v>1.7539488000000001</v>
      </c>
      <c r="W2337" s="2">
        <f t="shared" si="805"/>
        <v>0</v>
      </c>
      <c r="X2337" s="8"/>
      <c r="Y2337" s="8"/>
      <c r="Z2337" s="5"/>
      <c r="AA2337" s="1"/>
      <c r="AB2337" s="8"/>
      <c r="AC2337" s="3"/>
      <c r="AD2337" s="1"/>
      <c r="AE2337" s="3"/>
      <c r="AF2337" s="3"/>
      <c r="AG2337" s="4"/>
      <c r="AH2337" s="4"/>
      <c r="AI2337" s="4"/>
      <c r="AJ2337" s="1"/>
      <c r="AK2337" s="1"/>
      <c r="AL2337" s="1"/>
      <c r="AM2337" s="1"/>
    </row>
    <row r="2338" spans="1:39" ht="15" customHeight="1" x14ac:dyDescent="0.2">
      <c r="A2338" s="75">
        <f t="shared" si="799"/>
        <v>45273</v>
      </c>
      <c r="B2338" s="2">
        <f t="shared" si="790"/>
        <v>465.36078422999998</v>
      </c>
      <c r="C2338" s="157">
        <f t="shared" si="787"/>
        <v>462.97909867999999</v>
      </c>
      <c r="D2338" s="158">
        <f t="shared" si="800"/>
        <v>6700.66</v>
      </c>
      <c r="E2338" s="150">
        <f>IF(AND(K2338=1,K2337&gt;1),VLOOKUP(A2337,[1]Plan1!$GA$137:$GD$300,4),E2337)</f>
        <v>6716.74</v>
      </c>
      <c r="F2338" s="152">
        <f t="shared" si="791"/>
        <v>45199</v>
      </c>
      <c r="G2338" s="152">
        <f t="shared" si="788"/>
        <v>45229</v>
      </c>
      <c r="H2338" s="159">
        <f t="shared" si="792"/>
        <v>2.3997636053760818E-3</v>
      </c>
      <c r="I2338" s="160">
        <f t="shared" si="801"/>
        <v>45290</v>
      </c>
      <c r="J2338" s="155">
        <f t="shared" si="789"/>
        <v>30</v>
      </c>
      <c r="K2338" s="155">
        <f t="shared" si="806"/>
        <v>13</v>
      </c>
      <c r="L2338" s="2">
        <f t="shared" si="802"/>
        <v>1.00103919</v>
      </c>
      <c r="M2338" s="157">
        <f t="shared" si="807"/>
        <v>1.00103919</v>
      </c>
      <c r="N2338" s="2">
        <f t="shared" si="793"/>
        <v>463.46022191999998</v>
      </c>
      <c r="O2338" s="161">
        <f t="shared" si="803"/>
        <v>0</v>
      </c>
      <c r="P2338" s="162">
        <f t="shared" si="794"/>
        <v>0</v>
      </c>
      <c r="Q2338" s="157">
        <f t="shared" si="795"/>
        <v>0</v>
      </c>
      <c r="R2338" s="163">
        <f t="shared" si="804"/>
        <v>0.12</v>
      </c>
      <c r="S2338" s="161">
        <f t="shared" si="796"/>
        <v>13</v>
      </c>
      <c r="T2338" s="161">
        <v>360</v>
      </c>
      <c r="U2338" s="164">
        <f t="shared" si="797"/>
        <v>1.00410081</v>
      </c>
      <c r="V2338" s="157">
        <f t="shared" si="798"/>
        <v>1.90056231</v>
      </c>
      <c r="W2338" s="2">
        <f t="shared" si="805"/>
        <v>0</v>
      </c>
      <c r="X2338" s="8"/>
      <c r="Y2338" s="8"/>
      <c r="Z2338" s="5"/>
      <c r="AA2338" s="1"/>
      <c r="AB2338" s="8"/>
      <c r="AC2338" s="3"/>
      <c r="AD2338" s="1"/>
      <c r="AE2338" s="3"/>
      <c r="AF2338" s="3"/>
      <c r="AG2338" s="4"/>
      <c r="AH2338" s="4"/>
      <c r="AI2338" s="4"/>
      <c r="AJ2338" s="1"/>
      <c r="AK2338" s="1"/>
      <c r="AL2338" s="1"/>
      <c r="AM2338" s="1"/>
    </row>
    <row r="2339" spans="1:39" ht="15" customHeight="1" x14ac:dyDescent="0.2">
      <c r="A2339" s="75">
        <f t="shared" si="799"/>
        <v>45274</v>
      </c>
      <c r="B2339" s="2">
        <f t="shared" si="790"/>
        <v>465.54449655999997</v>
      </c>
      <c r="C2339" s="157">
        <f t="shared" si="787"/>
        <v>462.97909867999999</v>
      </c>
      <c r="D2339" s="158">
        <f t="shared" si="800"/>
        <v>6700.66</v>
      </c>
      <c r="E2339" s="150">
        <f>IF(AND(K2339=1,K2338&gt;1),VLOOKUP(A2338,[1]Plan1!$GA$137:$GD$300,4),E2338)</f>
        <v>6716.74</v>
      </c>
      <c r="F2339" s="152">
        <f t="shared" si="791"/>
        <v>45199</v>
      </c>
      <c r="G2339" s="152">
        <f t="shared" si="788"/>
        <v>45229</v>
      </c>
      <c r="H2339" s="159">
        <f t="shared" si="792"/>
        <v>2.3997636053760818E-3</v>
      </c>
      <c r="I2339" s="160">
        <f t="shared" si="801"/>
        <v>45290</v>
      </c>
      <c r="J2339" s="155">
        <f t="shared" si="789"/>
        <v>30</v>
      </c>
      <c r="K2339" s="155">
        <f t="shared" si="806"/>
        <v>14</v>
      </c>
      <c r="L2339" s="2">
        <f t="shared" si="802"/>
        <v>1.0011191699999999</v>
      </c>
      <c r="M2339" s="157">
        <f t="shared" si="807"/>
        <v>1.0011191699999999</v>
      </c>
      <c r="N2339" s="2">
        <f t="shared" si="793"/>
        <v>463.49725099</v>
      </c>
      <c r="O2339" s="161">
        <f t="shared" si="803"/>
        <v>0</v>
      </c>
      <c r="P2339" s="162">
        <f t="shared" si="794"/>
        <v>0</v>
      </c>
      <c r="Q2339" s="157">
        <f t="shared" si="795"/>
        <v>0</v>
      </c>
      <c r="R2339" s="163">
        <f t="shared" si="804"/>
        <v>0.12</v>
      </c>
      <c r="S2339" s="161">
        <f t="shared" si="796"/>
        <v>14</v>
      </c>
      <c r="T2339" s="161">
        <v>360</v>
      </c>
      <c r="U2339" s="164">
        <f t="shared" si="797"/>
        <v>1.004416953</v>
      </c>
      <c r="V2339" s="157">
        <f t="shared" si="798"/>
        <v>2.0472455699999998</v>
      </c>
      <c r="W2339" s="2">
        <f t="shared" si="805"/>
        <v>0</v>
      </c>
      <c r="X2339" s="8"/>
      <c r="Y2339" s="8"/>
      <c r="Z2339" s="5"/>
      <c r="AA2339" s="1"/>
      <c r="AB2339" s="8"/>
      <c r="AC2339" s="3"/>
      <c r="AD2339" s="1"/>
      <c r="AE2339" s="3"/>
      <c r="AF2339" s="3"/>
      <c r="AG2339" s="4"/>
      <c r="AH2339" s="4"/>
      <c r="AI2339" s="4"/>
      <c r="AJ2339" s="1"/>
      <c r="AK2339" s="1"/>
      <c r="AL2339" s="1"/>
      <c r="AM2339" s="1"/>
    </row>
    <row r="2340" spans="1:39" ht="15" customHeight="1" x14ac:dyDescent="0.2">
      <c r="A2340" s="75">
        <f t="shared" si="799"/>
        <v>45275</v>
      </c>
      <c r="B2340" s="2">
        <f t="shared" si="790"/>
        <v>465.72828284000002</v>
      </c>
      <c r="C2340" s="157">
        <f t="shared" si="787"/>
        <v>462.97909867999999</v>
      </c>
      <c r="D2340" s="158">
        <f t="shared" si="800"/>
        <v>6700.66</v>
      </c>
      <c r="E2340" s="150">
        <f>IF(AND(K2340=1,K2339&gt;1),VLOOKUP(A2339,[1]Plan1!$GA$137:$GD$300,4),E2339)</f>
        <v>6716.74</v>
      </c>
      <c r="F2340" s="152">
        <f t="shared" si="791"/>
        <v>45199</v>
      </c>
      <c r="G2340" s="152">
        <f t="shared" si="788"/>
        <v>45229</v>
      </c>
      <c r="H2340" s="159">
        <f t="shared" si="792"/>
        <v>2.3997636053760818E-3</v>
      </c>
      <c r="I2340" s="160">
        <f t="shared" si="801"/>
        <v>45290</v>
      </c>
      <c r="J2340" s="155">
        <f t="shared" si="789"/>
        <v>30</v>
      </c>
      <c r="K2340" s="155">
        <f t="shared" si="806"/>
        <v>15</v>
      </c>
      <c r="L2340" s="2">
        <f t="shared" si="802"/>
        <v>1.0011991600000001</v>
      </c>
      <c r="M2340" s="157">
        <f t="shared" si="807"/>
        <v>1.0011991600000001</v>
      </c>
      <c r="N2340" s="2">
        <f t="shared" si="793"/>
        <v>463.53428468999999</v>
      </c>
      <c r="O2340" s="161">
        <f t="shared" si="803"/>
        <v>0</v>
      </c>
      <c r="P2340" s="162">
        <f t="shared" si="794"/>
        <v>0</v>
      </c>
      <c r="Q2340" s="157">
        <f t="shared" si="795"/>
        <v>0</v>
      </c>
      <c r="R2340" s="163">
        <f t="shared" si="804"/>
        <v>0.12</v>
      </c>
      <c r="S2340" s="161">
        <f t="shared" si="796"/>
        <v>15</v>
      </c>
      <c r="T2340" s="161">
        <v>360</v>
      </c>
      <c r="U2340" s="164">
        <f t="shared" si="797"/>
        <v>1.004733195</v>
      </c>
      <c r="V2340" s="157">
        <f t="shared" si="798"/>
        <v>2.1939981500000001</v>
      </c>
      <c r="W2340" s="2">
        <f t="shared" si="805"/>
        <v>0</v>
      </c>
      <c r="X2340" s="8"/>
      <c r="Y2340" s="8"/>
      <c r="Z2340" s="5"/>
      <c r="AA2340" s="1"/>
      <c r="AB2340" s="8"/>
      <c r="AC2340" s="3"/>
      <c r="AD2340" s="1"/>
      <c r="AE2340" s="3"/>
      <c r="AF2340" s="3"/>
      <c r="AG2340" s="4"/>
      <c r="AH2340" s="4"/>
      <c r="AI2340" s="4"/>
      <c r="AJ2340" s="1"/>
      <c r="AK2340" s="1"/>
      <c r="AL2340" s="1"/>
      <c r="AM2340" s="1"/>
    </row>
    <row r="2341" spans="1:39" ht="15" customHeight="1" x14ac:dyDescent="0.2">
      <c r="A2341" s="75">
        <f t="shared" si="799"/>
        <v>45276</v>
      </c>
      <c r="B2341" s="2">
        <f t="shared" si="790"/>
        <v>465.91213891000001</v>
      </c>
      <c r="C2341" s="157">
        <f t="shared" si="787"/>
        <v>462.97909867999999</v>
      </c>
      <c r="D2341" s="158">
        <f t="shared" si="800"/>
        <v>6700.66</v>
      </c>
      <c r="E2341" s="150">
        <f>IF(AND(K2341=1,K2340&gt;1),VLOOKUP(A2340,[1]Plan1!$GA$137:$GD$300,4),E2340)</f>
        <v>6716.74</v>
      </c>
      <c r="F2341" s="152">
        <f t="shared" si="791"/>
        <v>45199</v>
      </c>
      <c r="G2341" s="152">
        <f t="shared" si="788"/>
        <v>45229</v>
      </c>
      <c r="H2341" s="159">
        <f t="shared" si="792"/>
        <v>2.3997636053760818E-3</v>
      </c>
      <c r="I2341" s="160">
        <f t="shared" si="801"/>
        <v>45290</v>
      </c>
      <c r="J2341" s="155">
        <f t="shared" si="789"/>
        <v>30</v>
      </c>
      <c r="K2341" s="155">
        <f t="shared" si="806"/>
        <v>16</v>
      </c>
      <c r="L2341" s="2">
        <f t="shared" si="802"/>
        <v>1.00127915</v>
      </c>
      <c r="M2341" s="157">
        <f t="shared" si="807"/>
        <v>1.00127915</v>
      </c>
      <c r="N2341" s="2">
        <f t="shared" si="793"/>
        <v>463.57131838999999</v>
      </c>
      <c r="O2341" s="161">
        <f t="shared" si="803"/>
        <v>0</v>
      </c>
      <c r="P2341" s="162">
        <f t="shared" si="794"/>
        <v>0</v>
      </c>
      <c r="Q2341" s="157">
        <f t="shared" si="795"/>
        <v>0</v>
      </c>
      <c r="R2341" s="163">
        <f t="shared" si="804"/>
        <v>0.12</v>
      </c>
      <c r="S2341" s="161">
        <f t="shared" si="796"/>
        <v>16</v>
      </c>
      <c r="T2341" s="161">
        <v>360</v>
      </c>
      <c r="U2341" s="164">
        <f t="shared" si="797"/>
        <v>1.0050495370000001</v>
      </c>
      <c r="V2341" s="157">
        <f t="shared" si="798"/>
        <v>2.3408205199999998</v>
      </c>
      <c r="W2341" s="2">
        <f t="shared" si="805"/>
        <v>0</v>
      </c>
      <c r="X2341" s="8"/>
      <c r="Y2341" s="8"/>
      <c r="Z2341" s="5"/>
      <c r="AA2341" s="1"/>
      <c r="AB2341" s="8"/>
      <c r="AC2341" s="3"/>
      <c r="AD2341" s="1"/>
      <c r="AE2341" s="3"/>
      <c r="AF2341" s="3"/>
      <c r="AG2341" s="4"/>
      <c r="AH2341" s="4"/>
      <c r="AI2341" s="4"/>
      <c r="AJ2341" s="1"/>
      <c r="AK2341" s="1"/>
      <c r="AL2341" s="1"/>
      <c r="AM2341" s="1"/>
    </row>
    <row r="2342" spans="1:39" ht="15" customHeight="1" x14ac:dyDescent="0.2">
      <c r="A2342" s="75">
        <f t="shared" si="799"/>
        <v>45277</v>
      </c>
      <c r="B2342" s="2">
        <f t="shared" si="790"/>
        <v>466.09606896000003</v>
      </c>
      <c r="C2342" s="157">
        <f t="shared" si="787"/>
        <v>462.97909867999999</v>
      </c>
      <c r="D2342" s="158">
        <f t="shared" si="800"/>
        <v>6700.66</v>
      </c>
      <c r="E2342" s="150">
        <f>IF(AND(K2342=1,K2341&gt;1),VLOOKUP(A2341,[1]Plan1!$GA$137:$GD$300,4),E2341)</f>
        <v>6716.74</v>
      </c>
      <c r="F2342" s="152">
        <f t="shared" si="791"/>
        <v>45199</v>
      </c>
      <c r="G2342" s="152">
        <f t="shared" si="788"/>
        <v>45229</v>
      </c>
      <c r="H2342" s="159">
        <f t="shared" si="792"/>
        <v>2.3997636053760818E-3</v>
      </c>
      <c r="I2342" s="160">
        <f t="shared" si="801"/>
        <v>45290</v>
      </c>
      <c r="J2342" s="155">
        <f t="shared" si="789"/>
        <v>30</v>
      </c>
      <c r="K2342" s="155">
        <f t="shared" si="806"/>
        <v>17</v>
      </c>
      <c r="L2342" s="2">
        <f t="shared" si="802"/>
        <v>1.0013591500000001</v>
      </c>
      <c r="M2342" s="157">
        <f t="shared" si="807"/>
        <v>1.0013591500000001</v>
      </c>
      <c r="N2342" s="2">
        <f t="shared" si="793"/>
        <v>463.60835672000002</v>
      </c>
      <c r="O2342" s="161">
        <f t="shared" si="803"/>
        <v>0</v>
      </c>
      <c r="P2342" s="162">
        <f t="shared" si="794"/>
        <v>0</v>
      </c>
      <c r="Q2342" s="157">
        <f t="shared" si="795"/>
        <v>0</v>
      </c>
      <c r="R2342" s="163">
        <f t="shared" si="804"/>
        <v>0.12</v>
      </c>
      <c r="S2342" s="161">
        <f t="shared" si="796"/>
        <v>17</v>
      </c>
      <c r="T2342" s="161">
        <v>360</v>
      </c>
      <c r="U2342" s="164">
        <f t="shared" si="797"/>
        <v>1.0053659779999999</v>
      </c>
      <c r="V2342" s="157">
        <f t="shared" si="798"/>
        <v>2.48771224</v>
      </c>
      <c r="W2342" s="2">
        <f t="shared" si="805"/>
        <v>0</v>
      </c>
      <c r="X2342" s="8"/>
      <c r="Y2342" s="8"/>
      <c r="Z2342" s="5"/>
      <c r="AA2342" s="1"/>
      <c r="AB2342" s="8"/>
      <c r="AC2342" s="3"/>
      <c r="AD2342" s="1"/>
      <c r="AE2342" s="3"/>
      <c r="AF2342" s="3"/>
      <c r="AG2342" s="4"/>
      <c r="AH2342" s="4"/>
      <c r="AI2342" s="4"/>
      <c r="AJ2342" s="1"/>
      <c r="AK2342" s="1"/>
      <c r="AL2342" s="1"/>
      <c r="AM2342" s="1"/>
    </row>
    <row r="2343" spans="1:39" ht="15" customHeight="1" x14ac:dyDescent="0.2">
      <c r="A2343" s="75">
        <f t="shared" si="799"/>
        <v>45278</v>
      </c>
      <c r="B2343" s="2">
        <f t="shared" si="790"/>
        <v>466.28007346000004</v>
      </c>
      <c r="C2343" s="157">
        <f t="shared" si="787"/>
        <v>462.97909867999999</v>
      </c>
      <c r="D2343" s="158">
        <f t="shared" si="800"/>
        <v>6700.66</v>
      </c>
      <c r="E2343" s="150">
        <f>IF(AND(K2343=1,K2342&gt;1),VLOOKUP(A2342,[1]Plan1!$GA$137:$GD$300,4),E2342)</f>
        <v>6716.74</v>
      </c>
      <c r="F2343" s="152">
        <f t="shared" si="791"/>
        <v>45199</v>
      </c>
      <c r="G2343" s="152">
        <f t="shared" si="788"/>
        <v>45229</v>
      </c>
      <c r="H2343" s="159">
        <f t="shared" si="792"/>
        <v>2.3997636053760818E-3</v>
      </c>
      <c r="I2343" s="160">
        <f t="shared" si="801"/>
        <v>45290</v>
      </c>
      <c r="J2343" s="155">
        <f t="shared" si="789"/>
        <v>30</v>
      </c>
      <c r="K2343" s="155">
        <f t="shared" si="806"/>
        <v>18</v>
      </c>
      <c r="L2343" s="2">
        <f t="shared" si="802"/>
        <v>1.0014391600000001</v>
      </c>
      <c r="M2343" s="157">
        <f t="shared" si="807"/>
        <v>1.0014391600000001</v>
      </c>
      <c r="N2343" s="2">
        <f t="shared" si="793"/>
        <v>463.64539967000002</v>
      </c>
      <c r="O2343" s="161">
        <f t="shared" si="803"/>
        <v>0</v>
      </c>
      <c r="P2343" s="162">
        <f t="shared" si="794"/>
        <v>0</v>
      </c>
      <c r="Q2343" s="157">
        <f t="shared" si="795"/>
        <v>0</v>
      </c>
      <c r="R2343" s="163">
        <f t="shared" si="804"/>
        <v>0.12</v>
      </c>
      <c r="S2343" s="161">
        <f t="shared" si="796"/>
        <v>18</v>
      </c>
      <c r="T2343" s="161">
        <v>360</v>
      </c>
      <c r="U2343" s="164">
        <f t="shared" si="797"/>
        <v>1.0056825190000001</v>
      </c>
      <c r="V2343" s="157">
        <f t="shared" si="798"/>
        <v>2.6346737899999999</v>
      </c>
      <c r="W2343" s="2">
        <f t="shared" si="805"/>
        <v>0</v>
      </c>
      <c r="X2343" s="8"/>
      <c r="Y2343" s="8"/>
      <c r="Z2343" s="5"/>
      <c r="AA2343" s="1"/>
      <c r="AB2343" s="8"/>
      <c r="AC2343" s="3"/>
      <c r="AD2343" s="1"/>
      <c r="AE2343" s="3"/>
      <c r="AF2343" s="3"/>
      <c r="AG2343" s="4"/>
      <c r="AH2343" s="4"/>
      <c r="AI2343" s="4"/>
      <c r="AJ2343" s="1"/>
      <c r="AK2343" s="1"/>
      <c r="AL2343" s="1"/>
      <c r="AM2343" s="1"/>
    </row>
    <row r="2344" spans="1:39" ht="15" customHeight="1" x14ac:dyDescent="0.2">
      <c r="A2344" s="75">
        <f t="shared" si="799"/>
        <v>45279</v>
      </c>
      <c r="B2344" s="2">
        <f t="shared" si="790"/>
        <v>466.46415198</v>
      </c>
      <c r="C2344" s="157">
        <f t="shared" si="787"/>
        <v>462.97909867999999</v>
      </c>
      <c r="D2344" s="158">
        <f t="shared" si="800"/>
        <v>6700.66</v>
      </c>
      <c r="E2344" s="150">
        <f>IF(AND(K2344=1,K2343&gt;1),VLOOKUP(A2343,[1]Plan1!$GA$137:$GD$300,4),E2343)</f>
        <v>6716.74</v>
      </c>
      <c r="F2344" s="152">
        <f t="shared" si="791"/>
        <v>45199</v>
      </c>
      <c r="G2344" s="152">
        <f t="shared" si="788"/>
        <v>45229</v>
      </c>
      <c r="H2344" s="159">
        <f t="shared" si="792"/>
        <v>2.3997636053760818E-3</v>
      </c>
      <c r="I2344" s="160">
        <f t="shared" si="801"/>
        <v>45290</v>
      </c>
      <c r="J2344" s="155">
        <f t="shared" si="789"/>
        <v>30</v>
      </c>
      <c r="K2344" s="155">
        <f t="shared" si="806"/>
        <v>19</v>
      </c>
      <c r="L2344" s="2">
        <f t="shared" si="802"/>
        <v>1.0015191800000001</v>
      </c>
      <c r="M2344" s="157">
        <f t="shared" si="807"/>
        <v>1.0015191800000001</v>
      </c>
      <c r="N2344" s="2">
        <f t="shared" si="793"/>
        <v>463.68244726</v>
      </c>
      <c r="O2344" s="161">
        <f t="shared" si="803"/>
        <v>0</v>
      </c>
      <c r="P2344" s="162">
        <f t="shared" si="794"/>
        <v>0</v>
      </c>
      <c r="Q2344" s="157">
        <f t="shared" si="795"/>
        <v>0</v>
      </c>
      <c r="R2344" s="163">
        <f t="shared" si="804"/>
        <v>0.12</v>
      </c>
      <c r="S2344" s="161">
        <f t="shared" si="796"/>
        <v>19</v>
      </c>
      <c r="T2344" s="161">
        <v>360</v>
      </c>
      <c r="U2344" s="164">
        <f t="shared" si="797"/>
        <v>1.0059991589999999</v>
      </c>
      <c r="V2344" s="157">
        <f t="shared" si="798"/>
        <v>2.78170472</v>
      </c>
      <c r="W2344" s="2">
        <f t="shared" si="805"/>
        <v>0</v>
      </c>
      <c r="X2344" s="8"/>
      <c r="Y2344" s="8"/>
      <c r="Z2344" s="5"/>
      <c r="AA2344" s="1"/>
      <c r="AB2344" s="8"/>
      <c r="AC2344" s="3"/>
      <c r="AD2344" s="1"/>
      <c r="AE2344" s="3"/>
      <c r="AF2344" s="3"/>
      <c r="AG2344" s="4"/>
      <c r="AH2344" s="4"/>
      <c r="AI2344" s="4"/>
      <c r="AJ2344" s="1"/>
      <c r="AK2344" s="1"/>
      <c r="AL2344" s="1"/>
      <c r="AM2344" s="1"/>
    </row>
    <row r="2345" spans="1:39" ht="15" customHeight="1" x14ac:dyDescent="0.2">
      <c r="A2345" s="75">
        <f t="shared" si="799"/>
        <v>45280</v>
      </c>
      <c r="B2345" s="2">
        <f t="shared" si="790"/>
        <v>466.64830080000002</v>
      </c>
      <c r="C2345" s="157">
        <f t="shared" si="787"/>
        <v>462.97909867999999</v>
      </c>
      <c r="D2345" s="158">
        <f t="shared" si="800"/>
        <v>6700.66</v>
      </c>
      <c r="E2345" s="150">
        <f>IF(AND(K2345=1,K2344&gt;1),VLOOKUP(A2344,[1]Plan1!$GA$137:$GD$300,4),E2344)</f>
        <v>6716.74</v>
      </c>
      <c r="F2345" s="152">
        <f t="shared" si="791"/>
        <v>45199</v>
      </c>
      <c r="G2345" s="152">
        <f t="shared" si="788"/>
        <v>45229</v>
      </c>
      <c r="H2345" s="159">
        <f t="shared" si="792"/>
        <v>2.3997636053760818E-3</v>
      </c>
      <c r="I2345" s="160">
        <f t="shared" si="801"/>
        <v>45290</v>
      </c>
      <c r="J2345" s="155">
        <f t="shared" si="789"/>
        <v>30</v>
      </c>
      <c r="K2345" s="155">
        <f t="shared" si="806"/>
        <v>20</v>
      </c>
      <c r="L2345" s="2">
        <f t="shared" si="802"/>
        <v>1.0015992</v>
      </c>
      <c r="M2345" s="157">
        <f t="shared" si="807"/>
        <v>1.0015992</v>
      </c>
      <c r="N2345" s="2">
        <f t="shared" si="793"/>
        <v>463.71949484999999</v>
      </c>
      <c r="O2345" s="161">
        <f t="shared" si="803"/>
        <v>0</v>
      </c>
      <c r="P2345" s="162">
        <f t="shared" si="794"/>
        <v>0</v>
      </c>
      <c r="Q2345" s="157">
        <f t="shared" si="795"/>
        <v>0</v>
      </c>
      <c r="R2345" s="163">
        <f t="shared" si="804"/>
        <v>0.12</v>
      </c>
      <c r="S2345" s="161">
        <f t="shared" si="796"/>
        <v>20</v>
      </c>
      <c r="T2345" s="161">
        <v>360</v>
      </c>
      <c r="U2345" s="164">
        <f t="shared" si="797"/>
        <v>1.0063158999999999</v>
      </c>
      <c r="V2345" s="157">
        <f t="shared" si="798"/>
        <v>2.9288059500000001</v>
      </c>
      <c r="W2345" s="2">
        <f t="shared" si="805"/>
        <v>0</v>
      </c>
      <c r="X2345" s="8"/>
      <c r="Y2345" s="8"/>
      <c r="Z2345" s="5"/>
      <c r="AA2345" s="1"/>
      <c r="AB2345" s="8"/>
      <c r="AC2345" s="3"/>
      <c r="AD2345" s="1"/>
      <c r="AE2345" s="3"/>
      <c r="AF2345" s="3"/>
      <c r="AG2345" s="4"/>
      <c r="AH2345" s="4"/>
      <c r="AI2345" s="4"/>
      <c r="AJ2345" s="1"/>
      <c r="AK2345" s="1"/>
      <c r="AL2345" s="1"/>
      <c r="AM2345" s="1"/>
    </row>
    <row r="2346" spans="1:39" ht="15" customHeight="1" x14ac:dyDescent="0.2">
      <c r="A2346" s="75">
        <f t="shared" si="799"/>
        <v>45281</v>
      </c>
      <c r="B2346" s="2">
        <f t="shared" si="790"/>
        <v>466.83252367</v>
      </c>
      <c r="C2346" s="157">
        <f t="shared" ref="C2346:C2409" si="808">IF(I2346&gt;I2345,N2345-Q2345,C2345)</f>
        <v>462.97909867999999</v>
      </c>
      <c r="D2346" s="158">
        <f t="shared" si="800"/>
        <v>6700.66</v>
      </c>
      <c r="E2346" s="150">
        <f>IF(AND(K2346=1,K2345&gt;1),VLOOKUP(A2345,[1]Plan1!$GA$137:$GD$300,4),E2345)</f>
        <v>6716.74</v>
      </c>
      <c r="F2346" s="152">
        <f t="shared" si="791"/>
        <v>45199</v>
      </c>
      <c r="G2346" s="152">
        <f t="shared" si="788"/>
        <v>45229</v>
      </c>
      <c r="H2346" s="159">
        <f t="shared" si="792"/>
        <v>2.3997636053760818E-3</v>
      </c>
      <c r="I2346" s="160">
        <f t="shared" si="801"/>
        <v>45290</v>
      </c>
      <c r="J2346" s="155">
        <f t="shared" si="789"/>
        <v>30</v>
      </c>
      <c r="K2346" s="155">
        <f t="shared" si="806"/>
        <v>21</v>
      </c>
      <c r="L2346" s="2">
        <f t="shared" si="802"/>
        <v>1.0016792299999999</v>
      </c>
      <c r="M2346" s="157">
        <f t="shared" si="807"/>
        <v>1.0016792299999999</v>
      </c>
      <c r="N2346" s="2">
        <f t="shared" si="793"/>
        <v>463.75654707000001</v>
      </c>
      <c r="O2346" s="161">
        <f t="shared" si="803"/>
        <v>0</v>
      </c>
      <c r="P2346" s="162">
        <f t="shared" si="794"/>
        <v>0</v>
      </c>
      <c r="Q2346" s="157">
        <f t="shared" si="795"/>
        <v>0</v>
      </c>
      <c r="R2346" s="163">
        <f t="shared" si="804"/>
        <v>0.12</v>
      </c>
      <c r="S2346" s="161">
        <f t="shared" si="796"/>
        <v>21</v>
      </c>
      <c r="T2346" s="161">
        <v>360</v>
      </c>
      <c r="U2346" s="164">
        <f t="shared" si="797"/>
        <v>1.0066327399999999</v>
      </c>
      <c r="V2346" s="157">
        <f t="shared" si="798"/>
        <v>3.0759766000000002</v>
      </c>
      <c r="W2346" s="2">
        <f t="shared" si="805"/>
        <v>0</v>
      </c>
      <c r="X2346" s="8"/>
      <c r="Y2346" s="8"/>
      <c r="Z2346" s="5"/>
      <c r="AA2346" s="1"/>
      <c r="AB2346" s="8"/>
      <c r="AC2346" s="3"/>
      <c r="AD2346" s="1"/>
      <c r="AE2346" s="3"/>
      <c r="AF2346" s="3"/>
      <c r="AG2346" s="4"/>
      <c r="AH2346" s="4"/>
      <c r="AI2346" s="4"/>
      <c r="AJ2346" s="1"/>
      <c r="AK2346" s="1"/>
      <c r="AL2346" s="1"/>
      <c r="AM2346" s="1"/>
    </row>
    <row r="2347" spans="1:39" ht="15" customHeight="1" x14ac:dyDescent="0.2">
      <c r="A2347" s="75">
        <f t="shared" si="799"/>
        <v>45282</v>
      </c>
      <c r="B2347" s="2">
        <f t="shared" si="790"/>
        <v>467.01681638000002</v>
      </c>
      <c r="C2347" s="157">
        <f t="shared" si="808"/>
        <v>462.97909867999999</v>
      </c>
      <c r="D2347" s="158">
        <f t="shared" si="800"/>
        <v>6700.66</v>
      </c>
      <c r="E2347" s="150">
        <f>IF(AND(K2347=1,K2346&gt;1),VLOOKUP(A2346,[1]Plan1!$GA$137:$GD$300,4),E2346)</f>
        <v>6716.74</v>
      </c>
      <c r="F2347" s="152">
        <f t="shared" si="791"/>
        <v>45199</v>
      </c>
      <c r="G2347" s="152">
        <f t="shared" si="788"/>
        <v>45229</v>
      </c>
      <c r="H2347" s="159">
        <f t="shared" si="792"/>
        <v>2.3997636053760818E-3</v>
      </c>
      <c r="I2347" s="160">
        <f t="shared" si="801"/>
        <v>45290</v>
      </c>
      <c r="J2347" s="155">
        <f t="shared" si="789"/>
        <v>30</v>
      </c>
      <c r="K2347" s="155">
        <f t="shared" si="806"/>
        <v>22</v>
      </c>
      <c r="L2347" s="2">
        <f t="shared" si="802"/>
        <v>1.00175926</v>
      </c>
      <c r="M2347" s="157">
        <f t="shared" si="807"/>
        <v>1.00175926</v>
      </c>
      <c r="N2347" s="2">
        <f t="shared" si="793"/>
        <v>463.79359928000002</v>
      </c>
      <c r="O2347" s="161">
        <f t="shared" si="803"/>
        <v>0</v>
      </c>
      <c r="P2347" s="162">
        <f t="shared" si="794"/>
        <v>0</v>
      </c>
      <c r="Q2347" s="157">
        <f t="shared" si="795"/>
        <v>0</v>
      </c>
      <c r="R2347" s="163">
        <f t="shared" si="804"/>
        <v>0.12</v>
      </c>
      <c r="S2347" s="161">
        <f t="shared" si="796"/>
        <v>22</v>
      </c>
      <c r="T2347" s="161">
        <v>360</v>
      </c>
      <c r="U2347" s="164">
        <f t="shared" si="797"/>
        <v>1.00694968</v>
      </c>
      <c r="V2347" s="157">
        <f t="shared" si="798"/>
        <v>3.2232170999999998</v>
      </c>
      <c r="W2347" s="2">
        <f t="shared" si="805"/>
        <v>0</v>
      </c>
      <c r="X2347" s="8"/>
      <c r="Y2347" s="8"/>
      <c r="Z2347" s="5"/>
      <c r="AA2347" s="1"/>
      <c r="AB2347" s="8"/>
      <c r="AC2347" s="3"/>
      <c r="AD2347" s="1"/>
      <c r="AE2347" s="3"/>
      <c r="AF2347" s="3"/>
      <c r="AG2347" s="4"/>
      <c r="AH2347" s="4"/>
      <c r="AI2347" s="4"/>
      <c r="AJ2347" s="1"/>
      <c r="AK2347" s="1"/>
      <c r="AL2347" s="1"/>
      <c r="AM2347" s="1"/>
    </row>
    <row r="2348" spans="1:39" ht="15" customHeight="1" x14ac:dyDescent="0.2">
      <c r="A2348" s="75">
        <f t="shared" si="799"/>
        <v>45283</v>
      </c>
      <c r="B2348" s="2">
        <f t="shared" si="790"/>
        <v>467.20118317000004</v>
      </c>
      <c r="C2348" s="157">
        <f t="shared" si="808"/>
        <v>462.97909867999999</v>
      </c>
      <c r="D2348" s="158">
        <f t="shared" si="800"/>
        <v>6700.66</v>
      </c>
      <c r="E2348" s="150">
        <f>IF(AND(K2348=1,K2347&gt;1),VLOOKUP(A2347,[1]Plan1!$GA$137:$GD$300,4),E2347)</f>
        <v>6716.74</v>
      </c>
      <c r="F2348" s="152">
        <f t="shared" si="791"/>
        <v>45199</v>
      </c>
      <c r="G2348" s="152">
        <f t="shared" ref="G2348:G2411" si="809">IF(I2348&gt;I2347,EDATE(A2347,-1),+G2347)</f>
        <v>45229</v>
      </c>
      <c r="H2348" s="159">
        <f t="shared" si="792"/>
        <v>2.3997636053760818E-3</v>
      </c>
      <c r="I2348" s="160">
        <f t="shared" si="801"/>
        <v>45290</v>
      </c>
      <c r="J2348" s="155">
        <f t="shared" ref="J2348:J2411" si="810">IF(I2348&gt;I2347,I2348-I2347,J2347)</f>
        <v>30</v>
      </c>
      <c r="K2348" s="155">
        <f t="shared" si="806"/>
        <v>23</v>
      </c>
      <c r="L2348" s="2">
        <f t="shared" si="802"/>
        <v>1.0018393000000001</v>
      </c>
      <c r="M2348" s="157">
        <f t="shared" si="807"/>
        <v>1.0018393000000001</v>
      </c>
      <c r="N2348" s="2">
        <f t="shared" si="793"/>
        <v>463.83065613000002</v>
      </c>
      <c r="O2348" s="161">
        <f t="shared" si="803"/>
        <v>0</v>
      </c>
      <c r="P2348" s="162">
        <f t="shared" si="794"/>
        <v>0</v>
      </c>
      <c r="Q2348" s="157">
        <f t="shared" si="795"/>
        <v>0</v>
      </c>
      <c r="R2348" s="163">
        <f t="shared" si="804"/>
        <v>0.12</v>
      </c>
      <c r="S2348" s="161">
        <f t="shared" si="796"/>
        <v>23</v>
      </c>
      <c r="T2348" s="161">
        <v>360</v>
      </c>
      <c r="U2348" s="164">
        <f t="shared" si="797"/>
        <v>1.007266719</v>
      </c>
      <c r="V2348" s="157">
        <f t="shared" si="798"/>
        <v>3.3705270399999998</v>
      </c>
      <c r="W2348" s="2">
        <f t="shared" si="805"/>
        <v>0</v>
      </c>
      <c r="X2348" s="8"/>
      <c r="Y2348" s="8"/>
      <c r="Z2348" s="5"/>
      <c r="AA2348" s="1"/>
      <c r="AB2348" s="8"/>
      <c r="AC2348" s="3"/>
      <c r="AD2348" s="1"/>
      <c r="AE2348" s="3"/>
      <c r="AF2348" s="3"/>
      <c r="AG2348" s="4"/>
      <c r="AH2348" s="4"/>
      <c r="AI2348" s="4"/>
      <c r="AJ2348" s="1"/>
      <c r="AK2348" s="1"/>
      <c r="AL2348" s="1"/>
      <c r="AM2348" s="1"/>
    </row>
    <row r="2349" spans="1:39" ht="15" customHeight="1" x14ac:dyDescent="0.2">
      <c r="A2349" s="75">
        <f t="shared" si="799"/>
        <v>45284</v>
      </c>
      <c r="B2349" s="2">
        <f t="shared" si="790"/>
        <v>467.38562496999998</v>
      </c>
      <c r="C2349" s="157">
        <f t="shared" si="808"/>
        <v>462.97909867999999</v>
      </c>
      <c r="D2349" s="158">
        <f t="shared" si="800"/>
        <v>6700.66</v>
      </c>
      <c r="E2349" s="150">
        <f>IF(AND(K2349=1,K2348&gt;1),VLOOKUP(A2348,[1]Plan1!$GA$137:$GD$300,4),E2348)</f>
        <v>6716.74</v>
      </c>
      <c r="F2349" s="152">
        <f t="shared" si="791"/>
        <v>45199</v>
      </c>
      <c r="G2349" s="152">
        <f t="shared" si="809"/>
        <v>45229</v>
      </c>
      <c r="H2349" s="159">
        <f t="shared" si="792"/>
        <v>2.3997636053760818E-3</v>
      </c>
      <c r="I2349" s="160">
        <f t="shared" si="801"/>
        <v>45290</v>
      </c>
      <c r="J2349" s="155">
        <f t="shared" si="810"/>
        <v>30</v>
      </c>
      <c r="K2349" s="155">
        <f t="shared" si="806"/>
        <v>24</v>
      </c>
      <c r="L2349" s="2">
        <f t="shared" si="802"/>
        <v>1.0019193500000001</v>
      </c>
      <c r="M2349" s="157">
        <f t="shared" si="807"/>
        <v>1.0019193500000001</v>
      </c>
      <c r="N2349" s="2">
        <f t="shared" si="793"/>
        <v>463.86771761</v>
      </c>
      <c r="O2349" s="161">
        <f t="shared" si="803"/>
        <v>0</v>
      </c>
      <c r="P2349" s="162">
        <f t="shared" si="794"/>
        <v>0</v>
      </c>
      <c r="Q2349" s="157">
        <f t="shared" si="795"/>
        <v>0</v>
      </c>
      <c r="R2349" s="163">
        <f t="shared" si="804"/>
        <v>0.12</v>
      </c>
      <c r="S2349" s="161">
        <f t="shared" si="796"/>
        <v>24</v>
      </c>
      <c r="T2349" s="161">
        <v>360</v>
      </c>
      <c r="U2349" s="164">
        <f t="shared" si="797"/>
        <v>1.0075838589999999</v>
      </c>
      <c r="V2349" s="157">
        <f t="shared" si="798"/>
        <v>3.5179073600000001</v>
      </c>
      <c r="W2349" s="2">
        <f t="shared" si="805"/>
        <v>0</v>
      </c>
      <c r="X2349" s="8"/>
      <c r="Y2349" s="8"/>
      <c r="Z2349" s="5"/>
      <c r="AA2349" s="1"/>
      <c r="AB2349" s="8"/>
      <c r="AC2349" s="3"/>
      <c r="AD2349" s="1"/>
      <c r="AE2349" s="3"/>
      <c r="AF2349" s="3"/>
      <c r="AG2349" s="4"/>
      <c r="AH2349" s="4"/>
      <c r="AI2349" s="4"/>
      <c r="AJ2349" s="1"/>
      <c r="AK2349" s="1"/>
      <c r="AL2349" s="1"/>
      <c r="AM2349" s="1"/>
    </row>
    <row r="2350" spans="1:39" ht="15" customHeight="1" x14ac:dyDescent="0.2">
      <c r="A2350" s="75">
        <f t="shared" si="799"/>
        <v>45285</v>
      </c>
      <c r="B2350" s="2">
        <f t="shared" si="790"/>
        <v>467.57013620000004</v>
      </c>
      <c r="C2350" s="157">
        <f t="shared" si="808"/>
        <v>462.97909867999999</v>
      </c>
      <c r="D2350" s="158">
        <f t="shared" si="800"/>
        <v>6700.66</v>
      </c>
      <c r="E2350" s="150">
        <f>IF(AND(K2350=1,K2349&gt;1),VLOOKUP(A2349,[1]Plan1!$GA$137:$GD$300,4),E2349)</f>
        <v>6716.74</v>
      </c>
      <c r="F2350" s="152">
        <f t="shared" si="791"/>
        <v>45199</v>
      </c>
      <c r="G2350" s="152">
        <f t="shared" si="809"/>
        <v>45229</v>
      </c>
      <c r="H2350" s="159">
        <f t="shared" si="792"/>
        <v>2.3997636053760818E-3</v>
      </c>
      <c r="I2350" s="160">
        <f t="shared" si="801"/>
        <v>45290</v>
      </c>
      <c r="J2350" s="155">
        <f t="shared" si="810"/>
        <v>30</v>
      </c>
      <c r="K2350" s="155">
        <f t="shared" si="806"/>
        <v>25</v>
      </c>
      <c r="L2350" s="2">
        <f t="shared" si="802"/>
        <v>1.0019994000000001</v>
      </c>
      <c r="M2350" s="157">
        <f t="shared" si="807"/>
        <v>1.0019994000000001</v>
      </c>
      <c r="N2350" s="2">
        <f t="shared" si="793"/>
        <v>463.90477908000003</v>
      </c>
      <c r="O2350" s="161">
        <f t="shared" si="803"/>
        <v>0</v>
      </c>
      <c r="P2350" s="162">
        <f t="shared" si="794"/>
        <v>0</v>
      </c>
      <c r="Q2350" s="157">
        <f t="shared" si="795"/>
        <v>0</v>
      </c>
      <c r="R2350" s="163">
        <f t="shared" si="804"/>
        <v>0.12</v>
      </c>
      <c r="S2350" s="161">
        <f t="shared" si="796"/>
        <v>25</v>
      </c>
      <c r="T2350" s="161">
        <v>360</v>
      </c>
      <c r="U2350" s="164">
        <f t="shared" si="797"/>
        <v>1.0079010980000001</v>
      </c>
      <c r="V2350" s="157">
        <f t="shared" si="798"/>
        <v>3.6653571199999999</v>
      </c>
      <c r="W2350" s="2">
        <f t="shared" si="805"/>
        <v>0</v>
      </c>
      <c r="X2350" s="8"/>
      <c r="Y2350" s="8"/>
      <c r="Z2350" s="5"/>
      <c r="AA2350" s="1"/>
      <c r="AB2350" s="8"/>
      <c r="AC2350" s="3"/>
      <c r="AD2350" s="1"/>
      <c r="AE2350" s="3"/>
      <c r="AF2350" s="3"/>
      <c r="AG2350" s="4"/>
      <c r="AH2350" s="4"/>
      <c r="AI2350" s="4"/>
      <c r="AJ2350" s="1"/>
      <c r="AK2350" s="1"/>
      <c r="AL2350" s="1"/>
      <c r="AM2350" s="1"/>
    </row>
    <row r="2351" spans="1:39" ht="15" customHeight="1" x14ac:dyDescent="0.2">
      <c r="A2351" s="75">
        <f t="shared" si="799"/>
        <v>45286</v>
      </c>
      <c r="B2351" s="2">
        <f t="shared" si="790"/>
        <v>467.75472200999997</v>
      </c>
      <c r="C2351" s="157">
        <f t="shared" si="808"/>
        <v>462.97909867999999</v>
      </c>
      <c r="D2351" s="158">
        <f t="shared" si="800"/>
        <v>6700.66</v>
      </c>
      <c r="E2351" s="150">
        <f>IF(AND(K2351=1,K2350&gt;1),VLOOKUP(A2350,[1]Plan1!$GA$137:$GD$300,4),E2350)</f>
        <v>6716.74</v>
      </c>
      <c r="F2351" s="152">
        <f t="shared" si="791"/>
        <v>45199</v>
      </c>
      <c r="G2351" s="152">
        <f t="shared" si="809"/>
        <v>45229</v>
      </c>
      <c r="H2351" s="159">
        <f t="shared" si="792"/>
        <v>2.3997636053760818E-3</v>
      </c>
      <c r="I2351" s="160">
        <f t="shared" si="801"/>
        <v>45290</v>
      </c>
      <c r="J2351" s="155">
        <f t="shared" si="810"/>
        <v>30</v>
      </c>
      <c r="K2351" s="155">
        <f t="shared" si="806"/>
        <v>26</v>
      </c>
      <c r="L2351" s="2">
        <f t="shared" si="802"/>
        <v>1.00207946</v>
      </c>
      <c r="M2351" s="157">
        <f t="shared" si="807"/>
        <v>1.00207946</v>
      </c>
      <c r="N2351" s="2">
        <f t="shared" si="793"/>
        <v>463.94184518999998</v>
      </c>
      <c r="O2351" s="161">
        <f t="shared" si="803"/>
        <v>0</v>
      </c>
      <c r="P2351" s="162">
        <f t="shared" si="794"/>
        <v>0</v>
      </c>
      <c r="Q2351" s="157">
        <f t="shared" si="795"/>
        <v>0</v>
      </c>
      <c r="R2351" s="163">
        <f t="shared" si="804"/>
        <v>0.12</v>
      </c>
      <c r="S2351" s="161">
        <f t="shared" si="796"/>
        <v>26</v>
      </c>
      <c r="T2351" s="161">
        <v>360</v>
      </c>
      <c r="U2351" s="164">
        <f t="shared" si="797"/>
        <v>1.008218437</v>
      </c>
      <c r="V2351" s="157">
        <f t="shared" si="798"/>
        <v>3.8128768200000001</v>
      </c>
      <c r="W2351" s="2">
        <f t="shared" si="805"/>
        <v>0</v>
      </c>
      <c r="X2351" s="8"/>
      <c r="Y2351" s="8"/>
      <c r="Z2351" s="5"/>
      <c r="AA2351" s="1"/>
      <c r="AB2351" s="8"/>
      <c r="AC2351" s="3"/>
      <c r="AD2351" s="1"/>
      <c r="AE2351" s="3"/>
      <c r="AF2351" s="3"/>
      <c r="AG2351" s="4"/>
      <c r="AH2351" s="4"/>
      <c r="AI2351" s="4"/>
      <c r="AJ2351" s="1"/>
      <c r="AK2351" s="1"/>
      <c r="AL2351" s="1"/>
      <c r="AM2351" s="1"/>
    </row>
    <row r="2352" spans="1:39" ht="15" customHeight="1" x14ac:dyDescent="0.2">
      <c r="A2352" s="75">
        <f t="shared" si="799"/>
        <v>45287</v>
      </c>
      <c r="B2352" s="2">
        <f t="shared" si="790"/>
        <v>467.93937775000001</v>
      </c>
      <c r="C2352" s="157">
        <f t="shared" si="808"/>
        <v>462.97909867999999</v>
      </c>
      <c r="D2352" s="158">
        <f t="shared" si="800"/>
        <v>6700.66</v>
      </c>
      <c r="E2352" s="150">
        <f>IF(AND(K2352=1,K2351&gt;1),VLOOKUP(A2351,[1]Plan1!$GA$137:$GD$300,4),E2351)</f>
        <v>6716.74</v>
      </c>
      <c r="F2352" s="152">
        <f t="shared" si="791"/>
        <v>45199</v>
      </c>
      <c r="G2352" s="152">
        <f t="shared" si="809"/>
        <v>45229</v>
      </c>
      <c r="H2352" s="159">
        <f t="shared" si="792"/>
        <v>2.3997636053760818E-3</v>
      </c>
      <c r="I2352" s="160">
        <f t="shared" si="801"/>
        <v>45290</v>
      </c>
      <c r="J2352" s="155">
        <f t="shared" si="810"/>
        <v>30</v>
      </c>
      <c r="K2352" s="155">
        <f t="shared" si="806"/>
        <v>27</v>
      </c>
      <c r="L2352" s="2">
        <f t="shared" si="802"/>
        <v>1.00215952</v>
      </c>
      <c r="M2352" s="157">
        <f t="shared" si="807"/>
        <v>1.00215952</v>
      </c>
      <c r="N2352" s="2">
        <f t="shared" si="793"/>
        <v>463.97891129999999</v>
      </c>
      <c r="O2352" s="161">
        <f t="shared" si="803"/>
        <v>0</v>
      </c>
      <c r="P2352" s="162">
        <f t="shared" si="794"/>
        <v>0</v>
      </c>
      <c r="Q2352" s="157">
        <f t="shared" si="795"/>
        <v>0</v>
      </c>
      <c r="R2352" s="163">
        <f t="shared" si="804"/>
        <v>0.12</v>
      </c>
      <c r="S2352" s="161">
        <f t="shared" si="796"/>
        <v>27</v>
      </c>
      <c r="T2352" s="161">
        <v>360</v>
      </c>
      <c r="U2352" s="164">
        <f t="shared" si="797"/>
        <v>1.0085358760000001</v>
      </c>
      <c r="V2352" s="157">
        <f t="shared" si="798"/>
        <v>3.9604664500000002</v>
      </c>
      <c r="W2352" s="2">
        <f t="shared" si="805"/>
        <v>0</v>
      </c>
      <c r="X2352" s="8"/>
      <c r="Y2352" s="8"/>
      <c r="Z2352" s="5"/>
      <c r="AA2352" s="1"/>
      <c r="AB2352" s="8"/>
      <c r="AC2352" s="3"/>
      <c r="AD2352" s="1"/>
      <c r="AE2352" s="3"/>
      <c r="AF2352" s="3"/>
      <c r="AG2352" s="4"/>
      <c r="AH2352" s="4"/>
      <c r="AI2352" s="4"/>
      <c r="AJ2352" s="1"/>
      <c r="AK2352" s="1"/>
      <c r="AL2352" s="1"/>
      <c r="AM2352" s="1"/>
    </row>
    <row r="2353" spans="1:39" ht="15" customHeight="1" x14ac:dyDescent="0.2">
      <c r="A2353" s="75">
        <f t="shared" si="799"/>
        <v>45288</v>
      </c>
      <c r="B2353" s="2">
        <f t="shared" si="790"/>
        <v>468.12411274999999</v>
      </c>
      <c r="C2353" s="157">
        <f t="shared" si="808"/>
        <v>462.97909867999999</v>
      </c>
      <c r="D2353" s="158">
        <f t="shared" si="800"/>
        <v>6700.66</v>
      </c>
      <c r="E2353" s="150">
        <f>IF(AND(K2353=1,K2352&gt;1),VLOOKUP(A2352,[1]Plan1!$GA$137:$GD$300,4),E2352)</f>
        <v>6716.74</v>
      </c>
      <c r="F2353" s="152">
        <f t="shared" si="791"/>
        <v>45199</v>
      </c>
      <c r="G2353" s="152">
        <f t="shared" si="809"/>
        <v>45229</v>
      </c>
      <c r="H2353" s="159">
        <f t="shared" si="792"/>
        <v>2.3997636053760818E-3</v>
      </c>
      <c r="I2353" s="160">
        <f t="shared" si="801"/>
        <v>45290</v>
      </c>
      <c r="J2353" s="155">
        <f t="shared" si="810"/>
        <v>30</v>
      </c>
      <c r="K2353" s="155">
        <f t="shared" si="806"/>
        <v>28</v>
      </c>
      <c r="L2353" s="2">
        <f t="shared" si="802"/>
        <v>1.0022396</v>
      </c>
      <c r="M2353" s="157">
        <f t="shared" si="807"/>
        <v>1.0022396</v>
      </c>
      <c r="N2353" s="2">
        <f t="shared" si="793"/>
        <v>464.01598666000001</v>
      </c>
      <c r="O2353" s="161">
        <f t="shared" si="803"/>
        <v>0</v>
      </c>
      <c r="P2353" s="162">
        <f t="shared" si="794"/>
        <v>0</v>
      </c>
      <c r="Q2353" s="157">
        <f t="shared" si="795"/>
        <v>0</v>
      </c>
      <c r="R2353" s="163">
        <f t="shared" si="804"/>
        <v>0.12</v>
      </c>
      <c r="S2353" s="161">
        <f t="shared" si="796"/>
        <v>28</v>
      </c>
      <c r="T2353" s="161">
        <v>360</v>
      </c>
      <c r="U2353" s="164">
        <f t="shared" si="797"/>
        <v>1.0088534149999999</v>
      </c>
      <c r="V2353" s="157">
        <f t="shared" si="798"/>
        <v>4.1081260899999998</v>
      </c>
      <c r="W2353" s="2">
        <f t="shared" si="805"/>
        <v>0</v>
      </c>
      <c r="X2353" s="8"/>
      <c r="Y2353" s="8"/>
      <c r="Z2353" s="5"/>
      <c r="AA2353" s="1"/>
      <c r="AB2353" s="8"/>
      <c r="AC2353" s="3"/>
      <c r="AD2353" s="1"/>
      <c r="AE2353" s="3"/>
      <c r="AF2353" s="3"/>
      <c r="AG2353" s="4"/>
      <c r="AH2353" s="4"/>
      <c r="AI2353" s="4"/>
      <c r="AJ2353" s="1"/>
      <c r="AK2353" s="1"/>
      <c r="AL2353" s="1"/>
      <c r="AM2353" s="1"/>
    </row>
    <row r="2354" spans="1:39" ht="15" customHeight="1" x14ac:dyDescent="0.2">
      <c r="A2354" s="75">
        <f t="shared" si="799"/>
        <v>45289</v>
      </c>
      <c r="B2354" s="2">
        <f t="shared" si="790"/>
        <v>468.30891303999999</v>
      </c>
      <c r="C2354" s="157">
        <f t="shared" si="808"/>
        <v>462.97909867999999</v>
      </c>
      <c r="D2354" s="158">
        <f t="shared" si="800"/>
        <v>6700.66</v>
      </c>
      <c r="E2354" s="150">
        <f>IF(AND(K2354=1,K2353&gt;1),VLOOKUP(A2353,[1]Plan1!$GA$137:$GD$300,4),E2353)</f>
        <v>6716.74</v>
      </c>
      <c r="F2354" s="152">
        <f t="shared" si="791"/>
        <v>45199</v>
      </c>
      <c r="G2354" s="152">
        <f t="shared" si="809"/>
        <v>45229</v>
      </c>
      <c r="H2354" s="159">
        <f t="shared" si="792"/>
        <v>2.3997636053760818E-3</v>
      </c>
      <c r="I2354" s="160">
        <f t="shared" si="801"/>
        <v>45290</v>
      </c>
      <c r="J2354" s="155">
        <f t="shared" si="810"/>
        <v>30</v>
      </c>
      <c r="K2354" s="155">
        <f t="shared" si="806"/>
        <v>29</v>
      </c>
      <c r="L2354" s="2">
        <f t="shared" si="802"/>
        <v>1.0023196700000001</v>
      </c>
      <c r="M2354" s="157">
        <f t="shared" si="807"/>
        <v>1.0023196700000001</v>
      </c>
      <c r="N2354" s="2">
        <f t="shared" si="793"/>
        <v>464.0530574</v>
      </c>
      <c r="O2354" s="161">
        <f t="shared" si="803"/>
        <v>0</v>
      </c>
      <c r="P2354" s="162">
        <f t="shared" si="794"/>
        <v>0</v>
      </c>
      <c r="Q2354" s="157">
        <f t="shared" si="795"/>
        <v>0</v>
      </c>
      <c r="R2354" s="163">
        <f t="shared" si="804"/>
        <v>0.12</v>
      </c>
      <c r="S2354" s="161">
        <f t="shared" si="796"/>
        <v>29</v>
      </c>
      <c r="T2354" s="161">
        <v>360</v>
      </c>
      <c r="U2354" s="164">
        <f t="shared" si="797"/>
        <v>1.0091710540000001</v>
      </c>
      <c r="V2354" s="157">
        <f t="shared" si="798"/>
        <v>4.2558556400000001</v>
      </c>
      <c r="W2354" s="2">
        <f t="shared" si="805"/>
        <v>0</v>
      </c>
      <c r="X2354" s="8"/>
      <c r="Y2354" s="8"/>
      <c r="Z2354" s="5"/>
      <c r="AA2354" s="1"/>
      <c r="AB2354" s="8"/>
      <c r="AC2354" s="3"/>
      <c r="AD2354" s="1"/>
      <c r="AE2354" s="3"/>
      <c r="AF2354" s="3"/>
      <c r="AG2354" s="4"/>
      <c r="AH2354" s="4"/>
      <c r="AI2354" s="4"/>
      <c r="AJ2354" s="1"/>
      <c r="AK2354" s="1"/>
      <c r="AL2354" s="1"/>
      <c r="AM2354" s="1"/>
    </row>
    <row r="2355" spans="1:39" ht="15" customHeight="1" x14ac:dyDescent="0.2">
      <c r="A2355" s="75">
        <f t="shared" si="799"/>
        <v>45290</v>
      </c>
      <c r="B2355" s="2">
        <f t="shared" si="790"/>
        <v>468.49379263999998</v>
      </c>
      <c r="C2355" s="157">
        <f t="shared" si="808"/>
        <v>462.97909867999999</v>
      </c>
      <c r="D2355" s="158">
        <f t="shared" si="800"/>
        <v>6700.66</v>
      </c>
      <c r="E2355" s="150">
        <f>IF(AND(K2355=1,K2354&gt;1),VLOOKUP(A2354,[1]Plan1!$GA$137:$GD$300,4),E2354)</f>
        <v>6716.74</v>
      </c>
      <c r="F2355" s="152">
        <f t="shared" si="791"/>
        <v>45199</v>
      </c>
      <c r="G2355" s="152">
        <f t="shared" si="809"/>
        <v>45229</v>
      </c>
      <c r="H2355" s="159">
        <f t="shared" si="792"/>
        <v>2.3997636053760818E-3</v>
      </c>
      <c r="I2355" s="160">
        <f t="shared" si="801"/>
        <v>45290</v>
      </c>
      <c r="J2355" s="155">
        <f t="shared" si="810"/>
        <v>30</v>
      </c>
      <c r="K2355" s="155">
        <f t="shared" si="806"/>
        <v>30</v>
      </c>
      <c r="L2355" s="2">
        <f t="shared" si="802"/>
        <v>1.0023997600000001</v>
      </c>
      <c r="M2355" s="157">
        <f t="shared" si="807"/>
        <v>1.0023997600000001</v>
      </c>
      <c r="N2355" s="2">
        <f t="shared" si="793"/>
        <v>464.0901374</v>
      </c>
      <c r="O2355" s="161">
        <f t="shared" si="803"/>
        <v>41</v>
      </c>
      <c r="P2355" s="162">
        <f t="shared" si="794"/>
        <v>6.7127052980578458E-2</v>
      </c>
      <c r="Q2355" s="157">
        <f t="shared" si="795"/>
        <v>31.15300324</v>
      </c>
      <c r="R2355" s="163">
        <f t="shared" si="804"/>
        <v>0.12</v>
      </c>
      <c r="S2355" s="161">
        <f t="shared" si="796"/>
        <v>30</v>
      </c>
      <c r="T2355" s="161">
        <v>360</v>
      </c>
      <c r="U2355" s="164">
        <f t="shared" si="797"/>
        <v>1.0094887930000001</v>
      </c>
      <c r="V2355" s="157">
        <f t="shared" si="798"/>
        <v>4.40365524</v>
      </c>
      <c r="W2355" s="2">
        <f t="shared" si="805"/>
        <v>35.556658480000003</v>
      </c>
      <c r="X2355" s="8"/>
      <c r="Y2355" s="8"/>
      <c r="Z2355" s="5"/>
      <c r="AA2355" s="1"/>
      <c r="AB2355" s="8"/>
      <c r="AC2355" s="3"/>
      <c r="AD2355" s="1"/>
      <c r="AE2355" s="3"/>
      <c r="AF2355" s="3"/>
      <c r="AG2355" s="4"/>
      <c r="AH2355" s="4"/>
      <c r="AI2355" s="4"/>
      <c r="AJ2355" s="1"/>
      <c r="AK2355" s="1"/>
      <c r="AL2355" s="1"/>
      <c r="AM2355" s="1"/>
    </row>
    <row r="2356" spans="1:39" ht="15" customHeight="1" x14ac:dyDescent="0.2">
      <c r="A2356" s="75">
        <f t="shared" si="799"/>
        <v>45291</v>
      </c>
      <c r="B2356" s="2">
        <f t="shared" si="790"/>
        <v>433.10811422</v>
      </c>
      <c r="C2356" s="157">
        <f t="shared" si="808"/>
        <v>432.93713416000003</v>
      </c>
      <c r="D2356" s="158">
        <f t="shared" si="800"/>
        <v>6716.74</v>
      </c>
      <c r="E2356" s="150">
        <f>IF(AND(K2356=1,K2355&gt;1),VLOOKUP(A2355,[1]Plan1!$GA$137:$GD$300,4),E2355)</f>
        <v>6735.55</v>
      </c>
      <c r="F2356" s="152">
        <f t="shared" si="791"/>
        <v>45229</v>
      </c>
      <c r="G2356" s="152">
        <f t="shared" si="809"/>
        <v>45260</v>
      </c>
      <c r="H2356" s="159">
        <f t="shared" si="792"/>
        <v>2.8004657021114543E-3</v>
      </c>
      <c r="I2356" s="160">
        <f t="shared" si="801"/>
        <v>45321</v>
      </c>
      <c r="J2356" s="155">
        <f t="shared" si="810"/>
        <v>31</v>
      </c>
      <c r="K2356" s="155">
        <f t="shared" si="806"/>
        <v>1</v>
      </c>
      <c r="L2356" s="2">
        <f t="shared" si="802"/>
        <v>1.00009021</v>
      </c>
      <c r="M2356" s="157">
        <f t="shared" si="807"/>
        <v>1.00009021</v>
      </c>
      <c r="N2356" s="2">
        <f t="shared" si="793"/>
        <v>432.97618941000002</v>
      </c>
      <c r="O2356" s="161">
        <f t="shared" si="803"/>
        <v>0</v>
      </c>
      <c r="P2356" s="162">
        <f t="shared" si="794"/>
        <v>0</v>
      </c>
      <c r="Q2356" s="157">
        <f t="shared" si="795"/>
        <v>0</v>
      </c>
      <c r="R2356" s="163">
        <f t="shared" si="804"/>
        <v>0.12</v>
      </c>
      <c r="S2356" s="161">
        <f t="shared" si="796"/>
        <v>1</v>
      </c>
      <c r="T2356" s="161">
        <v>360</v>
      </c>
      <c r="U2356" s="164">
        <f t="shared" si="797"/>
        <v>1.0003046929999999</v>
      </c>
      <c r="V2356" s="157">
        <f t="shared" si="798"/>
        <v>0.13192481</v>
      </c>
      <c r="W2356" s="2">
        <f t="shared" si="805"/>
        <v>0</v>
      </c>
      <c r="X2356" s="8"/>
      <c r="Y2356" s="8"/>
      <c r="Z2356" s="5"/>
      <c r="AA2356" s="1"/>
      <c r="AB2356" s="8"/>
      <c r="AC2356" s="3"/>
      <c r="AD2356" s="1"/>
      <c r="AE2356" s="3"/>
      <c r="AF2356" s="3"/>
      <c r="AG2356" s="4"/>
      <c r="AH2356" s="4"/>
      <c r="AI2356" s="4"/>
      <c r="AJ2356" s="1"/>
      <c r="AK2356" s="1"/>
      <c r="AL2356" s="1"/>
      <c r="AM2356" s="1"/>
    </row>
    <row r="2357" spans="1:39" ht="15" customHeight="1" x14ac:dyDescent="0.2">
      <c r="A2357" s="75">
        <f t="shared" si="799"/>
        <v>45292</v>
      </c>
      <c r="B2357" s="2">
        <f t="shared" si="790"/>
        <v>433.27916312999997</v>
      </c>
      <c r="C2357" s="157">
        <f t="shared" si="808"/>
        <v>432.93713416000003</v>
      </c>
      <c r="D2357" s="158">
        <f t="shared" si="800"/>
        <v>6716.74</v>
      </c>
      <c r="E2357" s="150">
        <f>IF(AND(K2357=1,K2356&gt;1),VLOOKUP(A2356,[1]Plan1!$GA$137:$GD$300,4),E2356)</f>
        <v>6735.55</v>
      </c>
      <c r="F2357" s="152">
        <f t="shared" si="791"/>
        <v>45229</v>
      </c>
      <c r="G2357" s="152">
        <f t="shared" si="809"/>
        <v>45260</v>
      </c>
      <c r="H2357" s="159">
        <f t="shared" si="792"/>
        <v>2.8004657021114543E-3</v>
      </c>
      <c r="I2357" s="160">
        <f t="shared" si="801"/>
        <v>45321</v>
      </c>
      <c r="J2357" s="155">
        <f t="shared" si="810"/>
        <v>31</v>
      </c>
      <c r="K2357" s="155">
        <f t="shared" si="806"/>
        <v>2</v>
      </c>
      <c r="L2357" s="2">
        <f t="shared" si="802"/>
        <v>1.0001804299999999</v>
      </c>
      <c r="M2357" s="157">
        <f t="shared" si="807"/>
        <v>1.0001804299999999</v>
      </c>
      <c r="N2357" s="2">
        <f t="shared" si="793"/>
        <v>433.01524899999998</v>
      </c>
      <c r="O2357" s="161">
        <f t="shared" si="803"/>
        <v>0</v>
      </c>
      <c r="P2357" s="162">
        <f t="shared" si="794"/>
        <v>0</v>
      </c>
      <c r="Q2357" s="157">
        <f t="shared" si="795"/>
        <v>0</v>
      </c>
      <c r="R2357" s="163">
        <f t="shared" si="804"/>
        <v>0.12</v>
      </c>
      <c r="S2357" s="161">
        <f t="shared" si="796"/>
        <v>2</v>
      </c>
      <c r="T2357" s="161">
        <v>360</v>
      </c>
      <c r="U2357" s="164">
        <f t="shared" si="797"/>
        <v>1.0006094800000001</v>
      </c>
      <c r="V2357" s="157">
        <f t="shared" si="798"/>
        <v>0.26391413000000002</v>
      </c>
      <c r="W2357" s="2">
        <f t="shared" si="805"/>
        <v>0</v>
      </c>
      <c r="X2357" s="8"/>
      <c r="Y2357" s="8"/>
      <c r="Z2357" s="5"/>
      <c r="AA2357" s="1"/>
      <c r="AB2357" s="8"/>
      <c r="AC2357" s="3"/>
      <c r="AD2357" s="1"/>
      <c r="AE2357" s="3"/>
      <c r="AF2357" s="3"/>
      <c r="AG2357" s="4"/>
      <c r="AH2357" s="4"/>
      <c r="AI2357" s="4"/>
      <c r="AJ2357" s="1"/>
      <c r="AK2357" s="1"/>
      <c r="AL2357" s="1"/>
      <c r="AM2357" s="1"/>
    </row>
    <row r="2358" spans="1:39" ht="15" customHeight="1" x14ac:dyDescent="0.2">
      <c r="A2358" s="75">
        <f t="shared" si="799"/>
        <v>45293</v>
      </c>
      <c r="B2358" s="2">
        <f t="shared" si="790"/>
        <v>433.45028436000001</v>
      </c>
      <c r="C2358" s="157">
        <f t="shared" si="808"/>
        <v>432.93713416000003</v>
      </c>
      <c r="D2358" s="158">
        <f t="shared" si="800"/>
        <v>6716.74</v>
      </c>
      <c r="E2358" s="150">
        <f>IF(AND(K2358=1,K2357&gt;1),VLOOKUP(A2357,[1]Plan1!$GA$137:$GD$300,4),E2357)</f>
        <v>6735.55</v>
      </c>
      <c r="F2358" s="152">
        <f t="shared" si="791"/>
        <v>45229</v>
      </c>
      <c r="G2358" s="152">
        <f t="shared" si="809"/>
        <v>45260</v>
      </c>
      <c r="H2358" s="159">
        <f t="shared" si="792"/>
        <v>2.8004657021114543E-3</v>
      </c>
      <c r="I2358" s="160">
        <f t="shared" si="801"/>
        <v>45321</v>
      </c>
      <c r="J2358" s="155">
        <f t="shared" si="810"/>
        <v>31</v>
      </c>
      <c r="K2358" s="155">
        <f t="shared" si="806"/>
        <v>3</v>
      </c>
      <c r="L2358" s="2">
        <f t="shared" si="802"/>
        <v>1.0002706699999999</v>
      </c>
      <c r="M2358" s="157">
        <f t="shared" si="807"/>
        <v>1.0002706699999999</v>
      </c>
      <c r="N2358" s="2">
        <f t="shared" si="793"/>
        <v>433.05431725</v>
      </c>
      <c r="O2358" s="161">
        <f t="shared" si="803"/>
        <v>0</v>
      </c>
      <c r="P2358" s="162">
        <f t="shared" si="794"/>
        <v>0</v>
      </c>
      <c r="Q2358" s="157">
        <f t="shared" si="795"/>
        <v>0</v>
      </c>
      <c r="R2358" s="163">
        <f t="shared" si="804"/>
        <v>0.12</v>
      </c>
      <c r="S2358" s="161">
        <f t="shared" si="796"/>
        <v>3</v>
      </c>
      <c r="T2358" s="161">
        <v>360</v>
      </c>
      <c r="U2358" s="164">
        <f t="shared" si="797"/>
        <v>1.000914359</v>
      </c>
      <c r="V2358" s="157">
        <f t="shared" si="798"/>
        <v>0.39596711000000001</v>
      </c>
      <c r="W2358" s="2">
        <f t="shared" si="805"/>
        <v>0</v>
      </c>
      <c r="X2358" s="8"/>
      <c r="Y2358" s="8"/>
      <c r="Z2358" s="5"/>
      <c r="AA2358" s="1"/>
      <c r="AB2358" s="8"/>
      <c r="AC2358" s="3"/>
      <c r="AD2358" s="1"/>
      <c r="AE2358" s="3"/>
      <c r="AF2358" s="3"/>
      <c r="AG2358" s="4"/>
      <c r="AH2358" s="4"/>
      <c r="AI2358" s="4"/>
      <c r="AJ2358" s="1"/>
      <c r="AK2358" s="1"/>
      <c r="AL2358" s="1"/>
      <c r="AM2358" s="1"/>
    </row>
    <row r="2359" spans="1:39" ht="15" customHeight="1" x14ac:dyDescent="0.2">
      <c r="A2359" s="75">
        <f t="shared" si="799"/>
        <v>45294</v>
      </c>
      <c r="B2359" s="2">
        <f t="shared" si="790"/>
        <v>433.62146969000003</v>
      </c>
      <c r="C2359" s="157">
        <f t="shared" si="808"/>
        <v>432.93713416000003</v>
      </c>
      <c r="D2359" s="158">
        <f t="shared" si="800"/>
        <v>6716.74</v>
      </c>
      <c r="E2359" s="150">
        <f>IF(AND(K2359=1,K2358&gt;1),VLOOKUP(A2358,[1]Plan1!$GA$137:$GD$300,4),E2358)</f>
        <v>6735.55</v>
      </c>
      <c r="F2359" s="152">
        <f t="shared" si="791"/>
        <v>45229</v>
      </c>
      <c r="G2359" s="152">
        <f t="shared" si="809"/>
        <v>45260</v>
      </c>
      <c r="H2359" s="159">
        <f t="shared" si="792"/>
        <v>2.8004657021114543E-3</v>
      </c>
      <c r="I2359" s="160">
        <f t="shared" si="801"/>
        <v>45321</v>
      </c>
      <c r="J2359" s="155">
        <f t="shared" si="810"/>
        <v>31</v>
      </c>
      <c r="K2359" s="155">
        <f t="shared" si="806"/>
        <v>4</v>
      </c>
      <c r="L2359" s="2">
        <f t="shared" si="802"/>
        <v>1.0003609099999999</v>
      </c>
      <c r="M2359" s="157">
        <f t="shared" si="807"/>
        <v>1.0003609099999999</v>
      </c>
      <c r="N2359" s="2">
        <f t="shared" si="793"/>
        <v>433.09338550000001</v>
      </c>
      <c r="O2359" s="161">
        <f t="shared" si="803"/>
        <v>0</v>
      </c>
      <c r="P2359" s="162">
        <f t="shared" si="794"/>
        <v>0</v>
      </c>
      <c r="Q2359" s="157">
        <f t="shared" si="795"/>
        <v>0</v>
      </c>
      <c r="R2359" s="163">
        <f t="shared" si="804"/>
        <v>0.12</v>
      </c>
      <c r="S2359" s="161">
        <f t="shared" si="796"/>
        <v>4</v>
      </c>
      <c r="T2359" s="161">
        <v>360</v>
      </c>
      <c r="U2359" s="164">
        <f t="shared" si="797"/>
        <v>1.0012193309999999</v>
      </c>
      <c r="V2359" s="157">
        <f t="shared" si="798"/>
        <v>0.52808418999999995</v>
      </c>
      <c r="W2359" s="2">
        <f t="shared" si="805"/>
        <v>0</v>
      </c>
      <c r="X2359" s="8"/>
      <c r="Y2359" s="8"/>
      <c r="Z2359" s="5"/>
      <c r="AA2359" s="1"/>
      <c r="AB2359" s="8"/>
      <c r="AC2359" s="3"/>
      <c r="AD2359" s="1"/>
      <c r="AE2359" s="3"/>
      <c r="AF2359" s="3"/>
      <c r="AG2359" s="4"/>
      <c r="AH2359" s="4"/>
      <c r="AI2359" s="4"/>
      <c r="AJ2359" s="1"/>
      <c r="AK2359" s="1"/>
      <c r="AL2359" s="1"/>
      <c r="AM2359" s="1"/>
    </row>
    <row r="2360" spans="1:39" ht="15" customHeight="1" x14ac:dyDescent="0.2">
      <c r="A2360" s="75">
        <f t="shared" si="799"/>
        <v>45295</v>
      </c>
      <c r="B2360" s="2">
        <f t="shared" si="790"/>
        <v>433.79271911000001</v>
      </c>
      <c r="C2360" s="157">
        <f t="shared" si="808"/>
        <v>432.93713416000003</v>
      </c>
      <c r="D2360" s="158">
        <f t="shared" si="800"/>
        <v>6716.74</v>
      </c>
      <c r="E2360" s="150">
        <f>IF(AND(K2360=1,K2359&gt;1),VLOOKUP(A2359,[1]Plan1!$GA$137:$GD$300,4),E2359)</f>
        <v>6735.55</v>
      </c>
      <c r="F2360" s="152">
        <f t="shared" si="791"/>
        <v>45229</v>
      </c>
      <c r="G2360" s="152">
        <f t="shared" si="809"/>
        <v>45260</v>
      </c>
      <c r="H2360" s="159">
        <f t="shared" si="792"/>
        <v>2.8004657021114543E-3</v>
      </c>
      <c r="I2360" s="160">
        <f t="shared" si="801"/>
        <v>45321</v>
      </c>
      <c r="J2360" s="155">
        <f t="shared" si="810"/>
        <v>31</v>
      </c>
      <c r="K2360" s="155">
        <f t="shared" si="806"/>
        <v>5</v>
      </c>
      <c r="L2360" s="2">
        <f t="shared" si="802"/>
        <v>1.00045115</v>
      </c>
      <c r="M2360" s="157">
        <f t="shared" si="807"/>
        <v>1.00045115</v>
      </c>
      <c r="N2360" s="2">
        <f t="shared" si="793"/>
        <v>433.13245374000002</v>
      </c>
      <c r="O2360" s="161">
        <f t="shared" si="803"/>
        <v>0</v>
      </c>
      <c r="P2360" s="162">
        <f t="shared" si="794"/>
        <v>0</v>
      </c>
      <c r="Q2360" s="157">
        <f t="shared" si="795"/>
        <v>0</v>
      </c>
      <c r="R2360" s="163">
        <f t="shared" si="804"/>
        <v>0.12</v>
      </c>
      <c r="S2360" s="161">
        <f t="shared" si="796"/>
        <v>5</v>
      </c>
      <c r="T2360" s="161">
        <v>360</v>
      </c>
      <c r="U2360" s="164">
        <f t="shared" si="797"/>
        <v>1.001524396</v>
      </c>
      <c r="V2360" s="157">
        <f t="shared" si="798"/>
        <v>0.66026536999999996</v>
      </c>
      <c r="W2360" s="2">
        <f t="shared" si="805"/>
        <v>0</v>
      </c>
      <c r="X2360" s="8"/>
      <c r="Y2360" s="8"/>
      <c r="Z2360" s="5"/>
      <c r="AA2360" s="1"/>
      <c r="AB2360" s="8"/>
      <c r="AC2360" s="3"/>
      <c r="AD2360" s="1"/>
      <c r="AE2360" s="3"/>
      <c r="AF2360" s="3"/>
      <c r="AG2360" s="4"/>
      <c r="AH2360" s="4"/>
      <c r="AI2360" s="4"/>
      <c r="AJ2360" s="1"/>
      <c r="AK2360" s="1"/>
      <c r="AL2360" s="1"/>
      <c r="AM2360" s="1"/>
    </row>
    <row r="2361" spans="1:39" ht="15" customHeight="1" x14ac:dyDescent="0.2">
      <c r="A2361" s="75">
        <f t="shared" si="799"/>
        <v>45296</v>
      </c>
      <c r="B2361" s="2">
        <f t="shared" si="790"/>
        <v>433.96404135</v>
      </c>
      <c r="C2361" s="157">
        <f t="shared" si="808"/>
        <v>432.93713416000003</v>
      </c>
      <c r="D2361" s="158">
        <f t="shared" si="800"/>
        <v>6716.74</v>
      </c>
      <c r="E2361" s="150">
        <f>IF(AND(K2361=1,K2360&gt;1),VLOOKUP(A2360,[1]Plan1!$GA$137:$GD$300,4),E2360)</f>
        <v>6735.55</v>
      </c>
      <c r="F2361" s="152">
        <f t="shared" si="791"/>
        <v>45229</v>
      </c>
      <c r="G2361" s="152">
        <f t="shared" si="809"/>
        <v>45260</v>
      </c>
      <c r="H2361" s="159">
        <f t="shared" si="792"/>
        <v>2.8004657021114543E-3</v>
      </c>
      <c r="I2361" s="160">
        <f t="shared" si="801"/>
        <v>45321</v>
      </c>
      <c r="J2361" s="155">
        <f t="shared" si="810"/>
        <v>31</v>
      </c>
      <c r="K2361" s="155">
        <f t="shared" si="806"/>
        <v>6</v>
      </c>
      <c r="L2361" s="2">
        <f t="shared" si="802"/>
        <v>1.0005414100000001</v>
      </c>
      <c r="M2361" s="157">
        <f t="shared" si="807"/>
        <v>1.0005414100000001</v>
      </c>
      <c r="N2361" s="2">
        <f t="shared" si="793"/>
        <v>433.17153065000002</v>
      </c>
      <c r="O2361" s="161">
        <f t="shared" si="803"/>
        <v>0</v>
      </c>
      <c r="P2361" s="162">
        <f t="shared" si="794"/>
        <v>0</v>
      </c>
      <c r="Q2361" s="157">
        <f t="shared" si="795"/>
        <v>0</v>
      </c>
      <c r="R2361" s="163">
        <f t="shared" si="804"/>
        <v>0.12</v>
      </c>
      <c r="S2361" s="161">
        <f t="shared" si="796"/>
        <v>6</v>
      </c>
      <c r="T2361" s="161">
        <v>360</v>
      </c>
      <c r="U2361" s="164">
        <f t="shared" si="797"/>
        <v>1.001829554</v>
      </c>
      <c r="V2361" s="157">
        <f t="shared" si="798"/>
        <v>0.79251070000000001</v>
      </c>
      <c r="W2361" s="2">
        <f t="shared" si="805"/>
        <v>0</v>
      </c>
      <c r="X2361" s="8"/>
      <c r="Y2361" s="8"/>
      <c r="Z2361" s="5"/>
      <c r="AA2361" s="1"/>
      <c r="AB2361" s="8"/>
      <c r="AC2361" s="3"/>
      <c r="AD2361" s="1"/>
      <c r="AE2361" s="3"/>
      <c r="AF2361" s="3"/>
      <c r="AG2361" s="4"/>
      <c r="AH2361" s="4"/>
      <c r="AI2361" s="4"/>
      <c r="AJ2361" s="1"/>
      <c r="AK2361" s="1"/>
      <c r="AL2361" s="1"/>
      <c r="AM2361" s="1"/>
    </row>
    <row r="2362" spans="1:39" ht="15" customHeight="1" x14ac:dyDescent="0.2">
      <c r="A2362" s="75">
        <f t="shared" si="799"/>
        <v>45297</v>
      </c>
      <c r="B2362" s="2">
        <f t="shared" si="790"/>
        <v>434.13542728000004</v>
      </c>
      <c r="C2362" s="157">
        <f t="shared" si="808"/>
        <v>432.93713416000003</v>
      </c>
      <c r="D2362" s="158">
        <f t="shared" si="800"/>
        <v>6716.74</v>
      </c>
      <c r="E2362" s="150">
        <f>IF(AND(K2362=1,K2361&gt;1),VLOOKUP(A2361,[1]Plan1!$GA$137:$GD$300,4),E2361)</f>
        <v>6735.55</v>
      </c>
      <c r="F2362" s="152">
        <f t="shared" si="791"/>
        <v>45229</v>
      </c>
      <c r="G2362" s="152">
        <f t="shared" si="809"/>
        <v>45260</v>
      </c>
      <c r="H2362" s="159">
        <f t="shared" si="792"/>
        <v>2.8004657021114543E-3</v>
      </c>
      <c r="I2362" s="160">
        <f t="shared" si="801"/>
        <v>45321</v>
      </c>
      <c r="J2362" s="155">
        <f t="shared" si="810"/>
        <v>31</v>
      </c>
      <c r="K2362" s="155">
        <f t="shared" si="806"/>
        <v>7</v>
      </c>
      <c r="L2362" s="2">
        <f t="shared" si="802"/>
        <v>1.00063167</v>
      </c>
      <c r="M2362" s="157">
        <f t="shared" si="807"/>
        <v>1.00063167</v>
      </c>
      <c r="N2362" s="2">
        <f t="shared" si="793"/>
        <v>433.21060755000002</v>
      </c>
      <c r="O2362" s="161">
        <f t="shared" si="803"/>
        <v>0</v>
      </c>
      <c r="P2362" s="162">
        <f t="shared" si="794"/>
        <v>0</v>
      </c>
      <c r="Q2362" s="157">
        <f t="shared" si="795"/>
        <v>0</v>
      </c>
      <c r="R2362" s="163">
        <f t="shared" si="804"/>
        <v>0.12</v>
      </c>
      <c r="S2362" s="161">
        <f t="shared" si="796"/>
        <v>7</v>
      </c>
      <c r="T2362" s="161">
        <v>360</v>
      </c>
      <c r="U2362" s="164">
        <f t="shared" si="797"/>
        <v>1.002134804</v>
      </c>
      <c r="V2362" s="157">
        <f t="shared" si="798"/>
        <v>0.92481972999999995</v>
      </c>
      <c r="W2362" s="2">
        <f t="shared" si="805"/>
        <v>0</v>
      </c>
      <c r="X2362" s="8"/>
      <c r="Y2362" s="8"/>
      <c r="Z2362" s="5"/>
      <c r="AA2362" s="1"/>
      <c r="AB2362" s="8"/>
      <c r="AC2362" s="3"/>
      <c r="AD2362" s="1"/>
      <c r="AE2362" s="3"/>
      <c r="AF2362" s="3"/>
      <c r="AG2362" s="4"/>
      <c r="AH2362" s="4"/>
      <c r="AI2362" s="4"/>
      <c r="AJ2362" s="1"/>
      <c r="AK2362" s="1"/>
      <c r="AL2362" s="1"/>
      <c r="AM2362" s="1"/>
    </row>
    <row r="2363" spans="1:39" ht="15" customHeight="1" x14ac:dyDescent="0.2">
      <c r="A2363" s="75">
        <f t="shared" si="799"/>
        <v>45298</v>
      </c>
      <c r="B2363" s="2">
        <f t="shared" si="790"/>
        <v>434.30688649000001</v>
      </c>
      <c r="C2363" s="157">
        <f t="shared" si="808"/>
        <v>432.93713416000003</v>
      </c>
      <c r="D2363" s="158">
        <f t="shared" si="800"/>
        <v>6716.74</v>
      </c>
      <c r="E2363" s="150">
        <f>IF(AND(K2363=1,K2362&gt;1),VLOOKUP(A2362,[1]Plan1!$GA$137:$GD$300,4),E2362)</f>
        <v>6735.55</v>
      </c>
      <c r="F2363" s="152">
        <f t="shared" si="791"/>
        <v>45229</v>
      </c>
      <c r="G2363" s="152">
        <f t="shared" si="809"/>
        <v>45260</v>
      </c>
      <c r="H2363" s="159">
        <f t="shared" si="792"/>
        <v>2.8004657021114543E-3</v>
      </c>
      <c r="I2363" s="160">
        <f t="shared" si="801"/>
        <v>45321</v>
      </c>
      <c r="J2363" s="155">
        <f t="shared" si="810"/>
        <v>31</v>
      </c>
      <c r="K2363" s="155">
        <f t="shared" si="806"/>
        <v>8</v>
      </c>
      <c r="L2363" s="2">
        <f t="shared" si="802"/>
        <v>1.00072195</v>
      </c>
      <c r="M2363" s="157">
        <f t="shared" si="807"/>
        <v>1.00072195</v>
      </c>
      <c r="N2363" s="2">
        <f t="shared" si="793"/>
        <v>433.24969312000002</v>
      </c>
      <c r="O2363" s="161">
        <f t="shared" si="803"/>
        <v>0</v>
      </c>
      <c r="P2363" s="162">
        <f t="shared" si="794"/>
        <v>0</v>
      </c>
      <c r="Q2363" s="157">
        <f t="shared" si="795"/>
        <v>0</v>
      </c>
      <c r="R2363" s="163">
        <f t="shared" si="804"/>
        <v>0.12</v>
      </c>
      <c r="S2363" s="161">
        <f t="shared" si="796"/>
        <v>8</v>
      </c>
      <c r="T2363" s="161">
        <v>360</v>
      </c>
      <c r="U2363" s="164">
        <f t="shared" si="797"/>
        <v>1.002440148</v>
      </c>
      <c r="V2363" s="157">
        <f t="shared" si="798"/>
        <v>1.05719337</v>
      </c>
      <c r="W2363" s="2">
        <f t="shared" si="805"/>
        <v>0</v>
      </c>
      <c r="X2363" s="8"/>
      <c r="Y2363" s="8"/>
      <c r="Z2363" s="5"/>
      <c r="AA2363" s="1"/>
      <c r="AB2363" s="8"/>
      <c r="AC2363" s="3"/>
      <c r="AD2363" s="1"/>
      <c r="AE2363" s="3"/>
      <c r="AF2363" s="3"/>
      <c r="AG2363" s="4"/>
      <c r="AH2363" s="4"/>
      <c r="AI2363" s="4"/>
      <c r="AJ2363" s="1"/>
      <c r="AK2363" s="1"/>
      <c r="AL2363" s="1"/>
      <c r="AM2363" s="1"/>
    </row>
    <row r="2364" spans="1:39" ht="15" customHeight="1" x14ac:dyDescent="0.2">
      <c r="A2364" s="75">
        <f t="shared" si="799"/>
        <v>45299</v>
      </c>
      <c r="B2364" s="2">
        <f t="shared" si="790"/>
        <v>434.47840984999999</v>
      </c>
      <c r="C2364" s="157">
        <f t="shared" si="808"/>
        <v>432.93713416000003</v>
      </c>
      <c r="D2364" s="158">
        <f t="shared" si="800"/>
        <v>6716.74</v>
      </c>
      <c r="E2364" s="150">
        <f>IF(AND(K2364=1,K2363&gt;1),VLOOKUP(A2363,[1]Plan1!$GA$137:$GD$300,4),E2363)</f>
        <v>6735.55</v>
      </c>
      <c r="F2364" s="152">
        <f t="shared" si="791"/>
        <v>45229</v>
      </c>
      <c r="G2364" s="152">
        <f t="shared" si="809"/>
        <v>45260</v>
      </c>
      <c r="H2364" s="159">
        <f t="shared" si="792"/>
        <v>2.8004657021114543E-3</v>
      </c>
      <c r="I2364" s="160">
        <f t="shared" si="801"/>
        <v>45321</v>
      </c>
      <c r="J2364" s="155">
        <f t="shared" si="810"/>
        <v>31</v>
      </c>
      <c r="K2364" s="155">
        <f t="shared" si="806"/>
        <v>9</v>
      </c>
      <c r="L2364" s="2">
        <f t="shared" si="802"/>
        <v>1.00081223</v>
      </c>
      <c r="M2364" s="157">
        <f t="shared" si="807"/>
        <v>1.00081223</v>
      </c>
      <c r="N2364" s="2">
        <f t="shared" si="793"/>
        <v>433.28877868000001</v>
      </c>
      <c r="O2364" s="161">
        <f t="shared" si="803"/>
        <v>0</v>
      </c>
      <c r="P2364" s="162">
        <f t="shared" si="794"/>
        <v>0</v>
      </c>
      <c r="Q2364" s="157">
        <f t="shared" si="795"/>
        <v>0</v>
      </c>
      <c r="R2364" s="163">
        <f t="shared" si="804"/>
        <v>0.12</v>
      </c>
      <c r="S2364" s="161">
        <f t="shared" si="796"/>
        <v>9</v>
      </c>
      <c r="T2364" s="161">
        <v>360</v>
      </c>
      <c r="U2364" s="164">
        <f t="shared" si="797"/>
        <v>1.002745585</v>
      </c>
      <c r="V2364" s="157">
        <f t="shared" si="798"/>
        <v>1.18963117</v>
      </c>
      <c r="W2364" s="2">
        <f t="shared" si="805"/>
        <v>0</v>
      </c>
      <c r="X2364" s="8"/>
      <c r="Y2364" s="8"/>
      <c r="Z2364" s="5"/>
      <c r="AA2364" s="1"/>
      <c r="AB2364" s="8"/>
      <c r="AC2364" s="3"/>
      <c r="AD2364" s="1"/>
      <c r="AE2364" s="3"/>
      <c r="AF2364" s="3"/>
      <c r="AG2364" s="4"/>
      <c r="AH2364" s="4"/>
      <c r="AI2364" s="4"/>
      <c r="AJ2364" s="1"/>
      <c r="AK2364" s="1"/>
      <c r="AL2364" s="1"/>
      <c r="AM2364" s="1"/>
    </row>
    <row r="2365" spans="1:39" ht="15" customHeight="1" x14ac:dyDescent="0.2">
      <c r="A2365" s="75">
        <f t="shared" si="799"/>
        <v>45300</v>
      </c>
      <c r="B2365" s="2">
        <f t="shared" si="790"/>
        <v>434.65000172999999</v>
      </c>
      <c r="C2365" s="157">
        <f t="shared" si="808"/>
        <v>432.93713416000003</v>
      </c>
      <c r="D2365" s="158">
        <f t="shared" si="800"/>
        <v>6716.74</v>
      </c>
      <c r="E2365" s="150">
        <f>IF(AND(K2365=1,K2364&gt;1),VLOOKUP(A2364,[1]Plan1!$GA$137:$GD$300,4),E2364)</f>
        <v>6735.55</v>
      </c>
      <c r="F2365" s="152">
        <f t="shared" si="791"/>
        <v>45229</v>
      </c>
      <c r="G2365" s="152">
        <f t="shared" si="809"/>
        <v>45260</v>
      </c>
      <c r="H2365" s="159">
        <f t="shared" si="792"/>
        <v>2.8004657021114543E-3</v>
      </c>
      <c r="I2365" s="160">
        <f t="shared" si="801"/>
        <v>45321</v>
      </c>
      <c r="J2365" s="155">
        <f t="shared" si="810"/>
        <v>31</v>
      </c>
      <c r="K2365" s="155">
        <f t="shared" si="806"/>
        <v>10</v>
      </c>
      <c r="L2365" s="2">
        <f t="shared" si="802"/>
        <v>1.0009025199999999</v>
      </c>
      <c r="M2365" s="157">
        <f t="shared" si="807"/>
        <v>1.0009025199999999</v>
      </c>
      <c r="N2365" s="2">
        <f t="shared" si="793"/>
        <v>433.32786857999997</v>
      </c>
      <c r="O2365" s="161">
        <f t="shared" si="803"/>
        <v>0</v>
      </c>
      <c r="P2365" s="162">
        <f t="shared" si="794"/>
        <v>0</v>
      </c>
      <c r="Q2365" s="157">
        <f t="shared" si="795"/>
        <v>0</v>
      </c>
      <c r="R2365" s="163">
        <f t="shared" si="804"/>
        <v>0.12</v>
      </c>
      <c r="S2365" s="161">
        <f t="shared" si="796"/>
        <v>10</v>
      </c>
      <c r="T2365" s="161">
        <v>360</v>
      </c>
      <c r="U2365" s="164">
        <f t="shared" si="797"/>
        <v>1.0030511150000001</v>
      </c>
      <c r="V2365" s="157">
        <f t="shared" si="798"/>
        <v>1.32213315</v>
      </c>
      <c r="W2365" s="2">
        <f t="shared" si="805"/>
        <v>0</v>
      </c>
      <c r="X2365" s="8"/>
      <c r="Y2365" s="8"/>
      <c r="Z2365" s="5"/>
      <c r="AA2365" s="1"/>
      <c r="AB2365" s="8"/>
      <c r="AC2365" s="3"/>
      <c r="AD2365" s="1"/>
      <c r="AE2365" s="3"/>
      <c r="AF2365" s="3"/>
      <c r="AG2365" s="4"/>
      <c r="AH2365" s="4"/>
      <c r="AI2365" s="4"/>
      <c r="AJ2365" s="1"/>
      <c r="AK2365" s="1"/>
      <c r="AL2365" s="1"/>
      <c r="AM2365" s="1"/>
    </row>
    <row r="2366" spans="1:39" ht="15" customHeight="1" x14ac:dyDescent="0.2">
      <c r="A2366" s="75">
        <f t="shared" si="799"/>
        <v>45301</v>
      </c>
      <c r="B2366" s="2">
        <f t="shared" si="790"/>
        <v>434.82165779999997</v>
      </c>
      <c r="C2366" s="157">
        <f t="shared" si="808"/>
        <v>432.93713416000003</v>
      </c>
      <c r="D2366" s="158">
        <f t="shared" si="800"/>
        <v>6716.74</v>
      </c>
      <c r="E2366" s="150">
        <f>IF(AND(K2366=1,K2365&gt;1),VLOOKUP(A2365,[1]Plan1!$GA$137:$GD$300,4),E2365)</f>
        <v>6735.55</v>
      </c>
      <c r="F2366" s="152">
        <f t="shared" si="791"/>
        <v>45229</v>
      </c>
      <c r="G2366" s="152">
        <f t="shared" si="809"/>
        <v>45260</v>
      </c>
      <c r="H2366" s="159">
        <f t="shared" si="792"/>
        <v>2.8004657021114543E-3</v>
      </c>
      <c r="I2366" s="160">
        <f t="shared" si="801"/>
        <v>45321</v>
      </c>
      <c r="J2366" s="155">
        <f t="shared" si="810"/>
        <v>31</v>
      </c>
      <c r="K2366" s="155">
        <f t="shared" si="806"/>
        <v>11</v>
      </c>
      <c r="L2366" s="2">
        <f t="shared" si="802"/>
        <v>1.0009928100000001</v>
      </c>
      <c r="M2366" s="157">
        <f t="shared" si="807"/>
        <v>1.0009928100000001</v>
      </c>
      <c r="N2366" s="2">
        <f t="shared" si="793"/>
        <v>433.36695846999999</v>
      </c>
      <c r="O2366" s="161">
        <f t="shared" si="803"/>
        <v>0</v>
      </c>
      <c r="P2366" s="162">
        <f t="shared" si="794"/>
        <v>0</v>
      </c>
      <c r="Q2366" s="157">
        <f t="shared" si="795"/>
        <v>0</v>
      </c>
      <c r="R2366" s="163">
        <f t="shared" si="804"/>
        <v>0.12</v>
      </c>
      <c r="S2366" s="161">
        <f t="shared" si="796"/>
        <v>11</v>
      </c>
      <c r="T2366" s="161">
        <v>360</v>
      </c>
      <c r="U2366" s="164">
        <f t="shared" si="797"/>
        <v>1.0033567379999999</v>
      </c>
      <c r="V2366" s="157">
        <f t="shared" si="798"/>
        <v>1.45469933</v>
      </c>
      <c r="W2366" s="2">
        <f t="shared" si="805"/>
        <v>0</v>
      </c>
      <c r="X2366" s="8"/>
      <c r="Y2366" s="8"/>
      <c r="Z2366" s="5"/>
      <c r="AA2366" s="1"/>
      <c r="AB2366" s="8"/>
      <c r="AC2366" s="3"/>
      <c r="AD2366" s="1"/>
      <c r="AE2366" s="3"/>
      <c r="AF2366" s="3"/>
      <c r="AG2366" s="4"/>
      <c r="AH2366" s="4"/>
      <c r="AI2366" s="4"/>
      <c r="AJ2366" s="1"/>
      <c r="AK2366" s="1"/>
      <c r="AL2366" s="1"/>
      <c r="AM2366" s="1"/>
    </row>
    <row r="2367" spans="1:39" ht="15" customHeight="1" x14ac:dyDescent="0.2">
      <c r="A2367" s="75">
        <f t="shared" si="799"/>
        <v>45302</v>
      </c>
      <c r="B2367" s="2">
        <f t="shared" si="790"/>
        <v>434.99338675999996</v>
      </c>
      <c r="C2367" s="157">
        <f t="shared" si="808"/>
        <v>432.93713416000003</v>
      </c>
      <c r="D2367" s="158">
        <f t="shared" si="800"/>
        <v>6716.74</v>
      </c>
      <c r="E2367" s="150">
        <f>IF(AND(K2367=1,K2366&gt;1),VLOOKUP(A2366,[1]Plan1!$GA$137:$GD$300,4),E2366)</f>
        <v>6735.55</v>
      </c>
      <c r="F2367" s="152">
        <f t="shared" si="791"/>
        <v>45229</v>
      </c>
      <c r="G2367" s="152">
        <f t="shared" si="809"/>
        <v>45260</v>
      </c>
      <c r="H2367" s="159">
        <f t="shared" si="792"/>
        <v>2.8004657021114543E-3</v>
      </c>
      <c r="I2367" s="160">
        <f t="shared" si="801"/>
        <v>45321</v>
      </c>
      <c r="J2367" s="155">
        <f t="shared" si="810"/>
        <v>31</v>
      </c>
      <c r="K2367" s="155">
        <f t="shared" si="806"/>
        <v>12</v>
      </c>
      <c r="L2367" s="2">
        <f t="shared" si="802"/>
        <v>1.0010831200000001</v>
      </c>
      <c r="M2367" s="157">
        <f t="shared" si="807"/>
        <v>1.0010831200000001</v>
      </c>
      <c r="N2367" s="2">
        <f t="shared" si="793"/>
        <v>433.40605701999999</v>
      </c>
      <c r="O2367" s="161">
        <f t="shared" si="803"/>
        <v>0</v>
      </c>
      <c r="P2367" s="162">
        <f t="shared" si="794"/>
        <v>0</v>
      </c>
      <c r="Q2367" s="157">
        <f t="shared" si="795"/>
        <v>0</v>
      </c>
      <c r="R2367" s="163">
        <f t="shared" si="804"/>
        <v>0.12</v>
      </c>
      <c r="S2367" s="161">
        <f t="shared" si="796"/>
        <v>12</v>
      </c>
      <c r="T2367" s="161">
        <v>360</v>
      </c>
      <c r="U2367" s="164">
        <f t="shared" si="797"/>
        <v>1.0036624540000001</v>
      </c>
      <c r="V2367" s="157">
        <f t="shared" si="798"/>
        <v>1.5873297399999999</v>
      </c>
      <c r="W2367" s="2">
        <f t="shared" si="805"/>
        <v>0</v>
      </c>
      <c r="X2367" s="8"/>
      <c r="Y2367" s="8"/>
      <c r="Z2367" s="5"/>
      <c r="AA2367" s="1"/>
      <c r="AB2367" s="8"/>
      <c r="AC2367" s="3"/>
      <c r="AD2367" s="1"/>
      <c r="AE2367" s="3"/>
      <c r="AF2367" s="3"/>
      <c r="AG2367" s="4"/>
      <c r="AH2367" s="4"/>
      <c r="AI2367" s="4"/>
      <c r="AJ2367" s="1"/>
      <c r="AK2367" s="1"/>
      <c r="AL2367" s="1"/>
      <c r="AM2367" s="1"/>
    </row>
    <row r="2368" spans="1:39" ht="15" customHeight="1" x14ac:dyDescent="0.2">
      <c r="A2368" s="75">
        <f t="shared" si="799"/>
        <v>45303</v>
      </c>
      <c r="B2368" s="2">
        <f t="shared" si="790"/>
        <v>435.16518037999998</v>
      </c>
      <c r="C2368" s="157">
        <f t="shared" si="808"/>
        <v>432.93713416000003</v>
      </c>
      <c r="D2368" s="158">
        <f t="shared" si="800"/>
        <v>6716.74</v>
      </c>
      <c r="E2368" s="150">
        <f>IF(AND(K2368=1,K2367&gt;1),VLOOKUP(A2367,[1]Plan1!$GA$137:$GD$300,4),E2367)</f>
        <v>6735.55</v>
      </c>
      <c r="F2368" s="152">
        <f t="shared" si="791"/>
        <v>45229</v>
      </c>
      <c r="G2368" s="152">
        <f t="shared" si="809"/>
        <v>45260</v>
      </c>
      <c r="H2368" s="159">
        <f t="shared" si="792"/>
        <v>2.8004657021114543E-3</v>
      </c>
      <c r="I2368" s="160">
        <f t="shared" si="801"/>
        <v>45321</v>
      </c>
      <c r="J2368" s="155">
        <f t="shared" si="810"/>
        <v>31</v>
      </c>
      <c r="K2368" s="155">
        <f t="shared" si="806"/>
        <v>13</v>
      </c>
      <c r="L2368" s="2">
        <f t="shared" si="802"/>
        <v>1.0011734299999999</v>
      </c>
      <c r="M2368" s="157">
        <f t="shared" si="807"/>
        <v>1.0011734299999999</v>
      </c>
      <c r="N2368" s="2">
        <f t="shared" si="793"/>
        <v>433.44515558000001</v>
      </c>
      <c r="O2368" s="161">
        <f t="shared" si="803"/>
        <v>0</v>
      </c>
      <c r="P2368" s="162">
        <f t="shared" si="794"/>
        <v>0</v>
      </c>
      <c r="Q2368" s="157">
        <f t="shared" si="795"/>
        <v>0</v>
      </c>
      <c r="R2368" s="163">
        <f t="shared" si="804"/>
        <v>0.12</v>
      </c>
      <c r="S2368" s="161">
        <f t="shared" si="796"/>
        <v>13</v>
      </c>
      <c r="T2368" s="161">
        <v>360</v>
      </c>
      <c r="U2368" s="164">
        <f t="shared" si="797"/>
        <v>1.0039682640000001</v>
      </c>
      <c r="V2368" s="157">
        <f t="shared" si="798"/>
        <v>1.7200248</v>
      </c>
      <c r="W2368" s="2">
        <f t="shared" si="805"/>
        <v>0</v>
      </c>
      <c r="X2368" s="8"/>
      <c r="Y2368" s="8"/>
      <c r="Z2368" s="5"/>
      <c r="AA2368" s="1"/>
      <c r="AB2368" s="8"/>
      <c r="AC2368" s="3"/>
      <c r="AD2368" s="1"/>
      <c r="AE2368" s="3"/>
      <c r="AF2368" s="3"/>
      <c r="AG2368" s="4"/>
      <c r="AH2368" s="4"/>
      <c r="AI2368" s="4"/>
      <c r="AJ2368" s="1"/>
      <c r="AK2368" s="1"/>
      <c r="AL2368" s="1"/>
      <c r="AM2368" s="1"/>
    </row>
    <row r="2369" spans="1:39" ht="15" customHeight="1" x14ac:dyDescent="0.2">
      <c r="A2369" s="75">
        <f t="shared" si="799"/>
        <v>45304</v>
      </c>
      <c r="B2369" s="2">
        <f t="shared" si="790"/>
        <v>435.33704212999999</v>
      </c>
      <c r="C2369" s="157">
        <f t="shared" si="808"/>
        <v>432.93713416000003</v>
      </c>
      <c r="D2369" s="158">
        <f t="shared" si="800"/>
        <v>6716.74</v>
      </c>
      <c r="E2369" s="150">
        <f>IF(AND(K2369=1,K2368&gt;1),VLOOKUP(A2368,[1]Plan1!$GA$137:$GD$300,4),E2368)</f>
        <v>6735.55</v>
      </c>
      <c r="F2369" s="152">
        <f t="shared" si="791"/>
        <v>45229</v>
      </c>
      <c r="G2369" s="152">
        <f t="shared" si="809"/>
        <v>45260</v>
      </c>
      <c r="H2369" s="159">
        <f t="shared" si="792"/>
        <v>2.8004657021114543E-3</v>
      </c>
      <c r="I2369" s="160">
        <f t="shared" si="801"/>
        <v>45321</v>
      </c>
      <c r="J2369" s="155">
        <f t="shared" si="810"/>
        <v>31</v>
      </c>
      <c r="K2369" s="155">
        <f t="shared" si="806"/>
        <v>14</v>
      </c>
      <c r="L2369" s="2">
        <f t="shared" si="802"/>
        <v>1.0012637499999999</v>
      </c>
      <c r="M2369" s="157">
        <f t="shared" si="807"/>
        <v>1.0012637499999999</v>
      </c>
      <c r="N2369" s="2">
        <f t="shared" si="793"/>
        <v>433.48425845999998</v>
      </c>
      <c r="O2369" s="161">
        <f t="shared" si="803"/>
        <v>0</v>
      </c>
      <c r="P2369" s="162">
        <f t="shared" si="794"/>
        <v>0</v>
      </c>
      <c r="Q2369" s="157">
        <f t="shared" si="795"/>
        <v>0</v>
      </c>
      <c r="R2369" s="163">
        <f t="shared" si="804"/>
        <v>0.12</v>
      </c>
      <c r="S2369" s="161">
        <f t="shared" si="796"/>
        <v>14</v>
      </c>
      <c r="T2369" s="161">
        <v>360</v>
      </c>
      <c r="U2369" s="164">
        <f t="shared" si="797"/>
        <v>1.0042741660000001</v>
      </c>
      <c r="V2369" s="157">
        <f t="shared" si="798"/>
        <v>1.85278367</v>
      </c>
      <c r="W2369" s="2">
        <f t="shared" si="805"/>
        <v>0</v>
      </c>
      <c r="X2369" s="8"/>
      <c r="Y2369" s="8"/>
      <c r="Z2369" s="5"/>
      <c r="AA2369" s="1"/>
      <c r="AB2369" s="8"/>
      <c r="AC2369" s="3"/>
      <c r="AD2369" s="1"/>
      <c r="AE2369" s="3"/>
      <c r="AF2369" s="3"/>
      <c r="AG2369" s="4"/>
      <c r="AH2369" s="4"/>
      <c r="AI2369" s="4"/>
      <c r="AJ2369" s="1"/>
      <c r="AK2369" s="1"/>
      <c r="AL2369" s="1"/>
      <c r="AM2369" s="1"/>
    </row>
    <row r="2370" spans="1:39" ht="15" customHeight="1" x14ac:dyDescent="0.2">
      <c r="A2370" s="75">
        <f t="shared" si="799"/>
        <v>45305</v>
      </c>
      <c r="B2370" s="2">
        <f t="shared" si="790"/>
        <v>435.50897290999995</v>
      </c>
      <c r="C2370" s="157">
        <f t="shared" si="808"/>
        <v>432.93713416000003</v>
      </c>
      <c r="D2370" s="158">
        <f t="shared" si="800"/>
        <v>6716.74</v>
      </c>
      <c r="E2370" s="150">
        <f>IF(AND(K2370=1,K2369&gt;1),VLOOKUP(A2369,[1]Plan1!$GA$137:$GD$300,4),E2369)</f>
        <v>6735.55</v>
      </c>
      <c r="F2370" s="152">
        <f t="shared" si="791"/>
        <v>45229</v>
      </c>
      <c r="G2370" s="152">
        <f t="shared" si="809"/>
        <v>45260</v>
      </c>
      <c r="H2370" s="159">
        <f t="shared" si="792"/>
        <v>2.8004657021114543E-3</v>
      </c>
      <c r="I2370" s="160">
        <f t="shared" si="801"/>
        <v>45321</v>
      </c>
      <c r="J2370" s="155">
        <f t="shared" si="810"/>
        <v>31</v>
      </c>
      <c r="K2370" s="155">
        <f t="shared" si="806"/>
        <v>15</v>
      </c>
      <c r="L2370" s="2">
        <f t="shared" si="802"/>
        <v>1.00135408</v>
      </c>
      <c r="M2370" s="157">
        <f t="shared" si="807"/>
        <v>1.00135408</v>
      </c>
      <c r="N2370" s="2">
        <f t="shared" si="793"/>
        <v>433.52336566999998</v>
      </c>
      <c r="O2370" s="161">
        <f t="shared" si="803"/>
        <v>0</v>
      </c>
      <c r="P2370" s="162">
        <f t="shared" si="794"/>
        <v>0</v>
      </c>
      <c r="Q2370" s="157">
        <f t="shared" si="795"/>
        <v>0</v>
      </c>
      <c r="R2370" s="163">
        <f t="shared" si="804"/>
        <v>0.12</v>
      </c>
      <c r="S2370" s="161">
        <f t="shared" si="796"/>
        <v>15</v>
      </c>
      <c r="T2370" s="161">
        <v>360</v>
      </c>
      <c r="U2370" s="164">
        <f t="shared" si="797"/>
        <v>1.0045801620000001</v>
      </c>
      <c r="V2370" s="157">
        <f t="shared" si="798"/>
        <v>1.98560724</v>
      </c>
      <c r="W2370" s="2">
        <f t="shared" si="805"/>
        <v>0</v>
      </c>
      <c r="X2370" s="8"/>
      <c r="Y2370" s="8"/>
      <c r="Z2370" s="5"/>
      <c r="AA2370" s="1"/>
      <c r="AB2370" s="8"/>
      <c r="AC2370" s="3"/>
      <c r="AD2370" s="1"/>
      <c r="AE2370" s="3"/>
      <c r="AF2370" s="3"/>
      <c r="AG2370" s="4"/>
      <c r="AH2370" s="4"/>
      <c r="AI2370" s="4"/>
      <c r="AJ2370" s="1"/>
      <c r="AK2370" s="1"/>
      <c r="AL2370" s="1"/>
      <c r="AM2370" s="1"/>
    </row>
    <row r="2371" spans="1:39" ht="15" customHeight="1" x14ac:dyDescent="0.2">
      <c r="A2371" s="75">
        <f t="shared" si="799"/>
        <v>45306</v>
      </c>
      <c r="B2371" s="2">
        <f t="shared" si="790"/>
        <v>435.68097229</v>
      </c>
      <c r="C2371" s="157">
        <f t="shared" si="808"/>
        <v>432.93713416000003</v>
      </c>
      <c r="D2371" s="158">
        <f t="shared" si="800"/>
        <v>6716.74</v>
      </c>
      <c r="E2371" s="150">
        <f>IF(AND(K2371=1,K2370&gt;1),VLOOKUP(A2370,[1]Plan1!$GA$137:$GD$300,4),E2370)</f>
        <v>6735.55</v>
      </c>
      <c r="F2371" s="152">
        <f t="shared" si="791"/>
        <v>45229</v>
      </c>
      <c r="G2371" s="152">
        <f t="shared" si="809"/>
        <v>45260</v>
      </c>
      <c r="H2371" s="159">
        <f t="shared" si="792"/>
        <v>2.8004657021114543E-3</v>
      </c>
      <c r="I2371" s="160">
        <f t="shared" si="801"/>
        <v>45321</v>
      </c>
      <c r="J2371" s="155">
        <f t="shared" si="810"/>
        <v>31</v>
      </c>
      <c r="K2371" s="155">
        <f t="shared" si="806"/>
        <v>16</v>
      </c>
      <c r="L2371" s="2">
        <f t="shared" si="802"/>
        <v>1.0014444199999999</v>
      </c>
      <c r="M2371" s="157">
        <f t="shared" si="807"/>
        <v>1.0014444199999999</v>
      </c>
      <c r="N2371" s="2">
        <f t="shared" si="793"/>
        <v>433.56247721</v>
      </c>
      <c r="O2371" s="161">
        <f t="shared" si="803"/>
        <v>0</v>
      </c>
      <c r="P2371" s="162">
        <f t="shared" si="794"/>
        <v>0</v>
      </c>
      <c r="Q2371" s="157">
        <f t="shared" si="795"/>
        <v>0</v>
      </c>
      <c r="R2371" s="163">
        <f t="shared" si="804"/>
        <v>0.12</v>
      </c>
      <c r="S2371" s="161">
        <f t="shared" si="796"/>
        <v>16</v>
      </c>
      <c r="T2371" s="161">
        <v>360</v>
      </c>
      <c r="U2371" s="164">
        <f t="shared" si="797"/>
        <v>1.0048862510000001</v>
      </c>
      <c r="V2371" s="157">
        <f t="shared" si="798"/>
        <v>2.1184950800000002</v>
      </c>
      <c r="W2371" s="2">
        <f t="shared" si="805"/>
        <v>0</v>
      </c>
      <c r="X2371" s="8"/>
      <c r="Y2371" s="8"/>
      <c r="Z2371" s="5"/>
      <c r="AA2371" s="1"/>
      <c r="AB2371" s="8"/>
      <c r="AC2371" s="3"/>
      <c r="AD2371" s="1"/>
      <c r="AE2371" s="3"/>
      <c r="AF2371" s="3"/>
      <c r="AG2371" s="4"/>
      <c r="AH2371" s="4"/>
      <c r="AI2371" s="4"/>
      <c r="AJ2371" s="1"/>
      <c r="AK2371" s="1"/>
      <c r="AL2371" s="1"/>
      <c r="AM2371" s="1"/>
    </row>
    <row r="2372" spans="1:39" ht="15" customHeight="1" x14ac:dyDescent="0.2">
      <c r="A2372" s="75">
        <f t="shared" si="799"/>
        <v>45307</v>
      </c>
      <c r="B2372" s="2">
        <f t="shared" si="790"/>
        <v>435.85303594000004</v>
      </c>
      <c r="C2372" s="157">
        <f t="shared" si="808"/>
        <v>432.93713416000003</v>
      </c>
      <c r="D2372" s="158">
        <f t="shared" si="800"/>
        <v>6716.74</v>
      </c>
      <c r="E2372" s="150">
        <f>IF(AND(K2372=1,K2371&gt;1),VLOOKUP(A2371,[1]Plan1!$GA$137:$GD$300,4),E2371)</f>
        <v>6735.55</v>
      </c>
      <c r="F2372" s="152">
        <f t="shared" si="791"/>
        <v>45229</v>
      </c>
      <c r="G2372" s="152">
        <f t="shared" si="809"/>
        <v>45260</v>
      </c>
      <c r="H2372" s="159">
        <f t="shared" si="792"/>
        <v>2.8004657021114543E-3</v>
      </c>
      <c r="I2372" s="160">
        <f t="shared" si="801"/>
        <v>45321</v>
      </c>
      <c r="J2372" s="155">
        <f t="shared" si="810"/>
        <v>31</v>
      </c>
      <c r="K2372" s="155">
        <f t="shared" si="806"/>
        <v>17</v>
      </c>
      <c r="L2372" s="2">
        <f t="shared" si="802"/>
        <v>1.00153476</v>
      </c>
      <c r="M2372" s="157">
        <f t="shared" si="807"/>
        <v>1.00153476</v>
      </c>
      <c r="N2372" s="2">
        <f t="shared" si="793"/>
        <v>433.60158875000002</v>
      </c>
      <c r="O2372" s="161">
        <f t="shared" si="803"/>
        <v>0</v>
      </c>
      <c r="P2372" s="162">
        <f t="shared" si="794"/>
        <v>0</v>
      </c>
      <c r="Q2372" s="157">
        <f t="shared" si="795"/>
        <v>0</v>
      </c>
      <c r="R2372" s="163">
        <f t="shared" si="804"/>
        <v>0.12</v>
      </c>
      <c r="S2372" s="161">
        <f t="shared" si="796"/>
        <v>17</v>
      </c>
      <c r="T2372" s="161">
        <v>360</v>
      </c>
      <c r="U2372" s="164">
        <f t="shared" si="797"/>
        <v>1.0051924329999999</v>
      </c>
      <c r="V2372" s="157">
        <f t="shared" si="798"/>
        <v>2.2514471899999999</v>
      </c>
      <c r="W2372" s="2">
        <f t="shared" si="805"/>
        <v>0</v>
      </c>
      <c r="X2372" s="8"/>
      <c r="Y2372" s="8"/>
      <c r="Z2372" s="5"/>
      <c r="AA2372" s="1"/>
      <c r="AB2372" s="8"/>
      <c r="AC2372" s="3"/>
      <c r="AD2372" s="1"/>
      <c r="AE2372" s="3"/>
      <c r="AF2372" s="3"/>
      <c r="AG2372" s="4"/>
      <c r="AH2372" s="4"/>
      <c r="AI2372" s="4"/>
      <c r="AJ2372" s="1"/>
      <c r="AK2372" s="1"/>
      <c r="AL2372" s="1"/>
      <c r="AM2372" s="1"/>
    </row>
    <row r="2373" spans="1:39" ht="15" customHeight="1" x14ac:dyDescent="0.2">
      <c r="A2373" s="75">
        <f t="shared" si="799"/>
        <v>45308</v>
      </c>
      <c r="B2373" s="2">
        <f t="shared" si="790"/>
        <v>436.02517301</v>
      </c>
      <c r="C2373" s="157">
        <f t="shared" si="808"/>
        <v>432.93713416000003</v>
      </c>
      <c r="D2373" s="158">
        <f t="shared" si="800"/>
        <v>6716.74</v>
      </c>
      <c r="E2373" s="150">
        <f>IF(AND(K2373=1,K2372&gt;1),VLOOKUP(A2372,[1]Plan1!$GA$137:$GD$300,4),E2372)</f>
        <v>6735.55</v>
      </c>
      <c r="F2373" s="152">
        <f t="shared" si="791"/>
        <v>45229</v>
      </c>
      <c r="G2373" s="152">
        <f t="shared" si="809"/>
        <v>45260</v>
      </c>
      <c r="H2373" s="159">
        <f t="shared" si="792"/>
        <v>2.8004657021114543E-3</v>
      </c>
      <c r="I2373" s="160">
        <f t="shared" si="801"/>
        <v>45321</v>
      </c>
      <c r="J2373" s="155">
        <f t="shared" si="810"/>
        <v>31</v>
      </c>
      <c r="K2373" s="155">
        <f t="shared" si="806"/>
        <v>18</v>
      </c>
      <c r="L2373" s="2">
        <f t="shared" si="802"/>
        <v>1.0016251199999999</v>
      </c>
      <c r="M2373" s="157">
        <f t="shared" si="807"/>
        <v>1.0016251199999999</v>
      </c>
      <c r="N2373" s="2">
        <f t="shared" si="793"/>
        <v>433.64070894999998</v>
      </c>
      <c r="O2373" s="161">
        <f t="shared" si="803"/>
        <v>0</v>
      </c>
      <c r="P2373" s="162">
        <f t="shared" si="794"/>
        <v>0</v>
      </c>
      <c r="Q2373" s="157">
        <f t="shared" si="795"/>
        <v>0</v>
      </c>
      <c r="R2373" s="163">
        <f t="shared" si="804"/>
        <v>0.12</v>
      </c>
      <c r="S2373" s="161">
        <f t="shared" si="796"/>
        <v>18</v>
      </c>
      <c r="T2373" s="161">
        <v>360</v>
      </c>
      <c r="U2373" s="164">
        <f t="shared" si="797"/>
        <v>1.005498709</v>
      </c>
      <c r="V2373" s="157">
        <f t="shared" si="798"/>
        <v>2.38446406</v>
      </c>
      <c r="W2373" s="2">
        <f t="shared" si="805"/>
        <v>0</v>
      </c>
      <c r="X2373" s="8"/>
      <c r="Y2373" s="8"/>
      <c r="Z2373" s="5"/>
      <c r="AA2373" s="1"/>
      <c r="AB2373" s="8"/>
      <c r="AC2373" s="3"/>
      <c r="AD2373" s="1"/>
      <c r="AE2373" s="3"/>
      <c r="AF2373" s="3"/>
      <c r="AG2373" s="4"/>
      <c r="AH2373" s="4"/>
      <c r="AI2373" s="4"/>
      <c r="AJ2373" s="1"/>
      <c r="AK2373" s="1"/>
      <c r="AL2373" s="1"/>
      <c r="AM2373" s="1"/>
    </row>
    <row r="2374" spans="1:39" ht="15" customHeight="1" x14ac:dyDescent="0.2">
      <c r="A2374" s="75">
        <f t="shared" si="799"/>
        <v>45309</v>
      </c>
      <c r="B2374" s="2">
        <f t="shared" si="790"/>
        <v>436.19737437999999</v>
      </c>
      <c r="C2374" s="157">
        <f t="shared" si="808"/>
        <v>432.93713416000003</v>
      </c>
      <c r="D2374" s="158">
        <f t="shared" si="800"/>
        <v>6716.74</v>
      </c>
      <c r="E2374" s="150">
        <f>IF(AND(K2374=1,K2373&gt;1),VLOOKUP(A2373,[1]Plan1!$GA$137:$GD$300,4),E2373)</f>
        <v>6735.55</v>
      </c>
      <c r="F2374" s="152">
        <f t="shared" si="791"/>
        <v>45229</v>
      </c>
      <c r="G2374" s="152">
        <f t="shared" si="809"/>
        <v>45260</v>
      </c>
      <c r="H2374" s="159">
        <f t="shared" si="792"/>
        <v>2.8004657021114543E-3</v>
      </c>
      <c r="I2374" s="160">
        <f t="shared" si="801"/>
        <v>45321</v>
      </c>
      <c r="J2374" s="155">
        <f t="shared" si="810"/>
        <v>31</v>
      </c>
      <c r="K2374" s="155">
        <f t="shared" si="806"/>
        <v>19</v>
      </c>
      <c r="L2374" s="2">
        <f t="shared" si="802"/>
        <v>1.0017154800000001</v>
      </c>
      <c r="M2374" s="157">
        <f t="shared" si="807"/>
        <v>1.0017154800000001</v>
      </c>
      <c r="N2374" s="2">
        <f t="shared" si="793"/>
        <v>433.67982914999999</v>
      </c>
      <c r="O2374" s="161">
        <f t="shared" si="803"/>
        <v>0</v>
      </c>
      <c r="P2374" s="162">
        <f t="shared" si="794"/>
        <v>0</v>
      </c>
      <c r="Q2374" s="157">
        <f t="shared" si="795"/>
        <v>0</v>
      </c>
      <c r="R2374" s="163">
        <f t="shared" si="804"/>
        <v>0.12</v>
      </c>
      <c r="S2374" s="161">
        <f t="shared" si="796"/>
        <v>19</v>
      </c>
      <c r="T2374" s="161">
        <v>360</v>
      </c>
      <c r="U2374" s="164">
        <f t="shared" si="797"/>
        <v>1.0058050780000001</v>
      </c>
      <c r="V2374" s="157">
        <f t="shared" si="798"/>
        <v>2.5175452300000001</v>
      </c>
      <c r="W2374" s="2">
        <f t="shared" si="805"/>
        <v>0</v>
      </c>
      <c r="X2374" s="8"/>
      <c r="Y2374" s="8"/>
      <c r="Z2374" s="5"/>
      <c r="AA2374" s="1"/>
      <c r="AB2374" s="8"/>
      <c r="AC2374" s="3"/>
      <c r="AD2374" s="1"/>
      <c r="AE2374" s="3"/>
      <c r="AF2374" s="3"/>
      <c r="AG2374" s="4"/>
      <c r="AH2374" s="4"/>
      <c r="AI2374" s="4"/>
      <c r="AJ2374" s="1"/>
      <c r="AK2374" s="1"/>
      <c r="AL2374" s="1"/>
      <c r="AM2374" s="1"/>
    </row>
    <row r="2375" spans="1:39" ht="15" customHeight="1" x14ac:dyDescent="0.2">
      <c r="A2375" s="75">
        <f t="shared" si="799"/>
        <v>45310</v>
      </c>
      <c r="B2375" s="2">
        <f t="shared" si="790"/>
        <v>436.36964441000003</v>
      </c>
      <c r="C2375" s="157">
        <f t="shared" si="808"/>
        <v>432.93713416000003</v>
      </c>
      <c r="D2375" s="158">
        <f t="shared" si="800"/>
        <v>6716.74</v>
      </c>
      <c r="E2375" s="150">
        <f>IF(AND(K2375=1,K2374&gt;1),VLOOKUP(A2374,[1]Plan1!$GA$137:$GD$300,4),E2374)</f>
        <v>6735.55</v>
      </c>
      <c r="F2375" s="152">
        <f t="shared" si="791"/>
        <v>45229</v>
      </c>
      <c r="G2375" s="152">
        <f t="shared" si="809"/>
        <v>45260</v>
      </c>
      <c r="H2375" s="159">
        <f t="shared" si="792"/>
        <v>2.8004657021114543E-3</v>
      </c>
      <c r="I2375" s="160">
        <f t="shared" si="801"/>
        <v>45321</v>
      </c>
      <c r="J2375" s="155">
        <f t="shared" si="810"/>
        <v>31</v>
      </c>
      <c r="K2375" s="155">
        <f t="shared" si="806"/>
        <v>20</v>
      </c>
      <c r="L2375" s="2">
        <f t="shared" si="802"/>
        <v>1.00180585</v>
      </c>
      <c r="M2375" s="157">
        <f t="shared" si="807"/>
        <v>1.00180585</v>
      </c>
      <c r="N2375" s="2">
        <f t="shared" si="793"/>
        <v>433.71895368000003</v>
      </c>
      <c r="O2375" s="161">
        <f t="shared" si="803"/>
        <v>0</v>
      </c>
      <c r="P2375" s="162">
        <f t="shared" si="794"/>
        <v>0</v>
      </c>
      <c r="Q2375" s="157">
        <f t="shared" si="795"/>
        <v>0</v>
      </c>
      <c r="R2375" s="163">
        <f t="shared" si="804"/>
        <v>0.12</v>
      </c>
      <c r="S2375" s="161">
        <f t="shared" si="796"/>
        <v>20</v>
      </c>
      <c r="T2375" s="161">
        <v>360</v>
      </c>
      <c r="U2375" s="164">
        <f t="shared" si="797"/>
        <v>1.00611154</v>
      </c>
      <c r="V2375" s="157">
        <f t="shared" si="798"/>
        <v>2.65069073</v>
      </c>
      <c r="W2375" s="2">
        <f t="shared" si="805"/>
        <v>0</v>
      </c>
      <c r="X2375" s="8"/>
      <c r="Y2375" s="8"/>
      <c r="Z2375" s="5"/>
      <c r="AA2375" s="1"/>
      <c r="AB2375" s="8"/>
      <c r="AC2375" s="3"/>
      <c r="AD2375" s="1"/>
      <c r="AE2375" s="3"/>
      <c r="AF2375" s="3"/>
      <c r="AG2375" s="4"/>
      <c r="AH2375" s="4"/>
      <c r="AI2375" s="4"/>
      <c r="AJ2375" s="1"/>
      <c r="AK2375" s="1"/>
      <c r="AL2375" s="1"/>
      <c r="AM2375" s="1"/>
    </row>
    <row r="2376" spans="1:39" ht="15" customHeight="1" x14ac:dyDescent="0.2">
      <c r="A2376" s="75">
        <f t="shared" si="799"/>
        <v>45311</v>
      </c>
      <c r="B2376" s="2">
        <f t="shared" si="790"/>
        <v>436.54198312</v>
      </c>
      <c r="C2376" s="157">
        <f t="shared" si="808"/>
        <v>432.93713416000003</v>
      </c>
      <c r="D2376" s="158">
        <f t="shared" si="800"/>
        <v>6716.74</v>
      </c>
      <c r="E2376" s="150">
        <f>IF(AND(K2376=1,K2375&gt;1),VLOOKUP(A2375,[1]Plan1!$GA$137:$GD$300,4),E2375)</f>
        <v>6735.55</v>
      </c>
      <c r="F2376" s="152">
        <f t="shared" si="791"/>
        <v>45229</v>
      </c>
      <c r="G2376" s="152">
        <f t="shared" si="809"/>
        <v>45260</v>
      </c>
      <c r="H2376" s="159">
        <f t="shared" si="792"/>
        <v>2.8004657021114543E-3</v>
      </c>
      <c r="I2376" s="160">
        <f t="shared" si="801"/>
        <v>45321</v>
      </c>
      <c r="J2376" s="155">
        <f t="shared" si="810"/>
        <v>31</v>
      </c>
      <c r="K2376" s="155">
        <f t="shared" si="806"/>
        <v>21</v>
      </c>
      <c r="L2376" s="2">
        <f t="shared" si="802"/>
        <v>1.0018962300000001</v>
      </c>
      <c r="M2376" s="157">
        <f t="shared" si="807"/>
        <v>1.0018962300000001</v>
      </c>
      <c r="N2376" s="2">
        <f t="shared" si="793"/>
        <v>433.75808253999998</v>
      </c>
      <c r="O2376" s="161">
        <f t="shared" si="803"/>
        <v>0</v>
      </c>
      <c r="P2376" s="162">
        <f t="shared" si="794"/>
        <v>0</v>
      </c>
      <c r="Q2376" s="157">
        <f t="shared" si="795"/>
        <v>0</v>
      </c>
      <c r="R2376" s="163">
        <f t="shared" si="804"/>
        <v>0.12</v>
      </c>
      <c r="S2376" s="161">
        <f t="shared" si="796"/>
        <v>21</v>
      </c>
      <c r="T2376" s="161">
        <v>360</v>
      </c>
      <c r="U2376" s="164">
        <f t="shared" si="797"/>
        <v>1.0064180949999999</v>
      </c>
      <c r="V2376" s="157">
        <f t="shared" si="798"/>
        <v>2.7839005800000001</v>
      </c>
      <c r="W2376" s="2">
        <f t="shared" si="805"/>
        <v>0</v>
      </c>
      <c r="X2376" s="8"/>
      <c r="Y2376" s="8"/>
      <c r="Z2376" s="5"/>
      <c r="AA2376" s="1"/>
      <c r="AB2376" s="8"/>
      <c r="AC2376" s="3"/>
      <c r="AD2376" s="1"/>
      <c r="AE2376" s="3"/>
      <c r="AF2376" s="3"/>
      <c r="AG2376" s="4"/>
      <c r="AH2376" s="4"/>
      <c r="AI2376" s="4"/>
      <c r="AJ2376" s="1"/>
      <c r="AK2376" s="1"/>
      <c r="AL2376" s="1"/>
      <c r="AM2376" s="1"/>
    </row>
    <row r="2377" spans="1:39" ht="15" customHeight="1" x14ac:dyDescent="0.2">
      <c r="A2377" s="75">
        <f t="shared" si="799"/>
        <v>45312</v>
      </c>
      <c r="B2377" s="2">
        <f t="shared" si="790"/>
        <v>436.71439093999999</v>
      </c>
      <c r="C2377" s="157">
        <f t="shared" si="808"/>
        <v>432.93713416000003</v>
      </c>
      <c r="D2377" s="158">
        <f t="shared" si="800"/>
        <v>6716.74</v>
      </c>
      <c r="E2377" s="150">
        <f>IF(AND(K2377=1,K2376&gt;1),VLOOKUP(A2376,[1]Plan1!$GA$137:$GD$300,4),E2376)</f>
        <v>6735.55</v>
      </c>
      <c r="F2377" s="152">
        <f t="shared" si="791"/>
        <v>45229</v>
      </c>
      <c r="G2377" s="152">
        <f t="shared" si="809"/>
        <v>45260</v>
      </c>
      <c r="H2377" s="159">
        <f t="shared" si="792"/>
        <v>2.8004657021114543E-3</v>
      </c>
      <c r="I2377" s="160">
        <f t="shared" si="801"/>
        <v>45321</v>
      </c>
      <c r="J2377" s="155">
        <f t="shared" si="810"/>
        <v>31</v>
      </c>
      <c r="K2377" s="155">
        <f t="shared" si="806"/>
        <v>22</v>
      </c>
      <c r="L2377" s="2">
        <f t="shared" si="802"/>
        <v>1.0019866200000001</v>
      </c>
      <c r="M2377" s="157">
        <f t="shared" si="807"/>
        <v>1.0019866200000001</v>
      </c>
      <c r="N2377" s="2">
        <f t="shared" si="793"/>
        <v>433.79721572</v>
      </c>
      <c r="O2377" s="161">
        <f t="shared" si="803"/>
        <v>0</v>
      </c>
      <c r="P2377" s="162">
        <f t="shared" si="794"/>
        <v>0</v>
      </c>
      <c r="Q2377" s="157">
        <f t="shared" si="795"/>
        <v>0</v>
      </c>
      <c r="R2377" s="163">
        <f t="shared" si="804"/>
        <v>0.12</v>
      </c>
      <c r="S2377" s="161">
        <f t="shared" si="796"/>
        <v>22</v>
      </c>
      <c r="T2377" s="161">
        <v>360</v>
      </c>
      <c r="U2377" s="164">
        <f t="shared" si="797"/>
        <v>1.006724744</v>
      </c>
      <c r="V2377" s="157">
        <f t="shared" si="798"/>
        <v>2.9171752199999998</v>
      </c>
      <c r="W2377" s="2">
        <f t="shared" si="805"/>
        <v>0</v>
      </c>
      <c r="X2377" s="8"/>
      <c r="Y2377" s="8"/>
      <c r="Z2377" s="5"/>
      <c r="AA2377" s="1"/>
      <c r="AB2377" s="8"/>
      <c r="AC2377" s="3"/>
      <c r="AD2377" s="1"/>
      <c r="AE2377" s="3"/>
      <c r="AF2377" s="3"/>
      <c r="AG2377" s="4"/>
      <c r="AH2377" s="4"/>
      <c r="AI2377" s="4"/>
      <c r="AJ2377" s="1"/>
      <c r="AK2377" s="1"/>
      <c r="AL2377" s="1"/>
      <c r="AM2377" s="1"/>
    </row>
    <row r="2378" spans="1:39" ht="15" customHeight="1" x14ac:dyDescent="0.2">
      <c r="A2378" s="75">
        <f t="shared" si="799"/>
        <v>45313</v>
      </c>
      <c r="B2378" s="2">
        <f t="shared" si="790"/>
        <v>436.88686355000004</v>
      </c>
      <c r="C2378" s="157">
        <f t="shared" si="808"/>
        <v>432.93713416000003</v>
      </c>
      <c r="D2378" s="158">
        <f t="shared" si="800"/>
        <v>6716.74</v>
      </c>
      <c r="E2378" s="150">
        <f>IF(AND(K2378=1,K2377&gt;1),VLOOKUP(A2377,[1]Plan1!$GA$137:$GD$300,4),E2377)</f>
        <v>6735.55</v>
      </c>
      <c r="F2378" s="152">
        <f t="shared" si="791"/>
        <v>45229</v>
      </c>
      <c r="G2378" s="152">
        <f t="shared" si="809"/>
        <v>45260</v>
      </c>
      <c r="H2378" s="159">
        <f t="shared" si="792"/>
        <v>2.8004657021114543E-3</v>
      </c>
      <c r="I2378" s="160">
        <f t="shared" si="801"/>
        <v>45321</v>
      </c>
      <c r="J2378" s="155">
        <f t="shared" si="810"/>
        <v>31</v>
      </c>
      <c r="K2378" s="155">
        <f t="shared" si="806"/>
        <v>23</v>
      </c>
      <c r="L2378" s="2">
        <f t="shared" si="802"/>
        <v>1.00207701</v>
      </c>
      <c r="M2378" s="157">
        <f t="shared" si="807"/>
        <v>1.00207701</v>
      </c>
      <c r="N2378" s="2">
        <f t="shared" si="793"/>
        <v>433.83634891000003</v>
      </c>
      <c r="O2378" s="161">
        <f t="shared" si="803"/>
        <v>0</v>
      </c>
      <c r="P2378" s="162">
        <f t="shared" si="794"/>
        <v>0</v>
      </c>
      <c r="Q2378" s="157">
        <f t="shared" si="795"/>
        <v>0</v>
      </c>
      <c r="R2378" s="163">
        <f t="shared" si="804"/>
        <v>0.12</v>
      </c>
      <c r="S2378" s="161">
        <f t="shared" si="796"/>
        <v>23</v>
      </c>
      <c r="T2378" s="161">
        <v>360</v>
      </c>
      <c r="U2378" s="164">
        <f t="shared" si="797"/>
        <v>1.0070314869999999</v>
      </c>
      <c r="V2378" s="157">
        <f t="shared" si="798"/>
        <v>3.0505146399999998</v>
      </c>
      <c r="W2378" s="2">
        <f t="shared" si="805"/>
        <v>0</v>
      </c>
      <c r="X2378" s="8"/>
      <c r="Y2378" s="8"/>
      <c r="Z2378" s="5"/>
      <c r="AA2378" s="1"/>
      <c r="AB2378" s="8"/>
      <c r="AC2378" s="3"/>
      <c r="AD2378" s="1"/>
      <c r="AE2378" s="3"/>
      <c r="AF2378" s="3"/>
      <c r="AG2378" s="4"/>
      <c r="AH2378" s="4"/>
      <c r="AI2378" s="4"/>
      <c r="AJ2378" s="1"/>
      <c r="AK2378" s="1"/>
      <c r="AL2378" s="1"/>
      <c r="AM2378" s="1"/>
    </row>
    <row r="2379" spans="1:39" ht="15" customHeight="1" x14ac:dyDescent="0.2">
      <c r="A2379" s="75">
        <f t="shared" si="799"/>
        <v>45314</v>
      </c>
      <c r="B2379" s="2">
        <f t="shared" ref="B2379:B2442" si="811">N2379+V2379</f>
        <v>437.05940489</v>
      </c>
      <c r="C2379" s="157">
        <f t="shared" si="808"/>
        <v>432.93713416000003</v>
      </c>
      <c r="D2379" s="158">
        <f t="shared" si="800"/>
        <v>6716.74</v>
      </c>
      <c r="E2379" s="150">
        <f>IF(AND(K2379=1,K2378&gt;1),VLOOKUP(A2378,[1]Plan1!$GA$137:$GD$300,4),E2378)</f>
        <v>6735.55</v>
      </c>
      <c r="F2379" s="152">
        <f t="shared" ref="F2379:F2442" si="812">EDATE(G2379,-1)</f>
        <v>45229</v>
      </c>
      <c r="G2379" s="152">
        <f t="shared" si="809"/>
        <v>45260</v>
      </c>
      <c r="H2379" s="159">
        <f t="shared" ref="H2379:H2442" si="813">(E2379/D2379)-1</f>
        <v>2.8004657021114543E-3</v>
      </c>
      <c r="I2379" s="160">
        <f t="shared" si="801"/>
        <v>45321</v>
      </c>
      <c r="J2379" s="155">
        <f t="shared" si="810"/>
        <v>31</v>
      </c>
      <c r="K2379" s="155">
        <f t="shared" si="806"/>
        <v>24</v>
      </c>
      <c r="L2379" s="2">
        <f t="shared" si="802"/>
        <v>1.00216741</v>
      </c>
      <c r="M2379" s="157">
        <f t="shared" si="807"/>
        <v>1.00216741</v>
      </c>
      <c r="N2379" s="2">
        <f t="shared" ref="N2379:N2442" si="814">TRUNC(C2379*M2379,8)</f>
        <v>433.87548643000002</v>
      </c>
      <c r="O2379" s="161">
        <f t="shared" si="803"/>
        <v>0</v>
      </c>
      <c r="P2379" s="162">
        <f t="shared" ref="P2379:P2442" si="815">IF(O2379&gt;0,VLOOKUP($A2379,$AB$11:$AG$122,6),0)</f>
        <v>0</v>
      </c>
      <c r="Q2379" s="157">
        <f t="shared" ref="Q2379:Q2442" si="816">IF(P2379&gt;0,TRUNC(P2379*N2379,8),0)</f>
        <v>0</v>
      </c>
      <c r="R2379" s="163">
        <f t="shared" si="804"/>
        <v>0.12</v>
      </c>
      <c r="S2379" s="161">
        <f t="shared" ref="S2379:S2442" si="817">K2379</f>
        <v>24</v>
      </c>
      <c r="T2379" s="161">
        <v>360</v>
      </c>
      <c r="U2379" s="164">
        <f t="shared" ref="U2379:U2442" si="818">ROUND((1+R2379)^(30/360)^(K2379/J2379),9)</f>
        <v>1.0073383229999999</v>
      </c>
      <c r="V2379" s="157">
        <f t="shared" ref="V2379:V2442" si="819">TRUNC((N2379*(U2379-1)),8)</f>
        <v>3.1839184600000001</v>
      </c>
      <c r="W2379" s="2">
        <f t="shared" si="805"/>
        <v>0</v>
      </c>
      <c r="X2379" s="8"/>
      <c r="Y2379" s="8"/>
      <c r="Z2379" s="5"/>
      <c r="AA2379" s="1"/>
      <c r="AB2379" s="8"/>
      <c r="AC2379" s="3"/>
      <c r="AD2379" s="1"/>
      <c r="AE2379" s="3"/>
      <c r="AF2379" s="3"/>
      <c r="AG2379" s="4"/>
      <c r="AH2379" s="4"/>
      <c r="AI2379" s="4"/>
      <c r="AJ2379" s="1"/>
      <c r="AK2379" s="1"/>
      <c r="AL2379" s="1"/>
      <c r="AM2379" s="1"/>
    </row>
    <row r="2380" spans="1:39" ht="15" customHeight="1" x14ac:dyDescent="0.2">
      <c r="A2380" s="75">
        <f t="shared" ref="A2380:A2443" si="820">(A2379+1)</f>
        <v>45315</v>
      </c>
      <c r="B2380" s="2">
        <f t="shared" si="811"/>
        <v>437.23201495000001</v>
      </c>
      <c r="C2380" s="157">
        <f t="shared" si="808"/>
        <v>432.93713416000003</v>
      </c>
      <c r="D2380" s="158">
        <f t="shared" ref="D2380:D2443" si="821">IF(E2380=E2379,D2379,E2379)</f>
        <v>6716.74</v>
      </c>
      <c r="E2380" s="150">
        <f>IF(AND(K2380=1,K2379&gt;1),VLOOKUP(A2379,[1]Plan1!$GA$137:$GD$300,4),E2379)</f>
        <v>6735.55</v>
      </c>
      <c r="F2380" s="152">
        <f t="shared" si="812"/>
        <v>45229</v>
      </c>
      <c r="G2380" s="152">
        <f t="shared" si="809"/>
        <v>45260</v>
      </c>
      <c r="H2380" s="159">
        <f t="shared" si="813"/>
        <v>2.8004657021114543E-3</v>
      </c>
      <c r="I2380" s="160">
        <f t="shared" ref="I2380:I2443" si="822">VLOOKUP(A2379,AF$126:AI$301,4)</f>
        <v>45321</v>
      </c>
      <c r="J2380" s="155">
        <f t="shared" si="810"/>
        <v>31</v>
      </c>
      <c r="K2380" s="155">
        <f t="shared" si="806"/>
        <v>25</v>
      </c>
      <c r="L2380" s="2">
        <f t="shared" ref="L2380:L2443" si="823">TRUNC((E2380/D2380)^TRUNC((K2380/J2380),9),8)</f>
        <v>1.0022578200000001</v>
      </c>
      <c r="M2380" s="157">
        <f t="shared" si="807"/>
        <v>1.0022578200000001</v>
      </c>
      <c r="N2380" s="2">
        <f t="shared" si="814"/>
        <v>433.91462827999999</v>
      </c>
      <c r="O2380" s="161">
        <f t="shared" ref="O2380:O2443" si="824">IF(VLOOKUP(A2380,AB$11:AK$122,10)=VLOOKUP(A2379,AB$11:AK$122,10),0,VLOOKUP(A2380,AB$11:AK$122,10))</f>
        <v>0</v>
      </c>
      <c r="P2380" s="162">
        <f t="shared" si="815"/>
        <v>0</v>
      </c>
      <c r="Q2380" s="157">
        <f t="shared" si="816"/>
        <v>0</v>
      </c>
      <c r="R2380" s="163">
        <f t="shared" ref="R2380:R2443" si="825">(R2379)</f>
        <v>0.12</v>
      </c>
      <c r="S2380" s="161">
        <f t="shared" si="817"/>
        <v>25</v>
      </c>
      <c r="T2380" s="161">
        <v>360</v>
      </c>
      <c r="U2380" s="164">
        <f t="shared" si="818"/>
        <v>1.0076452520000001</v>
      </c>
      <c r="V2380" s="157">
        <f t="shared" si="819"/>
        <v>3.3173866699999999</v>
      </c>
      <c r="W2380" s="2">
        <f t="shared" ref="W2380:W2443" si="826">IF(O2380&gt;0,Q2380+V2380,0)</f>
        <v>0</v>
      </c>
      <c r="X2380" s="8"/>
      <c r="Y2380" s="8"/>
      <c r="Z2380" s="5"/>
      <c r="AA2380" s="1"/>
      <c r="AB2380" s="8"/>
      <c r="AC2380" s="3"/>
      <c r="AD2380" s="1"/>
      <c r="AE2380" s="3"/>
      <c r="AF2380" s="3"/>
      <c r="AG2380" s="4"/>
      <c r="AH2380" s="4"/>
      <c r="AI2380" s="4"/>
      <c r="AJ2380" s="1"/>
      <c r="AK2380" s="1"/>
      <c r="AL2380" s="1"/>
      <c r="AM2380" s="1"/>
    </row>
    <row r="2381" spans="1:39" ht="15" customHeight="1" x14ac:dyDescent="0.2">
      <c r="A2381" s="75">
        <f t="shared" si="820"/>
        <v>45316</v>
      </c>
      <c r="B2381" s="2">
        <f t="shared" si="811"/>
        <v>437.40469420000005</v>
      </c>
      <c r="C2381" s="157">
        <f t="shared" si="808"/>
        <v>432.93713416000003</v>
      </c>
      <c r="D2381" s="158">
        <f t="shared" si="821"/>
        <v>6716.74</v>
      </c>
      <c r="E2381" s="150">
        <f>IF(AND(K2381=1,K2380&gt;1),VLOOKUP(A2380,[1]Plan1!$GA$137:$GD$300,4),E2380)</f>
        <v>6735.55</v>
      </c>
      <c r="F2381" s="152">
        <f t="shared" si="812"/>
        <v>45229</v>
      </c>
      <c r="G2381" s="152">
        <f t="shared" si="809"/>
        <v>45260</v>
      </c>
      <c r="H2381" s="159">
        <f t="shared" si="813"/>
        <v>2.8004657021114543E-3</v>
      </c>
      <c r="I2381" s="160">
        <f t="shared" si="822"/>
        <v>45321</v>
      </c>
      <c r="J2381" s="155">
        <f t="shared" si="810"/>
        <v>31</v>
      </c>
      <c r="K2381" s="155">
        <f t="shared" si="806"/>
        <v>26</v>
      </c>
      <c r="L2381" s="2">
        <f t="shared" si="823"/>
        <v>1.0023482399999999</v>
      </c>
      <c r="M2381" s="157">
        <f t="shared" si="807"/>
        <v>1.0023482399999999</v>
      </c>
      <c r="N2381" s="2">
        <f t="shared" si="814"/>
        <v>433.95377445000003</v>
      </c>
      <c r="O2381" s="161">
        <f t="shared" si="824"/>
        <v>0</v>
      </c>
      <c r="P2381" s="162">
        <f t="shared" si="815"/>
        <v>0</v>
      </c>
      <c r="Q2381" s="157">
        <f t="shared" si="816"/>
        <v>0</v>
      </c>
      <c r="R2381" s="163">
        <f t="shared" si="825"/>
        <v>0.12</v>
      </c>
      <c r="S2381" s="161">
        <f t="shared" si="817"/>
        <v>26</v>
      </c>
      <c r="T2381" s="161">
        <v>360</v>
      </c>
      <c r="U2381" s="164">
        <f t="shared" si="818"/>
        <v>1.0079522750000001</v>
      </c>
      <c r="V2381" s="157">
        <f t="shared" si="819"/>
        <v>3.4509197500000002</v>
      </c>
      <c r="W2381" s="2">
        <f t="shared" si="826"/>
        <v>0</v>
      </c>
      <c r="X2381" s="8"/>
      <c r="Y2381" s="8"/>
      <c r="Z2381" s="5"/>
      <c r="AA2381" s="1"/>
      <c r="AB2381" s="8"/>
      <c r="AC2381" s="3"/>
      <c r="AD2381" s="1"/>
      <c r="AE2381" s="3"/>
      <c r="AF2381" s="3"/>
      <c r="AG2381" s="4"/>
      <c r="AH2381" s="4"/>
      <c r="AI2381" s="4"/>
      <c r="AJ2381" s="1"/>
      <c r="AK2381" s="1"/>
      <c r="AL2381" s="1"/>
      <c r="AM2381" s="1"/>
    </row>
    <row r="2382" spans="1:39" ht="15" customHeight="1" x14ac:dyDescent="0.2">
      <c r="A2382" s="75">
        <f t="shared" si="820"/>
        <v>45317</v>
      </c>
      <c r="B2382" s="2">
        <f t="shared" si="811"/>
        <v>437.57744220999996</v>
      </c>
      <c r="C2382" s="157">
        <f t="shared" si="808"/>
        <v>432.93713416000003</v>
      </c>
      <c r="D2382" s="158">
        <f t="shared" si="821"/>
        <v>6716.74</v>
      </c>
      <c r="E2382" s="150">
        <f>IF(AND(K2382=1,K2381&gt;1),VLOOKUP(A2381,[1]Plan1!$GA$137:$GD$300,4),E2381)</f>
        <v>6735.55</v>
      </c>
      <c r="F2382" s="152">
        <f t="shared" si="812"/>
        <v>45229</v>
      </c>
      <c r="G2382" s="152">
        <f t="shared" si="809"/>
        <v>45260</v>
      </c>
      <c r="H2382" s="159">
        <f t="shared" si="813"/>
        <v>2.8004657021114543E-3</v>
      </c>
      <c r="I2382" s="160">
        <f t="shared" si="822"/>
        <v>45321</v>
      </c>
      <c r="J2382" s="155">
        <f t="shared" si="810"/>
        <v>31</v>
      </c>
      <c r="K2382" s="155">
        <f t="shared" si="806"/>
        <v>27</v>
      </c>
      <c r="L2382" s="2">
        <f t="shared" si="823"/>
        <v>1.0024386700000001</v>
      </c>
      <c r="M2382" s="157">
        <f t="shared" si="807"/>
        <v>1.0024386700000001</v>
      </c>
      <c r="N2382" s="2">
        <f t="shared" si="814"/>
        <v>433.99292495999998</v>
      </c>
      <c r="O2382" s="161">
        <f t="shared" si="824"/>
        <v>0</v>
      </c>
      <c r="P2382" s="162">
        <f t="shared" si="815"/>
        <v>0</v>
      </c>
      <c r="Q2382" s="157">
        <f t="shared" si="816"/>
        <v>0</v>
      </c>
      <c r="R2382" s="163">
        <f t="shared" si="825"/>
        <v>0.12</v>
      </c>
      <c r="S2382" s="161">
        <f t="shared" si="817"/>
        <v>27</v>
      </c>
      <c r="T2382" s="161">
        <v>360</v>
      </c>
      <c r="U2382" s="164">
        <f t="shared" si="818"/>
        <v>1.0082593909999999</v>
      </c>
      <c r="V2382" s="157">
        <f t="shared" si="819"/>
        <v>3.5845172500000002</v>
      </c>
      <c r="W2382" s="2">
        <f t="shared" si="826"/>
        <v>0</v>
      </c>
      <c r="X2382" s="8"/>
      <c r="Y2382" s="8"/>
      <c r="Z2382" s="5"/>
      <c r="AA2382" s="1"/>
      <c r="AB2382" s="8"/>
      <c r="AC2382" s="3"/>
      <c r="AD2382" s="1"/>
      <c r="AE2382" s="3"/>
      <c r="AF2382" s="3"/>
      <c r="AG2382" s="4"/>
      <c r="AH2382" s="4"/>
      <c r="AI2382" s="4"/>
      <c r="AJ2382" s="1"/>
      <c r="AK2382" s="1"/>
      <c r="AL2382" s="1"/>
      <c r="AM2382" s="1"/>
    </row>
    <row r="2383" spans="1:39" ht="15" customHeight="1" x14ac:dyDescent="0.2">
      <c r="A2383" s="75">
        <f t="shared" si="820"/>
        <v>45318</v>
      </c>
      <c r="B2383" s="2">
        <f t="shared" si="811"/>
        <v>437.75025943000003</v>
      </c>
      <c r="C2383" s="157">
        <f t="shared" si="808"/>
        <v>432.93713416000003</v>
      </c>
      <c r="D2383" s="158">
        <f t="shared" si="821"/>
        <v>6716.74</v>
      </c>
      <c r="E2383" s="150">
        <f>IF(AND(K2383=1,K2382&gt;1),VLOOKUP(A2382,[1]Plan1!$GA$137:$GD$300,4),E2382)</f>
        <v>6735.55</v>
      </c>
      <c r="F2383" s="152">
        <f t="shared" si="812"/>
        <v>45229</v>
      </c>
      <c r="G2383" s="152">
        <f t="shared" si="809"/>
        <v>45260</v>
      </c>
      <c r="H2383" s="159">
        <f t="shared" si="813"/>
        <v>2.8004657021114543E-3</v>
      </c>
      <c r="I2383" s="160">
        <f t="shared" si="822"/>
        <v>45321</v>
      </c>
      <c r="J2383" s="155">
        <f t="shared" si="810"/>
        <v>31</v>
      </c>
      <c r="K2383" s="155">
        <f t="shared" si="806"/>
        <v>28</v>
      </c>
      <c r="L2383" s="2">
        <f t="shared" si="823"/>
        <v>1.00252911</v>
      </c>
      <c r="M2383" s="157">
        <f t="shared" si="807"/>
        <v>1.00252911</v>
      </c>
      <c r="N2383" s="2">
        <f t="shared" si="814"/>
        <v>434.03207979000001</v>
      </c>
      <c r="O2383" s="161">
        <f t="shared" si="824"/>
        <v>0</v>
      </c>
      <c r="P2383" s="162">
        <f t="shared" si="815"/>
        <v>0</v>
      </c>
      <c r="Q2383" s="157">
        <f t="shared" si="816"/>
        <v>0</v>
      </c>
      <c r="R2383" s="163">
        <f t="shared" si="825"/>
        <v>0.12</v>
      </c>
      <c r="S2383" s="161">
        <f t="shared" si="817"/>
        <v>28</v>
      </c>
      <c r="T2383" s="161">
        <v>360</v>
      </c>
      <c r="U2383" s="164">
        <f t="shared" si="818"/>
        <v>1.0085666010000001</v>
      </c>
      <c r="V2383" s="157">
        <f t="shared" si="819"/>
        <v>3.7181796399999998</v>
      </c>
      <c r="W2383" s="2">
        <f t="shared" si="826"/>
        <v>0</v>
      </c>
      <c r="X2383" s="8"/>
      <c r="Y2383" s="8"/>
      <c r="Z2383" s="5"/>
      <c r="AA2383" s="1"/>
      <c r="AB2383" s="8"/>
      <c r="AC2383" s="3"/>
      <c r="AD2383" s="1"/>
      <c r="AE2383" s="3"/>
      <c r="AF2383" s="3"/>
      <c r="AG2383" s="4"/>
      <c r="AH2383" s="4"/>
      <c r="AI2383" s="4"/>
      <c r="AJ2383" s="1"/>
      <c r="AK2383" s="1"/>
      <c r="AL2383" s="1"/>
      <c r="AM2383" s="1"/>
    </row>
    <row r="2384" spans="1:39" ht="15" customHeight="1" x14ac:dyDescent="0.2">
      <c r="A2384" s="75">
        <f t="shared" si="820"/>
        <v>45319</v>
      </c>
      <c r="B2384" s="2">
        <f t="shared" si="811"/>
        <v>437.92314150999999</v>
      </c>
      <c r="C2384" s="157">
        <f t="shared" si="808"/>
        <v>432.93713416000003</v>
      </c>
      <c r="D2384" s="158">
        <f t="shared" si="821"/>
        <v>6716.74</v>
      </c>
      <c r="E2384" s="150">
        <f>IF(AND(K2384=1,K2383&gt;1),VLOOKUP(A2383,[1]Plan1!$GA$137:$GD$300,4),E2383)</f>
        <v>6735.55</v>
      </c>
      <c r="F2384" s="152">
        <f t="shared" si="812"/>
        <v>45229</v>
      </c>
      <c r="G2384" s="152">
        <f t="shared" si="809"/>
        <v>45260</v>
      </c>
      <c r="H2384" s="159">
        <f t="shared" si="813"/>
        <v>2.8004657021114543E-3</v>
      </c>
      <c r="I2384" s="160">
        <f t="shared" si="822"/>
        <v>45321</v>
      </c>
      <c r="J2384" s="155">
        <f t="shared" si="810"/>
        <v>31</v>
      </c>
      <c r="K2384" s="155">
        <f t="shared" si="806"/>
        <v>29</v>
      </c>
      <c r="L2384" s="2">
        <f t="shared" si="823"/>
        <v>1.0026195499999999</v>
      </c>
      <c r="M2384" s="157">
        <f t="shared" si="807"/>
        <v>1.0026195499999999</v>
      </c>
      <c r="N2384" s="2">
        <f t="shared" si="814"/>
        <v>434.07123461999998</v>
      </c>
      <c r="O2384" s="161">
        <f t="shared" si="824"/>
        <v>0</v>
      </c>
      <c r="P2384" s="162">
        <f t="shared" si="815"/>
        <v>0</v>
      </c>
      <c r="Q2384" s="157">
        <f t="shared" si="816"/>
        <v>0</v>
      </c>
      <c r="R2384" s="163">
        <f t="shared" si="825"/>
        <v>0.12</v>
      </c>
      <c r="S2384" s="161">
        <f t="shared" si="817"/>
        <v>29</v>
      </c>
      <c r="T2384" s="161">
        <v>360</v>
      </c>
      <c r="U2384" s="164">
        <f t="shared" si="818"/>
        <v>1.008873905</v>
      </c>
      <c r="V2384" s="157">
        <f t="shared" si="819"/>
        <v>3.85190689</v>
      </c>
      <c r="W2384" s="2">
        <f t="shared" si="826"/>
        <v>0</v>
      </c>
      <c r="X2384" s="8"/>
      <c r="Y2384" s="8"/>
      <c r="Z2384" s="5"/>
      <c r="AA2384" s="1"/>
      <c r="AB2384" s="8"/>
      <c r="AC2384" s="3"/>
      <c r="AD2384" s="1"/>
      <c r="AE2384" s="3"/>
      <c r="AF2384" s="3"/>
      <c r="AG2384" s="4"/>
      <c r="AH2384" s="4"/>
      <c r="AI2384" s="4"/>
      <c r="AJ2384" s="1"/>
      <c r="AK2384" s="1"/>
      <c r="AL2384" s="1"/>
      <c r="AM2384" s="1"/>
    </row>
    <row r="2385" spans="1:39" ht="15" customHeight="1" x14ac:dyDescent="0.2">
      <c r="A2385" s="75">
        <f t="shared" si="820"/>
        <v>45320</v>
      </c>
      <c r="B2385" s="2">
        <f t="shared" si="811"/>
        <v>438.09609240999998</v>
      </c>
      <c r="C2385" s="157">
        <f t="shared" si="808"/>
        <v>432.93713416000003</v>
      </c>
      <c r="D2385" s="158">
        <f t="shared" si="821"/>
        <v>6716.74</v>
      </c>
      <c r="E2385" s="150">
        <f>IF(AND(K2385=1,K2384&gt;1),VLOOKUP(A2384,[1]Plan1!$GA$137:$GD$300,4),E2384)</f>
        <v>6735.55</v>
      </c>
      <c r="F2385" s="152">
        <f t="shared" si="812"/>
        <v>45229</v>
      </c>
      <c r="G2385" s="152">
        <f t="shared" si="809"/>
        <v>45260</v>
      </c>
      <c r="H2385" s="159">
        <f t="shared" si="813"/>
        <v>2.8004657021114543E-3</v>
      </c>
      <c r="I2385" s="160">
        <f t="shared" si="822"/>
        <v>45321</v>
      </c>
      <c r="J2385" s="155">
        <f t="shared" si="810"/>
        <v>31</v>
      </c>
      <c r="K2385" s="155">
        <f t="shared" si="806"/>
        <v>30</v>
      </c>
      <c r="L2385" s="2">
        <f t="shared" si="823"/>
        <v>1.00271</v>
      </c>
      <c r="M2385" s="157">
        <f t="shared" si="807"/>
        <v>1.00271</v>
      </c>
      <c r="N2385" s="2">
        <f t="shared" si="814"/>
        <v>434.11039378999999</v>
      </c>
      <c r="O2385" s="161">
        <f t="shared" si="824"/>
        <v>0</v>
      </c>
      <c r="P2385" s="162">
        <f t="shared" si="815"/>
        <v>0</v>
      </c>
      <c r="Q2385" s="157">
        <f t="shared" si="816"/>
        <v>0</v>
      </c>
      <c r="R2385" s="163">
        <f t="shared" si="825"/>
        <v>0.12</v>
      </c>
      <c r="S2385" s="161">
        <f t="shared" si="817"/>
        <v>30</v>
      </c>
      <c r="T2385" s="161">
        <v>360</v>
      </c>
      <c r="U2385" s="164">
        <f t="shared" si="818"/>
        <v>1.009181302</v>
      </c>
      <c r="V2385" s="157">
        <f t="shared" si="819"/>
        <v>3.98569862</v>
      </c>
      <c r="W2385" s="2">
        <f t="shared" si="826"/>
        <v>0</v>
      </c>
      <c r="X2385" s="8"/>
      <c r="Y2385" s="8"/>
      <c r="Z2385" s="5"/>
      <c r="AA2385" s="1"/>
      <c r="AB2385" s="8"/>
      <c r="AC2385" s="3"/>
      <c r="AD2385" s="1"/>
      <c r="AE2385" s="3"/>
      <c r="AF2385" s="3"/>
      <c r="AG2385" s="4"/>
      <c r="AH2385" s="4"/>
      <c r="AI2385" s="4"/>
      <c r="AJ2385" s="1"/>
      <c r="AK2385" s="1"/>
      <c r="AL2385" s="1"/>
      <c r="AM2385" s="1"/>
    </row>
    <row r="2386" spans="1:39" ht="15" customHeight="1" x14ac:dyDescent="0.2">
      <c r="A2386" s="75">
        <f t="shared" si="820"/>
        <v>45321</v>
      </c>
      <c r="B2386" s="2">
        <f t="shared" si="811"/>
        <v>438.26911256</v>
      </c>
      <c r="C2386" s="157">
        <f t="shared" si="808"/>
        <v>432.93713416000003</v>
      </c>
      <c r="D2386" s="158">
        <f t="shared" si="821"/>
        <v>6716.74</v>
      </c>
      <c r="E2386" s="150">
        <f>IF(AND(K2386=1,K2385&gt;1),VLOOKUP(A2385,[1]Plan1!$GA$137:$GD$300,4),E2385)</f>
        <v>6735.55</v>
      </c>
      <c r="F2386" s="152">
        <f t="shared" si="812"/>
        <v>45229</v>
      </c>
      <c r="G2386" s="152">
        <f t="shared" si="809"/>
        <v>45260</v>
      </c>
      <c r="H2386" s="159">
        <f t="shared" si="813"/>
        <v>2.8004657021114543E-3</v>
      </c>
      <c r="I2386" s="160">
        <f t="shared" si="822"/>
        <v>45321</v>
      </c>
      <c r="J2386" s="155">
        <f t="shared" si="810"/>
        <v>31</v>
      </c>
      <c r="K2386" s="155">
        <f t="shared" si="806"/>
        <v>31</v>
      </c>
      <c r="L2386" s="2">
        <f t="shared" si="823"/>
        <v>1.00280046</v>
      </c>
      <c r="M2386" s="157">
        <f t="shared" si="807"/>
        <v>1.00280046</v>
      </c>
      <c r="N2386" s="2">
        <f t="shared" si="814"/>
        <v>434.14955728000001</v>
      </c>
      <c r="O2386" s="161">
        <f t="shared" si="824"/>
        <v>42</v>
      </c>
      <c r="P2386" s="162">
        <f t="shared" si="815"/>
        <v>7.2640126147545905E-2</v>
      </c>
      <c r="Q2386" s="157">
        <f t="shared" si="816"/>
        <v>31.536678599999998</v>
      </c>
      <c r="R2386" s="163">
        <f t="shared" si="825"/>
        <v>0.12</v>
      </c>
      <c r="S2386" s="161">
        <f t="shared" si="817"/>
        <v>31</v>
      </c>
      <c r="T2386" s="161">
        <v>360</v>
      </c>
      <c r="U2386" s="164">
        <f t="shared" si="818"/>
        <v>1.0094887930000001</v>
      </c>
      <c r="V2386" s="157">
        <f t="shared" si="819"/>
        <v>4.1195552800000002</v>
      </c>
      <c r="W2386" s="2">
        <f t="shared" si="826"/>
        <v>35.656233880000002</v>
      </c>
      <c r="X2386" s="8"/>
      <c r="Y2386" s="8"/>
      <c r="Z2386" s="5"/>
      <c r="AA2386" s="1"/>
      <c r="AB2386" s="8"/>
      <c r="AC2386" s="3"/>
      <c r="AD2386" s="1"/>
      <c r="AE2386" s="3"/>
      <c r="AF2386" s="3"/>
      <c r="AG2386" s="4"/>
      <c r="AH2386" s="4"/>
      <c r="AI2386" s="4"/>
      <c r="AJ2386" s="1"/>
      <c r="AK2386" s="1"/>
      <c r="AL2386" s="1"/>
      <c r="AM2386" s="1"/>
    </row>
    <row r="2387" spans="1:39" ht="15" customHeight="1" x14ac:dyDescent="0.2">
      <c r="A2387" s="75">
        <f t="shared" si="820"/>
        <v>45322</v>
      </c>
      <c r="B2387" s="2">
        <f t="shared" si="811"/>
        <v>402.81461574999997</v>
      </c>
      <c r="C2387" s="157">
        <f t="shared" si="808"/>
        <v>402.61287867999999</v>
      </c>
      <c r="D2387" s="158">
        <f t="shared" si="821"/>
        <v>6735.55</v>
      </c>
      <c r="E2387" s="150">
        <f>IF(AND(K2387=1,K2386&gt;1),VLOOKUP(A2386,[1]Plan1!$GA$137:$GD$300,4),E2386)</f>
        <v>6773.27</v>
      </c>
      <c r="F2387" s="152">
        <f t="shared" si="812"/>
        <v>45260</v>
      </c>
      <c r="G2387" s="152">
        <f t="shared" si="809"/>
        <v>45290</v>
      </c>
      <c r="H2387" s="159">
        <f t="shared" si="813"/>
        <v>5.6001365886972909E-3</v>
      </c>
      <c r="I2387" s="160">
        <f t="shared" si="822"/>
        <v>45351</v>
      </c>
      <c r="J2387" s="155">
        <f t="shared" si="810"/>
        <v>30</v>
      </c>
      <c r="K2387" s="155">
        <f t="shared" si="806"/>
        <v>1</v>
      </c>
      <c r="L2387" s="2">
        <f t="shared" si="823"/>
        <v>1.0001861599999999</v>
      </c>
      <c r="M2387" s="157">
        <f t="shared" si="807"/>
        <v>1.0001861599999999</v>
      </c>
      <c r="N2387" s="2">
        <f t="shared" si="814"/>
        <v>402.68782908999998</v>
      </c>
      <c r="O2387" s="161">
        <f t="shared" si="824"/>
        <v>0</v>
      </c>
      <c r="P2387" s="162">
        <f t="shared" si="815"/>
        <v>0</v>
      </c>
      <c r="Q2387" s="157">
        <f t="shared" si="816"/>
        <v>0</v>
      </c>
      <c r="R2387" s="163">
        <f t="shared" si="825"/>
        <v>0.12</v>
      </c>
      <c r="S2387" s="161">
        <f t="shared" si="817"/>
        <v>1</v>
      </c>
      <c r="T2387" s="161">
        <v>360</v>
      </c>
      <c r="U2387" s="164">
        <f t="shared" si="818"/>
        <v>1.0003148509999999</v>
      </c>
      <c r="V2387" s="157">
        <f t="shared" si="819"/>
        <v>0.12678666</v>
      </c>
      <c r="W2387" s="2">
        <f t="shared" si="826"/>
        <v>0</v>
      </c>
      <c r="X2387" s="8"/>
      <c r="Y2387" s="8"/>
      <c r="Z2387" s="5"/>
      <c r="AA2387" s="1"/>
      <c r="AB2387" s="8"/>
      <c r="AC2387" s="3"/>
      <c r="AD2387" s="1"/>
      <c r="AE2387" s="3"/>
      <c r="AF2387" s="3"/>
      <c r="AG2387" s="4"/>
      <c r="AH2387" s="4"/>
      <c r="AI2387" s="4"/>
      <c r="AJ2387" s="1"/>
      <c r="AK2387" s="1"/>
      <c r="AL2387" s="1"/>
      <c r="AM2387" s="1"/>
    </row>
    <row r="2388" spans="1:39" ht="15" customHeight="1" x14ac:dyDescent="0.2">
      <c r="A2388" s="75">
        <f t="shared" si="820"/>
        <v>45323</v>
      </c>
      <c r="B2388" s="2">
        <f t="shared" si="811"/>
        <v>403.01646044</v>
      </c>
      <c r="C2388" s="157">
        <f t="shared" si="808"/>
        <v>402.61287867999999</v>
      </c>
      <c r="D2388" s="158">
        <f t="shared" si="821"/>
        <v>6735.55</v>
      </c>
      <c r="E2388" s="150">
        <f>IF(AND(K2388=1,K2387&gt;1),VLOOKUP(A2387,[1]Plan1!$GA$137:$GD$300,4),E2387)</f>
        <v>6773.27</v>
      </c>
      <c r="F2388" s="152">
        <f t="shared" si="812"/>
        <v>45260</v>
      </c>
      <c r="G2388" s="152">
        <f t="shared" si="809"/>
        <v>45290</v>
      </c>
      <c r="H2388" s="159">
        <f t="shared" si="813"/>
        <v>5.6001365886972909E-3</v>
      </c>
      <c r="I2388" s="160">
        <f t="shared" si="822"/>
        <v>45351</v>
      </c>
      <c r="J2388" s="155">
        <f t="shared" si="810"/>
        <v>30</v>
      </c>
      <c r="K2388" s="155">
        <f t="shared" si="806"/>
        <v>2</v>
      </c>
      <c r="L2388" s="2">
        <f t="shared" si="823"/>
        <v>1.00037237</v>
      </c>
      <c r="M2388" s="157">
        <f t="shared" si="807"/>
        <v>1.00037237</v>
      </c>
      <c r="N2388" s="2">
        <f t="shared" si="814"/>
        <v>402.76279963000002</v>
      </c>
      <c r="O2388" s="161">
        <f t="shared" si="824"/>
        <v>0</v>
      </c>
      <c r="P2388" s="162">
        <f t="shared" si="815"/>
        <v>0</v>
      </c>
      <c r="Q2388" s="157">
        <f t="shared" si="816"/>
        <v>0</v>
      </c>
      <c r="R2388" s="163">
        <f t="shared" si="825"/>
        <v>0.12</v>
      </c>
      <c r="S2388" s="161">
        <f t="shared" si="817"/>
        <v>2</v>
      </c>
      <c r="T2388" s="161">
        <v>360</v>
      </c>
      <c r="U2388" s="164">
        <f t="shared" si="818"/>
        <v>1.000629802</v>
      </c>
      <c r="V2388" s="157">
        <f t="shared" si="819"/>
        <v>0.25366081000000001</v>
      </c>
      <c r="W2388" s="2">
        <f t="shared" si="826"/>
        <v>0</v>
      </c>
      <c r="X2388" s="8"/>
      <c r="Y2388" s="8"/>
      <c r="Z2388" s="5"/>
      <c r="AA2388" s="1"/>
      <c r="AB2388" s="8"/>
      <c r="AC2388" s="3"/>
      <c r="AD2388" s="1"/>
      <c r="AE2388" s="3"/>
      <c r="AF2388" s="3"/>
      <c r="AG2388" s="4"/>
      <c r="AH2388" s="4"/>
      <c r="AI2388" s="4"/>
      <c r="AJ2388" s="1"/>
      <c r="AK2388" s="1"/>
      <c r="AL2388" s="1"/>
      <c r="AM2388" s="1"/>
    </row>
    <row r="2389" spans="1:39" ht="15" customHeight="1" x14ac:dyDescent="0.2">
      <c r="A2389" s="75">
        <f t="shared" si="820"/>
        <v>45324</v>
      </c>
      <c r="B2389" s="2">
        <f t="shared" si="811"/>
        <v>403.21840031000005</v>
      </c>
      <c r="C2389" s="157">
        <f t="shared" si="808"/>
        <v>402.61287867999999</v>
      </c>
      <c r="D2389" s="158">
        <f t="shared" si="821"/>
        <v>6735.55</v>
      </c>
      <c r="E2389" s="150">
        <f>IF(AND(K2389=1,K2388&gt;1),VLOOKUP(A2388,[1]Plan1!$GA$137:$GD$300,4),E2388)</f>
        <v>6773.27</v>
      </c>
      <c r="F2389" s="152">
        <f t="shared" si="812"/>
        <v>45260</v>
      </c>
      <c r="G2389" s="152">
        <f t="shared" si="809"/>
        <v>45290</v>
      </c>
      <c r="H2389" s="159">
        <f t="shared" si="813"/>
        <v>5.6001365886972909E-3</v>
      </c>
      <c r="I2389" s="160">
        <f t="shared" si="822"/>
        <v>45351</v>
      </c>
      <c r="J2389" s="155">
        <f t="shared" si="810"/>
        <v>30</v>
      </c>
      <c r="K2389" s="155">
        <f t="shared" si="806"/>
        <v>3</v>
      </c>
      <c r="L2389" s="2">
        <f t="shared" si="823"/>
        <v>1.0005586</v>
      </c>
      <c r="M2389" s="157">
        <f t="shared" si="807"/>
        <v>1.0005586</v>
      </c>
      <c r="N2389" s="2">
        <f t="shared" si="814"/>
        <v>402.83777823000003</v>
      </c>
      <c r="O2389" s="161">
        <f t="shared" si="824"/>
        <v>0</v>
      </c>
      <c r="P2389" s="162">
        <f t="shared" si="815"/>
        <v>0</v>
      </c>
      <c r="Q2389" s="157">
        <f t="shared" si="816"/>
        <v>0</v>
      </c>
      <c r="R2389" s="163">
        <f t="shared" si="825"/>
        <v>0.12</v>
      </c>
      <c r="S2389" s="161">
        <f t="shared" si="817"/>
        <v>3</v>
      </c>
      <c r="T2389" s="161">
        <v>360</v>
      </c>
      <c r="U2389" s="164">
        <f t="shared" si="818"/>
        <v>1.0009448519999999</v>
      </c>
      <c r="V2389" s="157">
        <f t="shared" si="819"/>
        <v>0.38062207999999997</v>
      </c>
      <c r="W2389" s="2">
        <f t="shared" si="826"/>
        <v>0</v>
      </c>
      <c r="X2389" s="8"/>
      <c r="Y2389" s="8"/>
      <c r="Z2389" s="5"/>
      <c r="AA2389" s="1"/>
      <c r="AB2389" s="8"/>
      <c r="AC2389" s="3"/>
      <c r="AD2389" s="1"/>
      <c r="AE2389" s="3"/>
      <c r="AF2389" s="3"/>
      <c r="AG2389" s="4"/>
      <c r="AH2389" s="4"/>
      <c r="AI2389" s="4"/>
      <c r="AJ2389" s="1"/>
      <c r="AK2389" s="1"/>
      <c r="AL2389" s="1"/>
      <c r="AM2389" s="1"/>
    </row>
    <row r="2390" spans="1:39" ht="15" customHeight="1" x14ac:dyDescent="0.2">
      <c r="A2390" s="75">
        <f t="shared" si="820"/>
        <v>45325</v>
      </c>
      <c r="B2390" s="2">
        <f t="shared" si="811"/>
        <v>403.42044342000003</v>
      </c>
      <c r="C2390" s="157">
        <f t="shared" si="808"/>
        <v>402.61287867999999</v>
      </c>
      <c r="D2390" s="158">
        <f t="shared" si="821"/>
        <v>6735.55</v>
      </c>
      <c r="E2390" s="150">
        <f>IF(AND(K2390=1,K2389&gt;1),VLOOKUP(A2389,[1]Plan1!$GA$137:$GD$300,4),E2389)</f>
        <v>6773.27</v>
      </c>
      <c r="F2390" s="152">
        <f t="shared" si="812"/>
        <v>45260</v>
      </c>
      <c r="G2390" s="152">
        <f t="shared" si="809"/>
        <v>45290</v>
      </c>
      <c r="H2390" s="159">
        <f t="shared" si="813"/>
        <v>5.6001365886972909E-3</v>
      </c>
      <c r="I2390" s="160">
        <f t="shared" si="822"/>
        <v>45351</v>
      </c>
      <c r="J2390" s="155">
        <f t="shared" si="810"/>
        <v>30</v>
      </c>
      <c r="K2390" s="155">
        <f t="shared" si="806"/>
        <v>4</v>
      </c>
      <c r="L2390" s="2">
        <f t="shared" si="823"/>
        <v>1.0007448699999999</v>
      </c>
      <c r="M2390" s="157">
        <f t="shared" si="807"/>
        <v>1.0007448699999999</v>
      </c>
      <c r="N2390" s="2">
        <f t="shared" si="814"/>
        <v>402.91277293000002</v>
      </c>
      <c r="O2390" s="161">
        <f t="shared" si="824"/>
        <v>0</v>
      </c>
      <c r="P2390" s="162">
        <f t="shared" si="815"/>
        <v>0</v>
      </c>
      <c r="Q2390" s="157">
        <f t="shared" si="816"/>
        <v>0</v>
      </c>
      <c r="R2390" s="163">
        <f t="shared" si="825"/>
        <v>0.12</v>
      </c>
      <c r="S2390" s="161">
        <f t="shared" si="817"/>
        <v>4</v>
      </c>
      <c r="T2390" s="161">
        <v>360</v>
      </c>
      <c r="U2390" s="164">
        <f t="shared" si="818"/>
        <v>1.0012600009999999</v>
      </c>
      <c r="V2390" s="157">
        <f t="shared" si="819"/>
        <v>0.50767048999999997</v>
      </c>
      <c r="W2390" s="2">
        <f t="shared" si="826"/>
        <v>0</v>
      </c>
      <c r="X2390" s="8"/>
      <c r="Y2390" s="8"/>
      <c r="Z2390" s="5"/>
      <c r="AA2390" s="1"/>
      <c r="AB2390" s="8"/>
      <c r="AC2390" s="3"/>
      <c r="AD2390" s="1"/>
      <c r="AE2390" s="3"/>
      <c r="AF2390" s="3"/>
      <c r="AG2390" s="4"/>
      <c r="AH2390" s="4"/>
      <c r="AI2390" s="4"/>
      <c r="AJ2390" s="1"/>
      <c r="AK2390" s="1"/>
      <c r="AL2390" s="1"/>
      <c r="AM2390" s="1"/>
    </row>
    <row r="2391" spans="1:39" ht="15" customHeight="1" x14ac:dyDescent="0.2">
      <c r="A2391" s="75">
        <f t="shared" si="820"/>
        <v>45326</v>
      </c>
      <c r="B2391" s="2">
        <f t="shared" si="811"/>
        <v>403.62258983999999</v>
      </c>
      <c r="C2391" s="157">
        <f t="shared" si="808"/>
        <v>402.61287867999999</v>
      </c>
      <c r="D2391" s="158">
        <f t="shared" si="821"/>
        <v>6735.55</v>
      </c>
      <c r="E2391" s="150">
        <f>IF(AND(K2391=1,K2390&gt;1),VLOOKUP(A2390,[1]Plan1!$GA$137:$GD$300,4),E2390)</f>
        <v>6773.27</v>
      </c>
      <c r="F2391" s="152">
        <f t="shared" si="812"/>
        <v>45260</v>
      </c>
      <c r="G2391" s="152">
        <f t="shared" si="809"/>
        <v>45290</v>
      </c>
      <c r="H2391" s="159">
        <f t="shared" si="813"/>
        <v>5.6001365886972909E-3</v>
      </c>
      <c r="I2391" s="160">
        <f t="shared" si="822"/>
        <v>45351</v>
      </c>
      <c r="J2391" s="155">
        <f t="shared" si="810"/>
        <v>30</v>
      </c>
      <c r="K2391" s="155">
        <f t="shared" si="806"/>
        <v>5</v>
      </c>
      <c r="L2391" s="2">
        <f t="shared" si="823"/>
        <v>1.00093118</v>
      </c>
      <c r="M2391" s="157">
        <f t="shared" si="807"/>
        <v>1.00093118</v>
      </c>
      <c r="N2391" s="2">
        <f t="shared" si="814"/>
        <v>402.98778374</v>
      </c>
      <c r="O2391" s="161">
        <f t="shared" si="824"/>
        <v>0</v>
      </c>
      <c r="P2391" s="162">
        <f t="shared" si="815"/>
        <v>0</v>
      </c>
      <c r="Q2391" s="157">
        <f t="shared" si="816"/>
        <v>0</v>
      </c>
      <c r="R2391" s="163">
        <f t="shared" si="825"/>
        <v>0.12</v>
      </c>
      <c r="S2391" s="161">
        <f t="shared" si="817"/>
        <v>5</v>
      </c>
      <c r="T2391" s="161">
        <v>360</v>
      </c>
      <c r="U2391" s="164">
        <f t="shared" si="818"/>
        <v>1.0015752490000001</v>
      </c>
      <c r="V2391" s="157">
        <f t="shared" si="819"/>
        <v>0.63480610000000004</v>
      </c>
      <c r="W2391" s="2">
        <f t="shared" si="826"/>
        <v>0</v>
      </c>
      <c r="X2391" s="13"/>
      <c r="Y2391" s="13"/>
      <c r="Z2391" s="5"/>
      <c r="AA2391" s="21"/>
      <c r="AB2391" s="13"/>
      <c r="AC2391" s="27"/>
      <c r="AD2391" s="21"/>
      <c r="AE2391" s="27"/>
      <c r="AF2391" s="27"/>
      <c r="AG2391" s="35"/>
      <c r="AH2391" s="35"/>
      <c r="AI2391" s="35"/>
      <c r="AJ2391" s="21"/>
      <c r="AK2391" s="21"/>
      <c r="AL2391" s="21"/>
      <c r="AM2391" s="21"/>
    </row>
    <row r="2392" spans="1:39" ht="15" customHeight="1" x14ac:dyDescent="0.2">
      <c r="A2392" s="75">
        <f t="shared" si="820"/>
        <v>45327</v>
      </c>
      <c r="B2392" s="2">
        <f t="shared" si="811"/>
        <v>403.82483553999998</v>
      </c>
      <c r="C2392" s="157">
        <f t="shared" si="808"/>
        <v>402.61287867999999</v>
      </c>
      <c r="D2392" s="158">
        <f t="shared" si="821"/>
        <v>6735.55</v>
      </c>
      <c r="E2392" s="150">
        <f>IF(AND(K2392=1,K2391&gt;1),VLOOKUP(A2391,[1]Plan1!$GA$137:$GD$300,4),E2391)</f>
        <v>6773.27</v>
      </c>
      <c r="F2392" s="152">
        <f t="shared" si="812"/>
        <v>45260</v>
      </c>
      <c r="G2392" s="152">
        <f t="shared" si="809"/>
        <v>45290</v>
      </c>
      <c r="H2392" s="159">
        <f t="shared" si="813"/>
        <v>5.6001365886972909E-3</v>
      </c>
      <c r="I2392" s="160">
        <f t="shared" si="822"/>
        <v>45351</v>
      </c>
      <c r="J2392" s="155">
        <f t="shared" si="810"/>
        <v>30</v>
      </c>
      <c r="K2392" s="155">
        <f t="shared" si="806"/>
        <v>6</v>
      </c>
      <c r="L2392" s="2">
        <f t="shared" si="823"/>
        <v>1.00111752</v>
      </c>
      <c r="M2392" s="157">
        <f t="shared" si="807"/>
        <v>1.00111752</v>
      </c>
      <c r="N2392" s="2">
        <f t="shared" si="814"/>
        <v>403.06280662</v>
      </c>
      <c r="O2392" s="161">
        <f t="shared" si="824"/>
        <v>0</v>
      </c>
      <c r="P2392" s="162">
        <f t="shared" si="815"/>
        <v>0</v>
      </c>
      <c r="Q2392" s="157">
        <f t="shared" si="816"/>
        <v>0</v>
      </c>
      <c r="R2392" s="163">
        <f t="shared" si="825"/>
        <v>0.12</v>
      </c>
      <c r="S2392" s="161">
        <f t="shared" si="817"/>
        <v>6</v>
      </c>
      <c r="T2392" s="161">
        <v>360</v>
      </c>
      <c r="U2392" s="164">
        <f t="shared" si="818"/>
        <v>1.001890596</v>
      </c>
      <c r="V2392" s="157">
        <f t="shared" si="819"/>
        <v>0.76202892</v>
      </c>
      <c r="W2392" s="2">
        <f t="shared" si="826"/>
        <v>0</v>
      </c>
      <c r="X2392" s="8"/>
      <c r="Y2392" s="8"/>
      <c r="Z2392" s="5"/>
      <c r="AA2392" s="1"/>
      <c r="AB2392" s="8"/>
      <c r="AC2392" s="3"/>
      <c r="AD2392" s="1"/>
      <c r="AE2392" s="3"/>
      <c r="AF2392" s="3"/>
      <c r="AG2392" s="4"/>
      <c r="AH2392" s="4"/>
      <c r="AI2392" s="4"/>
      <c r="AJ2392" s="1"/>
      <c r="AK2392" s="1"/>
      <c r="AL2392" s="1"/>
      <c r="AM2392" s="1"/>
    </row>
    <row r="2393" spans="1:39" ht="15" customHeight="1" x14ac:dyDescent="0.2">
      <c r="A2393" s="75">
        <f t="shared" si="820"/>
        <v>45328</v>
      </c>
      <c r="B2393" s="2">
        <f t="shared" si="811"/>
        <v>404.02718503</v>
      </c>
      <c r="C2393" s="157">
        <f t="shared" si="808"/>
        <v>402.61287867999999</v>
      </c>
      <c r="D2393" s="158">
        <f t="shared" si="821"/>
        <v>6735.55</v>
      </c>
      <c r="E2393" s="150">
        <f>IF(AND(K2393=1,K2392&gt;1),VLOOKUP(A2392,[1]Plan1!$GA$137:$GD$300,4),E2392)</f>
        <v>6773.27</v>
      </c>
      <c r="F2393" s="152">
        <f t="shared" si="812"/>
        <v>45260</v>
      </c>
      <c r="G2393" s="152">
        <f t="shared" si="809"/>
        <v>45290</v>
      </c>
      <c r="H2393" s="159">
        <f t="shared" si="813"/>
        <v>5.6001365886972909E-3</v>
      </c>
      <c r="I2393" s="160">
        <f t="shared" si="822"/>
        <v>45351</v>
      </c>
      <c r="J2393" s="155">
        <f t="shared" si="810"/>
        <v>30</v>
      </c>
      <c r="K2393" s="155">
        <f t="shared" si="806"/>
        <v>7</v>
      </c>
      <c r="L2393" s="2">
        <f t="shared" si="823"/>
        <v>1.0013038999999999</v>
      </c>
      <c r="M2393" s="157">
        <f t="shared" si="807"/>
        <v>1.0013038999999999</v>
      </c>
      <c r="N2393" s="2">
        <f t="shared" si="814"/>
        <v>403.13784561</v>
      </c>
      <c r="O2393" s="161">
        <f t="shared" si="824"/>
        <v>0</v>
      </c>
      <c r="P2393" s="162">
        <f t="shared" si="815"/>
        <v>0</v>
      </c>
      <c r="Q2393" s="157">
        <f t="shared" si="816"/>
        <v>0</v>
      </c>
      <c r="R2393" s="163">
        <f t="shared" si="825"/>
        <v>0.12</v>
      </c>
      <c r="S2393" s="161">
        <f t="shared" si="817"/>
        <v>7</v>
      </c>
      <c r="T2393" s="161">
        <v>360</v>
      </c>
      <c r="U2393" s="164">
        <f t="shared" si="818"/>
        <v>1.0022060429999999</v>
      </c>
      <c r="V2393" s="157">
        <f t="shared" si="819"/>
        <v>0.88933941999999999</v>
      </c>
      <c r="W2393" s="2">
        <f t="shared" si="826"/>
        <v>0</v>
      </c>
      <c r="X2393" s="8"/>
      <c r="Y2393" s="8"/>
      <c r="Z2393" s="5"/>
      <c r="AA2393" s="1"/>
      <c r="AB2393" s="8"/>
      <c r="AC2393" s="3"/>
      <c r="AD2393" s="1"/>
      <c r="AE2393" s="3"/>
      <c r="AF2393" s="3"/>
      <c r="AG2393" s="4"/>
      <c r="AH2393" s="4"/>
      <c r="AI2393" s="4"/>
      <c r="AJ2393" s="1"/>
      <c r="AK2393" s="1"/>
      <c r="AL2393" s="1"/>
      <c r="AM2393" s="1"/>
    </row>
    <row r="2394" spans="1:39" ht="15" customHeight="1" x14ac:dyDescent="0.2">
      <c r="A2394" s="75">
        <f t="shared" si="820"/>
        <v>45329</v>
      </c>
      <c r="B2394" s="2">
        <f t="shared" si="811"/>
        <v>404.22963387000004</v>
      </c>
      <c r="C2394" s="157">
        <f t="shared" si="808"/>
        <v>402.61287867999999</v>
      </c>
      <c r="D2394" s="158">
        <f t="shared" si="821"/>
        <v>6735.55</v>
      </c>
      <c r="E2394" s="150">
        <f>IF(AND(K2394=1,K2393&gt;1),VLOOKUP(A2393,[1]Plan1!$GA$137:$GD$300,4),E2393)</f>
        <v>6773.27</v>
      </c>
      <c r="F2394" s="152">
        <f t="shared" si="812"/>
        <v>45260</v>
      </c>
      <c r="G2394" s="152">
        <f t="shared" si="809"/>
        <v>45290</v>
      </c>
      <c r="H2394" s="159">
        <f t="shared" si="813"/>
        <v>5.6001365886972909E-3</v>
      </c>
      <c r="I2394" s="160">
        <f t="shared" si="822"/>
        <v>45351</v>
      </c>
      <c r="J2394" s="155">
        <f t="shared" si="810"/>
        <v>30</v>
      </c>
      <c r="K2394" s="155">
        <f t="shared" si="806"/>
        <v>8</v>
      </c>
      <c r="L2394" s="2">
        <f t="shared" si="823"/>
        <v>1.0014903100000001</v>
      </c>
      <c r="M2394" s="157">
        <f t="shared" si="807"/>
        <v>1.0014903100000001</v>
      </c>
      <c r="N2394" s="2">
        <f t="shared" si="814"/>
        <v>403.21289667000002</v>
      </c>
      <c r="O2394" s="161">
        <f t="shared" si="824"/>
        <v>0</v>
      </c>
      <c r="P2394" s="162">
        <f t="shared" si="815"/>
        <v>0</v>
      </c>
      <c r="Q2394" s="157">
        <f t="shared" si="816"/>
        <v>0</v>
      </c>
      <c r="R2394" s="163">
        <f t="shared" si="825"/>
        <v>0.12</v>
      </c>
      <c r="S2394" s="161">
        <f t="shared" si="817"/>
        <v>8</v>
      </c>
      <c r="T2394" s="161">
        <v>360</v>
      </c>
      <c r="U2394" s="164">
        <f t="shared" si="818"/>
        <v>1.0025215890000001</v>
      </c>
      <c r="V2394" s="157">
        <f t="shared" si="819"/>
        <v>1.0167371999999999</v>
      </c>
      <c r="W2394" s="2">
        <f t="shared" si="826"/>
        <v>0</v>
      </c>
      <c r="X2394" s="8"/>
      <c r="Y2394" s="8"/>
      <c r="Z2394" s="5"/>
      <c r="AA2394" s="1"/>
      <c r="AB2394" s="8"/>
      <c r="AC2394" s="3"/>
      <c r="AD2394" s="1"/>
      <c r="AE2394" s="3"/>
      <c r="AF2394" s="3"/>
      <c r="AG2394" s="4"/>
      <c r="AH2394" s="4"/>
      <c r="AI2394" s="4"/>
      <c r="AJ2394" s="1"/>
      <c r="AK2394" s="1"/>
      <c r="AL2394" s="1"/>
      <c r="AM2394" s="1"/>
    </row>
    <row r="2395" spans="1:39" ht="15" customHeight="1" x14ac:dyDescent="0.2">
      <c r="A2395" s="75">
        <f t="shared" si="820"/>
        <v>45330</v>
      </c>
      <c r="B2395" s="2">
        <f t="shared" si="811"/>
        <v>404.43218213</v>
      </c>
      <c r="C2395" s="157">
        <f t="shared" si="808"/>
        <v>402.61287867999999</v>
      </c>
      <c r="D2395" s="158">
        <f t="shared" si="821"/>
        <v>6735.55</v>
      </c>
      <c r="E2395" s="150">
        <f>IF(AND(K2395=1,K2394&gt;1),VLOOKUP(A2394,[1]Plan1!$GA$137:$GD$300,4),E2394)</f>
        <v>6773.27</v>
      </c>
      <c r="F2395" s="152">
        <f t="shared" si="812"/>
        <v>45260</v>
      </c>
      <c r="G2395" s="152">
        <f t="shared" si="809"/>
        <v>45290</v>
      </c>
      <c r="H2395" s="159">
        <f t="shared" si="813"/>
        <v>5.6001365886972909E-3</v>
      </c>
      <c r="I2395" s="160">
        <f t="shared" si="822"/>
        <v>45351</v>
      </c>
      <c r="J2395" s="155">
        <f t="shared" si="810"/>
        <v>30</v>
      </c>
      <c r="K2395" s="155">
        <f t="shared" ref="K2395:K2458" si="827">(J2395-(I2395-A2395))</f>
        <v>9</v>
      </c>
      <c r="L2395" s="2">
        <f t="shared" si="823"/>
        <v>1.0016767499999999</v>
      </c>
      <c r="M2395" s="157">
        <f t="shared" ref="M2395:M2458" si="828">L2395</f>
        <v>1.0016767499999999</v>
      </c>
      <c r="N2395" s="2">
        <f t="shared" si="814"/>
        <v>403.28795982000003</v>
      </c>
      <c r="O2395" s="161">
        <f t="shared" si="824"/>
        <v>0</v>
      </c>
      <c r="P2395" s="162">
        <f t="shared" si="815"/>
        <v>0</v>
      </c>
      <c r="Q2395" s="157">
        <f t="shared" si="816"/>
        <v>0</v>
      </c>
      <c r="R2395" s="163">
        <f t="shared" si="825"/>
        <v>0.12</v>
      </c>
      <c r="S2395" s="161">
        <f t="shared" si="817"/>
        <v>9</v>
      </c>
      <c r="T2395" s="161">
        <v>360</v>
      </c>
      <c r="U2395" s="164">
        <f t="shared" si="818"/>
        <v>1.002837234</v>
      </c>
      <c r="V2395" s="157">
        <f t="shared" si="819"/>
        <v>1.14422231</v>
      </c>
      <c r="W2395" s="2">
        <f t="shared" si="826"/>
        <v>0</v>
      </c>
      <c r="X2395" s="8"/>
      <c r="Y2395" s="8"/>
      <c r="Z2395" s="5"/>
      <c r="AA2395" s="1"/>
      <c r="AB2395" s="8"/>
      <c r="AC2395" s="3"/>
      <c r="AD2395" s="1"/>
      <c r="AE2395" s="3"/>
      <c r="AF2395" s="3"/>
      <c r="AG2395" s="4"/>
      <c r="AH2395" s="4"/>
      <c r="AI2395" s="4"/>
      <c r="AJ2395" s="1"/>
      <c r="AK2395" s="1"/>
      <c r="AL2395" s="1"/>
      <c r="AM2395" s="1"/>
    </row>
    <row r="2396" spans="1:39" ht="15" customHeight="1" x14ac:dyDescent="0.2">
      <c r="A2396" s="75">
        <f t="shared" si="820"/>
        <v>45331</v>
      </c>
      <c r="B2396" s="2">
        <f t="shared" si="811"/>
        <v>404.63483425999999</v>
      </c>
      <c r="C2396" s="157">
        <f t="shared" si="808"/>
        <v>402.61287867999999</v>
      </c>
      <c r="D2396" s="158">
        <f t="shared" si="821"/>
        <v>6735.55</v>
      </c>
      <c r="E2396" s="150">
        <f>IF(AND(K2396=1,K2395&gt;1),VLOOKUP(A2395,[1]Plan1!$GA$137:$GD$300,4),E2395)</f>
        <v>6773.27</v>
      </c>
      <c r="F2396" s="152">
        <f t="shared" si="812"/>
        <v>45260</v>
      </c>
      <c r="G2396" s="152">
        <f t="shared" si="809"/>
        <v>45290</v>
      </c>
      <c r="H2396" s="159">
        <f t="shared" si="813"/>
        <v>5.6001365886972909E-3</v>
      </c>
      <c r="I2396" s="160">
        <f t="shared" si="822"/>
        <v>45351</v>
      </c>
      <c r="J2396" s="155">
        <f t="shared" si="810"/>
        <v>30</v>
      </c>
      <c r="K2396" s="155">
        <f t="shared" si="827"/>
        <v>10</v>
      </c>
      <c r="L2396" s="2">
        <f t="shared" si="823"/>
        <v>1.0018632300000001</v>
      </c>
      <c r="M2396" s="157">
        <f t="shared" si="828"/>
        <v>1.0018632300000001</v>
      </c>
      <c r="N2396" s="2">
        <f t="shared" si="814"/>
        <v>403.36303907000001</v>
      </c>
      <c r="O2396" s="161">
        <f t="shared" si="824"/>
        <v>0</v>
      </c>
      <c r="P2396" s="162">
        <f t="shared" si="815"/>
        <v>0</v>
      </c>
      <c r="Q2396" s="157">
        <f t="shared" si="816"/>
        <v>0</v>
      </c>
      <c r="R2396" s="163">
        <f t="shared" si="825"/>
        <v>0.12</v>
      </c>
      <c r="S2396" s="161">
        <f t="shared" si="817"/>
        <v>10</v>
      </c>
      <c r="T2396" s="161">
        <v>360</v>
      </c>
      <c r="U2396" s="164">
        <f t="shared" si="818"/>
        <v>1.003152979</v>
      </c>
      <c r="V2396" s="157">
        <f t="shared" si="819"/>
        <v>1.27179519</v>
      </c>
      <c r="W2396" s="2">
        <f t="shared" si="826"/>
        <v>0</v>
      </c>
      <c r="X2396" s="8"/>
      <c r="Y2396" s="8"/>
      <c r="Z2396" s="5"/>
      <c r="AA2396" s="1"/>
      <c r="AB2396" s="8"/>
      <c r="AC2396" s="3"/>
      <c r="AD2396" s="1"/>
      <c r="AE2396" s="3"/>
      <c r="AF2396" s="3"/>
      <c r="AG2396" s="4"/>
      <c r="AH2396" s="4"/>
      <c r="AI2396" s="4"/>
      <c r="AJ2396" s="1"/>
      <c r="AK2396" s="1"/>
      <c r="AL2396" s="1"/>
      <c r="AM2396" s="1"/>
    </row>
    <row r="2397" spans="1:39" ht="15" customHeight="1" x14ac:dyDescent="0.2">
      <c r="A2397" s="75">
        <f t="shared" si="820"/>
        <v>45332</v>
      </c>
      <c r="B2397" s="2">
        <f t="shared" si="811"/>
        <v>404.83758989</v>
      </c>
      <c r="C2397" s="157">
        <f t="shared" si="808"/>
        <v>402.61287867999999</v>
      </c>
      <c r="D2397" s="158">
        <f t="shared" si="821"/>
        <v>6735.55</v>
      </c>
      <c r="E2397" s="150">
        <f>IF(AND(K2397=1,K2396&gt;1),VLOOKUP(A2396,[1]Plan1!$GA$137:$GD$300,4),E2396)</f>
        <v>6773.27</v>
      </c>
      <c r="F2397" s="152">
        <f t="shared" si="812"/>
        <v>45260</v>
      </c>
      <c r="G2397" s="152">
        <f t="shared" si="809"/>
        <v>45290</v>
      </c>
      <c r="H2397" s="159">
        <f t="shared" si="813"/>
        <v>5.6001365886972909E-3</v>
      </c>
      <c r="I2397" s="160">
        <f t="shared" si="822"/>
        <v>45351</v>
      </c>
      <c r="J2397" s="155">
        <f t="shared" si="810"/>
        <v>30</v>
      </c>
      <c r="K2397" s="155">
        <f t="shared" si="827"/>
        <v>11</v>
      </c>
      <c r="L2397" s="2">
        <f t="shared" si="823"/>
        <v>1.0020497500000001</v>
      </c>
      <c r="M2397" s="157">
        <f t="shared" si="828"/>
        <v>1.0020497500000001</v>
      </c>
      <c r="N2397" s="2">
        <f t="shared" si="814"/>
        <v>403.43813441999998</v>
      </c>
      <c r="O2397" s="161">
        <f t="shared" si="824"/>
        <v>0</v>
      </c>
      <c r="P2397" s="162">
        <f t="shared" si="815"/>
        <v>0</v>
      </c>
      <c r="Q2397" s="157">
        <f t="shared" si="816"/>
        <v>0</v>
      </c>
      <c r="R2397" s="163">
        <f t="shared" si="825"/>
        <v>0.12</v>
      </c>
      <c r="S2397" s="161">
        <f t="shared" si="817"/>
        <v>11</v>
      </c>
      <c r="T2397" s="161">
        <v>360</v>
      </c>
      <c r="U2397" s="164">
        <f t="shared" si="818"/>
        <v>1.003468823</v>
      </c>
      <c r="V2397" s="157">
        <f t="shared" si="819"/>
        <v>1.3994554699999999</v>
      </c>
      <c r="W2397" s="2">
        <f t="shared" si="826"/>
        <v>0</v>
      </c>
      <c r="X2397" s="8"/>
      <c r="Y2397" s="8"/>
      <c r="Z2397" s="5"/>
      <c r="AA2397" s="1"/>
      <c r="AB2397" s="8"/>
      <c r="AC2397" s="3"/>
      <c r="AD2397" s="1"/>
      <c r="AE2397" s="3"/>
      <c r="AF2397" s="3"/>
      <c r="AG2397" s="4"/>
      <c r="AH2397" s="4"/>
      <c r="AI2397" s="4"/>
      <c r="AJ2397" s="1"/>
      <c r="AK2397" s="1"/>
      <c r="AL2397" s="1"/>
      <c r="AM2397" s="1"/>
    </row>
    <row r="2398" spans="1:39" ht="15" customHeight="1" x14ac:dyDescent="0.2">
      <c r="A2398" s="75">
        <f t="shared" si="820"/>
        <v>45333</v>
      </c>
      <c r="B2398" s="2">
        <f t="shared" si="811"/>
        <v>405.04044546</v>
      </c>
      <c r="C2398" s="157">
        <f t="shared" si="808"/>
        <v>402.61287867999999</v>
      </c>
      <c r="D2398" s="158">
        <f t="shared" si="821"/>
        <v>6735.55</v>
      </c>
      <c r="E2398" s="150">
        <f>IF(AND(K2398=1,K2397&gt;1),VLOOKUP(A2397,[1]Plan1!$GA$137:$GD$300,4),E2397)</f>
        <v>6773.27</v>
      </c>
      <c r="F2398" s="152">
        <f t="shared" si="812"/>
        <v>45260</v>
      </c>
      <c r="G2398" s="152">
        <f t="shared" si="809"/>
        <v>45290</v>
      </c>
      <c r="H2398" s="159">
        <f t="shared" si="813"/>
        <v>5.6001365886972909E-3</v>
      </c>
      <c r="I2398" s="160">
        <f t="shared" si="822"/>
        <v>45351</v>
      </c>
      <c r="J2398" s="155">
        <f t="shared" si="810"/>
        <v>30</v>
      </c>
      <c r="K2398" s="155">
        <f t="shared" si="827"/>
        <v>12</v>
      </c>
      <c r="L2398" s="2">
        <f t="shared" si="823"/>
        <v>1.0022363000000001</v>
      </c>
      <c r="M2398" s="157">
        <f t="shared" si="828"/>
        <v>1.0022363000000001</v>
      </c>
      <c r="N2398" s="2">
        <f t="shared" si="814"/>
        <v>403.51324185999999</v>
      </c>
      <c r="O2398" s="161">
        <f t="shared" si="824"/>
        <v>0</v>
      </c>
      <c r="P2398" s="162">
        <f t="shared" si="815"/>
        <v>0</v>
      </c>
      <c r="Q2398" s="157">
        <f t="shared" si="816"/>
        <v>0</v>
      </c>
      <c r="R2398" s="163">
        <f t="shared" si="825"/>
        <v>0.12</v>
      </c>
      <c r="S2398" s="161">
        <f t="shared" si="817"/>
        <v>12</v>
      </c>
      <c r="T2398" s="161">
        <v>360</v>
      </c>
      <c r="U2398" s="164">
        <f t="shared" si="818"/>
        <v>1.003784767</v>
      </c>
      <c r="V2398" s="157">
        <f t="shared" si="819"/>
        <v>1.5272036</v>
      </c>
      <c r="W2398" s="2">
        <f t="shared" si="826"/>
        <v>0</v>
      </c>
      <c r="X2398" s="8"/>
      <c r="Y2398" s="8"/>
      <c r="Z2398" s="5"/>
      <c r="AA2398" s="1"/>
      <c r="AB2398" s="8"/>
      <c r="AC2398" s="3"/>
      <c r="AD2398" s="1"/>
      <c r="AE2398" s="3"/>
      <c r="AF2398" s="3"/>
      <c r="AG2398" s="4"/>
      <c r="AH2398" s="4"/>
      <c r="AI2398" s="4"/>
      <c r="AJ2398" s="1"/>
      <c r="AK2398" s="1"/>
      <c r="AL2398" s="1"/>
      <c r="AM2398" s="1"/>
    </row>
    <row r="2399" spans="1:39" ht="15" customHeight="1" x14ac:dyDescent="0.2">
      <c r="A2399" s="75">
        <f t="shared" si="820"/>
        <v>45334</v>
      </c>
      <c r="B2399" s="2">
        <f t="shared" si="811"/>
        <v>405.24340054999999</v>
      </c>
      <c r="C2399" s="157">
        <f t="shared" si="808"/>
        <v>402.61287867999999</v>
      </c>
      <c r="D2399" s="158">
        <f t="shared" si="821"/>
        <v>6735.55</v>
      </c>
      <c r="E2399" s="150">
        <f>IF(AND(K2399=1,K2398&gt;1),VLOOKUP(A2398,[1]Plan1!$GA$137:$GD$300,4),E2398)</f>
        <v>6773.27</v>
      </c>
      <c r="F2399" s="152">
        <f t="shared" si="812"/>
        <v>45260</v>
      </c>
      <c r="G2399" s="152">
        <f t="shared" si="809"/>
        <v>45290</v>
      </c>
      <c r="H2399" s="159">
        <f t="shared" si="813"/>
        <v>5.6001365886972909E-3</v>
      </c>
      <c r="I2399" s="160">
        <f t="shared" si="822"/>
        <v>45351</v>
      </c>
      <c r="J2399" s="155">
        <f t="shared" si="810"/>
        <v>30</v>
      </c>
      <c r="K2399" s="155">
        <f t="shared" si="827"/>
        <v>13</v>
      </c>
      <c r="L2399" s="2">
        <f t="shared" si="823"/>
        <v>1.0024228799999999</v>
      </c>
      <c r="M2399" s="157">
        <f t="shared" si="828"/>
        <v>1.0024228799999999</v>
      </c>
      <c r="N2399" s="2">
        <f t="shared" si="814"/>
        <v>403.58836136999997</v>
      </c>
      <c r="O2399" s="161">
        <f t="shared" si="824"/>
        <v>0</v>
      </c>
      <c r="P2399" s="162">
        <f t="shared" si="815"/>
        <v>0</v>
      </c>
      <c r="Q2399" s="157">
        <f t="shared" si="816"/>
        <v>0</v>
      </c>
      <c r="R2399" s="163">
        <f t="shared" si="825"/>
        <v>0.12</v>
      </c>
      <c r="S2399" s="161">
        <f t="shared" si="817"/>
        <v>13</v>
      </c>
      <c r="T2399" s="161">
        <v>360</v>
      </c>
      <c r="U2399" s="164">
        <f t="shared" si="818"/>
        <v>1.00410081</v>
      </c>
      <c r="V2399" s="157">
        <f t="shared" si="819"/>
        <v>1.6550391799999999</v>
      </c>
      <c r="W2399" s="2">
        <f t="shared" si="826"/>
        <v>0</v>
      </c>
      <c r="X2399" s="8"/>
      <c r="Y2399" s="8"/>
      <c r="Z2399" s="5"/>
      <c r="AA2399" s="1"/>
      <c r="AB2399" s="8"/>
      <c r="AC2399" s="3"/>
      <c r="AD2399" s="1"/>
      <c r="AE2399" s="3"/>
      <c r="AF2399" s="3"/>
      <c r="AG2399" s="4"/>
      <c r="AH2399" s="4"/>
      <c r="AI2399" s="4"/>
      <c r="AJ2399" s="1"/>
      <c r="AK2399" s="1"/>
      <c r="AL2399" s="1"/>
      <c r="AM2399" s="1"/>
    </row>
    <row r="2400" spans="1:39" ht="15" customHeight="1" x14ac:dyDescent="0.2">
      <c r="A2400" s="75">
        <f t="shared" si="820"/>
        <v>45335</v>
      </c>
      <c r="B2400" s="2">
        <f t="shared" si="811"/>
        <v>405.44645966999997</v>
      </c>
      <c r="C2400" s="157">
        <f t="shared" si="808"/>
        <v>402.61287867999999</v>
      </c>
      <c r="D2400" s="158">
        <f t="shared" si="821"/>
        <v>6735.55</v>
      </c>
      <c r="E2400" s="150">
        <f>IF(AND(K2400=1,K2399&gt;1),VLOOKUP(A2399,[1]Plan1!$GA$137:$GD$300,4),E2399)</f>
        <v>6773.27</v>
      </c>
      <c r="F2400" s="152">
        <f t="shared" si="812"/>
        <v>45260</v>
      </c>
      <c r="G2400" s="152">
        <f t="shared" si="809"/>
        <v>45290</v>
      </c>
      <c r="H2400" s="159">
        <f t="shared" si="813"/>
        <v>5.6001365886972909E-3</v>
      </c>
      <c r="I2400" s="160">
        <f t="shared" si="822"/>
        <v>45351</v>
      </c>
      <c r="J2400" s="155">
        <f t="shared" si="810"/>
        <v>30</v>
      </c>
      <c r="K2400" s="155">
        <f t="shared" si="827"/>
        <v>14</v>
      </c>
      <c r="L2400" s="2">
        <f t="shared" si="823"/>
        <v>1.0026094999999999</v>
      </c>
      <c r="M2400" s="157">
        <f t="shared" si="828"/>
        <v>1.0026094999999999</v>
      </c>
      <c r="N2400" s="2">
        <f t="shared" si="814"/>
        <v>403.66349697999999</v>
      </c>
      <c r="O2400" s="161">
        <f t="shared" si="824"/>
        <v>0</v>
      </c>
      <c r="P2400" s="162">
        <f t="shared" si="815"/>
        <v>0</v>
      </c>
      <c r="Q2400" s="157">
        <f t="shared" si="816"/>
        <v>0</v>
      </c>
      <c r="R2400" s="163">
        <f t="shared" si="825"/>
        <v>0.12</v>
      </c>
      <c r="S2400" s="161">
        <f t="shared" si="817"/>
        <v>14</v>
      </c>
      <c r="T2400" s="161">
        <v>360</v>
      </c>
      <c r="U2400" s="164">
        <f t="shared" si="818"/>
        <v>1.004416953</v>
      </c>
      <c r="V2400" s="157">
        <f t="shared" si="819"/>
        <v>1.78296269</v>
      </c>
      <c r="W2400" s="2">
        <f t="shared" si="826"/>
        <v>0</v>
      </c>
      <c r="X2400" s="8"/>
      <c r="Y2400" s="8"/>
      <c r="Z2400" s="5"/>
      <c r="AA2400" s="1"/>
      <c r="AB2400" s="8"/>
      <c r="AC2400" s="3"/>
      <c r="AD2400" s="1"/>
      <c r="AE2400" s="3"/>
      <c r="AF2400" s="3"/>
      <c r="AG2400" s="4"/>
      <c r="AH2400" s="4"/>
      <c r="AI2400" s="4"/>
      <c r="AJ2400" s="1"/>
      <c r="AK2400" s="1"/>
      <c r="AL2400" s="1"/>
      <c r="AM2400" s="1"/>
    </row>
    <row r="2401" spans="1:39" ht="15" customHeight="1" x14ac:dyDescent="0.2">
      <c r="A2401" s="75">
        <f t="shared" si="820"/>
        <v>45336</v>
      </c>
      <c r="B2401" s="2">
        <f t="shared" si="811"/>
        <v>405.64961841000002</v>
      </c>
      <c r="C2401" s="157">
        <f t="shared" si="808"/>
        <v>402.61287867999999</v>
      </c>
      <c r="D2401" s="158">
        <f t="shared" si="821"/>
        <v>6735.55</v>
      </c>
      <c r="E2401" s="150">
        <f>IF(AND(K2401=1,K2400&gt;1),VLOOKUP(A2400,[1]Plan1!$GA$137:$GD$300,4),E2400)</f>
        <v>6773.27</v>
      </c>
      <c r="F2401" s="152">
        <f t="shared" si="812"/>
        <v>45260</v>
      </c>
      <c r="G2401" s="152">
        <f t="shared" si="809"/>
        <v>45290</v>
      </c>
      <c r="H2401" s="159">
        <f t="shared" si="813"/>
        <v>5.6001365886972909E-3</v>
      </c>
      <c r="I2401" s="160">
        <f t="shared" si="822"/>
        <v>45351</v>
      </c>
      <c r="J2401" s="155">
        <f t="shared" si="810"/>
        <v>30</v>
      </c>
      <c r="K2401" s="155">
        <f t="shared" si="827"/>
        <v>15</v>
      </c>
      <c r="L2401" s="2">
        <f t="shared" si="823"/>
        <v>1.00279615</v>
      </c>
      <c r="M2401" s="157">
        <f t="shared" si="828"/>
        <v>1.00279615</v>
      </c>
      <c r="N2401" s="2">
        <f t="shared" si="814"/>
        <v>403.73864467999999</v>
      </c>
      <c r="O2401" s="161">
        <f t="shared" si="824"/>
        <v>0</v>
      </c>
      <c r="P2401" s="162">
        <f t="shared" si="815"/>
        <v>0</v>
      </c>
      <c r="Q2401" s="157">
        <f t="shared" si="816"/>
        <v>0</v>
      </c>
      <c r="R2401" s="163">
        <f t="shared" si="825"/>
        <v>0.12</v>
      </c>
      <c r="S2401" s="161">
        <f t="shared" si="817"/>
        <v>15</v>
      </c>
      <c r="T2401" s="161">
        <v>360</v>
      </c>
      <c r="U2401" s="164">
        <f t="shared" si="818"/>
        <v>1.004733195</v>
      </c>
      <c r="V2401" s="157">
        <f t="shared" si="819"/>
        <v>1.91097373</v>
      </c>
      <c r="W2401" s="2">
        <f t="shared" si="826"/>
        <v>0</v>
      </c>
      <c r="X2401" s="8"/>
      <c r="Y2401" s="8"/>
      <c r="Z2401" s="5"/>
      <c r="AA2401" s="1"/>
      <c r="AB2401" s="8"/>
      <c r="AC2401" s="3"/>
      <c r="AD2401" s="1"/>
      <c r="AE2401" s="3"/>
      <c r="AF2401" s="3"/>
      <c r="AG2401" s="4"/>
      <c r="AH2401" s="4"/>
      <c r="AI2401" s="4"/>
      <c r="AJ2401" s="1"/>
      <c r="AK2401" s="1"/>
      <c r="AL2401" s="1"/>
      <c r="AM2401" s="1"/>
    </row>
    <row r="2402" spans="1:39" ht="15" customHeight="1" x14ac:dyDescent="0.2">
      <c r="A2402" s="75">
        <f t="shared" si="820"/>
        <v>45337</v>
      </c>
      <c r="B2402" s="2">
        <f t="shared" si="811"/>
        <v>405.85288123000004</v>
      </c>
      <c r="C2402" s="157">
        <f t="shared" si="808"/>
        <v>402.61287867999999</v>
      </c>
      <c r="D2402" s="158">
        <f t="shared" si="821"/>
        <v>6735.55</v>
      </c>
      <c r="E2402" s="150">
        <f>IF(AND(K2402=1,K2401&gt;1),VLOOKUP(A2401,[1]Plan1!$GA$137:$GD$300,4),E2401)</f>
        <v>6773.27</v>
      </c>
      <c r="F2402" s="152">
        <f t="shared" si="812"/>
        <v>45260</v>
      </c>
      <c r="G2402" s="152">
        <f t="shared" si="809"/>
        <v>45290</v>
      </c>
      <c r="H2402" s="159">
        <f t="shared" si="813"/>
        <v>5.6001365886972909E-3</v>
      </c>
      <c r="I2402" s="160">
        <f t="shared" si="822"/>
        <v>45351</v>
      </c>
      <c r="J2402" s="155">
        <f t="shared" si="810"/>
        <v>30</v>
      </c>
      <c r="K2402" s="155">
        <f t="shared" si="827"/>
        <v>16</v>
      </c>
      <c r="L2402" s="2">
        <f t="shared" si="823"/>
        <v>1.00298284</v>
      </c>
      <c r="M2402" s="157">
        <f t="shared" si="828"/>
        <v>1.00298284</v>
      </c>
      <c r="N2402" s="2">
        <f t="shared" si="814"/>
        <v>403.81380847000003</v>
      </c>
      <c r="O2402" s="161">
        <f t="shared" si="824"/>
        <v>0</v>
      </c>
      <c r="P2402" s="162">
        <f t="shared" si="815"/>
        <v>0</v>
      </c>
      <c r="Q2402" s="157">
        <f t="shared" si="816"/>
        <v>0</v>
      </c>
      <c r="R2402" s="163">
        <f t="shared" si="825"/>
        <v>0.12</v>
      </c>
      <c r="S2402" s="161">
        <f t="shared" si="817"/>
        <v>16</v>
      </c>
      <c r="T2402" s="161">
        <v>360</v>
      </c>
      <c r="U2402" s="164">
        <f t="shared" si="818"/>
        <v>1.0050495370000001</v>
      </c>
      <c r="V2402" s="157">
        <f t="shared" si="819"/>
        <v>2.0390727599999998</v>
      </c>
      <c r="W2402" s="2">
        <f t="shared" si="826"/>
        <v>0</v>
      </c>
      <c r="X2402" s="8"/>
      <c r="Y2402" s="8"/>
      <c r="Z2402" s="5"/>
      <c r="AA2402" s="1"/>
      <c r="AB2402" s="8"/>
      <c r="AC2402" s="3"/>
      <c r="AD2402" s="1"/>
      <c r="AE2402" s="3"/>
      <c r="AF2402" s="3"/>
      <c r="AG2402" s="4"/>
      <c r="AH2402" s="4"/>
      <c r="AI2402" s="4"/>
      <c r="AJ2402" s="1"/>
      <c r="AK2402" s="1"/>
      <c r="AL2402" s="1"/>
      <c r="AM2402" s="1"/>
    </row>
    <row r="2403" spans="1:39" ht="15" customHeight="1" x14ac:dyDescent="0.2">
      <c r="A2403" s="75">
        <f t="shared" si="820"/>
        <v>45338</v>
      </c>
      <c r="B2403" s="2">
        <f t="shared" si="811"/>
        <v>406.05624779999999</v>
      </c>
      <c r="C2403" s="157">
        <f t="shared" si="808"/>
        <v>402.61287867999999</v>
      </c>
      <c r="D2403" s="158">
        <f t="shared" si="821"/>
        <v>6735.55</v>
      </c>
      <c r="E2403" s="150">
        <f>IF(AND(K2403=1,K2402&gt;1),VLOOKUP(A2402,[1]Plan1!$GA$137:$GD$300,4),E2402)</f>
        <v>6773.27</v>
      </c>
      <c r="F2403" s="152">
        <f t="shared" si="812"/>
        <v>45260</v>
      </c>
      <c r="G2403" s="152">
        <f t="shared" si="809"/>
        <v>45290</v>
      </c>
      <c r="H2403" s="159">
        <f t="shared" si="813"/>
        <v>5.6001365886972909E-3</v>
      </c>
      <c r="I2403" s="160">
        <f t="shared" si="822"/>
        <v>45351</v>
      </c>
      <c r="J2403" s="155">
        <f t="shared" si="810"/>
        <v>30</v>
      </c>
      <c r="K2403" s="155">
        <f t="shared" si="827"/>
        <v>17</v>
      </c>
      <c r="L2403" s="2">
        <f t="shared" si="823"/>
        <v>1.0031695700000001</v>
      </c>
      <c r="M2403" s="157">
        <f t="shared" si="828"/>
        <v>1.0031695700000001</v>
      </c>
      <c r="N2403" s="2">
        <f t="shared" si="814"/>
        <v>403.88898838</v>
      </c>
      <c r="O2403" s="161">
        <f t="shared" si="824"/>
        <v>0</v>
      </c>
      <c r="P2403" s="162">
        <f t="shared" si="815"/>
        <v>0</v>
      </c>
      <c r="Q2403" s="157">
        <f t="shared" si="816"/>
        <v>0</v>
      </c>
      <c r="R2403" s="163">
        <f t="shared" si="825"/>
        <v>0.12</v>
      </c>
      <c r="S2403" s="161">
        <f t="shared" si="817"/>
        <v>17</v>
      </c>
      <c r="T2403" s="161">
        <v>360</v>
      </c>
      <c r="U2403" s="164">
        <f t="shared" si="818"/>
        <v>1.0053659779999999</v>
      </c>
      <c r="V2403" s="157">
        <f t="shared" si="819"/>
        <v>2.1672594200000002</v>
      </c>
      <c r="W2403" s="2">
        <f t="shared" si="826"/>
        <v>0</v>
      </c>
      <c r="X2403" s="8"/>
      <c r="Y2403" s="8"/>
      <c r="Z2403" s="5"/>
      <c r="AA2403" s="1"/>
      <c r="AB2403" s="8"/>
      <c r="AC2403" s="3"/>
      <c r="AD2403" s="1"/>
      <c r="AE2403" s="3"/>
      <c r="AF2403" s="3"/>
      <c r="AG2403" s="4"/>
      <c r="AH2403" s="4"/>
      <c r="AI2403" s="4"/>
      <c r="AJ2403" s="1"/>
      <c r="AK2403" s="1"/>
      <c r="AL2403" s="1"/>
      <c r="AM2403" s="1"/>
    </row>
    <row r="2404" spans="1:39" ht="15" customHeight="1" x14ac:dyDescent="0.2">
      <c r="A2404" s="75">
        <f t="shared" si="820"/>
        <v>45339</v>
      </c>
      <c r="B2404" s="2">
        <f t="shared" si="811"/>
        <v>406.25971042999998</v>
      </c>
      <c r="C2404" s="157">
        <f t="shared" si="808"/>
        <v>402.61287867999999</v>
      </c>
      <c r="D2404" s="158">
        <f t="shared" si="821"/>
        <v>6735.55</v>
      </c>
      <c r="E2404" s="150">
        <f>IF(AND(K2404=1,K2403&gt;1),VLOOKUP(A2403,[1]Plan1!$GA$137:$GD$300,4),E2403)</f>
        <v>6773.27</v>
      </c>
      <c r="F2404" s="152">
        <f t="shared" si="812"/>
        <v>45260</v>
      </c>
      <c r="G2404" s="152">
        <f t="shared" si="809"/>
        <v>45290</v>
      </c>
      <c r="H2404" s="159">
        <f t="shared" si="813"/>
        <v>5.6001365886972909E-3</v>
      </c>
      <c r="I2404" s="160">
        <f t="shared" si="822"/>
        <v>45351</v>
      </c>
      <c r="J2404" s="155">
        <f t="shared" si="810"/>
        <v>30</v>
      </c>
      <c r="K2404" s="155">
        <f t="shared" si="827"/>
        <v>18</v>
      </c>
      <c r="L2404" s="2">
        <f t="shared" si="823"/>
        <v>1.00335632</v>
      </c>
      <c r="M2404" s="157">
        <f t="shared" si="828"/>
        <v>1.00335632</v>
      </c>
      <c r="N2404" s="2">
        <f t="shared" si="814"/>
        <v>403.96417632999999</v>
      </c>
      <c r="O2404" s="161">
        <f t="shared" si="824"/>
        <v>0</v>
      </c>
      <c r="P2404" s="162">
        <f t="shared" si="815"/>
        <v>0</v>
      </c>
      <c r="Q2404" s="157">
        <f t="shared" si="816"/>
        <v>0</v>
      </c>
      <c r="R2404" s="163">
        <f t="shared" si="825"/>
        <v>0.12</v>
      </c>
      <c r="S2404" s="161">
        <f t="shared" si="817"/>
        <v>18</v>
      </c>
      <c r="T2404" s="161">
        <v>360</v>
      </c>
      <c r="U2404" s="164">
        <f t="shared" si="818"/>
        <v>1.0056825190000001</v>
      </c>
      <c r="V2404" s="157">
        <f t="shared" si="819"/>
        <v>2.2955340999999998</v>
      </c>
      <c r="W2404" s="2">
        <f t="shared" si="826"/>
        <v>0</v>
      </c>
      <c r="X2404" s="8"/>
      <c r="Y2404" s="8"/>
      <c r="Z2404" s="5"/>
      <c r="AA2404" s="1"/>
      <c r="AB2404" s="8"/>
      <c r="AC2404" s="3"/>
      <c r="AD2404" s="1"/>
      <c r="AE2404" s="3"/>
      <c r="AF2404" s="3"/>
      <c r="AG2404" s="4"/>
      <c r="AH2404" s="4"/>
      <c r="AI2404" s="4"/>
      <c r="AJ2404" s="1"/>
      <c r="AK2404" s="1"/>
      <c r="AL2404" s="1"/>
      <c r="AM2404" s="1"/>
    </row>
    <row r="2405" spans="1:39" ht="15" customHeight="1" x14ac:dyDescent="0.2">
      <c r="A2405" s="75">
        <f t="shared" si="820"/>
        <v>45340</v>
      </c>
      <c r="B2405" s="2">
        <f t="shared" si="811"/>
        <v>406.46328091999999</v>
      </c>
      <c r="C2405" s="157">
        <f t="shared" si="808"/>
        <v>402.61287867999999</v>
      </c>
      <c r="D2405" s="158">
        <f t="shared" si="821"/>
        <v>6735.55</v>
      </c>
      <c r="E2405" s="150">
        <f>IF(AND(K2405=1,K2404&gt;1),VLOOKUP(A2404,[1]Plan1!$GA$137:$GD$300,4),E2404)</f>
        <v>6773.27</v>
      </c>
      <c r="F2405" s="152">
        <f t="shared" si="812"/>
        <v>45260</v>
      </c>
      <c r="G2405" s="152">
        <f t="shared" si="809"/>
        <v>45290</v>
      </c>
      <c r="H2405" s="159">
        <f t="shared" si="813"/>
        <v>5.6001365886972909E-3</v>
      </c>
      <c r="I2405" s="160">
        <f t="shared" si="822"/>
        <v>45351</v>
      </c>
      <c r="J2405" s="155">
        <f t="shared" si="810"/>
        <v>30</v>
      </c>
      <c r="K2405" s="155">
        <f t="shared" si="827"/>
        <v>19</v>
      </c>
      <c r="L2405" s="2">
        <f t="shared" si="823"/>
        <v>1.00354312</v>
      </c>
      <c r="M2405" s="157">
        <f t="shared" si="828"/>
        <v>1.00354312</v>
      </c>
      <c r="N2405" s="2">
        <f t="shared" si="814"/>
        <v>404.03938441999998</v>
      </c>
      <c r="O2405" s="161">
        <f t="shared" si="824"/>
        <v>0</v>
      </c>
      <c r="P2405" s="162">
        <f t="shared" si="815"/>
        <v>0</v>
      </c>
      <c r="Q2405" s="157">
        <f t="shared" si="816"/>
        <v>0</v>
      </c>
      <c r="R2405" s="163">
        <f t="shared" si="825"/>
        <v>0.12</v>
      </c>
      <c r="S2405" s="161">
        <f t="shared" si="817"/>
        <v>19</v>
      </c>
      <c r="T2405" s="161">
        <v>360</v>
      </c>
      <c r="U2405" s="164">
        <f t="shared" si="818"/>
        <v>1.0059991589999999</v>
      </c>
      <c r="V2405" s="157">
        <f t="shared" si="819"/>
        <v>2.4238965000000001</v>
      </c>
      <c r="W2405" s="2">
        <f t="shared" si="826"/>
        <v>0</v>
      </c>
      <c r="X2405" s="8"/>
      <c r="Y2405" s="8"/>
      <c r="Z2405" s="5"/>
      <c r="AA2405" s="1"/>
      <c r="AB2405" s="8"/>
      <c r="AC2405" s="3"/>
      <c r="AD2405" s="1"/>
      <c r="AE2405" s="3"/>
      <c r="AF2405" s="3"/>
      <c r="AG2405" s="4"/>
      <c r="AH2405" s="4"/>
      <c r="AI2405" s="4"/>
      <c r="AJ2405" s="1"/>
      <c r="AK2405" s="1"/>
      <c r="AL2405" s="1"/>
      <c r="AM2405" s="1"/>
    </row>
    <row r="2406" spans="1:39" ht="15" customHeight="1" x14ac:dyDescent="0.2">
      <c r="A2406" s="75">
        <f t="shared" si="820"/>
        <v>45341</v>
      </c>
      <c r="B2406" s="2">
        <f t="shared" si="811"/>
        <v>406.66694795999996</v>
      </c>
      <c r="C2406" s="157">
        <f t="shared" si="808"/>
        <v>402.61287867999999</v>
      </c>
      <c r="D2406" s="158">
        <f t="shared" si="821"/>
        <v>6735.55</v>
      </c>
      <c r="E2406" s="150">
        <f>IF(AND(K2406=1,K2405&gt;1),VLOOKUP(A2405,[1]Plan1!$GA$137:$GD$300,4),E2405)</f>
        <v>6773.27</v>
      </c>
      <c r="F2406" s="152">
        <f t="shared" si="812"/>
        <v>45260</v>
      </c>
      <c r="G2406" s="152">
        <f t="shared" si="809"/>
        <v>45290</v>
      </c>
      <c r="H2406" s="159">
        <f t="shared" si="813"/>
        <v>5.6001365886972909E-3</v>
      </c>
      <c r="I2406" s="160">
        <f t="shared" si="822"/>
        <v>45351</v>
      </c>
      <c r="J2406" s="155">
        <f t="shared" si="810"/>
        <v>30</v>
      </c>
      <c r="K2406" s="155">
        <f t="shared" si="827"/>
        <v>20</v>
      </c>
      <c r="L2406" s="2">
        <f t="shared" si="823"/>
        <v>1.0037299399999999</v>
      </c>
      <c r="M2406" s="157">
        <f t="shared" si="828"/>
        <v>1.0037299399999999</v>
      </c>
      <c r="N2406" s="2">
        <f t="shared" si="814"/>
        <v>404.11460055999999</v>
      </c>
      <c r="O2406" s="161">
        <f t="shared" si="824"/>
        <v>0</v>
      </c>
      <c r="P2406" s="162">
        <f t="shared" si="815"/>
        <v>0</v>
      </c>
      <c r="Q2406" s="157">
        <f t="shared" si="816"/>
        <v>0</v>
      </c>
      <c r="R2406" s="163">
        <f t="shared" si="825"/>
        <v>0.12</v>
      </c>
      <c r="S2406" s="161">
        <f t="shared" si="817"/>
        <v>20</v>
      </c>
      <c r="T2406" s="161">
        <v>360</v>
      </c>
      <c r="U2406" s="164">
        <f t="shared" si="818"/>
        <v>1.0063158999999999</v>
      </c>
      <c r="V2406" s="157">
        <f t="shared" si="819"/>
        <v>2.5523473999999999</v>
      </c>
      <c r="W2406" s="2">
        <f t="shared" si="826"/>
        <v>0</v>
      </c>
      <c r="X2406" s="8"/>
      <c r="Y2406" s="8"/>
      <c r="Z2406" s="5"/>
      <c r="AA2406" s="1"/>
      <c r="AB2406" s="8"/>
      <c r="AC2406" s="3"/>
      <c r="AD2406" s="1"/>
      <c r="AE2406" s="3"/>
      <c r="AF2406" s="3"/>
      <c r="AG2406" s="4"/>
      <c r="AH2406" s="4"/>
      <c r="AI2406" s="4"/>
      <c r="AJ2406" s="1"/>
      <c r="AK2406" s="1"/>
      <c r="AL2406" s="1"/>
      <c r="AM2406" s="1"/>
    </row>
    <row r="2407" spans="1:39" ht="15" customHeight="1" x14ac:dyDescent="0.2">
      <c r="A2407" s="75">
        <f t="shared" si="820"/>
        <v>45342</v>
      </c>
      <c r="B2407" s="2">
        <f t="shared" si="811"/>
        <v>406.87072290999998</v>
      </c>
      <c r="C2407" s="157">
        <f t="shared" si="808"/>
        <v>402.61287867999999</v>
      </c>
      <c r="D2407" s="158">
        <f t="shared" si="821"/>
        <v>6735.55</v>
      </c>
      <c r="E2407" s="150">
        <f>IF(AND(K2407=1,K2406&gt;1),VLOOKUP(A2406,[1]Plan1!$GA$137:$GD$300,4),E2406)</f>
        <v>6773.27</v>
      </c>
      <c r="F2407" s="152">
        <f t="shared" si="812"/>
        <v>45260</v>
      </c>
      <c r="G2407" s="152">
        <f t="shared" si="809"/>
        <v>45290</v>
      </c>
      <c r="H2407" s="159">
        <f t="shared" si="813"/>
        <v>5.6001365886972909E-3</v>
      </c>
      <c r="I2407" s="160">
        <f t="shared" si="822"/>
        <v>45351</v>
      </c>
      <c r="J2407" s="155">
        <f t="shared" si="810"/>
        <v>30</v>
      </c>
      <c r="K2407" s="155">
        <f t="shared" si="827"/>
        <v>21</v>
      </c>
      <c r="L2407" s="2">
        <f t="shared" si="823"/>
        <v>1.00391681</v>
      </c>
      <c r="M2407" s="157">
        <f t="shared" si="828"/>
        <v>1.00391681</v>
      </c>
      <c r="N2407" s="2">
        <f t="shared" si="814"/>
        <v>404.18983681999998</v>
      </c>
      <c r="O2407" s="161">
        <f t="shared" si="824"/>
        <v>0</v>
      </c>
      <c r="P2407" s="162">
        <f t="shared" si="815"/>
        <v>0</v>
      </c>
      <c r="Q2407" s="157">
        <f t="shared" si="816"/>
        <v>0</v>
      </c>
      <c r="R2407" s="163">
        <f t="shared" si="825"/>
        <v>0.12</v>
      </c>
      <c r="S2407" s="161">
        <f t="shared" si="817"/>
        <v>21</v>
      </c>
      <c r="T2407" s="161">
        <v>360</v>
      </c>
      <c r="U2407" s="164">
        <f t="shared" si="818"/>
        <v>1.0066327399999999</v>
      </c>
      <c r="V2407" s="157">
        <f t="shared" si="819"/>
        <v>2.68088609</v>
      </c>
      <c r="W2407" s="2">
        <f t="shared" si="826"/>
        <v>0</v>
      </c>
      <c r="X2407" s="8"/>
      <c r="Y2407" s="8"/>
      <c r="Z2407" s="5"/>
      <c r="AA2407" s="1"/>
      <c r="AB2407" s="8"/>
      <c r="AC2407" s="3"/>
      <c r="AD2407" s="1"/>
      <c r="AE2407" s="3"/>
      <c r="AF2407" s="3"/>
      <c r="AG2407" s="4"/>
      <c r="AH2407" s="4"/>
      <c r="AI2407" s="4"/>
      <c r="AJ2407" s="1"/>
      <c r="AK2407" s="1"/>
      <c r="AL2407" s="1"/>
      <c r="AM2407" s="1"/>
    </row>
    <row r="2408" spans="1:39" ht="15" customHeight="1" x14ac:dyDescent="0.2">
      <c r="A2408" s="75">
        <f t="shared" si="820"/>
        <v>45343</v>
      </c>
      <c r="B2408" s="2">
        <f t="shared" si="811"/>
        <v>407.07459409000001</v>
      </c>
      <c r="C2408" s="157">
        <f t="shared" si="808"/>
        <v>402.61287867999999</v>
      </c>
      <c r="D2408" s="158">
        <f t="shared" si="821"/>
        <v>6735.55</v>
      </c>
      <c r="E2408" s="150">
        <f>IF(AND(K2408=1,K2407&gt;1),VLOOKUP(A2407,[1]Plan1!$GA$137:$GD$300,4),E2407)</f>
        <v>6773.27</v>
      </c>
      <c r="F2408" s="152">
        <f t="shared" si="812"/>
        <v>45260</v>
      </c>
      <c r="G2408" s="152">
        <f t="shared" si="809"/>
        <v>45290</v>
      </c>
      <c r="H2408" s="159">
        <f t="shared" si="813"/>
        <v>5.6001365886972909E-3</v>
      </c>
      <c r="I2408" s="160">
        <f t="shared" si="822"/>
        <v>45351</v>
      </c>
      <c r="J2408" s="155">
        <f t="shared" si="810"/>
        <v>30</v>
      </c>
      <c r="K2408" s="155">
        <f t="shared" si="827"/>
        <v>22</v>
      </c>
      <c r="L2408" s="2">
        <f t="shared" si="823"/>
        <v>1.0041036999999999</v>
      </c>
      <c r="M2408" s="157">
        <f t="shared" si="828"/>
        <v>1.0041036999999999</v>
      </c>
      <c r="N2408" s="2">
        <f t="shared" si="814"/>
        <v>404.26508115000001</v>
      </c>
      <c r="O2408" s="161">
        <f t="shared" si="824"/>
        <v>0</v>
      </c>
      <c r="P2408" s="162">
        <f t="shared" si="815"/>
        <v>0</v>
      </c>
      <c r="Q2408" s="157">
        <f t="shared" si="816"/>
        <v>0</v>
      </c>
      <c r="R2408" s="163">
        <f t="shared" si="825"/>
        <v>0.12</v>
      </c>
      <c r="S2408" s="161">
        <f t="shared" si="817"/>
        <v>22</v>
      </c>
      <c r="T2408" s="161">
        <v>360</v>
      </c>
      <c r="U2408" s="164">
        <f t="shared" si="818"/>
        <v>1.00694968</v>
      </c>
      <c r="V2408" s="157">
        <f t="shared" si="819"/>
        <v>2.8095129399999998</v>
      </c>
      <c r="W2408" s="2">
        <f t="shared" si="826"/>
        <v>0</v>
      </c>
      <c r="X2408" s="8"/>
      <c r="Y2408" s="8"/>
      <c r="Z2408" s="5"/>
      <c r="AA2408" s="1"/>
      <c r="AB2408" s="8"/>
      <c r="AC2408" s="3"/>
      <c r="AD2408" s="1"/>
      <c r="AE2408" s="3"/>
      <c r="AF2408" s="3"/>
      <c r="AG2408" s="4"/>
      <c r="AH2408" s="4"/>
      <c r="AI2408" s="4"/>
      <c r="AJ2408" s="1"/>
      <c r="AK2408" s="1"/>
      <c r="AL2408" s="1"/>
      <c r="AM2408" s="1"/>
    </row>
    <row r="2409" spans="1:39" ht="15" customHeight="1" x14ac:dyDescent="0.2">
      <c r="A2409" s="75">
        <f t="shared" si="820"/>
        <v>45344</v>
      </c>
      <c r="B2409" s="2">
        <f t="shared" si="811"/>
        <v>407.27856921</v>
      </c>
      <c r="C2409" s="157">
        <f t="shared" si="808"/>
        <v>402.61287867999999</v>
      </c>
      <c r="D2409" s="158">
        <f t="shared" si="821"/>
        <v>6735.55</v>
      </c>
      <c r="E2409" s="150">
        <f>IF(AND(K2409=1,K2408&gt;1),VLOOKUP(A2408,[1]Plan1!$GA$137:$GD$300,4),E2408)</f>
        <v>6773.27</v>
      </c>
      <c r="F2409" s="152">
        <f t="shared" si="812"/>
        <v>45260</v>
      </c>
      <c r="G2409" s="152">
        <f t="shared" si="809"/>
        <v>45290</v>
      </c>
      <c r="H2409" s="159">
        <f t="shared" si="813"/>
        <v>5.6001365886972909E-3</v>
      </c>
      <c r="I2409" s="160">
        <f t="shared" si="822"/>
        <v>45351</v>
      </c>
      <c r="J2409" s="155">
        <f t="shared" si="810"/>
        <v>30</v>
      </c>
      <c r="K2409" s="155">
        <f t="shared" si="827"/>
        <v>23</v>
      </c>
      <c r="L2409" s="2">
        <f t="shared" si="823"/>
        <v>1.0042906300000001</v>
      </c>
      <c r="M2409" s="157">
        <f t="shared" si="828"/>
        <v>1.0042906300000001</v>
      </c>
      <c r="N2409" s="2">
        <f t="shared" si="814"/>
        <v>404.34034157000002</v>
      </c>
      <c r="O2409" s="161">
        <f t="shared" si="824"/>
        <v>0</v>
      </c>
      <c r="P2409" s="162">
        <f t="shared" si="815"/>
        <v>0</v>
      </c>
      <c r="Q2409" s="157">
        <f t="shared" si="816"/>
        <v>0</v>
      </c>
      <c r="R2409" s="163">
        <f t="shared" si="825"/>
        <v>0.12</v>
      </c>
      <c r="S2409" s="161">
        <f t="shared" si="817"/>
        <v>23</v>
      </c>
      <c r="T2409" s="161">
        <v>360</v>
      </c>
      <c r="U2409" s="164">
        <f t="shared" si="818"/>
        <v>1.007266719</v>
      </c>
      <c r="V2409" s="157">
        <f t="shared" si="819"/>
        <v>2.93822764</v>
      </c>
      <c r="W2409" s="2">
        <f t="shared" si="826"/>
        <v>0</v>
      </c>
      <c r="X2409" s="8"/>
      <c r="Y2409" s="8"/>
      <c r="Z2409" s="5"/>
      <c r="AA2409" s="1"/>
      <c r="AB2409" s="8"/>
      <c r="AC2409" s="3"/>
      <c r="AD2409" s="1"/>
      <c r="AE2409" s="3"/>
      <c r="AF2409" s="3"/>
      <c r="AG2409" s="4"/>
      <c r="AH2409" s="4"/>
      <c r="AI2409" s="4"/>
      <c r="AJ2409" s="1"/>
      <c r="AK2409" s="1"/>
      <c r="AL2409" s="1"/>
      <c r="AM2409" s="1"/>
    </row>
    <row r="2410" spans="1:39" ht="15" customHeight="1" x14ac:dyDescent="0.2">
      <c r="A2410" s="75">
        <f t="shared" si="820"/>
        <v>45345</v>
      </c>
      <c r="B2410" s="2">
        <f t="shared" si="811"/>
        <v>407.48264912000002</v>
      </c>
      <c r="C2410" s="157">
        <f t="shared" ref="C2410:C2473" si="829">IF(I2410&gt;I2409,N2409-Q2409,C2409)</f>
        <v>402.61287867999999</v>
      </c>
      <c r="D2410" s="158">
        <f t="shared" si="821"/>
        <v>6735.55</v>
      </c>
      <c r="E2410" s="150">
        <f>IF(AND(K2410=1,K2409&gt;1),VLOOKUP(A2409,[1]Plan1!$GA$137:$GD$300,4),E2409)</f>
        <v>6773.27</v>
      </c>
      <c r="F2410" s="152">
        <f t="shared" si="812"/>
        <v>45260</v>
      </c>
      <c r="G2410" s="152">
        <f t="shared" si="809"/>
        <v>45290</v>
      </c>
      <c r="H2410" s="159">
        <f t="shared" si="813"/>
        <v>5.6001365886972909E-3</v>
      </c>
      <c r="I2410" s="160">
        <f t="shared" si="822"/>
        <v>45351</v>
      </c>
      <c r="J2410" s="155">
        <f t="shared" si="810"/>
        <v>30</v>
      </c>
      <c r="K2410" s="155">
        <f t="shared" si="827"/>
        <v>24</v>
      </c>
      <c r="L2410" s="2">
        <f t="shared" si="823"/>
        <v>1.0044776</v>
      </c>
      <c r="M2410" s="157">
        <f t="shared" si="828"/>
        <v>1.0044776</v>
      </c>
      <c r="N2410" s="2">
        <f t="shared" si="814"/>
        <v>404.41561810000002</v>
      </c>
      <c r="O2410" s="161">
        <f t="shared" si="824"/>
        <v>0</v>
      </c>
      <c r="P2410" s="162">
        <f t="shared" si="815"/>
        <v>0</v>
      </c>
      <c r="Q2410" s="157">
        <f t="shared" si="816"/>
        <v>0</v>
      </c>
      <c r="R2410" s="163">
        <f t="shared" si="825"/>
        <v>0.12</v>
      </c>
      <c r="S2410" s="161">
        <f t="shared" si="817"/>
        <v>24</v>
      </c>
      <c r="T2410" s="161">
        <v>360</v>
      </c>
      <c r="U2410" s="164">
        <f t="shared" si="818"/>
        <v>1.0075838589999999</v>
      </c>
      <c r="V2410" s="157">
        <f t="shared" si="819"/>
        <v>3.0670310199999999</v>
      </c>
      <c r="W2410" s="2">
        <f t="shared" si="826"/>
        <v>0</v>
      </c>
      <c r="X2410" s="8"/>
      <c r="Y2410" s="8"/>
      <c r="Z2410" s="5"/>
      <c r="AA2410" s="1"/>
      <c r="AB2410" s="8"/>
      <c r="AC2410" s="3"/>
      <c r="AD2410" s="1"/>
      <c r="AE2410" s="3"/>
      <c r="AF2410" s="3"/>
      <c r="AG2410" s="4"/>
      <c r="AH2410" s="4"/>
      <c r="AI2410" s="4"/>
      <c r="AJ2410" s="1"/>
      <c r="AK2410" s="1"/>
      <c r="AL2410" s="1"/>
      <c r="AM2410" s="1"/>
    </row>
    <row r="2411" spans="1:39" ht="15" customHeight="1" x14ac:dyDescent="0.2">
      <c r="A2411" s="75">
        <f t="shared" si="820"/>
        <v>45346</v>
      </c>
      <c r="B2411" s="2">
        <f t="shared" si="811"/>
        <v>407.68682899999999</v>
      </c>
      <c r="C2411" s="157">
        <f t="shared" si="829"/>
        <v>402.61287867999999</v>
      </c>
      <c r="D2411" s="158">
        <f t="shared" si="821"/>
        <v>6735.55</v>
      </c>
      <c r="E2411" s="150">
        <f>IF(AND(K2411=1,K2410&gt;1),VLOOKUP(A2410,[1]Plan1!$GA$137:$GD$300,4),E2410)</f>
        <v>6773.27</v>
      </c>
      <c r="F2411" s="152">
        <f t="shared" si="812"/>
        <v>45260</v>
      </c>
      <c r="G2411" s="152">
        <f t="shared" si="809"/>
        <v>45290</v>
      </c>
      <c r="H2411" s="159">
        <f t="shared" si="813"/>
        <v>5.6001365886972909E-3</v>
      </c>
      <c r="I2411" s="160">
        <f t="shared" si="822"/>
        <v>45351</v>
      </c>
      <c r="J2411" s="155">
        <f t="shared" si="810"/>
        <v>30</v>
      </c>
      <c r="K2411" s="155">
        <f t="shared" si="827"/>
        <v>25</v>
      </c>
      <c r="L2411" s="2">
        <f t="shared" si="823"/>
        <v>1.0046645999999999</v>
      </c>
      <c r="M2411" s="157">
        <f t="shared" si="828"/>
        <v>1.0046645999999999</v>
      </c>
      <c r="N2411" s="2">
        <f t="shared" si="814"/>
        <v>404.49090670999999</v>
      </c>
      <c r="O2411" s="161">
        <f t="shared" si="824"/>
        <v>0</v>
      </c>
      <c r="P2411" s="162">
        <f t="shared" si="815"/>
        <v>0</v>
      </c>
      <c r="Q2411" s="157">
        <f t="shared" si="816"/>
        <v>0</v>
      </c>
      <c r="R2411" s="163">
        <f t="shared" si="825"/>
        <v>0.12</v>
      </c>
      <c r="S2411" s="161">
        <f t="shared" si="817"/>
        <v>25</v>
      </c>
      <c r="T2411" s="161">
        <v>360</v>
      </c>
      <c r="U2411" s="164">
        <f t="shared" si="818"/>
        <v>1.0079010980000001</v>
      </c>
      <c r="V2411" s="157">
        <f t="shared" si="819"/>
        <v>3.1959222899999999</v>
      </c>
      <c r="W2411" s="2">
        <f t="shared" si="826"/>
        <v>0</v>
      </c>
      <c r="X2411" s="8"/>
      <c r="Y2411" s="8"/>
      <c r="Z2411" s="5"/>
      <c r="AA2411" s="1"/>
      <c r="AB2411" s="8"/>
      <c r="AC2411" s="3"/>
      <c r="AD2411" s="1"/>
      <c r="AE2411" s="3"/>
      <c r="AF2411" s="3"/>
      <c r="AG2411" s="4"/>
      <c r="AH2411" s="4"/>
      <c r="AI2411" s="4"/>
      <c r="AJ2411" s="1"/>
      <c r="AK2411" s="1"/>
      <c r="AL2411" s="1"/>
      <c r="AM2411" s="1"/>
    </row>
    <row r="2412" spans="1:39" ht="15" customHeight="1" x14ac:dyDescent="0.2">
      <c r="A2412" s="75">
        <f t="shared" si="820"/>
        <v>45347</v>
      </c>
      <c r="B2412" s="2">
        <f t="shared" si="811"/>
        <v>407.89111334</v>
      </c>
      <c r="C2412" s="157">
        <f t="shared" si="829"/>
        <v>402.61287867999999</v>
      </c>
      <c r="D2412" s="158">
        <f t="shared" si="821"/>
        <v>6735.55</v>
      </c>
      <c r="E2412" s="150">
        <f>IF(AND(K2412=1,K2411&gt;1),VLOOKUP(A2411,[1]Plan1!$GA$137:$GD$300,4),E2411)</f>
        <v>6773.27</v>
      </c>
      <c r="F2412" s="152">
        <f t="shared" si="812"/>
        <v>45260</v>
      </c>
      <c r="G2412" s="152">
        <f t="shared" ref="G2412:G2475" si="830">IF(I2412&gt;I2411,EDATE(A2411,-1),+G2411)</f>
        <v>45290</v>
      </c>
      <c r="H2412" s="159">
        <f t="shared" si="813"/>
        <v>5.6001365886972909E-3</v>
      </c>
      <c r="I2412" s="160">
        <f t="shared" si="822"/>
        <v>45351</v>
      </c>
      <c r="J2412" s="155">
        <f t="shared" ref="J2412:J2475" si="831">IF(I2412&gt;I2411,I2412-I2411,J2411)</f>
        <v>30</v>
      </c>
      <c r="K2412" s="155">
        <f t="shared" si="827"/>
        <v>26</v>
      </c>
      <c r="L2412" s="2">
        <f t="shared" si="823"/>
        <v>1.00485164</v>
      </c>
      <c r="M2412" s="157">
        <f t="shared" si="828"/>
        <v>1.00485164</v>
      </c>
      <c r="N2412" s="2">
        <f t="shared" si="814"/>
        <v>404.56621142</v>
      </c>
      <c r="O2412" s="161">
        <f t="shared" si="824"/>
        <v>0</v>
      </c>
      <c r="P2412" s="162">
        <f t="shared" si="815"/>
        <v>0</v>
      </c>
      <c r="Q2412" s="157">
        <f t="shared" si="816"/>
        <v>0</v>
      </c>
      <c r="R2412" s="163">
        <f t="shared" si="825"/>
        <v>0.12</v>
      </c>
      <c r="S2412" s="161">
        <f t="shared" si="817"/>
        <v>26</v>
      </c>
      <c r="T2412" s="161">
        <v>360</v>
      </c>
      <c r="U2412" s="164">
        <f t="shared" si="818"/>
        <v>1.008218437</v>
      </c>
      <c r="V2412" s="157">
        <f t="shared" si="819"/>
        <v>3.3249019199999998</v>
      </c>
      <c r="W2412" s="2">
        <f t="shared" si="826"/>
        <v>0</v>
      </c>
      <c r="X2412" s="8"/>
      <c r="Y2412" s="8"/>
      <c r="Z2412" s="5"/>
      <c r="AA2412" s="1"/>
      <c r="AB2412" s="8"/>
      <c r="AC2412" s="3"/>
      <c r="AD2412" s="1"/>
      <c r="AE2412" s="3"/>
      <c r="AF2412" s="3"/>
      <c r="AG2412" s="4"/>
      <c r="AH2412" s="4"/>
      <c r="AI2412" s="4"/>
      <c r="AJ2412" s="1"/>
      <c r="AK2412" s="1"/>
      <c r="AL2412" s="1"/>
      <c r="AM2412" s="1"/>
    </row>
    <row r="2413" spans="1:39" ht="15" customHeight="1" x14ac:dyDescent="0.2">
      <c r="A2413" s="75">
        <f t="shared" si="820"/>
        <v>45348</v>
      </c>
      <c r="B2413" s="2">
        <f t="shared" si="811"/>
        <v>408.09549810999999</v>
      </c>
      <c r="C2413" s="157">
        <f t="shared" si="829"/>
        <v>402.61287867999999</v>
      </c>
      <c r="D2413" s="158">
        <f t="shared" si="821"/>
        <v>6735.55</v>
      </c>
      <c r="E2413" s="150">
        <f>IF(AND(K2413=1,K2412&gt;1),VLOOKUP(A2412,[1]Plan1!$GA$137:$GD$300,4),E2412)</f>
        <v>6773.27</v>
      </c>
      <c r="F2413" s="152">
        <f t="shared" si="812"/>
        <v>45260</v>
      </c>
      <c r="G2413" s="152">
        <f t="shared" si="830"/>
        <v>45290</v>
      </c>
      <c r="H2413" s="159">
        <f t="shared" si="813"/>
        <v>5.6001365886972909E-3</v>
      </c>
      <c r="I2413" s="160">
        <f t="shared" si="822"/>
        <v>45351</v>
      </c>
      <c r="J2413" s="155">
        <f t="shared" si="831"/>
        <v>30</v>
      </c>
      <c r="K2413" s="155">
        <f t="shared" si="827"/>
        <v>27</v>
      </c>
      <c r="L2413" s="2">
        <f t="shared" si="823"/>
        <v>1.00503871</v>
      </c>
      <c r="M2413" s="157">
        <f t="shared" si="828"/>
        <v>1.00503871</v>
      </c>
      <c r="N2413" s="2">
        <f t="shared" si="814"/>
        <v>404.64152820999999</v>
      </c>
      <c r="O2413" s="161">
        <f t="shared" si="824"/>
        <v>0</v>
      </c>
      <c r="P2413" s="162">
        <f t="shared" si="815"/>
        <v>0</v>
      </c>
      <c r="Q2413" s="157">
        <f t="shared" si="816"/>
        <v>0</v>
      </c>
      <c r="R2413" s="163">
        <f t="shared" si="825"/>
        <v>0.12</v>
      </c>
      <c r="S2413" s="161">
        <f t="shared" si="817"/>
        <v>27</v>
      </c>
      <c r="T2413" s="161">
        <v>360</v>
      </c>
      <c r="U2413" s="164">
        <f t="shared" si="818"/>
        <v>1.0085358760000001</v>
      </c>
      <c r="V2413" s="157">
        <f t="shared" si="819"/>
        <v>3.4539699000000001</v>
      </c>
      <c r="W2413" s="2">
        <f t="shared" si="826"/>
        <v>0</v>
      </c>
      <c r="X2413" s="8"/>
      <c r="Y2413" s="8"/>
      <c r="Z2413" s="5"/>
      <c r="AA2413" s="1"/>
      <c r="AB2413" s="8"/>
      <c r="AC2413" s="3"/>
      <c r="AD2413" s="1"/>
      <c r="AE2413" s="3"/>
      <c r="AF2413" s="3"/>
      <c r="AG2413" s="4"/>
      <c r="AH2413" s="4"/>
      <c r="AI2413" s="4"/>
      <c r="AJ2413" s="1"/>
      <c r="AK2413" s="1"/>
      <c r="AL2413" s="1"/>
      <c r="AM2413" s="1"/>
    </row>
    <row r="2414" spans="1:39" ht="15" customHeight="1" x14ac:dyDescent="0.2">
      <c r="A2414" s="75">
        <f t="shared" si="820"/>
        <v>45349</v>
      </c>
      <c r="B2414" s="2">
        <f t="shared" si="811"/>
        <v>408.29998743000004</v>
      </c>
      <c r="C2414" s="157">
        <f t="shared" si="829"/>
        <v>402.61287867999999</v>
      </c>
      <c r="D2414" s="158">
        <f t="shared" si="821"/>
        <v>6735.55</v>
      </c>
      <c r="E2414" s="150">
        <f>IF(AND(K2414=1,K2413&gt;1),VLOOKUP(A2413,[1]Plan1!$GA$137:$GD$300,4),E2413)</f>
        <v>6773.27</v>
      </c>
      <c r="F2414" s="152">
        <f t="shared" si="812"/>
        <v>45260</v>
      </c>
      <c r="G2414" s="152">
        <f t="shared" si="830"/>
        <v>45290</v>
      </c>
      <c r="H2414" s="159">
        <f t="shared" si="813"/>
        <v>5.6001365886972909E-3</v>
      </c>
      <c r="I2414" s="160">
        <f t="shared" si="822"/>
        <v>45351</v>
      </c>
      <c r="J2414" s="155">
        <f t="shared" si="831"/>
        <v>30</v>
      </c>
      <c r="K2414" s="155">
        <f t="shared" si="827"/>
        <v>28</v>
      </c>
      <c r="L2414" s="2">
        <f t="shared" si="823"/>
        <v>1.0052258199999999</v>
      </c>
      <c r="M2414" s="157">
        <f t="shared" si="828"/>
        <v>1.0052258199999999</v>
      </c>
      <c r="N2414" s="2">
        <f t="shared" si="814"/>
        <v>404.71686111000002</v>
      </c>
      <c r="O2414" s="161">
        <f t="shared" si="824"/>
        <v>0</v>
      </c>
      <c r="P2414" s="162">
        <f t="shared" si="815"/>
        <v>0</v>
      </c>
      <c r="Q2414" s="157">
        <f t="shared" si="816"/>
        <v>0</v>
      </c>
      <c r="R2414" s="163">
        <f t="shared" si="825"/>
        <v>0.12</v>
      </c>
      <c r="S2414" s="161">
        <f t="shared" si="817"/>
        <v>28</v>
      </c>
      <c r="T2414" s="161">
        <v>360</v>
      </c>
      <c r="U2414" s="164">
        <f t="shared" si="818"/>
        <v>1.0088534149999999</v>
      </c>
      <c r="V2414" s="157">
        <f t="shared" si="819"/>
        <v>3.5831263199999999</v>
      </c>
      <c r="W2414" s="2">
        <f t="shared" si="826"/>
        <v>0</v>
      </c>
      <c r="X2414" s="8"/>
      <c r="Y2414" s="8"/>
      <c r="Z2414" s="5"/>
      <c r="AA2414" s="1"/>
      <c r="AB2414" s="8"/>
      <c r="AC2414" s="3"/>
      <c r="AD2414" s="1"/>
      <c r="AE2414" s="3"/>
      <c r="AF2414" s="3"/>
      <c r="AG2414" s="4"/>
      <c r="AH2414" s="4"/>
      <c r="AI2414" s="4"/>
      <c r="AJ2414" s="1"/>
      <c r="AK2414" s="1"/>
      <c r="AL2414" s="1"/>
      <c r="AM2414" s="1"/>
    </row>
    <row r="2415" spans="1:39" ht="15" customHeight="1" x14ac:dyDescent="0.2">
      <c r="A2415" s="75">
        <f t="shared" si="820"/>
        <v>45350</v>
      </c>
      <c r="B2415" s="2">
        <f t="shared" si="811"/>
        <v>408.50457726000002</v>
      </c>
      <c r="C2415" s="157">
        <f t="shared" si="829"/>
        <v>402.61287867999999</v>
      </c>
      <c r="D2415" s="158">
        <f t="shared" si="821"/>
        <v>6735.55</v>
      </c>
      <c r="E2415" s="150">
        <f>IF(AND(K2415=1,K2414&gt;1),VLOOKUP(A2414,[1]Plan1!$GA$137:$GD$300,4),E2414)</f>
        <v>6773.27</v>
      </c>
      <c r="F2415" s="152">
        <f t="shared" si="812"/>
        <v>45260</v>
      </c>
      <c r="G2415" s="152">
        <f t="shared" si="830"/>
        <v>45290</v>
      </c>
      <c r="H2415" s="159">
        <f t="shared" si="813"/>
        <v>5.6001365886972909E-3</v>
      </c>
      <c r="I2415" s="160">
        <f t="shared" si="822"/>
        <v>45351</v>
      </c>
      <c r="J2415" s="155">
        <f t="shared" si="831"/>
        <v>30</v>
      </c>
      <c r="K2415" s="155">
        <f t="shared" si="827"/>
        <v>29</v>
      </c>
      <c r="L2415" s="2">
        <f t="shared" si="823"/>
        <v>1.0054129599999999</v>
      </c>
      <c r="M2415" s="157">
        <f t="shared" si="828"/>
        <v>1.0054129599999999</v>
      </c>
      <c r="N2415" s="2">
        <f t="shared" si="814"/>
        <v>404.79220608000003</v>
      </c>
      <c r="O2415" s="161">
        <f t="shared" si="824"/>
        <v>0</v>
      </c>
      <c r="P2415" s="162">
        <f t="shared" si="815"/>
        <v>0</v>
      </c>
      <c r="Q2415" s="157">
        <f t="shared" si="816"/>
        <v>0</v>
      </c>
      <c r="R2415" s="163">
        <f t="shared" si="825"/>
        <v>0.12</v>
      </c>
      <c r="S2415" s="161">
        <f t="shared" si="817"/>
        <v>29</v>
      </c>
      <c r="T2415" s="161">
        <v>360</v>
      </c>
      <c r="U2415" s="164">
        <f t="shared" si="818"/>
        <v>1.0091710540000001</v>
      </c>
      <c r="V2415" s="157">
        <f t="shared" si="819"/>
        <v>3.7123711799999999</v>
      </c>
      <c r="W2415" s="2">
        <f t="shared" si="826"/>
        <v>0</v>
      </c>
      <c r="X2415" s="8"/>
      <c r="Y2415" s="8"/>
      <c r="Z2415" s="5"/>
      <c r="AA2415" s="1"/>
      <c r="AB2415" s="8"/>
      <c r="AC2415" s="3"/>
      <c r="AD2415" s="1"/>
      <c r="AE2415" s="3"/>
      <c r="AF2415" s="3"/>
      <c r="AG2415" s="4"/>
      <c r="AH2415" s="4"/>
      <c r="AI2415" s="4"/>
      <c r="AJ2415" s="1"/>
      <c r="AK2415" s="1"/>
      <c r="AL2415" s="1"/>
      <c r="AM2415" s="1"/>
    </row>
    <row r="2416" spans="1:39" ht="15" customHeight="1" x14ac:dyDescent="0.2">
      <c r="A2416" s="75">
        <f t="shared" si="820"/>
        <v>45351</v>
      </c>
      <c r="B2416" s="2">
        <f t="shared" si="811"/>
        <v>408.70926763</v>
      </c>
      <c r="C2416" s="157">
        <f t="shared" si="829"/>
        <v>402.61287867999999</v>
      </c>
      <c r="D2416" s="158">
        <f t="shared" si="821"/>
        <v>6735.55</v>
      </c>
      <c r="E2416" s="150">
        <f>IF(AND(K2416=1,K2415&gt;1),VLOOKUP(A2415,[1]Plan1!$GA$137:$GD$300,4),E2415)</f>
        <v>6773.27</v>
      </c>
      <c r="F2416" s="152">
        <f t="shared" si="812"/>
        <v>45260</v>
      </c>
      <c r="G2416" s="152">
        <f t="shared" si="830"/>
        <v>45290</v>
      </c>
      <c r="H2416" s="159">
        <f t="shared" si="813"/>
        <v>5.6001365886972909E-3</v>
      </c>
      <c r="I2416" s="160">
        <f t="shared" si="822"/>
        <v>45351</v>
      </c>
      <c r="J2416" s="155">
        <f t="shared" si="831"/>
        <v>30</v>
      </c>
      <c r="K2416" s="155">
        <f t="shared" si="827"/>
        <v>30</v>
      </c>
      <c r="L2416" s="2">
        <f t="shared" si="823"/>
        <v>1.0056001299999999</v>
      </c>
      <c r="M2416" s="157">
        <f t="shared" si="828"/>
        <v>1.0056001299999999</v>
      </c>
      <c r="N2416" s="2">
        <f t="shared" si="814"/>
        <v>404.86756314000002</v>
      </c>
      <c r="O2416" s="161">
        <f t="shared" si="824"/>
        <v>43</v>
      </c>
      <c r="P2416" s="162">
        <f t="shared" si="815"/>
        <v>7.9073284214774234E-2</v>
      </c>
      <c r="Q2416" s="157">
        <f t="shared" si="816"/>
        <v>32.014207880000001</v>
      </c>
      <c r="R2416" s="163">
        <f t="shared" si="825"/>
        <v>0.12</v>
      </c>
      <c r="S2416" s="161">
        <f t="shared" si="817"/>
        <v>30</v>
      </c>
      <c r="T2416" s="161">
        <v>360</v>
      </c>
      <c r="U2416" s="164">
        <f t="shared" si="818"/>
        <v>1.0094887930000001</v>
      </c>
      <c r="V2416" s="157">
        <f t="shared" si="819"/>
        <v>3.8417044900000001</v>
      </c>
      <c r="W2416" s="2">
        <f t="shared" si="826"/>
        <v>35.855912369999999</v>
      </c>
      <c r="X2416" s="8"/>
      <c r="Y2416" s="8"/>
      <c r="Z2416" s="5"/>
      <c r="AA2416" s="1"/>
      <c r="AB2416" s="8"/>
      <c r="AC2416" s="3"/>
      <c r="AD2416" s="1"/>
      <c r="AE2416" s="3"/>
      <c r="AF2416" s="3"/>
      <c r="AG2416" s="4"/>
      <c r="AH2416" s="4"/>
      <c r="AI2416" s="4"/>
      <c r="AJ2416" s="1"/>
      <c r="AK2416" s="1"/>
      <c r="AL2416" s="1"/>
      <c r="AM2416" s="1"/>
    </row>
    <row r="2417" spans="1:39" ht="15" customHeight="1" x14ac:dyDescent="0.2">
      <c r="A2417" s="75">
        <f t="shared" si="820"/>
        <v>45352</v>
      </c>
      <c r="B2417" s="2">
        <f t="shared" si="811"/>
        <v>373.02285998000002</v>
      </c>
      <c r="C2417" s="157">
        <f t="shared" si="829"/>
        <v>372.85335526</v>
      </c>
      <c r="D2417" s="158">
        <f t="shared" si="821"/>
        <v>6773.27</v>
      </c>
      <c r="E2417" s="150">
        <f>IF(AND(K2417=1,K2416&gt;1),VLOOKUP(A2416,[1]Plan1!$GA$137:$GD$300,4),E2416)</f>
        <v>6801.72</v>
      </c>
      <c r="F2417" s="152">
        <f t="shared" si="812"/>
        <v>45289</v>
      </c>
      <c r="G2417" s="152">
        <f t="shared" si="830"/>
        <v>45320</v>
      </c>
      <c r="H2417" s="159">
        <f t="shared" si="813"/>
        <v>4.2003345503722755E-3</v>
      </c>
      <c r="I2417" s="160">
        <f t="shared" si="822"/>
        <v>45381</v>
      </c>
      <c r="J2417" s="155">
        <f t="shared" si="831"/>
        <v>30</v>
      </c>
      <c r="K2417" s="155">
        <f t="shared" si="827"/>
        <v>1</v>
      </c>
      <c r="L2417" s="2">
        <f t="shared" si="823"/>
        <v>1.00013972</v>
      </c>
      <c r="M2417" s="157">
        <f t="shared" si="828"/>
        <v>1.00013972</v>
      </c>
      <c r="N2417" s="2">
        <f t="shared" si="814"/>
        <v>372.90545033000001</v>
      </c>
      <c r="O2417" s="161">
        <f t="shared" si="824"/>
        <v>0</v>
      </c>
      <c r="P2417" s="162">
        <f t="shared" si="815"/>
        <v>0</v>
      </c>
      <c r="Q2417" s="157">
        <f t="shared" si="816"/>
        <v>0</v>
      </c>
      <c r="R2417" s="163">
        <f t="shared" si="825"/>
        <v>0.12</v>
      </c>
      <c r="S2417" s="161">
        <f t="shared" si="817"/>
        <v>1</v>
      </c>
      <c r="T2417" s="161">
        <v>360</v>
      </c>
      <c r="U2417" s="164">
        <f t="shared" si="818"/>
        <v>1.0003148509999999</v>
      </c>
      <c r="V2417" s="157">
        <f t="shared" si="819"/>
        <v>0.11740965</v>
      </c>
      <c r="W2417" s="2">
        <f t="shared" si="826"/>
        <v>0</v>
      </c>
      <c r="X2417" s="8"/>
      <c r="Y2417" s="8"/>
      <c r="Z2417" s="5"/>
      <c r="AA2417" s="1"/>
      <c r="AB2417" s="8"/>
      <c r="AC2417" s="3"/>
      <c r="AD2417" s="1"/>
      <c r="AE2417" s="3"/>
      <c r="AF2417" s="3"/>
      <c r="AG2417" s="4"/>
      <c r="AH2417" s="4"/>
      <c r="AI2417" s="4"/>
      <c r="AJ2417" s="1"/>
      <c r="AK2417" s="1"/>
      <c r="AL2417" s="1"/>
      <c r="AM2417" s="1"/>
    </row>
    <row r="2418" spans="1:39" ht="15" customHeight="1" x14ac:dyDescent="0.2">
      <c r="A2418" s="75">
        <f t="shared" si="820"/>
        <v>45353</v>
      </c>
      <c r="B2418" s="2">
        <f t="shared" si="811"/>
        <v>373.19244599000001</v>
      </c>
      <c r="C2418" s="157">
        <f t="shared" si="829"/>
        <v>372.85335526</v>
      </c>
      <c r="D2418" s="158">
        <f t="shared" si="821"/>
        <v>6773.27</v>
      </c>
      <c r="E2418" s="150">
        <f>IF(AND(K2418=1,K2417&gt;1),VLOOKUP(A2417,[1]Plan1!$GA$137:$GD$300,4),E2417)</f>
        <v>6801.72</v>
      </c>
      <c r="F2418" s="152">
        <f t="shared" si="812"/>
        <v>45289</v>
      </c>
      <c r="G2418" s="152">
        <f t="shared" si="830"/>
        <v>45320</v>
      </c>
      <c r="H2418" s="159">
        <f t="shared" si="813"/>
        <v>4.2003345503722755E-3</v>
      </c>
      <c r="I2418" s="160">
        <f t="shared" si="822"/>
        <v>45381</v>
      </c>
      <c r="J2418" s="155">
        <f t="shared" si="831"/>
        <v>30</v>
      </c>
      <c r="K2418" s="155">
        <f t="shared" si="827"/>
        <v>2</v>
      </c>
      <c r="L2418" s="2">
        <f t="shared" si="823"/>
        <v>1.0002794699999999</v>
      </c>
      <c r="M2418" s="157">
        <f t="shared" si="828"/>
        <v>1.0002794699999999</v>
      </c>
      <c r="N2418" s="2">
        <f t="shared" si="814"/>
        <v>372.95755658000002</v>
      </c>
      <c r="O2418" s="161">
        <f t="shared" si="824"/>
        <v>0</v>
      </c>
      <c r="P2418" s="162">
        <f t="shared" si="815"/>
        <v>0</v>
      </c>
      <c r="Q2418" s="157">
        <f t="shared" si="816"/>
        <v>0</v>
      </c>
      <c r="R2418" s="163">
        <f t="shared" si="825"/>
        <v>0.12</v>
      </c>
      <c r="S2418" s="161">
        <f t="shared" si="817"/>
        <v>2</v>
      </c>
      <c r="T2418" s="161">
        <v>360</v>
      </c>
      <c r="U2418" s="164">
        <f t="shared" si="818"/>
        <v>1.000629802</v>
      </c>
      <c r="V2418" s="157">
        <f t="shared" si="819"/>
        <v>0.23488940999999999</v>
      </c>
      <c r="W2418" s="2">
        <f t="shared" si="826"/>
        <v>0</v>
      </c>
      <c r="X2418" s="8"/>
      <c r="Y2418" s="8"/>
      <c r="Z2418" s="5"/>
      <c r="AA2418" s="1"/>
      <c r="AB2418" s="8"/>
      <c r="AC2418" s="3"/>
      <c r="AD2418" s="1"/>
      <c r="AE2418" s="3"/>
      <c r="AF2418" s="3"/>
      <c r="AG2418" s="4"/>
      <c r="AH2418" s="4"/>
      <c r="AI2418" s="4"/>
      <c r="AJ2418" s="1"/>
      <c r="AK2418" s="1"/>
      <c r="AL2418" s="1"/>
      <c r="AM2418" s="1"/>
    </row>
    <row r="2419" spans="1:39" ht="15" customHeight="1" x14ac:dyDescent="0.2">
      <c r="A2419" s="75">
        <f t="shared" si="820"/>
        <v>45354</v>
      </c>
      <c r="B2419" s="2">
        <f t="shared" si="811"/>
        <v>373.36210922999999</v>
      </c>
      <c r="C2419" s="157">
        <f t="shared" si="829"/>
        <v>372.85335526</v>
      </c>
      <c r="D2419" s="158">
        <f t="shared" si="821"/>
        <v>6773.27</v>
      </c>
      <c r="E2419" s="150">
        <f>IF(AND(K2419=1,K2418&gt;1),VLOOKUP(A2418,[1]Plan1!$GA$137:$GD$300,4),E2418)</f>
        <v>6801.72</v>
      </c>
      <c r="F2419" s="152">
        <f t="shared" si="812"/>
        <v>45289</v>
      </c>
      <c r="G2419" s="152">
        <f t="shared" si="830"/>
        <v>45320</v>
      </c>
      <c r="H2419" s="159">
        <f t="shared" si="813"/>
        <v>4.2003345503722755E-3</v>
      </c>
      <c r="I2419" s="160">
        <f t="shared" si="822"/>
        <v>45381</v>
      </c>
      <c r="J2419" s="155">
        <f t="shared" si="831"/>
        <v>30</v>
      </c>
      <c r="K2419" s="155">
        <f t="shared" si="827"/>
        <v>3</v>
      </c>
      <c r="L2419" s="2">
        <f t="shared" si="823"/>
        <v>1.00041924</v>
      </c>
      <c r="M2419" s="157">
        <f t="shared" si="828"/>
        <v>1.00041924</v>
      </c>
      <c r="N2419" s="2">
        <f t="shared" si="814"/>
        <v>373.00967029999998</v>
      </c>
      <c r="O2419" s="161">
        <f t="shared" si="824"/>
        <v>0</v>
      </c>
      <c r="P2419" s="162">
        <f t="shared" si="815"/>
        <v>0</v>
      </c>
      <c r="Q2419" s="157">
        <f t="shared" si="816"/>
        <v>0</v>
      </c>
      <c r="R2419" s="163">
        <f t="shared" si="825"/>
        <v>0.12</v>
      </c>
      <c r="S2419" s="161">
        <f t="shared" si="817"/>
        <v>3</v>
      </c>
      <c r="T2419" s="161">
        <v>360</v>
      </c>
      <c r="U2419" s="164">
        <f t="shared" si="818"/>
        <v>1.0009448519999999</v>
      </c>
      <c r="V2419" s="157">
        <f t="shared" si="819"/>
        <v>0.35243892999999998</v>
      </c>
      <c r="W2419" s="2">
        <f t="shared" si="826"/>
        <v>0</v>
      </c>
      <c r="X2419" s="8"/>
      <c r="Y2419" s="8"/>
      <c r="Z2419" s="5"/>
      <c r="AA2419" s="1"/>
      <c r="AB2419" s="8"/>
      <c r="AC2419" s="3"/>
      <c r="AD2419" s="1"/>
      <c r="AE2419" s="3"/>
      <c r="AF2419" s="3"/>
      <c r="AG2419" s="4"/>
      <c r="AH2419" s="4"/>
      <c r="AI2419" s="4"/>
      <c r="AJ2419" s="1"/>
      <c r="AK2419" s="1"/>
      <c r="AL2419" s="1"/>
      <c r="AM2419" s="1"/>
    </row>
    <row r="2420" spans="1:39" ht="15" customHeight="1" x14ac:dyDescent="0.2">
      <c r="A2420" s="75">
        <f t="shared" si="820"/>
        <v>45355</v>
      </c>
      <c r="B2420" s="2">
        <f t="shared" si="811"/>
        <v>373.53184596</v>
      </c>
      <c r="C2420" s="157">
        <f t="shared" si="829"/>
        <v>372.85335526</v>
      </c>
      <c r="D2420" s="158">
        <f t="shared" si="821"/>
        <v>6773.27</v>
      </c>
      <c r="E2420" s="150">
        <f>IF(AND(K2420=1,K2419&gt;1),VLOOKUP(A2419,[1]Plan1!$GA$137:$GD$300,4),E2419)</f>
        <v>6801.72</v>
      </c>
      <c r="F2420" s="152">
        <f t="shared" si="812"/>
        <v>45289</v>
      </c>
      <c r="G2420" s="152">
        <f t="shared" si="830"/>
        <v>45320</v>
      </c>
      <c r="H2420" s="159">
        <f t="shared" si="813"/>
        <v>4.2003345503722755E-3</v>
      </c>
      <c r="I2420" s="160">
        <f t="shared" si="822"/>
        <v>45381</v>
      </c>
      <c r="J2420" s="155">
        <f t="shared" si="831"/>
        <v>30</v>
      </c>
      <c r="K2420" s="155">
        <f t="shared" si="827"/>
        <v>4</v>
      </c>
      <c r="L2420" s="2">
        <f t="shared" si="823"/>
        <v>1.0005590200000001</v>
      </c>
      <c r="M2420" s="157">
        <f t="shared" si="828"/>
        <v>1.0005590200000001</v>
      </c>
      <c r="N2420" s="2">
        <f t="shared" si="814"/>
        <v>373.06178774</v>
      </c>
      <c r="O2420" s="161">
        <f t="shared" si="824"/>
        <v>0</v>
      </c>
      <c r="P2420" s="162">
        <f t="shared" si="815"/>
        <v>0</v>
      </c>
      <c r="Q2420" s="157">
        <f t="shared" si="816"/>
        <v>0</v>
      </c>
      <c r="R2420" s="163">
        <f t="shared" si="825"/>
        <v>0.12</v>
      </c>
      <c r="S2420" s="161">
        <f t="shared" si="817"/>
        <v>4</v>
      </c>
      <c r="T2420" s="161">
        <v>360</v>
      </c>
      <c r="U2420" s="164">
        <f t="shared" si="818"/>
        <v>1.0012600009999999</v>
      </c>
      <c r="V2420" s="157">
        <f t="shared" si="819"/>
        <v>0.47005822000000003</v>
      </c>
      <c r="W2420" s="2">
        <f t="shared" si="826"/>
        <v>0</v>
      </c>
      <c r="X2420" s="8"/>
      <c r="Y2420" s="8"/>
      <c r="Z2420" s="5"/>
      <c r="AA2420" s="1"/>
      <c r="AB2420" s="8"/>
      <c r="AC2420" s="3"/>
      <c r="AD2420" s="1"/>
      <c r="AE2420" s="3"/>
      <c r="AF2420" s="3"/>
      <c r="AG2420" s="4"/>
      <c r="AH2420" s="4"/>
      <c r="AI2420" s="4"/>
      <c r="AJ2420" s="1"/>
      <c r="AK2420" s="1"/>
      <c r="AL2420" s="1"/>
      <c r="AM2420" s="1"/>
    </row>
    <row r="2421" spans="1:39" ht="15" customHeight="1" x14ac:dyDescent="0.2">
      <c r="A2421" s="75">
        <f t="shared" si="820"/>
        <v>45356</v>
      </c>
      <c r="B2421" s="2">
        <f t="shared" si="811"/>
        <v>373.70166369000003</v>
      </c>
      <c r="C2421" s="157">
        <f t="shared" si="829"/>
        <v>372.85335526</v>
      </c>
      <c r="D2421" s="158">
        <f t="shared" si="821"/>
        <v>6773.27</v>
      </c>
      <c r="E2421" s="150">
        <f>IF(AND(K2421=1,K2420&gt;1),VLOOKUP(A2420,[1]Plan1!$GA$137:$GD$300,4),E2420)</f>
        <v>6801.72</v>
      </c>
      <c r="F2421" s="152">
        <f t="shared" si="812"/>
        <v>45289</v>
      </c>
      <c r="G2421" s="152">
        <f t="shared" si="830"/>
        <v>45320</v>
      </c>
      <c r="H2421" s="159">
        <f t="shared" si="813"/>
        <v>4.2003345503722755E-3</v>
      </c>
      <c r="I2421" s="160">
        <f t="shared" si="822"/>
        <v>45381</v>
      </c>
      <c r="J2421" s="155">
        <f t="shared" si="831"/>
        <v>30</v>
      </c>
      <c r="K2421" s="155">
        <f t="shared" si="827"/>
        <v>5</v>
      </c>
      <c r="L2421" s="2">
        <f t="shared" si="823"/>
        <v>1.0006988299999999</v>
      </c>
      <c r="M2421" s="157">
        <f t="shared" si="828"/>
        <v>1.0006988299999999</v>
      </c>
      <c r="N2421" s="2">
        <f t="shared" si="814"/>
        <v>373.11391637000003</v>
      </c>
      <c r="O2421" s="161">
        <f t="shared" si="824"/>
        <v>0</v>
      </c>
      <c r="P2421" s="162">
        <f t="shared" si="815"/>
        <v>0</v>
      </c>
      <c r="Q2421" s="157">
        <f t="shared" si="816"/>
        <v>0</v>
      </c>
      <c r="R2421" s="163">
        <f t="shared" si="825"/>
        <v>0.12</v>
      </c>
      <c r="S2421" s="161">
        <f t="shared" si="817"/>
        <v>5</v>
      </c>
      <c r="T2421" s="161">
        <v>360</v>
      </c>
      <c r="U2421" s="164">
        <f t="shared" si="818"/>
        <v>1.0015752490000001</v>
      </c>
      <c r="V2421" s="157">
        <f t="shared" si="819"/>
        <v>0.58774731999999996</v>
      </c>
      <c r="W2421" s="2">
        <f t="shared" si="826"/>
        <v>0</v>
      </c>
      <c r="X2421" s="8"/>
      <c r="Y2421" s="8"/>
      <c r="Z2421" s="5"/>
      <c r="AA2421" s="1"/>
      <c r="AB2421" s="8"/>
      <c r="AC2421" s="3"/>
      <c r="AD2421" s="1"/>
      <c r="AE2421" s="3"/>
      <c r="AF2421" s="3"/>
      <c r="AG2421" s="4"/>
      <c r="AH2421" s="4"/>
      <c r="AI2421" s="4"/>
      <c r="AJ2421" s="1"/>
      <c r="AK2421" s="1"/>
      <c r="AL2421" s="1"/>
      <c r="AM2421" s="1"/>
    </row>
    <row r="2422" spans="1:39" ht="15" customHeight="1" x14ac:dyDescent="0.2">
      <c r="A2422" s="75">
        <f t="shared" si="820"/>
        <v>45357</v>
      </c>
      <c r="B2422" s="2">
        <f t="shared" si="811"/>
        <v>373.87155495000002</v>
      </c>
      <c r="C2422" s="157">
        <f t="shared" si="829"/>
        <v>372.85335526</v>
      </c>
      <c r="D2422" s="158">
        <f t="shared" si="821"/>
        <v>6773.27</v>
      </c>
      <c r="E2422" s="150">
        <f>IF(AND(K2422=1,K2421&gt;1),VLOOKUP(A2421,[1]Plan1!$GA$137:$GD$300,4),E2421)</f>
        <v>6801.72</v>
      </c>
      <c r="F2422" s="152">
        <f t="shared" si="812"/>
        <v>45289</v>
      </c>
      <c r="G2422" s="152">
        <f t="shared" si="830"/>
        <v>45320</v>
      </c>
      <c r="H2422" s="159">
        <f t="shared" si="813"/>
        <v>4.2003345503722755E-3</v>
      </c>
      <c r="I2422" s="160">
        <f t="shared" si="822"/>
        <v>45381</v>
      </c>
      <c r="J2422" s="155">
        <f t="shared" si="831"/>
        <v>30</v>
      </c>
      <c r="K2422" s="155">
        <f t="shared" si="827"/>
        <v>6</v>
      </c>
      <c r="L2422" s="2">
        <f t="shared" si="823"/>
        <v>1.0008386499999999</v>
      </c>
      <c r="M2422" s="157">
        <f t="shared" si="828"/>
        <v>1.0008386499999999</v>
      </c>
      <c r="N2422" s="2">
        <f t="shared" si="814"/>
        <v>373.16604871999999</v>
      </c>
      <c r="O2422" s="161">
        <f t="shared" si="824"/>
        <v>0</v>
      </c>
      <c r="P2422" s="162">
        <f t="shared" si="815"/>
        <v>0</v>
      </c>
      <c r="Q2422" s="157">
        <f t="shared" si="816"/>
        <v>0</v>
      </c>
      <c r="R2422" s="163">
        <f t="shared" si="825"/>
        <v>0.12</v>
      </c>
      <c r="S2422" s="161">
        <f t="shared" si="817"/>
        <v>6</v>
      </c>
      <c r="T2422" s="161">
        <v>360</v>
      </c>
      <c r="U2422" s="164">
        <f t="shared" si="818"/>
        <v>1.001890596</v>
      </c>
      <c r="V2422" s="157">
        <f t="shared" si="819"/>
        <v>0.70550623000000001</v>
      </c>
      <c r="W2422" s="2">
        <f t="shared" si="826"/>
        <v>0</v>
      </c>
      <c r="X2422" s="8"/>
      <c r="Y2422" s="8"/>
      <c r="Z2422" s="5"/>
      <c r="AA2422" s="1"/>
      <c r="AB2422" s="8"/>
      <c r="AC2422" s="3"/>
      <c r="AD2422" s="1"/>
      <c r="AE2422" s="3"/>
      <c r="AF2422" s="3"/>
      <c r="AG2422" s="4"/>
      <c r="AH2422" s="4"/>
      <c r="AI2422" s="4"/>
      <c r="AJ2422" s="1"/>
      <c r="AK2422" s="1"/>
      <c r="AL2422" s="1"/>
      <c r="AM2422" s="1"/>
    </row>
    <row r="2423" spans="1:39" ht="15" customHeight="1" x14ac:dyDescent="0.2">
      <c r="A2423" s="75">
        <f t="shared" si="820"/>
        <v>45358</v>
      </c>
      <c r="B2423" s="2">
        <f t="shared" si="811"/>
        <v>374.04152764000003</v>
      </c>
      <c r="C2423" s="157">
        <f t="shared" si="829"/>
        <v>372.85335526</v>
      </c>
      <c r="D2423" s="158">
        <f t="shared" si="821"/>
        <v>6773.27</v>
      </c>
      <c r="E2423" s="150">
        <f>IF(AND(K2423=1,K2422&gt;1),VLOOKUP(A2422,[1]Plan1!$GA$137:$GD$300,4),E2422)</f>
        <v>6801.72</v>
      </c>
      <c r="F2423" s="152">
        <f t="shared" si="812"/>
        <v>45289</v>
      </c>
      <c r="G2423" s="152">
        <f t="shared" si="830"/>
        <v>45320</v>
      </c>
      <c r="H2423" s="159">
        <f t="shared" si="813"/>
        <v>4.2003345503722755E-3</v>
      </c>
      <c r="I2423" s="160">
        <f t="shared" si="822"/>
        <v>45381</v>
      </c>
      <c r="J2423" s="155">
        <f t="shared" si="831"/>
        <v>30</v>
      </c>
      <c r="K2423" s="155">
        <f t="shared" si="827"/>
        <v>7</v>
      </c>
      <c r="L2423" s="2">
        <f t="shared" si="823"/>
        <v>1.0009785</v>
      </c>
      <c r="M2423" s="157">
        <f t="shared" si="828"/>
        <v>1.0009785</v>
      </c>
      <c r="N2423" s="2">
        <f t="shared" si="814"/>
        <v>373.21819226000002</v>
      </c>
      <c r="O2423" s="161">
        <f t="shared" si="824"/>
        <v>0</v>
      </c>
      <c r="P2423" s="162">
        <f t="shared" si="815"/>
        <v>0</v>
      </c>
      <c r="Q2423" s="157">
        <f t="shared" si="816"/>
        <v>0</v>
      </c>
      <c r="R2423" s="163">
        <f t="shared" si="825"/>
        <v>0.12</v>
      </c>
      <c r="S2423" s="161">
        <f t="shared" si="817"/>
        <v>7</v>
      </c>
      <c r="T2423" s="161">
        <v>360</v>
      </c>
      <c r="U2423" s="164">
        <f t="shared" si="818"/>
        <v>1.0022060429999999</v>
      </c>
      <c r="V2423" s="157">
        <f t="shared" si="819"/>
        <v>0.82333537999999995</v>
      </c>
      <c r="W2423" s="2">
        <f t="shared" si="826"/>
        <v>0</v>
      </c>
      <c r="X2423" s="8"/>
      <c r="Y2423" s="8"/>
      <c r="Z2423" s="5"/>
      <c r="AA2423" s="1"/>
      <c r="AB2423" s="8"/>
      <c r="AC2423" s="3"/>
      <c r="AD2423" s="1"/>
      <c r="AE2423" s="3"/>
      <c r="AF2423" s="3"/>
      <c r="AG2423" s="4"/>
      <c r="AH2423" s="4"/>
      <c r="AI2423" s="4"/>
      <c r="AJ2423" s="1"/>
      <c r="AK2423" s="1"/>
      <c r="AL2423" s="1"/>
      <c r="AM2423" s="1"/>
    </row>
    <row r="2424" spans="1:39" ht="15" customHeight="1" x14ac:dyDescent="0.2">
      <c r="A2424" s="75">
        <f t="shared" si="820"/>
        <v>45359</v>
      </c>
      <c r="B2424" s="2">
        <f t="shared" si="811"/>
        <v>374.21157391000003</v>
      </c>
      <c r="C2424" s="157">
        <f t="shared" si="829"/>
        <v>372.85335526</v>
      </c>
      <c r="D2424" s="158">
        <f t="shared" si="821"/>
        <v>6773.27</v>
      </c>
      <c r="E2424" s="150">
        <f>IF(AND(K2424=1,K2423&gt;1),VLOOKUP(A2423,[1]Plan1!$GA$137:$GD$300,4),E2423)</f>
        <v>6801.72</v>
      </c>
      <c r="F2424" s="152">
        <f t="shared" si="812"/>
        <v>45289</v>
      </c>
      <c r="G2424" s="152">
        <f t="shared" si="830"/>
        <v>45320</v>
      </c>
      <c r="H2424" s="159">
        <f t="shared" si="813"/>
        <v>4.2003345503722755E-3</v>
      </c>
      <c r="I2424" s="160">
        <f t="shared" si="822"/>
        <v>45381</v>
      </c>
      <c r="J2424" s="155">
        <f t="shared" si="831"/>
        <v>30</v>
      </c>
      <c r="K2424" s="155">
        <f t="shared" si="827"/>
        <v>8</v>
      </c>
      <c r="L2424" s="2">
        <f t="shared" si="823"/>
        <v>1.00111836</v>
      </c>
      <c r="M2424" s="157">
        <f t="shared" si="828"/>
        <v>1.00111836</v>
      </c>
      <c r="N2424" s="2">
        <f t="shared" si="814"/>
        <v>373.27033953</v>
      </c>
      <c r="O2424" s="161">
        <f t="shared" si="824"/>
        <v>0</v>
      </c>
      <c r="P2424" s="162">
        <f t="shared" si="815"/>
        <v>0</v>
      </c>
      <c r="Q2424" s="157">
        <f t="shared" si="816"/>
        <v>0</v>
      </c>
      <c r="R2424" s="163">
        <f t="shared" si="825"/>
        <v>0.12</v>
      </c>
      <c r="S2424" s="161">
        <f t="shared" si="817"/>
        <v>8</v>
      </c>
      <c r="T2424" s="161">
        <v>360</v>
      </c>
      <c r="U2424" s="164">
        <f t="shared" si="818"/>
        <v>1.0025215890000001</v>
      </c>
      <c r="V2424" s="157">
        <f t="shared" si="819"/>
        <v>0.94123438000000004</v>
      </c>
      <c r="W2424" s="2">
        <f t="shared" si="826"/>
        <v>0</v>
      </c>
      <c r="X2424" s="8"/>
      <c r="Y2424" s="8"/>
      <c r="Z2424" s="5"/>
      <c r="AA2424" s="1"/>
      <c r="AB2424" s="8"/>
      <c r="AC2424" s="3"/>
      <c r="AD2424" s="1"/>
      <c r="AE2424" s="3"/>
      <c r="AF2424" s="3"/>
      <c r="AG2424" s="4"/>
      <c r="AH2424" s="4"/>
      <c r="AI2424" s="4"/>
      <c r="AJ2424" s="1"/>
      <c r="AK2424" s="1"/>
      <c r="AL2424" s="1"/>
      <c r="AM2424" s="1"/>
    </row>
    <row r="2425" spans="1:39" ht="15" customHeight="1" x14ac:dyDescent="0.2">
      <c r="A2425" s="75">
        <f t="shared" si="820"/>
        <v>45360</v>
      </c>
      <c r="B2425" s="2">
        <f t="shared" si="811"/>
        <v>374.38170127000001</v>
      </c>
      <c r="C2425" s="157">
        <f t="shared" si="829"/>
        <v>372.85335526</v>
      </c>
      <c r="D2425" s="158">
        <f t="shared" si="821"/>
        <v>6773.27</v>
      </c>
      <c r="E2425" s="150">
        <f>IF(AND(K2425=1,K2424&gt;1),VLOOKUP(A2424,[1]Plan1!$GA$137:$GD$300,4),E2424)</f>
        <v>6801.72</v>
      </c>
      <c r="F2425" s="152">
        <f t="shared" si="812"/>
        <v>45289</v>
      </c>
      <c r="G2425" s="152">
        <f t="shared" si="830"/>
        <v>45320</v>
      </c>
      <c r="H2425" s="159">
        <f t="shared" si="813"/>
        <v>4.2003345503722755E-3</v>
      </c>
      <c r="I2425" s="160">
        <f t="shared" si="822"/>
        <v>45381</v>
      </c>
      <c r="J2425" s="155">
        <f t="shared" si="831"/>
        <v>30</v>
      </c>
      <c r="K2425" s="155">
        <f t="shared" si="827"/>
        <v>9</v>
      </c>
      <c r="L2425" s="2">
        <f t="shared" si="823"/>
        <v>1.00125825</v>
      </c>
      <c r="M2425" s="157">
        <f t="shared" si="828"/>
        <v>1.00125825</v>
      </c>
      <c r="N2425" s="2">
        <f t="shared" si="814"/>
        <v>373.32249798999999</v>
      </c>
      <c r="O2425" s="161">
        <f t="shared" si="824"/>
        <v>0</v>
      </c>
      <c r="P2425" s="162">
        <f t="shared" si="815"/>
        <v>0</v>
      </c>
      <c r="Q2425" s="157">
        <f t="shared" si="816"/>
        <v>0</v>
      </c>
      <c r="R2425" s="163">
        <f t="shared" si="825"/>
        <v>0.12</v>
      </c>
      <c r="S2425" s="161">
        <f t="shared" si="817"/>
        <v>9</v>
      </c>
      <c r="T2425" s="161">
        <v>360</v>
      </c>
      <c r="U2425" s="164">
        <f t="shared" si="818"/>
        <v>1.002837234</v>
      </c>
      <c r="V2425" s="157">
        <f t="shared" si="819"/>
        <v>1.05920328</v>
      </c>
      <c r="W2425" s="2">
        <f t="shared" si="826"/>
        <v>0</v>
      </c>
      <c r="X2425" s="8"/>
      <c r="Y2425" s="8"/>
      <c r="Z2425" s="5"/>
      <c r="AA2425" s="1"/>
      <c r="AB2425" s="8"/>
      <c r="AC2425" s="3"/>
      <c r="AD2425" s="1"/>
      <c r="AE2425" s="3"/>
      <c r="AF2425" s="3"/>
      <c r="AG2425" s="4"/>
      <c r="AH2425" s="4"/>
      <c r="AI2425" s="4"/>
      <c r="AJ2425" s="1"/>
      <c r="AK2425" s="1"/>
      <c r="AL2425" s="1"/>
      <c r="AM2425" s="1"/>
    </row>
    <row r="2426" spans="1:39" ht="15" customHeight="1" x14ac:dyDescent="0.2">
      <c r="A2426" s="75">
        <f t="shared" si="820"/>
        <v>45361</v>
      </c>
      <c r="B2426" s="2">
        <f t="shared" si="811"/>
        <v>374.55190263000003</v>
      </c>
      <c r="C2426" s="157">
        <f t="shared" si="829"/>
        <v>372.85335526</v>
      </c>
      <c r="D2426" s="158">
        <f t="shared" si="821"/>
        <v>6773.27</v>
      </c>
      <c r="E2426" s="150">
        <f>IF(AND(K2426=1,K2425&gt;1),VLOOKUP(A2425,[1]Plan1!$GA$137:$GD$300,4),E2425)</f>
        <v>6801.72</v>
      </c>
      <c r="F2426" s="152">
        <f t="shared" si="812"/>
        <v>45289</v>
      </c>
      <c r="G2426" s="152">
        <f t="shared" si="830"/>
        <v>45320</v>
      </c>
      <c r="H2426" s="159">
        <f t="shared" si="813"/>
        <v>4.2003345503722755E-3</v>
      </c>
      <c r="I2426" s="160">
        <f t="shared" si="822"/>
        <v>45381</v>
      </c>
      <c r="J2426" s="155">
        <f t="shared" si="831"/>
        <v>30</v>
      </c>
      <c r="K2426" s="155">
        <f t="shared" si="827"/>
        <v>10</v>
      </c>
      <c r="L2426" s="2">
        <f t="shared" si="823"/>
        <v>1.00139815</v>
      </c>
      <c r="M2426" s="157">
        <f t="shared" si="828"/>
        <v>1.00139815</v>
      </c>
      <c r="N2426" s="2">
        <f t="shared" si="814"/>
        <v>373.37466017000003</v>
      </c>
      <c r="O2426" s="161">
        <f t="shared" si="824"/>
        <v>0</v>
      </c>
      <c r="P2426" s="162">
        <f t="shared" si="815"/>
        <v>0</v>
      </c>
      <c r="Q2426" s="157">
        <f t="shared" si="816"/>
        <v>0</v>
      </c>
      <c r="R2426" s="163">
        <f t="shared" si="825"/>
        <v>0.12</v>
      </c>
      <c r="S2426" s="161">
        <f t="shared" si="817"/>
        <v>10</v>
      </c>
      <c r="T2426" s="161">
        <v>360</v>
      </c>
      <c r="U2426" s="164">
        <f t="shared" si="818"/>
        <v>1.003152979</v>
      </c>
      <c r="V2426" s="157">
        <f t="shared" si="819"/>
        <v>1.17724246</v>
      </c>
      <c r="W2426" s="2">
        <f t="shared" si="826"/>
        <v>0</v>
      </c>
      <c r="X2426" s="8"/>
      <c r="Y2426" s="8"/>
      <c r="Z2426" s="5"/>
      <c r="AA2426" s="1"/>
      <c r="AB2426" s="8"/>
      <c r="AC2426" s="3"/>
      <c r="AD2426" s="1"/>
      <c r="AE2426" s="3"/>
      <c r="AF2426" s="3"/>
      <c r="AG2426" s="4"/>
      <c r="AH2426" s="4"/>
      <c r="AI2426" s="4"/>
      <c r="AJ2426" s="1"/>
      <c r="AK2426" s="1"/>
      <c r="AL2426" s="1"/>
      <c r="AM2426" s="1"/>
    </row>
    <row r="2427" spans="1:39" ht="15" customHeight="1" x14ac:dyDescent="0.2">
      <c r="A2427" s="75">
        <f t="shared" si="820"/>
        <v>45362</v>
      </c>
      <c r="B2427" s="2">
        <f t="shared" si="811"/>
        <v>374.72218139</v>
      </c>
      <c r="C2427" s="157">
        <f t="shared" si="829"/>
        <v>372.85335526</v>
      </c>
      <c r="D2427" s="158">
        <f t="shared" si="821"/>
        <v>6773.27</v>
      </c>
      <c r="E2427" s="150">
        <f>IF(AND(K2427=1,K2426&gt;1),VLOOKUP(A2426,[1]Plan1!$GA$137:$GD$300,4),E2426)</f>
        <v>6801.72</v>
      </c>
      <c r="F2427" s="152">
        <f t="shared" si="812"/>
        <v>45289</v>
      </c>
      <c r="G2427" s="152">
        <f t="shared" si="830"/>
        <v>45320</v>
      </c>
      <c r="H2427" s="159">
        <f t="shared" si="813"/>
        <v>4.2003345503722755E-3</v>
      </c>
      <c r="I2427" s="160">
        <f t="shared" si="822"/>
        <v>45381</v>
      </c>
      <c r="J2427" s="155">
        <f t="shared" si="831"/>
        <v>30</v>
      </c>
      <c r="K2427" s="155">
        <f t="shared" si="827"/>
        <v>11</v>
      </c>
      <c r="L2427" s="2">
        <f t="shared" si="823"/>
        <v>1.0015380700000001</v>
      </c>
      <c r="M2427" s="157">
        <f t="shared" si="828"/>
        <v>1.0015380700000001</v>
      </c>
      <c r="N2427" s="2">
        <f t="shared" si="814"/>
        <v>373.42682982000002</v>
      </c>
      <c r="O2427" s="161">
        <f t="shared" si="824"/>
        <v>0</v>
      </c>
      <c r="P2427" s="162">
        <f t="shared" si="815"/>
        <v>0</v>
      </c>
      <c r="Q2427" s="157">
        <f t="shared" si="816"/>
        <v>0</v>
      </c>
      <c r="R2427" s="163">
        <f t="shared" si="825"/>
        <v>0.12</v>
      </c>
      <c r="S2427" s="161">
        <f t="shared" si="817"/>
        <v>11</v>
      </c>
      <c r="T2427" s="161">
        <v>360</v>
      </c>
      <c r="U2427" s="164">
        <f t="shared" si="818"/>
        <v>1.003468823</v>
      </c>
      <c r="V2427" s="157">
        <f t="shared" si="819"/>
        <v>1.29535157</v>
      </c>
      <c r="W2427" s="2">
        <f t="shared" si="826"/>
        <v>0</v>
      </c>
      <c r="X2427" s="8"/>
      <c r="Y2427" s="8"/>
      <c r="Z2427" s="5"/>
      <c r="AA2427" s="1"/>
      <c r="AB2427" s="8"/>
      <c r="AC2427" s="3"/>
      <c r="AD2427" s="1"/>
      <c r="AE2427" s="3"/>
      <c r="AF2427" s="3"/>
      <c r="AG2427" s="4"/>
      <c r="AH2427" s="4"/>
      <c r="AI2427" s="4"/>
      <c r="AJ2427" s="1"/>
      <c r="AK2427" s="1"/>
      <c r="AL2427" s="1"/>
      <c r="AM2427" s="1"/>
    </row>
    <row r="2428" spans="1:39" ht="15" customHeight="1" x14ac:dyDescent="0.2">
      <c r="A2428" s="75">
        <f t="shared" si="820"/>
        <v>45363</v>
      </c>
      <c r="B2428" s="2">
        <f t="shared" si="811"/>
        <v>374.89254167000001</v>
      </c>
      <c r="C2428" s="157">
        <f t="shared" si="829"/>
        <v>372.85335526</v>
      </c>
      <c r="D2428" s="158">
        <f t="shared" si="821"/>
        <v>6773.27</v>
      </c>
      <c r="E2428" s="150">
        <f>IF(AND(K2428=1,K2427&gt;1),VLOOKUP(A2427,[1]Plan1!$GA$137:$GD$300,4),E2427)</f>
        <v>6801.72</v>
      </c>
      <c r="F2428" s="152">
        <f t="shared" si="812"/>
        <v>45289</v>
      </c>
      <c r="G2428" s="152">
        <f t="shared" si="830"/>
        <v>45320</v>
      </c>
      <c r="H2428" s="159">
        <f t="shared" si="813"/>
        <v>4.2003345503722755E-3</v>
      </c>
      <c r="I2428" s="160">
        <f t="shared" si="822"/>
        <v>45381</v>
      </c>
      <c r="J2428" s="155">
        <f t="shared" si="831"/>
        <v>30</v>
      </c>
      <c r="K2428" s="155">
        <f t="shared" si="827"/>
        <v>12</v>
      </c>
      <c r="L2428" s="2">
        <f t="shared" si="823"/>
        <v>1.0016780199999999</v>
      </c>
      <c r="M2428" s="157">
        <f t="shared" si="828"/>
        <v>1.0016780199999999</v>
      </c>
      <c r="N2428" s="2">
        <f t="shared" si="814"/>
        <v>373.47901064000001</v>
      </c>
      <c r="O2428" s="161">
        <f t="shared" si="824"/>
        <v>0</v>
      </c>
      <c r="P2428" s="162">
        <f t="shared" si="815"/>
        <v>0</v>
      </c>
      <c r="Q2428" s="157">
        <f t="shared" si="816"/>
        <v>0</v>
      </c>
      <c r="R2428" s="163">
        <f t="shared" si="825"/>
        <v>0.12</v>
      </c>
      <c r="S2428" s="161">
        <f t="shared" si="817"/>
        <v>12</v>
      </c>
      <c r="T2428" s="161">
        <v>360</v>
      </c>
      <c r="U2428" s="164">
        <f t="shared" si="818"/>
        <v>1.003784767</v>
      </c>
      <c r="V2428" s="157">
        <f t="shared" si="819"/>
        <v>1.4135310299999999</v>
      </c>
      <c r="W2428" s="2">
        <f t="shared" si="826"/>
        <v>0</v>
      </c>
      <c r="X2428" s="8"/>
      <c r="Y2428" s="8"/>
      <c r="Z2428" s="5"/>
      <c r="AA2428" s="1"/>
      <c r="AB2428" s="8"/>
      <c r="AC2428" s="3"/>
      <c r="AD2428" s="1"/>
      <c r="AE2428" s="3"/>
      <c r="AF2428" s="3"/>
      <c r="AG2428" s="4"/>
      <c r="AH2428" s="4"/>
      <c r="AI2428" s="4"/>
      <c r="AJ2428" s="1"/>
      <c r="AK2428" s="1"/>
      <c r="AL2428" s="1"/>
      <c r="AM2428" s="1"/>
    </row>
    <row r="2429" spans="1:39" ht="15" customHeight="1" x14ac:dyDescent="0.2">
      <c r="A2429" s="75">
        <f t="shared" si="820"/>
        <v>45364</v>
      </c>
      <c r="B2429" s="2">
        <f t="shared" si="811"/>
        <v>375.06297566000001</v>
      </c>
      <c r="C2429" s="157">
        <f t="shared" si="829"/>
        <v>372.85335526</v>
      </c>
      <c r="D2429" s="158">
        <f t="shared" si="821"/>
        <v>6773.27</v>
      </c>
      <c r="E2429" s="150">
        <f>IF(AND(K2429=1,K2428&gt;1),VLOOKUP(A2428,[1]Plan1!$GA$137:$GD$300,4),E2428)</f>
        <v>6801.72</v>
      </c>
      <c r="F2429" s="152">
        <f t="shared" si="812"/>
        <v>45289</v>
      </c>
      <c r="G2429" s="152">
        <f t="shared" si="830"/>
        <v>45320</v>
      </c>
      <c r="H2429" s="159">
        <f t="shared" si="813"/>
        <v>4.2003345503722755E-3</v>
      </c>
      <c r="I2429" s="160">
        <f t="shared" si="822"/>
        <v>45381</v>
      </c>
      <c r="J2429" s="155">
        <f t="shared" si="831"/>
        <v>30</v>
      </c>
      <c r="K2429" s="155">
        <f t="shared" si="827"/>
        <v>13</v>
      </c>
      <c r="L2429" s="2">
        <f t="shared" si="823"/>
        <v>1.00181798</v>
      </c>
      <c r="M2429" s="157">
        <f t="shared" si="828"/>
        <v>1.00181798</v>
      </c>
      <c r="N2429" s="2">
        <f t="shared" si="814"/>
        <v>373.53119520000001</v>
      </c>
      <c r="O2429" s="161">
        <f t="shared" si="824"/>
        <v>0</v>
      </c>
      <c r="P2429" s="162">
        <f t="shared" si="815"/>
        <v>0</v>
      </c>
      <c r="Q2429" s="157">
        <f t="shared" si="816"/>
        <v>0</v>
      </c>
      <c r="R2429" s="163">
        <f t="shared" si="825"/>
        <v>0.12</v>
      </c>
      <c r="S2429" s="161">
        <f t="shared" si="817"/>
        <v>13</v>
      </c>
      <c r="T2429" s="161">
        <v>360</v>
      </c>
      <c r="U2429" s="164">
        <f t="shared" si="818"/>
        <v>1.00410081</v>
      </c>
      <c r="V2429" s="157">
        <f t="shared" si="819"/>
        <v>1.53178046</v>
      </c>
      <c r="W2429" s="2">
        <f t="shared" si="826"/>
        <v>0</v>
      </c>
      <c r="X2429" s="8"/>
      <c r="Y2429" s="8"/>
      <c r="Z2429" s="5"/>
      <c r="AA2429" s="1"/>
      <c r="AB2429" s="8"/>
      <c r="AC2429" s="3"/>
      <c r="AD2429" s="1"/>
      <c r="AE2429" s="3"/>
      <c r="AF2429" s="3"/>
      <c r="AG2429" s="4"/>
      <c r="AH2429" s="4"/>
      <c r="AI2429" s="4"/>
      <c r="AJ2429" s="1"/>
      <c r="AK2429" s="1"/>
      <c r="AL2429" s="1"/>
      <c r="AM2429" s="1"/>
    </row>
    <row r="2430" spans="1:39" ht="15" customHeight="1" x14ac:dyDescent="0.2">
      <c r="A2430" s="75">
        <f t="shared" si="820"/>
        <v>45365</v>
      </c>
      <c r="B2430" s="2">
        <f t="shared" si="811"/>
        <v>375.23348747</v>
      </c>
      <c r="C2430" s="157">
        <f t="shared" si="829"/>
        <v>372.85335526</v>
      </c>
      <c r="D2430" s="158">
        <f t="shared" si="821"/>
        <v>6773.27</v>
      </c>
      <c r="E2430" s="150">
        <f>IF(AND(K2430=1,K2429&gt;1),VLOOKUP(A2429,[1]Plan1!$GA$137:$GD$300,4),E2429)</f>
        <v>6801.72</v>
      </c>
      <c r="F2430" s="152">
        <f t="shared" si="812"/>
        <v>45289</v>
      </c>
      <c r="G2430" s="152">
        <f t="shared" si="830"/>
        <v>45320</v>
      </c>
      <c r="H2430" s="159">
        <f t="shared" si="813"/>
        <v>4.2003345503722755E-3</v>
      </c>
      <c r="I2430" s="160">
        <f t="shared" si="822"/>
        <v>45381</v>
      </c>
      <c r="J2430" s="155">
        <f t="shared" si="831"/>
        <v>30</v>
      </c>
      <c r="K2430" s="155">
        <f t="shared" si="827"/>
        <v>14</v>
      </c>
      <c r="L2430" s="2">
        <f t="shared" si="823"/>
        <v>1.0019579599999999</v>
      </c>
      <c r="M2430" s="157">
        <f t="shared" si="828"/>
        <v>1.0019579599999999</v>
      </c>
      <c r="N2430" s="2">
        <f t="shared" si="814"/>
        <v>373.58338721000001</v>
      </c>
      <c r="O2430" s="161">
        <f t="shared" si="824"/>
        <v>0</v>
      </c>
      <c r="P2430" s="162">
        <f t="shared" si="815"/>
        <v>0</v>
      </c>
      <c r="Q2430" s="157">
        <f t="shared" si="816"/>
        <v>0</v>
      </c>
      <c r="R2430" s="163">
        <f t="shared" si="825"/>
        <v>0.12</v>
      </c>
      <c r="S2430" s="161">
        <f t="shared" si="817"/>
        <v>14</v>
      </c>
      <c r="T2430" s="161">
        <v>360</v>
      </c>
      <c r="U2430" s="164">
        <f t="shared" si="818"/>
        <v>1.004416953</v>
      </c>
      <c r="V2430" s="157">
        <f t="shared" si="819"/>
        <v>1.6501002600000001</v>
      </c>
      <c r="W2430" s="2">
        <f t="shared" si="826"/>
        <v>0</v>
      </c>
      <c r="X2430" s="8"/>
      <c r="Y2430" s="8"/>
      <c r="Z2430" s="5"/>
      <c r="AA2430" s="1"/>
      <c r="AB2430" s="8"/>
      <c r="AC2430" s="3"/>
      <c r="AD2430" s="1"/>
      <c r="AE2430" s="3"/>
      <c r="AF2430" s="3"/>
      <c r="AG2430" s="4"/>
      <c r="AH2430" s="4"/>
      <c r="AI2430" s="4"/>
      <c r="AJ2430" s="1"/>
      <c r="AK2430" s="1"/>
      <c r="AL2430" s="1"/>
      <c r="AM2430" s="1"/>
    </row>
    <row r="2431" spans="1:39" ht="15" customHeight="1" x14ac:dyDescent="0.2">
      <c r="A2431" s="75">
        <f t="shared" si="820"/>
        <v>45366</v>
      </c>
      <c r="B2431" s="2">
        <f t="shared" si="811"/>
        <v>375.40407677000002</v>
      </c>
      <c r="C2431" s="157">
        <f t="shared" si="829"/>
        <v>372.85335526</v>
      </c>
      <c r="D2431" s="158">
        <f t="shared" si="821"/>
        <v>6773.27</v>
      </c>
      <c r="E2431" s="150">
        <f>IF(AND(K2431=1,K2430&gt;1),VLOOKUP(A2430,[1]Plan1!$GA$137:$GD$300,4),E2430)</f>
        <v>6801.72</v>
      </c>
      <c r="F2431" s="152">
        <f t="shared" si="812"/>
        <v>45289</v>
      </c>
      <c r="G2431" s="152">
        <f t="shared" si="830"/>
        <v>45320</v>
      </c>
      <c r="H2431" s="159">
        <f t="shared" si="813"/>
        <v>4.2003345503722755E-3</v>
      </c>
      <c r="I2431" s="160">
        <f t="shared" si="822"/>
        <v>45381</v>
      </c>
      <c r="J2431" s="155">
        <f t="shared" si="831"/>
        <v>30</v>
      </c>
      <c r="K2431" s="155">
        <f t="shared" si="827"/>
        <v>15</v>
      </c>
      <c r="L2431" s="2">
        <f t="shared" si="823"/>
        <v>1.00209796</v>
      </c>
      <c r="M2431" s="157">
        <f t="shared" si="828"/>
        <v>1.00209796</v>
      </c>
      <c r="N2431" s="2">
        <f t="shared" si="814"/>
        <v>373.63558668000002</v>
      </c>
      <c r="O2431" s="161">
        <f t="shared" si="824"/>
        <v>0</v>
      </c>
      <c r="P2431" s="162">
        <f t="shared" si="815"/>
        <v>0</v>
      </c>
      <c r="Q2431" s="157">
        <f t="shared" si="816"/>
        <v>0</v>
      </c>
      <c r="R2431" s="163">
        <f t="shared" si="825"/>
        <v>0.12</v>
      </c>
      <c r="S2431" s="161">
        <f t="shared" si="817"/>
        <v>15</v>
      </c>
      <c r="T2431" s="161">
        <v>360</v>
      </c>
      <c r="U2431" s="164">
        <f t="shared" si="818"/>
        <v>1.004733195</v>
      </c>
      <c r="V2431" s="157">
        <f t="shared" si="819"/>
        <v>1.76849009</v>
      </c>
      <c r="W2431" s="2">
        <f t="shared" si="826"/>
        <v>0</v>
      </c>
      <c r="X2431" s="8"/>
      <c r="Y2431" s="8"/>
      <c r="Z2431" s="5"/>
      <c r="AA2431" s="1"/>
      <c r="AB2431" s="8"/>
      <c r="AC2431" s="3"/>
      <c r="AD2431" s="1"/>
      <c r="AE2431" s="3"/>
      <c r="AF2431" s="3"/>
      <c r="AG2431" s="4"/>
      <c r="AH2431" s="4"/>
      <c r="AI2431" s="4"/>
      <c r="AJ2431" s="1"/>
      <c r="AK2431" s="1"/>
      <c r="AL2431" s="1"/>
      <c r="AM2431" s="1"/>
    </row>
    <row r="2432" spans="1:39" ht="15" customHeight="1" x14ac:dyDescent="0.2">
      <c r="A2432" s="75">
        <f t="shared" si="820"/>
        <v>45367</v>
      </c>
      <c r="B2432" s="2">
        <f t="shared" si="811"/>
        <v>375.57474395000003</v>
      </c>
      <c r="C2432" s="157">
        <f t="shared" si="829"/>
        <v>372.85335526</v>
      </c>
      <c r="D2432" s="158">
        <f t="shared" si="821"/>
        <v>6773.27</v>
      </c>
      <c r="E2432" s="150">
        <f>IF(AND(K2432=1,K2431&gt;1),VLOOKUP(A2431,[1]Plan1!$GA$137:$GD$300,4),E2431)</f>
        <v>6801.72</v>
      </c>
      <c r="F2432" s="152">
        <f t="shared" si="812"/>
        <v>45289</v>
      </c>
      <c r="G2432" s="152">
        <f t="shared" si="830"/>
        <v>45320</v>
      </c>
      <c r="H2432" s="159">
        <f t="shared" si="813"/>
        <v>4.2003345503722755E-3</v>
      </c>
      <c r="I2432" s="160">
        <f t="shared" si="822"/>
        <v>45381</v>
      </c>
      <c r="J2432" s="155">
        <f t="shared" si="831"/>
        <v>30</v>
      </c>
      <c r="K2432" s="155">
        <f t="shared" si="827"/>
        <v>16</v>
      </c>
      <c r="L2432" s="2">
        <f t="shared" si="823"/>
        <v>1.0022379800000001</v>
      </c>
      <c r="M2432" s="157">
        <f t="shared" si="828"/>
        <v>1.0022379800000001</v>
      </c>
      <c r="N2432" s="2">
        <f t="shared" si="814"/>
        <v>373.68779361000003</v>
      </c>
      <c r="O2432" s="161">
        <f t="shared" si="824"/>
        <v>0</v>
      </c>
      <c r="P2432" s="162">
        <f t="shared" si="815"/>
        <v>0</v>
      </c>
      <c r="Q2432" s="157">
        <f t="shared" si="816"/>
        <v>0</v>
      </c>
      <c r="R2432" s="163">
        <f t="shared" si="825"/>
        <v>0.12</v>
      </c>
      <c r="S2432" s="161">
        <f t="shared" si="817"/>
        <v>16</v>
      </c>
      <c r="T2432" s="161">
        <v>360</v>
      </c>
      <c r="U2432" s="164">
        <f t="shared" si="818"/>
        <v>1.0050495370000001</v>
      </c>
      <c r="V2432" s="157">
        <f t="shared" si="819"/>
        <v>1.8869503400000001</v>
      </c>
      <c r="W2432" s="2">
        <f t="shared" si="826"/>
        <v>0</v>
      </c>
      <c r="X2432" s="8"/>
      <c r="Y2432" s="8"/>
      <c r="Z2432" s="5"/>
      <c r="AA2432" s="1"/>
      <c r="AB2432" s="8"/>
      <c r="AC2432" s="3"/>
      <c r="AD2432" s="1"/>
      <c r="AE2432" s="3"/>
      <c r="AF2432" s="3"/>
      <c r="AG2432" s="4"/>
      <c r="AH2432" s="4"/>
      <c r="AI2432" s="4"/>
      <c r="AJ2432" s="1"/>
      <c r="AK2432" s="1"/>
      <c r="AL2432" s="1"/>
      <c r="AM2432" s="1"/>
    </row>
    <row r="2433" spans="1:39" ht="15" customHeight="1" x14ac:dyDescent="0.2">
      <c r="A2433" s="75">
        <f t="shared" si="820"/>
        <v>45368</v>
      </c>
      <c r="B2433" s="2">
        <f t="shared" si="811"/>
        <v>375.74548864999997</v>
      </c>
      <c r="C2433" s="157">
        <f t="shared" si="829"/>
        <v>372.85335526</v>
      </c>
      <c r="D2433" s="158">
        <f t="shared" si="821"/>
        <v>6773.27</v>
      </c>
      <c r="E2433" s="150">
        <f>IF(AND(K2433=1,K2432&gt;1),VLOOKUP(A2432,[1]Plan1!$GA$137:$GD$300,4),E2432)</f>
        <v>6801.72</v>
      </c>
      <c r="F2433" s="152">
        <f t="shared" si="812"/>
        <v>45289</v>
      </c>
      <c r="G2433" s="152">
        <f t="shared" si="830"/>
        <v>45320</v>
      </c>
      <c r="H2433" s="159">
        <f t="shared" si="813"/>
        <v>4.2003345503722755E-3</v>
      </c>
      <c r="I2433" s="160">
        <f t="shared" si="822"/>
        <v>45381</v>
      </c>
      <c r="J2433" s="155">
        <f t="shared" si="831"/>
        <v>30</v>
      </c>
      <c r="K2433" s="155">
        <f t="shared" si="827"/>
        <v>17</v>
      </c>
      <c r="L2433" s="2">
        <f t="shared" si="823"/>
        <v>1.0023780200000001</v>
      </c>
      <c r="M2433" s="157">
        <f t="shared" si="828"/>
        <v>1.0023780200000001</v>
      </c>
      <c r="N2433" s="2">
        <f t="shared" si="814"/>
        <v>373.74000798999998</v>
      </c>
      <c r="O2433" s="161">
        <f t="shared" si="824"/>
        <v>0</v>
      </c>
      <c r="P2433" s="162">
        <f t="shared" si="815"/>
        <v>0</v>
      </c>
      <c r="Q2433" s="157">
        <f t="shared" si="816"/>
        <v>0</v>
      </c>
      <c r="R2433" s="163">
        <f t="shared" si="825"/>
        <v>0.12</v>
      </c>
      <c r="S2433" s="161">
        <f t="shared" si="817"/>
        <v>17</v>
      </c>
      <c r="T2433" s="161">
        <v>360</v>
      </c>
      <c r="U2433" s="164">
        <f t="shared" si="818"/>
        <v>1.0053659779999999</v>
      </c>
      <c r="V2433" s="157">
        <f t="shared" si="819"/>
        <v>2.0054806599999999</v>
      </c>
      <c r="W2433" s="2">
        <f t="shared" si="826"/>
        <v>0</v>
      </c>
      <c r="X2433" s="8"/>
      <c r="Y2433" s="8"/>
      <c r="Z2433" s="5"/>
      <c r="AA2433" s="1"/>
      <c r="AB2433" s="8"/>
      <c r="AC2433" s="3"/>
      <c r="AD2433" s="1"/>
      <c r="AE2433" s="3"/>
      <c r="AF2433" s="3"/>
      <c r="AG2433" s="4"/>
      <c r="AH2433" s="4"/>
      <c r="AI2433" s="4"/>
      <c r="AJ2433" s="1"/>
      <c r="AK2433" s="1"/>
      <c r="AL2433" s="1"/>
      <c r="AM2433" s="1"/>
    </row>
    <row r="2434" spans="1:39" ht="15" customHeight="1" x14ac:dyDescent="0.2">
      <c r="A2434" s="75">
        <f t="shared" si="820"/>
        <v>45369</v>
      </c>
      <c r="B2434" s="2">
        <f t="shared" si="811"/>
        <v>375.91631126999999</v>
      </c>
      <c r="C2434" s="157">
        <f t="shared" si="829"/>
        <v>372.85335526</v>
      </c>
      <c r="D2434" s="158">
        <f t="shared" si="821"/>
        <v>6773.27</v>
      </c>
      <c r="E2434" s="150">
        <f>IF(AND(K2434=1,K2433&gt;1),VLOOKUP(A2433,[1]Plan1!$GA$137:$GD$300,4),E2433)</f>
        <v>6801.72</v>
      </c>
      <c r="F2434" s="152">
        <f t="shared" si="812"/>
        <v>45289</v>
      </c>
      <c r="G2434" s="152">
        <f t="shared" si="830"/>
        <v>45320</v>
      </c>
      <c r="H2434" s="159">
        <f t="shared" si="813"/>
        <v>4.2003345503722755E-3</v>
      </c>
      <c r="I2434" s="160">
        <f t="shared" si="822"/>
        <v>45381</v>
      </c>
      <c r="J2434" s="155">
        <f t="shared" si="831"/>
        <v>30</v>
      </c>
      <c r="K2434" s="155">
        <f t="shared" si="827"/>
        <v>18</v>
      </c>
      <c r="L2434" s="2">
        <f t="shared" si="823"/>
        <v>1.00251808</v>
      </c>
      <c r="M2434" s="157">
        <f t="shared" si="828"/>
        <v>1.00251808</v>
      </c>
      <c r="N2434" s="2">
        <f t="shared" si="814"/>
        <v>373.79222983</v>
      </c>
      <c r="O2434" s="161">
        <f t="shared" si="824"/>
        <v>0</v>
      </c>
      <c r="P2434" s="162">
        <f t="shared" si="815"/>
        <v>0</v>
      </c>
      <c r="Q2434" s="157">
        <f t="shared" si="816"/>
        <v>0</v>
      </c>
      <c r="R2434" s="163">
        <f t="shared" si="825"/>
        <v>0.12</v>
      </c>
      <c r="S2434" s="161">
        <f t="shared" si="817"/>
        <v>18</v>
      </c>
      <c r="T2434" s="161">
        <v>360</v>
      </c>
      <c r="U2434" s="164">
        <f t="shared" si="818"/>
        <v>1.0056825190000001</v>
      </c>
      <c r="V2434" s="157">
        <f t="shared" si="819"/>
        <v>2.1240814399999999</v>
      </c>
      <c r="W2434" s="2">
        <f t="shared" si="826"/>
        <v>0</v>
      </c>
      <c r="X2434" s="8"/>
      <c r="Y2434" s="8"/>
      <c r="Z2434" s="5"/>
      <c r="AA2434" s="1"/>
      <c r="AB2434" s="8"/>
      <c r="AC2434" s="3"/>
      <c r="AD2434" s="1"/>
      <c r="AE2434" s="3"/>
      <c r="AF2434" s="3"/>
      <c r="AG2434" s="4"/>
      <c r="AH2434" s="4"/>
      <c r="AI2434" s="4"/>
      <c r="AJ2434" s="1"/>
      <c r="AK2434" s="1"/>
      <c r="AL2434" s="1"/>
      <c r="AM2434" s="1"/>
    </row>
    <row r="2435" spans="1:39" ht="15" customHeight="1" x14ac:dyDescent="0.2">
      <c r="A2435" s="75">
        <f t="shared" si="820"/>
        <v>45370</v>
      </c>
      <c r="B2435" s="2">
        <f t="shared" si="811"/>
        <v>376.08721148000001</v>
      </c>
      <c r="C2435" s="157">
        <f t="shared" si="829"/>
        <v>372.85335526</v>
      </c>
      <c r="D2435" s="158">
        <f t="shared" si="821"/>
        <v>6773.27</v>
      </c>
      <c r="E2435" s="150">
        <f>IF(AND(K2435=1,K2434&gt;1),VLOOKUP(A2434,[1]Plan1!$GA$137:$GD$300,4),E2434)</f>
        <v>6801.72</v>
      </c>
      <c r="F2435" s="152">
        <f t="shared" si="812"/>
        <v>45289</v>
      </c>
      <c r="G2435" s="152">
        <f t="shared" si="830"/>
        <v>45320</v>
      </c>
      <c r="H2435" s="159">
        <f t="shared" si="813"/>
        <v>4.2003345503722755E-3</v>
      </c>
      <c r="I2435" s="160">
        <f t="shared" si="822"/>
        <v>45381</v>
      </c>
      <c r="J2435" s="155">
        <f t="shared" si="831"/>
        <v>30</v>
      </c>
      <c r="K2435" s="155">
        <f t="shared" si="827"/>
        <v>19</v>
      </c>
      <c r="L2435" s="2">
        <f t="shared" si="823"/>
        <v>1.00265816</v>
      </c>
      <c r="M2435" s="157">
        <f t="shared" si="828"/>
        <v>1.00265816</v>
      </c>
      <c r="N2435" s="2">
        <f t="shared" si="814"/>
        <v>373.84445913000002</v>
      </c>
      <c r="O2435" s="161">
        <f t="shared" si="824"/>
        <v>0</v>
      </c>
      <c r="P2435" s="162">
        <f t="shared" si="815"/>
        <v>0</v>
      </c>
      <c r="Q2435" s="157">
        <f t="shared" si="816"/>
        <v>0</v>
      </c>
      <c r="R2435" s="163">
        <f t="shared" si="825"/>
        <v>0.12</v>
      </c>
      <c r="S2435" s="161">
        <f t="shared" si="817"/>
        <v>19</v>
      </c>
      <c r="T2435" s="161">
        <v>360</v>
      </c>
      <c r="U2435" s="164">
        <f t="shared" si="818"/>
        <v>1.0059991589999999</v>
      </c>
      <c r="V2435" s="157">
        <f t="shared" si="819"/>
        <v>2.24275235</v>
      </c>
      <c r="W2435" s="2">
        <f t="shared" si="826"/>
        <v>0</v>
      </c>
      <c r="X2435" s="8"/>
      <c r="Y2435" s="8"/>
      <c r="Z2435" s="5"/>
      <c r="AA2435" s="1"/>
      <c r="AB2435" s="8"/>
      <c r="AC2435" s="3"/>
      <c r="AD2435" s="1"/>
      <c r="AE2435" s="3"/>
      <c r="AF2435" s="3"/>
      <c r="AG2435" s="4"/>
      <c r="AH2435" s="4"/>
      <c r="AI2435" s="4"/>
      <c r="AJ2435" s="1"/>
      <c r="AK2435" s="1"/>
      <c r="AL2435" s="1"/>
      <c r="AM2435" s="1"/>
    </row>
    <row r="2436" spans="1:39" ht="15" customHeight="1" x14ac:dyDescent="0.2">
      <c r="A2436" s="75">
        <f t="shared" si="820"/>
        <v>45371</v>
      </c>
      <c r="B2436" s="2">
        <f t="shared" si="811"/>
        <v>376.25819001999997</v>
      </c>
      <c r="C2436" s="157">
        <f t="shared" si="829"/>
        <v>372.85335526</v>
      </c>
      <c r="D2436" s="158">
        <f t="shared" si="821"/>
        <v>6773.27</v>
      </c>
      <c r="E2436" s="150">
        <f>IF(AND(K2436=1,K2435&gt;1),VLOOKUP(A2435,[1]Plan1!$GA$137:$GD$300,4),E2435)</f>
        <v>6801.72</v>
      </c>
      <c r="F2436" s="152">
        <f t="shared" si="812"/>
        <v>45289</v>
      </c>
      <c r="G2436" s="152">
        <f t="shared" si="830"/>
        <v>45320</v>
      </c>
      <c r="H2436" s="159">
        <f t="shared" si="813"/>
        <v>4.2003345503722755E-3</v>
      </c>
      <c r="I2436" s="160">
        <f t="shared" si="822"/>
        <v>45381</v>
      </c>
      <c r="J2436" s="155">
        <f t="shared" si="831"/>
        <v>30</v>
      </c>
      <c r="K2436" s="155">
        <f t="shared" si="827"/>
        <v>20</v>
      </c>
      <c r="L2436" s="2">
        <f t="shared" si="823"/>
        <v>1.0027982600000001</v>
      </c>
      <c r="M2436" s="157">
        <f t="shared" si="828"/>
        <v>1.0027982600000001</v>
      </c>
      <c r="N2436" s="2">
        <f t="shared" si="814"/>
        <v>373.89669587999998</v>
      </c>
      <c r="O2436" s="161">
        <f t="shared" si="824"/>
        <v>0</v>
      </c>
      <c r="P2436" s="162">
        <f t="shared" si="815"/>
        <v>0</v>
      </c>
      <c r="Q2436" s="157">
        <f t="shared" si="816"/>
        <v>0</v>
      </c>
      <c r="R2436" s="163">
        <f t="shared" si="825"/>
        <v>0.12</v>
      </c>
      <c r="S2436" s="161">
        <f t="shared" si="817"/>
        <v>20</v>
      </c>
      <c r="T2436" s="161">
        <v>360</v>
      </c>
      <c r="U2436" s="164">
        <f t="shared" si="818"/>
        <v>1.0063158999999999</v>
      </c>
      <c r="V2436" s="157">
        <f t="shared" si="819"/>
        <v>2.36149414</v>
      </c>
      <c r="W2436" s="2">
        <f t="shared" si="826"/>
        <v>0</v>
      </c>
      <c r="X2436" s="8"/>
      <c r="Y2436" s="8"/>
      <c r="Z2436" s="5"/>
      <c r="AA2436" s="1"/>
      <c r="AB2436" s="8"/>
      <c r="AC2436" s="3"/>
      <c r="AD2436" s="1"/>
      <c r="AE2436" s="3"/>
      <c r="AF2436" s="3"/>
      <c r="AG2436" s="4"/>
      <c r="AH2436" s="4"/>
      <c r="AI2436" s="4"/>
      <c r="AJ2436" s="1"/>
      <c r="AK2436" s="1"/>
      <c r="AL2436" s="1"/>
      <c r="AM2436" s="1"/>
    </row>
    <row r="2437" spans="1:39" ht="15" customHeight="1" x14ac:dyDescent="0.2">
      <c r="A2437" s="75">
        <f t="shared" si="820"/>
        <v>45372</v>
      </c>
      <c r="B2437" s="2">
        <f t="shared" si="811"/>
        <v>376.42924619000001</v>
      </c>
      <c r="C2437" s="157">
        <f t="shared" si="829"/>
        <v>372.85335526</v>
      </c>
      <c r="D2437" s="158">
        <f t="shared" si="821"/>
        <v>6773.27</v>
      </c>
      <c r="E2437" s="150">
        <f>IF(AND(K2437=1,K2436&gt;1),VLOOKUP(A2436,[1]Plan1!$GA$137:$GD$300,4),E2436)</f>
        <v>6801.72</v>
      </c>
      <c r="F2437" s="152">
        <f t="shared" si="812"/>
        <v>45289</v>
      </c>
      <c r="G2437" s="152">
        <f t="shared" si="830"/>
        <v>45320</v>
      </c>
      <c r="H2437" s="159">
        <f t="shared" si="813"/>
        <v>4.2003345503722755E-3</v>
      </c>
      <c r="I2437" s="160">
        <f t="shared" si="822"/>
        <v>45381</v>
      </c>
      <c r="J2437" s="155">
        <f t="shared" si="831"/>
        <v>30</v>
      </c>
      <c r="K2437" s="155">
        <f t="shared" si="827"/>
        <v>21</v>
      </c>
      <c r="L2437" s="2">
        <f t="shared" si="823"/>
        <v>1.00293838</v>
      </c>
      <c r="M2437" s="157">
        <f t="shared" si="828"/>
        <v>1.00293838</v>
      </c>
      <c r="N2437" s="2">
        <f t="shared" si="814"/>
        <v>373.94894010000002</v>
      </c>
      <c r="O2437" s="161">
        <f t="shared" si="824"/>
        <v>0</v>
      </c>
      <c r="P2437" s="162">
        <f t="shared" si="815"/>
        <v>0</v>
      </c>
      <c r="Q2437" s="157">
        <f t="shared" si="816"/>
        <v>0</v>
      </c>
      <c r="R2437" s="163">
        <f t="shared" si="825"/>
        <v>0.12</v>
      </c>
      <c r="S2437" s="161">
        <f t="shared" si="817"/>
        <v>21</v>
      </c>
      <c r="T2437" s="161">
        <v>360</v>
      </c>
      <c r="U2437" s="164">
        <f t="shared" si="818"/>
        <v>1.0066327399999999</v>
      </c>
      <c r="V2437" s="157">
        <f t="shared" si="819"/>
        <v>2.48030609</v>
      </c>
      <c r="W2437" s="2">
        <f t="shared" si="826"/>
        <v>0</v>
      </c>
      <c r="X2437" s="8"/>
      <c r="Y2437" s="8"/>
      <c r="Z2437" s="5"/>
      <c r="AA2437" s="1"/>
      <c r="AB2437" s="8"/>
      <c r="AC2437" s="3"/>
      <c r="AD2437" s="1"/>
      <c r="AE2437" s="3"/>
      <c r="AF2437" s="3"/>
      <c r="AG2437" s="4"/>
      <c r="AH2437" s="4"/>
      <c r="AI2437" s="4"/>
      <c r="AJ2437" s="1"/>
      <c r="AK2437" s="1"/>
      <c r="AL2437" s="1"/>
      <c r="AM2437" s="1"/>
    </row>
    <row r="2438" spans="1:39" ht="15" customHeight="1" x14ac:dyDescent="0.2">
      <c r="A2438" s="75">
        <f t="shared" si="820"/>
        <v>45373</v>
      </c>
      <c r="B2438" s="2">
        <f t="shared" si="811"/>
        <v>376.60038036999998</v>
      </c>
      <c r="C2438" s="157">
        <f t="shared" si="829"/>
        <v>372.85335526</v>
      </c>
      <c r="D2438" s="158">
        <f t="shared" si="821"/>
        <v>6773.27</v>
      </c>
      <c r="E2438" s="150">
        <f>IF(AND(K2438=1,K2437&gt;1),VLOOKUP(A2437,[1]Plan1!$GA$137:$GD$300,4),E2437)</f>
        <v>6801.72</v>
      </c>
      <c r="F2438" s="152">
        <f t="shared" si="812"/>
        <v>45289</v>
      </c>
      <c r="G2438" s="152">
        <f t="shared" si="830"/>
        <v>45320</v>
      </c>
      <c r="H2438" s="159">
        <f t="shared" si="813"/>
        <v>4.2003345503722755E-3</v>
      </c>
      <c r="I2438" s="160">
        <f t="shared" si="822"/>
        <v>45381</v>
      </c>
      <c r="J2438" s="155">
        <f t="shared" si="831"/>
        <v>30</v>
      </c>
      <c r="K2438" s="155">
        <f t="shared" si="827"/>
        <v>22</v>
      </c>
      <c r="L2438" s="2">
        <f t="shared" si="823"/>
        <v>1.0030785200000001</v>
      </c>
      <c r="M2438" s="157">
        <f t="shared" si="828"/>
        <v>1.0030785200000001</v>
      </c>
      <c r="N2438" s="2">
        <f t="shared" si="814"/>
        <v>374.00119176999999</v>
      </c>
      <c r="O2438" s="161">
        <f t="shared" si="824"/>
        <v>0</v>
      </c>
      <c r="P2438" s="162">
        <f t="shared" si="815"/>
        <v>0</v>
      </c>
      <c r="Q2438" s="157">
        <f t="shared" si="816"/>
        <v>0</v>
      </c>
      <c r="R2438" s="163">
        <f t="shared" si="825"/>
        <v>0.12</v>
      </c>
      <c r="S2438" s="161">
        <f t="shared" si="817"/>
        <v>22</v>
      </c>
      <c r="T2438" s="161">
        <v>360</v>
      </c>
      <c r="U2438" s="164">
        <f t="shared" si="818"/>
        <v>1.00694968</v>
      </c>
      <c r="V2438" s="157">
        <f t="shared" si="819"/>
        <v>2.5991886000000002</v>
      </c>
      <c r="W2438" s="2">
        <f t="shared" si="826"/>
        <v>0</v>
      </c>
      <c r="X2438" s="8"/>
      <c r="Y2438" s="8"/>
      <c r="Z2438" s="5"/>
      <c r="AA2438" s="1"/>
      <c r="AB2438" s="8"/>
      <c r="AC2438" s="3"/>
      <c r="AD2438" s="1"/>
      <c r="AE2438" s="3"/>
      <c r="AF2438" s="3"/>
      <c r="AG2438" s="4"/>
      <c r="AH2438" s="4"/>
      <c r="AI2438" s="4"/>
      <c r="AJ2438" s="1"/>
      <c r="AK2438" s="1"/>
      <c r="AL2438" s="1"/>
      <c r="AM2438" s="1"/>
    </row>
    <row r="2439" spans="1:39" ht="15" customHeight="1" x14ac:dyDescent="0.2">
      <c r="A2439" s="75">
        <f t="shared" si="820"/>
        <v>45374</v>
      </c>
      <c r="B2439" s="2">
        <f t="shared" si="811"/>
        <v>376.77159220000004</v>
      </c>
      <c r="C2439" s="157">
        <f t="shared" si="829"/>
        <v>372.85335526</v>
      </c>
      <c r="D2439" s="158">
        <f t="shared" si="821"/>
        <v>6773.27</v>
      </c>
      <c r="E2439" s="150">
        <f>IF(AND(K2439=1,K2438&gt;1),VLOOKUP(A2438,[1]Plan1!$GA$137:$GD$300,4),E2438)</f>
        <v>6801.72</v>
      </c>
      <c r="F2439" s="152">
        <f t="shared" si="812"/>
        <v>45289</v>
      </c>
      <c r="G2439" s="152">
        <f t="shared" si="830"/>
        <v>45320</v>
      </c>
      <c r="H2439" s="159">
        <f t="shared" si="813"/>
        <v>4.2003345503722755E-3</v>
      </c>
      <c r="I2439" s="160">
        <f t="shared" si="822"/>
        <v>45381</v>
      </c>
      <c r="J2439" s="155">
        <f t="shared" si="831"/>
        <v>30</v>
      </c>
      <c r="K2439" s="155">
        <f t="shared" si="827"/>
        <v>23</v>
      </c>
      <c r="L2439" s="2">
        <f t="shared" si="823"/>
        <v>1.00321868</v>
      </c>
      <c r="M2439" s="157">
        <f t="shared" si="828"/>
        <v>1.00321868</v>
      </c>
      <c r="N2439" s="2">
        <f t="shared" si="814"/>
        <v>374.05345089000002</v>
      </c>
      <c r="O2439" s="161">
        <f t="shared" si="824"/>
        <v>0</v>
      </c>
      <c r="P2439" s="162">
        <f t="shared" si="815"/>
        <v>0</v>
      </c>
      <c r="Q2439" s="157">
        <f t="shared" si="816"/>
        <v>0</v>
      </c>
      <c r="R2439" s="163">
        <f t="shared" si="825"/>
        <v>0.12</v>
      </c>
      <c r="S2439" s="161">
        <f t="shared" si="817"/>
        <v>23</v>
      </c>
      <c r="T2439" s="161">
        <v>360</v>
      </c>
      <c r="U2439" s="164">
        <f t="shared" si="818"/>
        <v>1.007266719</v>
      </c>
      <c r="V2439" s="157">
        <f t="shared" si="819"/>
        <v>2.71814131</v>
      </c>
      <c r="W2439" s="2">
        <f t="shared" si="826"/>
        <v>0</v>
      </c>
      <c r="X2439" s="8"/>
      <c r="Y2439" s="8"/>
      <c r="Z2439" s="5"/>
      <c r="AA2439" s="1"/>
      <c r="AB2439" s="8"/>
      <c r="AC2439" s="3"/>
      <c r="AD2439" s="1"/>
      <c r="AE2439" s="3"/>
      <c r="AF2439" s="3"/>
      <c r="AG2439" s="4"/>
      <c r="AH2439" s="4"/>
      <c r="AI2439" s="4"/>
      <c r="AJ2439" s="1"/>
      <c r="AK2439" s="1"/>
      <c r="AL2439" s="1"/>
      <c r="AM2439" s="1"/>
    </row>
    <row r="2440" spans="1:39" ht="15" customHeight="1" x14ac:dyDescent="0.2">
      <c r="A2440" s="75">
        <f t="shared" si="820"/>
        <v>45375</v>
      </c>
      <c r="B2440" s="2">
        <f t="shared" si="811"/>
        <v>376.94287873000002</v>
      </c>
      <c r="C2440" s="157">
        <f t="shared" si="829"/>
        <v>372.85335526</v>
      </c>
      <c r="D2440" s="158">
        <f t="shared" si="821"/>
        <v>6773.27</v>
      </c>
      <c r="E2440" s="150">
        <f>IF(AND(K2440=1,K2439&gt;1),VLOOKUP(A2439,[1]Plan1!$GA$137:$GD$300,4),E2439)</f>
        <v>6801.72</v>
      </c>
      <c r="F2440" s="152">
        <f t="shared" si="812"/>
        <v>45289</v>
      </c>
      <c r="G2440" s="152">
        <f t="shared" si="830"/>
        <v>45320</v>
      </c>
      <c r="H2440" s="159">
        <f t="shared" si="813"/>
        <v>4.2003345503722755E-3</v>
      </c>
      <c r="I2440" s="160">
        <f t="shared" si="822"/>
        <v>45381</v>
      </c>
      <c r="J2440" s="155">
        <f t="shared" si="831"/>
        <v>30</v>
      </c>
      <c r="K2440" s="155">
        <f t="shared" si="827"/>
        <v>24</v>
      </c>
      <c r="L2440" s="2">
        <f t="shared" si="823"/>
        <v>1.0033588499999999</v>
      </c>
      <c r="M2440" s="157">
        <f t="shared" si="828"/>
        <v>1.0033588499999999</v>
      </c>
      <c r="N2440" s="2">
        <f t="shared" si="814"/>
        <v>374.10571375000001</v>
      </c>
      <c r="O2440" s="161">
        <f t="shared" si="824"/>
        <v>0</v>
      </c>
      <c r="P2440" s="162">
        <f t="shared" si="815"/>
        <v>0</v>
      </c>
      <c r="Q2440" s="157">
        <f t="shared" si="816"/>
        <v>0</v>
      </c>
      <c r="R2440" s="163">
        <f t="shared" si="825"/>
        <v>0.12</v>
      </c>
      <c r="S2440" s="161">
        <f t="shared" si="817"/>
        <v>24</v>
      </c>
      <c r="T2440" s="161">
        <v>360</v>
      </c>
      <c r="U2440" s="164">
        <f t="shared" si="818"/>
        <v>1.0075838589999999</v>
      </c>
      <c r="V2440" s="157">
        <f t="shared" si="819"/>
        <v>2.8371649799999998</v>
      </c>
      <c r="W2440" s="2">
        <f t="shared" si="826"/>
        <v>0</v>
      </c>
      <c r="X2440" s="8"/>
      <c r="Y2440" s="8"/>
      <c r="Z2440" s="5"/>
      <c r="AA2440" s="1"/>
      <c r="AB2440" s="8"/>
      <c r="AC2440" s="3"/>
      <c r="AD2440" s="1"/>
      <c r="AE2440" s="3"/>
      <c r="AF2440" s="3"/>
      <c r="AG2440" s="4"/>
      <c r="AH2440" s="4"/>
      <c r="AI2440" s="4"/>
      <c r="AJ2440" s="1"/>
      <c r="AK2440" s="1"/>
      <c r="AL2440" s="1"/>
      <c r="AM2440" s="1"/>
    </row>
    <row r="2441" spans="1:39" ht="15" customHeight="1" x14ac:dyDescent="0.2">
      <c r="A2441" s="75">
        <f t="shared" si="820"/>
        <v>45376</v>
      </c>
      <c r="B2441" s="2">
        <f t="shared" si="811"/>
        <v>377.11424670999997</v>
      </c>
      <c r="C2441" s="157">
        <f t="shared" si="829"/>
        <v>372.85335526</v>
      </c>
      <c r="D2441" s="158">
        <f t="shared" si="821"/>
        <v>6773.27</v>
      </c>
      <c r="E2441" s="150">
        <f>IF(AND(K2441=1,K2440&gt;1),VLOOKUP(A2440,[1]Plan1!$GA$137:$GD$300,4),E2440)</f>
        <v>6801.72</v>
      </c>
      <c r="F2441" s="152">
        <f t="shared" si="812"/>
        <v>45289</v>
      </c>
      <c r="G2441" s="152">
        <f t="shared" si="830"/>
        <v>45320</v>
      </c>
      <c r="H2441" s="159">
        <f t="shared" si="813"/>
        <v>4.2003345503722755E-3</v>
      </c>
      <c r="I2441" s="160">
        <f t="shared" si="822"/>
        <v>45381</v>
      </c>
      <c r="J2441" s="155">
        <f t="shared" si="831"/>
        <v>30</v>
      </c>
      <c r="K2441" s="155">
        <f t="shared" si="827"/>
        <v>25</v>
      </c>
      <c r="L2441" s="2">
        <f t="shared" si="823"/>
        <v>1.0034990500000001</v>
      </c>
      <c r="M2441" s="157">
        <f t="shared" si="828"/>
        <v>1.0034990500000001</v>
      </c>
      <c r="N2441" s="2">
        <f t="shared" si="814"/>
        <v>374.15798778999999</v>
      </c>
      <c r="O2441" s="161">
        <f t="shared" si="824"/>
        <v>0</v>
      </c>
      <c r="P2441" s="162">
        <f t="shared" si="815"/>
        <v>0</v>
      </c>
      <c r="Q2441" s="157">
        <f t="shared" si="816"/>
        <v>0</v>
      </c>
      <c r="R2441" s="163">
        <f t="shared" si="825"/>
        <v>0.12</v>
      </c>
      <c r="S2441" s="161">
        <f t="shared" si="817"/>
        <v>25</v>
      </c>
      <c r="T2441" s="161">
        <v>360</v>
      </c>
      <c r="U2441" s="164">
        <f t="shared" si="818"/>
        <v>1.0079010980000001</v>
      </c>
      <c r="V2441" s="157">
        <f t="shared" si="819"/>
        <v>2.9562589199999998</v>
      </c>
      <c r="W2441" s="2">
        <f t="shared" si="826"/>
        <v>0</v>
      </c>
      <c r="X2441" s="8"/>
      <c r="Y2441" s="8"/>
      <c r="Z2441" s="5"/>
      <c r="AA2441" s="1"/>
      <c r="AB2441" s="8"/>
      <c r="AC2441" s="3"/>
      <c r="AD2441" s="1"/>
      <c r="AE2441" s="3"/>
      <c r="AF2441" s="3"/>
      <c r="AG2441" s="4"/>
      <c r="AH2441" s="4"/>
      <c r="AI2441" s="4"/>
      <c r="AJ2441" s="1"/>
      <c r="AK2441" s="1"/>
      <c r="AL2441" s="1"/>
      <c r="AM2441" s="1"/>
    </row>
    <row r="2442" spans="1:39" ht="15" customHeight="1" x14ac:dyDescent="0.2">
      <c r="A2442" s="75">
        <f t="shared" si="820"/>
        <v>45377</v>
      </c>
      <c r="B2442" s="2">
        <f t="shared" si="811"/>
        <v>377.28569281</v>
      </c>
      <c r="C2442" s="157">
        <f t="shared" si="829"/>
        <v>372.85335526</v>
      </c>
      <c r="D2442" s="158">
        <f t="shared" si="821"/>
        <v>6773.27</v>
      </c>
      <c r="E2442" s="150">
        <f>IF(AND(K2442=1,K2441&gt;1),VLOOKUP(A2441,[1]Plan1!$GA$137:$GD$300,4),E2441)</f>
        <v>6801.72</v>
      </c>
      <c r="F2442" s="152">
        <f t="shared" si="812"/>
        <v>45289</v>
      </c>
      <c r="G2442" s="152">
        <f t="shared" si="830"/>
        <v>45320</v>
      </c>
      <c r="H2442" s="159">
        <f t="shared" si="813"/>
        <v>4.2003345503722755E-3</v>
      </c>
      <c r="I2442" s="160">
        <f t="shared" si="822"/>
        <v>45381</v>
      </c>
      <c r="J2442" s="155">
        <f t="shared" si="831"/>
        <v>30</v>
      </c>
      <c r="K2442" s="155">
        <f t="shared" si="827"/>
        <v>26</v>
      </c>
      <c r="L2442" s="2">
        <f t="shared" si="823"/>
        <v>1.0036392700000001</v>
      </c>
      <c r="M2442" s="157">
        <f t="shared" si="828"/>
        <v>1.0036392700000001</v>
      </c>
      <c r="N2442" s="2">
        <f t="shared" si="814"/>
        <v>374.21026928999999</v>
      </c>
      <c r="O2442" s="161">
        <f t="shared" si="824"/>
        <v>0</v>
      </c>
      <c r="P2442" s="162">
        <f t="shared" si="815"/>
        <v>0</v>
      </c>
      <c r="Q2442" s="157">
        <f t="shared" si="816"/>
        <v>0</v>
      </c>
      <c r="R2442" s="163">
        <f t="shared" si="825"/>
        <v>0.12</v>
      </c>
      <c r="S2442" s="161">
        <f t="shared" si="817"/>
        <v>26</v>
      </c>
      <c r="T2442" s="161">
        <v>360</v>
      </c>
      <c r="U2442" s="164">
        <f t="shared" si="818"/>
        <v>1.008218437</v>
      </c>
      <c r="V2442" s="157">
        <f t="shared" si="819"/>
        <v>3.0754235200000002</v>
      </c>
      <c r="W2442" s="2">
        <f t="shared" si="826"/>
        <v>0</v>
      </c>
      <c r="X2442" s="8"/>
      <c r="Y2442" s="8"/>
      <c r="Z2442" s="5"/>
      <c r="AA2442" s="1"/>
      <c r="AB2442" s="8"/>
      <c r="AC2442" s="3"/>
      <c r="AD2442" s="1"/>
      <c r="AE2442" s="3"/>
      <c r="AF2442" s="3"/>
      <c r="AG2442" s="4"/>
      <c r="AH2442" s="4"/>
      <c r="AI2442" s="4"/>
      <c r="AJ2442" s="1"/>
      <c r="AK2442" s="1"/>
      <c r="AL2442" s="1"/>
      <c r="AM2442" s="1"/>
    </row>
    <row r="2443" spans="1:39" ht="15" customHeight="1" x14ac:dyDescent="0.2">
      <c r="A2443" s="75">
        <f t="shared" si="820"/>
        <v>45378</v>
      </c>
      <c r="B2443" s="2">
        <f t="shared" ref="B2443:B2506" si="832">N2443+V2443</f>
        <v>377.45721325999995</v>
      </c>
      <c r="C2443" s="157">
        <f t="shared" si="829"/>
        <v>372.85335526</v>
      </c>
      <c r="D2443" s="158">
        <f t="shared" si="821"/>
        <v>6773.27</v>
      </c>
      <c r="E2443" s="150">
        <f>IF(AND(K2443=1,K2442&gt;1),VLOOKUP(A2442,[1]Plan1!$GA$137:$GD$300,4),E2442)</f>
        <v>6801.72</v>
      </c>
      <c r="F2443" s="152">
        <f t="shared" ref="F2443:F2506" si="833">EDATE(G2443,-1)</f>
        <v>45289</v>
      </c>
      <c r="G2443" s="152">
        <f t="shared" si="830"/>
        <v>45320</v>
      </c>
      <c r="H2443" s="159">
        <f t="shared" ref="H2443:H2506" si="834">(E2443/D2443)-1</f>
        <v>4.2003345503722755E-3</v>
      </c>
      <c r="I2443" s="160">
        <f t="shared" si="822"/>
        <v>45381</v>
      </c>
      <c r="J2443" s="155">
        <f t="shared" si="831"/>
        <v>30</v>
      </c>
      <c r="K2443" s="155">
        <f t="shared" si="827"/>
        <v>27</v>
      </c>
      <c r="L2443" s="2">
        <f t="shared" si="823"/>
        <v>1.0037795</v>
      </c>
      <c r="M2443" s="157">
        <f t="shared" si="828"/>
        <v>1.0037795</v>
      </c>
      <c r="N2443" s="2">
        <f t="shared" ref="N2443:N2506" si="835">TRUNC(C2443*M2443,8)</f>
        <v>374.26255450999997</v>
      </c>
      <c r="O2443" s="161">
        <f t="shared" si="824"/>
        <v>0</v>
      </c>
      <c r="P2443" s="162">
        <f t="shared" ref="P2443:P2506" si="836">IF(O2443&gt;0,VLOOKUP($A2443,$AB$11:$AG$122,6),0)</f>
        <v>0</v>
      </c>
      <c r="Q2443" s="157">
        <f t="shared" ref="Q2443:Q2506" si="837">IF(P2443&gt;0,TRUNC(P2443*N2443,8),0)</f>
        <v>0</v>
      </c>
      <c r="R2443" s="163">
        <f t="shared" si="825"/>
        <v>0.12</v>
      </c>
      <c r="S2443" s="161">
        <f t="shared" ref="S2443:S2506" si="838">K2443</f>
        <v>27</v>
      </c>
      <c r="T2443" s="161">
        <v>360</v>
      </c>
      <c r="U2443" s="164">
        <f t="shared" ref="U2443:U2506" si="839">ROUND((1+R2443)^(30/360)^(K2443/J2443),9)</f>
        <v>1.0085358760000001</v>
      </c>
      <c r="V2443" s="157">
        <f t="shared" ref="V2443:V2506" si="840">TRUNC((N2443*(U2443-1)),8)</f>
        <v>3.1946587499999999</v>
      </c>
      <c r="W2443" s="2">
        <f t="shared" si="826"/>
        <v>0</v>
      </c>
      <c r="X2443" s="8"/>
      <c r="Y2443" s="8"/>
      <c r="Z2443" s="5"/>
      <c r="AA2443" s="1"/>
      <c r="AB2443" s="8"/>
      <c r="AC2443" s="3"/>
      <c r="AD2443" s="1"/>
      <c r="AE2443" s="3"/>
      <c r="AF2443" s="3"/>
      <c r="AG2443" s="4"/>
      <c r="AH2443" s="4"/>
      <c r="AI2443" s="4"/>
      <c r="AJ2443" s="1"/>
      <c r="AK2443" s="1"/>
      <c r="AL2443" s="1"/>
      <c r="AM2443" s="1"/>
    </row>
    <row r="2444" spans="1:39" ht="15" customHeight="1" x14ac:dyDescent="0.2">
      <c r="A2444" s="75">
        <f t="shared" ref="A2444:A2507" si="841">(A2443+1)</f>
        <v>45379</v>
      </c>
      <c r="B2444" s="2">
        <f t="shared" si="832"/>
        <v>377.62881563000002</v>
      </c>
      <c r="C2444" s="157">
        <f t="shared" si="829"/>
        <v>372.85335526</v>
      </c>
      <c r="D2444" s="158">
        <f t="shared" ref="D2444:D2507" si="842">IF(E2444=E2443,D2443,E2443)</f>
        <v>6773.27</v>
      </c>
      <c r="E2444" s="150">
        <f>IF(AND(K2444=1,K2443&gt;1),VLOOKUP(A2443,[1]Plan1!$GA$137:$GD$300,4),E2443)</f>
        <v>6801.72</v>
      </c>
      <c r="F2444" s="152">
        <f t="shared" si="833"/>
        <v>45289</v>
      </c>
      <c r="G2444" s="152">
        <f t="shared" si="830"/>
        <v>45320</v>
      </c>
      <c r="H2444" s="159">
        <f t="shared" si="834"/>
        <v>4.2003345503722755E-3</v>
      </c>
      <c r="I2444" s="160">
        <f t="shared" ref="I2444:I2507" si="843">VLOOKUP(A2443,AF$126:AI$301,4)</f>
        <v>45381</v>
      </c>
      <c r="J2444" s="155">
        <f t="shared" si="831"/>
        <v>30</v>
      </c>
      <c r="K2444" s="155">
        <f t="shared" si="827"/>
        <v>28</v>
      </c>
      <c r="L2444" s="2">
        <f t="shared" ref="L2444:L2507" si="844">TRUNC((E2444/D2444)^TRUNC((K2444/J2444),9),8)</f>
        <v>1.00391976</v>
      </c>
      <c r="M2444" s="157">
        <f t="shared" si="828"/>
        <v>1.00391976</v>
      </c>
      <c r="N2444" s="2">
        <f t="shared" si="835"/>
        <v>374.31485092000003</v>
      </c>
      <c r="O2444" s="161">
        <f t="shared" ref="O2444:O2507" si="845">IF(VLOOKUP(A2444,AB$11:AK$122,10)=VLOOKUP(A2443,AB$11:AK$122,10),0,VLOOKUP(A2444,AB$11:AK$122,10))</f>
        <v>0</v>
      </c>
      <c r="P2444" s="162">
        <f t="shared" si="836"/>
        <v>0</v>
      </c>
      <c r="Q2444" s="157">
        <f t="shared" si="837"/>
        <v>0</v>
      </c>
      <c r="R2444" s="163">
        <f t="shared" ref="R2444:R2507" si="846">(R2443)</f>
        <v>0.12</v>
      </c>
      <c r="S2444" s="161">
        <f t="shared" si="838"/>
        <v>28</v>
      </c>
      <c r="T2444" s="161">
        <v>360</v>
      </c>
      <c r="U2444" s="164">
        <f t="shared" si="839"/>
        <v>1.0088534149999999</v>
      </c>
      <c r="V2444" s="157">
        <f t="shared" si="840"/>
        <v>3.31396471</v>
      </c>
      <c r="W2444" s="2">
        <f t="shared" ref="W2444:W2507" si="847">IF(O2444&gt;0,Q2444+V2444,0)</f>
        <v>0</v>
      </c>
      <c r="X2444" s="8"/>
      <c r="Y2444" s="8"/>
      <c r="Z2444" s="5"/>
      <c r="AA2444" s="1"/>
      <c r="AB2444" s="8"/>
      <c r="AC2444" s="3"/>
      <c r="AD2444" s="1"/>
      <c r="AE2444" s="3"/>
      <c r="AF2444" s="3"/>
      <c r="AG2444" s="4"/>
      <c r="AH2444" s="4"/>
      <c r="AI2444" s="4"/>
      <c r="AJ2444" s="1"/>
      <c r="AK2444" s="1"/>
      <c r="AL2444" s="1"/>
      <c r="AM2444" s="1"/>
    </row>
    <row r="2445" spans="1:39" ht="15" customHeight="1" x14ac:dyDescent="0.2">
      <c r="A2445" s="75">
        <f t="shared" si="841"/>
        <v>45380</v>
      </c>
      <c r="B2445" s="2">
        <f t="shared" si="832"/>
        <v>377.80049241</v>
      </c>
      <c r="C2445" s="157">
        <f t="shared" si="829"/>
        <v>372.85335526</v>
      </c>
      <c r="D2445" s="158">
        <f t="shared" si="842"/>
        <v>6773.27</v>
      </c>
      <c r="E2445" s="150">
        <f>IF(AND(K2445=1,K2444&gt;1),VLOOKUP(A2444,[1]Plan1!$GA$137:$GD$300,4),E2444)</f>
        <v>6801.72</v>
      </c>
      <c r="F2445" s="152">
        <f t="shared" si="833"/>
        <v>45289</v>
      </c>
      <c r="G2445" s="152">
        <f t="shared" si="830"/>
        <v>45320</v>
      </c>
      <c r="H2445" s="159">
        <f t="shared" si="834"/>
        <v>4.2003345503722755E-3</v>
      </c>
      <c r="I2445" s="160">
        <f t="shared" si="843"/>
        <v>45381</v>
      </c>
      <c r="J2445" s="155">
        <f t="shared" si="831"/>
        <v>30</v>
      </c>
      <c r="K2445" s="155">
        <f t="shared" si="827"/>
        <v>29</v>
      </c>
      <c r="L2445" s="2">
        <f t="shared" si="844"/>
        <v>1.00406003</v>
      </c>
      <c r="M2445" s="157">
        <f t="shared" si="828"/>
        <v>1.00406003</v>
      </c>
      <c r="N2445" s="2">
        <f t="shared" si="835"/>
        <v>374.36715106000003</v>
      </c>
      <c r="O2445" s="161">
        <f t="shared" si="845"/>
        <v>0</v>
      </c>
      <c r="P2445" s="162">
        <f t="shared" si="836"/>
        <v>0</v>
      </c>
      <c r="Q2445" s="157">
        <f t="shared" si="837"/>
        <v>0</v>
      </c>
      <c r="R2445" s="163">
        <f t="shared" si="846"/>
        <v>0.12</v>
      </c>
      <c r="S2445" s="161">
        <f t="shared" si="838"/>
        <v>29</v>
      </c>
      <c r="T2445" s="161">
        <v>360</v>
      </c>
      <c r="U2445" s="164">
        <f t="shared" si="839"/>
        <v>1.0091710540000001</v>
      </c>
      <c r="V2445" s="157">
        <f t="shared" si="840"/>
        <v>3.4333413500000001</v>
      </c>
      <c r="W2445" s="2">
        <f t="shared" si="847"/>
        <v>0</v>
      </c>
      <c r="X2445" s="8"/>
      <c r="Y2445" s="8"/>
      <c r="Z2445" s="5"/>
      <c r="AA2445" s="1"/>
      <c r="AB2445" s="8"/>
      <c r="AC2445" s="3"/>
      <c r="AD2445" s="1"/>
      <c r="AE2445" s="3"/>
      <c r="AF2445" s="3"/>
      <c r="AG2445" s="4"/>
      <c r="AH2445" s="4"/>
      <c r="AI2445" s="4"/>
      <c r="AJ2445" s="1"/>
      <c r="AK2445" s="1"/>
      <c r="AL2445" s="1"/>
      <c r="AM2445" s="1"/>
    </row>
    <row r="2446" spans="1:39" ht="15" customHeight="1" x14ac:dyDescent="0.2">
      <c r="A2446" s="75">
        <f t="shared" si="841"/>
        <v>45381</v>
      </c>
      <c r="B2446" s="2">
        <f t="shared" si="832"/>
        <v>377.97225115999998</v>
      </c>
      <c r="C2446" s="157">
        <f t="shared" si="829"/>
        <v>372.85335526</v>
      </c>
      <c r="D2446" s="158">
        <f t="shared" si="842"/>
        <v>6773.27</v>
      </c>
      <c r="E2446" s="150">
        <f>IF(AND(K2446=1,K2445&gt;1),VLOOKUP(A2445,[1]Plan1!$GA$137:$GD$300,4),E2445)</f>
        <v>6801.72</v>
      </c>
      <c r="F2446" s="152">
        <f t="shared" si="833"/>
        <v>45289</v>
      </c>
      <c r="G2446" s="152">
        <f t="shared" si="830"/>
        <v>45320</v>
      </c>
      <c r="H2446" s="159">
        <f t="shared" si="834"/>
        <v>4.2003345503722755E-3</v>
      </c>
      <c r="I2446" s="160">
        <f t="shared" si="843"/>
        <v>45381</v>
      </c>
      <c r="J2446" s="155">
        <f t="shared" si="831"/>
        <v>30</v>
      </c>
      <c r="K2446" s="155">
        <f t="shared" si="827"/>
        <v>30</v>
      </c>
      <c r="L2446" s="2">
        <f t="shared" si="844"/>
        <v>1.00420033</v>
      </c>
      <c r="M2446" s="157">
        <f t="shared" si="828"/>
        <v>1.00420033</v>
      </c>
      <c r="N2446" s="2">
        <f t="shared" si="835"/>
        <v>374.41946238999998</v>
      </c>
      <c r="O2446" s="161">
        <f t="shared" si="845"/>
        <v>44</v>
      </c>
      <c r="P2446" s="162">
        <f t="shared" si="836"/>
        <v>8.6677469496047557E-2</v>
      </c>
      <c r="Q2446" s="157">
        <f t="shared" si="837"/>
        <v>32.453731529999999</v>
      </c>
      <c r="R2446" s="163">
        <f t="shared" si="846"/>
        <v>0.12</v>
      </c>
      <c r="S2446" s="161">
        <f t="shared" si="838"/>
        <v>30</v>
      </c>
      <c r="T2446" s="161">
        <v>360</v>
      </c>
      <c r="U2446" s="164">
        <f t="shared" si="839"/>
        <v>1.0094887930000001</v>
      </c>
      <c r="V2446" s="157">
        <f t="shared" si="840"/>
        <v>3.5527887699999998</v>
      </c>
      <c r="W2446" s="2">
        <f t="shared" si="847"/>
        <v>36.006520299999998</v>
      </c>
      <c r="X2446" s="8"/>
      <c r="Y2446" s="8"/>
      <c r="Z2446" s="5"/>
      <c r="AA2446" s="1"/>
      <c r="AB2446" s="8"/>
      <c r="AC2446" s="3"/>
      <c r="AD2446" s="1"/>
      <c r="AE2446" s="3"/>
      <c r="AF2446" s="3"/>
      <c r="AG2446" s="4"/>
      <c r="AH2446" s="4"/>
      <c r="AI2446" s="4"/>
      <c r="AJ2446" s="1"/>
      <c r="AK2446" s="1"/>
      <c r="AL2446" s="1"/>
      <c r="AM2446" s="1"/>
    </row>
    <row r="2447" spans="1:39" ht="15" customHeight="1" x14ac:dyDescent="0.2">
      <c r="A2447" s="75">
        <f t="shared" si="841"/>
        <v>45382</v>
      </c>
      <c r="B2447" s="2">
        <f t="shared" si="832"/>
        <v>342.16113836</v>
      </c>
      <c r="C2447" s="157">
        <f t="shared" si="829"/>
        <v>341.96573086000001</v>
      </c>
      <c r="D2447" s="158">
        <f t="shared" si="842"/>
        <v>6801.72</v>
      </c>
      <c r="E2447" s="150">
        <f>IF(AND(K2447=1,K2446&gt;1),VLOOKUP(A2446,[1]Plan1!$GA$137:$GD$300,4),E2446)</f>
        <v>6858.17</v>
      </c>
      <c r="F2447" s="152">
        <f t="shared" si="833"/>
        <v>45320</v>
      </c>
      <c r="G2447" s="152">
        <f t="shared" si="830"/>
        <v>45351</v>
      </c>
      <c r="H2447" s="159">
        <f t="shared" si="834"/>
        <v>8.2993713354857501E-3</v>
      </c>
      <c r="I2447" s="160">
        <f t="shared" si="843"/>
        <v>45412</v>
      </c>
      <c r="J2447" s="155">
        <f t="shared" si="831"/>
        <v>31</v>
      </c>
      <c r="K2447" s="155">
        <f t="shared" si="827"/>
        <v>1</v>
      </c>
      <c r="L2447" s="2">
        <f t="shared" si="844"/>
        <v>1.0002666499999999</v>
      </c>
      <c r="M2447" s="157">
        <f t="shared" si="828"/>
        <v>1.0002666499999999</v>
      </c>
      <c r="N2447" s="2">
        <f t="shared" si="835"/>
        <v>342.05691602000002</v>
      </c>
      <c r="O2447" s="161">
        <f t="shared" si="845"/>
        <v>0</v>
      </c>
      <c r="P2447" s="162">
        <f t="shared" si="836"/>
        <v>0</v>
      </c>
      <c r="Q2447" s="157">
        <f t="shared" si="837"/>
        <v>0</v>
      </c>
      <c r="R2447" s="163">
        <f t="shared" si="846"/>
        <v>0.12</v>
      </c>
      <c r="S2447" s="161">
        <f t="shared" si="838"/>
        <v>1</v>
      </c>
      <c r="T2447" s="161">
        <v>360</v>
      </c>
      <c r="U2447" s="164">
        <f t="shared" si="839"/>
        <v>1.0003046929999999</v>
      </c>
      <c r="V2447" s="157">
        <f t="shared" si="840"/>
        <v>0.10422234</v>
      </c>
      <c r="W2447" s="2">
        <f t="shared" si="847"/>
        <v>0</v>
      </c>
      <c r="X2447" s="8"/>
      <c r="Y2447" s="8"/>
      <c r="Z2447" s="5"/>
      <c r="AA2447" s="1"/>
      <c r="AB2447" s="8"/>
      <c r="AC2447" s="3"/>
      <c r="AD2447" s="1"/>
      <c r="AE2447" s="3"/>
      <c r="AF2447" s="3"/>
      <c r="AG2447" s="4"/>
      <c r="AH2447" s="4"/>
      <c r="AI2447" s="4"/>
      <c r="AJ2447" s="1"/>
      <c r="AK2447" s="1"/>
      <c r="AL2447" s="1"/>
      <c r="AM2447" s="1"/>
    </row>
    <row r="2448" spans="1:39" ht="15" customHeight="1" x14ac:dyDescent="0.2">
      <c r="A2448" s="75">
        <f t="shared" si="841"/>
        <v>45383</v>
      </c>
      <c r="B2448" s="2">
        <f t="shared" si="832"/>
        <v>342.35665754999997</v>
      </c>
      <c r="C2448" s="157">
        <f t="shared" si="829"/>
        <v>341.96573086000001</v>
      </c>
      <c r="D2448" s="158">
        <f t="shared" si="842"/>
        <v>6801.72</v>
      </c>
      <c r="E2448" s="150">
        <f>IF(AND(K2448=1,K2447&gt;1),VLOOKUP(A2447,[1]Plan1!$GA$137:$GD$300,4),E2447)</f>
        <v>6858.17</v>
      </c>
      <c r="F2448" s="152">
        <f t="shared" si="833"/>
        <v>45320</v>
      </c>
      <c r="G2448" s="152">
        <f t="shared" si="830"/>
        <v>45351</v>
      </c>
      <c r="H2448" s="159">
        <f t="shared" si="834"/>
        <v>8.2993713354857501E-3</v>
      </c>
      <c r="I2448" s="160">
        <f t="shared" si="843"/>
        <v>45412</v>
      </c>
      <c r="J2448" s="155">
        <f t="shared" si="831"/>
        <v>31</v>
      </c>
      <c r="K2448" s="155">
        <f t="shared" si="827"/>
        <v>2</v>
      </c>
      <c r="L2448" s="2">
        <f t="shared" si="844"/>
        <v>1.0005333700000001</v>
      </c>
      <c r="M2448" s="157">
        <f t="shared" si="828"/>
        <v>1.0005333700000001</v>
      </c>
      <c r="N2448" s="2">
        <f t="shared" si="835"/>
        <v>342.14812511999997</v>
      </c>
      <c r="O2448" s="161">
        <f t="shared" si="845"/>
        <v>0</v>
      </c>
      <c r="P2448" s="162">
        <f t="shared" si="836"/>
        <v>0</v>
      </c>
      <c r="Q2448" s="157">
        <f t="shared" si="837"/>
        <v>0</v>
      </c>
      <c r="R2448" s="163">
        <f t="shared" si="846"/>
        <v>0.12</v>
      </c>
      <c r="S2448" s="161">
        <f t="shared" si="838"/>
        <v>2</v>
      </c>
      <c r="T2448" s="161">
        <v>360</v>
      </c>
      <c r="U2448" s="164">
        <f t="shared" si="839"/>
        <v>1.0006094800000001</v>
      </c>
      <c r="V2448" s="157">
        <f t="shared" si="840"/>
        <v>0.20853242999999999</v>
      </c>
      <c r="W2448" s="2">
        <f t="shared" si="847"/>
        <v>0</v>
      </c>
      <c r="X2448" s="8"/>
      <c r="Y2448" s="8"/>
      <c r="Z2448" s="5"/>
      <c r="AA2448" s="1"/>
      <c r="AB2448" s="8"/>
      <c r="AC2448" s="3"/>
      <c r="AD2448" s="1"/>
      <c r="AE2448" s="3"/>
      <c r="AF2448" s="3"/>
      <c r="AG2448" s="4"/>
      <c r="AH2448" s="4"/>
      <c r="AI2448" s="4"/>
      <c r="AJ2448" s="1"/>
      <c r="AK2448" s="1"/>
      <c r="AL2448" s="1"/>
      <c r="AM2448" s="1"/>
    </row>
    <row r="2449" spans="1:39" ht="15" customHeight="1" x14ac:dyDescent="0.2">
      <c r="A2449" s="75">
        <f t="shared" si="841"/>
        <v>45384</v>
      </c>
      <c r="B2449" s="2">
        <f t="shared" si="832"/>
        <v>342.55229121000002</v>
      </c>
      <c r="C2449" s="157">
        <f t="shared" si="829"/>
        <v>341.96573086000001</v>
      </c>
      <c r="D2449" s="158">
        <f t="shared" si="842"/>
        <v>6801.72</v>
      </c>
      <c r="E2449" s="150">
        <f>IF(AND(K2449=1,K2448&gt;1),VLOOKUP(A2448,[1]Plan1!$GA$137:$GD$300,4),E2448)</f>
        <v>6858.17</v>
      </c>
      <c r="F2449" s="152">
        <f t="shared" si="833"/>
        <v>45320</v>
      </c>
      <c r="G2449" s="152">
        <f t="shared" si="830"/>
        <v>45351</v>
      </c>
      <c r="H2449" s="159">
        <f t="shared" si="834"/>
        <v>8.2993713354857501E-3</v>
      </c>
      <c r="I2449" s="160">
        <f t="shared" si="843"/>
        <v>45412</v>
      </c>
      <c r="J2449" s="155">
        <f t="shared" si="831"/>
        <v>31</v>
      </c>
      <c r="K2449" s="155">
        <f t="shared" si="827"/>
        <v>3</v>
      </c>
      <c r="L2449" s="2">
        <f t="shared" si="844"/>
        <v>1.00080017</v>
      </c>
      <c r="M2449" s="157">
        <f t="shared" si="828"/>
        <v>1.00080017</v>
      </c>
      <c r="N2449" s="2">
        <f t="shared" si="835"/>
        <v>342.23936157000003</v>
      </c>
      <c r="O2449" s="161">
        <f t="shared" si="845"/>
        <v>0</v>
      </c>
      <c r="P2449" s="162">
        <f t="shared" si="836"/>
        <v>0</v>
      </c>
      <c r="Q2449" s="157">
        <f t="shared" si="837"/>
        <v>0</v>
      </c>
      <c r="R2449" s="163">
        <f t="shared" si="846"/>
        <v>0.12</v>
      </c>
      <c r="S2449" s="161">
        <f t="shared" si="838"/>
        <v>3</v>
      </c>
      <c r="T2449" s="161">
        <v>360</v>
      </c>
      <c r="U2449" s="164">
        <f t="shared" si="839"/>
        <v>1.000914359</v>
      </c>
      <c r="V2449" s="157">
        <f t="shared" si="840"/>
        <v>0.31292964000000001</v>
      </c>
      <c r="W2449" s="2">
        <f t="shared" si="847"/>
        <v>0</v>
      </c>
      <c r="X2449" s="8"/>
      <c r="Y2449" s="8"/>
      <c r="Z2449" s="5"/>
      <c r="AA2449" s="1"/>
      <c r="AB2449" s="8"/>
      <c r="AC2449" s="3"/>
      <c r="AD2449" s="1"/>
      <c r="AE2449" s="3"/>
      <c r="AF2449" s="3"/>
      <c r="AG2449" s="4"/>
      <c r="AH2449" s="4"/>
      <c r="AI2449" s="4"/>
      <c r="AJ2449" s="1"/>
      <c r="AK2449" s="1"/>
      <c r="AL2449" s="1"/>
      <c r="AM2449" s="1"/>
    </row>
    <row r="2450" spans="1:39" ht="15" customHeight="1" x14ac:dyDescent="0.2">
      <c r="A2450" s="75">
        <f t="shared" si="841"/>
        <v>45385</v>
      </c>
      <c r="B2450" s="2">
        <f t="shared" si="832"/>
        <v>342.74803287999998</v>
      </c>
      <c r="C2450" s="157">
        <f t="shared" si="829"/>
        <v>341.96573086000001</v>
      </c>
      <c r="D2450" s="158">
        <f t="shared" si="842"/>
        <v>6801.72</v>
      </c>
      <c r="E2450" s="150">
        <f>IF(AND(K2450=1,K2449&gt;1),VLOOKUP(A2449,[1]Plan1!$GA$137:$GD$300,4),E2449)</f>
        <v>6858.17</v>
      </c>
      <c r="F2450" s="152">
        <f t="shared" si="833"/>
        <v>45320</v>
      </c>
      <c r="G2450" s="152">
        <f t="shared" si="830"/>
        <v>45351</v>
      </c>
      <c r="H2450" s="159">
        <f t="shared" si="834"/>
        <v>8.2993713354857501E-3</v>
      </c>
      <c r="I2450" s="160">
        <f t="shared" si="843"/>
        <v>45412</v>
      </c>
      <c r="J2450" s="155">
        <f t="shared" si="831"/>
        <v>31</v>
      </c>
      <c r="K2450" s="155">
        <f t="shared" si="827"/>
        <v>4</v>
      </c>
      <c r="L2450" s="2">
        <f t="shared" si="844"/>
        <v>1.00106703</v>
      </c>
      <c r="M2450" s="157">
        <f t="shared" si="828"/>
        <v>1.00106703</v>
      </c>
      <c r="N2450" s="2">
        <f t="shared" si="835"/>
        <v>342.33061855</v>
      </c>
      <c r="O2450" s="161">
        <f t="shared" si="845"/>
        <v>0</v>
      </c>
      <c r="P2450" s="162">
        <f t="shared" si="836"/>
        <v>0</v>
      </c>
      <c r="Q2450" s="157">
        <f t="shared" si="837"/>
        <v>0</v>
      </c>
      <c r="R2450" s="163">
        <f t="shared" si="846"/>
        <v>0.12</v>
      </c>
      <c r="S2450" s="161">
        <f t="shared" si="838"/>
        <v>4</v>
      </c>
      <c r="T2450" s="161">
        <v>360</v>
      </c>
      <c r="U2450" s="164">
        <f t="shared" si="839"/>
        <v>1.0012193309999999</v>
      </c>
      <c r="V2450" s="157">
        <f t="shared" si="840"/>
        <v>0.41741433</v>
      </c>
      <c r="W2450" s="2">
        <f t="shared" si="847"/>
        <v>0</v>
      </c>
      <c r="X2450" s="8"/>
      <c r="Y2450" s="8"/>
      <c r="Z2450" s="5"/>
      <c r="AA2450" s="1"/>
      <c r="AB2450" s="8"/>
      <c r="AC2450" s="3"/>
      <c r="AD2450" s="1"/>
      <c r="AE2450" s="3"/>
      <c r="AF2450" s="3"/>
      <c r="AG2450" s="4"/>
      <c r="AH2450" s="4"/>
      <c r="AI2450" s="4"/>
      <c r="AJ2450" s="1"/>
      <c r="AK2450" s="1"/>
      <c r="AL2450" s="1"/>
      <c r="AM2450" s="1"/>
    </row>
    <row r="2451" spans="1:39" ht="15" customHeight="1" x14ac:dyDescent="0.2">
      <c r="A2451" s="75">
        <f t="shared" si="841"/>
        <v>45386</v>
      </c>
      <c r="B2451" s="2">
        <f t="shared" si="832"/>
        <v>342.94388945000003</v>
      </c>
      <c r="C2451" s="157">
        <f t="shared" si="829"/>
        <v>341.96573086000001</v>
      </c>
      <c r="D2451" s="158">
        <f t="shared" si="842"/>
        <v>6801.72</v>
      </c>
      <c r="E2451" s="150">
        <f>IF(AND(K2451=1,K2450&gt;1),VLOOKUP(A2450,[1]Plan1!$GA$137:$GD$300,4),E2450)</f>
        <v>6858.17</v>
      </c>
      <c r="F2451" s="152">
        <f t="shared" si="833"/>
        <v>45320</v>
      </c>
      <c r="G2451" s="152">
        <f t="shared" si="830"/>
        <v>45351</v>
      </c>
      <c r="H2451" s="159">
        <f t="shared" si="834"/>
        <v>8.2993713354857501E-3</v>
      </c>
      <c r="I2451" s="160">
        <f t="shared" si="843"/>
        <v>45412</v>
      </c>
      <c r="J2451" s="155">
        <f t="shared" si="831"/>
        <v>31</v>
      </c>
      <c r="K2451" s="155">
        <f t="shared" si="827"/>
        <v>5</v>
      </c>
      <c r="L2451" s="2">
        <f t="shared" si="844"/>
        <v>1.0013339699999999</v>
      </c>
      <c r="M2451" s="157">
        <f t="shared" si="828"/>
        <v>1.0013339699999999</v>
      </c>
      <c r="N2451" s="2">
        <f t="shared" si="835"/>
        <v>342.42190288</v>
      </c>
      <c r="O2451" s="161">
        <f t="shared" si="845"/>
        <v>0</v>
      </c>
      <c r="P2451" s="162">
        <f t="shared" si="836"/>
        <v>0</v>
      </c>
      <c r="Q2451" s="157">
        <f t="shared" si="837"/>
        <v>0</v>
      </c>
      <c r="R2451" s="163">
        <f t="shared" si="846"/>
        <v>0.12</v>
      </c>
      <c r="S2451" s="161">
        <f t="shared" si="838"/>
        <v>5</v>
      </c>
      <c r="T2451" s="161">
        <v>360</v>
      </c>
      <c r="U2451" s="164">
        <f t="shared" si="839"/>
        <v>1.001524396</v>
      </c>
      <c r="V2451" s="157">
        <f t="shared" si="840"/>
        <v>0.52198657000000004</v>
      </c>
      <c r="W2451" s="2">
        <f t="shared" si="847"/>
        <v>0</v>
      </c>
      <c r="X2451" s="8"/>
      <c r="Y2451" s="8"/>
      <c r="Z2451" s="5"/>
      <c r="AA2451" s="1"/>
      <c r="AB2451" s="8"/>
      <c r="AC2451" s="3"/>
      <c r="AD2451" s="1"/>
      <c r="AE2451" s="3"/>
      <c r="AF2451" s="3"/>
      <c r="AG2451" s="4"/>
      <c r="AH2451" s="4"/>
      <c r="AI2451" s="4"/>
      <c r="AJ2451" s="1"/>
      <c r="AK2451" s="1"/>
      <c r="AL2451" s="1"/>
      <c r="AM2451" s="1"/>
    </row>
    <row r="2452" spans="1:39" ht="15" customHeight="1" x14ac:dyDescent="0.2">
      <c r="A2452" s="75">
        <f t="shared" si="841"/>
        <v>45387</v>
      </c>
      <c r="B2452" s="2">
        <f t="shared" si="832"/>
        <v>343.13985756</v>
      </c>
      <c r="C2452" s="157">
        <f t="shared" si="829"/>
        <v>341.96573086000001</v>
      </c>
      <c r="D2452" s="158">
        <f t="shared" si="842"/>
        <v>6801.72</v>
      </c>
      <c r="E2452" s="150">
        <f>IF(AND(K2452=1,K2451&gt;1),VLOOKUP(A2451,[1]Plan1!$GA$137:$GD$300,4),E2451)</f>
        <v>6858.17</v>
      </c>
      <c r="F2452" s="152">
        <f t="shared" si="833"/>
        <v>45320</v>
      </c>
      <c r="G2452" s="152">
        <f t="shared" si="830"/>
        <v>45351</v>
      </c>
      <c r="H2452" s="159">
        <f t="shared" si="834"/>
        <v>8.2993713354857501E-3</v>
      </c>
      <c r="I2452" s="160">
        <f t="shared" si="843"/>
        <v>45412</v>
      </c>
      <c r="J2452" s="155">
        <f t="shared" si="831"/>
        <v>31</v>
      </c>
      <c r="K2452" s="155">
        <f t="shared" si="827"/>
        <v>6</v>
      </c>
      <c r="L2452" s="2">
        <f t="shared" si="844"/>
        <v>1.0016009800000001</v>
      </c>
      <c r="M2452" s="157">
        <f t="shared" si="828"/>
        <v>1.0016009800000001</v>
      </c>
      <c r="N2452" s="2">
        <f t="shared" si="835"/>
        <v>342.51321115000002</v>
      </c>
      <c r="O2452" s="161">
        <f t="shared" si="845"/>
        <v>0</v>
      </c>
      <c r="P2452" s="162">
        <f t="shared" si="836"/>
        <v>0</v>
      </c>
      <c r="Q2452" s="157">
        <f t="shared" si="837"/>
        <v>0</v>
      </c>
      <c r="R2452" s="163">
        <f t="shared" si="846"/>
        <v>0.12</v>
      </c>
      <c r="S2452" s="161">
        <f t="shared" si="838"/>
        <v>6</v>
      </c>
      <c r="T2452" s="161">
        <v>360</v>
      </c>
      <c r="U2452" s="164">
        <f t="shared" si="839"/>
        <v>1.001829554</v>
      </c>
      <c r="V2452" s="157">
        <f t="shared" si="840"/>
        <v>0.62664640999999999</v>
      </c>
      <c r="W2452" s="2">
        <f t="shared" si="847"/>
        <v>0</v>
      </c>
      <c r="X2452" s="8"/>
      <c r="Y2452" s="8"/>
      <c r="Z2452" s="5"/>
      <c r="AA2452" s="1"/>
      <c r="AB2452" s="8"/>
      <c r="AC2452" s="3"/>
      <c r="AD2452" s="1"/>
      <c r="AE2452" s="3"/>
      <c r="AF2452" s="3"/>
      <c r="AG2452" s="4"/>
      <c r="AH2452" s="4"/>
      <c r="AI2452" s="4"/>
      <c r="AJ2452" s="1"/>
      <c r="AK2452" s="1"/>
      <c r="AL2452" s="1"/>
      <c r="AM2452" s="1"/>
    </row>
    <row r="2453" spans="1:39" ht="15" customHeight="1" x14ac:dyDescent="0.2">
      <c r="A2453" s="75">
        <f t="shared" si="841"/>
        <v>45388</v>
      </c>
      <c r="B2453" s="2">
        <f t="shared" si="832"/>
        <v>343.33593689999998</v>
      </c>
      <c r="C2453" s="157">
        <f t="shared" si="829"/>
        <v>341.96573086000001</v>
      </c>
      <c r="D2453" s="158">
        <f t="shared" si="842"/>
        <v>6801.72</v>
      </c>
      <c r="E2453" s="150">
        <f>IF(AND(K2453=1,K2452&gt;1),VLOOKUP(A2452,[1]Plan1!$GA$137:$GD$300,4),E2452)</f>
        <v>6858.17</v>
      </c>
      <c r="F2453" s="152">
        <f t="shared" si="833"/>
        <v>45320</v>
      </c>
      <c r="G2453" s="152">
        <f t="shared" si="830"/>
        <v>45351</v>
      </c>
      <c r="H2453" s="159">
        <f t="shared" si="834"/>
        <v>8.2993713354857501E-3</v>
      </c>
      <c r="I2453" s="160">
        <f t="shared" si="843"/>
        <v>45412</v>
      </c>
      <c r="J2453" s="155">
        <f t="shared" si="831"/>
        <v>31</v>
      </c>
      <c r="K2453" s="155">
        <f t="shared" si="827"/>
        <v>7</v>
      </c>
      <c r="L2453" s="2">
        <f t="shared" si="844"/>
        <v>1.0018680600000001</v>
      </c>
      <c r="M2453" s="157">
        <f t="shared" si="828"/>
        <v>1.0018680600000001</v>
      </c>
      <c r="N2453" s="2">
        <f t="shared" si="835"/>
        <v>342.60454335999998</v>
      </c>
      <c r="O2453" s="161">
        <f t="shared" si="845"/>
        <v>0</v>
      </c>
      <c r="P2453" s="162">
        <f t="shared" si="836"/>
        <v>0</v>
      </c>
      <c r="Q2453" s="157">
        <f t="shared" si="837"/>
        <v>0</v>
      </c>
      <c r="R2453" s="163">
        <f t="shared" si="846"/>
        <v>0.12</v>
      </c>
      <c r="S2453" s="161">
        <f t="shared" si="838"/>
        <v>7</v>
      </c>
      <c r="T2453" s="161">
        <v>360</v>
      </c>
      <c r="U2453" s="164">
        <f t="shared" si="839"/>
        <v>1.002134804</v>
      </c>
      <c r="V2453" s="157">
        <f t="shared" si="840"/>
        <v>0.73139354000000001</v>
      </c>
      <c r="W2453" s="2">
        <f t="shared" si="847"/>
        <v>0</v>
      </c>
      <c r="X2453" s="8"/>
      <c r="Y2453" s="8"/>
      <c r="Z2453" s="5"/>
      <c r="AA2453" s="1"/>
      <c r="AB2453" s="8"/>
      <c r="AC2453" s="3"/>
      <c r="AD2453" s="1"/>
      <c r="AE2453" s="3"/>
      <c r="AF2453" s="3"/>
      <c r="AG2453" s="4"/>
      <c r="AH2453" s="4"/>
      <c r="AI2453" s="4"/>
      <c r="AJ2453" s="1"/>
      <c r="AK2453" s="1"/>
      <c r="AL2453" s="1"/>
      <c r="AM2453" s="1"/>
    </row>
    <row r="2454" spans="1:39" ht="15" customHeight="1" x14ac:dyDescent="0.2">
      <c r="A2454" s="75">
        <f t="shared" si="841"/>
        <v>45389</v>
      </c>
      <c r="B2454" s="2">
        <f t="shared" si="832"/>
        <v>343.53212821</v>
      </c>
      <c r="C2454" s="157">
        <f t="shared" si="829"/>
        <v>341.96573086000001</v>
      </c>
      <c r="D2454" s="158">
        <f t="shared" si="842"/>
        <v>6801.72</v>
      </c>
      <c r="E2454" s="150">
        <f>IF(AND(K2454=1,K2453&gt;1),VLOOKUP(A2453,[1]Plan1!$GA$137:$GD$300,4),E2453)</f>
        <v>6858.17</v>
      </c>
      <c r="F2454" s="152">
        <f t="shared" si="833"/>
        <v>45320</v>
      </c>
      <c r="G2454" s="152">
        <f t="shared" si="830"/>
        <v>45351</v>
      </c>
      <c r="H2454" s="159">
        <f t="shared" si="834"/>
        <v>8.2993713354857501E-3</v>
      </c>
      <c r="I2454" s="160">
        <f t="shared" si="843"/>
        <v>45412</v>
      </c>
      <c r="J2454" s="155">
        <f t="shared" si="831"/>
        <v>31</v>
      </c>
      <c r="K2454" s="155">
        <f t="shared" si="827"/>
        <v>8</v>
      </c>
      <c r="L2454" s="2">
        <f t="shared" si="844"/>
        <v>1.0021352100000001</v>
      </c>
      <c r="M2454" s="157">
        <f t="shared" si="828"/>
        <v>1.0021352100000001</v>
      </c>
      <c r="N2454" s="2">
        <f t="shared" si="835"/>
        <v>342.6958995</v>
      </c>
      <c r="O2454" s="161">
        <f t="shared" si="845"/>
        <v>0</v>
      </c>
      <c r="P2454" s="162">
        <f t="shared" si="836"/>
        <v>0</v>
      </c>
      <c r="Q2454" s="157">
        <f t="shared" si="837"/>
        <v>0</v>
      </c>
      <c r="R2454" s="163">
        <f t="shared" si="846"/>
        <v>0.12</v>
      </c>
      <c r="S2454" s="161">
        <f t="shared" si="838"/>
        <v>8</v>
      </c>
      <c r="T2454" s="161">
        <v>360</v>
      </c>
      <c r="U2454" s="164">
        <f t="shared" si="839"/>
        <v>1.002440148</v>
      </c>
      <c r="V2454" s="157">
        <f t="shared" si="840"/>
        <v>0.83622870999999999</v>
      </c>
      <c r="W2454" s="2">
        <f t="shared" si="847"/>
        <v>0</v>
      </c>
      <c r="X2454" s="8"/>
      <c r="Y2454" s="8"/>
      <c r="Z2454" s="5"/>
      <c r="AA2454" s="1"/>
      <c r="AB2454" s="8"/>
      <c r="AC2454" s="3"/>
      <c r="AD2454" s="1"/>
      <c r="AE2454" s="3"/>
      <c r="AF2454" s="3"/>
      <c r="AG2454" s="4"/>
      <c r="AH2454" s="4"/>
      <c r="AI2454" s="4"/>
      <c r="AJ2454" s="1"/>
      <c r="AK2454" s="1"/>
      <c r="AL2454" s="1"/>
      <c r="AM2454" s="1"/>
    </row>
    <row r="2455" spans="1:39" ht="15" customHeight="1" x14ac:dyDescent="0.2">
      <c r="A2455" s="75">
        <f t="shared" si="841"/>
        <v>45390</v>
      </c>
      <c r="B2455" s="2">
        <f t="shared" si="832"/>
        <v>343.72843120000005</v>
      </c>
      <c r="C2455" s="157">
        <f t="shared" si="829"/>
        <v>341.96573086000001</v>
      </c>
      <c r="D2455" s="158">
        <f t="shared" si="842"/>
        <v>6801.72</v>
      </c>
      <c r="E2455" s="150">
        <f>IF(AND(K2455=1,K2454&gt;1),VLOOKUP(A2454,[1]Plan1!$GA$137:$GD$300,4),E2454)</f>
        <v>6858.17</v>
      </c>
      <c r="F2455" s="152">
        <f t="shared" si="833"/>
        <v>45320</v>
      </c>
      <c r="G2455" s="152">
        <f t="shared" si="830"/>
        <v>45351</v>
      </c>
      <c r="H2455" s="159">
        <f t="shared" si="834"/>
        <v>8.2993713354857501E-3</v>
      </c>
      <c r="I2455" s="160">
        <f t="shared" si="843"/>
        <v>45412</v>
      </c>
      <c r="J2455" s="155">
        <f t="shared" si="831"/>
        <v>31</v>
      </c>
      <c r="K2455" s="155">
        <f t="shared" si="827"/>
        <v>9</v>
      </c>
      <c r="L2455" s="2">
        <f t="shared" si="844"/>
        <v>1.0024024300000001</v>
      </c>
      <c r="M2455" s="157">
        <f t="shared" si="828"/>
        <v>1.0024024300000001</v>
      </c>
      <c r="N2455" s="2">
        <f t="shared" si="835"/>
        <v>342.78727959000003</v>
      </c>
      <c r="O2455" s="161">
        <f t="shared" si="845"/>
        <v>0</v>
      </c>
      <c r="P2455" s="162">
        <f t="shared" si="836"/>
        <v>0</v>
      </c>
      <c r="Q2455" s="157">
        <f t="shared" si="837"/>
        <v>0</v>
      </c>
      <c r="R2455" s="163">
        <f t="shared" si="846"/>
        <v>0.12</v>
      </c>
      <c r="S2455" s="161">
        <f t="shared" si="838"/>
        <v>9</v>
      </c>
      <c r="T2455" s="161">
        <v>360</v>
      </c>
      <c r="U2455" s="164">
        <f t="shared" si="839"/>
        <v>1.002745585</v>
      </c>
      <c r="V2455" s="157">
        <f t="shared" si="840"/>
        <v>0.94115161000000003</v>
      </c>
      <c r="W2455" s="2">
        <f t="shared" si="847"/>
        <v>0</v>
      </c>
      <c r="X2455" s="8"/>
      <c r="Y2455" s="8"/>
      <c r="Z2455" s="5"/>
      <c r="AA2455" s="1"/>
      <c r="AB2455" s="8"/>
      <c r="AC2455" s="3"/>
      <c r="AD2455" s="1"/>
      <c r="AE2455" s="3"/>
      <c r="AF2455" s="3"/>
      <c r="AG2455" s="4"/>
      <c r="AH2455" s="4"/>
      <c r="AI2455" s="4"/>
      <c r="AJ2455" s="1"/>
      <c r="AK2455" s="1"/>
      <c r="AL2455" s="1"/>
      <c r="AM2455" s="1"/>
    </row>
    <row r="2456" spans="1:39" ht="15" customHeight="1" x14ac:dyDescent="0.2">
      <c r="A2456" s="75">
        <f t="shared" si="841"/>
        <v>45391</v>
      </c>
      <c r="B2456" s="2">
        <f t="shared" si="832"/>
        <v>343.92484589999998</v>
      </c>
      <c r="C2456" s="157">
        <f t="shared" si="829"/>
        <v>341.96573086000001</v>
      </c>
      <c r="D2456" s="158">
        <f t="shared" si="842"/>
        <v>6801.72</v>
      </c>
      <c r="E2456" s="150">
        <f>IF(AND(K2456=1,K2455&gt;1),VLOOKUP(A2455,[1]Plan1!$GA$137:$GD$300,4),E2455)</f>
        <v>6858.17</v>
      </c>
      <c r="F2456" s="152">
        <f t="shared" si="833"/>
        <v>45320</v>
      </c>
      <c r="G2456" s="152">
        <f t="shared" si="830"/>
        <v>45351</v>
      </c>
      <c r="H2456" s="159">
        <f t="shared" si="834"/>
        <v>8.2993713354857501E-3</v>
      </c>
      <c r="I2456" s="160">
        <f t="shared" si="843"/>
        <v>45412</v>
      </c>
      <c r="J2456" s="155">
        <f t="shared" si="831"/>
        <v>31</v>
      </c>
      <c r="K2456" s="155">
        <f t="shared" si="827"/>
        <v>10</v>
      </c>
      <c r="L2456" s="2">
        <f t="shared" si="844"/>
        <v>1.0026697200000001</v>
      </c>
      <c r="M2456" s="157">
        <f t="shared" si="828"/>
        <v>1.0026697200000001</v>
      </c>
      <c r="N2456" s="2">
        <f t="shared" si="835"/>
        <v>342.87868361</v>
      </c>
      <c r="O2456" s="161">
        <f t="shared" si="845"/>
        <v>0</v>
      </c>
      <c r="P2456" s="162">
        <f t="shared" si="836"/>
        <v>0</v>
      </c>
      <c r="Q2456" s="157">
        <f t="shared" si="837"/>
        <v>0</v>
      </c>
      <c r="R2456" s="163">
        <f t="shared" si="846"/>
        <v>0.12</v>
      </c>
      <c r="S2456" s="161">
        <f t="shared" si="838"/>
        <v>10</v>
      </c>
      <c r="T2456" s="161">
        <v>360</v>
      </c>
      <c r="U2456" s="164">
        <f t="shared" si="839"/>
        <v>1.0030511150000001</v>
      </c>
      <c r="V2456" s="157">
        <f t="shared" si="840"/>
        <v>1.0461622900000001</v>
      </c>
      <c r="W2456" s="2">
        <f t="shared" si="847"/>
        <v>0</v>
      </c>
      <c r="X2456" s="8"/>
      <c r="Y2456" s="8"/>
      <c r="Z2456" s="5"/>
      <c r="AA2456" s="1"/>
      <c r="AB2456" s="8"/>
      <c r="AC2456" s="3"/>
      <c r="AD2456" s="1"/>
      <c r="AE2456" s="3"/>
      <c r="AF2456" s="3"/>
      <c r="AG2456" s="4"/>
      <c r="AH2456" s="4"/>
      <c r="AI2456" s="4"/>
      <c r="AJ2456" s="1"/>
      <c r="AK2456" s="1"/>
      <c r="AL2456" s="1"/>
      <c r="AM2456" s="1"/>
    </row>
    <row r="2457" spans="1:39" ht="15" customHeight="1" x14ac:dyDescent="0.2">
      <c r="A2457" s="75">
        <f t="shared" si="841"/>
        <v>45392</v>
      </c>
      <c r="B2457" s="2">
        <f t="shared" si="832"/>
        <v>344.12137236000001</v>
      </c>
      <c r="C2457" s="157">
        <f t="shared" si="829"/>
        <v>341.96573086000001</v>
      </c>
      <c r="D2457" s="158">
        <f t="shared" si="842"/>
        <v>6801.72</v>
      </c>
      <c r="E2457" s="150">
        <f>IF(AND(K2457=1,K2456&gt;1),VLOOKUP(A2456,[1]Plan1!$GA$137:$GD$300,4),E2456)</f>
        <v>6858.17</v>
      </c>
      <c r="F2457" s="152">
        <f t="shared" si="833"/>
        <v>45320</v>
      </c>
      <c r="G2457" s="152">
        <f t="shared" si="830"/>
        <v>45351</v>
      </c>
      <c r="H2457" s="159">
        <f t="shared" si="834"/>
        <v>8.2993713354857501E-3</v>
      </c>
      <c r="I2457" s="160">
        <f t="shared" si="843"/>
        <v>45412</v>
      </c>
      <c r="J2457" s="155">
        <f t="shared" si="831"/>
        <v>31</v>
      </c>
      <c r="K2457" s="155">
        <f t="shared" si="827"/>
        <v>11</v>
      </c>
      <c r="L2457" s="2">
        <f t="shared" si="844"/>
        <v>1.0029370799999999</v>
      </c>
      <c r="M2457" s="157">
        <f t="shared" si="828"/>
        <v>1.0029370799999999</v>
      </c>
      <c r="N2457" s="2">
        <f t="shared" si="835"/>
        <v>342.97011156000002</v>
      </c>
      <c r="O2457" s="161">
        <f t="shared" si="845"/>
        <v>0</v>
      </c>
      <c r="P2457" s="162">
        <f t="shared" si="836"/>
        <v>0</v>
      </c>
      <c r="Q2457" s="157">
        <f t="shared" si="837"/>
        <v>0</v>
      </c>
      <c r="R2457" s="163">
        <f t="shared" si="846"/>
        <v>0.12</v>
      </c>
      <c r="S2457" s="161">
        <f t="shared" si="838"/>
        <v>11</v>
      </c>
      <c r="T2457" s="161">
        <v>360</v>
      </c>
      <c r="U2457" s="164">
        <f t="shared" si="839"/>
        <v>1.0033567379999999</v>
      </c>
      <c r="V2457" s="157">
        <f t="shared" si="840"/>
        <v>1.1512608</v>
      </c>
      <c r="W2457" s="2">
        <f t="shared" si="847"/>
        <v>0</v>
      </c>
      <c r="X2457" s="8"/>
      <c r="Y2457" s="8"/>
      <c r="Z2457" s="5"/>
      <c r="AA2457" s="1"/>
      <c r="AB2457" s="8"/>
      <c r="AC2457" s="3"/>
      <c r="AD2457" s="1"/>
      <c r="AE2457" s="3"/>
      <c r="AF2457" s="3"/>
      <c r="AG2457" s="4"/>
      <c r="AH2457" s="4"/>
      <c r="AI2457" s="4"/>
      <c r="AJ2457" s="1"/>
      <c r="AK2457" s="1"/>
      <c r="AL2457" s="1"/>
      <c r="AM2457" s="1"/>
    </row>
    <row r="2458" spans="1:39" ht="15" customHeight="1" x14ac:dyDescent="0.2">
      <c r="A2458" s="75">
        <f t="shared" si="841"/>
        <v>45393</v>
      </c>
      <c r="B2458" s="2">
        <f t="shared" si="832"/>
        <v>344.31801408000001</v>
      </c>
      <c r="C2458" s="157">
        <f t="shared" si="829"/>
        <v>341.96573086000001</v>
      </c>
      <c r="D2458" s="158">
        <f t="shared" si="842"/>
        <v>6801.72</v>
      </c>
      <c r="E2458" s="150">
        <f>IF(AND(K2458=1,K2457&gt;1),VLOOKUP(A2457,[1]Plan1!$GA$137:$GD$300,4),E2457)</f>
        <v>6858.17</v>
      </c>
      <c r="F2458" s="152">
        <f t="shared" si="833"/>
        <v>45320</v>
      </c>
      <c r="G2458" s="152">
        <f t="shared" si="830"/>
        <v>45351</v>
      </c>
      <c r="H2458" s="159">
        <f t="shared" si="834"/>
        <v>8.2993713354857501E-3</v>
      </c>
      <c r="I2458" s="160">
        <f t="shared" si="843"/>
        <v>45412</v>
      </c>
      <c r="J2458" s="155">
        <f t="shared" si="831"/>
        <v>31</v>
      </c>
      <c r="K2458" s="155">
        <f t="shared" si="827"/>
        <v>12</v>
      </c>
      <c r="L2458" s="2">
        <f t="shared" si="844"/>
        <v>1.0032045199999999</v>
      </c>
      <c r="M2458" s="157">
        <f t="shared" si="828"/>
        <v>1.0032045199999999</v>
      </c>
      <c r="N2458" s="2">
        <f t="shared" si="835"/>
        <v>343.06156687999999</v>
      </c>
      <c r="O2458" s="161">
        <f t="shared" si="845"/>
        <v>0</v>
      </c>
      <c r="P2458" s="162">
        <f t="shared" si="836"/>
        <v>0</v>
      </c>
      <c r="Q2458" s="157">
        <f t="shared" si="837"/>
        <v>0</v>
      </c>
      <c r="R2458" s="163">
        <f t="shared" si="846"/>
        <v>0.12</v>
      </c>
      <c r="S2458" s="161">
        <f t="shared" si="838"/>
        <v>12</v>
      </c>
      <c r="T2458" s="161">
        <v>360</v>
      </c>
      <c r="U2458" s="164">
        <f t="shared" si="839"/>
        <v>1.0036624540000001</v>
      </c>
      <c r="V2458" s="157">
        <f t="shared" si="840"/>
        <v>1.2564472</v>
      </c>
      <c r="W2458" s="2">
        <f t="shared" si="847"/>
        <v>0</v>
      </c>
      <c r="X2458" s="8"/>
      <c r="Y2458" s="8"/>
      <c r="Z2458" s="5"/>
      <c r="AA2458" s="1"/>
      <c r="AB2458" s="8"/>
      <c r="AC2458" s="3"/>
      <c r="AD2458" s="1"/>
      <c r="AE2458" s="3"/>
      <c r="AF2458" s="3"/>
      <c r="AG2458" s="4"/>
      <c r="AH2458" s="4"/>
      <c r="AI2458" s="4"/>
      <c r="AJ2458" s="1"/>
      <c r="AK2458" s="1"/>
      <c r="AL2458" s="1"/>
      <c r="AM2458" s="1"/>
    </row>
    <row r="2459" spans="1:39" ht="15" customHeight="1" x14ac:dyDescent="0.2">
      <c r="A2459" s="75">
        <f t="shared" si="841"/>
        <v>45394</v>
      </c>
      <c r="B2459" s="2">
        <f t="shared" si="832"/>
        <v>344.514768</v>
      </c>
      <c r="C2459" s="157">
        <f t="shared" si="829"/>
        <v>341.96573086000001</v>
      </c>
      <c r="D2459" s="158">
        <f t="shared" si="842"/>
        <v>6801.72</v>
      </c>
      <c r="E2459" s="150">
        <f>IF(AND(K2459=1,K2458&gt;1),VLOOKUP(A2458,[1]Plan1!$GA$137:$GD$300,4),E2458)</f>
        <v>6858.17</v>
      </c>
      <c r="F2459" s="152">
        <f t="shared" si="833"/>
        <v>45320</v>
      </c>
      <c r="G2459" s="152">
        <f t="shared" si="830"/>
        <v>45351</v>
      </c>
      <c r="H2459" s="159">
        <f t="shared" si="834"/>
        <v>8.2993713354857501E-3</v>
      </c>
      <c r="I2459" s="160">
        <f t="shared" si="843"/>
        <v>45412</v>
      </c>
      <c r="J2459" s="155">
        <f t="shared" si="831"/>
        <v>31</v>
      </c>
      <c r="K2459" s="155">
        <f t="shared" ref="K2459:K2522" si="848">(J2459-(I2459-A2459))</f>
        <v>13</v>
      </c>
      <c r="L2459" s="2">
        <f t="shared" si="844"/>
        <v>1.00347203</v>
      </c>
      <c r="M2459" s="157">
        <f t="shared" ref="M2459:M2522" si="849">L2459</f>
        <v>1.00347203</v>
      </c>
      <c r="N2459" s="2">
        <f t="shared" si="835"/>
        <v>343.15304613000001</v>
      </c>
      <c r="O2459" s="161">
        <f t="shared" si="845"/>
        <v>0</v>
      </c>
      <c r="P2459" s="162">
        <f t="shared" si="836"/>
        <v>0</v>
      </c>
      <c r="Q2459" s="157">
        <f t="shared" si="837"/>
        <v>0</v>
      </c>
      <c r="R2459" s="163">
        <f t="shared" si="846"/>
        <v>0.12</v>
      </c>
      <c r="S2459" s="161">
        <f t="shared" si="838"/>
        <v>13</v>
      </c>
      <c r="T2459" s="161">
        <v>360</v>
      </c>
      <c r="U2459" s="164">
        <f t="shared" si="839"/>
        <v>1.0039682640000001</v>
      </c>
      <c r="V2459" s="157">
        <f t="shared" si="840"/>
        <v>1.36172187</v>
      </c>
      <c r="W2459" s="2">
        <f t="shared" si="847"/>
        <v>0</v>
      </c>
      <c r="X2459" s="8"/>
      <c r="Y2459" s="8"/>
      <c r="Z2459" s="5"/>
      <c r="AA2459" s="1"/>
      <c r="AB2459" s="8"/>
      <c r="AC2459" s="3"/>
      <c r="AD2459" s="1"/>
      <c r="AE2459" s="3"/>
      <c r="AF2459" s="3"/>
      <c r="AG2459" s="4"/>
      <c r="AH2459" s="4"/>
      <c r="AI2459" s="4"/>
      <c r="AJ2459" s="1"/>
      <c r="AK2459" s="1"/>
      <c r="AL2459" s="1"/>
      <c r="AM2459" s="1"/>
    </row>
    <row r="2460" spans="1:39" ht="15" customHeight="1" x14ac:dyDescent="0.2">
      <c r="A2460" s="75">
        <f t="shared" si="841"/>
        <v>45395</v>
      </c>
      <c r="B2460" s="2">
        <f t="shared" si="832"/>
        <v>344.71163349999995</v>
      </c>
      <c r="C2460" s="157">
        <f t="shared" si="829"/>
        <v>341.96573086000001</v>
      </c>
      <c r="D2460" s="158">
        <f t="shared" si="842"/>
        <v>6801.72</v>
      </c>
      <c r="E2460" s="150">
        <f>IF(AND(K2460=1,K2459&gt;1),VLOOKUP(A2459,[1]Plan1!$GA$137:$GD$300,4),E2459)</f>
        <v>6858.17</v>
      </c>
      <c r="F2460" s="152">
        <f t="shared" si="833"/>
        <v>45320</v>
      </c>
      <c r="G2460" s="152">
        <f t="shared" si="830"/>
        <v>45351</v>
      </c>
      <c r="H2460" s="159">
        <f t="shared" si="834"/>
        <v>8.2993713354857501E-3</v>
      </c>
      <c r="I2460" s="160">
        <f t="shared" si="843"/>
        <v>45412</v>
      </c>
      <c r="J2460" s="155">
        <f t="shared" si="831"/>
        <v>31</v>
      </c>
      <c r="K2460" s="155">
        <f t="shared" si="848"/>
        <v>14</v>
      </c>
      <c r="L2460" s="2">
        <f t="shared" si="844"/>
        <v>1.00373961</v>
      </c>
      <c r="M2460" s="157">
        <f t="shared" si="849"/>
        <v>1.00373961</v>
      </c>
      <c r="N2460" s="2">
        <f t="shared" si="835"/>
        <v>343.24454931999998</v>
      </c>
      <c r="O2460" s="161">
        <f t="shared" si="845"/>
        <v>0</v>
      </c>
      <c r="P2460" s="162">
        <f t="shared" si="836"/>
        <v>0</v>
      </c>
      <c r="Q2460" s="157">
        <f t="shared" si="837"/>
        <v>0</v>
      </c>
      <c r="R2460" s="163">
        <f t="shared" si="846"/>
        <v>0.12</v>
      </c>
      <c r="S2460" s="161">
        <f t="shared" si="838"/>
        <v>14</v>
      </c>
      <c r="T2460" s="161">
        <v>360</v>
      </c>
      <c r="U2460" s="164">
        <f t="shared" si="839"/>
        <v>1.0042741660000001</v>
      </c>
      <c r="V2460" s="157">
        <f t="shared" si="840"/>
        <v>1.4670841800000001</v>
      </c>
      <c r="W2460" s="2">
        <f t="shared" si="847"/>
        <v>0</v>
      </c>
      <c r="X2460" s="8"/>
      <c r="Y2460" s="8"/>
      <c r="Z2460" s="5"/>
      <c r="AA2460" s="1"/>
      <c r="AB2460" s="8"/>
      <c r="AC2460" s="3"/>
      <c r="AD2460" s="1"/>
      <c r="AE2460" s="3"/>
      <c r="AF2460" s="3"/>
      <c r="AG2460" s="4"/>
      <c r="AH2460" s="4"/>
      <c r="AI2460" s="4"/>
      <c r="AJ2460" s="1"/>
      <c r="AK2460" s="1"/>
      <c r="AL2460" s="1"/>
      <c r="AM2460" s="1"/>
    </row>
    <row r="2461" spans="1:39" ht="15" customHeight="1" x14ac:dyDescent="0.2">
      <c r="A2461" s="75">
        <f t="shared" si="841"/>
        <v>45396</v>
      </c>
      <c r="B2461" s="2">
        <f t="shared" si="832"/>
        <v>344.90860786000002</v>
      </c>
      <c r="C2461" s="157">
        <f t="shared" si="829"/>
        <v>341.96573086000001</v>
      </c>
      <c r="D2461" s="158">
        <f t="shared" si="842"/>
        <v>6801.72</v>
      </c>
      <c r="E2461" s="150">
        <f>IF(AND(K2461=1,K2460&gt;1),VLOOKUP(A2460,[1]Plan1!$GA$137:$GD$300,4),E2460)</f>
        <v>6858.17</v>
      </c>
      <c r="F2461" s="152">
        <f t="shared" si="833"/>
        <v>45320</v>
      </c>
      <c r="G2461" s="152">
        <f t="shared" si="830"/>
        <v>45351</v>
      </c>
      <c r="H2461" s="159">
        <f t="shared" si="834"/>
        <v>8.2993713354857501E-3</v>
      </c>
      <c r="I2461" s="160">
        <f t="shared" si="843"/>
        <v>45412</v>
      </c>
      <c r="J2461" s="155">
        <f t="shared" si="831"/>
        <v>31</v>
      </c>
      <c r="K2461" s="155">
        <f t="shared" si="848"/>
        <v>15</v>
      </c>
      <c r="L2461" s="2">
        <f t="shared" si="844"/>
        <v>1.0040072499999999</v>
      </c>
      <c r="M2461" s="157">
        <f t="shared" si="849"/>
        <v>1.0040072499999999</v>
      </c>
      <c r="N2461" s="2">
        <f t="shared" si="835"/>
        <v>343.33607303000002</v>
      </c>
      <c r="O2461" s="161">
        <f t="shared" si="845"/>
        <v>0</v>
      </c>
      <c r="P2461" s="162">
        <f t="shared" si="836"/>
        <v>0</v>
      </c>
      <c r="Q2461" s="157">
        <f t="shared" si="837"/>
        <v>0</v>
      </c>
      <c r="R2461" s="163">
        <f t="shared" si="846"/>
        <v>0.12</v>
      </c>
      <c r="S2461" s="161">
        <f t="shared" si="838"/>
        <v>15</v>
      </c>
      <c r="T2461" s="161">
        <v>360</v>
      </c>
      <c r="U2461" s="164">
        <f t="shared" si="839"/>
        <v>1.0045801620000001</v>
      </c>
      <c r="V2461" s="157">
        <f t="shared" si="840"/>
        <v>1.5725348299999999</v>
      </c>
      <c r="W2461" s="2">
        <f t="shared" si="847"/>
        <v>0</v>
      </c>
      <c r="X2461" s="8"/>
      <c r="Y2461" s="8"/>
      <c r="Z2461" s="5"/>
      <c r="AA2461" s="1"/>
      <c r="AB2461" s="8"/>
      <c r="AC2461" s="3"/>
      <c r="AD2461" s="1"/>
      <c r="AE2461" s="3"/>
      <c r="AF2461" s="3"/>
      <c r="AG2461" s="4"/>
      <c r="AH2461" s="4"/>
      <c r="AI2461" s="4"/>
      <c r="AJ2461" s="1"/>
      <c r="AK2461" s="1"/>
      <c r="AL2461" s="1"/>
      <c r="AM2461" s="1"/>
    </row>
    <row r="2462" spans="1:39" ht="15" customHeight="1" x14ac:dyDescent="0.2">
      <c r="A2462" s="75">
        <f t="shared" si="841"/>
        <v>45397</v>
      </c>
      <c r="B2462" s="2">
        <f t="shared" si="832"/>
        <v>345.10570109999998</v>
      </c>
      <c r="C2462" s="157">
        <f t="shared" si="829"/>
        <v>341.96573086000001</v>
      </c>
      <c r="D2462" s="158">
        <f t="shared" si="842"/>
        <v>6801.72</v>
      </c>
      <c r="E2462" s="150">
        <f>IF(AND(K2462=1,K2461&gt;1),VLOOKUP(A2461,[1]Plan1!$GA$137:$GD$300,4),E2461)</f>
        <v>6858.17</v>
      </c>
      <c r="F2462" s="152">
        <f t="shared" si="833"/>
        <v>45320</v>
      </c>
      <c r="G2462" s="152">
        <f t="shared" si="830"/>
        <v>45351</v>
      </c>
      <c r="H2462" s="159">
        <f t="shared" si="834"/>
        <v>8.2993713354857501E-3</v>
      </c>
      <c r="I2462" s="160">
        <f t="shared" si="843"/>
        <v>45412</v>
      </c>
      <c r="J2462" s="155">
        <f t="shared" si="831"/>
        <v>31</v>
      </c>
      <c r="K2462" s="155">
        <f t="shared" si="848"/>
        <v>16</v>
      </c>
      <c r="L2462" s="2">
        <f t="shared" si="844"/>
        <v>1.0042749799999999</v>
      </c>
      <c r="M2462" s="157">
        <f t="shared" si="849"/>
        <v>1.0042749799999999</v>
      </c>
      <c r="N2462" s="2">
        <f t="shared" si="835"/>
        <v>343.42762751999999</v>
      </c>
      <c r="O2462" s="161">
        <f t="shared" si="845"/>
        <v>0</v>
      </c>
      <c r="P2462" s="162">
        <f t="shared" si="836"/>
        <v>0</v>
      </c>
      <c r="Q2462" s="157">
        <f t="shared" si="837"/>
        <v>0</v>
      </c>
      <c r="R2462" s="163">
        <f t="shared" si="846"/>
        <v>0.12</v>
      </c>
      <c r="S2462" s="161">
        <f t="shared" si="838"/>
        <v>16</v>
      </c>
      <c r="T2462" s="161">
        <v>360</v>
      </c>
      <c r="U2462" s="164">
        <f t="shared" si="839"/>
        <v>1.0048862510000001</v>
      </c>
      <c r="V2462" s="157">
        <f t="shared" si="840"/>
        <v>1.67807358</v>
      </c>
      <c r="W2462" s="2">
        <f t="shared" si="847"/>
        <v>0</v>
      </c>
      <c r="X2462" s="8"/>
      <c r="Y2462" s="8"/>
      <c r="Z2462" s="5"/>
      <c r="AA2462" s="1"/>
      <c r="AB2462" s="8"/>
      <c r="AC2462" s="3"/>
      <c r="AD2462" s="1"/>
      <c r="AE2462" s="3"/>
      <c r="AF2462" s="3"/>
      <c r="AG2462" s="4"/>
      <c r="AH2462" s="4"/>
      <c r="AI2462" s="4"/>
      <c r="AJ2462" s="1"/>
      <c r="AK2462" s="1"/>
      <c r="AL2462" s="1"/>
      <c r="AM2462" s="1"/>
    </row>
    <row r="2463" spans="1:39" ht="15" customHeight="1" x14ac:dyDescent="0.2">
      <c r="A2463" s="75">
        <f t="shared" si="841"/>
        <v>45398</v>
      </c>
      <c r="B2463" s="2">
        <f t="shared" si="832"/>
        <v>345.30290296000004</v>
      </c>
      <c r="C2463" s="157">
        <f t="shared" si="829"/>
        <v>341.96573086000001</v>
      </c>
      <c r="D2463" s="158">
        <f t="shared" si="842"/>
        <v>6801.72</v>
      </c>
      <c r="E2463" s="150">
        <f>IF(AND(K2463=1,K2462&gt;1),VLOOKUP(A2462,[1]Plan1!$GA$137:$GD$300,4),E2462)</f>
        <v>6858.17</v>
      </c>
      <c r="F2463" s="152">
        <f t="shared" si="833"/>
        <v>45320</v>
      </c>
      <c r="G2463" s="152">
        <f t="shared" si="830"/>
        <v>45351</v>
      </c>
      <c r="H2463" s="159">
        <f t="shared" si="834"/>
        <v>8.2993713354857501E-3</v>
      </c>
      <c r="I2463" s="160">
        <f t="shared" si="843"/>
        <v>45412</v>
      </c>
      <c r="J2463" s="155">
        <f t="shared" si="831"/>
        <v>31</v>
      </c>
      <c r="K2463" s="155">
        <f t="shared" si="848"/>
        <v>17</v>
      </c>
      <c r="L2463" s="2">
        <f t="shared" si="844"/>
        <v>1.00454277</v>
      </c>
      <c r="M2463" s="157">
        <f t="shared" si="849"/>
        <v>1.00454277</v>
      </c>
      <c r="N2463" s="2">
        <f t="shared" si="835"/>
        <v>343.51920252000002</v>
      </c>
      <c r="O2463" s="161">
        <f t="shared" si="845"/>
        <v>0</v>
      </c>
      <c r="P2463" s="162">
        <f t="shared" si="836"/>
        <v>0</v>
      </c>
      <c r="Q2463" s="157">
        <f t="shared" si="837"/>
        <v>0</v>
      </c>
      <c r="R2463" s="163">
        <f t="shared" si="846"/>
        <v>0.12</v>
      </c>
      <c r="S2463" s="161">
        <f t="shared" si="838"/>
        <v>17</v>
      </c>
      <c r="T2463" s="161">
        <v>360</v>
      </c>
      <c r="U2463" s="164">
        <f t="shared" si="839"/>
        <v>1.0051924329999999</v>
      </c>
      <c r="V2463" s="157">
        <f t="shared" si="840"/>
        <v>1.7837004400000001</v>
      </c>
      <c r="W2463" s="2">
        <f t="shared" si="847"/>
        <v>0</v>
      </c>
      <c r="X2463" s="8"/>
      <c r="Y2463" s="8"/>
      <c r="Z2463" s="5"/>
      <c r="AA2463" s="1"/>
      <c r="AB2463" s="8"/>
      <c r="AC2463" s="3"/>
      <c r="AD2463" s="1"/>
      <c r="AE2463" s="3"/>
      <c r="AF2463" s="3"/>
      <c r="AG2463" s="4"/>
      <c r="AH2463" s="4"/>
      <c r="AI2463" s="4"/>
      <c r="AJ2463" s="1"/>
      <c r="AK2463" s="1"/>
      <c r="AL2463" s="1"/>
      <c r="AM2463" s="1"/>
    </row>
    <row r="2464" spans="1:39" ht="15" customHeight="1" x14ac:dyDescent="0.2">
      <c r="A2464" s="75">
        <f t="shared" si="841"/>
        <v>45399</v>
      </c>
      <c r="B2464" s="2">
        <f t="shared" si="832"/>
        <v>345.50021726</v>
      </c>
      <c r="C2464" s="157">
        <f t="shared" si="829"/>
        <v>341.96573086000001</v>
      </c>
      <c r="D2464" s="158">
        <f t="shared" si="842"/>
        <v>6801.72</v>
      </c>
      <c r="E2464" s="150">
        <f>IF(AND(K2464=1,K2463&gt;1),VLOOKUP(A2463,[1]Plan1!$GA$137:$GD$300,4),E2463)</f>
        <v>6858.17</v>
      </c>
      <c r="F2464" s="152">
        <f t="shared" si="833"/>
        <v>45320</v>
      </c>
      <c r="G2464" s="152">
        <f t="shared" si="830"/>
        <v>45351</v>
      </c>
      <c r="H2464" s="159">
        <f t="shared" si="834"/>
        <v>8.2993713354857501E-3</v>
      </c>
      <c r="I2464" s="160">
        <f t="shared" si="843"/>
        <v>45412</v>
      </c>
      <c r="J2464" s="155">
        <f t="shared" si="831"/>
        <v>31</v>
      </c>
      <c r="K2464" s="155">
        <f t="shared" si="848"/>
        <v>18</v>
      </c>
      <c r="L2464" s="2">
        <f t="shared" si="844"/>
        <v>1.0048106299999999</v>
      </c>
      <c r="M2464" s="157">
        <f t="shared" si="849"/>
        <v>1.0048106299999999</v>
      </c>
      <c r="N2464" s="2">
        <f t="shared" si="835"/>
        <v>343.61080146</v>
      </c>
      <c r="O2464" s="161">
        <f t="shared" si="845"/>
        <v>0</v>
      </c>
      <c r="P2464" s="162">
        <f t="shared" si="836"/>
        <v>0</v>
      </c>
      <c r="Q2464" s="157">
        <f t="shared" si="837"/>
        <v>0</v>
      </c>
      <c r="R2464" s="163">
        <f t="shared" si="846"/>
        <v>0.12</v>
      </c>
      <c r="S2464" s="161">
        <f t="shared" si="838"/>
        <v>18</v>
      </c>
      <c r="T2464" s="161">
        <v>360</v>
      </c>
      <c r="U2464" s="164">
        <f t="shared" si="839"/>
        <v>1.005498709</v>
      </c>
      <c r="V2464" s="157">
        <f t="shared" si="840"/>
        <v>1.8894158000000001</v>
      </c>
      <c r="W2464" s="2">
        <f t="shared" si="847"/>
        <v>0</v>
      </c>
      <c r="X2464" s="8"/>
      <c r="Y2464" s="8"/>
      <c r="Z2464" s="5"/>
      <c r="AA2464" s="1"/>
      <c r="AB2464" s="8"/>
      <c r="AC2464" s="3"/>
      <c r="AD2464" s="1"/>
      <c r="AE2464" s="3"/>
      <c r="AF2464" s="3"/>
      <c r="AG2464" s="4"/>
      <c r="AH2464" s="4"/>
      <c r="AI2464" s="4"/>
      <c r="AJ2464" s="1"/>
      <c r="AK2464" s="1"/>
      <c r="AL2464" s="1"/>
      <c r="AM2464" s="1"/>
    </row>
    <row r="2465" spans="1:39" ht="15" customHeight="1" x14ac:dyDescent="0.2">
      <c r="A2465" s="75">
        <f t="shared" si="841"/>
        <v>45400</v>
      </c>
      <c r="B2465" s="2">
        <f t="shared" si="832"/>
        <v>345.69764715999997</v>
      </c>
      <c r="C2465" s="157">
        <f t="shared" si="829"/>
        <v>341.96573086000001</v>
      </c>
      <c r="D2465" s="158">
        <f t="shared" si="842"/>
        <v>6801.72</v>
      </c>
      <c r="E2465" s="150">
        <f>IF(AND(K2465=1,K2464&gt;1),VLOOKUP(A2464,[1]Plan1!$GA$137:$GD$300,4),E2464)</f>
        <v>6858.17</v>
      </c>
      <c r="F2465" s="152">
        <f t="shared" si="833"/>
        <v>45320</v>
      </c>
      <c r="G2465" s="152">
        <f t="shared" si="830"/>
        <v>45351</v>
      </c>
      <c r="H2465" s="159">
        <f t="shared" si="834"/>
        <v>8.2993713354857501E-3</v>
      </c>
      <c r="I2465" s="160">
        <f t="shared" si="843"/>
        <v>45412</v>
      </c>
      <c r="J2465" s="155">
        <f t="shared" si="831"/>
        <v>31</v>
      </c>
      <c r="K2465" s="155">
        <f t="shared" si="848"/>
        <v>19</v>
      </c>
      <c r="L2465" s="2">
        <f t="shared" si="844"/>
        <v>1.00507857</v>
      </c>
      <c r="M2465" s="157">
        <f t="shared" si="849"/>
        <v>1.00507857</v>
      </c>
      <c r="N2465" s="2">
        <f t="shared" si="835"/>
        <v>343.70242775999998</v>
      </c>
      <c r="O2465" s="161">
        <f t="shared" si="845"/>
        <v>0</v>
      </c>
      <c r="P2465" s="162">
        <f t="shared" si="836"/>
        <v>0</v>
      </c>
      <c r="Q2465" s="157">
        <f t="shared" si="837"/>
        <v>0</v>
      </c>
      <c r="R2465" s="163">
        <f t="shared" si="846"/>
        <v>0.12</v>
      </c>
      <c r="S2465" s="161">
        <f t="shared" si="838"/>
        <v>19</v>
      </c>
      <c r="T2465" s="161">
        <v>360</v>
      </c>
      <c r="U2465" s="164">
        <f t="shared" si="839"/>
        <v>1.0058050780000001</v>
      </c>
      <c r="V2465" s="157">
        <f t="shared" si="840"/>
        <v>1.9952194000000001</v>
      </c>
      <c r="W2465" s="2">
        <f t="shared" si="847"/>
        <v>0</v>
      </c>
      <c r="X2465" s="8"/>
      <c r="Y2465" s="8"/>
      <c r="Z2465" s="5"/>
      <c r="AA2465" s="1"/>
      <c r="AB2465" s="8"/>
      <c r="AC2465" s="3"/>
      <c r="AD2465" s="1"/>
      <c r="AE2465" s="3"/>
      <c r="AF2465" s="3"/>
      <c r="AG2465" s="4"/>
      <c r="AH2465" s="4"/>
      <c r="AI2465" s="4"/>
      <c r="AJ2465" s="1"/>
      <c r="AK2465" s="1"/>
      <c r="AL2465" s="1"/>
      <c r="AM2465" s="1"/>
    </row>
    <row r="2466" spans="1:39" ht="15" customHeight="1" x14ac:dyDescent="0.2">
      <c r="A2466" s="75">
        <f t="shared" si="841"/>
        <v>45401</v>
      </c>
      <c r="B2466" s="2">
        <f t="shared" si="832"/>
        <v>345.89518580000004</v>
      </c>
      <c r="C2466" s="157">
        <f t="shared" si="829"/>
        <v>341.96573086000001</v>
      </c>
      <c r="D2466" s="158">
        <f t="shared" si="842"/>
        <v>6801.72</v>
      </c>
      <c r="E2466" s="150">
        <f>IF(AND(K2466=1,K2465&gt;1),VLOOKUP(A2465,[1]Plan1!$GA$137:$GD$300,4),E2465)</f>
        <v>6858.17</v>
      </c>
      <c r="F2466" s="152">
        <f t="shared" si="833"/>
        <v>45320</v>
      </c>
      <c r="G2466" s="152">
        <f t="shared" si="830"/>
        <v>45351</v>
      </c>
      <c r="H2466" s="159">
        <f t="shared" si="834"/>
        <v>8.2993713354857501E-3</v>
      </c>
      <c r="I2466" s="160">
        <f t="shared" si="843"/>
        <v>45412</v>
      </c>
      <c r="J2466" s="155">
        <f t="shared" si="831"/>
        <v>31</v>
      </c>
      <c r="K2466" s="155">
        <f t="shared" si="848"/>
        <v>20</v>
      </c>
      <c r="L2466" s="2">
        <f t="shared" si="844"/>
        <v>1.0053465699999999</v>
      </c>
      <c r="M2466" s="157">
        <f t="shared" si="849"/>
        <v>1.0053465699999999</v>
      </c>
      <c r="N2466" s="2">
        <f t="shared" si="835"/>
        <v>343.79407457000002</v>
      </c>
      <c r="O2466" s="161">
        <f t="shared" si="845"/>
        <v>0</v>
      </c>
      <c r="P2466" s="162">
        <f t="shared" si="836"/>
        <v>0</v>
      </c>
      <c r="Q2466" s="157">
        <f t="shared" si="837"/>
        <v>0</v>
      </c>
      <c r="R2466" s="163">
        <f t="shared" si="846"/>
        <v>0.12</v>
      </c>
      <c r="S2466" s="161">
        <f t="shared" si="838"/>
        <v>20</v>
      </c>
      <c r="T2466" s="161">
        <v>360</v>
      </c>
      <c r="U2466" s="164">
        <f t="shared" si="839"/>
        <v>1.00611154</v>
      </c>
      <c r="V2466" s="157">
        <f t="shared" si="840"/>
        <v>2.1011112299999999</v>
      </c>
      <c r="W2466" s="2">
        <f t="shared" si="847"/>
        <v>0</v>
      </c>
      <c r="X2466" s="8"/>
      <c r="Y2466" s="8"/>
      <c r="Z2466" s="5"/>
      <c r="AA2466" s="1"/>
      <c r="AB2466" s="8"/>
      <c r="AC2466" s="3"/>
      <c r="AD2466" s="1"/>
      <c r="AE2466" s="3"/>
      <c r="AF2466" s="3"/>
      <c r="AG2466" s="4"/>
      <c r="AH2466" s="4"/>
      <c r="AI2466" s="4"/>
      <c r="AJ2466" s="1"/>
      <c r="AK2466" s="1"/>
      <c r="AL2466" s="1"/>
      <c r="AM2466" s="1"/>
    </row>
    <row r="2467" spans="1:39" ht="15" customHeight="1" x14ac:dyDescent="0.2">
      <c r="A2467" s="75">
        <f t="shared" si="841"/>
        <v>45402</v>
      </c>
      <c r="B2467" s="2">
        <f t="shared" si="832"/>
        <v>346.09284015000003</v>
      </c>
      <c r="C2467" s="157">
        <f t="shared" si="829"/>
        <v>341.96573086000001</v>
      </c>
      <c r="D2467" s="158">
        <f t="shared" si="842"/>
        <v>6801.72</v>
      </c>
      <c r="E2467" s="150">
        <f>IF(AND(K2467=1,K2466&gt;1),VLOOKUP(A2466,[1]Plan1!$GA$137:$GD$300,4),E2466)</f>
        <v>6858.17</v>
      </c>
      <c r="F2467" s="152">
        <f t="shared" si="833"/>
        <v>45320</v>
      </c>
      <c r="G2467" s="152">
        <f t="shared" si="830"/>
        <v>45351</v>
      </c>
      <c r="H2467" s="159">
        <f t="shared" si="834"/>
        <v>8.2993713354857501E-3</v>
      </c>
      <c r="I2467" s="160">
        <f t="shared" si="843"/>
        <v>45412</v>
      </c>
      <c r="J2467" s="155">
        <f t="shared" si="831"/>
        <v>31</v>
      </c>
      <c r="K2467" s="155">
        <f t="shared" si="848"/>
        <v>21</v>
      </c>
      <c r="L2467" s="2">
        <f t="shared" si="844"/>
        <v>1.0056146500000001</v>
      </c>
      <c r="M2467" s="157">
        <f t="shared" si="849"/>
        <v>1.0056146500000001</v>
      </c>
      <c r="N2467" s="2">
        <f t="shared" si="835"/>
        <v>343.88574875</v>
      </c>
      <c r="O2467" s="161">
        <f t="shared" si="845"/>
        <v>0</v>
      </c>
      <c r="P2467" s="162">
        <f t="shared" si="836"/>
        <v>0</v>
      </c>
      <c r="Q2467" s="157">
        <f t="shared" si="837"/>
        <v>0</v>
      </c>
      <c r="R2467" s="163">
        <f t="shared" si="846"/>
        <v>0.12</v>
      </c>
      <c r="S2467" s="161">
        <f t="shared" si="838"/>
        <v>21</v>
      </c>
      <c r="T2467" s="161">
        <v>360</v>
      </c>
      <c r="U2467" s="164">
        <f t="shared" si="839"/>
        <v>1.0064180949999999</v>
      </c>
      <c r="V2467" s="157">
        <f t="shared" si="840"/>
        <v>2.2070913999999999</v>
      </c>
      <c r="W2467" s="2">
        <f t="shared" si="847"/>
        <v>0</v>
      </c>
      <c r="X2467" s="8"/>
      <c r="Y2467" s="8"/>
      <c r="Z2467" s="5"/>
      <c r="AA2467" s="1"/>
      <c r="AB2467" s="8"/>
      <c r="AC2467" s="3"/>
      <c r="AD2467" s="1"/>
      <c r="AE2467" s="3"/>
      <c r="AF2467" s="3"/>
      <c r="AG2467" s="4"/>
      <c r="AH2467" s="4"/>
      <c r="AI2467" s="4"/>
      <c r="AJ2467" s="1"/>
      <c r="AK2467" s="1"/>
      <c r="AL2467" s="1"/>
      <c r="AM2467" s="1"/>
    </row>
    <row r="2468" spans="1:39" ht="15" customHeight="1" x14ac:dyDescent="0.2">
      <c r="A2468" s="75">
        <f t="shared" si="841"/>
        <v>45403</v>
      </c>
      <c r="B2468" s="2">
        <f t="shared" si="832"/>
        <v>346.29060713000001</v>
      </c>
      <c r="C2468" s="157">
        <f t="shared" si="829"/>
        <v>341.96573086000001</v>
      </c>
      <c r="D2468" s="158">
        <f t="shared" si="842"/>
        <v>6801.72</v>
      </c>
      <c r="E2468" s="150">
        <f>IF(AND(K2468=1,K2467&gt;1),VLOOKUP(A2467,[1]Plan1!$GA$137:$GD$300,4),E2467)</f>
        <v>6858.17</v>
      </c>
      <c r="F2468" s="152">
        <f t="shared" si="833"/>
        <v>45320</v>
      </c>
      <c r="G2468" s="152">
        <f t="shared" si="830"/>
        <v>45351</v>
      </c>
      <c r="H2468" s="159">
        <f t="shared" si="834"/>
        <v>8.2993713354857501E-3</v>
      </c>
      <c r="I2468" s="160">
        <f t="shared" si="843"/>
        <v>45412</v>
      </c>
      <c r="J2468" s="155">
        <f t="shared" si="831"/>
        <v>31</v>
      </c>
      <c r="K2468" s="155">
        <f t="shared" si="848"/>
        <v>22</v>
      </c>
      <c r="L2468" s="2">
        <f t="shared" si="844"/>
        <v>1.0058828</v>
      </c>
      <c r="M2468" s="157">
        <f t="shared" si="849"/>
        <v>1.0058828</v>
      </c>
      <c r="N2468" s="2">
        <f t="shared" si="835"/>
        <v>343.97744685999999</v>
      </c>
      <c r="O2468" s="161">
        <f t="shared" si="845"/>
        <v>0</v>
      </c>
      <c r="P2468" s="162">
        <f t="shared" si="836"/>
        <v>0</v>
      </c>
      <c r="Q2468" s="157">
        <f t="shared" si="837"/>
        <v>0</v>
      </c>
      <c r="R2468" s="163">
        <f t="shared" si="846"/>
        <v>0.12</v>
      </c>
      <c r="S2468" s="161">
        <f t="shared" si="838"/>
        <v>22</v>
      </c>
      <c r="T2468" s="161">
        <v>360</v>
      </c>
      <c r="U2468" s="164">
        <f t="shared" si="839"/>
        <v>1.006724744</v>
      </c>
      <c r="V2468" s="157">
        <f t="shared" si="840"/>
        <v>2.31316027</v>
      </c>
      <c r="W2468" s="2">
        <f t="shared" si="847"/>
        <v>0</v>
      </c>
      <c r="X2468" s="8"/>
      <c r="Y2468" s="8"/>
      <c r="Z2468" s="5"/>
      <c r="AA2468" s="1"/>
      <c r="AB2468" s="8"/>
      <c r="AC2468" s="3"/>
      <c r="AD2468" s="1"/>
      <c r="AE2468" s="3"/>
      <c r="AF2468" s="3"/>
      <c r="AG2468" s="4"/>
      <c r="AH2468" s="4"/>
      <c r="AI2468" s="4"/>
      <c r="AJ2468" s="1"/>
      <c r="AK2468" s="1"/>
      <c r="AL2468" s="1"/>
      <c r="AM2468" s="1"/>
    </row>
    <row r="2469" spans="1:39" ht="15" customHeight="1" x14ac:dyDescent="0.2">
      <c r="A2469" s="75">
        <f t="shared" si="841"/>
        <v>45404</v>
      </c>
      <c r="B2469" s="2">
        <f t="shared" si="832"/>
        <v>346.48848678000002</v>
      </c>
      <c r="C2469" s="157">
        <f t="shared" si="829"/>
        <v>341.96573086000001</v>
      </c>
      <c r="D2469" s="158">
        <f t="shared" si="842"/>
        <v>6801.72</v>
      </c>
      <c r="E2469" s="150">
        <f>IF(AND(K2469=1,K2468&gt;1),VLOOKUP(A2468,[1]Plan1!$GA$137:$GD$300,4),E2468)</f>
        <v>6858.17</v>
      </c>
      <c r="F2469" s="152">
        <f t="shared" si="833"/>
        <v>45320</v>
      </c>
      <c r="G2469" s="152">
        <f t="shared" si="830"/>
        <v>45351</v>
      </c>
      <c r="H2469" s="159">
        <f t="shared" si="834"/>
        <v>8.2993713354857501E-3</v>
      </c>
      <c r="I2469" s="160">
        <f t="shared" si="843"/>
        <v>45412</v>
      </c>
      <c r="J2469" s="155">
        <f t="shared" si="831"/>
        <v>31</v>
      </c>
      <c r="K2469" s="155">
        <f t="shared" si="848"/>
        <v>23</v>
      </c>
      <c r="L2469" s="2">
        <f t="shared" si="844"/>
        <v>1.0061510199999999</v>
      </c>
      <c r="M2469" s="157">
        <f t="shared" si="849"/>
        <v>1.0061510199999999</v>
      </c>
      <c r="N2469" s="2">
        <f t="shared" si="835"/>
        <v>344.06916890000002</v>
      </c>
      <c r="O2469" s="161">
        <f t="shared" si="845"/>
        <v>0</v>
      </c>
      <c r="P2469" s="162">
        <f t="shared" si="836"/>
        <v>0</v>
      </c>
      <c r="Q2469" s="157">
        <f t="shared" si="837"/>
        <v>0</v>
      </c>
      <c r="R2469" s="163">
        <f t="shared" si="846"/>
        <v>0.12</v>
      </c>
      <c r="S2469" s="161">
        <f t="shared" si="838"/>
        <v>23</v>
      </c>
      <c r="T2469" s="161">
        <v>360</v>
      </c>
      <c r="U2469" s="164">
        <f t="shared" si="839"/>
        <v>1.0070314869999999</v>
      </c>
      <c r="V2469" s="157">
        <f t="shared" si="840"/>
        <v>2.4193178799999999</v>
      </c>
      <c r="W2469" s="2">
        <f t="shared" si="847"/>
        <v>0</v>
      </c>
      <c r="X2469" s="8"/>
      <c r="Y2469" s="8"/>
      <c r="Z2469" s="5"/>
      <c r="AA2469" s="1"/>
      <c r="AB2469" s="8"/>
      <c r="AC2469" s="3"/>
      <c r="AD2469" s="1"/>
      <c r="AE2469" s="3"/>
      <c r="AF2469" s="3"/>
      <c r="AG2469" s="4"/>
      <c r="AH2469" s="4"/>
      <c r="AI2469" s="4"/>
      <c r="AJ2469" s="1"/>
      <c r="AK2469" s="1"/>
      <c r="AL2469" s="1"/>
      <c r="AM2469" s="1"/>
    </row>
    <row r="2470" spans="1:39" ht="15" customHeight="1" x14ac:dyDescent="0.2">
      <c r="A2470" s="75">
        <f t="shared" si="841"/>
        <v>45405</v>
      </c>
      <c r="B2470" s="2">
        <f t="shared" si="832"/>
        <v>346.68647884000001</v>
      </c>
      <c r="C2470" s="157">
        <f t="shared" si="829"/>
        <v>341.96573086000001</v>
      </c>
      <c r="D2470" s="158">
        <f t="shared" si="842"/>
        <v>6801.72</v>
      </c>
      <c r="E2470" s="150">
        <f>IF(AND(K2470=1,K2469&gt;1),VLOOKUP(A2469,[1]Plan1!$GA$137:$GD$300,4),E2469)</f>
        <v>6858.17</v>
      </c>
      <c r="F2470" s="152">
        <f t="shared" si="833"/>
        <v>45320</v>
      </c>
      <c r="G2470" s="152">
        <f t="shared" si="830"/>
        <v>45351</v>
      </c>
      <c r="H2470" s="159">
        <f t="shared" si="834"/>
        <v>8.2993713354857501E-3</v>
      </c>
      <c r="I2470" s="160">
        <f t="shared" si="843"/>
        <v>45412</v>
      </c>
      <c r="J2470" s="155">
        <f t="shared" si="831"/>
        <v>31</v>
      </c>
      <c r="K2470" s="155">
        <f t="shared" si="848"/>
        <v>24</v>
      </c>
      <c r="L2470" s="2">
        <f t="shared" si="844"/>
        <v>1.0064193100000001</v>
      </c>
      <c r="M2470" s="157">
        <f t="shared" si="849"/>
        <v>1.0064193100000001</v>
      </c>
      <c r="N2470" s="2">
        <f t="shared" si="835"/>
        <v>344.16091489000002</v>
      </c>
      <c r="O2470" s="161">
        <f t="shared" si="845"/>
        <v>0</v>
      </c>
      <c r="P2470" s="162">
        <f t="shared" si="836"/>
        <v>0</v>
      </c>
      <c r="Q2470" s="157">
        <f t="shared" si="837"/>
        <v>0</v>
      </c>
      <c r="R2470" s="163">
        <f t="shared" si="846"/>
        <v>0.12</v>
      </c>
      <c r="S2470" s="161">
        <f t="shared" si="838"/>
        <v>24</v>
      </c>
      <c r="T2470" s="161">
        <v>360</v>
      </c>
      <c r="U2470" s="164">
        <f t="shared" si="839"/>
        <v>1.0073383229999999</v>
      </c>
      <c r="V2470" s="157">
        <f t="shared" si="840"/>
        <v>2.52556395</v>
      </c>
      <c r="W2470" s="2">
        <f t="shared" si="847"/>
        <v>0</v>
      </c>
      <c r="X2470" s="8"/>
      <c r="Y2470" s="8"/>
      <c r="Z2470" s="5"/>
      <c r="AA2470" s="1"/>
      <c r="AB2470" s="8"/>
      <c r="AC2470" s="3"/>
      <c r="AD2470" s="1"/>
      <c r="AE2470" s="3"/>
      <c r="AF2470" s="3"/>
      <c r="AG2470" s="4"/>
      <c r="AH2470" s="4"/>
      <c r="AI2470" s="4"/>
      <c r="AJ2470" s="1"/>
      <c r="AK2470" s="1"/>
      <c r="AL2470" s="1"/>
      <c r="AM2470" s="1"/>
    </row>
    <row r="2471" spans="1:39" ht="15" customHeight="1" x14ac:dyDescent="0.2">
      <c r="A2471" s="75">
        <f t="shared" si="841"/>
        <v>45406</v>
      </c>
      <c r="B2471" s="2">
        <f t="shared" si="832"/>
        <v>346.88458678000001</v>
      </c>
      <c r="C2471" s="157">
        <f t="shared" si="829"/>
        <v>341.96573086000001</v>
      </c>
      <c r="D2471" s="158">
        <f t="shared" si="842"/>
        <v>6801.72</v>
      </c>
      <c r="E2471" s="150">
        <f>IF(AND(K2471=1,K2470&gt;1),VLOOKUP(A2470,[1]Plan1!$GA$137:$GD$300,4),E2470)</f>
        <v>6858.17</v>
      </c>
      <c r="F2471" s="152">
        <f t="shared" si="833"/>
        <v>45320</v>
      </c>
      <c r="G2471" s="152">
        <f t="shared" si="830"/>
        <v>45351</v>
      </c>
      <c r="H2471" s="159">
        <f t="shared" si="834"/>
        <v>8.2993713354857501E-3</v>
      </c>
      <c r="I2471" s="160">
        <f t="shared" si="843"/>
        <v>45412</v>
      </c>
      <c r="J2471" s="155">
        <f t="shared" si="831"/>
        <v>31</v>
      </c>
      <c r="K2471" s="155">
        <f t="shared" si="848"/>
        <v>25</v>
      </c>
      <c r="L2471" s="2">
        <f t="shared" si="844"/>
        <v>1.00668768</v>
      </c>
      <c r="M2471" s="157">
        <f t="shared" si="849"/>
        <v>1.00668768</v>
      </c>
      <c r="N2471" s="2">
        <f t="shared" si="835"/>
        <v>344.25268822999999</v>
      </c>
      <c r="O2471" s="161">
        <f t="shared" si="845"/>
        <v>0</v>
      </c>
      <c r="P2471" s="162">
        <f t="shared" si="836"/>
        <v>0</v>
      </c>
      <c r="Q2471" s="157">
        <f t="shared" si="837"/>
        <v>0</v>
      </c>
      <c r="R2471" s="163">
        <f t="shared" si="846"/>
        <v>0.12</v>
      </c>
      <c r="S2471" s="161">
        <f t="shared" si="838"/>
        <v>25</v>
      </c>
      <c r="T2471" s="161">
        <v>360</v>
      </c>
      <c r="U2471" s="164">
        <f t="shared" si="839"/>
        <v>1.0076452520000001</v>
      </c>
      <c r="V2471" s="157">
        <f t="shared" si="840"/>
        <v>2.6318985499999998</v>
      </c>
      <c r="W2471" s="2">
        <f t="shared" si="847"/>
        <v>0</v>
      </c>
      <c r="X2471" s="8"/>
      <c r="Y2471" s="8"/>
      <c r="Z2471" s="5"/>
      <c r="AA2471" s="1"/>
      <c r="AB2471" s="8"/>
      <c r="AC2471" s="3"/>
      <c r="AD2471" s="1"/>
      <c r="AE2471" s="3"/>
      <c r="AF2471" s="3"/>
      <c r="AG2471" s="4"/>
      <c r="AH2471" s="4"/>
      <c r="AI2471" s="4"/>
      <c r="AJ2471" s="1"/>
      <c r="AK2471" s="1"/>
      <c r="AL2471" s="1"/>
      <c r="AM2471" s="1"/>
    </row>
    <row r="2472" spans="1:39" ht="15" customHeight="1" x14ac:dyDescent="0.2">
      <c r="A2472" s="75">
        <f t="shared" si="841"/>
        <v>45407</v>
      </c>
      <c r="B2472" s="2">
        <f t="shared" si="832"/>
        <v>347.08280410999998</v>
      </c>
      <c r="C2472" s="157">
        <f t="shared" si="829"/>
        <v>341.96573086000001</v>
      </c>
      <c r="D2472" s="158">
        <f t="shared" si="842"/>
        <v>6801.72</v>
      </c>
      <c r="E2472" s="150">
        <f>IF(AND(K2472=1,K2471&gt;1),VLOOKUP(A2471,[1]Plan1!$GA$137:$GD$300,4),E2471)</f>
        <v>6858.17</v>
      </c>
      <c r="F2472" s="152">
        <f t="shared" si="833"/>
        <v>45320</v>
      </c>
      <c r="G2472" s="152">
        <f t="shared" si="830"/>
        <v>45351</v>
      </c>
      <c r="H2472" s="159">
        <f t="shared" si="834"/>
        <v>8.2993713354857501E-3</v>
      </c>
      <c r="I2472" s="160">
        <f t="shared" si="843"/>
        <v>45412</v>
      </c>
      <c r="J2472" s="155">
        <f t="shared" si="831"/>
        <v>31</v>
      </c>
      <c r="K2472" s="155">
        <f t="shared" si="848"/>
        <v>26</v>
      </c>
      <c r="L2472" s="2">
        <f t="shared" si="844"/>
        <v>1.00695611</v>
      </c>
      <c r="M2472" s="157">
        <f t="shared" si="849"/>
        <v>1.00695611</v>
      </c>
      <c r="N2472" s="2">
        <f t="shared" si="835"/>
        <v>344.34448209999999</v>
      </c>
      <c r="O2472" s="161">
        <f t="shared" si="845"/>
        <v>0</v>
      </c>
      <c r="P2472" s="162">
        <f t="shared" si="836"/>
        <v>0</v>
      </c>
      <c r="Q2472" s="157">
        <f t="shared" si="837"/>
        <v>0</v>
      </c>
      <c r="R2472" s="163">
        <f t="shared" si="846"/>
        <v>0.12</v>
      </c>
      <c r="S2472" s="161">
        <f t="shared" si="838"/>
        <v>26</v>
      </c>
      <c r="T2472" s="161">
        <v>360</v>
      </c>
      <c r="U2472" s="164">
        <f t="shared" si="839"/>
        <v>1.0079522750000001</v>
      </c>
      <c r="V2472" s="157">
        <f t="shared" si="840"/>
        <v>2.7383220100000001</v>
      </c>
      <c r="W2472" s="2">
        <f t="shared" si="847"/>
        <v>0</v>
      </c>
      <c r="X2472" s="8"/>
      <c r="Y2472" s="8"/>
      <c r="Z2472" s="5"/>
      <c r="AA2472" s="1"/>
      <c r="AB2472" s="8"/>
      <c r="AC2472" s="3"/>
      <c r="AD2472" s="1"/>
      <c r="AE2472" s="3"/>
      <c r="AF2472" s="3"/>
      <c r="AG2472" s="4"/>
      <c r="AH2472" s="4"/>
      <c r="AI2472" s="4"/>
      <c r="AJ2472" s="1"/>
      <c r="AK2472" s="1"/>
      <c r="AL2472" s="1"/>
      <c r="AM2472" s="1"/>
    </row>
    <row r="2473" spans="1:39" ht="15" customHeight="1" x14ac:dyDescent="0.2">
      <c r="A2473" s="75">
        <f t="shared" si="841"/>
        <v>45408</v>
      </c>
      <c r="B2473" s="2">
        <f t="shared" si="832"/>
        <v>347.28113741000004</v>
      </c>
      <c r="C2473" s="157">
        <f t="shared" si="829"/>
        <v>341.96573086000001</v>
      </c>
      <c r="D2473" s="158">
        <f t="shared" si="842"/>
        <v>6801.72</v>
      </c>
      <c r="E2473" s="150">
        <f>IF(AND(K2473=1,K2472&gt;1),VLOOKUP(A2472,[1]Plan1!$GA$137:$GD$300,4),E2472)</f>
        <v>6858.17</v>
      </c>
      <c r="F2473" s="152">
        <f t="shared" si="833"/>
        <v>45320</v>
      </c>
      <c r="G2473" s="152">
        <f t="shared" si="830"/>
        <v>45351</v>
      </c>
      <c r="H2473" s="159">
        <f t="shared" si="834"/>
        <v>8.2993713354857501E-3</v>
      </c>
      <c r="I2473" s="160">
        <f t="shared" si="843"/>
        <v>45412</v>
      </c>
      <c r="J2473" s="155">
        <f t="shared" si="831"/>
        <v>31</v>
      </c>
      <c r="K2473" s="155">
        <f t="shared" si="848"/>
        <v>27</v>
      </c>
      <c r="L2473" s="2">
        <f t="shared" si="844"/>
        <v>1.0072246199999999</v>
      </c>
      <c r="M2473" s="157">
        <f t="shared" si="849"/>
        <v>1.0072246199999999</v>
      </c>
      <c r="N2473" s="2">
        <f t="shared" si="835"/>
        <v>344.43630331000003</v>
      </c>
      <c r="O2473" s="161">
        <f t="shared" si="845"/>
        <v>0</v>
      </c>
      <c r="P2473" s="162">
        <f t="shared" si="836"/>
        <v>0</v>
      </c>
      <c r="Q2473" s="157">
        <f t="shared" si="837"/>
        <v>0</v>
      </c>
      <c r="R2473" s="163">
        <f t="shared" si="846"/>
        <v>0.12</v>
      </c>
      <c r="S2473" s="161">
        <f t="shared" si="838"/>
        <v>27</v>
      </c>
      <c r="T2473" s="161">
        <v>360</v>
      </c>
      <c r="U2473" s="164">
        <f t="shared" si="839"/>
        <v>1.0082593909999999</v>
      </c>
      <c r="V2473" s="157">
        <f t="shared" si="840"/>
        <v>2.8448340999999999</v>
      </c>
      <c r="W2473" s="2">
        <f t="shared" si="847"/>
        <v>0</v>
      </c>
      <c r="X2473" s="8"/>
      <c r="Y2473" s="8"/>
      <c r="Z2473" s="5"/>
      <c r="AA2473" s="1"/>
      <c r="AB2473" s="8"/>
      <c r="AC2473" s="3"/>
      <c r="AD2473" s="1"/>
      <c r="AE2473" s="3"/>
      <c r="AF2473" s="3"/>
      <c r="AG2473" s="4"/>
      <c r="AH2473" s="4"/>
      <c r="AI2473" s="4"/>
      <c r="AJ2473" s="1"/>
      <c r="AK2473" s="1"/>
      <c r="AL2473" s="1"/>
      <c r="AM2473" s="1"/>
    </row>
    <row r="2474" spans="1:39" ht="15" customHeight="1" x14ac:dyDescent="0.2">
      <c r="A2474" s="75">
        <f t="shared" si="841"/>
        <v>45409</v>
      </c>
      <c r="B2474" s="2">
        <f t="shared" si="832"/>
        <v>347.47958365</v>
      </c>
      <c r="C2474" s="157">
        <f t="shared" ref="C2474:C2537" si="850">IF(I2474&gt;I2473,N2473-Q2473,C2473)</f>
        <v>341.96573086000001</v>
      </c>
      <c r="D2474" s="158">
        <f t="shared" si="842"/>
        <v>6801.72</v>
      </c>
      <c r="E2474" s="150">
        <f>IF(AND(K2474=1,K2473&gt;1),VLOOKUP(A2473,[1]Plan1!$GA$137:$GD$300,4),E2473)</f>
        <v>6858.17</v>
      </c>
      <c r="F2474" s="152">
        <f t="shared" si="833"/>
        <v>45320</v>
      </c>
      <c r="G2474" s="152">
        <f t="shared" si="830"/>
        <v>45351</v>
      </c>
      <c r="H2474" s="159">
        <f t="shared" si="834"/>
        <v>8.2993713354857501E-3</v>
      </c>
      <c r="I2474" s="160">
        <f t="shared" si="843"/>
        <v>45412</v>
      </c>
      <c r="J2474" s="155">
        <f t="shared" si="831"/>
        <v>31</v>
      </c>
      <c r="K2474" s="155">
        <f t="shared" si="848"/>
        <v>28</v>
      </c>
      <c r="L2474" s="2">
        <f t="shared" si="844"/>
        <v>1.0074932000000001</v>
      </c>
      <c r="M2474" s="157">
        <f t="shared" si="849"/>
        <v>1.0074932000000001</v>
      </c>
      <c r="N2474" s="2">
        <f t="shared" si="835"/>
        <v>344.52814847000002</v>
      </c>
      <c r="O2474" s="161">
        <f t="shared" si="845"/>
        <v>0</v>
      </c>
      <c r="P2474" s="162">
        <f t="shared" si="836"/>
        <v>0</v>
      </c>
      <c r="Q2474" s="157">
        <f t="shared" si="837"/>
        <v>0</v>
      </c>
      <c r="R2474" s="163">
        <f t="shared" si="846"/>
        <v>0.12</v>
      </c>
      <c r="S2474" s="161">
        <f t="shared" si="838"/>
        <v>28</v>
      </c>
      <c r="T2474" s="161">
        <v>360</v>
      </c>
      <c r="U2474" s="164">
        <f t="shared" si="839"/>
        <v>1.0085666010000001</v>
      </c>
      <c r="V2474" s="157">
        <f t="shared" si="840"/>
        <v>2.9514351799999998</v>
      </c>
      <c r="W2474" s="2">
        <f t="shared" si="847"/>
        <v>0</v>
      </c>
      <c r="X2474" s="8"/>
      <c r="Y2474" s="8"/>
      <c r="Z2474" s="5"/>
      <c r="AA2474" s="1"/>
      <c r="AB2474" s="8"/>
      <c r="AC2474" s="3"/>
      <c r="AD2474" s="1"/>
      <c r="AE2474" s="3"/>
      <c r="AF2474" s="3"/>
      <c r="AG2474" s="4"/>
      <c r="AH2474" s="4"/>
      <c r="AI2474" s="4"/>
      <c r="AJ2474" s="1"/>
      <c r="AK2474" s="1"/>
      <c r="AL2474" s="1"/>
      <c r="AM2474" s="1"/>
    </row>
    <row r="2475" spans="1:39" ht="15" customHeight="1" x14ac:dyDescent="0.2">
      <c r="A2475" s="75">
        <f t="shared" si="841"/>
        <v>45410</v>
      </c>
      <c r="B2475" s="2">
        <f t="shared" si="832"/>
        <v>347.67814285000003</v>
      </c>
      <c r="C2475" s="157">
        <f t="shared" si="850"/>
        <v>341.96573086000001</v>
      </c>
      <c r="D2475" s="158">
        <f t="shared" si="842"/>
        <v>6801.72</v>
      </c>
      <c r="E2475" s="150">
        <f>IF(AND(K2475=1,K2474&gt;1),VLOOKUP(A2474,[1]Plan1!$GA$137:$GD$300,4),E2474)</f>
        <v>6858.17</v>
      </c>
      <c r="F2475" s="152">
        <f t="shared" si="833"/>
        <v>45320</v>
      </c>
      <c r="G2475" s="152">
        <f t="shared" si="830"/>
        <v>45351</v>
      </c>
      <c r="H2475" s="159">
        <f t="shared" si="834"/>
        <v>8.2993713354857501E-3</v>
      </c>
      <c r="I2475" s="160">
        <f t="shared" si="843"/>
        <v>45412</v>
      </c>
      <c r="J2475" s="155">
        <f t="shared" si="831"/>
        <v>31</v>
      </c>
      <c r="K2475" s="155">
        <f t="shared" si="848"/>
        <v>29</v>
      </c>
      <c r="L2475" s="2">
        <f t="shared" si="844"/>
        <v>1.0077618500000001</v>
      </c>
      <c r="M2475" s="157">
        <f t="shared" si="849"/>
        <v>1.0077618500000001</v>
      </c>
      <c r="N2475" s="2">
        <f t="shared" si="835"/>
        <v>344.62001756000001</v>
      </c>
      <c r="O2475" s="161">
        <f t="shared" si="845"/>
        <v>0</v>
      </c>
      <c r="P2475" s="162">
        <f t="shared" si="836"/>
        <v>0</v>
      </c>
      <c r="Q2475" s="157">
        <f t="shared" si="837"/>
        <v>0</v>
      </c>
      <c r="R2475" s="163">
        <f t="shared" si="846"/>
        <v>0.12</v>
      </c>
      <c r="S2475" s="161">
        <f t="shared" si="838"/>
        <v>29</v>
      </c>
      <c r="T2475" s="161">
        <v>360</v>
      </c>
      <c r="U2475" s="164">
        <f t="shared" si="839"/>
        <v>1.008873905</v>
      </c>
      <c r="V2475" s="157">
        <f t="shared" si="840"/>
        <v>3.05812529</v>
      </c>
      <c r="W2475" s="2">
        <f t="shared" si="847"/>
        <v>0</v>
      </c>
      <c r="X2475" s="8"/>
      <c r="Y2475" s="8"/>
      <c r="Z2475" s="5"/>
      <c r="AA2475" s="1"/>
      <c r="AB2475" s="8"/>
      <c r="AC2475" s="3"/>
      <c r="AD2475" s="1"/>
      <c r="AE2475" s="3"/>
      <c r="AF2475" s="3"/>
      <c r="AG2475" s="4"/>
      <c r="AH2475" s="4"/>
      <c r="AI2475" s="4"/>
      <c r="AJ2475" s="1"/>
      <c r="AK2475" s="1"/>
      <c r="AL2475" s="1"/>
      <c r="AM2475" s="1"/>
    </row>
    <row r="2476" spans="1:39" ht="15" customHeight="1" x14ac:dyDescent="0.2">
      <c r="A2476" s="75">
        <f t="shared" si="841"/>
        <v>45411</v>
      </c>
      <c r="B2476" s="2">
        <f t="shared" si="832"/>
        <v>347.87681473999999</v>
      </c>
      <c r="C2476" s="157">
        <f t="shared" si="850"/>
        <v>341.96573086000001</v>
      </c>
      <c r="D2476" s="158">
        <f t="shared" si="842"/>
        <v>6801.72</v>
      </c>
      <c r="E2476" s="150">
        <f>IF(AND(K2476=1,K2475&gt;1),VLOOKUP(A2475,[1]Plan1!$GA$137:$GD$300,4),E2475)</f>
        <v>6858.17</v>
      </c>
      <c r="F2476" s="152">
        <f t="shared" si="833"/>
        <v>45320</v>
      </c>
      <c r="G2476" s="152">
        <f t="shared" ref="G2476:G2539" si="851">IF(I2476&gt;I2475,EDATE(A2475,-1),+G2475)</f>
        <v>45351</v>
      </c>
      <c r="H2476" s="159">
        <f t="shared" si="834"/>
        <v>8.2993713354857501E-3</v>
      </c>
      <c r="I2476" s="160">
        <f t="shared" si="843"/>
        <v>45412</v>
      </c>
      <c r="J2476" s="155">
        <f t="shared" ref="J2476:J2539" si="852">IF(I2476&gt;I2475,I2476-I2475,J2475)</f>
        <v>31</v>
      </c>
      <c r="K2476" s="155">
        <f t="shared" si="848"/>
        <v>30</v>
      </c>
      <c r="L2476" s="2">
        <f t="shared" si="844"/>
        <v>1.0080305700000001</v>
      </c>
      <c r="M2476" s="157">
        <f t="shared" si="849"/>
        <v>1.0080305700000001</v>
      </c>
      <c r="N2476" s="2">
        <f t="shared" si="835"/>
        <v>344.71191059</v>
      </c>
      <c r="O2476" s="161">
        <f t="shared" si="845"/>
        <v>0</v>
      </c>
      <c r="P2476" s="162">
        <f t="shared" si="836"/>
        <v>0</v>
      </c>
      <c r="Q2476" s="157">
        <f t="shared" si="837"/>
        <v>0</v>
      </c>
      <c r="R2476" s="163">
        <f t="shared" si="846"/>
        <v>0.12</v>
      </c>
      <c r="S2476" s="161">
        <f t="shared" si="838"/>
        <v>30</v>
      </c>
      <c r="T2476" s="161">
        <v>360</v>
      </c>
      <c r="U2476" s="164">
        <f t="shared" si="839"/>
        <v>1.009181302</v>
      </c>
      <c r="V2476" s="157">
        <f t="shared" si="840"/>
        <v>3.1649041499999999</v>
      </c>
      <c r="W2476" s="2">
        <f t="shared" si="847"/>
        <v>0</v>
      </c>
      <c r="X2476" s="8"/>
      <c r="Y2476" s="8"/>
      <c r="Z2476" s="5"/>
      <c r="AA2476" s="1"/>
      <c r="AB2476" s="8"/>
      <c r="AC2476" s="3"/>
      <c r="AD2476" s="1"/>
      <c r="AE2476" s="3"/>
      <c r="AF2476" s="3"/>
      <c r="AG2476" s="4"/>
      <c r="AH2476" s="4"/>
      <c r="AI2476" s="4"/>
      <c r="AJ2476" s="1"/>
      <c r="AK2476" s="1"/>
      <c r="AL2476" s="1"/>
      <c r="AM2476" s="1"/>
    </row>
    <row r="2477" spans="1:39" ht="15" customHeight="1" x14ac:dyDescent="0.2">
      <c r="A2477" s="75">
        <f t="shared" si="841"/>
        <v>45412</v>
      </c>
      <c r="B2477" s="2">
        <f t="shared" si="832"/>
        <v>348.07560315000001</v>
      </c>
      <c r="C2477" s="157">
        <f t="shared" si="850"/>
        <v>341.96573086000001</v>
      </c>
      <c r="D2477" s="158">
        <f t="shared" si="842"/>
        <v>6801.72</v>
      </c>
      <c r="E2477" s="150">
        <f>IF(AND(K2477=1,K2476&gt;1),VLOOKUP(A2476,[1]Plan1!$GA$137:$GD$300,4),E2476)</f>
        <v>6858.17</v>
      </c>
      <c r="F2477" s="152">
        <f t="shared" si="833"/>
        <v>45320</v>
      </c>
      <c r="G2477" s="152">
        <f t="shared" si="851"/>
        <v>45351</v>
      </c>
      <c r="H2477" s="159">
        <f t="shared" si="834"/>
        <v>8.2993713354857501E-3</v>
      </c>
      <c r="I2477" s="160">
        <f t="shared" si="843"/>
        <v>45412</v>
      </c>
      <c r="J2477" s="155">
        <f t="shared" si="852"/>
        <v>31</v>
      </c>
      <c r="K2477" s="155">
        <f t="shared" si="848"/>
        <v>31</v>
      </c>
      <c r="L2477" s="2">
        <f t="shared" si="844"/>
        <v>1.00829937</v>
      </c>
      <c r="M2477" s="157">
        <f t="shared" si="849"/>
        <v>1.00829937</v>
      </c>
      <c r="N2477" s="2">
        <f t="shared" si="835"/>
        <v>344.80383097999999</v>
      </c>
      <c r="O2477" s="161">
        <f t="shared" si="845"/>
        <v>45</v>
      </c>
      <c r="P2477" s="162">
        <f t="shared" si="836"/>
        <v>9.5803981234058103E-2</v>
      </c>
      <c r="Q2477" s="157">
        <f t="shared" si="837"/>
        <v>33.033579750000001</v>
      </c>
      <c r="R2477" s="163">
        <f t="shared" si="846"/>
        <v>0.12</v>
      </c>
      <c r="S2477" s="161">
        <f t="shared" si="838"/>
        <v>31</v>
      </c>
      <c r="T2477" s="161">
        <v>360</v>
      </c>
      <c r="U2477" s="164">
        <f t="shared" si="839"/>
        <v>1.0094887930000001</v>
      </c>
      <c r="V2477" s="157">
        <f t="shared" si="840"/>
        <v>3.2717721700000002</v>
      </c>
      <c r="W2477" s="2">
        <f t="shared" si="847"/>
        <v>36.30535192</v>
      </c>
      <c r="X2477" s="8"/>
      <c r="Y2477" s="8"/>
      <c r="Z2477" s="5"/>
      <c r="AA2477" s="1"/>
      <c r="AB2477" s="8"/>
      <c r="AC2477" s="3"/>
      <c r="AD2477" s="1"/>
      <c r="AE2477" s="3"/>
      <c r="AF2477" s="3"/>
      <c r="AG2477" s="4"/>
      <c r="AH2477" s="4"/>
      <c r="AI2477" s="4"/>
      <c r="AJ2477" s="1"/>
      <c r="AK2477" s="1"/>
      <c r="AL2477" s="1"/>
      <c r="AM2477" s="1"/>
    </row>
    <row r="2478" spans="1:39" ht="15" customHeight="1" x14ac:dyDescent="0.2">
      <c r="A2478" s="75">
        <f t="shared" si="841"/>
        <v>45413</v>
      </c>
      <c r="B2478" s="2">
        <f t="shared" si="832"/>
        <v>311.88502563000003</v>
      </c>
      <c r="C2478" s="157">
        <f t="shared" si="850"/>
        <v>311.77025122999999</v>
      </c>
      <c r="D2478" s="158">
        <f t="shared" si="842"/>
        <v>6858.17</v>
      </c>
      <c r="E2478" s="150">
        <f>IF(AND(K2478=1,K2477&gt;1),VLOOKUP(A2477,[1]Plan1!$GA$137:$GD$300,4),E2477)</f>
        <v>6869.14</v>
      </c>
      <c r="F2478" s="152">
        <f t="shared" si="833"/>
        <v>45351</v>
      </c>
      <c r="G2478" s="152">
        <f t="shared" si="851"/>
        <v>45381</v>
      </c>
      <c r="H2478" s="159">
        <f t="shared" si="834"/>
        <v>1.5995520670966101E-3</v>
      </c>
      <c r="I2478" s="160">
        <f t="shared" si="843"/>
        <v>45442</v>
      </c>
      <c r="J2478" s="155">
        <f t="shared" si="852"/>
        <v>30</v>
      </c>
      <c r="K2478" s="155">
        <f t="shared" si="848"/>
        <v>1</v>
      </c>
      <c r="L2478" s="2">
        <f t="shared" si="844"/>
        <v>1.00005327</v>
      </c>
      <c r="M2478" s="157">
        <f t="shared" si="849"/>
        <v>1.00005327</v>
      </c>
      <c r="N2478" s="2">
        <f t="shared" si="835"/>
        <v>311.78685923</v>
      </c>
      <c r="O2478" s="161">
        <f t="shared" si="845"/>
        <v>0</v>
      </c>
      <c r="P2478" s="162">
        <f t="shared" si="836"/>
        <v>0</v>
      </c>
      <c r="Q2478" s="157">
        <f t="shared" si="837"/>
        <v>0</v>
      </c>
      <c r="R2478" s="163">
        <f t="shared" si="846"/>
        <v>0.12</v>
      </c>
      <c r="S2478" s="161">
        <f t="shared" si="838"/>
        <v>1</v>
      </c>
      <c r="T2478" s="161">
        <v>360</v>
      </c>
      <c r="U2478" s="164">
        <f t="shared" si="839"/>
        <v>1.0003148509999999</v>
      </c>
      <c r="V2478" s="157">
        <f t="shared" si="840"/>
        <v>9.8166400000000001E-2</v>
      </c>
      <c r="W2478" s="2">
        <f t="shared" si="847"/>
        <v>0</v>
      </c>
      <c r="X2478" s="8"/>
      <c r="Y2478" s="8"/>
      <c r="Z2478" s="5"/>
      <c r="AA2478" s="1"/>
      <c r="AB2478" s="8"/>
      <c r="AC2478" s="3"/>
      <c r="AD2478" s="1"/>
      <c r="AE2478" s="3"/>
      <c r="AF2478" s="3"/>
      <c r="AG2478" s="4"/>
      <c r="AH2478" s="4"/>
      <c r="AI2478" s="4"/>
      <c r="AJ2478" s="1"/>
      <c r="AK2478" s="1"/>
      <c r="AL2478" s="1"/>
      <c r="AM2478" s="1"/>
    </row>
    <row r="2479" spans="1:39" ht="15" customHeight="1" x14ac:dyDescent="0.2">
      <c r="A2479" s="75">
        <f t="shared" si="841"/>
        <v>45414</v>
      </c>
      <c r="B2479" s="2">
        <f t="shared" si="832"/>
        <v>311.99984479</v>
      </c>
      <c r="C2479" s="157">
        <f t="shared" si="850"/>
        <v>311.77025122999999</v>
      </c>
      <c r="D2479" s="158">
        <f t="shared" si="842"/>
        <v>6858.17</v>
      </c>
      <c r="E2479" s="150">
        <f>IF(AND(K2479=1,K2478&gt;1),VLOOKUP(A2478,[1]Plan1!$GA$137:$GD$300,4),E2478)</f>
        <v>6869.14</v>
      </c>
      <c r="F2479" s="152">
        <f t="shared" si="833"/>
        <v>45351</v>
      </c>
      <c r="G2479" s="152">
        <f t="shared" si="851"/>
        <v>45381</v>
      </c>
      <c r="H2479" s="159">
        <f t="shared" si="834"/>
        <v>1.5995520670966101E-3</v>
      </c>
      <c r="I2479" s="160">
        <f t="shared" si="843"/>
        <v>45442</v>
      </c>
      <c r="J2479" s="155">
        <f t="shared" si="852"/>
        <v>30</v>
      </c>
      <c r="K2479" s="155">
        <f t="shared" si="848"/>
        <v>2</v>
      </c>
      <c r="L2479" s="2">
        <f t="shared" si="844"/>
        <v>1.0001065499999999</v>
      </c>
      <c r="M2479" s="157">
        <f t="shared" si="849"/>
        <v>1.0001065499999999</v>
      </c>
      <c r="N2479" s="2">
        <f t="shared" si="835"/>
        <v>311.80347035</v>
      </c>
      <c r="O2479" s="161">
        <f t="shared" si="845"/>
        <v>0</v>
      </c>
      <c r="P2479" s="162">
        <f t="shared" si="836"/>
        <v>0</v>
      </c>
      <c r="Q2479" s="157">
        <f t="shared" si="837"/>
        <v>0</v>
      </c>
      <c r="R2479" s="163">
        <f t="shared" si="846"/>
        <v>0.12</v>
      </c>
      <c r="S2479" s="161">
        <f t="shared" si="838"/>
        <v>2</v>
      </c>
      <c r="T2479" s="161">
        <v>360</v>
      </c>
      <c r="U2479" s="164">
        <f t="shared" si="839"/>
        <v>1.000629802</v>
      </c>
      <c r="V2479" s="157">
        <f t="shared" si="840"/>
        <v>0.19637444000000001</v>
      </c>
      <c r="W2479" s="2">
        <f t="shared" si="847"/>
        <v>0</v>
      </c>
      <c r="X2479" s="8"/>
      <c r="Y2479" s="8"/>
      <c r="Z2479" s="5"/>
      <c r="AA2479" s="1"/>
      <c r="AB2479" s="8"/>
      <c r="AC2479" s="3"/>
      <c r="AD2479" s="1"/>
      <c r="AE2479" s="3"/>
      <c r="AF2479" s="3"/>
      <c r="AG2479" s="4"/>
      <c r="AH2479" s="4"/>
      <c r="AI2479" s="4"/>
      <c r="AJ2479" s="1"/>
      <c r="AK2479" s="1"/>
      <c r="AL2479" s="1"/>
      <c r="AM2479" s="1"/>
    </row>
    <row r="2480" spans="1:39" ht="15" customHeight="1" x14ac:dyDescent="0.2">
      <c r="A2480" s="75">
        <f t="shared" si="841"/>
        <v>45415</v>
      </c>
      <c r="B2480" s="2">
        <f t="shared" si="832"/>
        <v>312.11470840999999</v>
      </c>
      <c r="C2480" s="157">
        <f t="shared" si="850"/>
        <v>311.77025122999999</v>
      </c>
      <c r="D2480" s="158">
        <f t="shared" si="842"/>
        <v>6858.17</v>
      </c>
      <c r="E2480" s="150">
        <f>IF(AND(K2480=1,K2479&gt;1),VLOOKUP(A2479,[1]Plan1!$GA$137:$GD$300,4),E2479)</f>
        <v>6869.14</v>
      </c>
      <c r="F2480" s="152">
        <f t="shared" si="833"/>
        <v>45351</v>
      </c>
      <c r="G2480" s="152">
        <f t="shared" si="851"/>
        <v>45381</v>
      </c>
      <c r="H2480" s="159">
        <f t="shared" si="834"/>
        <v>1.5995520670966101E-3</v>
      </c>
      <c r="I2480" s="160">
        <f t="shared" si="843"/>
        <v>45442</v>
      </c>
      <c r="J2480" s="155">
        <f t="shared" si="852"/>
        <v>30</v>
      </c>
      <c r="K2480" s="155">
        <f t="shared" si="848"/>
        <v>3</v>
      </c>
      <c r="L2480" s="2">
        <f t="shared" si="844"/>
        <v>1.00015984</v>
      </c>
      <c r="M2480" s="157">
        <f t="shared" si="849"/>
        <v>1.00015984</v>
      </c>
      <c r="N2480" s="2">
        <f t="shared" si="835"/>
        <v>311.82008458000001</v>
      </c>
      <c r="O2480" s="161">
        <f t="shared" si="845"/>
        <v>0</v>
      </c>
      <c r="P2480" s="162">
        <f t="shared" si="836"/>
        <v>0</v>
      </c>
      <c r="Q2480" s="157">
        <f t="shared" si="837"/>
        <v>0</v>
      </c>
      <c r="R2480" s="163">
        <f t="shared" si="846"/>
        <v>0.12</v>
      </c>
      <c r="S2480" s="161">
        <f t="shared" si="838"/>
        <v>3</v>
      </c>
      <c r="T2480" s="161">
        <v>360</v>
      </c>
      <c r="U2480" s="164">
        <f t="shared" si="839"/>
        <v>1.0009448519999999</v>
      </c>
      <c r="V2480" s="157">
        <f t="shared" si="840"/>
        <v>0.29462382999999998</v>
      </c>
      <c r="W2480" s="2">
        <f t="shared" si="847"/>
        <v>0</v>
      </c>
      <c r="X2480" s="8"/>
      <c r="Y2480" s="8"/>
      <c r="Z2480" s="5"/>
      <c r="AA2480" s="1"/>
      <c r="AB2480" s="8"/>
      <c r="AC2480" s="3"/>
      <c r="AD2480" s="1"/>
      <c r="AE2480" s="3"/>
      <c r="AF2480" s="3"/>
      <c r="AG2480" s="4"/>
      <c r="AH2480" s="4"/>
      <c r="AI2480" s="4"/>
      <c r="AJ2480" s="1"/>
      <c r="AK2480" s="1"/>
      <c r="AL2480" s="1"/>
      <c r="AM2480" s="1"/>
    </row>
    <row r="2481" spans="1:39" ht="15" customHeight="1" x14ac:dyDescent="0.2">
      <c r="A2481" s="75">
        <f t="shared" si="841"/>
        <v>45416</v>
      </c>
      <c r="B2481" s="2">
        <f t="shared" si="832"/>
        <v>312.22961024</v>
      </c>
      <c r="C2481" s="157">
        <f t="shared" si="850"/>
        <v>311.77025122999999</v>
      </c>
      <c r="D2481" s="158">
        <f t="shared" si="842"/>
        <v>6858.17</v>
      </c>
      <c r="E2481" s="150">
        <f>IF(AND(K2481=1,K2480&gt;1),VLOOKUP(A2480,[1]Plan1!$GA$137:$GD$300,4),E2480)</f>
        <v>6869.14</v>
      </c>
      <c r="F2481" s="152">
        <f t="shared" si="833"/>
        <v>45351</v>
      </c>
      <c r="G2481" s="152">
        <f t="shared" si="851"/>
        <v>45381</v>
      </c>
      <c r="H2481" s="159">
        <f t="shared" si="834"/>
        <v>1.5995520670966101E-3</v>
      </c>
      <c r="I2481" s="160">
        <f t="shared" si="843"/>
        <v>45442</v>
      </c>
      <c r="J2481" s="155">
        <f t="shared" si="852"/>
        <v>30</v>
      </c>
      <c r="K2481" s="155">
        <f t="shared" si="848"/>
        <v>4</v>
      </c>
      <c r="L2481" s="2">
        <f t="shared" si="844"/>
        <v>1.00021312</v>
      </c>
      <c r="M2481" s="157">
        <f t="shared" si="849"/>
        <v>1.00021312</v>
      </c>
      <c r="N2481" s="2">
        <f t="shared" si="835"/>
        <v>311.83669570000001</v>
      </c>
      <c r="O2481" s="161">
        <f t="shared" si="845"/>
        <v>0</v>
      </c>
      <c r="P2481" s="162">
        <f t="shared" si="836"/>
        <v>0</v>
      </c>
      <c r="Q2481" s="157">
        <f t="shared" si="837"/>
        <v>0</v>
      </c>
      <c r="R2481" s="163">
        <f t="shared" si="846"/>
        <v>0.12</v>
      </c>
      <c r="S2481" s="161">
        <f t="shared" si="838"/>
        <v>4</v>
      </c>
      <c r="T2481" s="161">
        <v>360</v>
      </c>
      <c r="U2481" s="164">
        <f t="shared" si="839"/>
        <v>1.0012600009999999</v>
      </c>
      <c r="V2481" s="157">
        <f t="shared" si="840"/>
        <v>0.39291453999999998</v>
      </c>
      <c r="W2481" s="2">
        <f t="shared" si="847"/>
        <v>0</v>
      </c>
      <c r="X2481" s="8"/>
      <c r="Y2481" s="8"/>
      <c r="Z2481" s="5"/>
      <c r="AA2481" s="1"/>
      <c r="AB2481" s="8"/>
      <c r="AC2481" s="3"/>
      <c r="AD2481" s="1"/>
      <c r="AE2481" s="3"/>
      <c r="AF2481" s="3"/>
      <c r="AG2481" s="4"/>
      <c r="AH2481" s="4"/>
      <c r="AI2481" s="4"/>
      <c r="AJ2481" s="1"/>
      <c r="AK2481" s="1"/>
      <c r="AL2481" s="1"/>
      <c r="AM2481" s="1"/>
    </row>
    <row r="2482" spans="1:39" ht="15" customHeight="1" x14ac:dyDescent="0.2">
      <c r="A2482" s="75">
        <f t="shared" si="841"/>
        <v>45417</v>
      </c>
      <c r="B2482" s="2">
        <f t="shared" si="832"/>
        <v>312.34455654999999</v>
      </c>
      <c r="C2482" s="157">
        <f t="shared" si="850"/>
        <v>311.77025122999999</v>
      </c>
      <c r="D2482" s="158">
        <f t="shared" si="842"/>
        <v>6858.17</v>
      </c>
      <c r="E2482" s="150">
        <f>IF(AND(K2482=1,K2481&gt;1),VLOOKUP(A2481,[1]Plan1!$GA$137:$GD$300,4),E2481)</f>
        <v>6869.14</v>
      </c>
      <c r="F2482" s="152">
        <f t="shared" si="833"/>
        <v>45351</v>
      </c>
      <c r="G2482" s="152">
        <f t="shared" si="851"/>
        <v>45381</v>
      </c>
      <c r="H2482" s="159">
        <f t="shared" si="834"/>
        <v>1.5995520670966101E-3</v>
      </c>
      <c r="I2482" s="160">
        <f t="shared" si="843"/>
        <v>45442</v>
      </c>
      <c r="J2482" s="155">
        <f t="shared" si="852"/>
        <v>30</v>
      </c>
      <c r="K2482" s="155">
        <f t="shared" si="848"/>
        <v>5</v>
      </c>
      <c r="L2482" s="2">
        <f t="shared" si="844"/>
        <v>1.0002664100000001</v>
      </c>
      <c r="M2482" s="157">
        <f t="shared" si="849"/>
        <v>1.0002664100000001</v>
      </c>
      <c r="N2482" s="2">
        <f t="shared" si="835"/>
        <v>311.85330993999997</v>
      </c>
      <c r="O2482" s="161">
        <f t="shared" si="845"/>
        <v>0</v>
      </c>
      <c r="P2482" s="162">
        <f t="shared" si="836"/>
        <v>0</v>
      </c>
      <c r="Q2482" s="157">
        <f t="shared" si="837"/>
        <v>0</v>
      </c>
      <c r="R2482" s="163">
        <f t="shared" si="846"/>
        <v>0.12</v>
      </c>
      <c r="S2482" s="161">
        <f t="shared" si="838"/>
        <v>5</v>
      </c>
      <c r="T2482" s="161">
        <v>360</v>
      </c>
      <c r="U2482" s="164">
        <f t="shared" si="839"/>
        <v>1.0015752490000001</v>
      </c>
      <c r="V2482" s="157">
        <f t="shared" si="840"/>
        <v>0.49124660999999997</v>
      </c>
      <c r="W2482" s="2">
        <f t="shared" si="847"/>
        <v>0</v>
      </c>
      <c r="X2482" s="8"/>
      <c r="Y2482" s="8"/>
      <c r="Z2482" s="5"/>
      <c r="AA2482" s="1"/>
      <c r="AB2482" s="8"/>
      <c r="AC2482" s="3"/>
      <c r="AD2482" s="1"/>
      <c r="AE2482" s="3"/>
      <c r="AF2482" s="3"/>
      <c r="AG2482" s="4"/>
      <c r="AH2482" s="4"/>
      <c r="AI2482" s="4"/>
      <c r="AJ2482" s="1"/>
      <c r="AK2482" s="1"/>
      <c r="AL2482" s="1"/>
      <c r="AM2482" s="1"/>
    </row>
    <row r="2483" spans="1:39" ht="15" customHeight="1" x14ac:dyDescent="0.2">
      <c r="A2483" s="75">
        <f t="shared" si="841"/>
        <v>45418</v>
      </c>
      <c r="B2483" s="2">
        <f t="shared" si="832"/>
        <v>312.45954419999998</v>
      </c>
      <c r="C2483" s="157">
        <f t="shared" si="850"/>
        <v>311.77025122999999</v>
      </c>
      <c r="D2483" s="158">
        <f t="shared" si="842"/>
        <v>6858.17</v>
      </c>
      <c r="E2483" s="150">
        <f>IF(AND(K2483=1,K2482&gt;1),VLOOKUP(A2482,[1]Plan1!$GA$137:$GD$300,4),E2482)</f>
        <v>6869.14</v>
      </c>
      <c r="F2483" s="152">
        <f t="shared" si="833"/>
        <v>45351</v>
      </c>
      <c r="G2483" s="152">
        <f t="shared" si="851"/>
        <v>45381</v>
      </c>
      <c r="H2483" s="159">
        <f t="shared" si="834"/>
        <v>1.5995520670966101E-3</v>
      </c>
      <c r="I2483" s="160">
        <f t="shared" si="843"/>
        <v>45442</v>
      </c>
      <c r="J2483" s="155">
        <f t="shared" si="852"/>
        <v>30</v>
      </c>
      <c r="K2483" s="155">
        <f t="shared" si="848"/>
        <v>6</v>
      </c>
      <c r="L2483" s="2">
        <f t="shared" si="844"/>
        <v>1.0003196999999999</v>
      </c>
      <c r="M2483" s="157">
        <f t="shared" si="849"/>
        <v>1.0003196999999999</v>
      </c>
      <c r="N2483" s="2">
        <f t="shared" si="835"/>
        <v>311.86992416999999</v>
      </c>
      <c r="O2483" s="161">
        <f t="shared" si="845"/>
        <v>0</v>
      </c>
      <c r="P2483" s="162">
        <f t="shared" si="836"/>
        <v>0</v>
      </c>
      <c r="Q2483" s="157">
        <f t="shared" si="837"/>
        <v>0</v>
      </c>
      <c r="R2483" s="163">
        <f t="shared" si="846"/>
        <v>0.12</v>
      </c>
      <c r="S2483" s="161">
        <f t="shared" si="838"/>
        <v>6</v>
      </c>
      <c r="T2483" s="161">
        <v>360</v>
      </c>
      <c r="U2483" s="164">
        <f t="shared" si="839"/>
        <v>1.001890596</v>
      </c>
      <c r="V2483" s="157">
        <f t="shared" si="840"/>
        <v>0.58962002999999996</v>
      </c>
      <c r="W2483" s="2">
        <f t="shared" si="847"/>
        <v>0</v>
      </c>
      <c r="X2483" s="8"/>
      <c r="Y2483" s="8"/>
      <c r="Z2483" s="5"/>
      <c r="AA2483" s="1"/>
      <c r="AB2483" s="8"/>
      <c r="AC2483" s="3"/>
      <c r="AD2483" s="1"/>
      <c r="AE2483" s="3"/>
      <c r="AF2483" s="3"/>
      <c r="AG2483" s="4"/>
      <c r="AH2483" s="4"/>
      <c r="AI2483" s="4"/>
      <c r="AJ2483" s="1"/>
      <c r="AK2483" s="1"/>
      <c r="AL2483" s="1"/>
      <c r="AM2483" s="1"/>
    </row>
    <row r="2484" spans="1:39" ht="15" customHeight="1" x14ac:dyDescent="0.2">
      <c r="A2484" s="75">
        <f t="shared" si="841"/>
        <v>45419</v>
      </c>
      <c r="B2484" s="2">
        <f t="shared" si="832"/>
        <v>312.57457664999998</v>
      </c>
      <c r="C2484" s="157">
        <f t="shared" si="850"/>
        <v>311.77025122999999</v>
      </c>
      <c r="D2484" s="158">
        <f t="shared" si="842"/>
        <v>6858.17</v>
      </c>
      <c r="E2484" s="150">
        <f>IF(AND(K2484=1,K2483&gt;1),VLOOKUP(A2483,[1]Plan1!$GA$137:$GD$300,4),E2483)</f>
        <v>6869.14</v>
      </c>
      <c r="F2484" s="152">
        <f t="shared" si="833"/>
        <v>45351</v>
      </c>
      <c r="G2484" s="152">
        <f t="shared" si="851"/>
        <v>45381</v>
      </c>
      <c r="H2484" s="159">
        <f t="shared" si="834"/>
        <v>1.5995520670966101E-3</v>
      </c>
      <c r="I2484" s="160">
        <f t="shared" si="843"/>
        <v>45442</v>
      </c>
      <c r="J2484" s="155">
        <f t="shared" si="852"/>
        <v>30</v>
      </c>
      <c r="K2484" s="155">
        <f t="shared" si="848"/>
        <v>7</v>
      </c>
      <c r="L2484" s="2">
        <f t="shared" si="844"/>
        <v>1.000373</v>
      </c>
      <c r="M2484" s="157">
        <f t="shared" si="849"/>
        <v>1.000373</v>
      </c>
      <c r="N2484" s="2">
        <f t="shared" si="835"/>
        <v>311.88654152999999</v>
      </c>
      <c r="O2484" s="161">
        <f t="shared" si="845"/>
        <v>0</v>
      </c>
      <c r="P2484" s="162">
        <f t="shared" si="836"/>
        <v>0</v>
      </c>
      <c r="Q2484" s="157">
        <f t="shared" si="837"/>
        <v>0</v>
      </c>
      <c r="R2484" s="163">
        <f t="shared" si="846"/>
        <v>0.12</v>
      </c>
      <c r="S2484" s="161">
        <f t="shared" si="838"/>
        <v>7</v>
      </c>
      <c r="T2484" s="161">
        <v>360</v>
      </c>
      <c r="U2484" s="164">
        <f t="shared" si="839"/>
        <v>1.0022060429999999</v>
      </c>
      <c r="V2484" s="157">
        <f t="shared" si="840"/>
        <v>0.68803512</v>
      </c>
      <c r="W2484" s="2">
        <f t="shared" si="847"/>
        <v>0</v>
      </c>
      <c r="X2484" s="8"/>
      <c r="Y2484" s="8"/>
      <c r="Z2484" s="5"/>
      <c r="AA2484" s="1"/>
      <c r="AB2484" s="8"/>
      <c r="AC2484" s="3"/>
      <c r="AD2484" s="1"/>
      <c r="AE2484" s="3"/>
      <c r="AF2484" s="3"/>
      <c r="AG2484" s="4"/>
      <c r="AH2484" s="4"/>
      <c r="AI2484" s="4"/>
      <c r="AJ2484" s="1"/>
      <c r="AK2484" s="1"/>
      <c r="AL2484" s="1"/>
      <c r="AM2484" s="1"/>
    </row>
    <row r="2485" spans="1:39" ht="15" customHeight="1" x14ac:dyDescent="0.2">
      <c r="A2485" s="75">
        <f t="shared" si="841"/>
        <v>45420</v>
      </c>
      <c r="B2485" s="2">
        <f t="shared" si="832"/>
        <v>312.68964733000001</v>
      </c>
      <c r="C2485" s="157">
        <f t="shared" si="850"/>
        <v>311.77025122999999</v>
      </c>
      <c r="D2485" s="158">
        <f t="shared" si="842"/>
        <v>6858.17</v>
      </c>
      <c r="E2485" s="150">
        <f>IF(AND(K2485=1,K2484&gt;1),VLOOKUP(A2484,[1]Plan1!$GA$137:$GD$300,4),E2484)</f>
        <v>6869.14</v>
      </c>
      <c r="F2485" s="152">
        <f t="shared" si="833"/>
        <v>45351</v>
      </c>
      <c r="G2485" s="152">
        <f t="shared" si="851"/>
        <v>45381</v>
      </c>
      <c r="H2485" s="159">
        <f t="shared" si="834"/>
        <v>1.5995520670966101E-3</v>
      </c>
      <c r="I2485" s="160">
        <f t="shared" si="843"/>
        <v>45442</v>
      </c>
      <c r="J2485" s="155">
        <f t="shared" si="852"/>
        <v>30</v>
      </c>
      <c r="K2485" s="155">
        <f t="shared" si="848"/>
        <v>8</v>
      </c>
      <c r="L2485" s="2">
        <f t="shared" si="844"/>
        <v>1.0004262900000001</v>
      </c>
      <c r="M2485" s="157">
        <f t="shared" si="849"/>
        <v>1.0004262900000001</v>
      </c>
      <c r="N2485" s="2">
        <f t="shared" si="835"/>
        <v>311.90315577000001</v>
      </c>
      <c r="O2485" s="161">
        <f t="shared" si="845"/>
        <v>0</v>
      </c>
      <c r="P2485" s="162">
        <f t="shared" si="836"/>
        <v>0</v>
      </c>
      <c r="Q2485" s="157">
        <f t="shared" si="837"/>
        <v>0</v>
      </c>
      <c r="R2485" s="163">
        <f t="shared" si="846"/>
        <v>0.12</v>
      </c>
      <c r="S2485" s="161">
        <f t="shared" si="838"/>
        <v>8</v>
      </c>
      <c r="T2485" s="161">
        <v>360</v>
      </c>
      <c r="U2485" s="164">
        <f t="shared" si="839"/>
        <v>1.0025215890000001</v>
      </c>
      <c r="V2485" s="157">
        <f t="shared" si="840"/>
        <v>0.78649155999999998</v>
      </c>
      <c r="W2485" s="2">
        <f t="shared" si="847"/>
        <v>0</v>
      </c>
      <c r="X2485" s="8"/>
      <c r="Y2485" s="8"/>
      <c r="Z2485" s="5"/>
      <c r="AA2485" s="1"/>
      <c r="AB2485" s="8"/>
      <c r="AC2485" s="3"/>
      <c r="AD2485" s="1"/>
      <c r="AE2485" s="3"/>
      <c r="AF2485" s="3"/>
      <c r="AG2485" s="4"/>
      <c r="AH2485" s="4"/>
      <c r="AI2485" s="4"/>
      <c r="AJ2485" s="1"/>
      <c r="AK2485" s="1"/>
      <c r="AL2485" s="1"/>
      <c r="AM2485" s="1"/>
    </row>
    <row r="2486" spans="1:39" ht="15" customHeight="1" x14ac:dyDescent="0.2">
      <c r="A2486" s="75">
        <f t="shared" si="841"/>
        <v>45421</v>
      </c>
      <c r="B2486" s="2">
        <f t="shared" si="832"/>
        <v>312.80476249999998</v>
      </c>
      <c r="C2486" s="157">
        <f t="shared" si="850"/>
        <v>311.77025122999999</v>
      </c>
      <c r="D2486" s="158">
        <f t="shared" si="842"/>
        <v>6858.17</v>
      </c>
      <c r="E2486" s="150">
        <f>IF(AND(K2486=1,K2485&gt;1),VLOOKUP(A2485,[1]Plan1!$GA$137:$GD$300,4),E2485)</f>
        <v>6869.14</v>
      </c>
      <c r="F2486" s="152">
        <f t="shared" si="833"/>
        <v>45351</v>
      </c>
      <c r="G2486" s="152">
        <f t="shared" si="851"/>
        <v>45381</v>
      </c>
      <c r="H2486" s="159">
        <f t="shared" si="834"/>
        <v>1.5995520670966101E-3</v>
      </c>
      <c r="I2486" s="160">
        <f t="shared" si="843"/>
        <v>45442</v>
      </c>
      <c r="J2486" s="155">
        <f t="shared" si="852"/>
        <v>30</v>
      </c>
      <c r="K2486" s="155">
        <f t="shared" si="848"/>
        <v>9</v>
      </c>
      <c r="L2486" s="2">
        <f t="shared" si="844"/>
        <v>1.0004795900000001</v>
      </c>
      <c r="M2486" s="157">
        <f t="shared" si="849"/>
        <v>1.0004795900000001</v>
      </c>
      <c r="N2486" s="2">
        <f t="shared" si="835"/>
        <v>311.91977312</v>
      </c>
      <c r="O2486" s="161">
        <f t="shared" si="845"/>
        <v>0</v>
      </c>
      <c r="P2486" s="162">
        <f t="shared" si="836"/>
        <v>0</v>
      </c>
      <c r="Q2486" s="157">
        <f t="shared" si="837"/>
        <v>0</v>
      </c>
      <c r="R2486" s="163">
        <f t="shared" si="846"/>
        <v>0.12</v>
      </c>
      <c r="S2486" s="161">
        <f t="shared" si="838"/>
        <v>9</v>
      </c>
      <c r="T2486" s="161">
        <v>360</v>
      </c>
      <c r="U2486" s="164">
        <f t="shared" si="839"/>
        <v>1.002837234</v>
      </c>
      <c r="V2486" s="157">
        <f t="shared" si="840"/>
        <v>0.88498938000000005</v>
      </c>
      <c r="W2486" s="2">
        <f t="shared" si="847"/>
        <v>0</v>
      </c>
      <c r="X2486" s="8"/>
      <c r="Y2486" s="8"/>
      <c r="Z2486" s="5"/>
      <c r="AA2486" s="1"/>
      <c r="AB2486" s="8"/>
      <c r="AC2486" s="3"/>
      <c r="AD2486" s="1"/>
      <c r="AE2486" s="3"/>
      <c r="AF2486" s="3"/>
      <c r="AG2486" s="4"/>
      <c r="AH2486" s="4"/>
      <c r="AI2486" s="4"/>
      <c r="AJ2486" s="1"/>
      <c r="AK2486" s="1"/>
      <c r="AL2486" s="1"/>
      <c r="AM2486" s="1"/>
    </row>
    <row r="2487" spans="1:39" ht="15" customHeight="1" x14ac:dyDescent="0.2">
      <c r="A2487" s="75">
        <f t="shared" si="841"/>
        <v>45422</v>
      </c>
      <c r="B2487" s="2">
        <f t="shared" si="832"/>
        <v>312.91991934999999</v>
      </c>
      <c r="C2487" s="157">
        <f t="shared" si="850"/>
        <v>311.77025122999999</v>
      </c>
      <c r="D2487" s="158">
        <f t="shared" si="842"/>
        <v>6858.17</v>
      </c>
      <c r="E2487" s="150">
        <f>IF(AND(K2487=1,K2486&gt;1),VLOOKUP(A2486,[1]Plan1!$GA$137:$GD$300,4),E2486)</f>
        <v>6869.14</v>
      </c>
      <c r="F2487" s="152">
        <f t="shared" si="833"/>
        <v>45351</v>
      </c>
      <c r="G2487" s="152">
        <f t="shared" si="851"/>
        <v>45381</v>
      </c>
      <c r="H2487" s="159">
        <f t="shared" si="834"/>
        <v>1.5995520670966101E-3</v>
      </c>
      <c r="I2487" s="160">
        <f t="shared" si="843"/>
        <v>45442</v>
      </c>
      <c r="J2487" s="155">
        <f t="shared" si="852"/>
        <v>30</v>
      </c>
      <c r="K2487" s="155">
        <f t="shared" si="848"/>
        <v>10</v>
      </c>
      <c r="L2487" s="2">
        <f t="shared" si="844"/>
        <v>1.0005328899999999</v>
      </c>
      <c r="M2487" s="157">
        <f t="shared" si="849"/>
        <v>1.0005328899999999</v>
      </c>
      <c r="N2487" s="2">
        <f t="shared" si="835"/>
        <v>311.93639046999999</v>
      </c>
      <c r="O2487" s="161">
        <f t="shared" si="845"/>
        <v>0</v>
      </c>
      <c r="P2487" s="162">
        <f t="shared" si="836"/>
        <v>0</v>
      </c>
      <c r="Q2487" s="157">
        <f t="shared" si="837"/>
        <v>0</v>
      </c>
      <c r="R2487" s="163">
        <f t="shared" si="846"/>
        <v>0.12</v>
      </c>
      <c r="S2487" s="161">
        <f t="shared" si="838"/>
        <v>10</v>
      </c>
      <c r="T2487" s="161">
        <v>360</v>
      </c>
      <c r="U2487" s="164">
        <f t="shared" si="839"/>
        <v>1.003152979</v>
      </c>
      <c r="V2487" s="157">
        <f t="shared" si="840"/>
        <v>0.98352888000000005</v>
      </c>
      <c r="W2487" s="2">
        <f t="shared" si="847"/>
        <v>0</v>
      </c>
      <c r="X2487" s="8"/>
      <c r="Y2487" s="8"/>
      <c r="Z2487" s="5"/>
      <c r="AA2487" s="1"/>
      <c r="AB2487" s="8"/>
      <c r="AC2487" s="3"/>
      <c r="AD2487" s="1"/>
      <c r="AE2487" s="3"/>
      <c r="AF2487" s="3"/>
      <c r="AG2487" s="4"/>
      <c r="AH2487" s="4"/>
      <c r="AI2487" s="4"/>
      <c r="AJ2487" s="1"/>
      <c r="AK2487" s="1"/>
      <c r="AL2487" s="1"/>
      <c r="AM2487" s="1"/>
    </row>
    <row r="2488" spans="1:39" ht="15" customHeight="1" x14ac:dyDescent="0.2">
      <c r="A2488" s="75">
        <f t="shared" si="841"/>
        <v>45423</v>
      </c>
      <c r="B2488" s="2">
        <f t="shared" si="832"/>
        <v>313.03512072000001</v>
      </c>
      <c r="C2488" s="157">
        <f t="shared" si="850"/>
        <v>311.77025122999999</v>
      </c>
      <c r="D2488" s="158">
        <f t="shared" si="842"/>
        <v>6858.17</v>
      </c>
      <c r="E2488" s="150">
        <f>IF(AND(K2488=1,K2487&gt;1),VLOOKUP(A2487,[1]Plan1!$GA$137:$GD$300,4),E2487)</f>
        <v>6869.14</v>
      </c>
      <c r="F2488" s="152">
        <f t="shared" si="833"/>
        <v>45351</v>
      </c>
      <c r="G2488" s="152">
        <f t="shared" si="851"/>
        <v>45381</v>
      </c>
      <c r="H2488" s="159">
        <f t="shared" si="834"/>
        <v>1.5995520670966101E-3</v>
      </c>
      <c r="I2488" s="160">
        <f t="shared" si="843"/>
        <v>45442</v>
      </c>
      <c r="J2488" s="155">
        <f t="shared" si="852"/>
        <v>30</v>
      </c>
      <c r="K2488" s="155">
        <f t="shared" si="848"/>
        <v>11</v>
      </c>
      <c r="L2488" s="2">
        <f t="shared" si="844"/>
        <v>1.0005862000000001</v>
      </c>
      <c r="M2488" s="157">
        <f t="shared" si="849"/>
        <v>1.0005862000000001</v>
      </c>
      <c r="N2488" s="2">
        <f t="shared" si="835"/>
        <v>311.95301095000002</v>
      </c>
      <c r="O2488" s="161">
        <f t="shared" si="845"/>
        <v>0</v>
      </c>
      <c r="P2488" s="162">
        <f t="shared" si="836"/>
        <v>0</v>
      </c>
      <c r="Q2488" s="157">
        <f t="shared" si="837"/>
        <v>0</v>
      </c>
      <c r="R2488" s="163">
        <f t="shared" si="846"/>
        <v>0.12</v>
      </c>
      <c r="S2488" s="161">
        <f t="shared" si="838"/>
        <v>11</v>
      </c>
      <c r="T2488" s="161">
        <v>360</v>
      </c>
      <c r="U2488" s="164">
        <f t="shared" si="839"/>
        <v>1.003468823</v>
      </c>
      <c r="V2488" s="157">
        <f t="shared" si="840"/>
        <v>1.08210977</v>
      </c>
      <c r="W2488" s="2">
        <f t="shared" si="847"/>
        <v>0</v>
      </c>
      <c r="X2488" s="8"/>
      <c r="Y2488" s="8"/>
      <c r="Z2488" s="5"/>
      <c r="AA2488" s="1"/>
      <c r="AB2488" s="8"/>
      <c r="AC2488" s="3"/>
      <c r="AD2488" s="1"/>
      <c r="AE2488" s="3"/>
      <c r="AF2488" s="3"/>
      <c r="AG2488" s="4"/>
      <c r="AH2488" s="4"/>
      <c r="AI2488" s="4"/>
      <c r="AJ2488" s="1"/>
      <c r="AK2488" s="1"/>
      <c r="AL2488" s="1"/>
      <c r="AM2488" s="1"/>
    </row>
    <row r="2489" spans="1:39" ht="15" customHeight="1" x14ac:dyDescent="0.2">
      <c r="A2489" s="75">
        <f t="shared" si="841"/>
        <v>45424</v>
      </c>
      <c r="B2489" s="2">
        <f t="shared" si="832"/>
        <v>313.15036377999996</v>
      </c>
      <c r="C2489" s="157">
        <f t="shared" si="850"/>
        <v>311.77025122999999</v>
      </c>
      <c r="D2489" s="158">
        <f t="shared" si="842"/>
        <v>6858.17</v>
      </c>
      <c r="E2489" s="150">
        <f>IF(AND(K2489=1,K2488&gt;1),VLOOKUP(A2488,[1]Plan1!$GA$137:$GD$300,4),E2488)</f>
        <v>6869.14</v>
      </c>
      <c r="F2489" s="152">
        <f t="shared" si="833"/>
        <v>45351</v>
      </c>
      <c r="G2489" s="152">
        <f t="shared" si="851"/>
        <v>45381</v>
      </c>
      <c r="H2489" s="159">
        <f t="shared" si="834"/>
        <v>1.5995520670966101E-3</v>
      </c>
      <c r="I2489" s="160">
        <f t="shared" si="843"/>
        <v>45442</v>
      </c>
      <c r="J2489" s="155">
        <f t="shared" si="852"/>
        <v>30</v>
      </c>
      <c r="K2489" s="155">
        <f t="shared" si="848"/>
        <v>12</v>
      </c>
      <c r="L2489" s="2">
        <f t="shared" si="844"/>
        <v>1.0006395100000001</v>
      </c>
      <c r="M2489" s="157">
        <f t="shared" si="849"/>
        <v>1.0006395100000001</v>
      </c>
      <c r="N2489" s="2">
        <f t="shared" si="835"/>
        <v>311.96963141999998</v>
      </c>
      <c r="O2489" s="161">
        <f t="shared" si="845"/>
        <v>0</v>
      </c>
      <c r="P2489" s="162">
        <f t="shared" si="836"/>
        <v>0</v>
      </c>
      <c r="Q2489" s="157">
        <f t="shared" si="837"/>
        <v>0</v>
      </c>
      <c r="R2489" s="163">
        <f t="shared" si="846"/>
        <v>0.12</v>
      </c>
      <c r="S2489" s="161">
        <f t="shared" si="838"/>
        <v>12</v>
      </c>
      <c r="T2489" s="161">
        <v>360</v>
      </c>
      <c r="U2489" s="164">
        <f t="shared" si="839"/>
        <v>1.003784767</v>
      </c>
      <c r="V2489" s="157">
        <f t="shared" si="840"/>
        <v>1.1807323599999999</v>
      </c>
      <c r="W2489" s="2">
        <f t="shared" si="847"/>
        <v>0</v>
      </c>
      <c r="X2489" s="8"/>
      <c r="Y2489" s="8"/>
      <c r="Z2489" s="5"/>
      <c r="AA2489" s="1"/>
      <c r="AB2489" s="8"/>
      <c r="AC2489" s="3"/>
      <c r="AD2489" s="1"/>
      <c r="AE2489" s="3"/>
      <c r="AF2489" s="3"/>
      <c r="AG2489" s="4"/>
      <c r="AH2489" s="4"/>
      <c r="AI2489" s="4"/>
      <c r="AJ2489" s="1"/>
      <c r="AK2489" s="1"/>
      <c r="AL2489" s="1"/>
      <c r="AM2489" s="1"/>
    </row>
    <row r="2490" spans="1:39" ht="15" customHeight="1" x14ac:dyDescent="0.2">
      <c r="A2490" s="75">
        <f t="shared" si="841"/>
        <v>45425</v>
      </c>
      <c r="B2490" s="2">
        <f t="shared" si="832"/>
        <v>313.26564823000001</v>
      </c>
      <c r="C2490" s="157">
        <f t="shared" si="850"/>
        <v>311.77025122999999</v>
      </c>
      <c r="D2490" s="158">
        <f t="shared" si="842"/>
        <v>6858.17</v>
      </c>
      <c r="E2490" s="150">
        <f>IF(AND(K2490=1,K2489&gt;1),VLOOKUP(A2489,[1]Plan1!$GA$137:$GD$300,4),E2489)</f>
        <v>6869.14</v>
      </c>
      <c r="F2490" s="152">
        <f t="shared" si="833"/>
        <v>45351</v>
      </c>
      <c r="G2490" s="152">
        <f t="shared" si="851"/>
        <v>45381</v>
      </c>
      <c r="H2490" s="159">
        <f t="shared" si="834"/>
        <v>1.5995520670966101E-3</v>
      </c>
      <c r="I2490" s="160">
        <f t="shared" si="843"/>
        <v>45442</v>
      </c>
      <c r="J2490" s="155">
        <f t="shared" si="852"/>
        <v>30</v>
      </c>
      <c r="K2490" s="155">
        <f t="shared" si="848"/>
        <v>13</v>
      </c>
      <c r="L2490" s="2">
        <f t="shared" si="844"/>
        <v>1.00069282</v>
      </c>
      <c r="M2490" s="157">
        <f t="shared" si="849"/>
        <v>1.00069282</v>
      </c>
      <c r="N2490" s="2">
        <f t="shared" si="835"/>
        <v>311.98625189000001</v>
      </c>
      <c r="O2490" s="161">
        <f t="shared" si="845"/>
        <v>0</v>
      </c>
      <c r="P2490" s="162">
        <f t="shared" si="836"/>
        <v>0</v>
      </c>
      <c r="Q2490" s="157">
        <f t="shared" si="837"/>
        <v>0</v>
      </c>
      <c r="R2490" s="163">
        <f t="shared" si="846"/>
        <v>0.12</v>
      </c>
      <c r="S2490" s="161">
        <f t="shared" si="838"/>
        <v>13</v>
      </c>
      <c r="T2490" s="161">
        <v>360</v>
      </c>
      <c r="U2490" s="164">
        <f t="shared" si="839"/>
        <v>1.00410081</v>
      </c>
      <c r="V2490" s="157">
        <f t="shared" si="840"/>
        <v>1.2793963399999999</v>
      </c>
      <c r="W2490" s="2">
        <f t="shared" si="847"/>
        <v>0</v>
      </c>
      <c r="X2490" s="8"/>
      <c r="Y2490" s="8"/>
      <c r="Z2490" s="5"/>
      <c r="AA2490" s="1"/>
      <c r="AB2490" s="8"/>
      <c r="AC2490" s="3"/>
      <c r="AD2490" s="1"/>
      <c r="AE2490" s="3"/>
      <c r="AF2490" s="3"/>
      <c r="AG2490" s="4"/>
      <c r="AH2490" s="4"/>
      <c r="AI2490" s="4"/>
      <c r="AJ2490" s="1"/>
      <c r="AK2490" s="1"/>
      <c r="AL2490" s="1"/>
      <c r="AM2490" s="1"/>
    </row>
    <row r="2491" spans="1:39" ht="15" customHeight="1" x14ac:dyDescent="0.2">
      <c r="A2491" s="75">
        <f t="shared" si="841"/>
        <v>45426</v>
      </c>
      <c r="B2491" s="2">
        <f t="shared" si="832"/>
        <v>313.38097438</v>
      </c>
      <c r="C2491" s="157">
        <f t="shared" si="850"/>
        <v>311.77025122999999</v>
      </c>
      <c r="D2491" s="158">
        <f t="shared" si="842"/>
        <v>6858.17</v>
      </c>
      <c r="E2491" s="150">
        <f>IF(AND(K2491=1,K2490&gt;1),VLOOKUP(A2490,[1]Plan1!$GA$137:$GD$300,4),E2490)</f>
        <v>6869.14</v>
      </c>
      <c r="F2491" s="152">
        <f t="shared" si="833"/>
        <v>45351</v>
      </c>
      <c r="G2491" s="152">
        <f t="shared" si="851"/>
        <v>45381</v>
      </c>
      <c r="H2491" s="159">
        <f t="shared" si="834"/>
        <v>1.5995520670966101E-3</v>
      </c>
      <c r="I2491" s="160">
        <f t="shared" si="843"/>
        <v>45442</v>
      </c>
      <c r="J2491" s="155">
        <f t="shared" si="852"/>
        <v>30</v>
      </c>
      <c r="K2491" s="155">
        <f t="shared" si="848"/>
        <v>14</v>
      </c>
      <c r="L2491" s="2">
        <f t="shared" si="844"/>
        <v>1.00074613</v>
      </c>
      <c r="M2491" s="157">
        <f t="shared" si="849"/>
        <v>1.00074613</v>
      </c>
      <c r="N2491" s="2">
        <f t="shared" si="835"/>
        <v>312.00287236000003</v>
      </c>
      <c r="O2491" s="161">
        <f t="shared" si="845"/>
        <v>0</v>
      </c>
      <c r="P2491" s="162">
        <f t="shared" si="836"/>
        <v>0</v>
      </c>
      <c r="Q2491" s="157">
        <f t="shared" si="837"/>
        <v>0</v>
      </c>
      <c r="R2491" s="163">
        <f t="shared" si="846"/>
        <v>0.12</v>
      </c>
      <c r="S2491" s="161">
        <f t="shared" si="838"/>
        <v>14</v>
      </c>
      <c r="T2491" s="161">
        <v>360</v>
      </c>
      <c r="U2491" s="164">
        <f t="shared" si="839"/>
        <v>1.004416953</v>
      </c>
      <c r="V2491" s="157">
        <f t="shared" si="840"/>
        <v>1.37810202</v>
      </c>
      <c r="W2491" s="2">
        <f t="shared" si="847"/>
        <v>0</v>
      </c>
      <c r="X2491" s="8"/>
      <c r="Y2491" s="8"/>
      <c r="Z2491" s="5"/>
      <c r="AA2491" s="1"/>
      <c r="AB2491" s="8"/>
      <c r="AC2491" s="3"/>
      <c r="AD2491" s="1"/>
      <c r="AE2491" s="3"/>
      <c r="AF2491" s="3"/>
      <c r="AG2491" s="4"/>
      <c r="AH2491" s="4"/>
      <c r="AI2491" s="4"/>
      <c r="AJ2491" s="1"/>
      <c r="AK2491" s="1"/>
      <c r="AL2491" s="1"/>
      <c r="AM2491" s="1"/>
    </row>
    <row r="2492" spans="1:39" ht="15" customHeight="1" x14ac:dyDescent="0.2">
      <c r="A2492" s="75">
        <f t="shared" si="841"/>
        <v>45427</v>
      </c>
      <c r="B2492" s="2">
        <f t="shared" si="832"/>
        <v>313.49634506000001</v>
      </c>
      <c r="C2492" s="157">
        <f t="shared" si="850"/>
        <v>311.77025122999999</v>
      </c>
      <c r="D2492" s="158">
        <f t="shared" si="842"/>
        <v>6858.17</v>
      </c>
      <c r="E2492" s="150">
        <f>IF(AND(K2492=1,K2491&gt;1),VLOOKUP(A2491,[1]Plan1!$GA$137:$GD$300,4),E2491)</f>
        <v>6869.14</v>
      </c>
      <c r="F2492" s="152">
        <f t="shared" si="833"/>
        <v>45351</v>
      </c>
      <c r="G2492" s="152">
        <f t="shared" si="851"/>
        <v>45381</v>
      </c>
      <c r="H2492" s="159">
        <f t="shared" si="834"/>
        <v>1.5995520670966101E-3</v>
      </c>
      <c r="I2492" s="160">
        <f t="shared" si="843"/>
        <v>45442</v>
      </c>
      <c r="J2492" s="155">
        <f t="shared" si="852"/>
        <v>30</v>
      </c>
      <c r="K2492" s="155">
        <f t="shared" si="848"/>
        <v>15</v>
      </c>
      <c r="L2492" s="2">
        <f t="shared" si="844"/>
        <v>1.0007994499999999</v>
      </c>
      <c r="M2492" s="157">
        <f t="shared" si="849"/>
        <v>1.0007994499999999</v>
      </c>
      <c r="N2492" s="2">
        <f t="shared" si="835"/>
        <v>312.01949595000002</v>
      </c>
      <c r="O2492" s="161">
        <f t="shared" si="845"/>
        <v>0</v>
      </c>
      <c r="P2492" s="162">
        <f t="shared" si="836"/>
        <v>0</v>
      </c>
      <c r="Q2492" s="157">
        <f t="shared" si="837"/>
        <v>0</v>
      </c>
      <c r="R2492" s="163">
        <f t="shared" si="846"/>
        <v>0.12</v>
      </c>
      <c r="S2492" s="161">
        <f t="shared" si="838"/>
        <v>15</v>
      </c>
      <c r="T2492" s="161">
        <v>360</v>
      </c>
      <c r="U2492" s="164">
        <f t="shared" si="839"/>
        <v>1.004733195</v>
      </c>
      <c r="V2492" s="157">
        <f t="shared" si="840"/>
        <v>1.4768491100000001</v>
      </c>
      <c r="W2492" s="2">
        <f t="shared" si="847"/>
        <v>0</v>
      </c>
      <c r="X2492" s="8"/>
      <c r="Y2492" s="8"/>
      <c r="Z2492" s="5"/>
      <c r="AA2492" s="1"/>
      <c r="AB2492" s="8"/>
      <c r="AC2492" s="3"/>
      <c r="AD2492" s="1"/>
      <c r="AE2492" s="3"/>
      <c r="AF2492" s="3"/>
      <c r="AG2492" s="4"/>
      <c r="AH2492" s="4"/>
      <c r="AI2492" s="4"/>
      <c r="AJ2492" s="1"/>
      <c r="AK2492" s="1"/>
      <c r="AL2492" s="1"/>
      <c r="AM2492" s="1"/>
    </row>
    <row r="2493" spans="1:39" ht="15" customHeight="1" x14ac:dyDescent="0.2">
      <c r="A2493" s="75">
        <f t="shared" si="841"/>
        <v>45428</v>
      </c>
      <c r="B2493" s="2">
        <f t="shared" si="832"/>
        <v>313.61175747000004</v>
      </c>
      <c r="C2493" s="157">
        <f t="shared" si="850"/>
        <v>311.77025122999999</v>
      </c>
      <c r="D2493" s="158">
        <f t="shared" si="842"/>
        <v>6858.17</v>
      </c>
      <c r="E2493" s="150">
        <f>IF(AND(K2493=1,K2492&gt;1),VLOOKUP(A2492,[1]Plan1!$GA$137:$GD$300,4),E2492)</f>
        <v>6869.14</v>
      </c>
      <c r="F2493" s="152">
        <f t="shared" si="833"/>
        <v>45351</v>
      </c>
      <c r="G2493" s="152">
        <f t="shared" si="851"/>
        <v>45381</v>
      </c>
      <c r="H2493" s="159">
        <f t="shared" si="834"/>
        <v>1.5995520670966101E-3</v>
      </c>
      <c r="I2493" s="160">
        <f t="shared" si="843"/>
        <v>45442</v>
      </c>
      <c r="J2493" s="155">
        <f t="shared" si="852"/>
        <v>30</v>
      </c>
      <c r="K2493" s="155">
        <f t="shared" si="848"/>
        <v>16</v>
      </c>
      <c r="L2493" s="2">
        <f t="shared" si="844"/>
        <v>1.0008527700000001</v>
      </c>
      <c r="M2493" s="157">
        <f t="shared" si="849"/>
        <v>1.0008527700000001</v>
      </c>
      <c r="N2493" s="2">
        <f t="shared" si="835"/>
        <v>312.03611954000002</v>
      </c>
      <c r="O2493" s="161">
        <f t="shared" si="845"/>
        <v>0</v>
      </c>
      <c r="P2493" s="162">
        <f t="shared" si="836"/>
        <v>0</v>
      </c>
      <c r="Q2493" s="157">
        <f t="shared" si="837"/>
        <v>0</v>
      </c>
      <c r="R2493" s="163">
        <f t="shared" si="846"/>
        <v>0.12</v>
      </c>
      <c r="S2493" s="161">
        <f t="shared" si="838"/>
        <v>16</v>
      </c>
      <c r="T2493" s="161">
        <v>360</v>
      </c>
      <c r="U2493" s="164">
        <f t="shared" si="839"/>
        <v>1.0050495370000001</v>
      </c>
      <c r="V2493" s="157">
        <f t="shared" si="840"/>
        <v>1.5756379300000001</v>
      </c>
      <c r="W2493" s="2">
        <f t="shared" si="847"/>
        <v>0</v>
      </c>
      <c r="X2493" s="8"/>
      <c r="Y2493" s="8"/>
      <c r="Z2493" s="5"/>
      <c r="AA2493" s="1"/>
      <c r="AB2493" s="8"/>
      <c r="AC2493" s="3"/>
      <c r="AD2493" s="1"/>
      <c r="AE2493" s="3"/>
      <c r="AF2493" s="3"/>
      <c r="AG2493" s="4"/>
      <c r="AH2493" s="4"/>
      <c r="AI2493" s="4"/>
      <c r="AJ2493" s="1"/>
      <c r="AK2493" s="1"/>
      <c r="AL2493" s="1"/>
      <c r="AM2493" s="1"/>
    </row>
    <row r="2494" spans="1:39" ht="15" customHeight="1" x14ac:dyDescent="0.2">
      <c r="A2494" s="75">
        <f t="shared" si="841"/>
        <v>45429</v>
      </c>
      <c r="B2494" s="2">
        <f t="shared" si="832"/>
        <v>313.72721128000001</v>
      </c>
      <c r="C2494" s="157">
        <f t="shared" si="850"/>
        <v>311.77025122999999</v>
      </c>
      <c r="D2494" s="158">
        <f t="shared" si="842"/>
        <v>6858.17</v>
      </c>
      <c r="E2494" s="150">
        <f>IF(AND(K2494=1,K2493&gt;1),VLOOKUP(A2493,[1]Plan1!$GA$137:$GD$300,4),E2493)</f>
        <v>6869.14</v>
      </c>
      <c r="F2494" s="152">
        <f t="shared" si="833"/>
        <v>45351</v>
      </c>
      <c r="G2494" s="152">
        <f t="shared" si="851"/>
        <v>45381</v>
      </c>
      <c r="H2494" s="159">
        <f t="shared" si="834"/>
        <v>1.5995520670966101E-3</v>
      </c>
      <c r="I2494" s="160">
        <f t="shared" si="843"/>
        <v>45442</v>
      </c>
      <c r="J2494" s="155">
        <f t="shared" si="852"/>
        <v>30</v>
      </c>
      <c r="K2494" s="155">
        <f t="shared" si="848"/>
        <v>17</v>
      </c>
      <c r="L2494" s="2">
        <f t="shared" si="844"/>
        <v>1.00090609</v>
      </c>
      <c r="M2494" s="157">
        <f t="shared" si="849"/>
        <v>1.00090609</v>
      </c>
      <c r="N2494" s="2">
        <f t="shared" si="835"/>
        <v>312.05274313000001</v>
      </c>
      <c r="O2494" s="161">
        <f t="shared" si="845"/>
        <v>0</v>
      </c>
      <c r="P2494" s="162">
        <f t="shared" si="836"/>
        <v>0</v>
      </c>
      <c r="Q2494" s="157">
        <f t="shared" si="837"/>
        <v>0</v>
      </c>
      <c r="R2494" s="163">
        <f t="shared" si="846"/>
        <v>0.12</v>
      </c>
      <c r="S2494" s="161">
        <f t="shared" si="838"/>
        <v>17</v>
      </c>
      <c r="T2494" s="161">
        <v>360</v>
      </c>
      <c r="U2494" s="164">
        <f t="shared" si="839"/>
        <v>1.0053659779999999</v>
      </c>
      <c r="V2494" s="157">
        <f t="shared" si="840"/>
        <v>1.67446815</v>
      </c>
      <c r="W2494" s="2">
        <f t="shared" si="847"/>
        <v>0</v>
      </c>
      <c r="X2494" s="8"/>
      <c r="Y2494" s="8"/>
      <c r="Z2494" s="5"/>
      <c r="AA2494" s="1"/>
      <c r="AB2494" s="8"/>
      <c r="AC2494" s="3"/>
      <c r="AD2494" s="1"/>
      <c r="AE2494" s="3"/>
      <c r="AF2494" s="3"/>
      <c r="AG2494" s="4"/>
      <c r="AH2494" s="4"/>
      <c r="AI2494" s="4"/>
      <c r="AJ2494" s="1"/>
      <c r="AK2494" s="1"/>
      <c r="AL2494" s="1"/>
      <c r="AM2494" s="1"/>
    </row>
    <row r="2495" spans="1:39" ht="15" customHeight="1" x14ac:dyDescent="0.2">
      <c r="A2495" s="75">
        <f t="shared" si="841"/>
        <v>45430</v>
      </c>
      <c r="B2495" s="2">
        <f t="shared" si="832"/>
        <v>313.84270995999998</v>
      </c>
      <c r="C2495" s="157">
        <f t="shared" si="850"/>
        <v>311.77025122999999</v>
      </c>
      <c r="D2495" s="158">
        <f t="shared" si="842"/>
        <v>6858.17</v>
      </c>
      <c r="E2495" s="150">
        <f>IF(AND(K2495=1,K2494&gt;1),VLOOKUP(A2494,[1]Plan1!$GA$137:$GD$300,4),E2494)</f>
        <v>6869.14</v>
      </c>
      <c r="F2495" s="152">
        <f t="shared" si="833"/>
        <v>45351</v>
      </c>
      <c r="G2495" s="152">
        <f t="shared" si="851"/>
        <v>45381</v>
      </c>
      <c r="H2495" s="159">
        <f t="shared" si="834"/>
        <v>1.5995520670966101E-3</v>
      </c>
      <c r="I2495" s="160">
        <f t="shared" si="843"/>
        <v>45442</v>
      </c>
      <c r="J2495" s="155">
        <f t="shared" si="852"/>
        <v>30</v>
      </c>
      <c r="K2495" s="155">
        <f t="shared" si="848"/>
        <v>18</v>
      </c>
      <c r="L2495" s="2">
        <f t="shared" si="844"/>
        <v>1.00095942</v>
      </c>
      <c r="M2495" s="157">
        <f t="shared" si="849"/>
        <v>1.00095942</v>
      </c>
      <c r="N2495" s="2">
        <f t="shared" si="835"/>
        <v>312.06936983999998</v>
      </c>
      <c r="O2495" s="161">
        <f t="shared" si="845"/>
        <v>0</v>
      </c>
      <c r="P2495" s="162">
        <f t="shared" si="836"/>
        <v>0</v>
      </c>
      <c r="Q2495" s="157">
        <f t="shared" si="837"/>
        <v>0</v>
      </c>
      <c r="R2495" s="163">
        <f t="shared" si="846"/>
        <v>0.12</v>
      </c>
      <c r="S2495" s="161">
        <f t="shared" si="838"/>
        <v>18</v>
      </c>
      <c r="T2495" s="161">
        <v>360</v>
      </c>
      <c r="U2495" s="164">
        <f t="shared" si="839"/>
        <v>1.0056825190000001</v>
      </c>
      <c r="V2495" s="157">
        <f t="shared" si="840"/>
        <v>1.7733401200000001</v>
      </c>
      <c r="W2495" s="2">
        <f t="shared" si="847"/>
        <v>0</v>
      </c>
      <c r="X2495" s="8"/>
      <c r="Y2495" s="8"/>
      <c r="Z2495" s="5"/>
      <c r="AA2495" s="1"/>
      <c r="AB2495" s="8"/>
      <c r="AC2495" s="3"/>
      <c r="AD2495" s="1"/>
      <c r="AE2495" s="3"/>
      <c r="AF2495" s="3"/>
      <c r="AG2495" s="4"/>
      <c r="AH2495" s="4"/>
      <c r="AI2495" s="4"/>
      <c r="AJ2495" s="1"/>
      <c r="AK2495" s="1"/>
      <c r="AL2495" s="1"/>
      <c r="AM2495" s="1"/>
    </row>
    <row r="2496" spans="1:39" ht="15" customHeight="1" x14ac:dyDescent="0.2">
      <c r="A2496" s="75">
        <f t="shared" si="841"/>
        <v>45431</v>
      </c>
      <c r="B2496" s="2">
        <f t="shared" si="832"/>
        <v>313.95825006000001</v>
      </c>
      <c r="C2496" s="157">
        <f t="shared" si="850"/>
        <v>311.77025122999999</v>
      </c>
      <c r="D2496" s="158">
        <f t="shared" si="842"/>
        <v>6858.17</v>
      </c>
      <c r="E2496" s="150">
        <f>IF(AND(K2496=1,K2495&gt;1),VLOOKUP(A2495,[1]Plan1!$GA$137:$GD$300,4),E2495)</f>
        <v>6869.14</v>
      </c>
      <c r="F2496" s="152">
        <f t="shared" si="833"/>
        <v>45351</v>
      </c>
      <c r="G2496" s="152">
        <f t="shared" si="851"/>
        <v>45381</v>
      </c>
      <c r="H2496" s="159">
        <f t="shared" si="834"/>
        <v>1.5995520670966101E-3</v>
      </c>
      <c r="I2496" s="160">
        <f t="shared" si="843"/>
        <v>45442</v>
      </c>
      <c r="J2496" s="155">
        <f t="shared" si="852"/>
        <v>30</v>
      </c>
      <c r="K2496" s="155">
        <f t="shared" si="848"/>
        <v>19</v>
      </c>
      <c r="L2496" s="2">
        <f t="shared" si="844"/>
        <v>1.0010127499999999</v>
      </c>
      <c r="M2496" s="157">
        <f t="shared" si="849"/>
        <v>1.0010127499999999</v>
      </c>
      <c r="N2496" s="2">
        <f t="shared" si="835"/>
        <v>312.08599655</v>
      </c>
      <c r="O2496" s="161">
        <f t="shared" si="845"/>
        <v>0</v>
      </c>
      <c r="P2496" s="162">
        <f t="shared" si="836"/>
        <v>0</v>
      </c>
      <c r="Q2496" s="157">
        <f t="shared" si="837"/>
        <v>0</v>
      </c>
      <c r="R2496" s="163">
        <f t="shared" si="846"/>
        <v>0.12</v>
      </c>
      <c r="S2496" s="161">
        <f t="shared" si="838"/>
        <v>19</v>
      </c>
      <c r="T2496" s="161">
        <v>360</v>
      </c>
      <c r="U2496" s="164">
        <f t="shared" si="839"/>
        <v>1.0059991589999999</v>
      </c>
      <c r="V2496" s="157">
        <f t="shared" si="840"/>
        <v>1.87225351</v>
      </c>
      <c r="W2496" s="2">
        <f t="shared" si="847"/>
        <v>0</v>
      </c>
      <c r="X2496" s="8"/>
      <c r="Y2496" s="8"/>
      <c r="Z2496" s="5"/>
      <c r="AA2496" s="1"/>
      <c r="AB2496" s="8"/>
      <c r="AC2496" s="3"/>
      <c r="AD2496" s="1"/>
      <c r="AE2496" s="3"/>
      <c r="AF2496" s="3"/>
      <c r="AG2496" s="4"/>
      <c r="AH2496" s="4"/>
      <c r="AI2496" s="4"/>
      <c r="AJ2496" s="1"/>
      <c r="AK2496" s="1"/>
      <c r="AL2496" s="1"/>
      <c r="AM2496" s="1"/>
    </row>
    <row r="2497" spans="1:39" ht="15" customHeight="1" x14ac:dyDescent="0.2">
      <c r="A2497" s="75">
        <f t="shared" si="841"/>
        <v>45432</v>
      </c>
      <c r="B2497" s="2">
        <f t="shared" si="832"/>
        <v>314.07383220000003</v>
      </c>
      <c r="C2497" s="157">
        <f t="shared" si="850"/>
        <v>311.77025122999999</v>
      </c>
      <c r="D2497" s="158">
        <f t="shared" si="842"/>
        <v>6858.17</v>
      </c>
      <c r="E2497" s="150">
        <f>IF(AND(K2497=1,K2496&gt;1),VLOOKUP(A2496,[1]Plan1!$GA$137:$GD$300,4),E2496)</f>
        <v>6869.14</v>
      </c>
      <c r="F2497" s="152">
        <f t="shared" si="833"/>
        <v>45351</v>
      </c>
      <c r="G2497" s="152">
        <f t="shared" si="851"/>
        <v>45381</v>
      </c>
      <c r="H2497" s="159">
        <f t="shared" si="834"/>
        <v>1.5995520670966101E-3</v>
      </c>
      <c r="I2497" s="160">
        <f t="shared" si="843"/>
        <v>45442</v>
      </c>
      <c r="J2497" s="155">
        <f t="shared" si="852"/>
        <v>30</v>
      </c>
      <c r="K2497" s="155">
        <f t="shared" si="848"/>
        <v>20</v>
      </c>
      <c r="L2497" s="2">
        <f t="shared" si="844"/>
        <v>1.00106608</v>
      </c>
      <c r="M2497" s="157">
        <f t="shared" si="849"/>
        <v>1.00106608</v>
      </c>
      <c r="N2497" s="2">
        <f t="shared" si="835"/>
        <v>312.10262325000002</v>
      </c>
      <c r="O2497" s="161">
        <f t="shared" si="845"/>
        <v>0</v>
      </c>
      <c r="P2497" s="162">
        <f t="shared" si="836"/>
        <v>0</v>
      </c>
      <c r="Q2497" s="157">
        <f t="shared" si="837"/>
        <v>0</v>
      </c>
      <c r="R2497" s="163">
        <f t="shared" si="846"/>
        <v>0.12</v>
      </c>
      <c r="S2497" s="161">
        <f t="shared" si="838"/>
        <v>20</v>
      </c>
      <c r="T2497" s="161">
        <v>360</v>
      </c>
      <c r="U2497" s="164">
        <f t="shared" si="839"/>
        <v>1.0063158999999999</v>
      </c>
      <c r="V2497" s="157">
        <f t="shared" si="840"/>
        <v>1.9712089500000001</v>
      </c>
      <c r="W2497" s="2">
        <f t="shared" si="847"/>
        <v>0</v>
      </c>
      <c r="X2497" s="8"/>
      <c r="Y2497" s="8"/>
      <c r="Z2497" s="5"/>
      <c r="AA2497" s="1"/>
      <c r="AB2497" s="8"/>
      <c r="AC2497" s="3"/>
      <c r="AD2497" s="1"/>
      <c r="AE2497" s="3"/>
      <c r="AF2497" s="3"/>
      <c r="AG2497" s="4"/>
      <c r="AH2497" s="4"/>
      <c r="AI2497" s="4"/>
      <c r="AJ2497" s="1"/>
      <c r="AK2497" s="1"/>
      <c r="AL2497" s="1"/>
      <c r="AM2497" s="1"/>
    </row>
    <row r="2498" spans="1:39" ht="15" customHeight="1" x14ac:dyDescent="0.2">
      <c r="A2498" s="75">
        <f t="shared" si="841"/>
        <v>45433</v>
      </c>
      <c r="B2498" s="2">
        <f t="shared" si="832"/>
        <v>314.18945579000001</v>
      </c>
      <c r="C2498" s="157">
        <f t="shared" si="850"/>
        <v>311.77025122999999</v>
      </c>
      <c r="D2498" s="158">
        <f t="shared" si="842"/>
        <v>6858.17</v>
      </c>
      <c r="E2498" s="150">
        <f>IF(AND(K2498=1,K2497&gt;1),VLOOKUP(A2497,[1]Plan1!$GA$137:$GD$300,4),E2497)</f>
        <v>6869.14</v>
      </c>
      <c r="F2498" s="152">
        <f t="shared" si="833"/>
        <v>45351</v>
      </c>
      <c r="G2498" s="152">
        <f t="shared" si="851"/>
        <v>45381</v>
      </c>
      <c r="H2498" s="159">
        <f t="shared" si="834"/>
        <v>1.5995520670966101E-3</v>
      </c>
      <c r="I2498" s="160">
        <f t="shared" si="843"/>
        <v>45442</v>
      </c>
      <c r="J2498" s="155">
        <f t="shared" si="852"/>
        <v>30</v>
      </c>
      <c r="K2498" s="155">
        <f t="shared" si="848"/>
        <v>21</v>
      </c>
      <c r="L2498" s="2">
        <f t="shared" si="844"/>
        <v>1.00111941</v>
      </c>
      <c r="M2498" s="157">
        <f t="shared" si="849"/>
        <v>1.00111941</v>
      </c>
      <c r="N2498" s="2">
        <f t="shared" si="835"/>
        <v>312.11924995999999</v>
      </c>
      <c r="O2498" s="161">
        <f t="shared" si="845"/>
        <v>0</v>
      </c>
      <c r="P2498" s="162">
        <f t="shared" si="836"/>
        <v>0</v>
      </c>
      <c r="Q2498" s="157">
        <f t="shared" si="837"/>
        <v>0</v>
      </c>
      <c r="R2498" s="163">
        <f t="shared" si="846"/>
        <v>0.12</v>
      </c>
      <c r="S2498" s="161">
        <f t="shared" si="838"/>
        <v>21</v>
      </c>
      <c r="T2498" s="161">
        <v>360</v>
      </c>
      <c r="U2498" s="164">
        <f t="shared" si="839"/>
        <v>1.0066327399999999</v>
      </c>
      <c r="V2498" s="157">
        <f t="shared" si="840"/>
        <v>2.0702058299999999</v>
      </c>
      <c r="W2498" s="2">
        <f t="shared" si="847"/>
        <v>0</v>
      </c>
      <c r="X2498" s="8"/>
      <c r="Y2498" s="8"/>
      <c r="Z2498" s="5"/>
      <c r="AA2498" s="1"/>
      <c r="AB2498" s="8"/>
      <c r="AC2498" s="3"/>
      <c r="AD2498" s="1"/>
      <c r="AE2498" s="3"/>
      <c r="AF2498" s="3"/>
      <c r="AG2498" s="4"/>
      <c r="AH2498" s="4"/>
      <c r="AI2498" s="4"/>
      <c r="AJ2498" s="1"/>
      <c r="AK2498" s="1"/>
      <c r="AL2498" s="1"/>
      <c r="AM2498" s="1"/>
    </row>
    <row r="2499" spans="1:39" ht="15" customHeight="1" x14ac:dyDescent="0.2">
      <c r="A2499" s="75">
        <f t="shared" si="841"/>
        <v>45434</v>
      </c>
      <c r="B2499" s="2">
        <f t="shared" si="832"/>
        <v>314.30512426999996</v>
      </c>
      <c r="C2499" s="157">
        <f t="shared" si="850"/>
        <v>311.77025122999999</v>
      </c>
      <c r="D2499" s="158">
        <f t="shared" si="842"/>
        <v>6858.17</v>
      </c>
      <c r="E2499" s="150">
        <f>IF(AND(K2499=1,K2498&gt;1),VLOOKUP(A2498,[1]Plan1!$GA$137:$GD$300,4),E2498)</f>
        <v>6869.14</v>
      </c>
      <c r="F2499" s="152">
        <f t="shared" si="833"/>
        <v>45351</v>
      </c>
      <c r="G2499" s="152">
        <f t="shared" si="851"/>
        <v>45381</v>
      </c>
      <c r="H2499" s="159">
        <f t="shared" si="834"/>
        <v>1.5995520670966101E-3</v>
      </c>
      <c r="I2499" s="160">
        <f t="shared" si="843"/>
        <v>45442</v>
      </c>
      <c r="J2499" s="155">
        <f t="shared" si="852"/>
        <v>30</v>
      </c>
      <c r="K2499" s="155">
        <f t="shared" si="848"/>
        <v>22</v>
      </c>
      <c r="L2499" s="2">
        <f t="shared" si="844"/>
        <v>1.0011727500000001</v>
      </c>
      <c r="M2499" s="157">
        <f t="shared" si="849"/>
        <v>1.0011727500000001</v>
      </c>
      <c r="N2499" s="2">
        <f t="shared" si="835"/>
        <v>312.13587978999999</v>
      </c>
      <c r="O2499" s="161">
        <f t="shared" si="845"/>
        <v>0</v>
      </c>
      <c r="P2499" s="162">
        <f t="shared" si="836"/>
        <v>0</v>
      </c>
      <c r="Q2499" s="157">
        <f t="shared" si="837"/>
        <v>0</v>
      </c>
      <c r="R2499" s="163">
        <f t="shared" si="846"/>
        <v>0.12</v>
      </c>
      <c r="S2499" s="161">
        <f t="shared" si="838"/>
        <v>22</v>
      </c>
      <c r="T2499" s="161">
        <v>360</v>
      </c>
      <c r="U2499" s="164">
        <f t="shared" si="839"/>
        <v>1.00694968</v>
      </c>
      <c r="V2499" s="157">
        <f t="shared" si="840"/>
        <v>2.1692444800000001</v>
      </c>
      <c r="W2499" s="2">
        <f t="shared" si="847"/>
        <v>0</v>
      </c>
      <c r="X2499" s="8"/>
      <c r="Y2499" s="8"/>
      <c r="Z2499" s="5"/>
      <c r="AA2499" s="1"/>
      <c r="AB2499" s="8"/>
      <c r="AC2499" s="3"/>
      <c r="AD2499" s="1"/>
      <c r="AE2499" s="3"/>
      <c r="AF2499" s="3"/>
      <c r="AG2499" s="4"/>
      <c r="AH2499" s="4"/>
      <c r="AI2499" s="4"/>
      <c r="AJ2499" s="1"/>
      <c r="AK2499" s="1"/>
      <c r="AL2499" s="1"/>
      <c r="AM2499" s="1"/>
    </row>
    <row r="2500" spans="1:39" ht="15" customHeight="1" x14ac:dyDescent="0.2">
      <c r="A2500" s="75">
        <f t="shared" si="841"/>
        <v>45435</v>
      </c>
      <c r="B2500" s="2">
        <f t="shared" si="832"/>
        <v>314.42083417999999</v>
      </c>
      <c r="C2500" s="157">
        <f t="shared" si="850"/>
        <v>311.77025122999999</v>
      </c>
      <c r="D2500" s="158">
        <f t="shared" si="842"/>
        <v>6858.17</v>
      </c>
      <c r="E2500" s="150">
        <f>IF(AND(K2500=1,K2499&gt;1),VLOOKUP(A2499,[1]Plan1!$GA$137:$GD$300,4),E2499)</f>
        <v>6869.14</v>
      </c>
      <c r="F2500" s="152">
        <f t="shared" si="833"/>
        <v>45351</v>
      </c>
      <c r="G2500" s="152">
        <f t="shared" si="851"/>
        <v>45381</v>
      </c>
      <c r="H2500" s="159">
        <f t="shared" si="834"/>
        <v>1.5995520670966101E-3</v>
      </c>
      <c r="I2500" s="160">
        <f t="shared" si="843"/>
        <v>45442</v>
      </c>
      <c r="J2500" s="155">
        <f t="shared" si="852"/>
        <v>30</v>
      </c>
      <c r="K2500" s="155">
        <f t="shared" si="848"/>
        <v>23</v>
      </c>
      <c r="L2500" s="2">
        <f t="shared" si="844"/>
        <v>1.0012260900000001</v>
      </c>
      <c r="M2500" s="157">
        <f t="shared" si="849"/>
        <v>1.0012260900000001</v>
      </c>
      <c r="N2500" s="2">
        <f t="shared" si="835"/>
        <v>312.15250960999998</v>
      </c>
      <c r="O2500" s="161">
        <f t="shared" si="845"/>
        <v>0</v>
      </c>
      <c r="P2500" s="162">
        <f t="shared" si="836"/>
        <v>0</v>
      </c>
      <c r="Q2500" s="157">
        <f t="shared" si="837"/>
        <v>0</v>
      </c>
      <c r="R2500" s="163">
        <f t="shared" si="846"/>
        <v>0.12</v>
      </c>
      <c r="S2500" s="161">
        <f t="shared" si="838"/>
        <v>23</v>
      </c>
      <c r="T2500" s="161">
        <v>360</v>
      </c>
      <c r="U2500" s="164">
        <f t="shared" si="839"/>
        <v>1.007266719</v>
      </c>
      <c r="V2500" s="157">
        <f t="shared" si="840"/>
        <v>2.2683245699999999</v>
      </c>
      <c r="W2500" s="2">
        <f t="shared" si="847"/>
        <v>0</v>
      </c>
      <c r="X2500" s="8"/>
      <c r="Y2500" s="8"/>
      <c r="Z2500" s="5"/>
      <c r="AA2500" s="1"/>
      <c r="AB2500" s="8"/>
      <c r="AC2500" s="3"/>
      <c r="AD2500" s="1"/>
      <c r="AE2500" s="3"/>
      <c r="AF2500" s="3"/>
      <c r="AG2500" s="4"/>
      <c r="AH2500" s="4"/>
      <c r="AI2500" s="4"/>
      <c r="AJ2500" s="1"/>
      <c r="AK2500" s="1"/>
      <c r="AL2500" s="1"/>
      <c r="AM2500" s="1"/>
    </row>
    <row r="2501" spans="1:39" ht="15" customHeight="1" x14ac:dyDescent="0.2">
      <c r="A2501" s="75">
        <f t="shared" si="841"/>
        <v>45436</v>
      </c>
      <c r="B2501" s="2">
        <f t="shared" si="832"/>
        <v>314.53658616999996</v>
      </c>
      <c r="C2501" s="157">
        <f t="shared" si="850"/>
        <v>311.77025122999999</v>
      </c>
      <c r="D2501" s="158">
        <f t="shared" si="842"/>
        <v>6858.17</v>
      </c>
      <c r="E2501" s="150">
        <f>IF(AND(K2501=1,K2500&gt;1),VLOOKUP(A2500,[1]Plan1!$GA$137:$GD$300,4),E2500)</f>
        <v>6869.14</v>
      </c>
      <c r="F2501" s="152">
        <f t="shared" si="833"/>
        <v>45351</v>
      </c>
      <c r="G2501" s="152">
        <f t="shared" si="851"/>
        <v>45381</v>
      </c>
      <c r="H2501" s="159">
        <f t="shared" si="834"/>
        <v>1.5995520670966101E-3</v>
      </c>
      <c r="I2501" s="160">
        <f t="shared" si="843"/>
        <v>45442</v>
      </c>
      <c r="J2501" s="155">
        <f t="shared" si="852"/>
        <v>30</v>
      </c>
      <c r="K2501" s="155">
        <f t="shared" si="848"/>
        <v>24</v>
      </c>
      <c r="L2501" s="2">
        <f t="shared" si="844"/>
        <v>1.0012794300000001</v>
      </c>
      <c r="M2501" s="157">
        <f t="shared" si="849"/>
        <v>1.0012794300000001</v>
      </c>
      <c r="N2501" s="2">
        <f t="shared" si="835"/>
        <v>312.16913943999998</v>
      </c>
      <c r="O2501" s="161">
        <f t="shared" si="845"/>
        <v>0</v>
      </c>
      <c r="P2501" s="162">
        <f t="shared" si="836"/>
        <v>0</v>
      </c>
      <c r="Q2501" s="157">
        <f t="shared" si="837"/>
        <v>0</v>
      </c>
      <c r="R2501" s="163">
        <f t="shared" si="846"/>
        <v>0.12</v>
      </c>
      <c r="S2501" s="161">
        <f t="shared" si="838"/>
        <v>24</v>
      </c>
      <c r="T2501" s="161">
        <v>360</v>
      </c>
      <c r="U2501" s="164">
        <f t="shared" si="839"/>
        <v>1.0075838589999999</v>
      </c>
      <c r="V2501" s="157">
        <f t="shared" si="840"/>
        <v>2.3674467300000002</v>
      </c>
      <c r="W2501" s="2">
        <f t="shared" si="847"/>
        <v>0</v>
      </c>
      <c r="X2501" s="8"/>
      <c r="Y2501" s="8"/>
      <c r="Z2501" s="5"/>
      <c r="AA2501" s="1"/>
      <c r="AB2501" s="8"/>
      <c r="AC2501" s="3"/>
      <c r="AD2501" s="1"/>
      <c r="AE2501" s="3"/>
      <c r="AF2501" s="3"/>
      <c r="AG2501" s="4"/>
      <c r="AH2501" s="4"/>
      <c r="AI2501" s="4"/>
      <c r="AJ2501" s="1"/>
      <c r="AK2501" s="1"/>
      <c r="AL2501" s="1"/>
      <c r="AM2501" s="1"/>
    </row>
    <row r="2502" spans="1:39" ht="15" customHeight="1" x14ac:dyDescent="0.2">
      <c r="A2502" s="75">
        <f t="shared" si="841"/>
        <v>45437</v>
      </c>
      <c r="B2502" s="2">
        <f t="shared" si="832"/>
        <v>314.65238276000002</v>
      </c>
      <c r="C2502" s="157">
        <f t="shared" si="850"/>
        <v>311.77025122999999</v>
      </c>
      <c r="D2502" s="158">
        <f t="shared" si="842"/>
        <v>6858.17</v>
      </c>
      <c r="E2502" s="150">
        <f>IF(AND(K2502=1,K2501&gt;1),VLOOKUP(A2501,[1]Plan1!$GA$137:$GD$300,4),E2501)</f>
        <v>6869.14</v>
      </c>
      <c r="F2502" s="152">
        <f t="shared" si="833"/>
        <v>45351</v>
      </c>
      <c r="G2502" s="152">
        <f t="shared" si="851"/>
        <v>45381</v>
      </c>
      <c r="H2502" s="159">
        <f t="shared" si="834"/>
        <v>1.5995520670966101E-3</v>
      </c>
      <c r="I2502" s="160">
        <f t="shared" si="843"/>
        <v>45442</v>
      </c>
      <c r="J2502" s="155">
        <f t="shared" si="852"/>
        <v>30</v>
      </c>
      <c r="K2502" s="155">
        <f t="shared" si="848"/>
        <v>25</v>
      </c>
      <c r="L2502" s="2">
        <f t="shared" si="844"/>
        <v>1.00133278</v>
      </c>
      <c r="M2502" s="157">
        <f t="shared" si="849"/>
        <v>1.00133278</v>
      </c>
      <c r="N2502" s="2">
        <f t="shared" si="835"/>
        <v>312.18577238</v>
      </c>
      <c r="O2502" s="161">
        <f t="shared" si="845"/>
        <v>0</v>
      </c>
      <c r="P2502" s="162">
        <f t="shared" si="836"/>
        <v>0</v>
      </c>
      <c r="Q2502" s="157">
        <f t="shared" si="837"/>
        <v>0</v>
      </c>
      <c r="R2502" s="163">
        <f t="shared" si="846"/>
        <v>0.12</v>
      </c>
      <c r="S2502" s="161">
        <f t="shared" si="838"/>
        <v>25</v>
      </c>
      <c r="T2502" s="161">
        <v>360</v>
      </c>
      <c r="U2502" s="164">
        <f t="shared" si="839"/>
        <v>1.0079010980000001</v>
      </c>
      <c r="V2502" s="157">
        <f t="shared" si="840"/>
        <v>2.4666103800000001</v>
      </c>
      <c r="W2502" s="2">
        <f t="shared" si="847"/>
        <v>0</v>
      </c>
      <c r="X2502" s="8"/>
      <c r="Y2502" s="8"/>
      <c r="Z2502" s="5"/>
      <c r="AA2502" s="1"/>
      <c r="AB2502" s="8"/>
      <c r="AC2502" s="3"/>
      <c r="AD2502" s="1"/>
      <c r="AE2502" s="3"/>
      <c r="AF2502" s="3"/>
      <c r="AG2502" s="4"/>
      <c r="AH2502" s="4"/>
      <c r="AI2502" s="4"/>
      <c r="AJ2502" s="1"/>
      <c r="AK2502" s="1"/>
      <c r="AL2502" s="1"/>
      <c r="AM2502" s="1"/>
    </row>
    <row r="2503" spans="1:39" ht="15" customHeight="1" x14ac:dyDescent="0.2">
      <c r="A2503" s="75">
        <f t="shared" si="841"/>
        <v>45438</v>
      </c>
      <c r="B2503" s="2">
        <f t="shared" si="832"/>
        <v>314.76822111000001</v>
      </c>
      <c r="C2503" s="157">
        <f t="shared" si="850"/>
        <v>311.77025122999999</v>
      </c>
      <c r="D2503" s="158">
        <f t="shared" si="842"/>
        <v>6858.17</v>
      </c>
      <c r="E2503" s="150">
        <f>IF(AND(K2503=1,K2502&gt;1),VLOOKUP(A2502,[1]Plan1!$GA$137:$GD$300,4),E2502)</f>
        <v>6869.14</v>
      </c>
      <c r="F2503" s="152">
        <f t="shared" si="833"/>
        <v>45351</v>
      </c>
      <c r="G2503" s="152">
        <f t="shared" si="851"/>
        <v>45381</v>
      </c>
      <c r="H2503" s="159">
        <f t="shared" si="834"/>
        <v>1.5995520670966101E-3</v>
      </c>
      <c r="I2503" s="160">
        <f t="shared" si="843"/>
        <v>45442</v>
      </c>
      <c r="J2503" s="155">
        <f t="shared" si="852"/>
        <v>30</v>
      </c>
      <c r="K2503" s="155">
        <f t="shared" si="848"/>
        <v>26</v>
      </c>
      <c r="L2503" s="2">
        <f t="shared" si="844"/>
        <v>1.00138613</v>
      </c>
      <c r="M2503" s="157">
        <f t="shared" si="849"/>
        <v>1.00138613</v>
      </c>
      <c r="N2503" s="2">
        <f t="shared" si="835"/>
        <v>312.20240532000003</v>
      </c>
      <c r="O2503" s="161">
        <f t="shared" si="845"/>
        <v>0</v>
      </c>
      <c r="P2503" s="162">
        <f t="shared" si="836"/>
        <v>0</v>
      </c>
      <c r="Q2503" s="157">
        <f t="shared" si="837"/>
        <v>0</v>
      </c>
      <c r="R2503" s="163">
        <f t="shared" si="846"/>
        <v>0.12</v>
      </c>
      <c r="S2503" s="161">
        <f t="shared" si="838"/>
        <v>26</v>
      </c>
      <c r="T2503" s="161">
        <v>360</v>
      </c>
      <c r="U2503" s="164">
        <f t="shared" si="839"/>
        <v>1.008218437</v>
      </c>
      <c r="V2503" s="157">
        <f t="shared" si="840"/>
        <v>2.5658157899999998</v>
      </c>
      <c r="W2503" s="2">
        <f t="shared" si="847"/>
        <v>0</v>
      </c>
      <c r="X2503" s="8"/>
      <c r="Y2503" s="8"/>
      <c r="Z2503" s="5"/>
      <c r="AA2503" s="1"/>
      <c r="AB2503" s="8"/>
      <c r="AC2503" s="3"/>
      <c r="AD2503" s="1"/>
      <c r="AE2503" s="3"/>
      <c r="AF2503" s="3"/>
      <c r="AG2503" s="4"/>
      <c r="AH2503" s="4"/>
      <c r="AI2503" s="4"/>
      <c r="AJ2503" s="1"/>
      <c r="AK2503" s="1"/>
      <c r="AL2503" s="1"/>
      <c r="AM2503" s="1"/>
    </row>
    <row r="2504" spans="1:39" ht="15" customHeight="1" x14ac:dyDescent="0.2">
      <c r="A2504" s="75">
        <f t="shared" si="841"/>
        <v>45439</v>
      </c>
      <c r="B2504" s="2">
        <f t="shared" si="832"/>
        <v>314.88410126000002</v>
      </c>
      <c r="C2504" s="157">
        <f t="shared" si="850"/>
        <v>311.77025122999999</v>
      </c>
      <c r="D2504" s="158">
        <f t="shared" si="842"/>
        <v>6858.17</v>
      </c>
      <c r="E2504" s="150">
        <f>IF(AND(K2504=1,K2503&gt;1),VLOOKUP(A2503,[1]Plan1!$GA$137:$GD$300,4),E2503)</f>
        <v>6869.14</v>
      </c>
      <c r="F2504" s="152">
        <f t="shared" si="833"/>
        <v>45351</v>
      </c>
      <c r="G2504" s="152">
        <f t="shared" si="851"/>
        <v>45381</v>
      </c>
      <c r="H2504" s="159">
        <f t="shared" si="834"/>
        <v>1.5995520670966101E-3</v>
      </c>
      <c r="I2504" s="160">
        <f t="shared" si="843"/>
        <v>45442</v>
      </c>
      <c r="J2504" s="155">
        <f t="shared" si="852"/>
        <v>30</v>
      </c>
      <c r="K2504" s="155">
        <f t="shared" si="848"/>
        <v>27</v>
      </c>
      <c r="L2504" s="2">
        <f t="shared" si="844"/>
        <v>1.0014394799999999</v>
      </c>
      <c r="M2504" s="157">
        <f t="shared" si="849"/>
        <v>1.0014394799999999</v>
      </c>
      <c r="N2504" s="2">
        <f t="shared" si="835"/>
        <v>312.21903827</v>
      </c>
      <c r="O2504" s="161">
        <f t="shared" si="845"/>
        <v>0</v>
      </c>
      <c r="P2504" s="162">
        <f t="shared" si="836"/>
        <v>0</v>
      </c>
      <c r="Q2504" s="157">
        <f t="shared" si="837"/>
        <v>0</v>
      </c>
      <c r="R2504" s="163">
        <f t="shared" si="846"/>
        <v>0.12</v>
      </c>
      <c r="S2504" s="161">
        <f t="shared" si="838"/>
        <v>27</v>
      </c>
      <c r="T2504" s="161">
        <v>360</v>
      </c>
      <c r="U2504" s="164">
        <f t="shared" si="839"/>
        <v>1.0085358760000001</v>
      </c>
      <c r="V2504" s="157">
        <f t="shared" si="840"/>
        <v>2.66506299</v>
      </c>
      <c r="W2504" s="2">
        <f t="shared" si="847"/>
        <v>0</v>
      </c>
      <c r="X2504" s="8"/>
      <c r="Y2504" s="8"/>
      <c r="Z2504" s="5"/>
      <c r="AA2504" s="1"/>
      <c r="AB2504" s="8"/>
      <c r="AC2504" s="3"/>
      <c r="AD2504" s="1"/>
      <c r="AE2504" s="3"/>
      <c r="AF2504" s="3"/>
      <c r="AG2504" s="4"/>
      <c r="AH2504" s="4"/>
      <c r="AI2504" s="4"/>
      <c r="AJ2504" s="1"/>
      <c r="AK2504" s="1"/>
      <c r="AL2504" s="1"/>
      <c r="AM2504" s="1"/>
    </row>
    <row r="2505" spans="1:39" ht="15" customHeight="1" x14ac:dyDescent="0.2">
      <c r="A2505" s="75">
        <f t="shared" si="841"/>
        <v>45440</v>
      </c>
      <c r="B2505" s="2">
        <f t="shared" si="832"/>
        <v>315.00002318000003</v>
      </c>
      <c r="C2505" s="157">
        <f t="shared" si="850"/>
        <v>311.77025122999999</v>
      </c>
      <c r="D2505" s="158">
        <f t="shared" si="842"/>
        <v>6858.17</v>
      </c>
      <c r="E2505" s="150">
        <f>IF(AND(K2505=1,K2504&gt;1),VLOOKUP(A2504,[1]Plan1!$GA$137:$GD$300,4),E2504)</f>
        <v>6869.14</v>
      </c>
      <c r="F2505" s="152">
        <f t="shared" si="833"/>
        <v>45351</v>
      </c>
      <c r="G2505" s="152">
        <f t="shared" si="851"/>
        <v>45381</v>
      </c>
      <c r="H2505" s="159">
        <f t="shared" si="834"/>
        <v>1.5995520670966101E-3</v>
      </c>
      <c r="I2505" s="160">
        <f t="shared" si="843"/>
        <v>45442</v>
      </c>
      <c r="J2505" s="155">
        <f t="shared" si="852"/>
        <v>30</v>
      </c>
      <c r="K2505" s="155">
        <f t="shared" si="848"/>
        <v>28</v>
      </c>
      <c r="L2505" s="2">
        <f t="shared" si="844"/>
        <v>1.0014928299999999</v>
      </c>
      <c r="M2505" s="157">
        <f t="shared" si="849"/>
        <v>1.0014928299999999</v>
      </c>
      <c r="N2505" s="2">
        <f t="shared" si="835"/>
        <v>312.23567121000002</v>
      </c>
      <c r="O2505" s="161">
        <f t="shared" si="845"/>
        <v>0</v>
      </c>
      <c r="P2505" s="162">
        <f t="shared" si="836"/>
        <v>0</v>
      </c>
      <c r="Q2505" s="157">
        <f t="shared" si="837"/>
        <v>0</v>
      </c>
      <c r="R2505" s="163">
        <f t="shared" si="846"/>
        <v>0.12</v>
      </c>
      <c r="S2505" s="161">
        <f t="shared" si="838"/>
        <v>28</v>
      </c>
      <c r="T2505" s="161">
        <v>360</v>
      </c>
      <c r="U2505" s="164">
        <f t="shared" si="839"/>
        <v>1.0088534149999999</v>
      </c>
      <c r="V2505" s="157">
        <f t="shared" si="840"/>
        <v>2.7643519699999999</v>
      </c>
      <c r="W2505" s="2">
        <f t="shared" si="847"/>
        <v>0</v>
      </c>
      <c r="X2505" s="8"/>
      <c r="Y2505" s="8"/>
      <c r="Z2505" s="5"/>
      <c r="AA2505" s="1"/>
      <c r="AB2505" s="8"/>
      <c r="AC2505" s="3"/>
      <c r="AD2505" s="1"/>
      <c r="AE2505" s="3"/>
      <c r="AF2505" s="3"/>
      <c r="AG2505" s="4"/>
      <c r="AH2505" s="4"/>
      <c r="AI2505" s="4"/>
      <c r="AJ2505" s="1"/>
      <c r="AK2505" s="1"/>
      <c r="AL2505" s="1"/>
      <c r="AM2505" s="1"/>
    </row>
    <row r="2506" spans="1:39" ht="15" customHeight="1" x14ac:dyDescent="0.2">
      <c r="A2506" s="75">
        <f t="shared" si="841"/>
        <v>45441</v>
      </c>
      <c r="B2506" s="2">
        <f t="shared" si="832"/>
        <v>315.11599004000004</v>
      </c>
      <c r="C2506" s="157">
        <f t="shared" si="850"/>
        <v>311.77025122999999</v>
      </c>
      <c r="D2506" s="158">
        <f t="shared" si="842"/>
        <v>6858.17</v>
      </c>
      <c r="E2506" s="150">
        <f>IF(AND(K2506=1,K2505&gt;1),VLOOKUP(A2505,[1]Plan1!$GA$137:$GD$300,4),E2505)</f>
        <v>6869.14</v>
      </c>
      <c r="F2506" s="152">
        <f t="shared" si="833"/>
        <v>45351</v>
      </c>
      <c r="G2506" s="152">
        <f t="shared" si="851"/>
        <v>45381</v>
      </c>
      <c r="H2506" s="159">
        <f t="shared" si="834"/>
        <v>1.5995520670966101E-3</v>
      </c>
      <c r="I2506" s="160">
        <f t="shared" si="843"/>
        <v>45442</v>
      </c>
      <c r="J2506" s="155">
        <f t="shared" si="852"/>
        <v>30</v>
      </c>
      <c r="K2506" s="155">
        <f t="shared" si="848"/>
        <v>29</v>
      </c>
      <c r="L2506" s="2">
        <f t="shared" si="844"/>
        <v>1.00154619</v>
      </c>
      <c r="M2506" s="157">
        <f t="shared" si="849"/>
        <v>1.00154619</v>
      </c>
      <c r="N2506" s="2">
        <f t="shared" si="835"/>
        <v>312.25230727000002</v>
      </c>
      <c r="O2506" s="161">
        <f t="shared" si="845"/>
        <v>0</v>
      </c>
      <c r="P2506" s="162">
        <f t="shared" si="836"/>
        <v>0</v>
      </c>
      <c r="Q2506" s="157">
        <f t="shared" si="837"/>
        <v>0</v>
      </c>
      <c r="R2506" s="163">
        <f t="shared" si="846"/>
        <v>0.12</v>
      </c>
      <c r="S2506" s="161">
        <f t="shared" si="838"/>
        <v>29</v>
      </c>
      <c r="T2506" s="161">
        <v>360</v>
      </c>
      <c r="U2506" s="164">
        <f t="shared" si="839"/>
        <v>1.0091710540000001</v>
      </c>
      <c r="V2506" s="157">
        <f t="shared" si="840"/>
        <v>2.86368277</v>
      </c>
      <c r="W2506" s="2">
        <f t="shared" si="847"/>
        <v>0</v>
      </c>
      <c r="X2506" s="8"/>
      <c r="Y2506" s="8"/>
      <c r="Z2506" s="5"/>
      <c r="AA2506" s="1"/>
      <c r="AB2506" s="8"/>
      <c r="AC2506" s="3"/>
      <c r="AD2506" s="1"/>
      <c r="AE2506" s="3"/>
      <c r="AF2506" s="3"/>
      <c r="AG2506" s="4"/>
      <c r="AH2506" s="4"/>
      <c r="AI2506" s="4"/>
      <c r="AJ2506" s="1"/>
      <c r="AK2506" s="1"/>
      <c r="AL2506" s="1"/>
      <c r="AM2506" s="1"/>
    </row>
    <row r="2507" spans="1:39" ht="15" customHeight="1" x14ac:dyDescent="0.2">
      <c r="A2507" s="75">
        <f t="shared" si="841"/>
        <v>45442</v>
      </c>
      <c r="B2507" s="2">
        <f t="shared" ref="B2507:B2570" si="853">N2507+V2507</f>
        <v>315.23199869000001</v>
      </c>
      <c r="C2507" s="157">
        <f t="shared" si="850"/>
        <v>311.77025122999999</v>
      </c>
      <c r="D2507" s="158">
        <f t="shared" si="842"/>
        <v>6858.17</v>
      </c>
      <c r="E2507" s="150">
        <f>IF(AND(K2507=1,K2506&gt;1),VLOOKUP(A2506,[1]Plan1!$GA$137:$GD$300,4),E2506)</f>
        <v>6869.14</v>
      </c>
      <c r="F2507" s="152">
        <f t="shared" ref="F2507:F2570" si="854">EDATE(G2507,-1)</f>
        <v>45351</v>
      </c>
      <c r="G2507" s="152">
        <f t="shared" si="851"/>
        <v>45381</v>
      </c>
      <c r="H2507" s="159">
        <f t="shared" ref="H2507:H2570" si="855">(E2507/D2507)-1</f>
        <v>1.5995520670966101E-3</v>
      </c>
      <c r="I2507" s="160">
        <f t="shared" si="843"/>
        <v>45442</v>
      </c>
      <c r="J2507" s="155">
        <f t="shared" si="852"/>
        <v>30</v>
      </c>
      <c r="K2507" s="155">
        <f t="shared" si="848"/>
        <v>30</v>
      </c>
      <c r="L2507" s="2">
        <f t="shared" si="844"/>
        <v>1.0015995499999999</v>
      </c>
      <c r="M2507" s="157">
        <f t="shared" si="849"/>
        <v>1.0015995499999999</v>
      </c>
      <c r="N2507" s="2">
        <f t="shared" ref="N2507:N2570" si="856">TRUNC(C2507*M2507,8)</f>
        <v>312.26894333000001</v>
      </c>
      <c r="O2507" s="161">
        <f t="shared" si="845"/>
        <v>46</v>
      </c>
      <c r="P2507" s="162">
        <f t="shared" ref="P2507:P2570" si="857">IF(O2507&gt;0,VLOOKUP($A2507,$AB$11:$AG$122,6),0)</f>
        <v>0.10696026118871009</v>
      </c>
      <c r="Q2507" s="157">
        <f t="shared" ref="Q2507:Q2570" si="858">IF(P2507&gt;0,TRUNC(P2507*N2507,8),0)</f>
        <v>33.400367729999999</v>
      </c>
      <c r="R2507" s="163">
        <f t="shared" si="846"/>
        <v>0.12</v>
      </c>
      <c r="S2507" s="161">
        <f t="shared" ref="S2507:S2570" si="859">K2507</f>
        <v>30</v>
      </c>
      <c r="T2507" s="161">
        <v>360</v>
      </c>
      <c r="U2507" s="164">
        <f t="shared" ref="U2507:U2570" si="860">ROUND((1+R2507)^(30/360)^(K2507/J2507),9)</f>
        <v>1.0094887930000001</v>
      </c>
      <c r="V2507" s="157">
        <f t="shared" ref="V2507:V2570" si="861">TRUNC((N2507*(U2507-1)),8)</f>
        <v>2.9630553599999998</v>
      </c>
      <c r="W2507" s="2">
        <f t="shared" si="847"/>
        <v>36.363423089999998</v>
      </c>
      <c r="X2507" s="8"/>
      <c r="Y2507" s="8"/>
      <c r="Z2507" s="5"/>
      <c r="AA2507" s="1"/>
      <c r="AB2507" s="8"/>
      <c r="AC2507" s="3"/>
      <c r="AD2507" s="1"/>
      <c r="AE2507" s="3"/>
      <c r="AF2507" s="3"/>
      <c r="AG2507" s="4"/>
      <c r="AH2507" s="4"/>
      <c r="AI2507" s="4"/>
      <c r="AJ2507" s="1"/>
      <c r="AK2507" s="1"/>
      <c r="AL2507" s="1"/>
      <c r="AM2507" s="1"/>
    </row>
    <row r="2508" spans="1:39" ht="15" customHeight="1" x14ac:dyDescent="0.2">
      <c r="A2508" s="75">
        <f t="shared" ref="A2508:A2571" si="862">(A2507+1)</f>
        <v>45443</v>
      </c>
      <c r="B2508" s="2">
        <f t="shared" si="853"/>
        <v>278.98767207000003</v>
      </c>
      <c r="C2508" s="157">
        <f t="shared" si="850"/>
        <v>278.86857559999999</v>
      </c>
      <c r="D2508" s="158">
        <f t="shared" ref="D2508:D2571" si="863">IF(E2508=E2507,D2507,E2507)</f>
        <v>6869.14</v>
      </c>
      <c r="E2508" s="150">
        <f>IF(AND(K2508=1,K2507&gt;1),VLOOKUP(A2507,[1]Plan1!$GA$137:$GD$300,4),E2507)</f>
        <v>6895.24</v>
      </c>
      <c r="F2508" s="152">
        <f t="shared" si="854"/>
        <v>45381</v>
      </c>
      <c r="G2508" s="152">
        <f t="shared" si="851"/>
        <v>45412</v>
      </c>
      <c r="H2508" s="159">
        <f t="shared" si="855"/>
        <v>3.7996022791790818E-3</v>
      </c>
      <c r="I2508" s="160">
        <f t="shared" ref="I2508:I2571" si="864">VLOOKUP(A2507,AF$126:AI$301,4)</f>
        <v>45473</v>
      </c>
      <c r="J2508" s="155">
        <f t="shared" si="852"/>
        <v>31</v>
      </c>
      <c r="K2508" s="155">
        <f t="shared" si="848"/>
        <v>1</v>
      </c>
      <c r="L2508" s="2">
        <f t="shared" ref="L2508:L2571" si="865">TRUNC((E2508/D2508)^TRUNC((K2508/J2508),9),8)</f>
        <v>1.0001223400000001</v>
      </c>
      <c r="M2508" s="157">
        <f t="shared" si="849"/>
        <v>1.0001223400000001</v>
      </c>
      <c r="N2508" s="2">
        <f t="shared" si="856"/>
        <v>278.90269238000002</v>
      </c>
      <c r="O2508" s="161">
        <f t="shared" ref="O2508:O2571" si="866">IF(VLOOKUP(A2508,AB$11:AK$122,10)=VLOOKUP(A2507,AB$11:AK$122,10),0,VLOOKUP(A2508,AB$11:AK$122,10))</f>
        <v>0</v>
      </c>
      <c r="P2508" s="162">
        <f t="shared" si="857"/>
        <v>0</v>
      </c>
      <c r="Q2508" s="157">
        <f t="shared" si="858"/>
        <v>0</v>
      </c>
      <c r="R2508" s="163">
        <f t="shared" ref="R2508:R2571" si="867">(R2507)</f>
        <v>0.12</v>
      </c>
      <c r="S2508" s="161">
        <f t="shared" si="859"/>
        <v>1</v>
      </c>
      <c r="T2508" s="161">
        <v>360</v>
      </c>
      <c r="U2508" s="164">
        <f t="shared" si="860"/>
        <v>1.0003046929999999</v>
      </c>
      <c r="V2508" s="157">
        <f t="shared" si="861"/>
        <v>8.4979689999999997E-2</v>
      </c>
      <c r="W2508" s="2">
        <f t="shared" ref="W2508:W2571" si="868">IF(O2508&gt;0,Q2508+V2508,0)</f>
        <v>0</v>
      </c>
      <c r="X2508" s="8"/>
      <c r="Y2508" s="8"/>
      <c r="Z2508" s="5"/>
      <c r="AA2508" s="1"/>
      <c r="AB2508" s="8"/>
      <c r="AC2508" s="3"/>
      <c r="AD2508" s="1"/>
      <c r="AE2508" s="3"/>
      <c r="AF2508" s="3"/>
      <c r="AG2508" s="4"/>
      <c r="AH2508" s="4"/>
      <c r="AI2508" s="4"/>
      <c r="AJ2508" s="1"/>
      <c r="AK2508" s="1"/>
      <c r="AL2508" s="1"/>
      <c r="AM2508" s="1"/>
    </row>
    <row r="2509" spans="1:39" ht="15" customHeight="1" x14ac:dyDescent="0.2">
      <c r="A2509" s="75">
        <f t="shared" si="862"/>
        <v>45444</v>
      </c>
      <c r="B2509" s="2">
        <f t="shared" si="853"/>
        <v>279.10682113999997</v>
      </c>
      <c r="C2509" s="157">
        <f t="shared" si="850"/>
        <v>278.86857559999999</v>
      </c>
      <c r="D2509" s="158">
        <f t="shared" si="863"/>
        <v>6869.14</v>
      </c>
      <c r="E2509" s="150">
        <f>IF(AND(K2509=1,K2508&gt;1),VLOOKUP(A2508,[1]Plan1!$GA$137:$GD$300,4),E2508)</f>
        <v>6895.24</v>
      </c>
      <c r="F2509" s="152">
        <f t="shared" si="854"/>
        <v>45381</v>
      </c>
      <c r="G2509" s="152">
        <f t="shared" si="851"/>
        <v>45412</v>
      </c>
      <c r="H2509" s="159">
        <f t="shared" si="855"/>
        <v>3.7996022791790818E-3</v>
      </c>
      <c r="I2509" s="160">
        <f t="shared" si="864"/>
        <v>45473</v>
      </c>
      <c r="J2509" s="155">
        <f t="shared" si="852"/>
        <v>31</v>
      </c>
      <c r="K2509" s="155">
        <f t="shared" si="848"/>
        <v>2</v>
      </c>
      <c r="L2509" s="2">
        <f t="shared" si="865"/>
        <v>1.0002447000000001</v>
      </c>
      <c r="M2509" s="157">
        <f t="shared" si="849"/>
        <v>1.0002447000000001</v>
      </c>
      <c r="N2509" s="2">
        <f t="shared" si="856"/>
        <v>278.93681473999999</v>
      </c>
      <c r="O2509" s="161">
        <f t="shared" si="866"/>
        <v>0</v>
      </c>
      <c r="P2509" s="162">
        <f t="shared" si="857"/>
        <v>0</v>
      </c>
      <c r="Q2509" s="157">
        <f t="shared" si="858"/>
        <v>0</v>
      </c>
      <c r="R2509" s="163">
        <f t="shared" si="867"/>
        <v>0.12</v>
      </c>
      <c r="S2509" s="161">
        <f t="shared" si="859"/>
        <v>2</v>
      </c>
      <c r="T2509" s="161">
        <v>360</v>
      </c>
      <c r="U2509" s="164">
        <f t="shared" si="860"/>
        <v>1.0006094800000001</v>
      </c>
      <c r="V2509" s="157">
        <f t="shared" si="861"/>
        <v>0.1700064</v>
      </c>
      <c r="W2509" s="2">
        <f t="shared" si="868"/>
        <v>0</v>
      </c>
      <c r="X2509" s="8"/>
      <c r="Y2509" s="8"/>
      <c r="Z2509" s="5"/>
      <c r="AA2509" s="1"/>
      <c r="AB2509" s="8"/>
      <c r="AC2509" s="3"/>
      <c r="AD2509" s="1"/>
      <c r="AE2509" s="3"/>
      <c r="AF2509" s="3"/>
      <c r="AG2509" s="4"/>
      <c r="AH2509" s="4"/>
      <c r="AI2509" s="4"/>
      <c r="AJ2509" s="1"/>
      <c r="AK2509" s="1"/>
      <c r="AL2509" s="1"/>
      <c r="AM2509" s="1"/>
    </row>
    <row r="2510" spans="1:39" ht="15" customHeight="1" x14ac:dyDescent="0.2">
      <c r="A2510" s="75">
        <f t="shared" si="862"/>
        <v>45445</v>
      </c>
      <c r="B2510" s="2">
        <f t="shared" si="853"/>
        <v>279.22601945999997</v>
      </c>
      <c r="C2510" s="157">
        <f t="shared" si="850"/>
        <v>278.86857559999999</v>
      </c>
      <c r="D2510" s="158">
        <f t="shared" si="863"/>
        <v>6869.14</v>
      </c>
      <c r="E2510" s="150">
        <f>IF(AND(K2510=1,K2509&gt;1),VLOOKUP(A2509,[1]Plan1!$GA$137:$GD$300,4),E2509)</f>
        <v>6895.24</v>
      </c>
      <c r="F2510" s="152">
        <f t="shared" si="854"/>
        <v>45381</v>
      </c>
      <c r="G2510" s="152">
        <f t="shared" si="851"/>
        <v>45412</v>
      </c>
      <c r="H2510" s="159">
        <f t="shared" si="855"/>
        <v>3.7996022791790818E-3</v>
      </c>
      <c r="I2510" s="160">
        <f t="shared" si="864"/>
        <v>45473</v>
      </c>
      <c r="J2510" s="155">
        <f t="shared" si="852"/>
        <v>31</v>
      </c>
      <c r="K2510" s="155">
        <f t="shared" si="848"/>
        <v>3</v>
      </c>
      <c r="L2510" s="2">
        <f t="shared" si="865"/>
        <v>1.00036707</v>
      </c>
      <c r="M2510" s="157">
        <f t="shared" si="849"/>
        <v>1.00036707</v>
      </c>
      <c r="N2510" s="2">
        <f t="shared" si="856"/>
        <v>278.97093988</v>
      </c>
      <c r="O2510" s="161">
        <f t="shared" si="866"/>
        <v>0</v>
      </c>
      <c r="P2510" s="162">
        <f t="shared" si="857"/>
        <v>0</v>
      </c>
      <c r="Q2510" s="157">
        <f t="shared" si="858"/>
        <v>0</v>
      </c>
      <c r="R2510" s="163">
        <f t="shared" si="867"/>
        <v>0.12</v>
      </c>
      <c r="S2510" s="161">
        <f t="shared" si="859"/>
        <v>3</v>
      </c>
      <c r="T2510" s="161">
        <v>360</v>
      </c>
      <c r="U2510" s="164">
        <f t="shared" si="860"/>
        <v>1.000914359</v>
      </c>
      <c r="V2510" s="157">
        <f t="shared" si="861"/>
        <v>0.25507957999999997</v>
      </c>
      <c r="W2510" s="2">
        <f t="shared" si="868"/>
        <v>0</v>
      </c>
      <c r="X2510" s="8"/>
      <c r="Y2510" s="8"/>
      <c r="Z2510" s="5"/>
      <c r="AA2510" s="1"/>
      <c r="AB2510" s="8"/>
      <c r="AC2510" s="3"/>
      <c r="AD2510" s="1"/>
      <c r="AE2510" s="3"/>
      <c r="AF2510" s="3"/>
      <c r="AG2510" s="4"/>
      <c r="AH2510" s="4"/>
      <c r="AI2510" s="4"/>
      <c r="AJ2510" s="1"/>
      <c r="AK2510" s="1"/>
      <c r="AL2510" s="1"/>
      <c r="AM2510" s="1"/>
    </row>
    <row r="2511" spans="1:39" ht="15" customHeight="1" x14ac:dyDescent="0.2">
      <c r="A2511" s="75">
        <f t="shared" si="862"/>
        <v>45446</v>
      </c>
      <c r="B2511" s="2">
        <f t="shared" si="853"/>
        <v>279.34527014000003</v>
      </c>
      <c r="C2511" s="157">
        <f t="shared" si="850"/>
        <v>278.86857559999999</v>
      </c>
      <c r="D2511" s="158">
        <f t="shared" si="863"/>
        <v>6869.14</v>
      </c>
      <c r="E2511" s="150">
        <f>IF(AND(K2511=1,K2510&gt;1),VLOOKUP(A2510,[1]Plan1!$GA$137:$GD$300,4),E2510)</f>
        <v>6895.24</v>
      </c>
      <c r="F2511" s="152">
        <f t="shared" si="854"/>
        <v>45381</v>
      </c>
      <c r="G2511" s="152">
        <f t="shared" si="851"/>
        <v>45412</v>
      </c>
      <c r="H2511" s="159">
        <f t="shared" si="855"/>
        <v>3.7996022791790818E-3</v>
      </c>
      <c r="I2511" s="160">
        <f t="shared" si="864"/>
        <v>45473</v>
      </c>
      <c r="J2511" s="155">
        <f t="shared" si="852"/>
        <v>31</v>
      </c>
      <c r="K2511" s="155">
        <f t="shared" si="848"/>
        <v>4</v>
      </c>
      <c r="L2511" s="2">
        <f t="shared" si="865"/>
        <v>1.0004894600000001</v>
      </c>
      <c r="M2511" s="157">
        <f t="shared" si="849"/>
        <v>1.0004894600000001</v>
      </c>
      <c r="N2511" s="2">
        <f t="shared" si="856"/>
        <v>279.00507061000002</v>
      </c>
      <c r="O2511" s="161">
        <f t="shared" si="866"/>
        <v>0</v>
      </c>
      <c r="P2511" s="162">
        <f t="shared" si="857"/>
        <v>0</v>
      </c>
      <c r="Q2511" s="157">
        <f t="shared" si="858"/>
        <v>0</v>
      </c>
      <c r="R2511" s="163">
        <f t="shared" si="867"/>
        <v>0.12</v>
      </c>
      <c r="S2511" s="161">
        <f t="shared" si="859"/>
        <v>4</v>
      </c>
      <c r="T2511" s="161">
        <v>360</v>
      </c>
      <c r="U2511" s="164">
        <f t="shared" si="860"/>
        <v>1.0012193309999999</v>
      </c>
      <c r="V2511" s="157">
        <f t="shared" si="861"/>
        <v>0.34019953000000003</v>
      </c>
      <c r="W2511" s="2">
        <f t="shared" si="868"/>
        <v>0</v>
      </c>
      <c r="X2511" s="8"/>
      <c r="Y2511" s="8"/>
      <c r="Z2511" s="5"/>
      <c r="AA2511" s="1"/>
      <c r="AB2511" s="8"/>
      <c r="AC2511" s="3"/>
      <c r="AD2511" s="1"/>
      <c r="AE2511" s="3"/>
      <c r="AF2511" s="3"/>
      <c r="AG2511" s="4"/>
      <c r="AH2511" s="4"/>
      <c r="AI2511" s="4"/>
      <c r="AJ2511" s="1"/>
      <c r="AK2511" s="1"/>
      <c r="AL2511" s="1"/>
      <c r="AM2511" s="1"/>
    </row>
    <row r="2512" spans="1:39" ht="15" customHeight="1" x14ac:dyDescent="0.2">
      <c r="A2512" s="75">
        <f t="shared" si="862"/>
        <v>45447</v>
      </c>
      <c r="B2512" s="2">
        <f t="shared" si="853"/>
        <v>279.46457036000004</v>
      </c>
      <c r="C2512" s="157">
        <f t="shared" si="850"/>
        <v>278.86857559999999</v>
      </c>
      <c r="D2512" s="158">
        <f t="shared" si="863"/>
        <v>6869.14</v>
      </c>
      <c r="E2512" s="150">
        <f>IF(AND(K2512=1,K2511&gt;1),VLOOKUP(A2511,[1]Plan1!$GA$137:$GD$300,4),E2511)</f>
        <v>6895.24</v>
      </c>
      <c r="F2512" s="152">
        <f t="shared" si="854"/>
        <v>45381</v>
      </c>
      <c r="G2512" s="152">
        <f t="shared" si="851"/>
        <v>45412</v>
      </c>
      <c r="H2512" s="159">
        <f t="shared" si="855"/>
        <v>3.7996022791790818E-3</v>
      </c>
      <c r="I2512" s="160">
        <f t="shared" si="864"/>
        <v>45473</v>
      </c>
      <c r="J2512" s="155">
        <f t="shared" si="852"/>
        <v>31</v>
      </c>
      <c r="K2512" s="155">
        <f t="shared" si="848"/>
        <v>5</v>
      </c>
      <c r="L2512" s="2">
        <f t="shared" si="865"/>
        <v>1.00061186</v>
      </c>
      <c r="M2512" s="157">
        <f t="shared" si="849"/>
        <v>1.00061186</v>
      </c>
      <c r="N2512" s="2">
        <f t="shared" si="856"/>
        <v>279.03920412000002</v>
      </c>
      <c r="O2512" s="161">
        <f t="shared" si="866"/>
        <v>0</v>
      </c>
      <c r="P2512" s="162">
        <f t="shared" si="857"/>
        <v>0</v>
      </c>
      <c r="Q2512" s="157">
        <f t="shared" si="858"/>
        <v>0</v>
      </c>
      <c r="R2512" s="163">
        <f t="shared" si="867"/>
        <v>0.12</v>
      </c>
      <c r="S2512" s="161">
        <f t="shared" si="859"/>
        <v>5</v>
      </c>
      <c r="T2512" s="161">
        <v>360</v>
      </c>
      <c r="U2512" s="164">
        <f t="shared" si="860"/>
        <v>1.001524396</v>
      </c>
      <c r="V2512" s="157">
        <f t="shared" si="861"/>
        <v>0.42536624000000001</v>
      </c>
      <c r="W2512" s="2">
        <f t="shared" si="868"/>
        <v>0</v>
      </c>
      <c r="X2512" s="8"/>
      <c r="Y2512" s="8"/>
      <c r="Z2512" s="5"/>
      <c r="AA2512" s="1"/>
      <c r="AB2512" s="8"/>
      <c r="AC2512" s="3"/>
      <c r="AD2512" s="1"/>
      <c r="AE2512" s="3"/>
      <c r="AF2512" s="3"/>
      <c r="AG2512" s="4"/>
      <c r="AH2512" s="4"/>
      <c r="AI2512" s="4"/>
      <c r="AJ2512" s="1"/>
      <c r="AK2512" s="1"/>
      <c r="AL2512" s="1"/>
      <c r="AM2512" s="1"/>
    </row>
    <row r="2513" spans="1:39" ht="15" customHeight="1" x14ac:dyDescent="0.2">
      <c r="A2513" s="75">
        <f t="shared" si="862"/>
        <v>45448</v>
      </c>
      <c r="B2513" s="2">
        <f t="shared" si="853"/>
        <v>279.58392296</v>
      </c>
      <c r="C2513" s="157">
        <f t="shared" si="850"/>
        <v>278.86857559999999</v>
      </c>
      <c r="D2513" s="158">
        <f t="shared" si="863"/>
        <v>6869.14</v>
      </c>
      <c r="E2513" s="150">
        <f>IF(AND(K2513=1,K2512&gt;1),VLOOKUP(A2512,[1]Plan1!$GA$137:$GD$300,4),E2512)</f>
        <v>6895.24</v>
      </c>
      <c r="F2513" s="152">
        <f t="shared" si="854"/>
        <v>45381</v>
      </c>
      <c r="G2513" s="152">
        <f t="shared" si="851"/>
        <v>45412</v>
      </c>
      <c r="H2513" s="159">
        <f t="shared" si="855"/>
        <v>3.7996022791790818E-3</v>
      </c>
      <c r="I2513" s="160">
        <f t="shared" si="864"/>
        <v>45473</v>
      </c>
      <c r="J2513" s="155">
        <f t="shared" si="852"/>
        <v>31</v>
      </c>
      <c r="K2513" s="155">
        <f t="shared" si="848"/>
        <v>6</v>
      </c>
      <c r="L2513" s="2">
        <f t="shared" si="865"/>
        <v>1.0007342800000001</v>
      </c>
      <c r="M2513" s="157">
        <f t="shared" si="849"/>
        <v>1.0007342800000001</v>
      </c>
      <c r="N2513" s="2">
        <f t="shared" si="856"/>
        <v>279.07334321000002</v>
      </c>
      <c r="O2513" s="161">
        <f t="shared" si="866"/>
        <v>0</v>
      </c>
      <c r="P2513" s="162">
        <f t="shared" si="857"/>
        <v>0</v>
      </c>
      <c r="Q2513" s="157">
        <f t="shared" si="858"/>
        <v>0</v>
      </c>
      <c r="R2513" s="163">
        <f t="shared" si="867"/>
        <v>0.12</v>
      </c>
      <c r="S2513" s="161">
        <f t="shared" si="859"/>
        <v>6</v>
      </c>
      <c r="T2513" s="161">
        <v>360</v>
      </c>
      <c r="U2513" s="164">
        <f t="shared" si="860"/>
        <v>1.001829554</v>
      </c>
      <c r="V2513" s="157">
        <f t="shared" si="861"/>
        <v>0.51057975</v>
      </c>
      <c r="W2513" s="2">
        <f t="shared" si="868"/>
        <v>0</v>
      </c>
      <c r="X2513" s="8"/>
      <c r="Y2513" s="8"/>
      <c r="Z2513" s="5"/>
      <c r="AA2513" s="1"/>
      <c r="AB2513" s="8"/>
      <c r="AC2513" s="3"/>
      <c r="AD2513" s="1"/>
      <c r="AE2513" s="3"/>
      <c r="AF2513" s="3"/>
      <c r="AG2513" s="4"/>
      <c r="AH2513" s="4"/>
      <c r="AI2513" s="4"/>
      <c r="AJ2513" s="1"/>
      <c r="AK2513" s="1"/>
      <c r="AL2513" s="1"/>
      <c r="AM2513" s="1"/>
    </row>
    <row r="2514" spans="1:39" ht="15" customHeight="1" x14ac:dyDescent="0.2">
      <c r="A2514" s="75">
        <f t="shared" si="862"/>
        <v>45449</v>
      </c>
      <c r="B2514" s="2">
        <f t="shared" si="853"/>
        <v>279.70332486000001</v>
      </c>
      <c r="C2514" s="157">
        <f t="shared" si="850"/>
        <v>278.86857559999999</v>
      </c>
      <c r="D2514" s="158">
        <f t="shared" si="863"/>
        <v>6869.14</v>
      </c>
      <c r="E2514" s="150">
        <f>IF(AND(K2514=1,K2513&gt;1),VLOOKUP(A2513,[1]Plan1!$GA$137:$GD$300,4),E2513)</f>
        <v>6895.24</v>
      </c>
      <c r="F2514" s="152">
        <f t="shared" si="854"/>
        <v>45381</v>
      </c>
      <c r="G2514" s="152">
        <f t="shared" si="851"/>
        <v>45412</v>
      </c>
      <c r="H2514" s="159">
        <f t="shared" si="855"/>
        <v>3.7996022791790818E-3</v>
      </c>
      <c r="I2514" s="160">
        <f t="shared" si="864"/>
        <v>45473</v>
      </c>
      <c r="J2514" s="155">
        <f t="shared" si="852"/>
        <v>31</v>
      </c>
      <c r="K2514" s="155">
        <f t="shared" si="848"/>
        <v>7</v>
      </c>
      <c r="L2514" s="2">
        <f t="shared" si="865"/>
        <v>1.0008567100000001</v>
      </c>
      <c r="M2514" s="157">
        <f t="shared" si="849"/>
        <v>1.0008567100000001</v>
      </c>
      <c r="N2514" s="2">
        <f t="shared" si="856"/>
        <v>279.10748509000001</v>
      </c>
      <c r="O2514" s="161">
        <f t="shared" si="866"/>
        <v>0</v>
      </c>
      <c r="P2514" s="162">
        <f t="shared" si="857"/>
        <v>0</v>
      </c>
      <c r="Q2514" s="157">
        <f t="shared" si="858"/>
        <v>0</v>
      </c>
      <c r="R2514" s="163">
        <f t="shared" si="867"/>
        <v>0.12</v>
      </c>
      <c r="S2514" s="161">
        <f t="shared" si="859"/>
        <v>7</v>
      </c>
      <c r="T2514" s="161">
        <v>360</v>
      </c>
      <c r="U2514" s="164">
        <f t="shared" si="860"/>
        <v>1.002134804</v>
      </c>
      <c r="V2514" s="157">
        <f t="shared" si="861"/>
        <v>0.59583976999999999</v>
      </c>
      <c r="W2514" s="2">
        <f t="shared" si="868"/>
        <v>0</v>
      </c>
      <c r="X2514" s="8"/>
      <c r="Y2514" s="8"/>
      <c r="Z2514" s="5"/>
      <c r="AA2514" s="1"/>
      <c r="AB2514" s="8"/>
      <c r="AC2514" s="3"/>
      <c r="AD2514" s="1"/>
      <c r="AE2514" s="3"/>
      <c r="AF2514" s="3"/>
      <c r="AG2514" s="4"/>
      <c r="AH2514" s="4"/>
      <c r="AI2514" s="4"/>
      <c r="AJ2514" s="1"/>
      <c r="AK2514" s="1"/>
      <c r="AL2514" s="1"/>
      <c r="AM2514" s="1"/>
    </row>
    <row r="2515" spans="1:39" ht="15" customHeight="1" x14ac:dyDescent="0.2">
      <c r="A2515" s="75">
        <f t="shared" si="862"/>
        <v>45450</v>
      </c>
      <c r="B2515" s="2">
        <f t="shared" si="853"/>
        <v>279.82277943999998</v>
      </c>
      <c r="C2515" s="157">
        <f t="shared" si="850"/>
        <v>278.86857559999999</v>
      </c>
      <c r="D2515" s="158">
        <f t="shared" si="863"/>
        <v>6869.14</v>
      </c>
      <c r="E2515" s="150">
        <f>IF(AND(K2515=1,K2514&gt;1),VLOOKUP(A2514,[1]Plan1!$GA$137:$GD$300,4),E2514)</f>
        <v>6895.24</v>
      </c>
      <c r="F2515" s="152">
        <f t="shared" si="854"/>
        <v>45381</v>
      </c>
      <c r="G2515" s="152">
        <f t="shared" si="851"/>
        <v>45412</v>
      </c>
      <c r="H2515" s="159">
        <f t="shared" si="855"/>
        <v>3.7996022791790818E-3</v>
      </c>
      <c r="I2515" s="160">
        <f t="shared" si="864"/>
        <v>45473</v>
      </c>
      <c r="J2515" s="155">
        <f t="shared" si="852"/>
        <v>31</v>
      </c>
      <c r="K2515" s="155">
        <f t="shared" si="848"/>
        <v>8</v>
      </c>
      <c r="L2515" s="2">
        <f t="shared" si="865"/>
        <v>1.00097916</v>
      </c>
      <c r="M2515" s="157">
        <f t="shared" si="849"/>
        <v>1.00097916</v>
      </c>
      <c r="N2515" s="2">
        <f t="shared" si="856"/>
        <v>279.14163255</v>
      </c>
      <c r="O2515" s="161">
        <f t="shared" si="866"/>
        <v>0</v>
      </c>
      <c r="P2515" s="162">
        <f t="shared" si="857"/>
        <v>0</v>
      </c>
      <c r="Q2515" s="157">
        <f t="shared" si="858"/>
        <v>0</v>
      </c>
      <c r="R2515" s="163">
        <f t="shared" si="867"/>
        <v>0.12</v>
      </c>
      <c r="S2515" s="161">
        <f t="shared" si="859"/>
        <v>8</v>
      </c>
      <c r="T2515" s="161">
        <v>360</v>
      </c>
      <c r="U2515" s="164">
        <f t="shared" si="860"/>
        <v>1.002440148</v>
      </c>
      <c r="V2515" s="157">
        <f t="shared" si="861"/>
        <v>0.68114688999999995</v>
      </c>
      <c r="W2515" s="2">
        <f t="shared" si="868"/>
        <v>0</v>
      </c>
      <c r="X2515" s="8"/>
      <c r="Y2515" s="8"/>
      <c r="Z2515" s="5"/>
      <c r="AA2515" s="1"/>
      <c r="AB2515" s="8"/>
      <c r="AC2515" s="3"/>
      <c r="AD2515" s="1"/>
      <c r="AE2515" s="3"/>
      <c r="AF2515" s="3"/>
      <c r="AG2515" s="4"/>
      <c r="AH2515" s="4"/>
      <c r="AI2515" s="4"/>
      <c r="AJ2515" s="1"/>
      <c r="AK2515" s="1"/>
      <c r="AL2515" s="1"/>
      <c r="AM2515" s="1"/>
    </row>
    <row r="2516" spans="1:39" ht="15" customHeight="1" x14ac:dyDescent="0.2">
      <c r="A2516" s="75">
        <f t="shared" si="862"/>
        <v>45451</v>
      </c>
      <c r="B2516" s="2">
        <f t="shared" si="853"/>
        <v>279.94228363999997</v>
      </c>
      <c r="C2516" s="157">
        <f t="shared" si="850"/>
        <v>278.86857559999999</v>
      </c>
      <c r="D2516" s="158">
        <f t="shared" si="863"/>
        <v>6869.14</v>
      </c>
      <c r="E2516" s="150">
        <f>IF(AND(K2516=1,K2515&gt;1),VLOOKUP(A2515,[1]Plan1!$GA$137:$GD$300,4),E2515)</f>
        <v>6895.24</v>
      </c>
      <c r="F2516" s="152">
        <f t="shared" si="854"/>
        <v>45381</v>
      </c>
      <c r="G2516" s="152">
        <f t="shared" si="851"/>
        <v>45412</v>
      </c>
      <c r="H2516" s="159">
        <f t="shared" si="855"/>
        <v>3.7996022791790818E-3</v>
      </c>
      <c r="I2516" s="160">
        <f t="shared" si="864"/>
        <v>45473</v>
      </c>
      <c r="J2516" s="155">
        <f t="shared" si="852"/>
        <v>31</v>
      </c>
      <c r="K2516" s="155">
        <f t="shared" si="848"/>
        <v>9</v>
      </c>
      <c r="L2516" s="2">
        <f t="shared" si="865"/>
        <v>1.00110162</v>
      </c>
      <c r="M2516" s="157">
        <f t="shared" si="849"/>
        <v>1.00110162</v>
      </c>
      <c r="N2516" s="2">
        <f t="shared" si="856"/>
        <v>279.17578279999998</v>
      </c>
      <c r="O2516" s="161">
        <f t="shared" si="866"/>
        <v>0</v>
      </c>
      <c r="P2516" s="162">
        <f t="shared" si="857"/>
        <v>0</v>
      </c>
      <c r="Q2516" s="157">
        <f t="shared" si="858"/>
        <v>0</v>
      </c>
      <c r="R2516" s="163">
        <f t="shared" si="867"/>
        <v>0.12</v>
      </c>
      <c r="S2516" s="161">
        <f t="shared" si="859"/>
        <v>9</v>
      </c>
      <c r="T2516" s="161">
        <v>360</v>
      </c>
      <c r="U2516" s="164">
        <f t="shared" si="860"/>
        <v>1.002745585</v>
      </c>
      <c r="V2516" s="157">
        <f t="shared" si="861"/>
        <v>0.76650083999999996</v>
      </c>
      <c r="W2516" s="2">
        <f t="shared" si="868"/>
        <v>0</v>
      </c>
      <c r="X2516" s="8"/>
      <c r="Y2516" s="8"/>
      <c r="Z2516" s="5"/>
      <c r="AA2516" s="1"/>
      <c r="AB2516" s="8"/>
      <c r="AC2516" s="3"/>
      <c r="AD2516" s="1"/>
      <c r="AE2516" s="3"/>
      <c r="AF2516" s="3"/>
      <c r="AG2516" s="4"/>
      <c r="AH2516" s="4"/>
      <c r="AI2516" s="4"/>
      <c r="AJ2516" s="1"/>
      <c r="AK2516" s="1"/>
      <c r="AL2516" s="1"/>
      <c r="AM2516" s="1"/>
    </row>
    <row r="2517" spans="1:39" ht="15" customHeight="1" x14ac:dyDescent="0.2">
      <c r="A2517" s="75">
        <f t="shared" si="862"/>
        <v>45452</v>
      </c>
      <c r="B2517" s="2">
        <f t="shared" si="853"/>
        <v>280.06184024999999</v>
      </c>
      <c r="C2517" s="157">
        <f t="shared" si="850"/>
        <v>278.86857559999999</v>
      </c>
      <c r="D2517" s="158">
        <f t="shared" si="863"/>
        <v>6869.14</v>
      </c>
      <c r="E2517" s="150">
        <f>IF(AND(K2517=1,K2516&gt;1),VLOOKUP(A2516,[1]Plan1!$GA$137:$GD$300,4),E2516)</f>
        <v>6895.24</v>
      </c>
      <c r="F2517" s="152">
        <f t="shared" si="854"/>
        <v>45381</v>
      </c>
      <c r="G2517" s="152">
        <f t="shared" si="851"/>
        <v>45412</v>
      </c>
      <c r="H2517" s="159">
        <f t="shared" si="855"/>
        <v>3.7996022791790818E-3</v>
      </c>
      <c r="I2517" s="160">
        <f t="shared" si="864"/>
        <v>45473</v>
      </c>
      <c r="J2517" s="155">
        <f t="shared" si="852"/>
        <v>31</v>
      </c>
      <c r="K2517" s="155">
        <f t="shared" si="848"/>
        <v>10</v>
      </c>
      <c r="L2517" s="2">
        <f t="shared" si="865"/>
        <v>1.0012241</v>
      </c>
      <c r="M2517" s="157">
        <f t="shared" si="849"/>
        <v>1.0012241</v>
      </c>
      <c r="N2517" s="2">
        <f t="shared" si="856"/>
        <v>279.20993862</v>
      </c>
      <c r="O2517" s="161">
        <f t="shared" si="866"/>
        <v>0</v>
      </c>
      <c r="P2517" s="162">
        <f t="shared" si="857"/>
        <v>0</v>
      </c>
      <c r="Q2517" s="157">
        <f t="shared" si="858"/>
        <v>0</v>
      </c>
      <c r="R2517" s="163">
        <f t="shared" si="867"/>
        <v>0.12</v>
      </c>
      <c r="S2517" s="161">
        <f t="shared" si="859"/>
        <v>10</v>
      </c>
      <c r="T2517" s="161">
        <v>360</v>
      </c>
      <c r="U2517" s="164">
        <f t="shared" si="860"/>
        <v>1.0030511150000001</v>
      </c>
      <c r="V2517" s="157">
        <f t="shared" si="861"/>
        <v>0.85190162999999997</v>
      </c>
      <c r="W2517" s="2">
        <f t="shared" si="868"/>
        <v>0</v>
      </c>
      <c r="X2517" s="8"/>
      <c r="Y2517" s="8"/>
      <c r="Z2517" s="5"/>
      <c r="AA2517" s="1"/>
      <c r="AB2517" s="8"/>
      <c r="AC2517" s="3"/>
      <c r="AD2517" s="1"/>
      <c r="AE2517" s="3"/>
      <c r="AF2517" s="3"/>
      <c r="AG2517" s="4"/>
      <c r="AH2517" s="4"/>
      <c r="AI2517" s="4"/>
      <c r="AJ2517" s="1"/>
      <c r="AK2517" s="1"/>
      <c r="AL2517" s="1"/>
      <c r="AM2517" s="1"/>
    </row>
    <row r="2518" spans="1:39" ht="15" customHeight="1" x14ac:dyDescent="0.2">
      <c r="A2518" s="75">
        <f t="shared" si="862"/>
        <v>45453</v>
      </c>
      <c r="B2518" s="2">
        <f t="shared" si="853"/>
        <v>280.18144650000005</v>
      </c>
      <c r="C2518" s="157">
        <f t="shared" si="850"/>
        <v>278.86857559999999</v>
      </c>
      <c r="D2518" s="158">
        <f t="shared" si="863"/>
        <v>6869.14</v>
      </c>
      <c r="E2518" s="150">
        <f>IF(AND(K2518=1,K2517&gt;1),VLOOKUP(A2517,[1]Plan1!$GA$137:$GD$300,4),E2517)</f>
        <v>6895.24</v>
      </c>
      <c r="F2518" s="152">
        <f t="shared" si="854"/>
        <v>45381</v>
      </c>
      <c r="G2518" s="152">
        <f t="shared" si="851"/>
        <v>45412</v>
      </c>
      <c r="H2518" s="159">
        <f t="shared" si="855"/>
        <v>3.7996022791790818E-3</v>
      </c>
      <c r="I2518" s="160">
        <f t="shared" si="864"/>
        <v>45473</v>
      </c>
      <c r="J2518" s="155">
        <f t="shared" si="852"/>
        <v>31</v>
      </c>
      <c r="K2518" s="155">
        <f t="shared" si="848"/>
        <v>11</v>
      </c>
      <c r="L2518" s="2">
        <f t="shared" si="865"/>
        <v>1.00134659</v>
      </c>
      <c r="M2518" s="157">
        <f t="shared" si="849"/>
        <v>1.00134659</v>
      </c>
      <c r="N2518" s="2">
        <f t="shared" si="856"/>
        <v>279.24409723000002</v>
      </c>
      <c r="O2518" s="161">
        <f t="shared" si="866"/>
        <v>0</v>
      </c>
      <c r="P2518" s="162">
        <f t="shared" si="857"/>
        <v>0</v>
      </c>
      <c r="Q2518" s="157">
        <f t="shared" si="858"/>
        <v>0</v>
      </c>
      <c r="R2518" s="163">
        <f t="shared" si="867"/>
        <v>0.12</v>
      </c>
      <c r="S2518" s="161">
        <f t="shared" si="859"/>
        <v>11</v>
      </c>
      <c r="T2518" s="161">
        <v>360</v>
      </c>
      <c r="U2518" s="164">
        <f t="shared" si="860"/>
        <v>1.0033567379999999</v>
      </c>
      <c r="V2518" s="157">
        <f t="shared" si="861"/>
        <v>0.93734927000000001</v>
      </c>
      <c r="W2518" s="2">
        <f t="shared" si="868"/>
        <v>0</v>
      </c>
      <c r="X2518" s="8"/>
      <c r="Y2518" s="8"/>
      <c r="Z2518" s="5"/>
      <c r="AA2518" s="1"/>
      <c r="AB2518" s="8"/>
      <c r="AC2518" s="3"/>
      <c r="AD2518" s="1"/>
      <c r="AE2518" s="3"/>
      <c r="AF2518" s="3"/>
      <c r="AG2518" s="4"/>
      <c r="AH2518" s="4"/>
      <c r="AI2518" s="4"/>
      <c r="AJ2518" s="1"/>
      <c r="AK2518" s="1"/>
      <c r="AL2518" s="1"/>
      <c r="AM2518" s="1"/>
    </row>
    <row r="2519" spans="1:39" ht="15" customHeight="1" x14ac:dyDescent="0.2">
      <c r="A2519" s="75">
        <f t="shared" si="862"/>
        <v>45454</v>
      </c>
      <c r="B2519" s="2">
        <f t="shared" si="853"/>
        <v>280.30110519999999</v>
      </c>
      <c r="C2519" s="157">
        <f t="shared" si="850"/>
        <v>278.86857559999999</v>
      </c>
      <c r="D2519" s="158">
        <f t="shared" si="863"/>
        <v>6869.14</v>
      </c>
      <c r="E2519" s="150">
        <f>IF(AND(K2519=1,K2518&gt;1),VLOOKUP(A2518,[1]Plan1!$GA$137:$GD$300,4),E2518)</f>
        <v>6895.24</v>
      </c>
      <c r="F2519" s="152">
        <f t="shared" si="854"/>
        <v>45381</v>
      </c>
      <c r="G2519" s="152">
        <f t="shared" si="851"/>
        <v>45412</v>
      </c>
      <c r="H2519" s="159">
        <f t="shared" si="855"/>
        <v>3.7996022791790818E-3</v>
      </c>
      <c r="I2519" s="160">
        <f t="shared" si="864"/>
        <v>45473</v>
      </c>
      <c r="J2519" s="155">
        <f t="shared" si="852"/>
        <v>31</v>
      </c>
      <c r="K2519" s="155">
        <f t="shared" si="848"/>
        <v>12</v>
      </c>
      <c r="L2519" s="2">
        <f t="shared" si="865"/>
        <v>1.0014691</v>
      </c>
      <c r="M2519" s="157">
        <f t="shared" si="849"/>
        <v>1.0014691</v>
      </c>
      <c r="N2519" s="2">
        <f t="shared" si="856"/>
        <v>279.27826141999998</v>
      </c>
      <c r="O2519" s="161">
        <f t="shared" si="866"/>
        <v>0</v>
      </c>
      <c r="P2519" s="162">
        <f t="shared" si="857"/>
        <v>0</v>
      </c>
      <c r="Q2519" s="157">
        <f t="shared" si="858"/>
        <v>0</v>
      </c>
      <c r="R2519" s="163">
        <f t="shared" si="867"/>
        <v>0.12</v>
      </c>
      <c r="S2519" s="161">
        <f t="shared" si="859"/>
        <v>12</v>
      </c>
      <c r="T2519" s="161">
        <v>360</v>
      </c>
      <c r="U2519" s="164">
        <f t="shared" si="860"/>
        <v>1.0036624540000001</v>
      </c>
      <c r="V2519" s="157">
        <f t="shared" si="861"/>
        <v>1.0228437800000001</v>
      </c>
      <c r="W2519" s="2">
        <f t="shared" si="868"/>
        <v>0</v>
      </c>
      <c r="X2519" s="8"/>
      <c r="Y2519" s="8"/>
      <c r="Z2519" s="5"/>
      <c r="AA2519" s="1"/>
      <c r="AB2519" s="8"/>
      <c r="AC2519" s="3"/>
      <c r="AD2519" s="1"/>
      <c r="AE2519" s="3"/>
      <c r="AF2519" s="3"/>
      <c r="AG2519" s="4"/>
      <c r="AH2519" s="4"/>
      <c r="AI2519" s="4"/>
      <c r="AJ2519" s="1"/>
      <c r="AK2519" s="1"/>
      <c r="AL2519" s="1"/>
      <c r="AM2519" s="1"/>
    </row>
    <row r="2520" spans="1:39" ht="15" customHeight="1" x14ac:dyDescent="0.2">
      <c r="A2520" s="75">
        <f t="shared" si="862"/>
        <v>45455</v>
      </c>
      <c r="B2520" s="2">
        <f t="shared" si="853"/>
        <v>280.42081385</v>
      </c>
      <c r="C2520" s="157">
        <f t="shared" si="850"/>
        <v>278.86857559999999</v>
      </c>
      <c r="D2520" s="158">
        <f t="shared" si="863"/>
        <v>6869.14</v>
      </c>
      <c r="E2520" s="150">
        <f>IF(AND(K2520=1,K2519&gt;1),VLOOKUP(A2519,[1]Plan1!$GA$137:$GD$300,4),E2519)</f>
        <v>6895.24</v>
      </c>
      <c r="F2520" s="152">
        <f t="shared" si="854"/>
        <v>45381</v>
      </c>
      <c r="G2520" s="152">
        <f t="shared" si="851"/>
        <v>45412</v>
      </c>
      <c r="H2520" s="159">
        <f t="shared" si="855"/>
        <v>3.7996022791790818E-3</v>
      </c>
      <c r="I2520" s="160">
        <f t="shared" si="864"/>
        <v>45473</v>
      </c>
      <c r="J2520" s="155">
        <f t="shared" si="852"/>
        <v>31</v>
      </c>
      <c r="K2520" s="155">
        <f t="shared" si="848"/>
        <v>13</v>
      </c>
      <c r="L2520" s="2">
        <f t="shared" si="865"/>
        <v>1.0015916199999999</v>
      </c>
      <c r="M2520" s="157">
        <f t="shared" si="849"/>
        <v>1.0015916199999999</v>
      </c>
      <c r="N2520" s="2">
        <f t="shared" si="856"/>
        <v>279.31242839999999</v>
      </c>
      <c r="O2520" s="161">
        <f t="shared" si="866"/>
        <v>0</v>
      </c>
      <c r="P2520" s="162">
        <f t="shared" si="857"/>
        <v>0</v>
      </c>
      <c r="Q2520" s="157">
        <f t="shared" si="858"/>
        <v>0</v>
      </c>
      <c r="R2520" s="163">
        <f t="shared" si="867"/>
        <v>0.12</v>
      </c>
      <c r="S2520" s="161">
        <f t="shared" si="859"/>
        <v>13</v>
      </c>
      <c r="T2520" s="161">
        <v>360</v>
      </c>
      <c r="U2520" s="164">
        <f t="shared" si="860"/>
        <v>1.0039682640000001</v>
      </c>
      <c r="V2520" s="157">
        <f t="shared" si="861"/>
        <v>1.1083854500000001</v>
      </c>
      <c r="W2520" s="2">
        <f t="shared" si="868"/>
        <v>0</v>
      </c>
      <c r="X2520" s="8"/>
      <c r="Y2520" s="8"/>
      <c r="Z2520" s="5"/>
      <c r="AA2520" s="1"/>
      <c r="AB2520" s="8"/>
      <c r="AC2520" s="3"/>
      <c r="AD2520" s="1"/>
      <c r="AE2520" s="3"/>
      <c r="AF2520" s="3"/>
      <c r="AG2520" s="4"/>
      <c r="AH2520" s="4"/>
      <c r="AI2520" s="4"/>
      <c r="AJ2520" s="1"/>
      <c r="AK2520" s="1"/>
      <c r="AL2520" s="1"/>
      <c r="AM2520" s="1"/>
    </row>
    <row r="2521" spans="1:39" ht="15" customHeight="1" x14ac:dyDescent="0.2">
      <c r="A2521" s="75">
        <f t="shared" si="862"/>
        <v>45456</v>
      </c>
      <c r="B2521" s="2">
        <f t="shared" si="853"/>
        <v>280.54057468999997</v>
      </c>
      <c r="C2521" s="157">
        <f t="shared" si="850"/>
        <v>278.86857559999999</v>
      </c>
      <c r="D2521" s="158">
        <f t="shared" si="863"/>
        <v>6869.14</v>
      </c>
      <c r="E2521" s="150">
        <f>IF(AND(K2521=1,K2520&gt;1),VLOOKUP(A2520,[1]Plan1!$GA$137:$GD$300,4),E2520)</f>
        <v>6895.24</v>
      </c>
      <c r="F2521" s="152">
        <f t="shared" si="854"/>
        <v>45381</v>
      </c>
      <c r="G2521" s="152">
        <f t="shared" si="851"/>
        <v>45412</v>
      </c>
      <c r="H2521" s="159">
        <f t="shared" si="855"/>
        <v>3.7996022791790818E-3</v>
      </c>
      <c r="I2521" s="160">
        <f t="shared" si="864"/>
        <v>45473</v>
      </c>
      <c r="J2521" s="155">
        <f t="shared" si="852"/>
        <v>31</v>
      </c>
      <c r="K2521" s="155">
        <f t="shared" si="848"/>
        <v>14</v>
      </c>
      <c r="L2521" s="2">
        <f t="shared" si="865"/>
        <v>1.0017141599999999</v>
      </c>
      <c r="M2521" s="157">
        <f t="shared" si="849"/>
        <v>1.0017141599999999</v>
      </c>
      <c r="N2521" s="2">
        <f t="shared" si="856"/>
        <v>279.34660094999998</v>
      </c>
      <c r="O2521" s="161">
        <f t="shared" si="866"/>
        <v>0</v>
      </c>
      <c r="P2521" s="162">
        <f t="shared" si="857"/>
        <v>0</v>
      </c>
      <c r="Q2521" s="157">
        <f t="shared" si="858"/>
        <v>0</v>
      </c>
      <c r="R2521" s="163">
        <f t="shared" si="867"/>
        <v>0.12</v>
      </c>
      <c r="S2521" s="161">
        <f t="shared" si="859"/>
        <v>14</v>
      </c>
      <c r="T2521" s="161">
        <v>360</v>
      </c>
      <c r="U2521" s="164">
        <f t="shared" si="860"/>
        <v>1.0042741660000001</v>
      </c>
      <c r="V2521" s="157">
        <f t="shared" si="861"/>
        <v>1.1939737399999999</v>
      </c>
      <c r="W2521" s="2">
        <f t="shared" si="868"/>
        <v>0</v>
      </c>
      <c r="X2521" s="8"/>
      <c r="Y2521" s="8"/>
      <c r="Z2521" s="5"/>
      <c r="AA2521" s="1"/>
      <c r="AB2521" s="8"/>
      <c r="AC2521" s="3"/>
      <c r="AD2521" s="1"/>
      <c r="AE2521" s="3"/>
      <c r="AF2521" s="3"/>
      <c r="AG2521" s="4"/>
      <c r="AH2521" s="4"/>
      <c r="AI2521" s="4"/>
      <c r="AJ2521" s="1"/>
      <c r="AK2521" s="1"/>
      <c r="AL2521" s="1"/>
      <c r="AM2521" s="1"/>
    </row>
    <row r="2522" spans="1:39" ht="15" customHeight="1" x14ac:dyDescent="0.2">
      <c r="A2522" s="75">
        <f t="shared" si="862"/>
        <v>45457</v>
      </c>
      <c r="B2522" s="2">
        <f t="shared" si="853"/>
        <v>280.66038550999997</v>
      </c>
      <c r="C2522" s="157">
        <f t="shared" si="850"/>
        <v>278.86857559999999</v>
      </c>
      <c r="D2522" s="158">
        <f t="shared" si="863"/>
        <v>6869.14</v>
      </c>
      <c r="E2522" s="150">
        <f>IF(AND(K2522=1,K2521&gt;1),VLOOKUP(A2521,[1]Plan1!$GA$137:$GD$300,4),E2521)</f>
        <v>6895.24</v>
      </c>
      <c r="F2522" s="152">
        <f t="shared" si="854"/>
        <v>45381</v>
      </c>
      <c r="G2522" s="152">
        <f t="shared" si="851"/>
        <v>45412</v>
      </c>
      <c r="H2522" s="159">
        <f t="shared" si="855"/>
        <v>3.7996022791790818E-3</v>
      </c>
      <c r="I2522" s="160">
        <f t="shared" si="864"/>
        <v>45473</v>
      </c>
      <c r="J2522" s="155">
        <f t="shared" si="852"/>
        <v>31</v>
      </c>
      <c r="K2522" s="155">
        <f t="shared" si="848"/>
        <v>15</v>
      </c>
      <c r="L2522" s="2">
        <f t="shared" si="865"/>
        <v>1.0018367100000001</v>
      </c>
      <c r="M2522" s="157">
        <f t="shared" si="849"/>
        <v>1.0018367100000001</v>
      </c>
      <c r="N2522" s="2">
        <f t="shared" si="856"/>
        <v>279.38077629999998</v>
      </c>
      <c r="O2522" s="161">
        <f t="shared" si="866"/>
        <v>0</v>
      </c>
      <c r="P2522" s="162">
        <f t="shared" si="857"/>
        <v>0</v>
      </c>
      <c r="Q2522" s="157">
        <f t="shared" si="858"/>
        <v>0</v>
      </c>
      <c r="R2522" s="163">
        <f t="shared" si="867"/>
        <v>0.12</v>
      </c>
      <c r="S2522" s="161">
        <f t="shared" si="859"/>
        <v>15</v>
      </c>
      <c r="T2522" s="161">
        <v>360</v>
      </c>
      <c r="U2522" s="164">
        <f t="shared" si="860"/>
        <v>1.0045801620000001</v>
      </c>
      <c r="V2522" s="157">
        <f t="shared" si="861"/>
        <v>1.2796092100000001</v>
      </c>
      <c r="W2522" s="2">
        <f t="shared" si="868"/>
        <v>0</v>
      </c>
      <c r="X2522" s="8"/>
      <c r="Y2522" s="8"/>
      <c r="Z2522" s="5"/>
      <c r="AA2522" s="1"/>
      <c r="AB2522" s="8"/>
      <c r="AC2522" s="3"/>
      <c r="AD2522" s="1"/>
      <c r="AE2522" s="3"/>
      <c r="AF2522" s="3"/>
      <c r="AG2522" s="4"/>
      <c r="AH2522" s="4"/>
      <c r="AI2522" s="4"/>
      <c r="AJ2522" s="1"/>
      <c r="AK2522" s="1"/>
      <c r="AL2522" s="1"/>
      <c r="AM2522" s="1"/>
    </row>
    <row r="2523" spans="1:39" ht="15" customHeight="1" x14ac:dyDescent="0.2">
      <c r="A2523" s="75">
        <f t="shared" si="862"/>
        <v>45458</v>
      </c>
      <c r="B2523" s="2">
        <f t="shared" si="853"/>
        <v>280.78024883000001</v>
      </c>
      <c r="C2523" s="157">
        <f t="shared" si="850"/>
        <v>278.86857559999999</v>
      </c>
      <c r="D2523" s="158">
        <f t="shared" si="863"/>
        <v>6869.14</v>
      </c>
      <c r="E2523" s="150">
        <f>IF(AND(K2523=1,K2522&gt;1),VLOOKUP(A2522,[1]Plan1!$GA$137:$GD$300,4),E2522)</f>
        <v>6895.24</v>
      </c>
      <c r="F2523" s="152">
        <f t="shared" si="854"/>
        <v>45381</v>
      </c>
      <c r="G2523" s="152">
        <f t="shared" si="851"/>
        <v>45412</v>
      </c>
      <c r="H2523" s="159">
        <f t="shared" si="855"/>
        <v>3.7996022791790818E-3</v>
      </c>
      <c r="I2523" s="160">
        <f t="shared" si="864"/>
        <v>45473</v>
      </c>
      <c r="J2523" s="155">
        <f t="shared" si="852"/>
        <v>31</v>
      </c>
      <c r="K2523" s="155">
        <f t="shared" ref="K2523:K2586" si="869">(J2523-(I2523-A2523))</f>
        <v>16</v>
      </c>
      <c r="L2523" s="2">
        <f t="shared" si="865"/>
        <v>1.0019592799999999</v>
      </c>
      <c r="M2523" s="157">
        <f t="shared" ref="M2523:M2586" si="870">L2523</f>
        <v>1.0019592799999999</v>
      </c>
      <c r="N2523" s="2">
        <f t="shared" si="856"/>
        <v>279.41495722000002</v>
      </c>
      <c r="O2523" s="161">
        <f t="shared" si="866"/>
        <v>0</v>
      </c>
      <c r="P2523" s="162">
        <f t="shared" si="857"/>
        <v>0</v>
      </c>
      <c r="Q2523" s="157">
        <f t="shared" si="858"/>
        <v>0</v>
      </c>
      <c r="R2523" s="163">
        <f t="shared" si="867"/>
        <v>0.12</v>
      </c>
      <c r="S2523" s="161">
        <f t="shared" si="859"/>
        <v>16</v>
      </c>
      <c r="T2523" s="161">
        <v>360</v>
      </c>
      <c r="U2523" s="164">
        <f t="shared" si="860"/>
        <v>1.0048862510000001</v>
      </c>
      <c r="V2523" s="157">
        <f t="shared" si="861"/>
        <v>1.3652916100000001</v>
      </c>
      <c r="W2523" s="2">
        <f t="shared" si="868"/>
        <v>0</v>
      </c>
      <c r="X2523" s="8"/>
      <c r="Y2523" s="8"/>
      <c r="Z2523" s="5"/>
      <c r="AA2523" s="1"/>
      <c r="AB2523" s="8"/>
      <c r="AC2523" s="3"/>
      <c r="AD2523" s="1"/>
      <c r="AE2523" s="3"/>
      <c r="AF2523" s="3"/>
      <c r="AG2523" s="4"/>
      <c r="AH2523" s="4"/>
      <c r="AI2523" s="4"/>
      <c r="AJ2523" s="1"/>
      <c r="AK2523" s="1"/>
      <c r="AL2523" s="1"/>
      <c r="AM2523" s="1"/>
    </row>
    <row r="2524" spans="1:39" ht="15" customHeight="1" x14ac:dyDescent="0.2">
      <c r="A2524" s="75">
        <f t="shared" si="862"/>
        <v>45459</v>
      </c>
      <c r="B2524" s="2">
        <f t="shared" si="853"/>
        <v>280.90016186999998</v>
      </c>
      <c r="C2524" s="157">
        <f t="shared" si="850"/>
        <v>278.86857559999999</v>
      </c>
      <c r="D2524" s="158">
        <f t="shared" si="863"/>
        <v>6869.14</v>
      </c>
      <c r="E2524" s="150">
        <f>IF(AND(K2524=1,K2523&gt;1),VLOOKUP(A2523,[1]Plan1!$GA$137:$GD$300,4),E2523)</f>
        <v>6895.24</v>
      </c>
      <c r="F2524" s="152">
        <f t="shared" si="854"/>
        <v>45381</v>
      </c>
      <c r="G2524" s="152">
        <f t="shared" si="851"/>
        <v>45412</v>
      </c>
      <c r="H2524" s="159">
        <f t="shared" si="855"/>
        <v>3.7996022791790818E-3</v>
      </c>
      <c r="I2524" s="160">
        <f t="shared" si="864"/>
        <v>45473</v>
      </c>
      <c r="J2524" s="155">
        <f t="shared" si="852"/>
        <v>31</v>
      </c>
      <c r="K2524" s="155">
        <f t="shared" si="869"/>
        <v>17</v>
      </c>
      <c r="L2524" s="2">
        <f t="shared" si="865"/>
        <v>1.0020818600000001</v>
      </c>
      <c r="M2524" s="157">
        <f t="shared" si="870"/>
        <v>1.0020818600000001</v>
      </c>
      <c r="N2524" s="2">
        <f t="shared" si="856"/>
        <v>279.44914093</v>
      </c>
      <c r="O2524" s="161">
        <f t="shared" si="866"/>
        <v>0</v>
      </c>
      <c r="P2524" s="162">
        <f t="shared" si="857"/>
        <v>0</v>
      </c>
      <c r="Q2524" s="157">
        <f t="shared" si="858"/>
        <v>0</v>
      </c>
      <c r="R2524" s="163">
        <f t="shared" si="867"/>
        <v>0.12</v>
      </c>
      <c r="S2524" s="161">
        <f t="shared" si="859"/>
        <v>17</v>
      </c>
      <c r="T2524" s="161">
        <v>360</v>
      </c>
      <c r="U2524" s="164">
        <f t="shared" si="860"/>
        <v>1.0051924329999999</v>
      </c>
      <c r="V2524" s="157">
        <f t="shared" si="861"/>
        <v>1.45102094</v>
      </c>
      <c r="W2524" s="2">
        <f t="shared" si="868"/>
        <v>0</v>
      </c>
      <c r="X2524" s="8"/>
      <c r="Y2524" s="8"/>
      <c r="Z2524" s="5"/>
      <c r="AA2524" s="1"/>
      <c r="AB2524" s="8"/>
      <c r="AC2524" s="3"/>
      <c r="AD2524" s="1"/>
      <c r="AE2524" s="3"/>
      <c r="AF2524" s="3"/>
      <c r="AG2524" s="4"/>
      <c r="AH2524" s="4"/>
      <c r="AI2524" s="4"/>
      <c r="AJ2524" s="1"/>
      <c r="AK2524" s="1"/>
      <c r="AL2524" s="1"/>
      <c r="AM2524" s="1"/>
    </row>
    <row r="2525" spans="1:39" ht="15" customHeight="1" x14ac:dyDescent="0.2">
      <c r="A2525" s="75">
        <f t="shared" si="862"/>
        <v>45460</v>
      </c>
      <c r="B2525" s="2">
        <f t="shared" si="853"/>
        <v>281.02012772</v>
      </c>
      <c r="C2525" s="157">
        <f t="shared" si="850"/>
        <v>278.86857559999999</v>
      </c>
      <c r="D2525" s="158">
        <f t="shared" si="863"/>
        <v>6869.14</v>
      </c>
      <c r="E2525" s="150">
        <f>IF(AND(K2525=1,K2524&gt;1),VLOOKUP(A2524,[1]Plan1!$GA$137:$GD$300,4),E2524)</f>
        <v>6895.24</v>
      </c>
      <c r="F2525" s="152">
        <f t="shared" si="854"/>
        <v>45381</v>
      </c>
      <c r="G2525" s="152">
        <f t="shared" si="851"/>
        <v>45412</v>
      </c>
      <c r="H2525" s="159">
        <f t="shared" si="855"/>
        <v>3.7996022791790818E-3</v>
      </c>
      <c r="I2525" s="160">
        <f t="shared" si="864"/>
        <v>45473</v>
      </c>
      <c r="J2525" s="155">
        <f t="shared" si="852"/>
        <v>31</v>
      </c>
      <c r="K2525" s="155">
        <f t="shared" si="869"/>
        <v>18</v>
      </c>
      <c r="L2525" s="2">
        <f t="shared" si="865"/>
        <v>1.00220446</v>
      </c>
      <c r="M2525" s="157">
        <f t="shared" si="870"/>
        <v>1.00220446</v>
      </c>
      <c r="N2525" s="2">
        <f t="shared" si="856"/>
        <v>279.48333022000003</v>
      </c>
      <c r="O2525" s="161">
        <f t="shared" si="866"/>
        <v>0</v>
      </c>
      <c r="P2525" s="162">
        <f t="shared" si="857"/>
        <v>0</v>
      </c>
      <c r="Q2525" s="157">
        <f t="shared" si="858"/>
        <v>0</v>
      </c>
      <c r="R2525" s="163">
        <f t="shared" si="867"/>
        <v>0.12</v>
      </c>
      <c r="S2525" s="161">
        <f t="shared" si="859"/>
        <v>18</v>
      </c>
      <c r="T2525" s="161">
        <v>360</v>
      </c>
      <c r="U2525" s="164">
        <f t="shared" si="860"/>
        <v>1.005498709</v>
      </c>
      <c r="V2525" s="157">
        <f t="shared" si="861"/>
        <v>1.5367975</v>
      </c>
      <c r="W2525" s="2">
        <f t="shared" si="868"/>
        <v>0</v>
      </c>
      <c r="X2525" s="8"/>
      <c r="Y2525" s="8"/>
      <c r="Z2525" s="5"/>
      <c r="AA2525" s="1"/>
      <c r="AB2525" s="8"/>
      <c r="AC2525" s="3"/>
      <c r="AD2525" s="1"/>
      <c r="AE2525" s="3"/>
      <c r="AF2525" s="3"/>
      <c r="AG2525" s="4"/>
      <c r="AH2525" s="4"/>
      <c r="AI2525" s="4"/>
      <c r="AJ2525" s="1"/>
      <c r="AK2525" s="1"/>
      <c r="AL2525" s="1"/>
      <c r="AM2525" s="1"/>
    </row>
    <row r="2526" spans="1:39" ht="15" customHeight="1" x14ac:dyDescent="0.2">
      <c r="A2526" s="75">
        <f t="shared" si="862"/>
        <v>45461</v>
      </c>
      <c r="B2526" s="2">
        <f t="shared" si="853"/>
        <v>281.14014329999998</v>
      </c>
      <c r="C2526" s="157">
        <f t="shared" si="850"/>
        <v>278.86857559999999</v>
      </c>
      <c r="D2526" s="158">
        <f t="shared" si="863"/>
        <v>6869.14</v>
      </c>
      <c r="E2526" s="150">
        <f>IF(AND(K2526=1,K2525&gt;1),VLOOKUP(A2525,[1]Plan1!$GA$137:$GD$300,4),E2525)</f>
        <v>6895.24</v>
      </c>
      <c r="F2526" s="152">
        <f t="shared" si="854"/>
        <v>45381</v>
      </c>
      <c r="G2526" s="152">
        <f t="shared" si="851"/>
        <v>45412</v>
      </c>
      <c r="H2526" s="159">
        <f t="shared" si="855"/>
        <v>3.7996022791790818E-3</v>
      </c>
      <c r="I2526" s="160">
        <f t="shared" si="864"/>
        <v>45473</v>
      </c>
      <c r="J2526" s="155">
        <f t="shared" si="852"/>
        <v>31</v>
      </c>
      <c r="K2526" s="155">
        <f t="shared" si="869"/>
        <v>19</v>
      </c>
      <c r="L2526" s="2">
        <f t="shared" si="865"/>
        <v>1.00232707</v>
      </c>
      <c r="M2526" s="157">
        <f t="shared" si="870"/>
        <v>1.00232707</v>
      </c>
      <c r="N2526" s="2">
        <f t="shared" si="856"/>
        <v>279.51752228999999</v>
      </c>
      <c r="O2526" s="161">
        <f t="shared" si="866"/>
        <v>0</v>
      </c>
      <c r="P2526" s="162">
        <f t="shared" si="857"/>
        <v>0</v>
      </c>
      <c r="Q2526" s="157">
        <f t="shared" si="858"/>
        <v>0</v>
      </c>
      <c r="R2526" s="163">
        <f t="shared" si="867"/>
        <v>0.12</v>
      </c>
      <c r="S2526" s="161">
        <f t="shared" si="859"/>
        <v>19</v>
      </c>
      <c r="T2526" s="161">
        <v>360</v>
      </c>
      <c r="U2526" s="164">
        <f t="shared" si="860"/>
        <v>1.0058050780000001</v>
      </c>
      <c r="V2526" s="157">
        <f t="shared" si="861"/>
        <v>1.62262101</v>
      </c>
      <c r="W2526" s="2">
        <f t="shared" si="868"/>
        <v>0</v>
      </c>
      <c r="X2526" s="8"/>
      <c r="Y2526" s="8"/>
      <c r="Z2526" s="5"/>
      <c r="AA2526" s="1"/>
      <c r="AB2526" s="8"/>
      <c r="AC2526" s="3"/>
      <c r="AD2526" s="1"/>
      <c r="AE2526" s="3"/>
      <c r="AF2526" s="3"/>
      <c r="AG2526" s="4"/>
      <c r="AH2526" s="4"/>
      <c r="AI2526" s="4"/>
      <c r="AJ2526" s="1"/>
      <c r="AK2526" s="1"/>
      <c r="AL2526" s="1"/>
      <c r="AM2526" s="1"/>
    </row>
    <row r="2527" spans="1:39" ht="15" customHeight="1" x14ac:dyDescent="0.2">
      <c r="A2527" s="75">
        <f t="shared" si="862"/>
        <v>45462</v>
      </c>
      <c r="B2527" s="2">
        <f t="shared" si="853"/>
        <v>281.26021144999999</v>
      </c>
      <c r="C2527" s="157">
        <f t="shared" si="850"/>
        <v>278.86857559999999</v>
      </c>
      <c r="D2527" s="158">
        <f t="shared" si="863"/>
        <v>6869.14</v>
      </c>
      <c r="E2527" s="150">
        <f>IF(AND(K2527=1,K2526&gt;1),VLOOKUP(A2526,[1]Plan1!$GA$137:$GD$300,4),E2526)</f>
        <v>6895.24</v>
      </c>
      <c r="F2527" s="152">
        <f t="shared" si="854"/>
        <v>45381</v>
      </c>
      <c r="G2527" s="152">
        <f t="shared" si="851"/>
        <v>45412</v>
      </c>
      <c r="H2527" s="159">
        <f t="shared" si="855"/>
        <v>3.7996022791790818E-3</v>
      </c>
      <c r="I2527" s="160">
        <f t="shared" si="864"/>
        <v>45473</v>
      </c>
      <c r="J2527" s="155">
        <f t="shared" si="852"/>
        <v>31</v>
      </c>
      <c r="K2527" s="155">
        <f t="shared" si="869"/>
        <v>20</v>
      </c>
      <c r="L2527" s="2">
        <f t="shared" si="865"/>
        <v>1.0024497000000001</v>
      </c>
      <c r="M2527" s="157">
        <f t="shared" si="870"/>
        <v>1.0024497000000001</v>
      </c>
      <c r="N2527" s="2">
        <f t="shared" si="856"/>
        <v>279.55171994</v>
      </c>
      <c r="O2527" s="161">
        <f t="shared" si="866"/>
        <v>0</v>
      </c>
      <c r="P2527" s="162">
        <f t="shared" si="857"/>
        <v>0</v>
      </c>
      <c r="Q2527" s="157">
        <f t="shared" si="858"/>
        <v>0</v>
      </c>
      <c r="R2527" s="163">
        <f t="shared" si="867"/>
        <v>0.12</v>
      </c>
      <c r="S2527" s="161">
        <f t="shared" si="859"/>
        <v>20</v>
      </c>
      <c r="T2527" s="161">
        <v>360</v>
      </c>
      <c r="U2527" s="164">
        <f t="shared" si="860"/>
        <v>1.00611154</v>
      </c>
      <c r="V2527" s="157">
        <f t="shared" si="861"/>
        <v>1.70849151</v>
      </c>
      <c r="W2527" s="2">
        <f t="shared" si="868"/>
        <v>0</v>
      </c>
      <c r="X2527" s="8"/>
      <c r="Y2527" s="8"/>
      <c r="Z2527" s="5"/>
      <c r="AA2527" s="1"/>
      <c r="AB2527" s="8"/>
      <c r="AC2527" s="3"/>
      <c r="AD2527" s="1"/>
      <c r="AE2527" s="3"/>
      <c r="AF2527" s="3"/>
      <c r="AG2527" s="4"/>
      <c r="AH2527" s="4"/>
      <c r="AI2527" s="4"/>
      <c r="AJ2527" s="1"/>
      <c r="AK2527" s="1"/>
      <c r="AL2527" s="1"/>
      <c r="AM2527" s="1"/>
    </row>
    <row r="2528" spans="1:39" ht="15" customHeight="1" x14ac:dyDescent="0.2">
      <c r="A2528" s="75">
        <f t="shared" si="862"/>
        <v>45463</v>
      </c>
      <c r="B2528" s="2">
        <f t="shared" si="853"/>
        <v>281.38032938000003</v>
      </c>
      <c r="C2528" s="157">
        <f t="shared" si="850"/>
        <v>278.86857559999999</v>
      </c>
      <c r="D2528" s="158">
        <f t="shared" si="863"/>
        <v>6869.14</v>
      </c>
      <c r="E2528" s="150">
        <f>IF(AND(K2528=1,K2527&gt;1),VLOOKUP(A2527,[1]Plan1!$GA$137:$GD$300,4),E2527)</f>
        <v>6895.24</v>
      </c>
      <c r="F2528" s="152">
        <f t="shared" si="854"/>
        <v>45381</v>
      </c>
      <c r="G2528" s="152">
        <f t="shared" si="851"/>
        <v>45412</v>
      </c>
      <c r="H2528" s="159">
        <f t="shared" si="855"/>
        <v>3.7996022791790818E-3</v>
      </c>
      <c r="I2528" s="160">
        <f t="shared" si="864"/>
        <v>45473</v>
      </c>
      <c r="J2528" s="155">
        <f t="shared" si="852"/>
        <v>31</v>
      </c>
      <c r="K2528" s="155">
        <f t="shared" si="869"/>
        <v>21</v>
      </c>
      <c r="L2528" s="2">
        <f t="shared" si="865"/>
        <v>1.00257234</v>
      </c>
      <c r="M2528" s="157">
        <f t="shared" si="870"/>
        <v>1.00257234</v>
      </c>
      <c r="N2528" s="2">
        <f t="shared" si="856"/>
        <v>279.58592039000001</v>
      </c>
      <c r="O2528" s="161">
        <f t="shared" si="866"/>
        <v>0</v>
      </c>
      <c r="P2528" s="162">
        <f t="shared" si="857"/>
        <v>0</v>
      </c>
      <c r="Q2528" s="157">
        <f t="shared" si="858"/>
        <v>0</v>
      </c>
      <c r="R2528" s="163">
        <f t="shared" si="867"/>
        <v>0.12</v>
      </c>
      <c r="S2528" s="161">
        <f t="shared" si="859"/>
        <v>21</v>
      </c>
      <c r="T2528" s="161">
        <v>360</v>
      </c>
      <c r="U2528" s="164">
        <f t="shared" si="860"/>
        <v>1.0064180949999999</v>
      </c>
      <c r="V2528" s="157">
        <f t="shared" si="861"/>
        <v>1.79440899</v>
      </c>
      <c r="W2528" s="2">
        <f t="shared" si="868"/>
        <v>0</v>
      </c>
      <c r="X2528" s="8"/>
      <c r="Y2528" s="8"/>
      <c r="Z2528" s="5"/>
      <c r="AA2528" s="1"/>
      <c r="AB2528" s="8"/>
      <c r="AC2528" s="3"/>
      <c r="AD2528" s="1"/>
      <c r="AE2528" s="3"/>
      <c r="AF2528" s="3"/>
      <c r="AG2528" s="4"/>
      <c r="AH2528" s="4"/>
      <c r="AI2528" s="4"/>
      <c r="AJ2528" s="1"/>
      <c r="AK2528" s="1"/>
      <c r="AL2528" s="1"/>
      <c r="AM2528" s="1"/>
    </row>
    <row r="2529" spans="1:177" ht="15" customHeight="1" x14ac:dyDescent="0.2">
      <c r="A2529" s="75">
        <f t="shared" si="862"/>
        <v>45464</v>
      </c>
      <c r="B2529" s="2">
        <f t="shared" si="853"/>
        <v>281.50050017000001</v>
      </c>
      <c r="C2529" s="157">
        <f t="shared" si="850"/>
        <v>278.86857559999999</v>
      </c>
      <c r="D2529" s="158">
        <f t="shared" si="863"/>
        <v>6869.14</v>
      </c>
      <c r="E2529" s="150">
        <f>IF(AND(K2529=1,K2528&gt;1),VLOOKUP(A2528,[1]Plan1!$GA$137:$GD$300,4),E2528)</f>
        <v>6895.24</v>
      </c>
      <c r="F2529" s="152">
        <f t="shared" si="854"/>
        <v>45381</v>
      </c>
      <c r="G2529" s="152">
        <f t="shared" si="851"/>
        <v>45412</v>
      </c>
      <c r="H2529" s="159">
        <f t="shared" si="855"/>
        <v>3.7996022791790818E-3</v>
      </c>
      <c r="I2529" s="160">
        <f t="shared" si="864"/>
        <v>45473</v>
      </c>
      <c r="J2529" s="155">
        <f t="shared" si="852"/>
        <v>31</v>
      </c>
      <c r="K2529" s="155">
        <f t="shared" si="869"/>
        <v>22</v>
      </c>
      <c r="L2529" s="2">
        <f t="shared" si="865"/>
        <v>1.0026949999999999</v>
      </c>
      <c r="M2529" s="157">
        <f t="shared" si="870"/>
        <v>1.0026949999999999</v>
      </c>
      <c r="N2529" s="2">
        <f t="shared" si="856"/>
        <v>279.62012641000001</v>
      </c>
      <c r="O2529" s="161">
        <f t="shared" si="866"/>
        <v>0</v>
      </c>
      <c r="P2529" s="162">
        <f t="shared" si="857"/>
        <v>0</v>
      </c>
      <c r="Q2529" s="157">
        <f t="shared" si="858"/>
        <v>0</v>
      </c>
      <c r="R2529" s="163">
        <f t="shared" si="867"/>
        <v>0.12</v>
      </c>
      <c r="S2529" s="161">
        <f t="shared" si="859"/>
        <v>22</v>
      </c>
      <c r="T2529" s="161">
        <v>360</v>
      </c>
      <c r="U2529" s="164">
        <f t="shared" si="860"/>
        <v>1.006724744</v>
      </c>
      <c r="V2529" s="157">
        <f t="shared" si="861"/>
        <v>1.8803737599999999</v>
      </c>
      <c r="W2529" s="2">
        <f t="shared" si="868"/>
        <v>0</v>
      </c>
      <c r="X2529" s="8"/>
      <c r="Y2529" s="8"/>
      <c r="Z2529" s="5"/>
      <c r="AA2529" s="1"/>
      <c r="AB2529" s="8"/>
      <c r="AC2529" s="3"/>
      <c r="AD2529" s="1"/>
      <c r="AE2529" s="3"/>
      <c r="AF2529" s="3"/>
      <c r="AG2529" s="4"/>
      <c r="AH2529" s="4"/>
      <c r="AI2529" s="4"/>
      <c r="AJ2529" s="1"/>
      <c r="AK2529" s="1"/>
      <c r="AL2529" s="1"/>
      <c r="AM2529" s="1"/>
    </row>
    <row r="2530" spans="1:177" ht="15" customHeight="1" x14ac:dyDescent="0.2">
      <c r="A2530" s="75">
        <f t="shared" si="862"/>
        <v>45465</v>
      </c>
      <c r="B2530" s="2">
        <f t="shared" si="853"/>
        <v>281.62072103000003</v>
      </c>
      <c r="C2530" s="157">
        <f t="shared" si="850"/>
        <v>278.86857559999999</v>
      </c>
      <c r="D2530" s="158">
        <f t="shared" si="863"/>
        <v>6869.14</v>
      </c>
      <c r="E2530" s="150">
        <f>IF(AND(K2530=1,K2529&gt;1),VLOOKUP(A2529,[1]Plan1!$GA$137:$GD$300,4),E2529)</f>
        <v>6895.24</v>
      </c>
      <c r="F2530" s="152">
        <f t="shared" si="854"/>
        <v>45381</v>
      </c>
      <c r="G2530" s="152">
        <f t="shared" si="851"/>
        <v>45412</v>
      </c>
      <c r="H2530" s="159">
        <f t="shared" si="855"/>
        <v>3.7996022791790818E-3</v>
      </c>
      <c r="I2530" s="160">
        <f t="shared" si="864"/>
        <v>45473</v>
      </c>
      <c r="J2530" s="155">
        <f t="shared" si="852"/>
        <v>31</v>
      </c>
      <c r="K2530" s="155">
        <f t="shared" si="869"/>
        <v>23</v>
      </c>
      <c r="L2530" s="2">
        <f t="shared" si="865"/>
        <v>1.00281767</v>
      </c>
      <c r="M2530" s="157">
        <f t="shared" si="870"/>
        <v>1.00281767</v>
      </c>
      <c r="N2530" s="2">
        <f t="shared" si="856"/>
        <v>279.65433521</v>
      </c>
      <c r="O2530" s="161">
        <f t="shared" si="866"/>
        <v>0</v>
      </c>
      <c r="P2530" s="162">
        <f t="shared" si="857"/>
        <v>0</v>
      </c>
      <c r="Q2530" s="157">
        <f t="shared" si="858"/>
        <v>0</v>
      </c>
      <c r="R2530" s="163">
        <f t="shared" si="867"/>
        <v>0.12</v>
      </c>
      <c r="S2530" s="161">
        <f t="shared" si="859"/>
        <v>23</v>
      </c>
      <c r="T2530" s="161">
        <v>360</v>
      </c>
      <c r="U2530" s="164">
        <f t="shared" si="860"/>
        <v>1.0070314869999999</v>
      </c>
      <c r="V2530" s="157">
        <f t="shared" si="861"/>
        <v>1.96638582</v>
      </c>
      <c r="W2530" s="2">
        <f t="shared" si="868"/>
        <v>0</v>
      </c>
      <c r="X2530" s="8"/>
      <c r="Y2530" s="8"/>
      <c r="Z2530" s="5"/>
      <c r="AA2530" s="1"/>
      <c r="AB2530" s="8"/>
      <c r="AC2530" s="3"/>
      <c r="AD2530" s="1"/>
      <c r="AE2530" s="3"/>
      <c r="AF2530" s="3"/>
      <c r="AG2530" s="4"/>
      <c r="AH2530" s="4"/>
      <c r="AI2530" s="4"/>
      <c r="AJ2530" s="1"/>
      <c r="AK2530" s="1"/>
      <c r="AL2530" s="1"/>
      <c r="AM2530" s="1"/>
    </row>
    <row r="2531" spans="1:177" ht="15" customHeight="1" x14ac:dyDescent="0.2">
      <c r="A2531" s="75">
        <f t="shared" si="862"/>
        <v>45466</v>
      </c>
      <c r="B2531" s="2">
        <f t="shared" si="853"/>
        <v>281.74099451000001</v>
      </c>
      <c r="C2531" s="157">
        <f t="shared" si="850"/>
        <v>278.86857559999999</v>
      </c>
      <c r="D2531" s="158">
        <f t="shared" si="863"/>
        <v>6869.14</v>
      </c>
      <c r="E2531" s="150">
        <f>IF(AND(K2531=1,K2530&gt;1),VLOOKUP(A2530,[1]Plan1!$GA$137:$GD$300,4),E2530)</f>
        <v>6895.24</v>
      </c>
      <c r="F2531" s="152">
        <f t="shared" si="854"/>
        <v>45381</v>
      </c>
      <c r="G2531" s="152">
        <f t="shared" si="851"/>
        <v>45412</v>
      </c>
      <c r="H2531" s="159">
        <f t="shared" si="855"/>
        <v>3.7996022791790818E-3</v>
      </c>
      <c r="I2531" s="160">
        <f t="shared" si="864"/>
        <v>45473</v>
      </c>
      <c r="J2531" s="155">
        <f t="shared" si="852"/>
        <v>31</v>
      </c>
      <c r="K2531" s="155">
        <f t="shared" si="869"/>
        <v>24</v>
      </c>
      <c r="L2531" s="2">
        <f t="shared" si="865"/>
        <v>1.00294036</v>
      </c>
      <c r="M2531" s="157">
        <f t="shared" si="870"/>
        <v>1.00294036</v>
      </c>
      <c r="N2531" s="2">
        <f t="shared" si="856"/>
        <v>279.68854959999999</v>
      </c>
      <c r="O2531" s="161">
        <f t="shared" si="866"/>
        <v>0</v>
      </c>
      <c r="P2531" s="162">
        <f t="shared" si="857"/>
        <v>0</v>
      </c>
      <c r="Q2531" s="157">
        <f t="shared" si="858"/>
        <v>0</v>
      </c>
      <c r="R2531" s="163">
        <f t="shared" si="867"/>
        <v>0.12</v>
      </c>
      <c r="S2531" s="161">
        <f t="shared" si="859"/>
        <v>24</v>
      </c>
      <c r="T2531" s="161">
        <v>360</v>
      </c>
      <c r="U2531" s="164">
        <f t="shared" si="860"/>
        <v>1.0073383229999999</v>
      </c>
      <c r="V2531" s="157">
        <f t="shared" si="861"/>
        <v>2.0524449100000002</v>
      </c>
      <c r="W2531" s="2">
        <f t="shared" si="868"/>
        <v>0</v>
      </c>
      <c r="X2531" s="8"/>
      <c r="Y2531" s="8"/>
      <c r="Z2531" s="5"/>
      <c r="AA2531" s="1"/>
      <c r="AB2531" s="8"/>
      <c r="AC2531" s="3"/>
      <c r="AD2531" s="1"/>
      <c r="AE2531" s="3"/>
      <c r="AF2531" s="3"/>
      <c r="AG2531" s="4"/>
      <c r="AH2531" s="4"/>
      <c r="AI2531" s="4"/>
      <c r="AJ2531" s="1"/>
      <c r="AK2531" s="1"/>
      <c r="AL2531" s="1"/>
      <c r="AM2531" s="1"/>
    </row>
    <row r="2532" spans="1:177" ht="15" customHeight="1" x14ac:dyDescent="0.2">
      <c r="A2532" s="75">
        <f t="shared" si="862"/>
        <v>45467</v>
      </c>
      <c r="B2532" s="2">
        <f t="shared" si="853"/>
        <v>281.86132062000001</v>
      </c>
      <c r="C2532" s="157">
        <f t="shared" si="850"/>
        <v>278.86857559999999</v>
      </c>
      <c r="D2532" s="158">
        <f t="shared" si="863"/>
        <v>6869.14</v>
      </c>
      <c r="E2532" s="150">
        <f>IF(AND(K2532=1,K2531&gt;1),VLOOKUP(A2531,[1]Plan1!$GA$137:$GD$300,4),E2531)</f>
        <v>6895.24</v>
      </c>
      <c r="F2532" s="152">
        <f t="shared" si="854"/>
        <v>45381</v>
      </c>
      <c r="G2532" s="152">
        <f t="shared" si="851"/>
        <v>45412</v>
      </c>
      <c r="H2532" s="159">
        <f t="shared" si="855"/>
        <v>3.7996022791790818E-3</v>
      </c>
      <c r="I2532" s="160">
        <f t="shared" si="864"/>
        <v>45473</v>
      </c>
      <c r="J2532" s="155">
        <f t="shared" si="852"/>
        <v>31</v>
      </c>
      <c r="K2532" s="155">
        <f t="shared" si="869"/>
        <v>25</v>
      </c>
      <c r="L2532" s="2">
        <f t="shared" si="865"/>
        <v>1.0030630700000001</v>
      </c>
      <c r="M2532" s="157">
        <f t="shared" si="870"/>
        <v>1.0030630700000001</v>
      </c>
      <c r="N2532" s="2">
        <f t="shared" si="856"/>
        <v>279.72276956000002</v>
      </c>
      <c r="O2532" s="161">
        <f t="shared" si="866"/>
        <v>0</v>
      </c>
      <c r="P2532" s="162">
        <f t="shared" si="857"/>
        <v>0</v>
      </c>
      <c r="Q2532" s="157">
        <f t="shared" si="858"/>
        <v>0</v>
      </c>
      <c r="R2532" s="163">
        <f t="shared" si="867"/>
        <v>0.12</v>
      </c>
      <c r="S2532" s="161">
        <f t="shared" si="859"/>
        <v>25</v>
      </c>
      <c r="T2532" s="161">
        <v>360</v>
      </c>
      <c r="U2532" s="164">
        <f t="shared" si="860"/>
        <v>1.0076452520000001</v>
      </c>
      <c r="V2532" s="157">
        <f t="shared" si="861"/>
        <v>2.1385510600000002</v>
      </c>
      <c r="W2532" s="2">
        <f t="shared" si="868"/>
        <v>0</v>
      </c>
      <c r="X2532" s="8"/>
      <c r="Y2532" s="8"/>
      <c r="Z2532" s="5"/>
      <c r="AA2532" s="1"/>
      <c r="AB2532" s="8"/>
      <c r="AC2532" s="3"/>
      <c r="AD2532" s="1"/>
      <c r="AE2532" s="3"/>
      <c r="AF2532" s="3"/>
      <c r="AG2532" s="4"/>
      <c r="AH2532" s="4"/>
      <c r="AI2532" s="4"/>
      <c r="AJ2532" s="1"/>
      <c r="AK2532" s="1"/>
      <c r="AL2532" s="1"/>
      <c r="AM2532" s="1"/>
    </row>
    <row r="2533" spans="1:177" ht="15" customHeight="1" x14ac:dyDescent="0.2">
      <c r="A2533" s="75">
        <f t="shared" si="862"/>
        <v>45468</v>
      </c>
      <c r="B2533" s="2">
        <f t="shared" si="853"/>
        <v>281.98169403999998</v>
      </c>
      <c r="C2533" s="157">
        <f t="shared" si="850"/>
        <v>278.86857559999999</v>
      </c>
      <c r="D2533" s="158">
        <f t="shared" si="863"/>
        <v>6869.14</v>
      </c>
      <c r="E2533" s="150">
        <f>IF(AND(K2533=1,K2532&gt;1),VLOOKUP(A2532,[1]Plan1!$GA$137:$GD$300,4),E2532)</f>
        <v>6895.24</v>
      </c>
      <c r="F2533" s="152">
        <f t="shared" si="854"/>
        <v>45381</v>
      </c>
      <c r="G2533" s="152">
        <f t="shared" si="851"/>
        <v>45412</v>
      </c>
      <c r="H2533" s="159">
        <f t="shared" si="855"/>
        <v>3.7996022791790818E-3</v>
      </c>
      <c r="I2533" s="160">
        <f t="shared" si="864"/>
        <v>45473</v>
      </c>
      <c r="J2533" s="155">
        <f t="shared" si="852"/>
        <v>31</v>
      </c>
      <c r="K2533" s="155">
        <f t="shared" si="869"/>
        <v>26</v>
      </c>
      <c r="L2533" s="2">
        <f t="shared" si="865"/>
        <v>1.0031857799999999</v>
      </c>
      <c r="M2533" s="157">
        <f t="shared" si="870"/>
        <v>1.0031857799999999</v>
      </c>
      <c r="N2533" s="2">
        <f t="shared" si="856"/>
        <v>279.75698953</v>
      </c>
      <c r="O2533" s="161">
        <f t="shared" si="866"/>
        <v>0</v>
      </c>
      <c r="P2533" s="162">
        <f t="shared" si="857"/>
        <v>0</v>
      </c>
      <c r="Q2533" s="157">
        <f t="shared" si="858"/>
        <v>0</v>
      </c>
      <c r="R2533" s="163">
        <f t="shared" si="867"/>
        <v>0.12</v>
      </c>
      <c r="S2533" s="161">
        <f t="shared" si="859"/>
        <v>26</v>
      </c>
      <c r="T2533" s="161">
        <v>360</v>
      </c>
      <c r="U2533" s="164">
        <f t="shared" si="860"/>
        <v>1.0079522750000001</v>
      </c>
      <c r="V2533" s="157">
        <f t="shared" si="861"/>
        <v>2.22470451</v>
      </c>
      <c r="W2533" s="2">
        <f t="shared" si="868"/>
        <v>0</v>
      </c>
      <c r="X2533" s="8"/>
      <c r="Y2533" s="8"/>
      <c r="Z2533" s="5"/>
      <c r="AA2533" s="1"/>
      <c r="AB2533" s="8"/>
      <c r="AC2533" s="3"/>
      <c r="AD2533" s="1"/>
      <c r="AE2533" s="3"/>
      <c r="AF2533" s="3"/>
      <c r="AG2533" s="4"/>
      <c r="AH2533" s="4"/>
      <c r="AI2533" s="4"/>
      <c r="AJ2533" s="1"/>
      <c r="AK2533" s="1"/>
      <c r="AL2533" s="1"/>
      <c r="AM2533" s="1"/>
    </row>
    <row r="2534" spans="1:177" ht="15" customHeight="1" x14ac:dyDescent="0.2">
      <c r="A2534" s="75">
        <f t="shared" si="862"/>
        <v>45469</v>
      </c>
      <c r="B2534" s="2">
        <f t="shared" si="853"/>
        <v>282.10212290999999</v>
      </c>
      <c r="C2534" s="157">
        <f t="shared" si="850"/>
        <v>278.86857559999999</v>
      </c>
      <c r="D2534" s="158">
        <f t="shared" si="863"/>
        <v>6869.14</v>
      </c>
      <c r="E2534" s="150">
        <f>IF(AND(K2534=1,K2533&gt;1),VLOOKUP(A2533,[1]Plan1!$GA$137:$GD$300,4),E2533)</f>
        <v>6895.24</v>
      </c>
      <c r="F2534" s="152">
        <f t="shared" si="854"/>
        <v>45381</v>
      </c>
      <c r="G2534" s="152">
        <f t="shared" si="851"/>
        <v>45412</v>
      </c>
      <c r="H2534" s="159">
        <f t="shared" si="855"/>
        <v>3.7996022791790818E-3</v>
      </c>
      <c r="I2534" s="160">
        <f t="shared" si="864"/>
        <v>45473</v>
      </c>
      <c r="J2534" s="155">
        <f t="shared" si="852"/>
        <v>31</v>
      </c>
      <c r="K2534" s="155">
        <f t="shared" si="869"/>
        <v>27</v>
      </c>
      <c r="L2534" s="2">
        <f t="shared" si="865"/>
        <v>1.00330852</v>
      </c>
      <c r="M2534" s="157">
        <f t="shared" si="870"/>
        <v>1.00330852</v>
      </c>
      <c r="N2534" s="2">
        <f t="shared" si="856"/>
        <v>279.79121785000001</v>
      </c>
      <c r="O2534" s="161">
        <f t="shared" si="866"/>
        <v>0</v>
      </c>
      <c r="P2534" s="162">
        <f t="shared" si="857"/>
        <v>0</v>
      </c>
      <c r="Q2534" s="157">
        <f t="shared" si="858"/>
        <v>0</v>
      </c>
      <c r="R2534" s="163">
        <f t="shared" si="867"/>
        <v>0.12</v>
      </c>
      <c r="S2534" s="161">
        <f t="shared" si="859"/>
        <v>27</v>
      </c>
      <c r="T2534" s="161">
        <v>360</v>
      </c>
      <c r="U2534" s="164">
        <f t="shared" si="860"/>
        <v>1.0082593909999999</v>
      </c>
      <c r="V2534" s="157">
        <f t="shared" si="861"/>
        <v>2.3109050600000001</v>
      </c>
      <c r="W2534" s="2">
        <f t="shared" si="868"/>
        <v>0</v>
      </c>
      <c r="X2534" s="8"/>
      <c r="Y2534" s="8"/>
      <c r="Z2534" s="5"/>
      <c r="AA2534" s="1"/>
      <c r="AB2534" s="8"/>
      <c r="AC2534" s="3"/>
      <c r="AD2534" s="1"/>
      <c r="AE2534" s="3"/>
      <c r="AF2534" s="3"/>
      <c r="AG2534" s="4"/>
      <c r="AH2534" s="4"/>
      <c r="AI2534" s="4"/>
      <c r="AJ2534" s="1"/>
      <c r="AK2534" s="1"/>
      <c r="AL2534" s="1"/>
      <c r="AM2534" s="1"/>
    </row>
    <row r="2535" spans="1:177" ht="15" customHeight="1" x14ac:dyDescent="0.2">
      <c r="A2535" s="75">
        <f t="shared" si="862"/>
        <v>45470</v>
      </c>
      <c r="B2535" s="2">
        <f t="shared" si="853"/>
        <v>282.22259911999998</v>
      </c>
      <c r="C2535" s="157">
        <f t="shared" si="850"/>
        <v>278.86857559999999</v>
      </c>
      <c r="D2535" s="158">
        <f t="shared" si="863"/>
        <v>6869.14</v>
      </c>
      <c r="E2535" s="150">
        <f>IF(AND(K2535=1,K2534&gt;1),VLOOKUP(A2534,[1]Plan1!$GA$137:$GD$300,4),E2534)</f>
        <v>6895.24</v>
      </c>
      <c r="F2535" s="152">
        <f t="shared" si="854"/>
        <v>45381</v>
      </c>
      <c r="G2535" s="152">
        <f t="shared" si="851"/>
        <v>45412</v>
      </c>
      <c r="H2535" s="159">
        <f t="shared" si="855"/>
        <v>3.7996022791790818E-3</v>
      </c>
      <c r="I2535" s="160">
        <f t="shared" si="864"/>
        <v>45473</v>
      </c>
      <c r="J2535" s="155">
        <f t="shared" si="852"/>
        <v>31</v>
      </c>
      <c r="K2535" s="155">
        <f t="shared" si="869"/>
        <v>28</v>
      </c>
      <c r="L2535" s="2">
        <f t="shared" si="865"/>
        <v>1.0034312599999999</v>
      </c>
      <c r="M2535" s="157">
        <f t="shared" si="870"/>
        <v>1.0034312599999999</v>
      </c>
      <c r="N2535" s="2">
        <f t="shared" si="856"/>
        <v>279.82544617999997</v>
      </c>
      <c r="O2535" s="161">
        <f t="shared" si="866"/>
        <v>0</v>
      </c>
      <c r="P2535" s="162">
        <f t="shared" si="857"/>
        <v>0</v>
      </c>
      <c r="Q2535" s="157">
        <f t="shared" si="858"/>
        <v>0</v>
      </c>
      <c r="R2535" s="163">
        <f t="shared" si="867"/>
        <v>0.12</v>
      </c>
      <c r="S2535" s="161">
        <f t="shared" si="859"/>
        <v>28</v>
      </c>
      <c r="T2535" s="161">
        <v>360</v>
      </c>
      <c r="U2535" s="164">
        <f t="shared" si="860"/>
        <v>1.0085666010000001</v>
      </c>
      <c r="V2535" s="157">
        <f t="shared" si="861"/>
        <v>2.3971529399999998</v>
      </c>
      <c r="W2535" s="2">
        <f t="shared" si="868"/>
        <v>0</v>
      </c>
      <c r="X2535" s="8"/>
      <c r="Y2535" s="8"/>
      <c r="Z2535" s="5"/>
      <c r="AA2535" s="1"/>
      <c r="AB2535" s="8"/>
      <c r="AC2535" s="3"/>
      <c r="AD2535" s="1"/>
      <c r="AE2535" s="3"/>
      <c r="AF2535" s="3"/>
      <c r="AG2535" s="4"/>
      <c r="AH2535" s="4"/>
      <c r="AI2535" s="4"/>
      <c r="AJ2535" s="1"/>
      <c r="AK2535" s="1"/>
      <c r="AL2535" s="1"/>
      <c r="AM2535" s="1"/>
    </row>
    <row r="2536" spans="1:177" ht="15" customHeight="1" x14ac:dyDescent="0.2">
      <c r="A2536" s="75">
        <f t="shared" si="862"/>
        <v>45471</v>
      </c>
      <c r="B2536" s="2">
        <f t="shared" si="853"/>
        <v>282.34313111</v>
      </c>
      <c r="C2536" s="157">
        <f t="shared" si="850"/>
        <v>278.86857559999999</v>
      </c>
      <c r="D2536" s="158">
        <f t="shared" si="863"/>
        <v>6869.14</v>
      </c>
      <c r="E2536" s="150">
        <f>IF(AND(K2536=1,K2535&gt;1),VLOOKUP(A2535,[1]Plan1!$GA$137:$GD$300,4),E2535)</f>
        <v>6895.24</v>
      </c>
      <c r="F2536" s="152">
        <f t="shared" si="854"/>
        <v>45381</v>
      </c>
      <c r="G2536" s="152">
        <f t="shared" si="851"/>
        <v>45412</v>
      </c>
      <c r="H2536" s="159">
        <f t="shared" si="855"/>
        <v>3.7996022791790818E-3</v>
      </c>
      <c r="I2536" s="160">
        <f t="shared" si="864"/>
        <v>45473</v>
      </c>
      <c r="J2536" s="155">
        <f t="shared" si="852"/>
        <v>31</v>
      </c>
      <c r="K2536" s="155">
        <f t="shared" si="869"/>
        <v>29</v>
      </c>
      <c r="L2536" s="2">
        <f t="shared" si="865"/>
        <v>1.0035540300000001</v>
      </c>
      <c r="M2536" s="157">
        <f t="shared" si="870"/>
        <v>1.0035540300000001</v>
      </c>
      <c r="N2536" s="2">
        <f t="shared" si="856"/>
        <v>279.85968287999998</v>
      </c>
      <c r="O2536" s="161">
        <f t="shared" si="866"/>
        <v>0</v>
      </c>
      <c r="P2536" s="162">
        <f t="shared" si="857"/>
        <v>0</v>
      </c>
      <c r="Q2536" s="157">
        <f t="shared" si="858"/>
        <v>0</v>
      </c>
      <c r="R2536" s="163">
        <f t="shared" si="867"/>
        <v>0.12</v>
      </c>
      <c r="S2536" s="161">
        <f t="shared" si="859"/>
        <v>29</v>
      </c>
      <c r="T2536" s="161">
        <v>360</v>
      </c>
      <c r="U2536" s="164">
        <f t="shared" si="860"/>
        <v>1.008873905</v>
      </c>
      <c r="V2536" s="157">
        <f t="shared" si="861"/>
        <v>2.48344823</v>
      </c>
      <c r="W2536" s="2">
        <f t="shared" si="868"/>
        <v>0</v>
      </c>
      <c r="X2536" s="8"/>
      <c r="Y2536" s="8"/>
      <c r="Z2536" s="5"/>
      <c r="AA2536" s="23"/>
      <c r="AB2536" s="22"/>
      <c r="AC2536" s="9"/>
      <c r="AD2536" s="23"/>
      <c r="AE2536" s="9"/>
      <c r="AF2536" s="9"/>
      <c r="AG2536" s="36"/>
      <c r="AH2536" s="36"/>
      <c r="AI2536" s="36"/>
      <c r="AJ2536" s="23"/>
      <c r="AK2536" s="23"/>
      <c r="AL2536" s="23"/>
      <c r="AM2536" s="23"/>
      <c r="AN2536" s="23"/>
      <c r="AO2536" s="23"/>
      <c r="AP2536" s="23"/>
      <c r="AQ2536" s="23"/>
      <c r="AR2536" s="23"/>
      <c r="AS2536" s="23"/>
      <c r="AT2536" s="23"/>
      <c r="AU2536" s="23"/>
      <c r="AV2536" s="23"/>
      <c r="AW2536" s="23"/>
      <c r="AX2536" s="23"/>
      <c r="AY2536" s="23"/>
      <c r="AZ2536" s="23"/>
      <c r="BA2536" s="23"/>
      <c r="BB2536" s="23"/>
      <c r="BC2536" s="23"/>
      <c r="BD2536" s="23"/>
      <c r="BE2536" s="23"/>
      <c r="BF2536" s="23"/>
      <c r="BG2536" s="23"/>
      <c r="BH2536" s="23"/>
      <c r="BI2536" s="23"/>
      <c r="BJ2536" s="23"/>
      <c r="BK2536" s="23"/>
      <c r="BL2536" s="23"/>
      <c r="BM2536" s="23"/>
      <c r="BN2536" s="23"/>
      <c r="BO2536" s="23"/>
      <c r="BP2536" s="23"/>
      <c r="BQ2536" s="23"/>
      <c r="BR2536" s="23"/>
      <c r="BS2536" s="23"/>
      <c r="BT2536" s="23"/>
      <c r="BU2536" s="23"/>
      <c r="BV2536" s="23"/>
      <c r="BW2536" s="23"/>
      <c r="BX2536" s="23"/>
      <c r="BY2536" s="23"/>
      <c r="BZ2536" s="23"/>
      <c r="CA2536" s="23"/>
      <c r="CB2536" s="23"/>
      <c r="CC2536" s="23"/>
      <c r="CD2536" s="23"/>
      <c r="CE2536" s="23"/>
      <c r="CF2536" s="23"/>
      <c r="CG2536" s="23"/>
      <c r="CH2536" s="23"/>
      <c r="CI2536" s="23"/>
      <c r="CJ2536" s="23"/>
      <c r="CK2536" s="23"/>
      <c r="CL2536" s="23"/>
      <c r="CM2536" s="23"/>
      <c r="CN2536" s="23"/>
      <c r="CO2536" s="23"/>
      <c r="CP2536" s="23"/>
      <c r="CQ2536" s="23"/>
      <c r="CR2536" s="23"/>
      <c r="CS2536" s="23"/>
      <c r="CT2536" s="23"/>
      <c r="CU2536" s="23"/>
      <c r="CV2536" s="23"/>
      <c r="CW2536" s="23"/>
      <c r="CX2536" s="23"/>
      <c r="CY2536" s="23"/>
      <c r="CZ2536" s="23"/>
      <c r="DA2536" s="23"/>
      <c r="DB2536" s="23"/>
      <c r="DC2536" s="23"/>
      <c r="DD2536" s="23"/>
      <c r="DE2536" s="23"/>
      <c r="DF2536" s="23"/>
      <c r="DG2536" s="23"/>
      <c r="DH2536" s="23"/>
      <c r="DI2536" s="23"/>
      <c r="DJ2536" s="23"/>
      <c r="DK2536" s="23"/>
      <c r="DL2536" s="23"/>
      <c r="DM2536" s="23"/>
      <c r="DN2536" s="23"/>
      <c r="DO2536" s="23"/>
      <c r="DP2536" s="23"/>
      <c r="DQ2536" s="23"/>
      <c r="DR2536" s="23"/>
      <c r="DS2536" s="23"/>
      <c r="DT2536" s="23"/>
      <c r="DU2536" s="23"/>
      <c r="DV2536" s="23"/>
      <c r="DW2536" s="23"/>
      <c r="DX2536" s="23"/>
      <c r="DY2536" s="23"/>
      <c r="DZ2536" s="23"/>
      <c r="EA2536" s="23"/>
      <c r="EB2536" s="23"/>
      <c r="EC2536" s="23"/>
      <c r="ED2536" s="23"/>
      <c r="EE2536" s="23"/>
      <c r="EF2536" s="23"/>
      <c r="EG2536" s="23"/>
      <c r="EH2536" s="23"/>
      <c r="EI2536" s="23"/>
      <c r="EJ2536" s="23"/>
      <c r="EK2536" s="23"/>
      <c r="EL2536" s="23"/>
      <c r="EM2536" s="23"/>
      <c r="EN2536" s="23"/>
      <c r="EO2536" s="23"/>
      <c r="EP2536" s="23"/>
      <c r="EQ2536" s="23"/>
      <c r="ER2536" s="23"/>
      <c r="ES2536" s="23"/>
      <c r="ET2536" s="23"/>
      <c r="EU2536" s="23"/>
      <c r="EV2536" s="23"/>
      <c r="EW2536" s="23"/>
      <c r="EX2536" s="23"/>
      <c r="EY2536" s="23"/>
      <c r="EZ2536" s="23"/>
      <c r="FA2536" s="23"/>
      <c r="FB2536" s="23"/>
      <c r="FC2536" s="23"/>
      <c r="FD2536" s="23"/>
      <c r="FE2536" s="23"/>
      <c r="FF2536" s="23"/>
      <c r="FG2536" s="23"/>
      <c r="FH2536" s="23"/>
      <c r="FI2536" s="23"/>
      <c r="FJ2536" s="23"/>
      <c r="FK2536" s="23"/>
      <c r="FL2536" s="23"/>
      <c r="FM2536" s="23"/>
      <c r="FN2536" s="23"/>
      <c r="FO2536" s="23"/>
      <c r="FP2536" s="23"/>
      <c r="FQ2536" s="23"/>
      <c r="FR2536" s="23"/>
      <c r="FS2536" s="23"/>
      <c r="FT2536" s="23"/>
      <c r="FU2536" s="23"/>
    </row>
    <row r="2537" spans="1:177" ht="15" customHeight="1" x14ac:dyDescent="0.2">
      <c r="A2537" s="75">
        <f t="shared" si="862"/>
        <v>45472</v>
      </c>
      <c r="B2537" s="2">
        <f t="shared" si="853"/>
        <v>282.46371016999996</v>
      </c>
      <c r="C2537" s="157">
        <f t="shared" si="850"/>
        <v>278.86857559999999</v>
      </c>
      <c r="D2537" s="158">
        <f t="shared" si="863"/>
        <v>6869.14</v>
      </c>
      <c r="E2537" s="150">
        <f>IF(AND(K2537=1,K2536&gt;1),VLOOKUP(A2536,[1]Plan1!$GA$137:$GD$300,4),E2536)</f>
        <v>6895.24</v>
      </c>
      <c r="F2537" s="152">
        <f t="shared" si="854"/>
        <v>45381</v>
      </c>
      <c r="G2537" s="152">
        <f t="shared" si="851"/>
        <v>45412</v>
      </c>
      <c r="H2537" s="159">
        <f t="shared" si="855"/>
        <v>3.7996022791790818E-3</v>
      </c>
      <c r="I2537" s="160">
        <f t="shared" si="864"/>
        <v>45473</v>
      </c>
      <c r="J2537" s="155">
        <f t="shared" si="852"/>
        <v>31</v>
      </c>
      <c r="K2537" s="155">
        <f t="shared" si="869"/>
        <v>30</v>
      </c>
      <c r="L2537" s="2">
        <f t="shared" si="865"/>
        <v>1.0036768</v>
      </c>
      <c r="M2537" s="157">
        <f t="shared" si="870"/>
        <v>1.0036768</v>
      </c>
      <c r="N2537" s="2">
        <f t="shared" si="856"/>
        <v>279.89391956999998</v>
      </c>
      <c r="O2537" s="161">
        <f t="shared" si="866"/>
        <v>0</v>
      </c>
      <c r="P2537" s="162">
        <f t="shared" si="857"/>
        <v>0</v>
      </c>
      <c r="Q2537" s="157">
        <f t="shared" si="858"/>
        <v>0</v>
      </c>
      <c r="R2537" s="163">
        <f t="shared" si="867"/>
        <v>0.12</v>
      </c>
      <c r="S2537" s="161">
        <f t="shared" si="859"/>
        <v>30</v>
      </c>
      <c r="T2537" s="161">
        <v>360</v>
      </c>
      <c r="U2537" s="164">
        <f t="shared" si="860"/>
        <v>1.009181302</v>
      </c>
      <c r="V2537" s="157">
        <f t="shared" si="861"/>
        <v>2.5697906000000001</v>
      </c>
      <c r="W2537" s="2">
        <f t="shared" si="868"/>
        <v>0</v>
      </c>
      <c r="X2537" s="8"/>
      <c r="Y2537" s="8"/>
      <c r="Z2537" s="5"/>
      <c r="AA2537" s="1"/>
      <c r="AB2537" s="8"/>
      <c r="AC2537" s="3"/>
      <c r="AD2537" s="1"/>
      <c r="AE2537" s="3"/>
      <c r="AF2537" s="3"/>
      <c r="AG2537" s="4"/>
      <c r="AH2537" s="4"/>
      <c r="AI2537" s="4"/>
      <c r="AJ2537" s="1"/>
      <c r="AK2537" s="1"/>
      <c r="AL2537" s="1"/>
      <c r="AM2537" s="1"/>
    </row>
    <row r="2538" spans="1:177" ht="15" customHeight="1" x14ac:dyDescent="0.2">
      <c r="A2538" s="75">
        <f t="shared" si="862"/>
        <v>45473</v>
      </c>
      <c r="B2538" s="2">
        <f t="shared" si="853"/>
        <v>282.58434503000001</v>
      </c>
      <c r="C2538" s="157">
        <f t="shared" ref="C2538:C2601" si="871">IF(I2538&gt;I2537,N2537-Q2537,C2537)</f>
        <v>278.86857559999999</v>
      </c>
      <c r="D2538" s="158">
        <f t="shared" si="863"/>
        <v>6869.14</v>
      </c>
      <c r="E2538" s="150">
        <f>IF(AND(K2538=1,K2537&gt;1),VLOOKUP(A2537,[1]Plan1!$GA$137:$GD$300,4),E2537)</f>
        <v>6895.24</v>
      </c>
      <c r="F2538" s="152">
        <f t="shared" si="854"/>
        <v>45381</v>
      </c>
      <c r="G2538" s="152">
        <f t="shared" si="851"/>
        <v>45412</v>
      </c>
      <c r="H2538" s="159">
        <f t="shared" si="855"/>
        <v>3.7996022791790818E-3</v>
      </c>
      <c r="I2538" s="160">
        <f t="shared" si="864"/>
        <v>45473</v>
      </c>
      <c r="J2538" s="155">
        <f t="shared" si="852"/>
        <v>31</v>
      </c>
      <c r="K2538" s="155">
        <f t="shared" si="869"/>
        <v>31</v>
      </c>
      <c r="L2538" s="2">
        <f t="shared" si="865"/>
        <v>1.0037996</v>
      </c>
      <c r="M2538" s="157">
        <f t="shared" si="870"/>
        <v>1.0037996</v>
      </c>
      <c r="N2538" s="2">
        <f t="shared" si="856"/>
        <v>279.92816463000003</v>
      </c>
      <c r="O2538" s="161">
        <f t="shared" si="866"/>
        <v>47</v>
      </c>
      <c r="P2538" s="162">
        <f t="shared" si="857"/>
        <v>0.12090748321756763</v>
      </c>
      <c r="Q2538" s="157">
        <f t="shared" si="858"/>
        <v>33.845409859999997</v>
      </c>
      <c r="R2538" s="163">
        <f t="shared" si="867"/>
        <v>0.12</v>
      </c>
      <c r="S2538" s="161">
        <f t="shared" si="859"/>
        <v>31</v>
      </c>
      <c r="T2538" s="161">
        <v>360</v>
      </c>
      <c r="U2538" s="164">
        <f t="shared" si="860"/>
        <v>1.0094887930000001</v>
      </c>
      <c r="V2538" s="157">
        <f t="shared" si="861"/>
        <v>2.6561804000000002</v>
      </c>
      <c r="W2538" s="2">
        <f t="shared" si="868"/>
        <v>36.50159026</v>
      </c>
      <c r="X2538" s="8"/>
      <c r="Y2538" s="8"/>
      <c r="Z2538" s="5"/>
      <c r="AA2538" s="1"/>
      <c r="AB2538" s="8"/>
      <c r="AC2538" s="3"/>
      <c r="AD2538" s="1"/>
      <c r="AE2538" s="3"/>
      <c r="AF2538" s="3"/>
      <c r="AG2538" s="4"/>
      <c r="AH2538" s="4"/>
      <c r="AI2538" s="4"/>
      <c r="AJ2538" s="1"/>
      <c r="AK2538" s="1"/>
      <c r="AL2538" s="1"/>
      <c r="AM2538" s="1"/>
    </row>
    <row r="2539" spans="1:177" ht="15" customHeight="1" x14ac:dyDescent="0.2">
      <c r="A2539" s="75">
        <f t="shared" si="862"/>
        <v>45474</v>
      </c>
      <c r="B2539" s="2">
        <f t="shared" si="853"/>
        <v>246.19789668000001</v>
      </c>
      <c r="C2539" s="157">
        <f t="shared" si="871"/>
        <v>246.08275477000004</v>
      </c>
      <c r="D2539" s="158">
        <f t="shared" si="863"/>
        <v>6895.24</v>
      </c>
      <c r="E2539" s="150">
        <f>IF(AND(K2539=1,K2538&gt;1),VLOOKUP(A2538,[1]Plan1!$GA$137:$GD$300,4),E2538)</f>
        <v>6926.96</v>
      </c>
      <c r="F2539" s="152">
        <f t="shared" si="854"/>
        <v>45412</v>
      </c>
      <c r="G2539" s="152">
        <f t="shared" si="851"/>
        <v>45442</v>
      </c>
      <c r="H2539" s="159">
        <f t="shared" si="855"/>
        <v>4.600274972299756E-3</v>
      </c>
      <c r="I2539" s="160">
        <f t="shared" si="864"/>
        <v>45503</v>
      </c>
      <c r="J2539" s="155">
        <f t="shared" si="852"/>
        <v>30</v>
      </c>
      <c r="K2539" s="155">
        <f t="shared" si="869"/>
        <v>1</v>
      </c>
      <c r="L2539" s="2">
        <f t="shared" si="865"/>
        <v>1.0001530000000001</v>
      </c>
      <c r="M2539" s="157">
        <f t="shared" si="870"/>
        <v>1.0001530000000001</v>
      </c>
      <c r="N2539" s="2">
        <f t="shared" si="856"/>
        <v>246.12040543000001</v>
      </c>
      <c r="O2539" s="161">
        <f t="shared" si="866"/>
        <v>0</v>
      </c>
      <c r="P2539" s="162">
        <f t="shared" si="857"/>
        <v>0</v>
      </c>
      <c r="Q2539" s="157">
        <f t="shared" si="858"/>
        <v>0</v>
      </c>
      <c r="R2539" s="163">
        <f t="shared" si="867"/>
        <v>0.12</v>
      </c>
      <c r="S2539" s="161">
        <f t="shared" si="859"/>
        <v>1</v>
      </c>
      <c r="T2539" s="161">
        <v>360</v>
      </c>
      <c r="U2539" s="164">
        <f t="shared" si="860"/>
        <v>1.0003148509999999</v>
      </c>
      <c r="V2539" s="157">
        <f t="shared" si="861"/>
        <v>7.7491249999999998E-2</v>
      </c>
      <c r="W2539" s="2">
        <f t="shared" si="868"/>
        <v>0</v>
      </c>
      <c r="X2539" s="8"/>
      <c r="Y2539" s="8"/>
      <c r="Z2539" s="5"/>
      <c r="AA2539" s="1"/>
      <c r="AB2539" s="8"/>
      <c r="AC2539" s="3"/>
      <c r="AD2539" s="1"/>
      <c r="AE2539" s="3"/>
      <c r="AF2539" s="3"/>
      <c r="AG2539" s="4"/>
      <c r="AH2539" s="4"/>
      <c r="AI2539" s="4"/>
      <c r="AJ2539" s="1"/>
      <c r="AK2539" s="1"/>
      <c r="AL2539" s="1"/>
      <c r="AM2539" s="1"/>
    </row>
    <row r="2540" spans="1:177" ht="15" customHeight="1" x14ac:dyDescent="0.2">
      <c r="A2540" s="75">
        <f t="shared" si="862"/>
        <v>45475</v>
      </c>
      <c r="B2540" s="2">
        <f t="shared" si="853"/>
        <v>246.31309184</v>
      </c>
      <c r="C2540" s="157">
        <f t="shared" si="871"/>
        <v>246.08275477000004</v>
      </c>
      <c r="D2540" s="158">
        <f t="shared" si="863"/>
        <v>6895.24</v>
      </c>
      <c r="E2540" s="150">
        <f>IF(AND(K2540=1,K2539&gt;1),VLOOKUP(A2539,[1]Plan1!$GA$137:$GD$300,4),E2539)</f>
        <v>6926.96</v>
      </c>
      <c r="F2540" s="152">
        <f t="shared" si="854"/>
        <v>45412</v>
      </c>
      <c r="G2540" s="152">
        <f t="shared" ref="G2540:G2603" si="872">IF(I2540&gt;I2539,EDATE(A2539,-1),+G2539)</f>
        <v>45442</v>
      </c>
      <c r="H2540" s="159">
        <f t="shared" si="855"/>
        <v>4.600274972299756E-3</v>
      </c>
      <c r="I2540" s="160">
        <f t="shared" si="864"/>
        <v>45503</v>
      </c>
      <c r="J2540" s="155">
        <f t="shared" ref="J2540:J2603" si="873">IF(I2540&gt;I2539,I2540-I2539,J2539)</f>
        <v>30</v>
      </c>
      <c r="K2540" s="155">
        <f t="shared" si="869"/>
        <v>2</v>
      </c>
      <c r="L2540" s="2">
        <f t="shared" si="865"/>
        <v>1.00030602</v>
      </c>
      <c r="M2540" s="157">
        <f t="shared" si="870"/>
        <v>1.00030602</v>
      </c>
      <c r="N2540" s="2">
        <f t="shared" si="856"/>
        <v>246.15806101000001</v>
      </c>
      <c r="O2540" s="161">
        <f t="shared" si="866"/>
        <v>0</v>
      </c>
      <c r="P2540" s="162">
        <f t="shared" si="857"/>
        <v>0</v>
      </c>
      <c r="Q2540" s="157">
        <f t="shared" si="858"/>
        <v>0</v>
      </c>
      <c r="R2540" s="163">
        <f t="shared" si="867"/>
        <v>0.12</v>
      </c>
      <c r="S2540" s="161">
        <f t="shared" si="859"/>
        <v>2</v>
      </c>
      <c r="T2540" s="161">
        <v>360</v>
      </c>
      <c r="U2540" s="164">
        <f t="shared" si="860"/>
        <v>1.000629802</v>
      </c>
      <c r="V2540" s="157">
        <f t="shared" si="861"/>
        <v>0.15503083000000001</v>
      </c>
      <c r="W2540" s="2">
        <f t="shared" si="868"/>
        <v>0</v>
      </c>
      <c r="X2540" s="8"/>
      <c r="Y2540" s="8"/>
      <c r="Z2540" s="5"/>
      <c r="AA2540" s="1"/>
      <c r="AB2540" s="8"/>
      <c r="AC2540" s="3"/>
      <c r="AD2540" s="1"/>
      <c r="AE2540" s="3"/>
      <c r="AF2540" s="3"/>
      <c r="AG2540" s="4"/>
      <c r="AH2540" s="4"/>
      <c r="AI2540" s="4"/>
      <c r="AJ2540" s="1"/>
      <c r="AK2540" s="1"/>
      <c r="AL2540" s="1"/>
      <c r="AM2540" s="1"/>
    </row>
    <row r="2541" spans="1:177" ht="15" customHeight="1" x14ac:dyDescent="0.2">
      <c r="A2541" s="75">
        <f t="shared" si="862"/>
        <v>45476</v>
      </c>
      <c r="B2541" s="2">
        <f t="shared" si="853"/>
        <v>246.42834249999999</v>
      </c>
      <c r="C2541" s="157">
        <f t="shared" si="871"/>
        <v>246.08275477000004</v>
      </c>
      <c r="D2541" s="158">
        <f t="shared" si="863"/>
        <v>6895.24</v>
      </c>
      <c r="E2541" s="150">
        <f>IF(AND(K2541=1,K2540&gt;1),VLOOKUP(A2540,[1]Plan1!$GA$137:$GD$300,4),E2540)</f>
        <v>6926.96</v>
      </c>
      <c r="F2541" s="152">
        <f t="shared" si="854"/>
        <v>45412</v>
      </c>
      <c r="G2541" s="152">
        <f t="shared" si="872"/>
        <v>45442</v>
      </c>
      <c r="H2541" s="159">
        <f t="shared" si="855"/>
        <v>4.600274972299756E-3</v>
      </c>
      <c r="I2541" s="160">
        <f t="shared" si="864"/>
        <v>45503</v>
      </c>
      <c r="J2541" s="155">
        <f t="shared" si="873"/>
        <v>30</v>
      </c>
      <c r="K2541" s="155">
        <f t="shared" si="869"/>
        <v>3</v>
      </c>
      <c r="L2541" s="2">
        <f t="shared" si="865"/>
        <v>1.00045907</v>
      </c>
      <c r="M2541" s="157">
        <f t="shared" si="870"/>
        <v>1.00045907</v>
      </c>
      <c r="N2541" s="2">
        <f t="shared" si="856"/>
        <v>246.19572398</v>
      </c>
      <c r="O2541" s="161">
        <f t="shared" si="866"/>
        <v>0</v>
      </c>
      <c r="P2541" s="162">
        <f t="shared" si="857"/>
        <v>0</v>
      </c>
      <c r="Q2541" s="157">
        <f t="shared" si="858"/>
        <v>0</v>
      </c>
      <c r="R2541" s="163">
        <f t="shared" si="867"/>
        <v>0.12</v>
      </c>
      <c r="S2541" s="161">
        <f t="shared" si="859"/>
        <v>3</v>
      </c>
      <c r="T2541" s="161">
        <v>360</v>
      </c>
      <c r="U2541" s="164">
        <f t="shared" si="860"/>
        <v>1.0009448519999999</v>
      </c>
      <c r="V2541" s="157">
        <f t="shared" si="861"/>
        <v>0.23261852</v>
      </c>
      <c r="W2541" s="2">
        <f t="shared" si="868"/>
        <v>0</v>
      </c>
      <c r="X2541" s="8"/>
      <c r="Y2541" s="8"/>
      <c r="Z2541" s="5"/>
      <c r="AA2541" s="1"/>
      <c r="AB2541" s="8"/>
      <c r="AC2541" s="3"/>
      <c r="AD2541" s="1"/>
      <c r="AE2541" s="3"/>
      <c r="AF2541" s="3"/>
      <c r="AG2541" s="4"/>
      <c r="AH2541" s="4"/>
      <c r="AI2541" s="4"/>
      <c r="AJ2541" s="1"/>
      <c r="AK2541" s="1"/>
      <c r="AL2541" s="1"/>
      <c r="AM2541" s="1"/>
    </row>
    <row r="2542" spans="1:177" ht="15" customHeight="1" x14ac:dyDescent="0.2">
      <c r="A2542" s="75">
        <f t="shared" si="862"/>
        <v>45477</v>
      </c>
      <c r="B2542" s="2">
        <f t="shared" si="853"/>
        <v>246.54364864000001</v>
      </c>
      <c r="C2542" s="157">
        <f t="shared" si="871"/>
        <v>246.08275477000004</v>
      </c>
      <c r="D2542" s="158">
        <f t="shared" si="863"/>
        <v>6895.24</v>
      </c>
      <c r="E2542" s="150">
        <f>IF(AND(K2542=1,K2541&gt;1),VLOOKUP(A2541,[1]Plan1!$GA$137:$GD$300,4),E2541)</f>
        <v>6926.96</v>
      </c>
      <c r="F2542" s="152">
        <f t="shared" si="854"/>
        <v>45412</v>
      </c>
      <c r="G2542" s="152">
        <f t="shared" si="872"/>
        <v>45442</v>
      </c>
      <c r="H2542" s="159">
        <f t="shared" si="855"/>
        <v>4.600274972299756E-3</v>
      </c>
      <c r="I2542" s="160">
        <f t="shared" si="864"/>
        <v>45503</v>
      </c>
      <c r="J2542" s="155">
        <f t="shared" si="873"/>
        <v>30</v>
      </c>
      <c r="K2542" s="155">
        <f t="shared" si="869"/>
        <v>4</v>
      </c>
      <c r="L2542" s="2">
        <f t="shared" si="865"/>
        <v>1.00061215</v>
      </c>
      <c r="M2542" s="157">
        <f t="shared" si="870"/>
        <v>1.00061215</v>
      </c>
      <c r="N2542" s="2">
        <f t="shared" si="856"/>
        <v>246.23339432</v>
      </c>
      <c r="O2542" s="161">
        <f t="shared" si="866"/>
        <v>0</v>
      </c>
      <c r="P2542" s="162">
        <f t="shared" si="857"/>
        <v>0</v>
      </c>
      <c r="Q2542" s="157">
        <f t="shared" si="858"/>
        <v>0</v>
      </c>
      <c r="R2542" s="163">
        <f t="shared" si="867"/>
        <v>0.12</v>
      </c>
      <c r="S2542" s="161">
        <f t="shared" si="859"/>
        <v>4</v>
      </c>
      <c r="T2542" s="161">
        <v>360</v>
      </c>
      <c r="U2542" s="164">
        <f t="shared" si="860"/>
        <v>1.0012600009999999</v>
      </c>
      <c r="V2542" s="157">
        <f t="shared" si="861"/>
        <v>0.31025431999999997</v>
      </c>
      <c r="W2542" s="2">
        <f t="shared" si="868"/>
        <v>0</v>
      </c>
      <c r="X2542" s="8"/>
      <c r="Y2542" s="8"/>
      <c r="Z2542" s="5"/>
      <c r="AA2542" s="1"/>
      <c r="AB2542" s="8"/>
      <c r="AC2542" s="3"/>
      <c r="AD2542" s="1"/>
      <c r="AE2542" s="3"/>
      <c r="AF2542" s="3"/>
      <c r="AG2542" s="4"/>
      <c r="AH2542" s="4"/>
      <c r="AI2542" s="4"/>
      <c r="AJ2542" s="1"/>
      <c r="AK2542" s="1"/>
      <c r="AL2542" s="1"/>
      <c r="AM2542" s="1"/>
    </row>
    <row r="2543" spans="1:177" ht="15" customHeight="1" x14ac:dyDescent="0.2">
      <c r="A2543" s="75">
        <f t="shared" si="862"/>
        <v>45478</v>
      </c>
      <c r="B2543" s="2">
        <f t="shared" si="853"/>
        <v>246.65900538</v>
      </c>
      <c r="C2543" s="157">
        <f t="shared" si="871"/>
        <v>246.08275477000004</v>
      </c>
      <c r="D2543" s="158">
        <f t="shared" si="863"/>
        <v>6895.24</v>
      </c>
      <c r="E2543" s="150">
        <f>IF(AND(K2543=1,K2542&gt;1),VLOOKUP(A2542,[1]Plan1!$GA$137:$GD$300,4),E2542)</f>
        <v>6926.96</v>
      </c>
      <c r="F2543" s="152">
        <f t="shared" si="854"/>
        <v>45412</v>
      </c>
      <c r="G2543" s="152">
        <f t="shared" si="872"/>
        <v>45442</v>
      </c>
      <c r="H2543" s="159">
        <f t="shared" si="855"/>
        <v>4.600274972299756E-3</v>
      </c>
      <c r="I2543" s="160">
        <f t="shared" si="864"/>
        <v>45503</v>
      </c>
      <c r="J2543" s="155">
        <f t="shared" si="873"/>
        <v>30</v>
      </c>
      <c r="K2543" s="155">
        <f t="shared" si="869"/>
        <v>5</v>
      </c>
      <c r="L2543" s="2">
        <f t="shared" si="865"/>
        <v>1.00076524</v>
      </c>
      <c r="M2543" s="157">
        <f t="shared" si="870"/>
        <v>1.00076524</v>
      </c>
      <c r="N2543" s="2">
        <f t="shared" si="856"/>
        <v>246.27106713000001</v>
      </c>
      <c r="O2543" s="161">
        <f t="shared" si="866"/>
        <v>0</v>
      </c>
      <c r="P2543" s="162">
        <f t="shared" si="857"/>
        <v>0</v>
      </c>
      <c r="Q2543" s="157">
        <f t="shared" si="858"/>
        <v>0</v>
      </c>
      <c r="R2543" s="163">
        <f t="shared" si="867"/>
        <v>0.12</v>
      </c>
      <c r="S2543" s="161">
        <f t="shared" si="859"/>
        <v>5</v>
      </c>
      <c r="T2543" s="161">
        <v>360</v>
      </c>
      <c r="U2543" s="164">
        <f t="shared" si="860"/>
        <v>1.0015752490000001</v>
      </c>
      <c r="V2543" s="157">
        <f t="shared" si="861"/>
        <v>0.38793824999999998</v>
      </c>
      <c r="W2543" s="2">
        <f t="shared" si="868"/>
        <v>0</v>
      </c>
      <c r="X2543" s="8"/>
      <c r="Y2543" s="8"/>
      <c r="Z2543" s="5"/>
      <c r="AA2543" s="1"/>
      <c r="AB2543" s="8"/>
      <c r="AC2543" s="3"/>
      <c r="AD2543" s="1"/>
      <c r="AE2543" s="3"/>
      <c r="AF2543" s="3"/>
      <c r="AG2543" s="4"/>
      <c r="AH2543" s="4"/>
      <c r="AI2543" s="4"/>
      <c r="AJ2543" s="1"/>
      <c r="AK2543" s="1"/>
      <c r="AL2543" s="1"/>
      <c r="AM2543" s="1"/>
    </row>
    <row r="2544" spans="1:177" ht="15" customHeight="1" x14ac:dyDescent="0.2">
      <c r="A2544" s="75">
        <f t="shared" si="862"/>
        <v>45479</v>
      </c>
      <c r="B2544" s="2">
        <f t="shared" si="853"/>
        <v>246.77441765</v>
      </c>
      <c r="C2544" s="157">
        <f t="shared" si="871"/>
        <v>246.08275477000004</v>
      </c>
      <c r="D2544" s="158">
        <f t="shared" si="863"/>
        <v>6895.24</v>
      </c>
      <c r="E2544" s="150">
        <f>IF(AND(K2544=1,K2543&gt;1),VLOOKUP(A2543,[1]Plan1!$GA$137:$GD$300,4),E2543)</f>
        <v>6926.96</v>
      </c>
      <c r="F2544" s="152">
        <f t="shared" si="854"/>
        <v>45412</v>
      </c>
      <c r="G2544" s="152">
        <f t="shared" si="872"/>
        <v>45442</v>
      </c>
      <c r="H2544" s="159">
        <f t="shared" si="855"/>
        <v>4.600274972299756E-3</v>
      </c>
      <c r="I2544" s="160">
        <f t="shared" si="864"/>
        <v>45503</v>
      </c>
      <c r="J2544" s="155">
        <f t="shared" si="873"/>
        <v>30</v>
      </c>
      <c r="K2544" s="155">
        <f t="shared" si="869"/>
        <v>6</v>
      </c>
      <c r="L2544" s="2">
        <f t="shared" si="865"/>
        <v>1.00091836</v>
      </c>
      <c r="M2544" s="157">
        <f t="shared" si="870"/>
        <v>1.00091836</v>
      </c>
      <c r="N2544" s="2">
        <f t="shared" si="856"/>
        <v>246.30874732000001</v>
      </c>
      <c r="O2544" s="161">
        <f t="shared" si="866"/>
        <v>0</v>
      </c>
      <c r="P2544" s="162">
        <f t="shared" si="857"/>
        <v>0</v>
      </c>
      <c r="Q2544" s="157">
        <f t="shared" si="858"/>
        <v>0</v>
      </c>
      <c r="R2544" s="163">
        <f t="shared" si="867"/>
        <v>0.12</v>
      </c>
      <c r="S2544" s="161">
        <f t="shared" si="859"/>
        <v>6</v>
      </c>
      <c r="T2544" s="161">
        <v>360</v>
      </c>
      <c r="U2544" s="164">
        <f t="shared" si="860"/>
        <v>1.001890596</v>
      </c>
      <c r="V2544" s="157">
        <f t="shared" si="861"/>
        <v>0.46567033000000002</v>
      </c>
      <c r="W2544" s="2">
        <f t="shared" si="868"/>
        <v>0</v>
      </c>
      <c r="X2544" s="8"/>
      <c r="Y2544" s="8"/>
      <c r="Z2544" s="5"/>
      <c r="AA2544" s="1"/>
      <c r="AB2544" s="8"/>
      <c r="AC2544" s="3"/>
      <c r="AD2544" s="1"/>
      <c r="AE2544" s="3"/>
      <c r="AF2544" s="3"/>
      <c r="AG2544" s="4"/>
      <c r="AH2544" s="4"/>
      <c r="AI2544" s="4"/>
      <c r="AJ2544" s="1"/>
      <c r="AK2544" s="1"/>
      <c r="AL2544" s="1"/>
      <c r="AM2544" s="1"/>
    </row>
    <row r="2545" spans="1:39" ht="15" customHeight="1" x14ac:dyDescent="0.2">
      <c r="A2545" s="75">
        <f t="shared" si="862"/>
        <v>45480</v>
      </c>
      <c r="B2545" s="2">
        <f t="shared" si="853"/>
        <v>246.88988326</v>
      </c>
      <c r="C2545" s="157">
        <f t="shared" si="871"/>
        <v>246.08275477000004</v>
      </c>
      <c r="D2545" s="158">
        <f t="shared" si="863"/>
        <v>6895.24</v>
      </c>
      <c r="E2545" s="150">
        <f>IF(AND(K2545=1,K2544&gt;1),VLOOKUP(A2544,[1]Plan1!$GA$137:$GD$300,4),E2544)</f>
        <v>6926.96</v>
      </c>
      <c r="F2545" s="152">
        <f t="shared" si="854"/>
        <v>45412</v>
      </c>
      <c r="G2545" s="152">
        <f t="shared" si="872"/>
        <v>45442</v>
      </c>
      <c r="H2545" s="159">
        <f t="shared" si="855"/>
        <v>4.600274972299756E-3</v>
      </c>
      <c r="I2545" s="160">
        <f t="shared" si="864"/>
        <v>45503</v>
      </c>
      <c r="J2545" s="155">
        <f t="shared" si="873"/>
        <v>30</v>
      </c>
      <c r="K2545" s="155">
        <f t="shared" si="869"/>
        <v>7</v>
      </c>
      <c r="L2545" s="2">
        <f t="shared" si="865"/>
        <v>1.0010714999999999</v>
      </c>
      <c r="M2545" s="157">
        <f t="shared" si="870"/>
        <v>1.0010714999999999</v>
      </c>
      <c r="N2545" s="2">
        <f t="shared" si="856"/>
        <v>246.34643244</v>
      </c>
      <c r="O2545" s="161">
        <f t="shared" si="866"/>
        <v>0</v>
      </c>
      <c r="P2545" s="162">
        <f t="shared" si="857"/>
        <v>0</v>
      </c>
      <c r="Q2545" s="157">
        <f t="shared" si="858"/>
        <v>0</v>
      </c>
      <c r="R2545" s="163">
        <f t="shared" si="867"/>
        <v>0.12</v>
      </c>
      <c r="S2545" s="161">
        <f t="shared" si="859"/>
        <v>7</v>
      </c>
      <c r="T2545" s="161">
        <v>360</v>
      </c>
      <c r="U2545" s="164">
        <f t="shared" si="860"/>
        <v>1.0022060429999999</v>
      </c>
      <c r="V2545" s="157">
        <f t="shared" si="861"/>
        <v>0.54345082</v>
      </c>
      <c r="W2545" s="2">
        <f t="shared" si="868"/>
        <v>0</v>
      </c>
      <c r="X2545" s="8"/>
      <c r="Y2545" s="8"/>
      <c r="Z2545" s="5"/>
      <c r="AA2545" s="1"/>
      <c r="AB2545" s="8"/>
      <c r="AC2545" s="3"/>
      <c r="AD2545" s="1"/>
      <c r="AE2545" s="3"/>
      <c r="AF2545" s="3"/>
      <c r="AG2545" s="4"/>
      <c r="AH2545" s="4"/>
      <c r="AI2545" s="4"/>
      <c r="AJ2545" s="1"/>
      <c r="AK2545" s="1"/>
      <c r="AL2545" s="1"/>
      <c r="AM2545" s="1"/>
    </row>
    <row r="2546" spans="1:39" ht="15" customHeight="1" x14ac:dyDescent="0.2">
      <c r="A2546" s="75">
        <f t="shared" si="862"/>
        <v>45481</v>
      </c>
      <c r="B2546" s="2">
        <f t="shared" si="853"/>
        <v>247.00540442000002</v>
      </c>
      <c r="C2546" s="157">
        <f t="shared" si="871"/>
        <v>246.08275477000004</v>
      </c>
      <c r="D2546" s="158">
        <f t="shared" si="863"/>
        <v>6895.24</v>
      </c>
      <c r="E2546" s="150">
        <f>IF(AND(K2546=1,K2545&gt;1),VLOOKUP(A2545,[1]Plan1!$GA$137:$GD$300,4),E2545)</f>
        <v>6926.96</v>
      </c>
      <c r="F2546" s="152">
        <f t="shared" si="854"/>
        <v>45412</v>
      </c>
      <c r="G2546" s="152">
        <f t="shared" si="872"/>
        <v>45442</v>
      </c>
      <c r="H2546" s="159">
        <f t="shared" si="855"/>
        <v>4.600274972299756E-3</v>
      </c>
      <c r="I2546" s="160">
        <f t="shared" si="864"/>
        <v>45503</v>
      </c>
      <c r="J2546" s="155">
        <f t="shared" si="873"/>
        <v>30</v>
      </c>
      <c r="K2546" s="155">
        <f t="shared" si="869"/>
        <v>8</v>
      </c>
      <c r="L2546" s="2">
        <f t="shared" si="865"/>
        <v>1.00122467</v>
      </c>
      <c r="M2546" s="157">
        <f t="shared" si="870"/>
        <v>1.00122467</v>
      </c>
      <c r="N2546" s="2">
        <f t="shared" si="856"/>
        <v>246.38412493000001</v>
      </c>
      <c r="O2546" s="161">
        <f t="shared" si="866"/>
        <v>0</v>
      </c>
      <c r="P2546" s="162">
        <f t="shared" si="857"/>
        <v>0</v>
      </c>
      <c r="Q2546" s="157">
        <f t="shared" si="858"/>
        <v>0</v>
      </c>
      <c r="R2546" s="163">
        <f t="shared" si="867"/>
        <v>0.12</v>
      </c>
      <c r="S2546" s="161">
        <f t="shared" si="859"/>
        <v>8</v>
      </c>
      <c r="T2546" s="161">
        <v>360</v>
      </c>
      <c r="U2546" s="164">
        <f t="shared" si="860"/>
        <v>1.0025215890000001</v>
      </c>
      <c r="V2546" s="157">
        <f t="shared" si="861"/>
        <v>0.62127949000000005</v>
      </c>
      <c r="W2546" s="2">
        <f t="shared" si="868"/>
        <v>0</v>
      </c>
      <c r="X2546" s="8"/>
      <c r="Y2546" s="8"/>
      <c r="Z2546" s="5"/>
      <c r="AA2546" s="1"/>
      <c r="AB2546" s="8"/>
      <c r="AC2546" s="3"/>
      <c r="AD2546" s="1"/>
      <c r="AE2546" s="3"/>
      <c r="AF2546" s="3"/>
      <c r="AG2546" s="4"/>
      <c r="AH2546" s="4"/>
      <c r="AI2546" s="4"/>
      <c r="AJ2546" s="1"/>
      <c r="AK2546" s="1"/>
      <c r="AL2546" s="1"/>
      <c r="AM2546" s="1"/>
    </row>
    <row r="2547" spans="1:39" ht="15" customHeight="1" x14ac:dyDescent="0.2">
      <c r="A2547" s="75">
        <f t="shared" si="862"/>
        <v>45482</v>
      </c>
      <c r="B2547" s="2">
        <f t="shared" si="853"/>
        <v>247.12097872000001</v>
      </c>
      <c r="C2547" s="157">
        <f t="shared" si="871"/>
        <v>246.08275477000004</v>
      </c>
      <c r="D2547" s="158">
        <f t="shared" si="863"/>
        <v>6895.24</v>
      </c>
      <c r="E2547" s="150">
        <f>IF(AND(K2547=1,K2546&gt;1),VLOOKUP(A2546,[1]Plan1!$GA$137:$GD$300,4),E2546)</f>
        <v>6926.96</v>
      </c>
      <c r="F2547" s="152">
        <f t="shared" si="854"/>
        <v>45412</v>
      </c>
      <c r="G2547" s="152">
        <f t="shared" si="872"/>
        <v>45442</v>
      </c>
      <c r="H2547" s="159">
        <f t="shared" si="855"/>
        <v>4.600274972299756E-3</v>
      </c>
      <c r="I2547" s="160">
        <f t="shared" si="864"/>
        <v>45503</v>
      </c>
      <c r="J2547" s="155">
        <f t="shared" si="873"/>
        <v>30</v>
      </c>
      <c r="K2547" s="155">
        <f t="shared" si="869"/>
        <v>9</v>
      </c>
      <c r="L2547" s="2">
        <f t="shared" si="865"/>
        <v>1.0013778600000001</v>
      </c>
      <c r="M2547" s="157">
        <f t="shared" si="870"/>
        <v>1.0013778600000001</v>
      </c>
      <c r="N2547" s="2">
        <f t="shared" si="856"/>
        <v>246.42182235000001</v>
      </c>
      <c r="O2547" s="161">
        <f t="shared" si="866"/>
        <v>0</v>
      </c>
      <c r="P2547" s="162">
        <f t="shared" si="857"/>
        <v>0</v>
      </c>
      <c r="Q2547" s="157">
        <f t="shared" si="858"/>
        <v>0</v>
      </c>
      <c r="R2547" s="163">
        <f t="shared" si="867"/>
        <v>0.12</v>
      </c>
      <c r="S2547" s="161">
        <f t="shared" si="859"/>
        <v>9</v>
      </c>
      <c r="T2547" s="161">
        <v>360</v>
      </c>
      <c r="U2547" s="164">
        <f t="shared" si="860"/>
        <v>1.002837234</v>
      </c>
      <c r="V2547" s="157">
        <f t="shared" si="861"/>
        <v>0.69915636999999997</v>
      </c>
      <c r="W2547" s="2">
        <f t="shared" si="868"/>
        <v>0</v>
      </c>
      <c r="X2547" s="8"/>
      <c r="Y2547" s="8"/>
      <c r="Z2547" s="5"/>
      <c r="AA2547" s="1"/>
      <c r="AB2547" s="8"/>
      <c r="AC2547" s="3"/>
      <c r="AD2547" s="1"/>
      <c r="AE2547" s="3"/>
      <c r="AF2547" s="3"/>
      <c r="AG2547" s="4"/>
      <c r="AH2547" s="4"/>
      <c r="AI2547" s="4"/>
      <c r="AJ2547" s="1"/>
      <c r="AK2547" s="1"/>
      <c r="AL2547" s="1"/>
      <c r="AM2547" s="1"/>
    </row>
    <row r="2548" spans="1:39" ht="15" customHeight="1" x14ac:dyDescent="0.2">
      <c r="A2548" s="75">
        <f t="shared" si="862"/>
        <v>45483</v>
      </c>
      <c r="B2548" s="2">
        <f t="shared" si="853"/>
        <v>247.23660638999999</v>
      </c>
      <c r="C2548" s="157">
        <f t="shared" si="871"/>
        <v>246.08275477000004</v>
      </c>
      <c r="D2548" s="158">
        <f t="shared" si="863"/>
        <v>6895.24</v>
      </c>
      <c r="E2548" s="150">
        <f>IF(AND(K2548=1,K2547&gt;1),VLOOKUP(A2547,[1]Plan1!$GA$137:$GD$300,4),E2547)</f>
        <v>6926.96</v>
      </c>
      <c r="F2548" s="152">
        <f t="shared" si="854"/>
        <v>45412</v>
      </c>
      <c r="G2548" s="152">
        <f t="shared" si="872"/>
        <v>45442</v>
      </c>
      <c r="H2548" s="159">
        <f t="shared" si="855"/>
        <v>4.600274972299756E-3</v>
      </c>
      <c r="I2548" s="160">
        <f t="shared" si="864"/>
        <v>45503</v>
      </c>
      <c r="J2548" s="155">
        <f t="shared" si="873"/>
        <v>30</v>
      </c>
      <c r="K2548" s="155">
        <f t="shared" si="869"/>
        <v>10</v>
      </c>
      <c r="L2548" s="2">
        <f t="shared" si="865"/>
        <v>1.00153107</v>
      </c>
      <c r="M2548" s="157">
        <f t="shared" si="870"/>
        <v>1.00153107</v>
      </c>
      <c r="N2548" s="2">
        <f t="shared" si="856"/>
        <v>246.45952468999999</v>
      </c>
      <c r="O2548" s="161">
        <f t="shared" si="866"/>
        <v>0</v>
      </c>
      <c r="P2548" s="162">
        <f t="shared" si="857"/>
        <v>0</v>
      </c>
      <c r="Q2548" s="157">
        <f t="shared" si="858"/>
        <v>0</v>
      </c>
      <c r="R2548" s="163">
        <f t="shared" si="867"/>
        <v>0.12</v>
      </c>
      <c r="S2548" s="161">
        <f t="shared" si="859"/>
        <v>10</v>
      </c>
      <c r="T2548" s="161">
        <v>360</v>
      </c>
      <c r="U2548" s="164">
        <f t="shared" si="860"/>
        <v>1.003152979</v>
      </c>
      <c r="V2548" s="157">
        <f t="shared" si="861"/>
        <v>0.77708169999999999</v>
      </c>
      <c r="W2548" s="2">
        <f t="shared" si="868"/>
        <v>0</v>
      </c>
      <c r="X2548" s="8"/>
      <c r="Y2548" s="8"/>
      <c r="Z2548" s="5"/>
      <c r="AA2548" s="1"/>
      <c r="AB2548" s="8"/>
      <c r="AC2548" s="3"/>
      <c r="AD2548" s="1"/>
      <c r="AE2548" s="3"/>
      <c r="AF2548" s="3"/>
      <c r="AG2548" s="4"/>
      <c r="AH2548" s="4"/>
      <c r="AI2548" s="4"/>
      <c r="AJ2548" s="1"/>
      <c r="AK2548" s="1"/>
      <c r="AL2548" s="1"/>
      <c r="AM2548" s="1"/>
    </row>
    <row r="2549" spans="1:39" ht="15" customHeight="1" x14ac:dyDescent="0.2">
      <c r="A2549" s="75">
        <f t="shared" si="862"/>
        <v>45484</v>
      </c>
      <c r="B2549" s="2">
        <f t="shared" si="853"/>
        <v>247.35228968000001</v>
      </c>
      <c r="C2549" s="157">
        <f t="shared" si="871"/>
        <v>246.08275477000004</v>
      </c>
      <c r="D2549" s="158">
        <f t="shared" si="863"/>
        <v>6895.24</v>
      </c>
      <c r="E2549" s="150">
        <f>IF(AND(K2549=1,K2548&gt;1),VLOOKUP(A2548,[1]Plan1!$GA$137:$GD$300,4),E2548)</f>
        <v>6926.96</v>
      </c>
      <c r="F2549" s="152">
        <f t="shared" si="854"/>
        <v>45412</v>
      </c>
      <c r="G2549" s="152">
        <f t="shared" si="872"/>
        <v>45442</v>
      </c>
      <c r="H2549" s="159">
        <f t="shared" si="855"/>
        <v>4.600274972299756E-3</v>
      </c>
      <c r="I2549" s="160">
        <f t="shared" si="864"/>
        <v>45503</v>
      </c>
      <c r="J2549" s="155">
        <f t="shared" si="873"/>
        <v>30</v>
      </c>
      <c r="K2549" s="155">
        <f t="shared" si="869"/>
        <v>11</v>
      </c>
      <c r="L2549" s="2">
        <f t="shared" si="865"/>
        <v>1.0016843099999999</v>
      </c>
      <c r="M2549" s="157">
        <f t="shared" si="870"/>
        <v>1.0016843099999999</v>
      </c>
      <c r="N2549" s="2">
        <f t="shared" si="856"/>
        <v>246.49723441</v>
      </c>
      <c r="O2549" s="161">
        <f t="shared" si="866"/>
        <v>0</v>
      </c>
      <c r="P2549" s="162">
        <f t="shared" si="857"/>
        <v>0</v>
      </c>
      <c r="Q2549" s="157">
        <f t="shared" si="858"/>
        <v>0</v>
      </c>
      <c r="R2549" s="163">
        <f t="shared" si="867"/>
        <v>0.12</v>
      </c>
      <c r="S2549" s="161">
        <f t="shared" si="859"/>
        <v>11</v>
      </c>
      <c r="T2549" s="161">
        <v>360</v>
      </c>
      <c r="U2549" s="164">
        <f t="shared" si="860"/>
        <v>1.003468823</v>
      </c>
      <c r="V2549" s="157">
        <f t="shared" si="861"/>
        <v>0.85505527000000003</v>
      </c>
      <c r="W2549" s="2">
        <f t="shared" si="868"/>
        <v>0</v>
      </c>
      <c r="X2549" s="8"/>
      <c r="Y2549" s="8"/>
      <c r="Z2549" s="5"/>
      <c r="AA2549" s="1"/>
      <c r="AB2549" s="8"/>
      <c r="AC2549" s="3"/>
      <c r="AD2549" s="1"/>
      <c r="AE2549" s="3"/>
      <c r="AF2549" s="3"/>
      <c r="AG2549" s="4"/>
      <c r="AH2549" s="4"/>
      <c r="AI2549" s="4"/>
      <c r="AJ2549" s="1"/>
      <c r="AK2549" s="1"/>
      <c r="AL2549" s="1"/>
      <c r="AM2549" s="1"/>
    </row>
    <row r="2550" spans="1:39" ht="15" customHeight="1" x14ac:dyDescent="0.2">
      <c r="A2550" s="75">
        <f t="shared" si="862"/>
        <v>45485</v>
      </c>
      <c r="B2550" s="2">
        <f t="shared" si="853"/>
        <v>247.46802638</v>
      </c>
      <c r="C2550" s="157">
        <f t="shared" si="871"/>
        <v>246.08275477000004</v>
      </c>
      <c r="D2550" s="158">
        <f t="shared" si="863"/>
        <v>6895.24</v>
      </c>
      <c r="E2550" s="150">
        <f>IF(AND(K2550=1,K2549&gt;1),VLOOKUP(A2549,[1]Plan1!$GA$137:$GD$300,4),E2549)</f>
        <v>6926.96</v>
      </c>
      <c r="F2550" s="152">
        <f t="shared" si="854"/>
        <v>45412</v>
      </c>
      <c r="G2550" s="152">
        <f t="shared" si="872"/>
        <v>45442</v>
      </c>
      <c r="H2550" s="159">
        <f t="shared" si="855"/>
        <v>4.600274972299756E-3</v>
      </c>
      <c r="I2550" s="160">
        <f t="shared" si="864"/>
        <v>45503</v>
      </c>
      <c r="J2550" s="155">
        <f t="shared" si="873"/>
        <v>30</v>
      </c>
      <c r="K2550" s="155">
        <f t="shared" si="869"/>
        <v>12</v>
      </c>
      <c r="L2550" s="2">
        <f t="shared" si="865"/>
        <v>1.00183757</v>
      </c>
      <c r="M2550" s="157">
        <f t="shared" si="870"/>
        <v>1.00183757</v>
      </c>
      <c r="N2550" s="2">
        <f t="shared" si="856"/>
        <v>246.53494904999999</v>
      </c>
      <c r="O2550" s="161">
        <f t="shared" si="866"/>
        <v>0</v>
      </c>
      <c r="P2550" s="162">
        <f t="shared" si="857"/>
        <v>0</v>
      </c>
      <c r="Q2550" s="157">
        <f t="shared" si="858"/>
        <v>0</v>
      </c>
      <c r="R2550" s="163">
        <f t="shared" si="867"/>
        <v>0.12</v>
      </c>
      <c r="S2550" s="161">
        <f t="shared" si="859"/>
        <v>12</v>
      </c>
      <c r="T2550" s="161">
        <v>360</v>
      </c>
      <c r="U2550" s="164">
        <f t="shared" si="860"/>
        <v>1.003784767</v>
      </c>
      <c r="V2550" s="157">
        <f t="shared" si="861"/>
        <v>0.93307733000000004</v>
      </c>
      <c r="W2550" s="2">
        <f t="shared" si="868"/>
        <v>0</v>
      </c>
      <c r="X2550" s="8"/>
      <c r="Y2550" s="8"/>
      <c r="Z2550" s="5"/>
      <c r="AA2550" s="1"/>
      <c r="AB2550" s="8"/>
      <c r="AC2550" s="3"/>
      <c r="AD2550" s="1"/>
      <c r="AE2550" s="3"/>
      <c r="AF2550" s="3"/>
      <c r="AG2550" s="4"/>
      <c r="AH2550" s="4"/>
      <c r="AI2550" s="4"/>
      <c r="AJ2550" s="1"/>
      <c r="AK2550" s="1"/>
      <c r="AL2550" s="1"/>
      <c r="AM2550" s="1"/>
    </row>
    <row r="2551" spans="1:39" ht="15" customHeight="1" x14ac:dyDescent="0.2">
      <c r="A2551" s="75">
        <f t="shared" si="862"/>
        <v>45486</v>
      </c>
      <c r="B2551" s="2">
        <f t="shared" si="853"/>
        <v>247.58381875000001</v>
      </c>
      <c r="C2551" s="157">
        <f t="shared" si="871"/>
        <v>246.08275477000004</v>
      </c>
      <c r="D2551" s="158">
        <f t="shared" si="863"/>
        <v>6895.24</v>
      </c>
      <c r="E2551" s="150">
        <f>IF(AND(K2551=1,K2550&gt;1),VLOOKUP(A2550,[1]Plan1!$GA$137:$GD$300,4),E2550)</f>
        <v>6926.96</v>
      </c>
      <c r="F2551" s="152">
        <f t="shared" si="854"/>
        <v>45412</v>
      </c>
      <c r="G2551" s="152">
        <f t="shared" si="872"/>
        <v>45442</v>
      </c>
      <c r="H2551" s="159">
        <f t="shared" si="855"/>
        <v>4.600274972299756E-3</v>
      </c>
      <c r="I2551" s="160">
        <f t="shared" si="864"/>
        <v>45503</v>
      </c>
      <c r="J2551" s="155">
        <f t="shared" si="873"/>
        <v>30</v>
      </c>
      <c r="K2551" s="155">
        <f t="shared" si="869"/>
        <v>13</v>
      </c>
      <c r="L2551" s="2">
        <f t="shared" si="865"/>
        <v>1.00199086</v>
      </c>
      <c r="M2551" s="157">
        <f t="shared" si="870"/>
        <v>1.00199086</v>
      </c>
      <c r="N2551" s="2">
        <f t="shared" si="856"/>
        <v>246.57267107999999</v>
      </c>
      <c r="O2551" s="161">
        <f t="shared" si="866"/>
        <v>0</v>
      </c>
      <c r="P2551" s="162">
        <f t="shared" si="857"/>
        <v>0</v>
      </c>
      <c r="Q2551" s="157">
        <f t="shared" si="858"/>
        <v>0</v>
      </c>
      <c r="R2551" s="163">
        <f t="shared" si="867"/>
        <v>0.12</v>
      </c>
      <c r="S2551" s="161">
        <f t="shared" si="859"/>
        <v>13</v>
      </c>
      <c r="T2551" s="161">
        <v>360</v>
      </c>
      <c r="U2551" s="164">
        <f t="shared" si="860"/>
        <v>1.00410081</v>
      </c>
      <c r="V2551" s="157">
        <f t="shared" si="861"/>
        <v>1.0111476699999999</v>
      </c>
      <c r="W2551" s="2">
        <f t="shared" si="868"/>
        <v>0</v>
      </c>
      <c r="X2551" s="8"/>
      <c r="Y2551" s="8"/>
      <c r="Z2551" s="5"/>
      <c r="AA2551" s="1"/>
      <c r="AB2551" s="8"/>
      <c r="AC2551" s="3"/>
      <c r="AD2551" s="1"/>
      <c r="AE2551" s="3"/>
      <c r="AF2551" s="3"/>
      <c r="AG2551" s="4"/>
      <c r="AH2551" s="4"/>
      <c r="AI2551" s="4"/>
      <c r="AJ2551" s="1"/>
      <c r="AK2551" s="1"/>
      <c r="AL2551" s="1"/>
      <c r="AM2551" s="1"/>
    </row>
    <row r="2552" spans="1:39" ht="15" customHeight="1" x14ac:dyDescent="0.2">
      <c r="A2552" s="75">
        <f t="shared" si="862"/>
        <v>45487</v>
      </c>
      <c r="B2552" s="2">
        <f t="shared" si="853"/>
        <v>247.69966208</v>
      </c>
      <c r="C2552" s="157">
        <f t="shared" si="871"/>
        <v>246.08275477000004</v>
      </c>
      <c r="D2552" s="158">
        <f t="shared" si="863"/>
        <v>6895.24</v>
      </c>
      <c r="E2552" s="150">
        <f>IF(AND(K2552=1,K2551&gt;1),VLOOKUP(A2551,[1]Plan1!$GA$137:$GD$300,4),E2551)</f>
        <v>6926.96</v>
      </c>
      <c r="F2552" s="152">
        <f t="shared" si="854"/>
        <v>45412</v>
      </c>
      <c r="G2552" s="152">
        <f t="shared" si="872"/>
        <v>45442</v>
      </c>
      <c r="H2552" s="159">
        <f t="shared" si="855"/>
        <v>4.600274972299756E-3</v>
      </c>
      <c r="I2552" s="160">
        <f t="shared" si="864"/>
        <v>45503</v>
      </c>
      <c r="J2552" s="155">
        <f t="shared" si="873"/>
        <v>30</v>
      </c>
      <c r="K2552" s="155">
        <f t="shared" si="869"/>
        <v>14</v>
      </c>
      <c r="L2552" s="2">
        <f t="shared" si="865"/>
        <v>1.0021441600000001</v>
      </c>
      <c r="M2552" s="157">
        <f t="shared" si="870"/>
        <v>1.0021441600000001</v>
      </c>
      <c r="N2552" s="2">
        <f t="shared" si="856"/>
        <v>246.61039556</v>
      </c>
      <c r="O2552" s="161">
        <f t="shared" si="866"/>
        <v>0</v>
      </c>
      <c r="P2552" s="162">
        <f t="shared" si="857"/>
        <v>0</v>
      </c>
      <c r="Q2552" s="157">
        <f t="shared" si="858"/>
        <v>0</v>
      </c>
      <c r="R2552" s="163">
        <f t="shared" si="867"/>
        <v>0.12</v>
      </c>
      <c r="S2552" s="161">
        <f t="shared" si="859"/>
        <v>14</v>
      </c>
      <c r="T2552" s="161">
        <v>360</v>
      </c>
      <c r="U2552" s="164">
        <f t="shared" si="860"/>
        <v>1.004416953</v>
      </c>
      <c r="V2552" s="157">
        <f t="shared" si="861"/>
        <v>1.08926652</v>
      </c>
      <c r="W2552" s="2">
        <f t="shared" si="868"/>
        <v>0</v>
      </c>
      <c r="X2552" s="8"/>
      <c r="Y2552" s="8"/>
      <c r="Z2552" s="5"/>
      <c r="AA2552" s="1"/>
      <c r="AB2552" s="8"/>
      <c r="AC2552" s="3"/>
      <c r="AD2552" s="1"/>
      <c r="AE2552" s="3"/>
      <c r="AF2552" s="3"/>
      <c r="AG2552" s="4"/>
      <c r="AH2552" s="4"/>
      <c r="AI2552" s="4"/>
      <c r="AJ2552" s="1"/>
      <c r="AK2552" s="1"/>
      <c r="AL2552" s="1"/>
      <c r="AM2552" s="1"/>
    </row>
    <row r="2553" spans="1:39" ht="15" customHeight="1" x14ac:dyDescent="0.2">
      <c r="A2553" s="75">
        <f t="shared" si="862"/>
        <v>45488</v>
      </c>
      <c r="B2553" s="2">
        <f t="shared" si="853"/>
        <v>247.81556110999998</v>
      </c>
      <c r="C2553" s="157">
        <f t="shared" si="871"/>
        <v>246.08275477000004</v>
      </c>
      <c r="D2553" s="158">
        <f t="shared" si="863"/>
        <v>6895.24</v>
      </c>
      <c r="E2553" s="150">
        <f>IF(AND(K2553=1,K2552&gt;1),VLOOKUP(A2552,[1]Plan1!$GA$137:$GD$300,4),E2552)</f>
        <v>6926.96</v>
      </c>
      <c r="F2553" s="152">
        <f t="shared" si="854"/>
        <v>45412</v>
      </c>
      <c r="G2553" s="152">
        <f t="shared" si="872"/>
        <v>45442</v>
      </c>
      <c r="H2553" s="159">
        <f t="shared" si="855"/>
        <v>4.600274972299756E-3</v>
      </c>
      <c r="I2553" s="160">
        <f t="shared" si="864"/>
        <v>45503</v>
      </c>
      <c r="J2553" s="155">
        <f t="shared" si="873"/>
        <v>30</v>
      </c>
      <c r="K2553" s="155">
        <f t="shared" si="869"/>
        <v>15</v>
      </c>
      <c r="L2553" s="2">
        <f t="shared" si="865"/>
        <v>1.0022974899999999</v>
      </c>
      <c r="M2553" s="157">
        <f t="shared" si="870"/>
        <v>1.0022974899999999</v>
      </c>
      <c r="N2553" s="2">
        <f t="shared" si="856"/>
        <v>246.64812742999999</v>
      </c>
      <c r="O2553" s="161">
        <f t="shared" si="866"/>
        <v>0</v>
      </c>
      <c r="P2553" s="162">
        <f t="shared" si="857"/>
        <v>0</v>
      </c>
      <c r="Q2553" s="157">
        <f t="shared" si="858"/>
        <v>0</v>
      </c>
      <c r="R2553" s="163">
        <f t="shared" si="867"/>
        <v>0.12</v>
      </c>
      <c r="S2553" s="161">
        <f t="shared" si="859"/>
        <v>15</v>
      </c>
      <c r="T2553" s="161">
        <v>360</v>
      </c>
      <c r="U2553" s="164">
        <f t="shared" si="860"/>
        <v>1.004733195</v>
      </c>
      <c r="V2553" s="157">
        <f t="shared" si="861"/>
        <v>1.16743368</v>
      </c>
      <c r="W2553" s="2">
        <f t="shared" si="868"/>
        <v>0</v>
      </c>
      <c r="X2553" s="8"/>
      <c r="Y2553" s="8"/>
      <c r="Z2553" s="5"/>
      <c r="AA2553" s="1"/>
      <c r="AB2553" s="8"/>
      <c r="AC2553" s="3"/>
      <c r="AD2553" s="1"/>
      <c r="AE2553" s="3"/>
      <c r="AF2553" s="3"/>
      <c r="AG2553" s="4"/>
      <c r="AH2553" s="4"/>
      <c r="AI2553" s="4"/>
      <c r="AJ2553" s="1"/>
      <c r="AK2553" s="1"/>
      <c r="AL2553" s="1"/>
      <c r="AM2553" s="1"/>
    </row>
    <row r="2554" spans="1:39" ht="15" customHeight="1" x14ac:dyDescent="0.2">
      <c r="A2554" s="75">
        <f t="shared" si="862"/>
        <v>45489</v>
      </c>
      <c r="B2554" s="2">
        <f t="shared" si="853"/>
        <v>247.93151609</v>
      </c>
      <c r="C2554" s="157">
        <f t="shared" si="871"/>
        <v>246.08275477000004</v>
      </c>
      <c r="D2554" s="158">
        <f t="shared" si="863"/>
        <v>6895.24</v>
      </c>
      <c r="E2554" s="150">
        <f>IF(AND(K2554=1,K2553&gt;1),VLOOKUP(A2553,[1]Plan1!$GA$137:$GD$300,4),E2553)</f>
        <v>6926.96</v>
      </c>
      <c r="F2554" s="152">
        <f t="shared" si="854"/>
        <v>45412</v>
      </c>
      <c r="G2554" s="152">
        <f t="shared" si="872"/>
        <v>45442</v>
      </c>
      <c r="H2554" s="159">
        <f t="shared" si="855"/>
        <v>4.600274972299756E-3</v>
      </c>
      <c r="I2554" s="160">
        <f t="shared" si="864"/>
        <v>45503</v>
      </c>
      <c r="J2554" s="155">
        <f t="shared" si="873"/>
        <v>30</v>
      </c>
      <c r="K2554" s="155">
        <f t="shared" si="869"/>
        <v>16</v>
      </c>
      <c r="L2554" s="2">
        <f t="shared" si="865"/>
        <v>1.00245085</v>
      </c>
      <c r="M2554" s="157">
        <f t="shared" si="870"/>
        <v>1.00245085</v>
      </c>
      <c r="N2554" s="2">
        <f t="shared" si="856"/>
        <v>246.68586668</v>
      </c>
      <c r="O2554" s="161">
        <f t="shared" si="866"/>
        <v>0</v>
      </c>
      <c r="P2554" s="162">
        <f t="shared" si="857"/>
        <v>0</v>
      </c>
      <c r="Q2554" s="157">
        <f t="shared" si="858"/>
        <v>0</v>
      </c>
      <c r="R2554" s="163">
        <f t="shared" si="867"/>
        <v>0.12</v>
      </c>
      <c r="S2554" s="161">
        <f t="shared" si="859"/>
        <v>16</v>
      </c>
      <c r="T2554" s="161">
        <v>360</v>
      </c>
      <c r="U2554" s="164">
        <f t="shared" si="860"/>
        <v>1.0050495370000001</v>
      </c>
      <c r="V2554" s="157">
        <f t="shared" si="861"/>
        <v>1.24564941</v>
      </c>
      <c r="W2554" s="2">
        <f t="shared" si="868"/>
        <v>0</v>
      </c>
      <c r="X2554" s="8"/>
      <c r="Y2554" s="8"/>
      <c r="Z2554" s="5"/>
      <c r="AA2554" s="1"/>
      <c r="AB2554" s="8"/>
      <c r="AC2554" s="3"/>
      <c r="AD2554" s="1"/>
      <c r="AE2554" s="3"/>
      <c r="AF2554" s="3"/>
      <c r="AG2554" s="4"/>
      <c r="AH2554" s="4"/>
      <c r="AI2554" s="4"/>
      <c r="AJ2554" s="1"/>
      <c r="AK2554" s="1"/>
      <c r="AL2554" s="1"/>
      <c r="AM2554" s="1"/>
    </row>
    <row r="2555" spans="1:39" ht="15" customHeight="1" x14ac:dyDescent="0.2">
      <c r="A2555" s="75">
        <f t="shared" si="862"/>
        <v>45490</v>
      </c>
      <c r="B2555" s="2">
        <f t="shared" si="853"/>
        <v>248.04752184999998</v>
      </c>
      <c r="C2555" s="157">
        <f t="shared" si="871"/>
        <v>246.08275477000004</v>
      </c>
      <c r="D2555" s="158">
        <f t="shared" si="863"/>
        <v>6895.24</v>
      </c>
      <c r="E2555" s="150">
        <f>IF(AND(K2555=1,K2554&gt;1),VLOOKUP(A2554,[1]Plan1!$GA$137:$GD$300,4),E2554)</f>
        <v>6926.96</v>
      </c>
      <c r="F2555" s="152">
        <f t="shared" si="854"/>
        <v>45412</v>
      </c>
      <c r="G2555" s="152">
        <f t="shared" si="872"/>
        <v>45442</v>
      </c>
      <c r="H2555" s="159">
        <f t="shared" si="855"/>
        <v>4.600274972299756E-3</v>
      </c>
      <c r="I2555" s="160">
        <f t="shared" si="864"/>
        <v>45503</v>
      </c>
      <c r="J2555" s="155">
        <f t="shared" si="873"/>
        <v>30</v>
      </c>
      <c r="K2555" s="155">
        <f t="shared" si="869"/>
        <v>17</v>
      </c>
      <c r="L2555" s="2">
        <f t="shared" si="865"/>
        <v>1.00260422</v>
      </c>
      <c r="M2555" s="157">
        <f t="shared" si="870"/>
        <v>1.00260422</v>
      </c>
      <c r="N2555" s="2">
        <f t="shared" si="856"/>
        <v>246.72360839999999</v>
      </c>
      <c r="O2555" s="161">
        <f t="shared" si="866"/>
        <v>0</v>
      </c>
      <c r="P2555" s="162">
        <f t="shared" si="857"/>
        <v>0</v>
      </c>
      <c r="Q2555" s="157">
        <f t="shared" si="858"/>
        <v>0</v>
      </c>
      <c r="R2555" s="163">
        <f t="shared" si="867"/>
        <v>0.12</v>
      </c>
      <c r="S2555" s="161">
        <f t="shared" si="859"/>
        <v>17</v>
      </c>
      <c r="T2555" s="161">
        <v>360</v>
      </c>
      <c r="U2555" s="164">
        <f t="shared" si="860"/>
        <v>1.0053659779999999</v>
      </c>
      <c r="V2555" s="157">
        <f t="shared" si="861"/>
        <v>1.32391345</v>
      </c>
      <c r="W2555" s="2">
        <f t="shared" si="868"/>
        <v>0</v>
      </c>
      <c r="X2555" s="8"/>
      <c r="Y2555" s="8"/>
      <c r="Z2555" s="5"/>
      <c r="AA2555" s="1"/>
      <c r="AB2555" s="8"/>
      <c r="AC2555" s="3"/>
      <c r="AD2555" s="1"/>
      <c r="AE2555" s="3"/>
      <c r="AF2555" s="3"/>
      <c r="AG2555" s="4"/>
      <c r="AH2555" s="4"/>
      <c r="AI2555" s="4"/>
      <c r="AJ2555" s="1"/>
      <c r="AK2555" s="1"/>
      <c r="AL2555" s="1"/>
      <c r="AM2555" s="1"/>
    </row>
    <row r="2556" spans="1:39" ht="15" customHeight="1" x14ac:dyDescent="0.2">
      <c r="A2556" s="75">
        <f t="shared" si="862"/>
        <v>45491</v>
      </c>
      <c r="B2556" s="2">
        <f t="shared" si="853"/>
        <v>248.16358606</v>
      </c>
      <c r="C2556" s="157">
        <f t="shared" si="871"/>
        <v>246.08275477000004</v>
      </c>
      <c r="D2556" s="158">
        <f t="shared" si="863"/>
        <v>6895.24</v>
      </c>
      <c r="E2556" s="150">
        <f>IF(AND(K2556=1,K2555&gt;1),VLOOKUP(A2555,[1]Plan1!$GA$137:$GD$300,4),E2555)</f>
        <v>6926.96</v>
      </c>
      <c r="F2556" s="152">
        <f t="shared" si="854"/>
        <v>45412</v>
      </c>
      <c r="G2556" s="152">
        <f t="shared" si="872"/>
        <v>45442</v>
      </c>
      <c r="H2556" s="159">
        <f t="shared" si="855"/>
        <v>4.600274972299756E-3</v>
      </c>
      <c r="I2556" s="160">
        <f t="shared" si="864"/>
        <v>45503</v>
      </c>
      <c r="J2556" s="155">
        <f t="shared" si="873"/>
        <v>30</v>
      </c>
      <c r="K2556" s="155">
        <f t="shared" si="869"/>
        <v>18</v>
      </c>
      <c r="L2556" s="2">
        <f t="shared" si="865"/>
        <v>1.0027576300000001</v>
      </c>
      <c r="M2556" s="157">
        <f t="shared" si="870"/>
        <v>1.0027576300000001</v>
      </c>
      <c r="N2556" s="2">
        <f t="shared" si="856"/>
        <v>246.76135995000001</v>
      </c>
      <c r="O2556" s="161">
        <f t="shared" si="866"/>
        <v>0</v>
      </c>
      <c r="P2556" s="162">
        <f t="shared" si="857"/>
        <v>0</v>
      </c>
      <c r="Q2556" s="157">
        <f t="shared" si="858"/>
        <v>0</v>
      </c>
      <c r="R2556" s="163">
        <f t="shared" si="867"/>
        <v>0.12</v>
      </c>
      <c r="S2556" s="161">
        <f t="shared" si="859"/>
        <v>18</v>
      </c>
      <c r="T2556" s="161">
        <v>360</v>
      </c>
      <c r="U2556" s="164">
        <f t="shared" si="860"/>
        <v>1.0056825190000001</v>
      </c>
      <c r="V2556" s="157">
        <f t="shared" si="861"/>
        <v>1.40222611</v>
      </c>
      <c r="W2556" s="2">
        <f t="shared" si="868"/>
        <v>0</v>
      </c>
      <c r="X2556" s="8"/>
      <c r="Y2556" s="8"/>
      <c r="Z2556" s="5"/>
      <c r="AA2556" s="1"/>
      <c r="AB2556" s="8"/>
      <c r="AC2556" s="3"/>
      <c r="AD2556" s="1"/>
      <c r="AE2556" s="3"/>
      <c r="AF2556" s="3"/>
      <c r="AG2556" s="4"/>
      <c r="AH2556" s="4"/>
      <c r="AI2556" s="4"/>
      <c r="AJ2556" s="1"/>
      <c r="AK2556" s="1"/>
      <c r="AL2556" s="1"/>
      <c r="AM2556" s="1"/>
    </row>
    <row r="2557" spans="1:39" ht="15" customHeight="1" x14ac:dyDescent="0.2">
      <c r="A2557" s="75">
        <f t="shared" si="862"/>
        <v>45492</v>
      </c>
      <c r="B2557" s="2">
        <f t="shared" si="853"/>
        <v>248.27970109</v>
      </c>
      <c r="C2557" s="157">
        <f t="shared" si="871"/>
        <v>246.08275477000004</v>
      </c>
      <c r="D2557" s="158">
        <f t="shared" si="863"/>
        <v>6895.24</v>
      </c>
      <c r="E2557" s="150">
        <f>IF(AND(K2557=1,K2556&gt;1),VLOOKUP(A2556,[1]Plan1!$GA$137:$GD$300,4),E2556)</f>
        <v>6926.96</v>
      </c>
      <c r="F2557" s="152">
        <f t="shared" si="854"/>
        <v>45412</v>
      </c>
      <c r="G2557" s="152">
        <f t="shared" si="872"/>
        <v>45442</v>
      </c>
      <c r="H2557" s="159">
        <f t="shared" si="855"/>
        <v>4.600274972299756E-3</v>
      </c>
      <c r="I2557" s="160">
        <f t="shared" si="864"/>
        <v>45503</v>
      </c>
      <c r="J2557" s="155">
        <f t="shared" si="873"/>
        <v>30</v>
      </c>
      <c r="K2557" s="155">
        <f t="shared" si="869"/>
        <v>19</v>
      </c>
      <c r="L2557" s="2">
        <f t="shared" si="865"/>
        <v>1.00291105</v>
      </c>
      <c r="M2557" s="157">
        <f t="shared" si="870"/>
        <v>1.00291105</v>
      </c>
      <c r="N2557" s="2">
        <f t="shared" si="856"/>
        <v>246.79911397000001</v>
      </c>
      <c r="O2557" s="161">
        <f t="shared" si="866"/>
        <v>0</v>
      </c>
      <c r="P2557" s="162">
        <f t="shared" si="857"/>
        <v>0</v>
      </c>
      <c r="Q2557" s="157">
        <f t="shared" si="858"/>
        <v>0</v>
      </c>
      <c r="R2557" s="163">
        <f t="shared" si="867"/>
        <v>0.12</v>
      </c>
      <c r="S2557" s="161">
        <f t="shared" si="859"/>
        <v>19</v>
      </c>
      <c r="T2557" s="161">
        <v>360</v>
      </c>
      <c r="U2557" s="164">
        <f t="shared" si="860"/>
        <v>1.0059991589999999</v>
      </c>
      <c r="V2557" s="157">
        <f t="shared" si="861"/>
        <v>1.48058712</v>
      </c>
      <c r="W2557" s="2">
        <f t="shared" si="868"/>
        <v>0</v>
      </c>
      <c r="X2557" s="8"/>
      <c r="Y2557" s="8"/>
      <c r="Z2557" s="5"/>
      <c r="AA2557" s="1"/>
      <c r="AB2557" s="8"/>
      <c r="AC2557" s="3"/>
      <c r="AD2557" s="1"/>
      <c r="AE2557" s="3"/>
      <c r="AF2557" s="3"/>
      <c r="AG2557" s="4"/>
      <c r="AH2557" s="4"/>
      <c r="AI2557" s="4"/>
      <c r="AJ2557" s="1"/>
      <c r="AK2557" s="1"/>
      <c r="AL2557" s="1"/>
      <c r="AM2557" s="1"/>
    </row>
    <row r="2558" spans="1:39" ht="15" customHeight="1" x14ac:dyDescent="0.2">
      <c r="A2558" s="75">
        <f t="shared" si="862"/>
        <v>45493</v>
      </c>
      <c r="B2558" s="2">
        <f t="shared" si="853"/>
        <v>248.39587238999999</v>
      </c>
      <c r="C2558" s="157">
        <f t="shared" si="871"/>
        <v>246.08275477000004</v>
      </c>
      <c r="D2558" s="158">
        <f t="shared" si="863"/>
        <v>6895.24</v>
      </c>
      <c r="E2558" s="150">
        <f>IF(AND(K2558=1,K2557&gt;1),VLOOKUP(A2557,[1]Plan1!$GA$137:$GD$300,4),E2557)</f>
        <v>6926.96</v>
      </c>
      <c r="F2558" s="152">
        <f t="shared" si="854"/>
        <v>45412</v>
      </c>
      <c r="G2558" s="152">
        <f t="shared" si="872"/>
        <v>45442</v>
      </c>
      <c r="H2558" s="159">
        <f t="shared" si="855"/>
        <v>4.600274972299756E-3</v>
      </c>
      <c r="I2558" s="160">
        <f t="shared" si="864"/>
        <v>45503</v>
      </c>
      <c r="J2558" s="155">
        <f t="shared" si="873"/>
        <v>30</v>
      </c>
      <c r="K2558" s="155">
        <f t="shared" si="869"/>
        <v>20</v>
      </c>
      <c r="L2558" s="2">
        <f t="shared" si="865"/>
        <v>1.0030645</v>
      </c>
      <c r="M2558" s="157">
        <f t="shared" si="870"/>
        <v>1.0030645</v>
      </c>
      <c r="N2558" s="2">
        <f t="shared" si="856"/>
        <v>246.83687537</v>
      </c>
      <c r="O2558" s="161">
        <f t="shared" si="866"/>
        <v>0</v>
      </c>
      <c r="P2558" s="162">
        <f t="shared" si="857"/>
        <v>0</v>
      </c>
      <c r="Q2558" s="157">
        <f t="shared" si="858"/>
        <v>0</v>
      </c>
      <c r="R2558" s="163">
        <f t="shared" si="867"/>
        <v>0.12</v>
      </c>
      <c r="S2558" s="161">
        <f t="shared" si="859"/>
        <v>20</v>
      </c>
      <c r="T2558" s="161">
        <v>360</v>
      </c>
      <c r="U2558" s="164">
        <f t="shared" si="860"/>
        <v>1.0063158999999999</v>
      </c>
      <c r="V2558" s="157">
        <f t="shared" si="861"/>
        <v>1.5589970200000001</v>
      </c>
      <c r="W2558" s="2">
        <f t="shared" si="868"/>
        <v>0</v>
      </c>
      <c r="X2558" s="8"/>
      <c r="Y2558" s="8"/>
      <c r="Z2558" s="5"/>
      <c r="AA2558" s="1"/>
      <c r="AB2558" s="8"/>
      <c r="AC2558" s="3"/>
      <c r="AD2558" s="1"/>
      <c r="AE2558" s="3"/>
      <c r="AF2558" s="3"/>
      <c r="AG2558" s="4"/>
      <c r="AH2558" s="4"/>
      <c r="AI2558" s="4"/>
      <c r="AJ2558" s="1"/>
      <c r="AK2558" s="1"/>
      <c r="AL2558" s="1"/>
      <c r="AM2558" s="1"/>
    </row>
    <row r="2559" spans="1:39" ht="15" customHeight="1" x14ac:dyDescent="0.2">
      <c r="A2559" s="75">
        <f t="shared" si="862"/>
        <v>45494</v>
      </c>
      <c r="B2559" s="2">
        <f t="shared" si="853"/>
        <v>248.51209700000001</v>
      </c>
      <c r="C2559" s="157">
        <f t="shared" si="871"/>
        <v>246.08275477000004</v>
      </c>
      <c r="D2559" s="158">
        <f t="shared" si="863"/>
        <v>6895.24</v>
      </c>
      <c r="E2559" s="150">
        <f>IF(AND(K2559=1,K2558&gt;1),VLOOKUP(A2558,[1]Plan1!$GA$137:$GD$300,4),E2558)</f>
        <v>6926.96</v>
      </c>
      <c r="F2559" s="152">
        <f t="shared" si="854"/>
        <v>45412</v>
      </c>
      <c r="G2559" s="152">
        <f t="shared" si="872"/>
        <v>45442</v>
      </c>
      <c r="H2559" s="159">
        <f t="shared" si="855"/>
        <v>4.600274972299756E-3</v>
      </c>
      <c r="I2559" s="160">
        <f t="shared" si="864"/>
        <v>45503</v>
      </c>
      <c r="J2559" s="155">
        <f t="shared" si="873"/>
        <v>30</v>
      </c>
      <c r="K2559" s="155">
        <f t="shared" si="869"/>
        <v>21</v>
      </c>
      <c r="L2559" s="2">
        <f t="shared" si="865"/>
        <v>1.0032179699999999</v>
      </c>
      <c r="M2559" s="157">
        <f t="shared" si="870"/>
        <v>1.0032179699999999</v>
      </c>
      <c r="N2559" s="2">
        <f t="shared" si="856"/>
        <v>246.87464169</v>
      </c>
      <c r="O2559" s="161">
        <f t="shared" si="866"/>
        <v>0</v>
      </c>
      <c r="P2559" s="162">
        <f t="shared" si="857"/>
        <v>0</v>
      </c>
      <c r="Q2559" s="157">
        <f t="shared" si="858"/>
        <v>0</v>
      </c>
      <c r="R2559" s="163">
        <f t="shared" si="867"/>
        <v>0.12</v>
      </c>
      <c r="S2559" s="161">
        <f t="shared" si="859"/>
        <v>21</v>
      </c>
      <c r="T2559" s="161">
        <v>360</v>
      </c>
      <c r="U2559" s="164">
        <f t="shared" si="860"/>
        <v>1.0066327399999999</v>
      </c>
      <c r="V2559" s="157">
        <f t="shared" si="861"/>
        <v>1.63745531</v>
      </c>
      <c r="W2559" s="2">
        <f t="shared" si="868"/>
        <v>0</v>
      </c>
      <c r="X2559" s="8"/>
      <c r="Y2559" s="8"/>
      <c r="Z2559" s="5"/>
      <c r="AA2559" s="1"/>
      <c r="AB2559" s="8"/>
      <c r="AC2559" s="3"/>
      <c r="AD2559" s="1"/>
      <c r="AE2559" s="3"/>
      <c r="AF2559" s="3"/>
      <c r="AG2559" s="4"/>
      <c r="AH2559" s="4"/>
      <c r="AI2559" s="4"/>
      <c r="AJ2559" s="1"/>
      <c r="AK2559" s="1"/>
      <c r="AL2559" s="1"/>
      <c r="AM2559" s="1"/>
    </row>
    <row r="2560" spans="1:39" ht="15" customHeight="1" x14ac:dyDescent="0.2">
      <c r="A2560" s="75">
        <f t="shared" si="862"/>
        <v>45495</v>
      </c>
      <c r="B2560" s="2">
        <f t="shared" si="853"/>
        <v>248.62837517999998</v>
      </c>
      <c r="C2560" s="157">
        <f t="shared" si="871"/>
        <v>246.08275477000004</v>
      </c>
      <c r="D2560" s="158">
        <f t="shared" si="863"/>
        <v>6895.24</v>
      </c>
      <c r="E2560" s="150">
        <f>IF(AND(K2560=1,K2559&gt;1),VLOOKUP(A2559,[1]Plan1!$GA$137:$GD$300,4),E2559)</f>
        <v>6926.96</v>
      </c>
      <c r="F2560" s="152">
        <f t="shared" si="854"/>
        <v>45412</v>
      </c>
      <c r="G2560" s="152">
        <f t="shared" si="872"/>
        <v>45442</v>
      </c>
      <c r="H2560" s="159">
        <f t="shared" si="855"/>
        <v>4.600274972299756E-3</v>
      </c>
      <c r="I2560" s="160">
        <f t="shared" si="864"/>
        <v>45503</v>
      </c>
      <c r="J2560" s="155">
        <f t="shared" si="873"/>
        <v>30</v>
      </c>
      <c r="K2560" s="155">
        <f t="shared" si="869"/>
        <v>22</v>
      </c>
      <c r="L2560" s="2">
        <f t="shared" si="865"/>
        <v>1.0033714600000001</v>
      </c>
      <c r="M2560" s="157">
        <f t="shared" si="870"/>
        <v>1.0033714600000001</v>
      </c>
      <c r="N2560" s="2">
        <f t="shared" si="856"/>
        <v>246.91241292999999</v>
      </c>
      <c r="O2560" s="161">
        <f t="shared" si="866"/>
        <v>0</v>
      </c>
      <c r="P2560" s="162">
        <f t="shared" si="857"/>
        <v>0</v>
      </c>
      <c r="Q2560" s="157">
        <f t="shared" si="858"/>
        <v>0</v>
      </c>
      <c r="R2560" s="163">
        <f t="shared" si="867"/>
        <v>0.12</v>
      </c>
      <c r="S2560" s="161">
        <f t="shared" si="859"/>
        <v>22</v>
      </c>
      <c r="T2560" s="161">
        <v>360</v>
      </c>
      <c r="U2560" s="164">
        <f t="shared" si="860"/>
        <v>1.00694968</v>
      </c>
      <c r="V2560" s="157">
        <f t="shared" si="861"/>
        <v>1.71596225</v>
      </c>
      <c r="W2560" s="2">
        <f t="shared" si="868"/>
        <v>0</v>
      </c>
      <c r="X2560" s="8"/>
      <c r="Y2560" s="8"/>
      <c r="Z2560" s="5"/>
      <c r="AA2560" s="1"/>
      <c r="AB2560" s="8"/>
      <c r="AC2560" s="3"/>
      <c r="AD2560" s="1"/>
      <c r="AE2560" s="3"/>
      <c r="AF2560" s="3"/>
      <c r="AG2560" s="4"/>
      <c r="AH2560" s="4"/>
      <c r="AI2560" s="4"/>
      <c r="AJ2560" s="1"/>
      <c r="AK2560" s="1"/>
      <c r="AL2560" s="1"/>
      <c r="AM2560" s="1"/>
    </row>
    <row r="2561" spans="1:177" ht="15" customHeight="1" x14ac:dyDescent="0.2">
      <c r="A2561" s="75">
        <f t="shared" si="862"/>
        <v>45496</v>
      </c>
      <c r="B2561" s="2">
        <f t="shared" si="853"/>
        <v>248.74470919000001</v>
      </c>
      <c r="C2561" s="157">
        <f t="shared" si="871"/>
        <v>246.08275477000004</v>
      </c>
      <c r="D2561" s="158">
        <f t="shared" si="863"/>
        <v>6895.24</v>
      </c>
      <c r="E2561" s="150">
        <f>IF(AND(K2561=1,K2560&gt;1),VLOOKUP(A2560,[1]Plan1!$GA$137:$GD$300,4),E2560)</f>
        <v>6926.96</v>
      </c>
      <c r="F2561" s="152">
        <f t="shared" si="854"/>
        <v>45412</v>
      </c>
      <c r="G2561" s="152">
        <f t="shared" si="872"/>
        <v>45442</v>
      </c>
      <c r="H2561" s="159">
        <f t="shared" si="855"/>
        <v>4.600274972299756E-3</v>
      </c>
      <c r="I2561" s="160">
        <f t="shared" si="864"/>
        <v>45503</v>
      </c>
      <c r="J2561" s="155">
        <f t="shared" si="873"/>
        <v>30</v>
      </c>
      <c r="K2561" s="155">
        <f t="shared" si="869"/>
        <v>23</v>
      </c>
      <c r="L2561" s="2">
        <f t="shared" si="865"/>
        <v>1.0035249799999999</v>
      </c>
      <c r="M2561" s="157">
        <f t="shared" si="870"/>
        <v>1.0035249799999999</v>
      </c>
      <c r="N2561" s="2">
        <f t="shared" si="856"/>
        <v>246.95019155</v>
      </c>
      <c r="O2561" s="161">
        <f t="shared" si="866"/>
        <v>0</v>
      </c>
      <c r="P2561" s="162">
        <f t="shared" si="857"/>
        <v>0</v>
      </c>
      <c r="Q2561" s="157">
        <f t="shared" si="858"/>
        <v>0</v>
      </c>
      <c r="R2561" s="163">
        <f t="shared" si="867"/>
        <v>0.12</v>
      </c>
      <c r="S2561" s="161">
        <f t="shared" si="859"/>
        <v>23</v>
      </c>
      <c r="T2561" s="161">
        <v>360</v>
      </c>
      <c r="U2561" s="164">
        <f t="shared" si="860"/>
        <v>1.007266719</v>
      </c>
      <c r="V2561" s="157">
        <f t="shared" si="861"/>
        <v>1.79451764</v>
      </c>
      <c r="W2561" s="2">
        <f t="shared" si="868"/>
        <v>0</v>
      </c>
      <c r="X2561" s="8"/>
      <c r="Y2561" s="8"/>
      <c r="Z2561" s="5"/>
      <c r="AA2561" s="1"/>
      <c r="AB2561" s="8"/>
      <c r="AC2561" s="3"/>
      <c r="AD2561" s="1"/>
      <c r="AE2561" s="3"/>
      <c r="AF2561" s="3"/>
      <c r="AG2561" s="4"/>
      <c r="AH2561" s="4"/>
      <c r="AI2561" s="4"/>
      <c r="AJ2561" s="1"/>
      <c r="AK2561" s="1"/>
      <c r="AL2561" s="1"/>
      <c r="AM2561" s="1"/>
    </row>
    <row r="2562" spans="1:177" ht="15" customHeight="1" x14ac:dyDescent="0.2">
      <c r="A2562" s="75">
        <f t="shared" si="862"/>
        <v>45497</v>
      </c>
      <c r="B2562" s="2">
        <f t="shared" si="853"/>
        <v>248.86109954999998</v>
      </c>
      <c r="C2562" s="157">
        <f t="shared" si="871"/>
        <v>246.08275477000004</v>
      </c>
      <c r="D2562" s="158">
        <f t="shared" si="863"/>
        <v>6895.24</v>
      </c>
      <c r="E2562" s="150">
        <f>IF(AND(K2562=1,K2561&gt;1),VLOOKUP(A2561,[1]Plan1!$GA$137:$GD$300,4),E2561)</f>
        <v>6926.96</v>
      </c>
      <c r="F2562" s="152">
        <f t="shared" si="854"/>
        <v>45412</v>
      </c>
      <c r="G2562" s="152">
        <f t="shared" si="872"/>
        <v>45442</v>
      </c>
      <c r="H2562" s="159">
        <f t="shared" si="855"/>
        <v>4.600274972299756E-3</v>
      </c>
      <c r="I2562" s="160">
        <f t="shared" si="864"/>
        <v>45503</v>
      </c>
      <c r="J2562" s="155">
        <f t="shared" si="873"/>
        <v>30</v>
      </c>
      <c r="K2562" s="155">
        <f t="shared" si="869"/>
        <v>24</v>
      </c>
      <c r="L2562" s="2">
        <f t="shared" si="865"/>
        <v>1.00367853</v>
      </c>
      <c r="M2562" s="157">
        <f t="shared" si="870"/>
        <v>1.00367853</v>
      </c>
      <c r="N2562" s="2">
        <f t="shared" si="856"/>
        <v>246.98797755999999</v>
      </c>
      <c r="O2562" s="161">
        <f t="shared" si="866"/>
        <v>0</v>
      </c>
      <c r="P2562" s="162">
        <f t="shared" si="857"/>
        <v>0</v>
      </c>
      <c r="Q2562" s="157">
        <f t="shared" si="858"/>
        <v>0</v>
      </c>
      <c r="R2562" s="163">
        <f t="shared" si="867"/>
        <v>0.12</v>
      </c>
      <c r="S2562" s="161">
        <f t="shared" si="859"/>
        <v>24</v>
      </c>
      <c r="T2562" s="161">
        <v>360</v>
      </c>
      <c r="U2562" s="164">
        <f t="shared" si="860"/>
        <v>1.0075838589999999</v>
      </c>
      <c r="V2562" s="157">
        <f t="shared" si="861"/>
        <v>1.87312199</v>
      </c>
      <c r="W2562" s="2">
        <f t="shared" si="868"/>
        <v>0</v>
      </c>
      <c r="X2562" s="8"/>
      <c r="Y2562" s="8"/>
      <c r="Z2562" s="5"/>
      <c r="AA2562" s="1"/>
      <c r="AB2562" s="8"/>
      <c r="AC2562" s="3"/>
      <c r="AD2562" s="1"/>
      <c r="AE2562" s="3"/>
      <c r="AF2562" s="3"/>
      <c r="AG2562" s="4"/>
      <c r="AH2562" s="4"/>
      <c r="AI2562" s="4"/>
      <c r="AJ2562" s="1"/>
      <c r="AK2562" s="1"/>
      <c r="AL2562" s="1"/>
      <c r="AM2562" s="1"/>
    </row>
    <row r="2563" spans="1:177" ht="15" customHeight="1" x14ac:dyDescent="0.2">
      <c r="A2563" s="75">
        <f t="shared" si="862"/>
        <v>45498</v>
      </c>
      <c r="B2563" s="2">
        <f t="shared" si="853"/>
        <v>248.97754080999999</v>
      </c>
      <c r="C2563" s="157">
        <f t="shared" si="871"/>
        <v>246.08275477000004</v>
      </c>
      <c r="D2563" s="158">
        <f t="shared" si="863"/>
        <v>6895.24</v>
      </c>
      <c r="E2563" s="150">
        <f>IF(AND(K2563=1,K2562&gt;1),VLOOKUP(A2562,[1]Plan1!$GA$137:$GD$300,4),E2562)</f>
        <v>6926.96</v>
      </c>
      <c r="F2563" s="152">
        <f t="shared" si="854"/>
        <v>45412</v>
      </c>
      <c r="G2563" s="152">
        <f t="shared" si="872"/>
        <v>45442</v>
      </c>
      <c r="H2563" s="159">
        <f t="shared" si="855"/>
        <v>4.600274972299756E-3</v>
      </c>
      <c r="I2563" s="160">
        <f t="shared" si="864"/>
        <v>45503</v>
      </c>
      <c r="J2563" s="155">
        <f t="shared" si="873"/>
        <v>30</v>
      </c>
      <c r="K2563" s="155">
        <f t="shared" si="869"/>
        <v>25</v>
      </c>
      <c r="L2563" s="2">
        <f t="shared" si="865"/>
        <v>1.00383209</v>
      </c>
      <c r="M2563" s="157">
        <f t="shared" si="870"/>
        <v>1.00383209</v>
      </c>
      <c r="N2563" s="2">
        <f t="shared" si="856"/>
        <v>247.02576603</v>
      </c>
      <c r="O2563" s="161">
        <f t="shared" si="866"/>
        <v>0</v>
      </c>
      <c r="P2563" s="162">
        <f t="shared" si="857"/>
        <v>0</v>
      </c>
      <c r="Q2563" s="157">
        <f t="shared" si="858"/>
        <v>0</v>
      </c>
      <c r="R2563" s="163">
        <f t="shared" si="867"/>
        <v>0.12</v>
      </c>
      <c r="S2563" s="161">
        <f t="shared" si="859"/>
        <v>25</v>
      </c>
      <c r="T2563" s="161">
        <v>360</v>
      </c>
      <c r="U2563" s="164">
        <f t="shared" si="860"/>
        <v>1.0079010980000001</v>
      </c>
      <c r="V2563" s="157">
        <f t="shared" si="861"/>
        <v>1.95177478</v>
      </c>
      <c r="W2563" s="2">
        <f t="shared" si="868"/>
        <v>0</v>
      </c>
      <c r="X2563" s="8"/>
      <c r="Y2563" s="8"/>
      <c r="Z2563" s="5"/>
      <c r="AA2563" s="1"/>
      <c r="AB2563" s="8"/>
      <c r="AC2563" s="3"/>
      <c r="AD2563" s="1"/>
      <c r="AE2563" s="3"/>
      <c r="AF2563" s="3"/>
      <c r="AG2563" s="4"/>
      <c r="AH2563" s="4"/>
      <c r="AI2563" s="4"/>
      <c r="AJ2563" s="1"/>
      <c r="AK2563" s="1"/>
      <c r="AL2563" s="1"/>
      <c r="AM2563" s="1"/>
    </row>
    <row r="2564" spans="1:177" ht="15" customHeight="1" x14ac:dyDescent="0.2">
      <c r="A2564" s="75">
        <f t="shared" si="862"/>
        <v>45499</v>
      </c>
      <c r="B2564" s="2">
        <f t="shared" si="853"/>
        <v>249.09403819000002</v>
      </c>
      <c r="C2564" s="157">
        <f t="shared" si="871"/>
        <v>246.08275477000004</v>
      </c>
      <c r="D2564" s="158">
        <f t="shared" si="863"/>
        <v>6895.24</v>
      </c>
      <c r="E2564" s="150">
        <f>IF(AND(K2564=1,K2563&gt;1),VLOOKUP(A2563,[1]Plan1!$GA$137:$GD$300,4),E2563)</f>
        <v>6926.96</v>
      </c>
      <c r="F2564" s="152">
        <f t="shared" si="854"/>
        <v>45412</v>
      </c>
      <c r="G2564" s="152">
        <f t="shared" si="872"/>
        <v>45442</v>
      </c>
      <c r="H2564" s="159">
        <f t="shared" si="855"/>
        <v>4.600274972299756E-3</v>
      </c>
      <c r="I2564" s="160">
        <f t="shared" si="864"/>
        <v>45503</v>
      </c>
      <c r="J2564" s="155">
        <f t="shared" si="873"/>
        <v>30</v>
      </c>
      <c r="K2564" s="155">
        <f t="shared" si="869"/>
        <v>26</v>
      </c>
      <c r="L2564" s="2">
        <f t="shared" si="865"/>
        <v>1.00398568</v>
      </c>
      <c r="M2564" s="157">
        <f t="shared" si="870"/>
        <v>1.00398568</v>
      </c>
      <c r="N2564" s="2">
        <f t="shared" si="856"/>
        <v>247.06356188000001</v>
      </c>
      <c r="O2564" s="161">
        <f t="shared" si="866"/>
        <v>0</v>
      </c>
      <c r="P2564" s="162">
        <f t="shared" si="857"/>
        <v>0</v>
      </c>
      <c r="Q2564" s="157">
        <f t="shared" si="858"/>
        <v>0</v>
      </c>
      <c r="R2564" s="163">
        <f t="shared" si="867"/>
        <v>0.12</v>
      </c>
      <c r="S2564" s="161">
        <f t="shared" si="859"/>
        <v>26</v>
      </c>
      <c r="T2564" s="161">
        <v>360</v>
      </c>
      <c r="U2564" s="164">
        <f t="shared" si="860"/>
        <v>1.008218437</v>
      </c>
      <c r="V2564" s="157">
        <f t="shared" si="861"/>
        <v>2.0304763100000001</v>
      </c>
      <c r="W2564" s="2">
        <f t="shared" si="868"/>
        <v>0</v>
      </c>
      <c r="X2564" s="8"/>
      <c r="Y2564" s="8"/>
      <c r="Z2564" s="5"/>
      <c r="AA2564" s="1"/>
      <c r="AB2564" s="8"/>
      <c r="AC2564" s="3"/>
      <c r="AD2564" s="1"/>
      <c r="AE2564" s="3"/>
      <c r="AF2564" s="3"/>
      <c r="AG2564" s="4"/>
      <c r="AH2564" s="4"/>
      <c r="AI2564" s="4"/>
      <c r="AJ2564" s="1"/>
      <c r="AK2564" s="1"/>
      <c r="AL2564" s="1"/>
      <c r="AM2564" s="1"/>
    </row>
    <row r="2565" spans="1:177" ht="15" customHeight="1" x14ac:dyDescent="0.2">
      <c r="A2565" s="75">
        <f t="shared" si="862"/>
        <v>45500</v>
      </c>
      <c r="B2565" s="2">
        <f t="shared" si="853"/>
        <v>249.21058923999999</v>
      </c>
      <c r="C2565" s="157">
        <f t="shared" si="871"/>
        <v>246.08275477000004</v>
      </c>
      <c r="D2565" s="158">
        <f t="shared" si="863"/>
        <v>6895.24</v>
      </c>
      <c r="E2565" s="150">
        <f>IF(AND(K2565=1,K2564&gt;1),VLOOKUP(A2564,[1]Plan1!$GA$137:$GD$300,4),E2564)</f>
        <v>6926.96</v>
      </c>
      <c r="F2565" s="152">
        <f t="shared" si="854"/>
        <v>45412</v>
      </c>
      <c r="G2565" s="152">
        <f t="shared" si="872"/>
        <v>45442</v>
      </c>
      <c r="H2565" s="159">
        <f t="shared" si="855"/>
        <v>4.600274972299756E-3</v>
      </c>
      <c r="I2565" s="160">
        <f t="shared" si="864"/>
        <v>45503</v>
      </c>
      <c r="J2565" s="155">
        <f t="shared" si="873"/>
        <v>30</v>
      </c>
      <c r="K2565" s="155">
        <f t="shared" si="869"/>
        <v>27</v>
      </c>
      <c r="L2565" s="2">
        <f t="shared" si="865"/>
        <v>1.0041392899999999</v>
      </c>
      <c r="M2565" s="157">
        <f t="shared" si="870"/>
        <v>1.0041392899999999</v>
      </c>
      <c r="N2565" s="2">
        <f t="shared" si="856"/>
        <v>247.10136265</v>
      </c>
      <c r="O2565" s="161">
        <f t="shared" si="866"/>
        <v>0</v>
      </c>
      <c r="P2565" s="162">
        <f t="shared" si="857"/>
        <v>0</v>
      </c>
      <c r="Q2565" s="157">
        <f t="shared" si="858"/>
        <v>0</v>
      </c>
      <c r="R2565" s="163">
        <f t="shared" si="867"/>
        <v>0.12</v>
      </c>
      <c r="S2565" s="161">
        <f t="shared" si="859"/>
        <v>27</v>
      </c>
      <c r="T2565" s="161">
        <v>360</v>
      </c>
      <c r="U2565" s="164">
        <f t="shared" si="860"/>
        <v>1.0085358760000001</v>
      </c>
      <c r="V2565" s="157">
        <f t="shared" si="861"/>
        <v>2.10922659</v>
      </c>
      <c r="W2565" s="2">
        <f t="shared" si="868"/>
        <v>0</v>
      </c>
      <c r="X2565" s="8"/>
      <c r="Y2565" s="8"/>
      <c r="Z2565" s="5"/>
      <c r="AA2565" s="1"/>
      <c r="AB2565" s="8"/>
      <c r="AC2565" s="3"/>
      <c r="AD2565" s="1"/>
      <c r="AE2565" s="3"/>
      <c r="AF2565" s="3"/>
      <c r="AG2565" s="4"/>
      <c r="AH2565" s="4"/>
      <c r="AI2565" s="4"/>
      <c r="AJ2565" s="1"/>
      <c r="AK2565" s="1"/>
      <c r="AL2565" s="1"/>
      <c r="AM2565" s="1"/>
    </row>
    <row r="2566" spans="1:177" ht="15" customHeight="1" x14ac:dyDescent="0.2">
      <c r="A2566" s="75">
        <f t="shared" si="862"/>
        <v>45501</v>
      </c>
      <c r="B2566" s="2">
        <f t="shared" si="853"/>
        <v>249.32719645</v>
      </c>
      <c r="C2566" s="157">
        <f t="shared" si="871"/>
        <v>246.08275477000004</v>
      </c>
      <c r="D2566" s="158">
        <f t="shared" si="863"/>
        <v>6895.24</v>
      </c>
      <c r="E2566" s="150">
        <f>IF(AND(K2566=1,K2565&gt;1),VLOOKUP(A2565,[1]Plan1!$GA$137:$GD$300,4),E2565)</f>
        <v>6926.96</v>
      </c>
      <c r="F2566" s="152">
        <f t="shared" si="854"/>
        <v>45412</v>
      </c>
      <c r="G2566" s="152">
        <f t="shared" si="872"/>
        <v>45442</v>
      </c>
      <c r="H2566" s="159">
        <f t="shared" si="855"/>
        <v>4.600274972299756E-3</v>
      </c>
      <c r="I2566" s="160">
        <f t="shared" si="864"/>
        <v>45503</v>
      </c>
      <c r="J2566" s="155">
        <f t="shared" si="873"/>
        <v>30</v>
      </c>
      <c r="K2566" s="155">
        <f t="shared" si="869"/>
        <v>28</v>
      </c>
      <c r="L2566" s="2">
        <f t="shared" si="865"/>
        <v>1.0042929300000001</v>
      </c>
      <c r="M2566" s="157">
        <f t="shared" si="870"/>
        <v>1.0042929300000001</v>
      </c>
      <c r="N2566" s="2">
        <f t="shared" si="856"/>
        <v>247.13917081</v>
      </c>
      <c r="O2566" s="161">
        <f t="shared" si="866"/>
        <v>0</v>
      </c>
      <c r="P2566" s="162">
        <f t="shared" si="857"/>
        <v>0</v>
      </c>
      <c r="Q2566" s="157">
        <f t="shared" si="858"/>
        <v>0</v>
      </c>
      <c r="R2566" s="163">
        <f t="shared" si="867"/>
        <v>0.12</v>
      </c>
      <c r="S2566" s="161">
        <f t="shared" si="859"/>
        <v>28</v>
      </c>
      <c r="T2566" s="161">
        <v>360</v>
      </c>
      <c r="U2566" s="164">
        <f t="shared" si="860"/>
        <v>1.0088534149999999</v>
      </c>
      <c r="V2566" s="157">
        <f t="shared" si="861"/>
        <v>2.1880256400000002</v>
      </c>
      <c r="W2566" s="2">
        <f t="shared" si="868"/>
        <v>0</v>
      </c>
      <c r="X2566" s="8"/>
      <c r="Y2566" s="8"/>
      <c r="Z2566" s="5"/>
      <c r="AA2566" s="1"/>
      <c r="AB2566" s="8"/>
      <c r="AC2566" s="3"/>
      <c r="AD2566" s="1"/>
      <c r="AE2566" s="3"/>
      <c r="AF2566" s="3"/>
      <c r="AG2566" s="4"/>
      <c r="AH2566" s="4"/>
      <c r="AI2566" s="4"/>
      <c r="AJ2566" s="1"/>
      <c r="AK2566" s="1"/>
      <c r="AL2566" s="1"/>
      <c r="AM2566" s="1"/>
    </row>
    <row r="2567" spans="1:177" ht="15" customHeight="1" x14ac:dyDescent="0.2">
      <c r="A2567" s="75">
        <f t="shared" si="862"/>
        <v>45502</v>
      </c>
      <c r="B2567" s="2">
        <f t="shared" si="853"/>
        <v>249.44385733999999</v>
      </c>
      <c r="C2567" s="157">
        <f t="shared" si="871"/>
        <v>246.08275477000004</v>
      </c>
      <c r="D2567" s="158">
        <f t="shared" si="863"/>
        <v>6895.24</v>
      </c>
      <c r="E2567" s="150">
        <f>IF(AND(K2567=1,K2566&gt;1),VLOOKUP(A2566,[1]Plan1!$GA$137:$GD$300,4),E2566)</f>
        <v>6926.96</v>
      </c>
      <c r="F2567" s="152">
        <f t="shared" si="854"/>
        <v>45412</v>
      </c>
      <c r="G2567" s="152">
        <f t="shared" si="872"/>
        <v>45442</v>
      </c>
      <c r="H2567" s="159">
        <f t="shared" si="855"/>
        <v>4.600274972299756E-3</v>
      </c>
      <c r="I2567" s="160">
        <f t="shared" si="864"/>
        <v>45503</v>
      </c>
      <c r="J2567" s="155">
        <f t="shared" si="873"/>
        <v>30</v>
      </c>
      <c r="K2567" s="155">
        <f t="shared" si="869"/>
        <v>29</v>
      </c>
      <c r="L2567" s="2">
        <f t="shared" si="865"/>
        <v>1.0044465899999999</v>
      </c>
      <c r="M2567" s="157">
        <f t="shared" si="870"/>
        <v>1.0044465899999999</v>
      </c>
      <c r="N2567" s="2">
        <f t="shared" si="856"/>
        <v>247.17698387999999</v>
      </c>
      <c r="O2567" s="161">
        <f t="shared" si="866"/>
        <v>0</v>
      </c>
      <c r="P2567" s="162">
        <f t="shared" si="857"/>
        <v>0</v>
      </c>
      <c r="Q2567" s="157">
        <f t="shared" si="858"/>
        <v>0</v>
      </c>
      <c r="R2567" s="163">
        <f t="shared" si="867"/>
        <v>0.12</v>
      </c>
      <c r="S2567" s="161">
        <f t="shared" si="859"/>
        <v>29</v>
      </c>
      <c r="T2567" s="161">
        <v>360</v>
      </c>
      <c r="U2567" s="164">
        <f t="shared" si="860"/>
        <v>1.0091710540000001</v>
      </c>
      <c r="V2567" s="157">
        <f t="shared" si="861"/>
        <v>2.2668734599999998</v>
      </c>
      <c r="W2567" s="2">
        <f t="shared" si="868"/>
        <v>0</v>
      </c>
      <c r="X2567" s="8"/>
      <c r="Y2567" s="8"/>
      <c r="Z2567" s="5"/>
      <c r="AA2567" s="1"/>
      <c r="AB2567" s="8"/>
      <c r="AC2567" s="3"/>
      <c r="AD2567" s="1"/>
      <c r="AE2567" s="3"/>
      <c r="AF2567" s="3"/>
      <c r="AG2567" s="4"/>
      <c r="AH2567" s="4"/>
      <c r="AI2567" s="4"/>
      <c r="AJ2567" s="1"/>
      <c r="AK2567" s="1"/>
      <c r="AL2567" s="1"/>
      <c r="AM2567" s="1"/>
    </row>
    <row r="2568" spans="1:177" ht="15" customHeight="1" x14ac:dyDescent="0.2">
      <c r="A2568" s="75">
        <f t="shared" si="862"/>
        <v>45503</v>
      </c>
      <c r="B2568" s="2">
        <f t="shared" si="853"/>
        <v>249.56057196</v>
      </c>
      <c r="C2568" s="157">
        <f t="shared" si="871"/>
        <v>246.08275477000004</v>
      </c>
      <c r="D2568" s="158">
        <f t="shared" si="863"/>
        <v>6895.24</v>
      </c>
      <c r="E2568" s="150">
        <f>IF(AND(K2568=1,K2567&gt;1),VLOOKUP(A2567,[1]Plan1!$GA$137:$GD$300,4),E2567)</f>
        <v>6926.96</v>
      </c>
      <c r="F2568" s="152">
        <f t="shared" si="854"/>
        <v>45412</v>
      </c>
      <c r="G2568" s="152">
        <f t="shared" si="872"/>
        <v>45442</v>
      </c>
      <c r="H2568" s="159">
        <f t="shared" si="855"/>
        <v>4.600274972299756E-3</v>
      </c>
      <c r="I2568" s="160">
        <f t="shared" si="864"/>
        <v>45503</v>
      </c>
      <c r="J2568" s="155">
        <f t="shared" si="873"/>
        <v>30</v>
      </c>
      <c r="K2568" s="155">
        <f t="shared" si="869"/>
        <v>30</v>
      </c>
      <c r="L2568" s="2">
        <f t="shared" si="865"/>
        <v>1.0046002700000001</v>
      </c>
      <c r="M2568" s="157">
        <f t="shared" si="870"/>
        <v>1.0046002700000001</v>
      </c>
      <c r="N2568" s="2">
        <f t="shared" si="856"/>
        <v>247.21480188000001</v>
      </c>
      <c r="O2568" s="161">
        <f t="shared" si="866"/>
        <v>48</v>
      </c>
      <c r="P2568" s="162">
        <f t="shared" si="857"/>
        <v>0.138841756718766</v>
      </c>
      <c r="Q2568" s="157">
        <f t="shared" si="858"/>
        <v>34.323737370000003</v>
      </c>
      <c r="R2568" s="163">
        <f t="shared" si="867"/>
        <v>0.12</v>
      </c>
      <c r="S2568" s="161">
        <f t="shared" si="859"/>
        <v>30</v>
      </c>
      <c r="T2568" s="161">
        <v>360</v>
      </c>
      <c r="U2568" s="164">
        <f t="shared" si="860"/>
        <v>1.0094887930000001</v>
      </c>
      <c r="V2568" s="157">
        <f t="shared" si="861"/>
        <v>2.3457700799999999</v>
      </c>
      <c r="W2568" s="2">
        <f t="shared" si="868"/>
        <v>36.669507450000005</v>
      </c>
      <c r="X2568" s="8"/>
      <c r="Y2568" s="8"/>
      <c r="Z2568" s="5"/>
      <c r="AA2568" s="21"/>
      <c r="AB2568" s="13"/>
      <c r="AC2568" s="27"/>
      <c r="AD2568" s="21"/>
      <c r="AE2568" s="27"/>
      <c r="AF2568" s="27"/>
      <c r="AG2568" s="35"/>
      <c r="AH2568" s="35"/>
      <c r="AI2568" s="35"/>
      <c r="AJ2568" s="21"/>
      <c r="AK2568" s="21"/>
      <c r="AL2568" s="21"/>
      <c r="AM2568" s="21"/>
    </row>
    <row r="2569" spans="1:177" ht="15" customHeight="1" x14ac:dyDescent="0.2">
      <c r="A2569" s="75">
        <f t="shared" si="862"/>
        <v>45504</v>
      </c>
      <c r="B2569" s="2">
        <f t="shared" si="853"/>
        <v>212.97034377</v>
      </c>
      <c r="C2569" s="157">
        <f t="shared" si="871"/>
        <v>212.89106451000001</v>
      </c>
      <c r="D2569" s="158">
        <f t="shared" si="863"/>
        <v>6926.96</v>
      </c>
      <c r="E2569" s="150">
        <f>IF(AND(K2569=1,K2568&gt;1),VLOOKUP(A2568,[1]Plan1!$GA$137:$GD$300,4),E2568)</f>
        <v>6941.51</v>
      </c>
      <c r="F2569" s="152">
        <f t="shared" si="854"/>
        <v>45442</v>
      </c>
      <c r="G2569" s="152">
        <f t="shared" si="872"/>
        <v>45473</v>
      </c>
      <c r="H2569" s="159">
        <f t="shared" si="855"/>
        <v>2.1004885259912065E-3</v>
      </c>
      <c r="I2569" s="160">
        <f t="shared" si="864"/>
        <v>45534</v>
      </c>
      <c r="J2569" s="155">
        <f t="shared" si="873"/>
        <v>31</v>
      </c>
      <c r="K2569" s="155">
        <f t="shared" si="869"/>
        <v>1</v>
      </c>
      <c r="L2569" s="2">
        <f t="shared" si="865"/>
        <v>1.0000676799999999</v>
      </c>
      <c r="M2569" s="157">
        <f t="shared" si="870"/>
        <v>1.0000676799999999</v>
      </c>
      <c r="N2569" s="2">
        <f t="shared" si="856"/>
        <v>212.90547297000001</v>
      </c>
      <c r="O2569" s="161">
        <f t="shared" si="866"/>
        <v>0</v>
      </c>
      <c r="P2569" s="162">
        <f t="shared" si="857"/>
        <v>0</v>
      </c>
      <c r="Q2569" s="157">
        <f t="shared" si="858"/>
        <v>0</v>
      </c>
      <c r="R2569" s="163">
        <f t="shared" si="867"/>
        <v>0.12</v>
      </c>
      <c r="S2569" s="161">
        <f t="shared" si="859"/>
        <v>1</v>
      </c>
      <c r="T2569" s="161">
        <v>360</v>
      </c>
      <c r="U2569" s="164">
        <f t="shared" si="860"/>
        <v>1.0003046929999999</v>
      </c>
      <c r="V2569" s="157">
        <f t="shared" si="861"/>
        <v>6.4870800000000006E-2</v>
      </c>
      <c r="W2569" s="2">
        <f t="shared" si="868"/>
        <v>0</v>
      </c>
      <c r="X2569" s="8"/>
      <c r="Y2569" s="8"/>
      <c r="Z2569" s="5"/>
      <c r="AA2569" s="21"/>
      <c r="AB2569" s="13"/>
      <c r="AC2569" s="27"/>
      <c r="AD2569" s="21"/>
      <c r="AE2569" s="27"/>
      <c r="AF2569" s="27"/>
      <c r="AG2569" s="35"/>
      <c r="AH2569" s="35"/>
      <c r="AI2569" s="35"/>
      <c r="AJ2569" s="21"/>
      <c r="AK2569" s="21"/>
      <c r="AL2569" s="21"/>
      <c r="AM2569" s="21"/>
      <c r="AN2569" s="21"/>
      <c r="AO2569" s="21"/>
      <c r="AP2569" s="21"/>
      <c r="AQ2569" s="21"/>
      <c r="AR2569" s="21"/>
      <c r="AS2569" s="21"/>
      <c r="AT2569" s="21"/>
      <c r="AU2569" s="21"/>
      <c r="AV2569" s="21"/>
      <c r="AW2569" s="21"/>
      <c r="AX2569" s="21"/>
      <c r="AY2569" s="21"/>
      <c r="AZ2569" s="21"/>
      <c r="BA2569" s="21"/>
      <c r="BB2569" s="21"/>
      <c r="BC2569" s="21"/>
      <c r="BD2569" s="21"/>
      <c r="BE2569" s="21"/>
      <c r="BF2569" s="21"/>
      <c r="BG2569" s="21"/>
      <c r="BH2569" s="21"/>
      <c r="BI2569" s="21"/>
      <c r="BJ2569" s="21"/>
      <c r="BK2569" s="21"/>
      <c r="BL2569" s="21"/>
      <c r="BM2569" s="21"/>
      <c r="BN2569" s="21"/>
      <c r="BO2569" s="21"/>
      <c r="BP2569" s="21"/>
      <c r="BQ2569" s="21"/>
      <c r="BR2569" s="21"/>
      <c r="BS2569" s="21"/>
      <c r="BT2569" s="21"/>
      <c r="BU2569" s="21"/>
      <c r="BV2569" s="21"/>
      <c r="BW2569" s="21"/>
      <c r="BX2569" s="21"/>
      <c r="BY2569" s="21"/>
      <c r="BZ2569" s="21"/>
      <c r="CA2569" s="21"/>
      <c r="CB2569" s="21"/>
      <c r="CC2569" s="21"/>
      <c r="CD2569" s="21"/>
      <c r="CE2569" s="21"/>
      <c r="CF2569" s="21"/>
      <c r="CG2569" s="21"/>
      <c r="CH2569" s="21"/>
      <c r="CI2569" s="21"/>
      <c r="CJ2569" s="21"/>
      <c r="CK2569" s="21"/>
      <c r="CL2569" s="21"/>
      <c r="CM2569" s="21"/>
      <c r="CN2569" s="21"/>
      <c r="CO2569" s="21"/>
      <c r="CP2569" s="21"/>
      <c r="CQ2569" s="21"/>
      <c r="CR2569" s="21"/>
      <c r="CS2569" s="21"/>
      <c r="CT2569" s="21"/>
      <c r="CU2569" s="21"/>
      <c r="CV2569" s="21"/>
      <c r="CW2569" s="21"/>
      <c r="CX2569" s="21"/>
      <c r="CY2569" s="21"/>
      <c r="CZ2569" s="21"/>
      <c r="DA2569" s="21"/>
      <c r="DB2569" s="21"/>
      <c r="DC2569" s="21"/>
      <c r="DD2569" s="21"/>
      <c r="DE2569" s="21"/>
      <c r="DF2569" s="21"/>
      <c r="DG2569" s="21"/>
      <c r="DH2569" s="21"/>
      <c r="DI2569" s="21"/>
      <c r="DJ2569" s="21"/>
      <c r="DK2569" s="21"/>
      <c r="DL2569" s="21"/>
      <c r="DM2569" s="21"/>
      <c r="DN2569" s="21"/>
      <c r="DO2569" s="21"/>
      <c r="DP2569" s="21"/>
      <c r="DQ2569" s="21"/>
      <c r="DR2569" s="21"/>
      <c r="DS2569" s="21"/>
      <c r="DT2569" s="21"/>
      <c r="DU2569" s="21"/>
      <c r="DV2569" s="21"/>
      <c r="DW2569" s="21"/>
      <c r="DX2569" s="21"/>
      <c r="DY2569" s="21"/>
      <c r="DZ2569" s="21"/>
      <c r="EA2569" s="21"/>
      <c r="EB2569" s="21"/>
      <c r="EC2569" s="21"/>
      <c r="ED2569" s="21"/>
      <c r="EE2569" s="21"/>
      <c r="EF2569" s="21"/>
      <c r="EG2569" s="21"/>
      <c r="EH2569" s="21"/>
      <c r="EI2569" s="21"/>
      <c r="EJ2569" s="21"/>
      <c r="EK2569" s="21"/>
      <c r="EL2569" s="21"/>
      <c r="EM2569" s="21"/>
      <c r="EN2569" s="21"/>
      <c r="EO2569" s="21"/>
      <c r="EP2569" s="21"/>
      <c r="EQ2569" s="21"/>
      <c r="ER2569" s="21"/>
      <c r="ES2569" s="21"/>
      <c r="ET2569" s="21"/>
      <c r="EU2569" s="21"/>
      <c r="EV2569" s="21"/>
      <c r="EW2569" s="21"/>
      <c r="EX2569" s="21"/>
      <c r="EY2569" s="21"/>
      <c r="EZ2569" s="21"/>
      <c r="FA2569" s="21"/>
      <c r="FB2569" s="21"/>
      <c r="FC2569" s="21"/>
      <c r="FD2569" s="21"/>
      <c r="FE2569" s="21"/>
      <c r="FF2569" s="21"/>
      <c r="FG2569" s="21"/>
      <c r="FH2569" s="21"/>
      <c r="FI2569" s="21"/>
      <c r="FJ2569" s="21"/>
      <c r="FK2569" s="21"/>
      <c r="FL2569" s="21"/>
      <c r="FM2569" s="21"/>
      <c r="FN2569" s="21"/>
      <c r="FO2569" s="21"/>
      <c r="FP2569" s="21"/>
      <c r="FQ2569" s="21"/>
      <c r="FR2569" s="21"/>
      <c r="FS2569" s="21"/>
      <c r="FT2569" s="21"/>
      <c r="FU2569" s="21"/>
    </row>
    <row r="2570" spans="1:177" ht="15" customHeight="1" x14ac:dyDescent="0.2">
      <c r="A2570" s="75">
        <f t="shared" si="862"/>
        <v>45505</v>
      </c>
      <c r="B2570" s="2">
        <f t="shared" si="853"/>
        <v>213.04965611</v>
      </c>
      <c r="C2570" s="157">
        <f t="shared" si="871"/>
        <v>212.89106451000001</v>
      </c>
      <c r="D2570" s="158">
        <f t="shared" si="863"/>
        <v>6926.96</v>
      </c>
      <c r="E2570" s="150">
        <f>IF(AND(K2570=1,K2569&gt;1),VLOOKUP(A2569,[1]Plan1!$GA$137:$GD$300,4),E2569)</f>
        <v>6941.51</v>
      </c>
      <c r="F2570" s="152">
        <f t="shared" si="854"/>
        <v>45442</v>
      </c>
      <c r="G2570" s="152">
        <f t="shared" si="872"/>
        <v>45473</v>
      </c>
      <c r="H2570" s="159">
        <f t="shared" si="855"/>
        <v>2.1004885259912065E-3</v>
      </c>
      <c r="I2570" s="160">
        <f t="shared" si="864"/>
        <v>45534</v>
      </c>
      <c r="J2570" s="155">
        <f t="shared" si="873"/>
        <v>31</v>
      </c>
      <c r="K2570" s="155">
        <f t="shared" si="869"/>
        <v>2</v>
      </c>
      <c r="L2570" s="2">
        <f t="shared" si="865"/>
        <v>1.0001353799999999</v>
      </c>
      <c r="M2570" s="157">
        <f t="shared" si="870"/>
        <v>1.0001353799999999</v>
      </c>
      <c r="N2570" s="2">
        <f t="shared" si="856"/>
        <v>212.91988570000001</v>
      </c>
      <c r="O2570" s="161">
        <f t="shared" si="866"/>
        <v>0</v>
      </c>
      <c r="P2570" s="162">
        <f t="shared" si="857"/>
        <v>0</v>
      </c>
      <c r="Q2570" s="157">
        <f t="shared" si="858"/>
        <v>0</v>
      </c>
      <c r="R2570" s="163">
        <f t="shared" si="867"/>
        <v>0.12</v>
      </c>
      <c r="S2570" s="161">
        <f t="shared" si="859"/>
        <v>2</v>
      </c>
      <c r="T2570" s="161">
        <v>360</v>
      </c>
      <c r="U2570" s="164">
        <f t="shared" si="860"/>
        <v>1.0006094800000001</v>
      </c>
      <c r="V2570" s="157">
        <f t="shared" si="861"/>
        <v>0.12977041</v>
      </c>
      <c r="W2570" s="2">
        <f t="shared" si="868"/>
        <v>0</v>
      </c>
      <c r="X2570" s="8"/>
      <c r="Y2570" s="8"/>
      <c r="Z2570" s="5"/>
      <c r="AA2570" s="1"/>
      <c r="AB2570" s="8"/>
      <c r="AC2570" s="3"/>
      <c r="AD2570" s="1"/>
      <c r="AE2570" s="3"/>
      <c r="AF2570" s="3"/>
      <c r="AG2570" s="4"/>
      <c r="AH2570" s="4"/>
      <c r="AI2570" s="4"/>
      <c r="AJ2570" s="1"/>
      <c r="AK2570" s="1"/>
      <c r="AL2570" s="1"/>
      <c r="AM2570" s="1"/>
    </row>
    <row r="2571" spans="1:177" ht="15" customHeight="1" x14ac:dyDescent="0.2">
      <c r="A2571" s="75">
        <f t="shared" si="862"/>
        <v>45506</v>
      </c>
      <c r="B2571" s="2">
        <f t="shared" ref="B2571:B2634" si="874">N2571+V2571</f>
        <v>213.12899681000002</v>
      </c>
      <c r="C2571" s="157">
        <f t="shared" si="871"/>
        <v>212.89106451000001</v>
      </c>
      <c r="D2571" s="158">
        <f t="shared" si="863"/>
        <v>6926.96</v>
      </c>
      <c r="E2571" s="150">
        <f>IF(AND(K2571=1,K2570&gt;1),VLOOKUP(A2570,[1]Plan1!$GA$137:$GD$300,4),E2570)</f>
        <v>6941.51</v>
      </c>
      <c r="F2571" s="152">
        <f t="shared" ref="F2571:F2634" si="875">EDATE(G2571,-1)</f>
        <v>45442</v>
      </c>
      <c r="G2571" s="152">
        <f t="shared" si="872"/>
        <v>45473</v>
      </c>
      <c r="H2571" s="159">
        <f t="shared" ref="H2571:H2634" si="876">(E2571/D2571)-1</f>
        <v>2.1004885259912065E-3</v>
      </c>
      <c r="I2571" s="160">
        <f t="shared" si="864"/>
        <v>45534</v>
      </c>
      <c r="J2571" s="155">
        <f t="shared" si="873"/>
        <v>31</v>
      </c>
      <c r="K2571" s="155">
        <f t="shared" si="869"/>
        <v>3</v>
      </c>
      <c r="L2571" s="2">
        <f t="shared" si="865"/>
        <v>1.0002030799999999</v>
      </c>
      <c r="M2571" s="157">
        <f t="shared" si="870"/>
        <v>1.0002030799999999</v>
      </c>
      <c r="N2571" s="2">
        <f t="shared" ref="N2571:N2634" si="877">TRUNC(C2571*M2571,8)</f>
        <v>212.93429842</v>
      </c>
      <c r="O2571" s="161">
        <f t="shared" si="866"/>
        <v>0</v>
      </c>
      <c r="P2571" s="162">
        <f t="shared" ref="P2571:P2634" si="878">IF(O2571&gt;0,VLOOKUP($A2571,$AB$11:$AG$122,6),0)</f>
        <v>0</v>
      </c>
      <c r="Q2571" s="157">
        <f t="shared" ref="Q2571:Q2634" si="879">IF(P2571&gt;0,TRUNC(P2571*N2571,8),0)</f>
        <v>0</v>
      </c>
      <c r="R2571" s="163">
        <f t="shared" si="867"/>
        <v>0.12</v>
      </c>
      <c r="S2571" s="161">
        <f t="shared" ref="S2571:S2634" si="880">K2571</f>
        <v>3</v>
      </c>
      <c r="T2571" s="161">
        <v>360</v>
      </c>
      <c r="U2571" s="164">
        <f t="shared" ref="U2571:U2634" si="881">ROUND((1+R2571)^(30/360)^(K2571/J2571),9)</f>
        <v>1.000914359</v>
      </c>
      <c r="V2571" s="157">
        <f t="shared" ref="V2571:V2634" si="882">TRUNC((N2571*(U2571-1)),8)</f>
        <v>0.19469839</v>
      </c>
      <c r="W2571" s="2">
        <f t="shared" si="868"/>
        <v>0</v>
      </c>
      <c r="X2571" s="8"/>
      <c r="Y2571" s="8"/>
      <c r="Z2571" s="5"/>
      <c r="AA2571" s="1"/>
      <c r="AB2571" s="8"/>
      <c r="AC2571" s="3"/>
      <c r="AD2571" s="1"/>
      <c r="AE2571" s="3"/>
      <c r="AF2571" s="3"/>
      <c r="AG2571" s="4"/>
      <c r="AH2571" s="4"/>
      <c r="AI2571" s="4"/>
      <c r="AJ2571" s="1"/>
      <c r="AK2571" s="1"/>
      <c r="AL2571" s="1"/>
      <c r="AM2571" s="1"/>
    </row>
    <row r="2572" spans="1:177" ht="15" customHeight="1" x14ac:dyDescent="0.2">
      <c r="A2572" s="75">
        <f t="shared" ref="A2572:A2635" si="883">(A2571+1)</f>
        <v>45507</v>
      </c>
      <c r="B2572" s="2">
        <f t="shared" si="874"/>
        <v>213.20836611000001</v>
      </c>
      <c r="C2572" s="157">
        <f t="shared" si="871"/>
        <v>212.89106451000001</v>
      </c>
      <c r="D2572" s="158">
        <f t="shared" ref="D2572:D2635" si="884">IF(E2572=E2571,D2571,E2571)</f>
        <v>6926.96</v>
      </c>
      <c r="E2572" s="150">
        <f>IF(AND(K2572=1,K2571&gt;1),VLOOKUP(A2571,[1]Plan1!$GA$137:$GD$300,4),E2571)</f>
        <v>6941.51</v>
      </c>
      <c r="F2572" s="152">
        <f t="shared" si="875"/>
        <v>45442</v>
      </c>
      <c r="G2572" s="152">
        <f t="shared" si="872"/>
        <v>45473</v>
      </c>
      <c r="H2572" s="159">
        <f t="shared" si="876"/>
        <v>2.1004885259912065E-3</v>
      </c>
      <c r="I2572" s="160">
        <f t="shared" ref="I2572:I2635" si="885">VLOOKUP(A2571,AF$126:AI$301,4)</f>
        <v>45534</v>
      </c>
      <c r="J2572" s="155">
        <f t="shared" si="873"/>
        <v>31</v>
      </c>
      <c r="K2572" s="155">
        <f t="shared" si="869"/>
        <v>4</v>
      </c>
      <c r="L2572" s="2">
        <f t="shared" ref="L2572:L2635" si="886">TRUNC((E2572/D2572)^TRUNC((K2572/J2572),9),8)</f>
        <v>1.0002707799999999</v>
      </c>
      <c r="M2572" s="157">
        <f t="shared" si="870"/>
        <v>1.0002707799999999</v>
      </c>
      <c r="N2572" s="2">
        <f t="shared" si="877"/>
        <v>212.94871115000001</v>
      </c>
      <c r="O2572" s="161">
        <f t="shared" ref="O2572:O2635" si="887">IF(VLOOKUP(A2572,AB$11:AK$122,10)=VLOOKUP(A2571,AB$11:AK$122,10),0,VLOOKUP(A2572,AB$11:AK$122,10))</f>
        <v>0</v>
      </c>
      <c r="P2572" s="162">
        <f t="shared" si="878"/>
        <v>0</v>
      </c>
      <c r="Q2572" s="157">
        <f t="shared" si="879"/>
        <v>0</v>
      </c>
      <c r="R2572" s="163">
        <f t="shared" ref="R2572:R2635" si="888">(R2571)</f>
        <v>0.12</v>
      </c>
      <c r="S2572" s="161">
        <f t="shared" si="880"/>
        <v>4</v>
      </c>
      <c r="T2572" s="161">
        <v>360</v>
      </c>
      <c r="U2572" s="164">
        <f t="shared" si="881"/>
        <v>1.0012193309999999</v>
      </c>
      <c r="V2572" s="157">
        <f t="shared" si="882"/>
        <v>0.25965495999999999</v>
      </c>
      <c r="W2572" s="2">
        <f t="shared" ref="W2572:W2635" si="889">IF(O2572&gt;0,Q2572+V2572,0)</f>
        <v>0</v>
      </c>
      <c r="X2572" s="8"/>
      <c r="Y2572" s="8"/>
      <c r="Z2572" s="5"/>
      <c r="AA2572" s="1"/>
      <c r="AB2572" s="8"/>
      <c r="AC2572" s="3"/>
      <c r="AD2572" s="1"/>
      <c r="AE2572" s="3"/>
      <c r="AF2572" s="3"/>
      <c r="AG2572" s="4"/>
      <c r="AH2572" s="4"/>
      <c r="AI2572" s="4"/>
      <c r="AJ2572" s="1"/>
      <c r="AK2572" s="1"/>
      <c r="AL2572" s="1"/>
      <c r="AM2572" s="1"/>
    </row>
    <row r="2573" spans="1:177" ht="15" customHeight="1" x14ac:dyDescent="0.2">
      <c r="A2573" s="75">
        <f t="shared" si="883"/>
        <v>45508</v>
      </c>
      <c r="B2573" s="2">
        <f t="shared" si="874"/>
        <v>213.28776612999999</v>
      </c>
      <c r="C2573" s="157">
        <f t="shared" si="871"/>
        <v>212.89106451000001</v>
      </c>
      <c r="D2573" s="158">
        <f t="shared" si="884"/>
        <v>6926.96</v>
      </c>
      <c r="E2573" s="150">
        <f>IF(AND(K2573=1,K2572&gt;1),VLOOKUP(A2572,[1]Plan1!$GA$137:$GD$300,4),E2572)</f>
        <v>6941.51</v>
      </c>
      <c r="F2573" s="152">
        <f t="shared" si="875"/>
        <v>45442</v>
      </c>
      <c r="G2573" s="152">
        <f t="shared" si="872"/>
        <v>45473</v>
      </c>
      <c r="H2573" s="159">
        <f t="shared" si="876"/>
        <v>2.1004885259912065E-3</v>
      </c>
      <c r="I2573" s="160">
        <f t="shared" si="885"/>
        <v>45534</v>
      </c>
      <c r="J2573" s="155">
        <f t="shared" si="873"/>
        <v>31</v>
      </c>
      <c r="K2573" s="155">
        <f t="shared" si="869"/>
        <v>5</v>
      </c>
      <c r="L2573" s="2">
        <f t="shared" si="886"/>
        <v>1.0003384900000001</v>
      </c>
      <c r="M2573" s="157">
        <f t="shared" si="870"/>
        <v>1.0003384900000001</v>
      </c>
      <c r="N2573" s="2">
        <f t="shared" si="877"/>
        <v>212.96312599999999</v>
      </c>
      <c r="O2573" s="161">
        <f t="shared" si="887"/>
        <v>0</v>
      </c>
      <c r="P2573" s="162">
        <f t="shared" si="878"/>
        <v>0</v>
      </c>
      <c r="Q2573" s="157">
        <f t="shared" si="879"/>
        <v>0</v>
      </c>
      <c r="R2573" s="163">
        <f t="shared" si="888"/>
        <v>0.12</v>
      </c>
      <c r="S2573" s="161">
        <f t="shared" si="880"/>
        <v>5</v>
      </c>
      <c r="T2573" s="161">
        <v>360</v>
      </c>
      <c r="U2573" s="164">
        <f t="shared" si="881"/>
        <v>1.001524396</v>
      </c>
      <c r="V2573" s="157">
        <f t="shared" si="882"/>
        <v>0.32464013000000003</v>
      </c>
      <c r="W2573" s="2">
        <f t="shared" si="889"/>
        <v>0</v>
      </c>
      <c r="X2573" s="8"/>
      <c r="Y2573" s="8"/>
      <c r="Z2573" s="5"/>
      <c r="AA2573" s="1"/>
      <c r="AB2573" s="8"/>
      <c r="AC2573" s="3"/>
      <c r="AD2573" s="1"/>
      <c r="AE2573" s="3"/>
      <c r="AF2573" s="3"/>
      <c r="AG2573" s="4"/>
      <c r="AH2573" s="4"/>
      <c r="AI2573" s="4"/>
      <c r="AJ2573" s="1"/>
      <c r="AK2573" s="1"/>
      <c r="AL2573" s="1"/>
      <c r="AM2573" s="1"/>
    </row>
    <row r="2574" spans="1:177" ht="15" customHeight="1" x14ac:dyDescent="0.2">
      <c r="A2574" s="75">
        <f t="shared" si="883"/>
        <v>45509</v>
      </c>
      <c r="B2574" s="2">
        <f t="shared" si="874"/>
        <v>213.36719477</v>
      </c>
      <c r="C2574" s="157">
        <f t="shared" si="871"/>
        <v>212.89106451000001</v>
      </c>
      <c r="D2574" s="158">
        <f t="shared" si="884"/>
        <v>6926.96</v>
      </c>
      <c r="E2574" s="150">
        <f>IF(AND(K2574=1,K2573&gt;1),VLOOKUP(A2573,[1]Plan1!$GA$137:$GD$300,4),E2573)</f>
        <v>6941.51</v>
      </c>
      <c r="F2574" s="152">
        <f t="shared" si="875"/>
        <v>45442</v>
      </c>
      <c r="G2574" s="152">
        <f t="shared" si="872"/>
        <v>45473</v>
      </c>
      <c r="H2574" s="159">
        <f t="shared" si="876"/>
        <v>2.1004885259912065E-3</v>
      </c>
      <c r="I2574" s="160">
        <f t="shared" si="885"/>
        <v>45534</v>
      </c>
      <c r="J2574" s="155">
        <f t="shared" si="873"/>
        <v>31</v>
      </c>
      <c r="K2574" s="155">
        <f t="shared" si="869"/>
        <v>6</v>
      </c>
      <c r="L2574" s="2">
        <f t="shared" si="886"/>
        <v>1.0004062</v>
      </c>
      <c r="M2574" s="157">
        <f t="shared" si="870"/>
        <v>1.0004062</v>
      </c>
      <c r="N2574" s="2">
        <f t="shared" si="877"/>
        <v>212.97754086</v>
      </c>
      <c r="O2574" s="161">
        <f t="shared" si="887"/>
        <v>0</v>
      </c>
      <c r="P2574" s="162">
        <f t="shared" si="878"/>
        <v>0</v>
      </c>
      <c r="Q2574" s="157">
        <f t="shared" si="879"/>
        <v>0</v>
      </c>
      <c r="R2574" s="163">
        <f t="shared" si="888"/>
        <v>0.12</v>
      </c>
      <c r="S2574" s="161">
        <f t="shared" si="880"/>
        <v>6</v>
      </c>
      <c r="T2574" s="161">
        <v>360</v>
      </c>
      <c r="U2574" s="164">
        <f t="shared" si="881"/>
        <v>1.001829554</v>
      </c>
      <c r="V2574" s="157">
        <f t="shared" si="882"/>
        <v>0.38965390999999999</v>
      </c>
      <c r="W2574" s="2">
        <f t="shared" si="889"/>
        <v>0</v>
      </c>
      <c r="X2574" s="8"/>
      <c r="Y2574" s="8"/>
      <c r="Z2574" s="5"/>
      <c r="AA2574" s="1"/>
      <c r="AB2574" s="8"/>
      <c r="AC2574" s="3"/>
      <c r="AD2574" s="1"/>
      <c r="AE2574" s="3"/>
      <c r="AF2574" s="3"/>
      <c r="AG2574" s="4"/>
      <c r="AH2574" s="4"/>
      <c r="AI2574" s="4"/>
      <c r="AJ2574" s="1"/>
      <c r="AK2574" s="1"/>
      <c r="AL2574" s="1"/>
      <c r="AM2574" s="1"/>
    </row>
    <row r="2575" spans="1:177" ht="15" customHeight="1" x14ac:dyDescent="0.2">
      <c r="A2575" s="75">
        <f t="shared" si="883"/>
        <v>45510</v>
      </c>
      <c r="B2575" s="2">
        <f t="shared" si="874"/>
        <v>213.44665178000002</v>
      </c>
      <c r="C2575" s="157">
        <f t="shared" si="871"/>
        <v>212.89106451000001</v>
      </c>
      <c r="D2575" s="158">
        <f t="shared" si="884"/>
        <v>6926.96</v>
      </c>
      <c r="E2575" s="150">
        <f>IF(AND(K2575=1,K2574&gt;1),VLOOKUP(A2574,[1]Plan1!$GA$137:$GD$300,4),E2574)</f>
        <v>6941.51</v>
      </c>
      <c r="F2575" s="152">
        <f t="shared" si="875"/>
        <v>45442</v>
      </c>
      <c r="G2575" s="152">
        <f t="shared" si="872"/>
        <v>45473</v>
      </c>
      <c r="H2575" s="159">
        <f t="shared" si="876"/>
        <v>2.1004885259912065E-3</v>
      </c>
      <c r="I2575" s="160">
        <f t="shared" si="885"/>
        <v>45534</v>
      </c>
      <c r="J2575" s="155">
        <f t="shared" si="873"/>
        <v>31</v>
      </c>
      <c r="K2575" s="155">
        <f t="shared" si="869"/>
        <v>7</v>
      </c>
      <c r="L2575" s="2">
        <f t="shared" si="886"/>
        <v>1.00047391</v>
      </c>
      <c r="M2575" s="157">
        <f t="shared" si="870"/>
        <v>1.00047391</v>
      </c>
      <c r="N2575" s="2">
        <f t="shared" si="877"/>
        <v>212.99195571000001</v>
      </c>
      <c r="O2575" s="161">
        <f t="shared" si="887"/>
        <v>0</v>
      </c>
      <c r="P2575" s="162">
        <f t="shared" si="878"/>
        <v>0</v>
      </c>
      <c r="Q2575" s="157">
        <f t="shared" si="879"/>
        <v>0</v>
      </c>
      <c r="R2575" s="163">
        <f t="shared" si="888"/>
        <v>0.12</v>
      </c>
      <c r="S2575" s="161">
        <f t="shared" si="880"/>
        <v>7</v>
      </c>
      <c r="T2575" s="161">
        <v>360</v>
      </c>
      <c r="U2575" s="164">
        <f t="shared" si="881"/>
        <v>1.002134804</v>
      </c>
      <c r="V2575" s="157">
        <f t="shared" si="882"/>
        <v>0.45469607000000001</v>
      </c>
      <c r="W2575" s="2">
        <f t="shared" si="889"/>
        <v>0</v>
      </c>
      <c r="X2575" s="8"/>
      <c r="Y2575" s="8"/>
      <c r="Z2575" s="5"/>
      <c r="AA2575" s="1"/>
      <c r="AB2575" s="8"/>
      <c r="AC2575" s="3"/>
      <c r="AD2575" s="1"/>
      <c r="AE2575" s="3"/>
      <c r="AF2575" s="3"/>
      <c r="AG2575" s="4"/>
      <c r="AH2575" s="4"/>
      <c r="AI2575" s="4"/>
      <c r="AJ2575" s="1"/>
      <c r="AK2575" s="1"/>
      <c r="AL2575" s="1"/>
      <c r="AM2575" s="1"/>
    </row>
    <row r="2576" spans="1:177" ht="15" customHeight="1" x14ac:dyDescent="0.2">
      <c r="A2576" s="75">
        <f t="shared" si="883"/>
        <v>45511</v>
      </c>
      <c r="B2576" s="2">
        <f t="shared" si="874"/>
        <v>213.52613976000001</v>
      </c>
      <c r="C2576" s="157">
        <f t="shared" si="871"/>
        <v>212.89106451000001</v>
      </c>
      <c r="D2576" s="158">
        <f t="shared" si="884"/>
        <v>6926.96</v>
      </c>
      <c r="E2576" s="150">
        <f>IF(AND(K2576=1,K2575&gt;1),VLOOKUP(A2575,[1]Plan1!$GA$137:$GD$300,4),E2575)</f>
        <v>6941.51</v>
      </c>
      <c r="F2576" s="152">
        <f t="shared" si="875"/>
        <v>45442</v>
      </c>
      <c r="G2576" s="152">
        <f t="shared" si="872"/>
        <v>45473</v>
      </c>
      <c r="H2576" s="159">
        <f t="shared" si="876"/>
        <v>2.1004885259912065E-3</v>
      </c>
      <c r="I2576" s="160">
        <f t="shared" si="885"/>
        <v>45534</v>
      </c>
      <c r="J2576" s="155">
        <f t="shared" si="873"/>
        <v>31</v>
      </c>
      <c r="K2576" s="155">
        <f t="shared" si="869"/>
        <v>8</v>
      </c>
      <c r="L2576" s="2">
        <f t="shared" si="886"/>
        <v>1.0005416300000001</v>
      </c>
      <c r="M2576" s="157">
        <f t="shared" si="870"/>
        <v>1.0005416300000001</v>
      </c>
      <c r="N2576" s="2">
        <f t="shared" si="877"/>
        <v>213.00637269000001</v>
      </c>
      <c r="O2576" s="161">
        <f t="shared" si="887"/>
        <v>0</v>
      </c>
      <c r="P2576" s="162">
        <f t="shared" si="878"/>
        <v>0</v>
      </c>
      <c r="Q2576" s="157">
        <f t="shared" si="879"/>
        <v>0</v>
      </c>
      <c r="R2576" s="163">
        <f t="shared" si="888"/>
        <v>0.12</v>
      </c>
      <c r="S2576" s="161">
        <f t="shared" si="880"/>
        <v>8</v>
      </c>
      <c r="T2576" s="161">
        <v>360</v>
      </c>
      <c r="U2576" s="164">
        <f t="shared" si="881"/>
        <v>1.002440148</v>
      </c>
      <c r="V2576" s="157">
        <f t="shared" si="882"/>
        <v>0.51976707</v>
      </c>
      <c r="W2576" s="2">
        <f t="shared" si="889"/>
        <v>0</v>
      </c>
      <c r="X2576" s="8"/>
      <c r="Y2576" s="8"/>
      <c r="Z2576" s="5"/>
      <c r="AA2576" s="1"/>
      <c r="AB2576" s="8"/>
      <c r="AC2576" s="3"/>
      <c r="AD2576" s="1"/>
      <c r="AE2576" s="3"/>
      <c r="AF2576" s="3"/>
      <c r="AG2576" s="4"/>
      <c r="AH2576" s="4"/>
      <c r="AI2576" s="4"/>
      <c r="AJ2576" s="1"/>
      <c r="AK2576" s="1"/>
      <c r="AL2576" s="1"/>
      <c r="AM2576" s="1"/>
    </row>
    <row r="2577" spans="1:177" ht="15" customHeight="1" x14ac:dyDescent="0.2">
      <c r="A2577" s="75">
        <f t="shared" si="883"/>
        <v>45512</v>
      </c>
      <c r="B2577" s="2">
        <f t="shared" si="874"/>
        <v>213.60565849000002</v>
      </c>
      <c r="C2577" s="157">
        <f t="shared" si="871"/>
        <v>212.89106451000001</v>
      </c>
      <c r="D2577" s="158">
        <f t="shared" si="884"/>
        <v>6926.96</v>
      </c>
      <c r="E2577" s="150">
        <f>IF(AND(K2577=1,K2576&gt;1),VLOOKUP(A2576,[1]Plan1!$GA$137:$GD$300,4),E2576)</f>
        <v>6941.51</v>
      </c>
      <c r="F2577" s="152">
        <f t="shared" si="875"/>
        <v>45442</v>
      </c>
      <c r="G2577" s="152">
        <f t="shared" si="872"/>
        <v>45473</v>
      </c>
      <c r="H2577" s="159">
        <f t="shared" si="876"/>
        <v>2.1004885259912065E-3</v>
      </c>
      <c r="I2577" s="160">
        <f t="shared" si="885"/>
        <v>45534</v>
      </c>
      <c r="J2577" s="155">
        <f t="shared" si="873"/>
        <v>31</v>
      </c>
      <c r="K2577" s="155">
        <f t="shared" si="869"/>
        <v>9</v>
      </c>
      <c r="L2577" s="2">
        <f t="shared" si="886"/>
        <v>1.0006093599999999</v>
      </c>
      <c r="M2577" s="157">
        <f t="shared" si="870"/>
        <v>1.0006093599999999</v>
      </c>
      <c r="N2577" s="2">
        <f t="shared" si="877"/>
        <v>213.02079180000001</v>
      </c>
      <c r="O2577" s="161">
        <f t="shared" si="887"/>
        <v>0</v>
      </c>
      <c r="P2577" s="162">
        <f t="shared" si="878"/>
        <v>0</v>
      </c>
      <c r="Q2577" s="157">
        <f t="shared" si="879"/>
        <v>0</v>
      </c>
      <c r="R2577" s="163">
        <f t="shared" si="888"/>
        <v>0.12</v>
      </c>
      <c r="S2577" s="161">
        <f t="shared" si="880"/>
        <v>9</v>
      </c>
      <c r="T2577" s="161">
        <v>360</v>
      </c>
      <c r="U2577" s="164">
        <f t="shared" si="881"/>
        <v>1.002745585</v>
      </c>
      <c r="V2577" s="157">
        <f t="shared" si="882"/>
        <v>0.58486669000000002</v>
      </c>
      <c r="W2577" s="2">
        <f t="shared" si="889"/>
        <v>0</v>
      </c>
      <c r="X2577" s="8"/>
      <c r="Y2577" s="8"/>
      <c r="Z2577" s="5"/>
      <c r="AA2577" s="1"/>
      <c r="AB2577" s="8"/>
      <c r="AC2577" s="3"/>
      <c r="AD2577" s="1"/>
      <c r="AE2577" s="3"/>
      <c r="AF2577" s="3"/>
      <c r="AG2577" s="4"/>
      <c r="AH2577" s="4"/>
      <c r="AI2577" s="4"/>
      <c r="AJ2577" s="1"/>
      <c r="AK2577" s="1"/>
      <c r="AL2577" s="1"/>
      <c r="AM2577" s="1"/>
    </row>
    <row r="2578" spans="1:177" ht="15" customHeight="1" x14ac:dyDescent="0.2">
      <c r="A2578" s="75">
        <f t="shared" si="883"/>
        <v>45513</v>
      </c>
      <c r="B2578" s="2">
        <f t="shared" si="874"/>
        <v>213.68520584000001</v>
      </c>
      <c r="C2578" s="157">
        <f t="shared" si="871"/>
        <v>212.89106451000001</v>
      </c>
      <c r="D2578" s="158">
        <f t="shared" si="884"/>
        <v>6926.96</v>
      </c>
      <c r="E2578" s="150">
        <f>IF(AND(K2578=1,K2577&gt;1),VLOOKUP(A2577,[1]Plan1!$GA$137:$GD$300,4),E2577)</f>
        <v>6941.51</v>
      </c>
      <c r="F2578" s="152">
        <f t="shared" si="875"/>
        <v>45442</v>
      </c>
      <c r="G2578" s="152">
        <f t="shared" si="872"/>
        <v>45473</v>
      </c>
      <c r="H2578" s="159">
        <f t="shared" si="876"/>
        <v>2.1004885259912065E-3</v>
      </c>
      <c r="I2578" s="160">
        <f t="shared" si="885"/>
        <v>45534</v>
      </c>
      <c r="J2578" s="155">
        <f t="shared" si="873"/>
        <v>31</v>
      </c>
      <c r="K2578" s="155">
        <f t="shared" si="869"/>
        <v>10</v>
      </c>
      <c r="L2578" s="2">
        <f t="shared" si="886"/>
        <v>1.0006770899999999</v>
      </c>
      <c r="M2578" s="157">
        <f t="shared" si="870"/>
        <v>1.0006770899999999</v>
      </c>
      <c r="N2578" s="2">
        <f t="shared" si="877"/>
        <v>213.03521092</v>
      </c>
      <c r="O2578" s="161">
        <f t="shared" si="887"/>
        <v>0</v>
      </c>
      <c r="P2578" s="162">
        <f t="shared" si="878"/>
        <v>0</v>
      </c>
      <c r="Q2578" s="157">
        <f t="shared" si="879"/>
        <v>0</v>
      </c>
      <c r="R2578" s="163">
        <f t="shared" si="888"/>
        <v>0.12</v>
      </c>
      <c r="S2578" s="161">
        <f t="shared" si="880"/>
        <v>10</v>
      </c>
      <c r="T2578" s="161">
        <v>360</v>
      </c>
      <c r="U2578" s="164">
        <f t="shared" si="881"/>
        <v>1.0030511150000001</v>
      </c>
      <c r="V2578" s="157">
        <f t="shared" si="882"/>
        <v>0.64999492000000003</v>
      </c>
      <c r="W2578" s="2">
        <f t="shared" si="889"/>
        <v>0</v>
      </c>
      <c r="X2578" s="8"/>
      <c r="Y2578" s="8"/>
      <c r="Z2578" s="5"/>
      <c r="AA2578" s="1"/>
      <c r="AB2578" s="8"/>
      <c r="AC2578" s="3"/>
      <c r="AD2578" s="1"/>
      <c r="AE2578" s="3"/>
      <c r="AF2578" s="3"/>
      <c r="AG2578" s="4"/>
      <c r="AH2578" s="4"/>
      <c r="AI2578" s="4"/>
      <c r="AJ2578" s="1"/>
      <c r="AK2578" s="1"/>
      <c r="AL2578" s="1"/>
      <c r="AM2578" s="1"/>
    </row>
    <row r="2579" spans="1:177" ht="15" customHeight="1" x14ac:dyDescent="0.2">
      <c r="A2579" s="75">
        <f t="shared" si="883"/>
        <v>45514</v>
      </c>
      <c r="B2579" s="2">
        <f t="shared" si="874"/>
        <v>213.76478394999998</v>
      </c>
      <c r="C2579" s="157">
        <f t="shared" si="871"/>
        <v>212.89106451000001</v>
      </c>
      <c r="D2579" s="158">
        <f t="shared" si="884"/>
        <v>6926.96</v>
      </c>
      <c r="E2579" s="150">
        <f>IF(AND(K2579=1,K2578&gt;1),VLOOKUP(A2578,[1]Plan1!$GA$137:$GD$300,4),E2578)</f>
        <v>6941.51</v>
      </c>
      <c r="F2579" s="152">
        <f t="shared" si="875"/>
        <v>45442</v>
      </c>
      <c r="G2579" s="152">
        <f t="shared" si="872"/>
        <v>45473</v>
      </c>
      <c r="H2579" s="159">
        <f t="shared" si="876"/>
        <v>2.1004885259912065E-3</v>
      </c>
      <c r="I2579" s="160">
        <f t="shared" si="885"/>
        <v>45534</v>
      </c>
      <c r="J2579" s="155">
        <f t="shared" si="873"/>
        <v>31</v>
      </c>
      <c r="K2579" s="155">
        <f t="shared" si="869"/>
        <v>11</v>
      </c>
      <c r="L2579" s="2">
        <f t="shared" si="886"/>
        <v>1.0007448299999999</v>
      </c>
      <c r="M2579" s="157">
        <f t="shared" si="870"/>
        <v>1.0007448299999999</v>
      </c>
      <c r="N2579" s="2">
        <f t="shared" si="877"/>
        <v>213.04963215999999</v>
      </c>
      <c r="O2579" s="161">
        <f t="shared" si="887"/>
        <v>0</v>
      </c>
      <c r="P2579" s="162">
        <f t="shared" si="878"/>
        <v>0</v>
      </c>
      <c r="Q2579" s="157">
        <f t="shared" si="879"/>
        <v>0</v>
      </c>
      <c r="R2579" s="163">
        <f t="shared" si="888"/>
        <v>0.12</v>
      </c>
      <c r="S2579" s="161">
        <f t="shared" si="880"/>
        <v>11</v>
      </c>
      <c r="T2579" s="161">
        <v>360</v>
      </c>
      <c r="U2579" s="164">
        <f t="shared" si="881"/>
        <v>1.0033567379999999</v>
      </c>
      <c r="V2579" s="157">
        <f t="shared" si="882"/>
        <v>0.71515178999999995</v>
      </c>
      <c r="W2579" s="2">
        <f t="shared" si="889"/>
        <v>0</v>
      </c>
      <c r="X2579" s="8"/>
      <c r="Y2579" s="8"/>
      <c r="Z2579" s="5"/>
      <c r="AA2579" s="1"/>
      <c r="AB2579" s="8"/>
      <c r="AC2579" s="3"/>
      <c r="AD2579" s="1"/>
      <c r="AE2579" s="3"/>
      <c r="AF2579" s="3"/>
      <c r="AG2579" s="4"/>
      <c r="AH2579" s="4"/>
      <c r="AI2579" s="4"/>
      <c r="AJ2579" s="1"/>
      <c r="AK2579" s="1"/>
      <c r="AL2579" s="1"/>
      <c r="AM2579" s="1"/>
    </row>
    <row r="2580" spans="1:177" ht="15" customHeight="1" x14ac:dyDescent="0.2">
      <c r="A2580" s="75">
        <f t="shared" si="883"/>
        <v>45515</v>
      </c>
      <c r="B2580" s="2">
        <f t="shared" si="874"/>
        <v>213.84438854999999</v>
      </c>
      <c r="C2580" s="157">
        <f t="shared" si="871"/>
        <v>212.89106451000001</v>
      </c>
      <c r="D2580" s="158">
        <f t="shared" si="884"/>
        <v>6926.96</v>
      </c>
      <c r="E2580" s="150">
        <f>IF(AND(K2580=1,K2579&gt;1),VLOOKUP(A2579,[1]Plan1!$GA$137:$GD$300,4),E2579)</f>
        <v>6941.51</v>
      </c>
      <c r="F2580" s="152">
        <f t="shared" si="875"/>
        <v>45442</v>
      </c>
      <c r="G2580" s="152">
        <f t="shared" si="872"/>
        <v>45473</v>
      </c>
      <c r="H2580" s="159">
        <f t="shared" si="876"/>
        <v>2.1004885259912065E-3</v>
      </c>
      <c r="I2580" s="160">
        <f t="shared" si="885"/>
        <v>45534</v>
      </c>
      <c r="J2580" s="155">
        <f t="shared" si="873"/>
        <v>31</v>
      </c>
      <c r="K2580" s="155">
        <f t="shared" si="869"/>
        <v>12</v>
      </c>
      <c r="L2580" s="2">
        <f t="shared" si="886"/>
        <v>1.00081256</v>
      </c>
      <c r="M2580" s="157">
        <f t="shared" si="870"/>
        <v>1.00081256</v>
      </c>
      <c r="N2580" s="2">
        <f t="shared" si="877"/>
        <v>213.06405126999999</v>
      </c>
      <c r="O2580" s="161">
        <f t="shared" si="887"/>
        <v>0</v>
      </c>
      <c r="P2580" s="162">
        <f t="shared" si="878"/>
        <v>0</v>
      </c>
      <c r="Q2580" s="157">
        <f t="shared" si="879"/>
        <v>0</v>
      </c>
      <c r="R2580" s="163">
        <f t="shared" si="888"/>
        <v>0.12</v>
      </c>
      <c r="S2580" s="161">
        <f t="shared" si="880"/>
        <v>12</v>
      </c>
      <c r="T2580" s="161">
        <v>360</v>
      </c>
      <c r="U2580" s="164">
        <f t="shared" si="881"/>
        <v>1.0036624540000001</v>
      </c>
      <c r="V2580" s="157">
        <f t="shared" si="882"/>
        <v>0.78033728000000002</v>
      </c>
      <c r="W2580" s="2">
        <f t="shared" si="889"/>
        <v>0</v>
      </c>
      <c r="X2580" s="8"/>
      <c r="Y2580" s="8"/>
      <c r="Z2580" s="5"/>
      <c r="AA2580" s="1"/>
      <c r="AB2580" s="8"/>
      <c r="AC2580" s="3"/>
      <c r="AD2580" s="1"/>
      <c r="AE2580" s="3"/>
      <c r="AF2580" s="3"/>
      <c r="AG2580" s="4"/>
      <c r="AH2580" s="4"/>
      <c r="AI2580" s="4"/>
      <c r="AJ2580" s="1"/>
      <c r="AK2580" s="1"/>
      <c r="AL2580" s="1"/>
      <c r="AM2580" s="1"/>
    </row>
    <row r="2581" spans="1:177" ht="15" customHeight="1" x14ac:dyDescent="0.2">
      <c r="A2581" s="75">
        <f t="shared" si="883"/>
        <v>45516</v>
      </c>
      <c r="B2581" s="2">
        <f t="shared" si="874"/>
        <v>213.92402627999999</v>
      </c>
      <c r="C2581" s="157">
        <f t="shared" si="871"/>
        <v>212.89106451000001</v>
      </c>
      <c r="D2581" s="158">
        <f t="shared" si="884"/>
        <v>6926.96</v>
      </c>
      <c r="E2581" s="150">
        <f>IF(AND(K2581=1,K2580&gt;1),VLOOKUP(A2580,[1]Plan1!$GA$137:$GD$300,4),E2580)</f>
        <v>6941.51</v>
      </c>
      <c r="F2581" s="152">
        <f t="shared" si="875"/>
        <v>45442</v>
      </c>
      <c r="G2581" s="152">
        <f t="shared" si="872"/>
        <v>45473</v>
      </c>
      <c r="H2581" s="159">
        <f t="shared" si="876"/>
        <v>2.1004885259912065E-3</v>
      </c>
      <c r="I2581" s="160">
        <f t="shared" si="885"/>
        <v>45534</v>
      </c>
      <c r="J2581" s="155">
        <f t="shared" si="873"/>
        <v>31</v>
      </c>
      <c r="K2581" s="155">
        <f t="shared" si="869"/>
        <v>13</v>
      </c>
      <c r="L2581" s="2">
        <f t="shared" si="886"/>
        <v>1.0008803100000001</v>
      </c>
      <c r="M2581" s="157">
        <f t="shared" si="870"/>
        <v>1.0008803100000001</v>
      </c>
      <c r="N2581" s="2">
        <f t="shared" si="877"/>
        <v>213.07847464</v>
      </c>
      <c r="O2581" s="161">
        <f t="shared" si="887"/>
        <v>0</v>
      </c>
      <c r="P2581" s="162">
        <f t="shared" si="878"/>
        <v>0</v>
      </c>
      <c r="Q2581" s="157">
        <f t="shared" si="879"/>
        <v>0</v>
      </c>
      <c r="R2581" s="163">
        <f t="shared" si="888"/>
        <v>0.12</v>
      </c>
      <c r="S2581" s="161">
        <f t="shared" si="880"/>
        <v>13</v>
      </c>
      <c r="T2581" s="161">
        <v>360</v>
      </c>
      <c r="U2581" s="164">
        <f t="shared" si="881"/>
        <v>1.0039682640000001</v>
      </c>
      <c r="V2581" s="157">
        <f t="shared" si="882"/>
        <v>0.84555164000000005</v>
      </c>
      <c r="W2581" s="2">
        <f t="shared" si="889"/>
        <v>0</v>
      </c>
      <c r="X2581" s="8"/>
      <c r="Y2581" s="8"/>
      <c r="Z2581" s="5"/>
      <c r="AA2581" s="1"/>
      <c r="AB2581" s="8"/>
      <c r="AC2581" s="3"/>
      <c r="AD2581" s="1"/>
      <c r="AE2581" s="3"/>
      <c r="AF2581" s="3"/>
      <c r="AG2581" s="4"/>
      <c r="AH2581" s="4"/>
      <c r="AI2581" s="4"/>
      <c r="AJ2581" s="1"/>
      <c r="AK2581" s="1"/>
      <c r="AL2581" s="1"/>
      <c r="AM2581" s="1"/>
    </row>
    <row r="2582" spans="1:177" ht="15" customHeight="1" x14ac:dyDescent="0.2">
      <c r="A2582" s="75">
        <f t="shared" si="883"/>
        <v>45517</v>
      </c>
      <c r="B2582" s="2">
        <f t="shared" si="874"/>
        <v>214.00369241999999</v>
      </c>
      <c r="C2582" s="157">
        <f t="shared" si="871"/>
        <v>212.89106451000001</v>
      </c>
      <c r="D2582" s="158">
        <f t="shared" si="884"/>
        <v>6926.96</v>
      </c>
      <c r="E2582" s="150">
        <f>IF(AND(K2582=1,K2581&gt;1),VLOOKUP(A2581,[1]Plan1!$GA$137:$GD$300,4),E2581)</f>
        <v>6941.51</v>
      </c>
      <c r="F2582" s="152">
        <f t="shared" si="875"/>
        <v>45442</v>
      </c>
      <c r="G2582" s="152">
        <f t="shared" si="872"/>
        <v>45473</v>
      </c>
      <c r="H2582" s="159">
        <f t="shared" si="876"/>
        <v>2.1004885259912065E-3</v>
      </c>
      <c r="I2582" s="160">
        <f t="shared" si="885"/>
        <v>45534</v>
      </c>
      <c r="J2582" s="155">
        <f t="shared" si="873"/>
        <v>31</v>
      </c>
      <c r="K2582" s="155">
        <f t="shared" si="869"/>
        <v>14</v>
      </c>
      <c r="L2582" s="2">
        <f t="shared" si="886"/>
        <v>1.00094806</v>
      </c>
      <c r="M2582" s="157">
        <f t="shared" si="870"/>
        <v>1.00094806</v>
      </c>
      <c r="N2582" s="2">
        <f t="shared" si="877"/>
        <v>213.09289801</v>
      </c>
      <c r="O2582" s="161">
        <f t="shared" si="887"/>
        <v>0</v>
      </c>
      <c r="P2582" s="162">
        <f t="shared" si="878"/>
        <v>0</v>
      </c>
      <c r="Q2582" s="157">
        <f t="shared" si="879"/>
        <v>0</v>
      </c>
      <c r="R2582" s="163">
        <f t="shared" si="888"/>
        <v>0.12</v>
      </c>
      <c r="S2582" s="161">
        <f t="shared" si="880"/>
        <v>14</v>
      </c>
      <c r="T2582" s="161">
        <v>360</v>
      </c>
      <c r="U2582" s="164">
        <f t="shared" si="881"/>
        <v>1.0042741660000001</v>
      </c>
      <c r="V2582" s="157">
        <f t="shared" si="882"/>
        <v>0.91079441000000005</v>
      </c>
      <c r="W2582" s="2">
        <f t="shared" si="889"/>
        <v>0</v>
      </c>
      <c r="X2582" s="8"/>
      <c r="Y2582" s="8"/>
      <c r="Z2582" s="5"/>
      <c r="AA2582" s="1"/>
      <c r="AB2582" s="8"/>
      <c r="AC2582" s="3"/>
      <c r="AD2582" s="1"/>
      <c r="AE2582" s="3"/>
      <c r="AF2582" s="3"/>
      <c r="AG2582" s="4"/>
      <c r="AH2582" s="4"/>
      <c r="AI2582" s="4"/>
      <c r="AJ2582" s="1"/>
      <c r="AK2582" s="1"/>
      <c r="AL2582" s="1"/>
      <c r="AM2582" s="1"/>
    </row>
    <row r="2583" spans="1:177" ht="15" customHeight="1" x14ac:dyDescent="0.2">
      <c r="A2583" s="75">
        <f t="shared" si="883"/>
        <v>45518</v>
      </c>
      <c r="B2583" s="2">
        <f t="shared" si="874"/>
        <v>214.08338743000002</v>
      </c>
      <c r="C2583" s="157">
        <f t="shared" si="871"/>
        <v>212.89106451000001</v>
      </c>
      <c r="D2583" s="158">
        <f t="shared" si="884"/>
        <v>6926.96</v>
      </c>
      <c r="E2583" s="150">
        <f>IF(AND(K2583=1,K2582&gt;1),VLOOKUP(A2582,[1]Plan1!$GA$137:$GD$300,4),E2582)</f>
        <v>6941.51</v>
      </c>
      <c r="F2583" s="152">
        <f t="shared" si="875"/>
        <v>45442</v>
      </c>
      <c r="G2583" s="152">
        <f t="shared" si="872"/>
        <v>45473</v>
      </c>
      <c r="H2583" s="159">
        <f t="shared" si="876"/>
        <v>2.1004885259912065E-3</v>
      </c>
      <c r="I2583" s="160">
        <f t="shared" si="885"/>
        <v>45534</v>
      </c>
      <c r="J2583" s="155">
        <f t="shared" si="873"/>
        <v>31</v>
      </c>
      <c r="K2583" s="155">
        <f t="shared" si="869"/>
        <v>15</v>
      </c>
      <c r="L2583" s="2">
        <f t="shared" si="886"/>
        <v>1.00101581</v>
      </c>
      <c r="M2583" s="157">
        <f t="shared" si="870"/>
        <v>1.00101581</v>
      </c>
      <c r="N2583" s="2">
        <f t="shared" si="877"/>
        <v>213.10732138</v>
      </c>
      <c r="O2583" s="161">
        <f t="shared" si="887"/>
        <v>0</v>
      </c>
      <c r="P2583" s="162">
        <f t="shared" si="878"/>
        <v>0</v>
      </c>
      <c r="Q2583" s="157">
        <f t="shared" si="879"/>
        <v>0</v>
      </c>
      <c r="R2583" s="163">
        <f t="shared" si="888"/>
        <v>0.12</v>
      </c>
      <c r="S2583" s="161">
        <f t="shared" si="880"/>
        <v>15</v>
      </c>
      <c r="T2583" s="161">
        <v>360</v>
      </c>
      <c r="U2583" s="164">
        <f t="shared" si="881"/>
        <v>1.0045801620000001</v>
      </c>
      <c r="V2583" s="157">
        <f t="shared" si="882"/>
        <v>0.97606605000000002</v>
      </c>
      <c r="W2583" s="2">
        <f t="shared" si="889"/>
        <v>0</v>
      </c>
      <c r="X2583" s="8"/>
      <c r="Y2583" s="8"/>
      <c r="Z2583" s="5"/>
      <c r="AA2583" s="1"/>
      <c r="AB2583" s="8"/>
      <c r="AC2583" s="3"/>
      <c r="AD2583" s="1"/>
      <c r="AE2583" s="3"/>
      <c r="AF2583" s="3"/>
      <c r="AG2583" s="4"/>
      <c r="AH2583" s="4"/>
      <c r="AI2583" s="4"/>
      <c r="AJ2583" s="1"/>
      <c r="AK2583" s="1"/>
      <c r="AL2583" s="1"/>
      <c r="AM2583" s="1"/>
    </row>
    <row r="2584" spans="1:177" ht="15" customHeight="1" x14ac:dyDescent="0.2">
      <c r="A2584" s="75">
        <f t="shared" si="883"/>
        <v>45519</v>
      </c>
      <c r="B2584" s="2">
        <f t="shared" si="874"/>
        <v>214.16311321999999</v>
      </c>
      <c r="C2584" s="157">
        <f t="shared" si="871"/>
        <v>212.89106451000001</v>
      </c>
      <c r="D2584" s="158">
        <f t="shared" si="884"/>
        <v>6926.96</v>
      </c>
      <c r="E2584" s="150">
        <f>IF(AND(K2584=1,K2583&gt;1),VLOOKUP(A2583,[1]Plan1!$GA$137:$GD$300,4),E2583)</f>
        <v>6941.51</v>
      </c>
      <c r="F2584" s="152">
        <f t="shared" si="875"/>
        <v>45442</v>
      </c>
      <c r="G2584" s="152">
        <f t="shared" si="872"/>
        <v>45473</v>
      </c>
      <c r="H2584" s="159">
        <f t="shared" si="876"/>
        <v>2.1004885259912065E-3</v>
      </c>
      <c r="I2584" s="160">
        <f t="shared" si="885"/>
        <v>45534</v>
      </c>
      <c r="J2584" s="155">
        <f t="shared" si="873"/>
        <v>31</v>
      </c>
      <c r="K2584" s="155">
        <f t="shared" si="869"/>
        <v>16</v>
      </c>
      <c r="L2584" s="2">
        <f t="shared" si="886"/>
        <v>1.00108357</v>
      </c>
      <c r="M2584" s="157">
        <f t="shared" si="870"/>
        <v>1.00108357</v>
      </c>
      <c r="N2584" s="2">
        <f t="shared" si="877"/>
        <v>213.12174687999999</v>
      </c>
      <c r="O2584" s="161">
        <f t="shared" si="887"/>
        <v>0</v>
      </c>
      <c r="P2584" s="162">
        <f t="shared" si="878"/>
        <v>0</v>
      </c>
      <c r="Q2584" s="157">
        <f t="shared" si="879"/>
        <v>0</v>
      </c>
      <c r="R2584" s="163">
        <f t="shared" si="888"/>
        <v>0.12</v>
      </c>
      <c r="S2584" s="161">
        <f t="shared" si="880"/>
        <v>16</v>
      </c>
      <c r="T2584" s="161">
        <v>360</v>
      </c>
      <c r="U2584" s="164">
        <f t="shared" si="881"/>
        <v>1.0048862510000001</v>
      </c>
      <c r="V2584" s="157">
        <f t="shared" si="882"/>
        <v>1.0413663399999999</v>
      </c>
      <c r="W2584" s="2">
        <f t="shared" si="889"/>
        <v>0</v>
      </c>
      <c r="X2584" s="8"/>
      <c r="Y2584" s="8"/>
      <c r="Z2584" s="5"/>
      <c r="AA2584" s="1"/>
      <c r="AB2584" s="8"/>
      <c r="AC2584" s="3"/>
      <c r="AD2584" s="1"/>
      <c r="AE2584" s="3"/>
      <c r="AF2584" s="3"/>
      <c r="AG2584" s="4"/>
      <c r="AH2584" s="4"/>
      <c r="AI2584" s="4"/>
      <c r="AJ2584" s="1"/>
      <c r="AK2584" s="1"/>
      <c r="AL2584" s="1"/>
      <c r="AM2584" s="1"/>
    </row>
    <row r="2585" spans="1:177" ht="15" customHeight="1" x14ac:dyDescent="0.2">
      <c r="A2585" s="75">
        <f t="shared" si="883"/>
        <v>45520</v>
      </c>
      <c r="B2585" s="2">
        <f t="shared" si="874"/>
        <v>214.24286766</v>
      </c>
      <c r="C2585" s="157">
        <f t="shared" si="871"/>
        <v>212.89106451000001</v>
      </c>
      <c r="D2585" s="158">
        <f t="shared" si="884"/>
        <v>6926.96</v>
      </c>
      <c r="E2585" s="150">
        <f>IF(AND(K2585=1,K2584&gt;1),VLOOKUP(A2584,[1]Plan1!$GA$137:$GD$300,4),E2584)</f>
        <v>6941.51</v>
      </c>
      <c r="F2585" s="152">
        <f t="shared" si="875"/>
        <v>45442</v>
      </c>
      <c r="G2585" s="152">
        <f t="shared" si="872"/>
        <v>45473</v>
      </c>
      <c r="H2585" s="159">
        <f t="shared" si="876"/>
        <v>2.1004885259912065E-3</v>
      </c>
      <c r="I2585" s="160">
        <f t="shared" si="885"/>
        <v>45534</v>
      </c>
      <c r="J2585" s="155">
        <f t="shared" si="873"/>
        <v>31</v>
      </c>
      <c r="K2585" s="155">
        <f t="shared" si="869"/>
        <v>17</v>
      </c>
      <c r="L2585" s="2">
        <f t="shared" si="886"/>
        <v>1.0011513299999999</v>
      </c>
      <c r="M2585" s="157">
        <f t="shared" si="870"/>
        <v>1.0011513299999999</v>
      </c>
      <c r="N2585" s="2">
        <f t="shared" si="877"/>
        <v>213.13617237</v>
      </c>
      <c r="O2585" s="161">
        <f t="shared" si="887"/>
        <v>0</v>
      </c>
      <c r="P2585" s="162">
        <f t="shared" si="878"/>
        <v>0</v>
      </c>
      <c r="Q2585" s="157">
        <f t="shared" si="879"/>
        <v>0</v>
      </c>
      <c r="R2585" s="163">
        <f t="shared" si="888"/>
        <v>0.12</v>
      </c>
      <c r="S2585" s="161">
        <f t="shared" si="880"/>
        <v>17</v>
      </c>
      <c r="T2585" s="161">
        <v>360</v>
      </c>
      <c r="U2585" s="164">
        <f t="shared" si="881"/>
        <v>1.0051924329999999</v>
      </c>
      <c r="V2585" s="157">
        <f t="shared" si="882"/>
        <v>1.10669529</v>
      </c>
      <c r="W2585" s="2">
        <f t="shared" si="889"/>
        <v>0</v>
      </c>
      <c r="X2585" s="8"/>
      <c r="Y2585" s="8"/>
      <c r="Z2585" s="5"/>
      <c r="AA2585" s="1"/>
      <c r="AB2585" s="8"/>
      <c r="AC2585" s="3"/>
      <c r="AD2585" s="1"/>
      <c r="AE2585" s="3"/>
      <c r="AF2585" s="3"/>
      <c r="AG2585" s="4"/>
      <c r="AH2585" s="4"/>
      <c r="AI2585" s="4"/>
      <c r="AJ2585" s="1"/>
      <c r="AK2585" s="1"/>
      <c r="AL2585" s="1"/>
      <c r="AM2585" s="1"/>
    </row>
    <row r="2586" spans="1:177" ht="15" customHeight="1" x14ac:dyDescent="0.2">
      <c r="A2586" s="75">
        <f t="shared" si="883"/>
        <v>45521</v>
      </c>
      <c r="B2586" s="2">
        <f t="shared" si="874"/>
        <v>214.32265311999998</v>
      </c>
      <c r="C2586" s="157">
        <f t="shared" si="871"/>
        <v>212.89106451000001</v>
      </c>
      <c r="D2586" s="158">
        <f t="shared" si="884"/>
        <v>6926.96</v>
      </c>
      <c r="E2586" s="150">
        <f>IF(AND(K2586=1,K2585&gt;1),VLOOKUP(A2585,[1]Plan1!$GA$137:$GD$300,4),E2585)</f>
        <v>6941.51</v>
      </c>
      <c r="F2586" s="152">
        <f t="shared" si="875"/>
        <v>45442</v>
      </c>
      <c r="G2586" s="152">
        <f t="shared" si="872"/>
        <v>45473</v>
      </c>
      <c r="H2586" s="159">
        <f t="shared" si="876"/>
        <v>2.1004885259912065E-3</v>
      </c>
      <c r="I2586" s="160">
        <f t="shared" si="885"/>
        <v>45534</v>
      </c>
      <c r="J2586" s="155">
        <f t="shared" si="873"/>
        <v>31</v>
      </c>
      <c r="K2586" s="155">
        <f t="shared" si="869"/>
        <v>18</v>
      </c>
      <c r="L2586" s="2">
        <f t="shared" si="886"/>
        <v>1.0012190999999999</v>
      </c>
      <c r="M2586" s="157">
        <f t="shared" si="870"/>
        <v>1.0012190999999999</v>
      </c>
      <c r="N2586" s="2">
        <f t="shared" si="877"/>
        <v>213.1506</v>
      </c>
      <c r="O2586" s="161">
        <f t="shared" si="887"/>
        <v>0</v>
      </c>
      <c r="P2586" s="162">
        <f t="shared" si="878"/>
        <v>0</v>
      </c>
      <c r="Q2586" s="157">
        <f t="shared" si="879"/>
        <v>0</v>
      </c>
      <c r="R2586" s="163">
        <f t="shared" si="888"/>
        <v>0.12</v>
      </c>
      <c r="S2586" s="161">
        <f t="shared" si="880"/>
        <v>18</v>
      </c>
      <c r="T2586" s="161">
        <v>360</v>
      </c>
      <c r="U2586" s="164">
        <f t="shared" si="881"/>
        <v>1.005498709</v>
      </c>
      <c r="V2586" s="157">
        <f t="shared" si="882"/>
        <v>1.1720531199999999</v>
      </c>
      <c r="W2586" s="2">
        <f t="shared" si="889"/>
        <v>0</v>
      </c>
      <c r="X2586" s="8"/>
      <c r="Y2586" s="8"/>
      <c r="Z2586" s="5"/>
      <c r="AA2586" s="21"/>
      <c r="AB2586" s="13"/>
      <c r="AC2586" s="27"/>
      <c r="AD2586" s="21"/>
      <c r="AE2586" s="27"/>
      <c r="AF2586" s="27"/>
      <c r="AG2586" s="35"/>
      <c r="AH2586" s="35"/>
      <c r="AI2586" s="35"/>
      <c r="AJ2586" s="21"/>
      <c r="AK2586" s="21"/>
      <c r="AL2586" s="21"/>
      <c r="AM2586" s="21"/>
      <c r="AN2586" s="21"/>
      <c r="AO2586" s="21"/>
      <c r="AP2586" s="21"/>
      <c r="AQ2586" s="21"/>
      <c r="AR2586" s="21"/>
      <c r="AS2586" s="21"/>
      <c r="AT2586" s="21"/>
      <c r="AU2586" s="21"/>
      <c r="AV2586" s="21"/>
      <c r="AW2586" s="21"/>
      <c r="AX2586" s="21"/>
      <c r="AY2586" s="21"/>
      <c r="AZ2586" s="21"/>
      <c r="BA2586" s="21"/>
      <c r="BB2586" s="21"/>
      <c r="BC2586" s="21"/>
      <c r="BD2586" s="21"/>
      <c r="BE2586" s="21"/>
      <c r="BF2586" s="21"/>
      <c r="BG2586" s="21"/>
      <c r="BH2586" s="21"/>
      <c r="BI2586" s="21"/>
      <c r="BJ2586" s="21"/>
      <c r="BK2586" s="21"/>
      <c r="BL2586" s="21"/>
      <c r="BM2586" s="21"/>
      <c r="BN2586" s="21"/>
      <c r="BO2586" s="21"/>
      <c r="BP2586" s="21"/>
      <c r="BQ2586" s="21"/>
      <c r="BR2586" s="21"/>
      <c r="BS2586" s="21"/>
      <c r="BT2586" s="21"/>
      <c r="BU2586" s="21"/>
      <c r="BV2586" s="21"/>
      <c r="BW2586" s="21"/>
      <c r="BX2586" s="21"/>
      <c r="BY2586" s="21"/>
      <c r="BZ2586" s="21"/>
      <c r="CA2586" s="21"/>
      <c r="CB2586" s="21"/>
      <c r="CC2586" s="21"/>
      <c r="CD2586" s="21"/>
      <c r="CE2586" s="21"/>
      <c r="CF2586" s="21"/>
      <c r="CG2586" s="21"/>
      <c r="CH2586" s="21"/>
      <c r="CI2586" s="21"/>
      <c r="CJ2586" s="21"/>
      <c r="CK2586" s="21"/>
      <c r="CL2586" s="21"/>
      <c r="CM2586" s="21"/>
      <c r="CN2586" s="21"/>
      <c r="CO2586" s="21"/>
      <c r="CP2586" s="21"/>
      <c r="CQ2586" s="21"/>
      <c r="CR2586" s="21"/>
      <c r="CS2586" s="21"/>
      <c r="CT2586" s="21"/>
      <c r="CU2586" s="21"/>
      <c r="CV2586" s="21"/>
      <c r="CW2586" s="21"/>
      <c r="CX2586" s="21"/>
      <c r="CY2586" s="21"/>
      <c r="CZ2586" s="21"/>
      <c r="DA2586" s="21"/>
      <c r="DB2586" s="21"/>
      <c r="DC2586" s="21"/>
      <c r="DD2586" s="21"/>
      <c r="DE2586" s="21"/>
      <c r="DF2586" s="21"/>
      <c r="DG2586" s="21"/>
      <c r="DH2586" s="21"/>
      <c r="DI2586" s="21"/>
      <c r="DJ2586" s="21"/>
      <c r="DK2586" s="21"/>
      <c r="DL2586" s="21"/>
      <c r="DM2586" s="21"/>
      <c r="DN2586" s="21"/>
      <c r="DO2586" s="21"/>
      <c r="DP2586" s="21"/>
      <c r="DQ2586" s="21"/>
      <c r="DR2586" s="21"/>
      <c r="DS2586" s="21"/>
      <c r="DT2586" s="21"/>
      <c r="DU2586" s="21"/>
      <c r="DV2586" s="21"/>
      <c r="DW2586" s="21"/>
      <c r="DX2586" s="21"/>
      <c r="DY2586" s="21"/>
      <c r="DZ2586" s="21"/>
      <c r="EA2586" s="21"/>
      <c r="EB2586" s="21"/>
      <c r="EC2586" s="21"/>
      <c r="ED2586" s="21"/>
      <c r="EE2586" s="21"/>
      <c r="EF2586" s="21"/>
      <c r="EG2586" s="21"/>
      <c r="EH2586" s="21"/>
      <c r="EI2586" s="21"/>
      <c r="EJ2586" s="21"/>
      <c r="EK2586" s="21"/>
      <c r="EL2586" s="21"/>
      <c r="EM2586" s="21"/>
      <c r="EN2586" s="21"/>
      <c r="EO2586" s="21"/>
      <c r="EP2586" s="21"/>
      <c r="EQ2586" s="21"/>
      <c r="ER2586" s="21"/>
      <c r="ES2586" s="21"/>
      <c r="ET2586" s="21"/>
      <c r="EU2586" s="21"/>
      <c r="EV2586" s="21"/>
      <c r="EW2586" s="21"/>
      <c r="EX2586" s="21"/>
      <c r="EY2586" s="21"/>
      <c r="EZ2586" s="21"/>
      <c r="FA2586" s="21"/>
      <c r="FB2586" s="21"/>
      <c r="FC2586" s="21"/>
      <c r="FD2586" s="21"/>
      <c r="FE2586" s="21"/>
      <c r="FF2586" s="21"/>
      <c r="FG2586" s="21"/>
    </row>
    <row r="2587" spans="1:177" ht="15" customHeight="1" x14ac:dyDescent="0.2">
      <c r="A2587" s="75">
        <f t="shared" si="883"/>
        <v>45522</v>
      </c>
      <c r="B2587" s="2">
        <f t="shared" si="874"/>
        <v>214.40246723999999</v>
      </c>
      <c r="C2587" s="157">
        <f t="shared" si="871"/>
        <v>212.89106451000001</v>
      </c>
      <c r="D2587" s="158">
        <f t="shared" si="884"/>
        <v>6926.96</v>
      </c>
      <c r="E2587" s="150">
        <f>IF(AND(K2587=1,K2586&gt;1),VLOOKUP(A2586,[1]Plan1!$GA$137:$GD$300,4),E2586)</f>
        <v>6941.51</v>
      </c>
      <c r="F2587" s="152">
        <f t="shared" si="875"/>
        <v>45442</v>
      </c>
      <c r="G2587" s="152">
        <f t="shared" si="872"/>
        <v>45473</v>
      </c>
      <c r="H2587" s="159">
        <f t="shared" si="876"/>
        <v>2.1004885259912065E-3</v>
      </c>
      <c r="I2587" s="160">
        <f t="shared" si="885"/>
        <v>45534</v>
      </c>
      <c r="J2587" s="155">
        <f t="shared" si="873"/>
        <v>31</v>
      </c>
      <c r="K2587" s="155">
        <f t="shared" ref="K2587:K2650" si="890">(J2587-(I2587-A2587))</f>
        <v>19</v>
      </c>
      <c r="L2587" s="2">
        <f t="shared" si="886"/>
        <v>1.0012868699999999</v>
      </c>
      <c r="M2587" s="157">
        <f t="shared" ref="M2587:M2650" si="891">L2587</f>
        <v>1.0012868699999999</v>
      </c>
      <c r="N2587" s="2">
        <f t="shared" si="877"/>
        <v>213.16502763</v>
      </c>
      <c r="O2587" s="161">
        <f t="shared" si="887"/>
        <v>0</v>
      </c>
      <c r="P2587" s="162">
        <f t="shared" si="878"/>
        <v>0</v>
      </c>
      <c r="Q2587" s="157">
        <f t="shared" si="879"/>
        <v>0</v>
      </c>
      <c r="R2587" s="163">
        <f t="shared" si="888"/>
        <v>0.12</v>
      </c>
      <c r="S2587" s="161">
        <f t="shared" si="880"/>
        <v>19</v>
      </c>
      <c r="T2587" s="161">
        <v>360</v>
      </c>
      <c r="U2587" s="164">
        <f t="shared" si="881"/>
        <v>1.0058050780000001</v>
      </c>
      <c r="V2587" s="157">
        <f t="shared" si="882"/>
        <v>1.23743961</v>
      </c>
      <c r="W2587" s="2">
        <f t="shared" si="889"/>
        <v>0</v>
      </c>
      <c r="X2587" s="8"/>
      <c r="Y2587" s="8"/>
      <c r="Z2587" s="5"/>
      <c r="AA2587" s="1"/>
      <c r="AB2587" s="8"/>
      <c r="AC2587" s="3"/>
      <c r="AD2587" s="1"/>
      <c r="AE2587" s="3"/>
      <c r="AF2587" s="3"/>
      <c r="AG2587" s="4"/>
      <c r="AH2587" s="4"/>
      <c r="AI2587" s="4"/>
      <c r="AJ2587" s="1"/>
      <c r="AK2587" s="1"/>
      <c r="AL2587" s="1"/>
      <c r="AM2587" s="1"/>
    </row>
    <row r="2588" spans="1:177" ht="15" customHeight="1" x14ac:dyDescent="0.2">
      <c r="A2588" s="75">
        <f t="shared" si="883"/>
        <v>45523</v>
      </c>
      <c r="B2588" s="2">
        <f t="shared" si="874"/>
        <v>214.48231002</v>
      </c>
      <c r="C2588" s="157">
        <f t="shared" si="871"/>
        <v>212.89106451000001</v>
      </c>
      <c r="D2588" s="158">
        <f t="shared" si="884"/>
        <v>6926.96</v>
      </c>
      <c r="E2588" s="150">
        <f>IF(AND(K2588=1,K2587&gt;1),VLOOKUP(A2587,[1]Plan1!$GA$137:$GD$300,4),E2587)</f>
        <v>6941.51</v>
      </c>
      <c r="F2588" s="152">
        <f t="shared" si="875"/>
        <v>45442</v>
      </c>
      <c r="G2588" s="152">
        <f t="shared" si="872"/>
        <v>45473</v>
      </c>
      <c r="H2588" s="159">
        <f t="shared" si="876"/>
        <v>2.1004885259912065E-3</v>
      </c>
      <c r="I2588" s="160">
        <f t="shared" si="885"/>
        <v>45534</v>
      </c>
      <c r="J2588" s="155">
        <f t="shared" si="873"/>
        <v>31</v>
      </c>
      <c r="K2588" s="155">
        <f t="shared" si="890"/>
        <v>20</v>
      </c>
      <c r="L2588" s="2">
        <f t="shared" si="886"/>
        <v>1.00135464</v>
      </c>
      <c r="M2588" s="157">
        <f t="shared" si="891"/>
        <v>1.00135464</v>
      </c>
      <c r="N2588" s="2">
        <f t="shared" si="877"/>
        <v>213.17945526</v>
      </c>
      <c r="O2588" s="161">
        <f t="shared" si="887"/>
        <v>0</v>
      </c>
      <c r="P2588" s="162">
        <f t="shared" si="878"/>
        <v>0</v>
      </c>
      <c r="Q2588" s="157">
        <f t="shared" si="879"/>
        <v>0</v>
      </c>
      <c r="R2588" s="163">
        <f t="shared" si="888"/>
        <v>0.12</v>
      </c>
      <c r="S2588" s="161">
        <f t="shared" si="880"/>
        <v>20</v>
      </c>
      <c r="T2588" s="161">
        <v>360</v>
      </c>
      <c r="U2588" s="164">
        <f t="shared" si="881"/>
        <v>1.00611154</v>
      </c>
      <c r="V2588" s="157">
        <f t="shared" si="882"/>
        <v>1.30285476</v>
      </c>
      <c r="W2588" s="2">
        <f t="shared" si="889"/>
        <v>0</v>
      </c>
      <c r="X2588" s="8"/>
      <c r="Y2588" s="8"/>
      <c r="Z2588" s="5"/>
      <c r="AA2588" s="1"/>
      <c r="AB2588" s="8"/>
      <c r="AC2588" s="3"/>
      <c r="AD2588" s="1"/>
      <c r="AE2588" s="3"/>
      <c r="AF2588" s="3"/>
      <c r="AG2588" s="4"/>
      <c r="AH2588" s="4"/>
      <c r="AI2588" s="4"/>
      <c r="AJ2588" s="1"/>
      <c r="AK2588" s="1"/>
      <c r="AL2588" s="1"/>
      <c r="AM2588" s="1"/>
    </row>
    <row r="2589" spans="1:177" ht="15" customHeight="1" x14ac:dyDescent="0.2">
      <c r="A2589" s="75">
        <f t="shared" si="883"/>
        <v>45524</v>
      </c>
      <c r="B2589" s="2">
        <f t="shared" si="874"/>
        <v>214.56218361000001</v>
      </c>
      <c r="C2589" s="157">
        <f t="shared" si="871"/>
        <v>212.89106451000001</v>
      </c>
      <c r="D2589" s="158">
        <f t="shared" si="884"/>
        <v>6926.96</v>
      </c>
      <c r="E2589" s="150">
        <f>IF(AND(K2589=1,K2588&gt;1),VLOOKUP(A2588,[1]Plan1!$GA$137:$GD$300,4),E2588)</f>
        <v>6941.51</v>
      </c>
      <c r="F2589" s="152">
        <f t="shared" si="875"/>
        <v>45442</v>
      </c>
      <c r="G2589" s="152">
        <f t="shared" si="872"/>
        <v>45473</v>
      </c>
      <c r="H2589" s="159">
        <f t="shared" si="876"/>
        <v>2.1004885259912065E-3</v>
      </c>
      <c r="I2589" s="160">
        <f t="shared" si="885"/>
        <v>45534</v>
      </c>
      <c r="J2589" s="155">
        <f t="shared" si="873"/>
        <v>31</v>
      </c>
      <c r="K2589" s="155">
        <f t="shared" si="890"/>
        <v>21</v>
      </c>
      <c r="L2589" s="2">
        <f t="shared" si="886"/>
        <v>1.0014224199999999</v>
      </c>
      <c r="M2589" s="157">
        <f t="shared" si="891"/>
        <v>1.0014224199999999</v>
      </c>
      <c r="N2589" s="2">
        <f t="shared" si="877"/>
        <v>213.19388501</v>
      </c>
      <c r="O2589" s="161">
        <f t="shared" si="887"/>
        <v>0</v>
      </c>
      <c r="P2589" s="162">
        <f t="shared" si="878"/>
        <v>0</v>
      </c>
      <c r="Q2589" s="157">
        <f t="shared" si="879"/>
        <v>0</v>
      </c>
      <c r="R2589" s="163">
        <f t="shared" si="888"/>
        <v>0.12</v>
      </c>
      <c r="S2589" s="161">
        <f t="shared" si="880"/>
        <v>21</v>
      </c>
      <c r="T2589" s="161">
        <v>360</v>
      </c>
      <c r="U2589" s="164">
        <f t="shared" si="881"/>
        <v>1.0064180949999999</v>
      </c>
      <c r="V2589" s="157">
        <f t="shared" si="882"/>
        <v>1.3682985999999999</v>
      </c>
      <c r="W2589" s="2">
        <f t="shared" si="889"/>
        <v>0</v>
      </c>
      <c r="X2589" s="8"/>
      <c r="Y2589" s="8"/>
      <c r="Z2589" s="5"/>
      <c r="AA2589" s="1"/>
      <c r="AB2589" s="8"/>
      <c r="AC2589" s="3"/>
      <c r="AD2589" s="1"/>
      <c r="AE2589" s="3"/>
      <c r="AF2589" s="3"/>
      <c r="AG2589" s="4"/>
      <c r="AH2589" s="4"/>
      <c r="AI2589" s="4"/>
      <c r="AJ2589" s="1"/>
      <c r="AK2589" s="1"/>
      <c r="AL2589" s="1"/>
      <c r="AM2589" s="1"/>
    </row>
    <row r="2590" spans="1:177" ht="15" customHeight="1" x14ac:dyDescent="0.2">
      <c r="A2590" s="75">
        <f t="shared" si="883"/>
        <v>45525</v>
      </c>
      <c r="B2590" s="2">
        <f t="shared" si="874"/>
        <v>214.64208823999999</v>
      </c>
      <c r="C2590" s="157">
        <f t="shared" si="871"/>
        <v>212.89106451000001</v>
      </c>
      <c r="D2590" s="158">
        <f t="shared" si="884"/>
        <v>6926.96</v>
      </c>
      <c r="E2590" s="150">
        <f>IF(AND(K2590=1,K2589&gt;1),VLOOKUP(A2589,[1]Plan1!$GA$137:$GD$300,4),E2589)</f>
        <v>6941.51</v>
      </c>
      <c r="F2590" s="152">
        <f t="shared" si="875"/>
        <v>45442</v>
      </c>
      <c r="G2590" s="152">
        <f t="shared" si="872"/>
        <v>45473</v>
      </c>
      <c r="H2590" s="159">
        <f t="shared" si="876"/>
        <v>2.1004885259912065E-3</v>
      </c>
      <c r="I2590" s="160">
        <f t="shared" si="885"/>
        <v>45534</v>
      </c>
      <c r="J2590" s="155">
        <f t="shared" si="873"/>
        <v>31</v>
      </c>
      <c r="K2590" s="155">
        <f t="shared" si="890"/>
        <v>22</v>
      </c>
      <c r="L2590" s="2">
        <f t="shared" si="886"/>
        <v>1.00149021</v>
      </c>
      <c r="M2590" s="157">
        <f t="shared" si="891"/>
        <v>1.00149021</v>
      </c>
      <c r="N2590" s="2">
        <f t="shared" si="877"/>
        <v>213.2083169</v>
      </c>
      <c r="O2590" s="161">
        <f t="shared" si="887"/>
        <v>0</v>
      </c>
      <c r="P2590" s="162">
        <f t="shared" si="878"/>
        <v>0</v>
      </c>
      <c r="Q2590" s="157">
        <f t="shared" si="879"/>
        <v>0</v>
      </c>
      <c r="R2590" s="163">
        <f t="shared" si="888"/>
        <v>0.12</v>
      </c>
      <c r="S2590" s="161">
        <f t="shared" si="880"/>
        <v>22</v>
      </c>
      <c r="T2590" s="161">
        <v>360</v>
      </c>
      <c r="U2590" s="164">
        <f t="shared" si="881"/>
        <v>1.006724744</v>
      </c>
      <c r="V2590" s="157">
        <f t="shared" si="882"/>
        <v>1.4337713400000001</v>
      </c>
      <c r="W2590" s="2">
        <f t="shared" si="889"/>
        <v>0</v>
      </c>
      <c r="X2590" s="8"/>
      <c r="Y2590" s="8"/>
      <c r="Z2590" s="5"/>
      <c r="AA2590" s="1"/>
      <c r="AB2590" s="8"/>
      <c r="AC2590" s="3"/>
      <c r="AD2590" s="1"/>
      <c r="AE2590" s="3"/>
      <c r="AF2590" s="3"/>
      <c r="AG2590" s="4"/>
      <c r="AH2590" s="4"/>
      <c r="AI2590" s="4"/>
      <c r="AJ2590" s="1"/>
      <c r="AK2590" s="1"/>
      <c r="AL2590" s="1"/>
      <c r="AM2590" s="1"/>
    </row>
    <row r="2591" spans="1:177" ht="15" customHeight="1" x14ac:dyDescent="0.2">
      <c r="A2591" s="75">
        <f t="shared" si="883"/>
        <v>45526</v>
      </c>
      <c r="B2591" s="2">
        <f t="shared" si="874"/>
        <v>214.72202175999999</v>
      </c>
      <c r="C2591" s="157">
        <f t="shared" si="871"/>
        <v>212.89106451000001</v>
      </c>
      <c r="D2591" s="158">
        <f t="shared" si="884"/>
        <v>6926.96</v>
      </c>
      <c r="E2591" s="150">
        <f>IF(AND(K2591=1,K2590&gt;1),VLOOKUP(A2590,[1]Plan1!$GA$137:$GD$300,4),E2590)</f>
        <v>6941.51</v>
      </c>
      <c r="F2591" s="152">
        <f t="shared" si="875"/>
        <v>45442</v>
      </c>
      <c r="G2591" s="152">
        <f t="shared" si="872"/>
        <v>45473</v>
      </c>
      <c r="H2591" s="159">
        <f t="shared" si="876"/>
        <v>2.1004885259912065E-3</v>
      </c>
      <c r="I2591" s="160">
        <f t="shared" si="885"/>
        <v>45534</v>
      </c>
      <c r="J2591" s="155">
        <f t="shared" si="873"/>
        <v>31</v>
      </c>
      <c r="K2591" s="155">
        <f t="shared" si="890"/>
        <v>23</v>
      </c>
      <c r="L2591" s="2">
        <f t="shared" si="886"/>
        <v>1.0015579999999999</v>
      </c>
      <c r="M2591" s="157">
        <f t="shared" si="891"/>
        <v>1.0015579999999999</v>
      </c>
      <c r="N2591" s="2">
        <f t="shared" si="877"/>
        <v>213.22274877999999</v>
      </c>
      <c r="O2591" s="161">
        <f t="shared" si="887"/>
        <v>0</v>
      </c>
      <c r="P2591" s="162">
        <f t="shared" si="878"/>
        <v>0</v>
      </c>
      <c r="Q2591" s="157">
        <f t="shared" si="879"/>
        <v>0</v>
      </c>
      <c r="R2591" s="163">
        <f t="shared" si="888"/>
        <v>0.12</v>
      </c>
      <c r="S2591" s="161">
        <f t="shared" si="880"/>
        <v>23</v>
      </c>
      <c r="T2591" s="161">
        <v>360</v>
      </c>
      <c r="U2591" s="164">
        <f t="shared" si="881"/>
        <v>1.0070314869999999</v>
      </c>
      <c r="V2591" s="157">
        <f t="shared" si="882"/>
        <v>1.49927298</v>
      </c>
      <c r="W2591" s="2">
        <f t="shared" si="889"/>
        <v>0</v>
      </c>
      <c r="X2591" s="8"/>
      <c r="Y2591" s="8"/>
      <c r="Z2591" s="5"/>
      <c r="AA2591" s="1"/>
      <c r="AB2591" s="8"/>
      <c r="AC2591" s="3"/>
      <c r="AD2591" s="1"/>
      <c r="AE2591" s="3"/>
      <c r="AF2591" s="3"/>
      <c r="AG2591" s="4"/>
      <c r="AH2591" s="4"/>
      <c r="AI2591" s="4"/>
      <c r="AJ2591" s="1"/>
      <c r="AK2591" s="1"/>
      <c r="AL2591" s="1"/>
      <c r="AM2591" s="1"/>
    </row>
    <row r="2592" spans="1:177" ht="15" customHeight="1" x14ac:dyDescent="0.2">
      <c r="A2592" s="75">
        <f t="shared" si="883"/>
        <v>45527</v>
      </c>
      <c r="B2592" s="2">
        <f t="shared" si="874"/>
        <v>214.80198396999998</v>
      </c>
      <c r="C2592" s="157">
        <f t="shared" si="871"/>
        <v>212.89106451000001</v>
      </c>
      <c r="D2592" s="158">
        <f t="shared" si="884"/>
        <v>6926.96</v>
      </c>
      <c r="E2592" s="150">
        <f>IF(AND(K2592=1,K2591&gt;1),VLOOKUP(A2591,[1]Plan1!$GA$137:$GD$300,4),E2591)</f>
        <v>6941.51</v>
      </c>
      <c r="F2592" s="152">
        <f t="shared" si="875"/>
        <v>45442</v>
      </c>
      <c r="G2592" s="152">
        <f t="shared" si="872"/>
        <v>45473</v>
      </c>
      <c r="H2592" s="159">
        <f t="shared" si="876"/>
        <v>2.1004885259912065E-3</v>
      </c>
      <c r="I2592" s="160">
        <f t="shared" si="885"/>
        <v>45534</v>
      </c>
      <c r="J2592" s="155">
        <f t="shared" si="873"/>
        <v>31</v>
      </c>
      <c r="K2592" s="155">
        <f t="shared" si="890"/>
        <v>24</v>
      </c>
      <c r="L2592" s="2">
        <f t="shared" si="886"/>
        <v>1.0016257900000001</v>
      </c>
      <c r="M2592" s="157">
        <f t="shared" si="891"/>
        <v>1.0016257900000001</v>
      </c>
      <c r="N2592" s="2">
        <f t="shared" si="877"/>
        <v>213.23718066999999</v>
      </c>
      <c r="O2592" s="161">
        <f t="shared" si="887"/>
        <v>0</v>
      </c>
      <c r="P2592" s="162">
        <f t="shared" si="878"/>
        <v>0</v>
      </c>
      <c r="Q2592" s="157">
        <f t="shared" si="879"/>
        <v>0</v>
      </c>
      <c r="R2592" s="163">
        <f t="shared" si="888"/>
        <v>0.12</v>
      </c>
      <c r="S2592" s="161">
        <f t="shared" si="880"/>
        <v>24</v>
      </c>
      <c r="T2592" s="161">
        <v>360</v>
      </c>
      <c r="U2592" s="164">
        <f t="shared" si="881"/>
        <v>1.0073383229999999</v>
      </c>
      <c r="V2592" s="157">
        <f t="shared" si="882"/>
        <v>1.5648032999999999</v>
      </c>
      <c r="W2592" s="2">
        <f t="shared" si="889"/>
        <v>0</v>
      </c>
      <c r="X2592" s="8"/>
      <c r="Y2592" s="8"/>
      <c r="Z2592" s="5"/>
      <c r="AA2592" s="20"/>
      <c r="AB2592" s="19"/>
      <c r="AC2592" s="28"/>
      <c r="AD2592" s="20"/>
      <c r="AE2592" s="28"/>
      <c r="AF2592" s="28"/>
      <c r="AG2592" s="37"/>
      <c r="AH2592" s="37"/>
      <c r="AI2592" s="37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  <c r="EA2592" s="20"/>
      <c r="EB2592" s="20"/>
      <c r="EC2592" s="20"/>
      <c r="ED2592" s="20"/>
      <c r="EE2592" s="20"/>
      <c r="EF2592" s="20"/>
      <c r="EG2592" s="20"/>
      <c r="EH2592" s="20"/>
      <c r="EI2592" s="20"/>
      <c r="EJ2592" s="20"/>
      <c r="EK2592" s="20"/>
      <c r="EL2592" s="20"/>
      <c r="EM2592" s="20"/>
      <c r="EN2592" s="20"/>
      <c r="EO2592" s="20"/>
      <c r="EP2592" s="20"/>
      <c r="EQ2592" s="20"/>
      <c r="ER2592" s="20"/>
      <c r="ES2592" s="20"/>
      <c r="ET2592" s="20"/>
      <c r="EU2592" s="20"/>
      <c r="EV2592" s="20"/>
      <c r="EW2592" s="20"/>
      <c r="EX2592" s="20"/>
      <c r="EY2592" s="20"/>
      <c r="EZ2592" s="20"/>
      <c r="FA2592" s="20"/>
      <c r="FB2592" s="20"/>
      <c r="FC2592" s="20"/>
      <c r="FD2592" s="20"/>
      <c r="FE2592" s="20"/>
      <c r="FF2592" s="20"/>
      <c r="FG2592" s="20"/>
      <c r="FH2592" s="20"/>
      <c r="FI2592" s="20"/>
      <c r="FJ2592" s="20"/>
      <c r="FK2592" s="20"/>
      <c r="FL2592" s="20"/>
      <c r="FM2592" s="20"/>
      <c r="FN2592" s="20"/>
      <c r="FO2592" s="20"/>
      <c r="FP2592" s="20"/>
      <c r="FQ2592" s="20"/>
      <c r="FR2592" s="20"/>
      <c r="FS2592" s="20"/>
      <c r="FT2592" s="20"/>
      <c r="FU2592" s="20"/>
    </row>
    <row r="2593" spans="1:39" ht="15" customHeight="1" x14ac:dyDescent="0.2">
      <c r="A2593" s="75">
        <f t="shared" si="883"/>
        <v>45528</v>
      </c>
      <c r="B2593" s="2">
        <f t="shared" si="874"/>
        <v>214.88197700999999</v>
      </c>
      <c r="C2593" s="157">
        <f t="shared" si="871"/>
        <v>212.89106451000001</v>
      </c>
      <c r="D2593" s="158">
        <f t="shared" si="884"/>
        <v>6926.96</v>
      </c>
      <c r="E2593" s="150">
        <f>IF(AND(K2593=1,K2592&gt;1),VLOOKUP(A2592,[1]Plan1!$GA$137:$GD$300,4),E2592)</f>
        <v>6941.51</v>
      </c>
      <c r="F2593" s="152">
        <f t="shared" si="875"/>
        <v>45442</v>
      </c>
      <c r="G2593" s="152">
        <f t="shared" si="872"/>
        <v>45473</v>
      </c>
      <c r="H2593" s="159">
        <f t="shared" si="876"/>
        <v>2.1004885259912065E-3</v>
      </c>
      <c r="I2593" s="160">
        <f t="shared" si="885"/>
        <v>45534</v>
      </c>
      <c r="J2593" s="155">
        <f t="shared" si="873"/>
        <v>31</v>
      </c>
      <c r="K2593" s="155">
        <f t="shared" si="890"/>
        <v>25</v>
      </c>
      <c r="L2593" s="2">
        <f t="shared" si="886"/>
        <v>1.0016935899999999</v>
      </c>
      <c r="M2593" s="157">
        <f t="shared" si="891"/>
        <v>1.0016935899999999</v>
      </c>
      <c r="N2593" s="2">
        <f t="shared" si="877"/>
        <v>213.25161467999999</v>
      </c>
      <c r="O2593" s="161">
        <f t="shared" si="887"/>
        <v>0</v>
      </c>
      <c r="P2593" s="162">
        <f t="shared" si="878"/>
        <v>0</v>
      </c>
      <c r="Q2593" s="157">
        <f t="shared" si="879"/>
        <v>0</v>
      </c>
      <c r="R2593" s="163">
        <f t="shared" si="888"/>
        <v>0.12</v>
      </c>
      <c r="S2593" s="161">
        <f t="shared" si="880"/>
        <v>25</v>
      </c>
      <c r="T2593" s="161">
        <v>360</v>
      </c>
      <c r="U2593" s="164">
        <f t="shared" si="881"/>
        <v>1.0076452520000001</v>
      </c>
      <c r="V2593" s="157">
        <f t="shared" si="882"/>
        <v>1.6303623300000001</v>
      </c>
      <c r="W2593" s="2">
        <f t="shared" si="889"/>
        <v>0</v>
      </c>
      <c r="X2593" s="8"/>
      <c r="Y2593" s="8"/>
      <c r="Z2593" s="5"/>
      <c r="AA2593" s="1"/>
      <c r="AB2593" s="8"/>
      <c r="AC2593" s="3"/>
      <c r="AD2593" s="1"/>
      <c r="AE2593" s="3"/>
      <c r="AF2593" s="3"/>
      <c r="AG2593" s="4"/>
      <c r="AH2593" s="4"/>
      <c r="AI2593" s="4"/>
      <c r="AJ2593" s="1"/>
      <c r="AK2593" s="1"/>
      <c r="AL2593" s="1"/>
      <c r="AM2593" s="1"/>
    </row>
    <row r="2594" spans="1:39" ht="15" customHeight="1" x14ac:dyDescent="0.2">
      <c r="A2594" s="75">
        <f t="shared" si="883"/>
        <v>45529</v>
      </c>
      <c r="B2594" s="2">
        <f t="shared" si="874"/>
        <v>214.96200111000002</v>
      </c>
      <c r="C2594" s="157">
        <f t="shared" si="871"/>
        <v>212.89106451000001</v>
      </c>
      <c r="D2594" s="158">
        <f t="shared" si="884"/>
        <v>6926.96</v>
      </c>
      <c r="E2594" s="150">
        <f>IF(AND(K2594=1,K2593&gt;1),VLOOKUP(A2593,[1]Plan1!$GA$137:$GD$300,4),E2593)</f>
        <v>6941.51</v>
      </c>
      <c r="F2594" s="152">
        <f t="shared" si="875"/>
        <v>45442</v>
      </c>
      <c r="G2594" s="152">
        <f t="shared" si="872"/>
        <v>45473</v>
      </c>
      <c r="H2594" s="159">
        <f t="shared" si="876"/>
        <v>2.1004885259912065E-3</v>
      </c>
      <c r="I2594" s="160">
        <f t="shared" si="885"/>
        <v>45534</v>
      </c>
      <c r="J2594" s="155">
        <f t="shared" si="873"/>
        <v>31</v>
      </c>
      <c r="K2594" s="155">
        <f t="shared" si="890"/>
        <v>26</v>
      </c>
      <c r="L2594" s="2">
        <f t="shared" si="886"/>
        <v>1.0017613999999999</v>
      </c>
      <c r="M2594" s="157">
        <f t="shared" si="891"/>
        <v>1.0017613999999999</v>
      </c>
      <c r="N2594" s="2">
        <f t="shared" si="877"/>
        <v>213.26605083000001</v>
      </c>
      <c r="O2594" s="161">
        <f t="shared" si="887"/>
        <v>0</v>
      </c>
      <c r="P2594" s="162">
        <f t="shared" si="878"/>
        <v>0</v>
      </c>
      <c r="Q2594" s="157">
        <f t="shared" si="879"/>
        <v>0</v>
      </c>
      <c r="R2594" s="163">
        <f t="shared" si="888"/>
        <v>0.12</v>
      </c>
      <c r="S2594" s="161">
        <f t="shared" si="880"/>
        <v>26</v>
      </c>
      <c r="T2594" s="161">
        <v>360</v>
      </c>
      <c r="U2594" s="164">
        <f t="shared" si="881"/>
        <v>1.0079522750000001</v>
      </c>
      <c r="V2594" s="157">
        <f t="shared" si="882"/>
        <v>1.6959502799999999</v>
      </c>
      <c r="W2594" s="2">
        <f t="shared" si="889"/>
        <v>0</v>
      </c>
      <c r="X2594" s="8"/>
      <c r="Y2594" s="8"/>
      <c r="Z2594" s="5"/>
      <c r="AA2594" s="1"/>
      <c r="AB2594" s="8"/>
      <c r="AC2594" s="3"/>
      <c r="AD2594" s="1"/>
      <c r="AE2594" s="3"/>
      <c r="AF2594" s="3"/>
      <c r="AG2594" s="4"/>
      <c r="AH2594" s="4"/>
      <c r="AI2594" s="4"/>
      <c r="AJ2594" s="1"/>
      <c r="AK2594" s="1"/>
      <c r="AL2594" s="1"/>
      <c r="AM2594" s="1"/>
    </row>
    <row r="2595" spans="1:39" ht="15" customHeight="1" x14ac:dyDescent="0.2">
      <c r="A2595" s="75">
        <f t="shared" si="883"/>
        <v>45530</v>
      </c>
      <c r="B2595" s="2">
        <f t="shared" si="874"/>
        <v>215.04205389999998</v>
      </c>
      <c r="C2595" s="157">
        <f t="shared" si="871"/>
        <v>212.89106451000001</v>
      </c>
      <c r="D2595" s="158">
        <f t="shared" si="884"/>
        <v>6926.96</v>
      </c>
      <c r="E2595" s="150">
        <f>IF(AND(K2595=1,K2594&gt;1),VLOOKUP(A2594,[1]Plan1!$GA$137:$GD$300,4),E2594)</f>
        <v>6941.51</v>
      </c>
      <c r="F2595" s="152">
        <f t="shared" si="875"/>
        <v>45442</v>
      </c>
      <c r="G2595" s="152">
        <f t="shared" si="872"/>
        <v>45473</v>
      </c>
      <c r="H2595" s="159">
        <f t="shared" si="876"/>
        <v>2.1004885259912065E-3</v>
      </c>
      <c r="I2595" s="160">
        <f t="shared" si="885"/>
        <v>45534</v>
      </c>
      <c r="J2595" s="155">
        <f t="shared" si="873"/>
        <v>31</v>
      </c>
      <c r="K2595" s="155">
        <f t="shared" si="890"/>
        <v>27</v>
      </c>
      <c r="L2595" s="2">
        <f t="shared" si="886"/>
        <v>1.0018292099999999</v>
      </c>
      <c r="M2595" s="157">
        <f t="shared" si="891"/>
        <v>1.0018292099999999</v>
      </c>
      <c r="N2595" s="2">
        <f t="shared" si="877"/>
        <v>213.28048697</v>
      </c>
      <c r="O2595" s="161">
        <f t="shared" si="887"/>
        <v>0</v>
      </c>
      <c r="P2595" s="162">
        <f t="shared" si="878"/>
        <v>0</v>
      </c>
      <c r="Q2595" s="157">
        <f t="shared" si="879"/>
        <v>0</v>
      </c>
      <c r="R2595" s="163">
        <f t="shared" si="888"/>
        <v>0.12</v>
      </c>
      <c r="S2595" s="161">
        <f t="shared" si="880"/>
        <v>27</v>
      </c>
      <c r="T2595" s="161">
        <v>360</v>
      </c>
      <c r="U2595" s="164">
        <f t="shared" si="881"/>
        <v>1.0082593909999999</v>
      </c>
      <c r="V2595" s="157">
        <f t="shared" si="882"/>
        <v>1.7615669300000001</v>
      </c>
      <c r="W2595" s="2">
        <f t="shared" si="889"/>
        <v>0</v>
      </c>
      <c r="X2595" s="8"/>
      <c r="Y2595" s="8"/>
      <c r="Z2595" s="5"/>
      <c r="AA2595" s="1"/>
      <c r="AB2595" s="8"/>
      <c r="AC2595" s="3"/>
      <c r="AD2595" s="1"/>
      <c r="AE2595" s="3"/>
      <c r="AF2595" s="3"/>
      <c r="AG2595" s="4"/>
      <c r="AH2595" s="4"/>
      <c r="AI2595" s="4"/>
      <c r="AJ2595" s="1"/>
      <c r="AK2595" s="1"/>
      <c r="AL2595" s="1"/>
      <c r="AM2595" s="1"/>
    </row>
    <row r="2596" spans="1:39" ht="15" customHeight="1" x14ac:dyDescent="0.2">
      <c r="A2596" s="75">
        <f t="shared" si="883"/>
        <v>45531</v>
      </c>
      <c r="B2596" s="2">
        <f t="shared" si="874"/>
        <v>215.12213561000002</v>
      </c>
      <c r="C2596" s="157">
        <f t="shared" si="871"/>
        <v>212.89106451000001</v>
      </c>
      <c r="D2596" s="158">
        <f t="shared" si="884"/>
        <v>6926.96</v>
      </c>
      <c r="E2596" s="150">
        <f>IF(AND(K2596=1,K2595&gt;1),VLOOKUP(A2595,[1]Plan1!$GA$137:$GD$300,4),E2595)</f>
        <v>6941.51</v>
      </c>
      <c r="F2596" s="152">
        <f t="shared" si="875"/>
        <v>45442</v>
      </c>
      <c r="G2596" s="152">
        <f t="shared" si="872"/>
        <v>45473</v>
      </c>
      <c r="H2596" s="159">
        <f t="shared" si="876"/>
        <v>2.1004885259912065E-3</v>
      </c>
      <c r="I2596" s="160">
        <f t="shared" si="885"/>
        <v>45534</v>
      </c>
      <c r="J2596" s="155">
        <f t="shared" si="873"/>
        <v>31</v>
      </c>
      <c r="K2596" s="155">
        <f t="shared" si="890"/>
        <v>28</v>
      </c>
      <c r="L2596" s="2">
        <f t="shared" si="886"/>
        <v>1.0018970199999999</v>
      </c>
      <c r="M2596" s="157">
        <f t="shared" si="891"/>
        <v>1.0018970199999999</v>
      </c>
      <c r="N2596" s="2">
        <f t="shared" si="877"/>
        <v>213.29492311000001</v>
      </c>
      <c r="O2596" s="161">
        <f t="shared" si="887"/>
        <v>0</v>
      </c>
      <c r="P2596" s="162">
        <f t="shared" si="878"/>
        <v>0</v>
      </c>
      <c r="Q2596" s="157">
        <f t="shared" si="879"/>
        <v>0</v>
      </c>
      <c r="R2596" s="163">
        <f t="shared" si="888"/>
        <v>0.12</v>
      </c>
      <c r="S2596" s="161">
        <f t="shared" si="880"/>
        <v>28</v>
      </c>
      <c r="T2596" s="161">
        <v>360</v>
      </c>
      <c r="U2596" s="164">
        <f t="shared" si="881"/>
        <v>1.0085666010000001</v>
      </c>
      <c r="V2596" s="157">
        <f t="shared" si="882"/>
        <v>1.8272124999999999</v>
      </c>
      <c r="W2596" s="2">
        <f t="shared" si="889"/>
        <v>0</v>
      </c>
      <c r="X2596" s="8"/>
      <c r="Y2596" s="8"/>
      <c r="Z2596" s="5"/>
      <c r="AA2596" s="1"/>
      <c r="AB2596" s="8"/>
      <c r="AC2596" s="3"/>
      <c r="AD2596" s="1"/>
      <c r="AE2596" s="3"/>
      <c r="AF2596" s="3"/>
      <c r="AG2596" s="4"/>
      <c r="AH2596" s="4"/>
      <c r="AI2596" s="4"/>
      <c r="AJ2596" s="1"/>
      <c r="AK2596" s="1"/>
      <c r="AL2596" s="1"/>
      <c r="AM2596" s="1"/>
    </row>
    <row r="2597" spans="1:39" ht="15" customHeight="1" x14ac:dyDescent="0.2">
      <c r="A2597" s="75">
        <f t="shared" si="883"/>
        <v>45532</v>
      </c>
      <c r="B2597" s="2">
        <f t="shared" si="874"/>
        <v>215.20224838000001</v>
      </c>
      <c r="C2597" s="157">
        <f t="shared" si="871"/>
        <v>212.89106451000001</v>
      </c>
      <c r="D2597" s="158">
        <f t="shared" si="884"/>
        <v>6926.96</v>
      </c>
      <c r="E2597" s="150">
        <f>IF(AND(K2597=1,K2596&gt;1),VLOOKUP(A2596,[1]Plan1!$GA$137:$GD$300,4),E2596)</f>
        <v>6941.51</v>
      </c>
      <c r="F2597" s="152">
        <f t="shared" si="875"/>
        <v>45442</v>
      </c>
      <c r="G2597" s="152">
        <f t="shared" si="872"/>
        <v>45473</v>
      </c>
      <c r="H2597" s="159">
        <f t="shared" si="876"/>
        <v>2.1004885259912065E-3</v>
      </c>
      <c r="I2597" s="160">
        <f t="shared" si="885"/>
        <v>45534</v>
      </c>
      <c r="J2597" s="155">
        <f t="shared" si="873"/>
        <v>31</v>
      </c>
      <c r="K2597" s="155">
        <f t="shared" si="890"/>
        <v>29</v>
      </c>
      <c r="L2597" s="2">
        <f t="shared" si="886"/>
        <v>1.0019648400000001</v>
      </c>
      <c r="M2597" s="157">
        <f t="shared" si="891"/>
        <v>1.0019648400000001</v>
      </c>
      <c r="N2597" s="2">
        <f t="shared" si="877"/>
        <v>213.30936138000001</v>
      </c>
      <c r="O2597" s="161">
        <f t="shared" si="887"/>
        <v>0</v>
      </c>
      <c r="P2597" s="162">
        <f t="shared" si="878"/>
        <v>0</v>
      </c>
      <c r="Q2597" s="157">
        <f t="shared" si="879"/>
        <v>0</v>
      </c>
      <c r="R2597" s="163">
        <f t="shared" si="888"/>
        <v>0.12</v>
      </c>
      <c r="S2597" s="161">
        <f t="shared" si="880"/>
        <v>29</v>
      </c>
      <c r="T2597" s="161">
        <v>360</v>
      </c>
      <c r="U2597" s="164">
        <f t="shared" si="881"/>
        <v>1.008873905</v>
      </c>
      <c r="V2597" s="157">
        <f t="shared" si="882"/>
        <v>1.892887</v>
      </c>
      <c r="W2597" s="2">
        <f t="shared" si="889"/>
        <v>0</v>
      </c>
      <c r="X2597" s="8"/>
      <c r="Y2597" s="8"/>
      <c r="Z2597" s="5"/>
      <c r="AA2597" s="1"/>
      <c r="AB2597" s="8"/>
      <c r="AC2597" s="3"/>
      <c r="AD2597" s="1"/>
      <c r="AE2597" s="3"/>
      <c r="AF2597" s="3"/>
      <c r="AG2597" s="4"/>
      <c r="AH2597" s="4"/>
      <c r="AI2597" s="4"/>
      <c r="AJ2597" s="1"/>
      <c r="AK2597" s="1"/>
      <c r="AL2597" s="1"/>
      <c r="AM2597" s="1"/>
    </row>
    <row r="2598" spans="1:39" ht="15" customHeight="1" x14ac:dyDescent="0.2">
      <c r="A2598" s="75">
        <f t="shared" si="883"/>
        <v>45533</v>
      </c>
      <c r="B2598" s="2">
        <f t="shared" si="874"/>
        <v>215.28238987999998</v>
      </c>
      <c r="C2598" s="157">
        <f t="shared" si="871"/>
        <v>212.89106451000001</v>
      </c>
      <c r="D2598" s="158">
        <f t="shared" si="884"/>
        <v>6926.96</v>
      </c>
      <c r="E2598" s="150">
        <f>IF(AND(K2598=1,K2597&gt;1),VLOOKUP(A2597,[1]Plan1!$GA$137:$GD$300,4),E2597)</f>
        <v>6941.51</v>
      </c>
      <c r="F2598" s="152">
        <f t="shared" si="875"/>
        <v>45442</v>
      </c>
      <c r="G2598" s="152">
        <f t="shared" si="872"/>
        <v>45473</v>
      </c>
      <c r="H2598" s="159">
        <f t="shared" si="876"/>
        <v>2.1004885259912065E-3</v>
      </c>
      <c r="I2598" s="160">
        <f t="shared" si="885"/>
        <v>45534</v>
      </c>
      <c r="J2598" s="155">
        <f t="shared" si="873"/>
        <v>31</v>
      </c>
      <c r="K2598" s="155">
        <f t="shared" si="890"/>
        <v>30</v>
      </c>
      <c r="L2598" s="2">
        <f t="shared" si="886"/>
        <v>1.00203266</v>
      </c>
      <c r="M2598" s="157">
        <f t="shared" si="891"/>
        <v>1.00203266</v>
      </c>
      <c r="N2598" s="2">
        <f t="shared" si="877"/>
        <v>213.32379965999999</v>
      </c>
      <c r="O2598" s="161">
        <f t="shared" si="887"/>
        <v>0</v>
      </c>
      <c r="P2598" s="162">
        <f t="shared" si="878"/>
        <v>0</v>
      </c>
      <c r="Q2598" s="157">
        <f t="shared" si="879"/>
        <v>0</v>
      </c>
      <c r="R2598" s="163">
        <f t="shared" si="888"/>
        <v>0.12</v>
      </c>
      <c r="S2598" s="161">
        <f t="shared" si="880"/>
        <v>30</v>
      </c>
      <c r="T2598" s="161">
        <v>360</v>
      </c>
      <c r="U2598" s="164">
        <f t="shared" si="881"/>
        <v>1.009181302</v>
      </c>
      <c r="V2598" s="157">
        <f t="shared" si="882"/>
        <v>1.95859022</v>
      </c>
      <c r="W2598" s="2">
        <f t="shared" si="889"/>
        <v>0</v>
      </c>
      <c r="X2598" s="8"/>
      <c r="Y2598" s="8"/>
      <c r="Z2598" s="5"/>
      <c r="AA2598" s="1"/>
      <c r="AB2598" s="8"/>
      <c r="AC2598" s="3"/>
      <c r="AD2598" s="1"/>
      <c r="AE2598" s="3"/>
      <c r="AF2598" s="3"/>
      <c r="AG2598" s="4"/>
      <c r="AH2598" s="4"/>
      <c r="AI2598" s="4"/>
      <c r="AJ2598" s="1"/>
      <c r="AK2598" s="1"/>
      <c r="AL2598" s="1"/>
      <c r="AM2598" s="1"/>
    </row>
    <row r="2599" spans="1:39" ht="15" customHeight="1" x14ac:dyDescent="0.2">
      <c r="A2599" s="75">
        <f t="shared" si="883"/>
        <v>45534</v>
      </c>
      <c r="B2599" s="2">
        <f t="shared" si="874"/>
        <v>215.36256029999998</v>
      </c>
      <c r="C2599" s="157">
        <f t="shared" si="871"/>
        <v>212.89106451000001</v>
      </c>
      <c r="D2599" s="158">
        <f t="shared" si="884"/>
        <v>6926.96</v>
      </c>
      <c r="E2599" s="150">
        <f>IF(AND(K2599=1,K2598&gt;1),VLOOKUP(A2598,[1]Plan1!$GA$137:$GD$300,4),E2598)</f>
        <v>6941.51</v>
      </c>
      <c r="F2599" s="152">
        <f t="shared" si="875"/>
        <v>45442</v>
      </c>
      <c r="G2599" s="152">
        <f t="shared" si="872"/>
        <v>45473</v>
      </c>
      <c r="H2599" s="159">
        <f t="shared" si="876"/>
        <v>2.1004885259912065E-3</v>
      </c>
      <c r="I2599" s="160">
        <f t="shared" si="885"/>
        <v>45534</v>
      </c>
      <c r="J2599" s="155">
        <f t="shared" si="873"/>
        <v>31</v>
      </c>
      <c r="K2599" s="155">
        <f t="shared" si="890"/>
        <v>31</v>
      </c>
      <c r="L2599" s="2">
        <f t="shared" si="886"/>
        <v>1.00210048</v>
      </c>
      <c r="M2599" s="157">
        <f t="shared" si="891"/>
        <v>1.00210048</v>
      </c>
      <c r="N2599" s="2">
        <f t="shared" si="877"/>
        <v>213.33823792999999</v>
      </c>
      <c r="O2599" s="161">
        <f t="shared" si="887"/>
        <v>49</v>
      </c>
      <c r="P2599" s="162">
        <f t="shared" si="878"/>
        <v>0.16275661153749588</v>
      </c>
      <c r="Q2599" s="157">
        <f t="shared" si="879"/>
        <v>34.722208709999997</v>
      </c>
      <c r="R2599" s="163">
        <f t="shared" si="888"/>
        <v>0.12</v>
      </c>
      <c r="S2599" s="161">
        <f t="shared" si="880"/>
        <v>31</v>
      </c>
      <c r="T2599" s="161">
        <v>360</v>
      </c>
      <c r="U2599" s="164">
        <f t="shared" si="881"/>
        <v>1.0094887930000001</v>
      </c>
      <c r="V2599" s="157">
        <f t="shared" si="882"/>
        <v>2.0243223700000001</v>
      </c>
      <c r="W2599" s="2">
        <f t="shared" si="889"/>
        <v>36.746531079999997</v>
      </c>
      <c r="X2599" s="8"/>
      <c r="Y2599" s="8"/>
      <c r="Z2599" s="5"/>
      <c r="AA2599" s="1"/>
      <c r="AB2599" s="8"/>
      <c r="AC2599" s="3"/>
      <c r="AD2599" s="1"/>
      <c r="AE2599" s="3"/>
      <c r="AF2599" s="3"/>
      <c r="AG2599" s="4"/>
      <c r="AH2599" s="4"/>
      <c r="AI2599" s="4"/>
      <c r="AJ2599" s="1"/>
      <c r="AK2599" s="1"/>
      <c r="AL2599" s="1"/>
      <c r="AM2599" s="1"/>
    </row>
    <row r="2600" spans="1:39" ht="15" customHeight="1" x14ac:dyDescent="0.2">
      <c r="A2600" s="75">
        <f t="shared" si="883"/>
        <v>45535</v>
      </c>
      <c r="B2600" s="2">
        <f t="shared" si="874"/>
        <v>178.69231438</v>
      </c>
      <c r="C2600" s="157">
        <f t="shared" si="871"/>
        <v>178.61602922</v>
      </c>
      <c r="D2600" s="158">
        <f t="shared" si="884"/>
        <v>6941.51</v>
      </c>
      <c r="E2600" s="150">
        <f>IF(AND(K2600=1,K2599&gt;1),VLOOKUP(A2599,[1]Plan1!$GA$137:$GD$300,4),E2599)</f>
        <v>6967.89</v>
      </c>
      <c r="F2600" s="152">
        <f t="shared" si="875"/>
        <v>45473</v>
      </c>
      <c r="G2600" s="152">
        <f t="shared" si="872"/>
        <v>45503</v>
      </c>
      <c r="H2600" s="159">
        <f t="shared" si="876"/>
        <v>3.8003258656977845E-3</v>
      </c>
      <c r="I2600" s="160">
        <f t="shared" si="885"/>
        <v>45565</v>
      </c>
      <c r="J2600" s="155">
        <f t="shared" si="873"/>
        <v>31</v>
      </c>
      <c r="K2600" s="155">
        <f t="shared" si="890"/>
        <v>1</v>
      </c>
      <c r="L2600" s="2">
        <f t="shared" si="886"/>
        <v>1.00012236</v>
      </c>
      <c r="M2600" s="157">
        <f t="shared" si="891"/>
        <v>1.00012236</v>
      </c>
      <c r="N2600" s="2">
        <f t="shared" si="877"/>
        <v>178.63788467000001</v>
      </c>
      <c r="O2600" s="161">
        <f t="shared" si="887"/>
        <v>0</v>
      </c>
      <c r="P2600" s="162">
        <f t="shared" si="878"/>
        <v>0</v>
      </c>
      <c r="Q2600" s="157">
        <f t="shared" si="879"/>
        <v>0</v>
      </c>
      <c r="R2600" s="163">
        <f t="shared" si="888"/>
        <v>0.12</v>
      </c>
      <c r="S2600" s="161">
        <f t="shared" si="880"/>
        <v>1</v>
      </c>
      <c r="T2600" s="161">
        <v>360</v>
      </c>
      <c r="U2600" s="164">
        <f t="shared" si="881"/>
        <v>1.0003046929999999</v>
      </c>
      <c r="V2600" s="157">
        <f t="shared" si="882"/>
        <v>5.4429709999999999E-2</v>
      </c>
      <c r="W2600" s="2">
        <f t="shared" si="889"/>
        <v>0</v>
      </c>
      <c r="X2600" s="8"/>
      <c r="Y2600" s="8"/>
      <c r="Z2600" s="5"/>
      <c r="AA2600" s="1"/>
      <c r="AB2600" s="8"/>
      <c r="AC2600" s="3"/>
      <c r="AD2600" s="1"/>
      <c r="AE2600" s="3"/>
      <c r="AF2600" s="3"/>
      <c r="AG2600" s="4"/>
      <c r="AH2600" s="4"/>
      <c r="AI2600" s="4"/>
      <c r="AJ2600" s="1"/>
      <c r="AK2600" s="1"/>
      <c r="AL2600" s="1"/>
      <c r="AM2600" s="1"/>
    </row>
    <row r="2601" spans="1:39" ht="15" customHeight="1" x14ac:dyDescent="0.2">
      <c r="A2601" s="75">
        <f t="shared" si="883"/>
        <v>45536</v>
      </c>
      <c r="B2601" s="2">
        <f t="shared" si="874"/>
        <v>178.76863324000001</v>
      </c>
      <c r="C2601" s="157">
        <f t="shared" si="871"/>
        <v>178.61602922</v>
      </c>
      <c r="D2601" s="158">
        <f t="shared" si="884"/>
        <v>6941.51</v>
      </c>
      <c r="E2601" s="150">
        <f>IF(AND(K2601=1,K2600&gt;1),VLOOKUP(A2600,[1]Plan1!$GA$137:$GD$300,4),E2600)</f>
        <v>6967.89</v>
      </c>
      <c r="F2601" s="152">
        <f t="shared" si="875"/>
        <v>45473</v>
      </c>
      <c r="G2601" s="152">
        <f t="shared" si="872"/>
        <v>45503</v>
      </c>
      <c r="H2601" s="159">
        <f t="shared" si="876"/>
        <v>3.8003258656977845E-3</v>
      </c>
      <c r="I2601" s="160">
        <f t="shared" si="885"/>
        <v>45565</v>
      </c>
      <c r="J2601" s="155">
        <f t="shared" si="873"/>
        <v>31</v>
      </c>
      <c r="K2601" s="155">
        <f t="shared" si="890"/>
        <v>2</v>
      </c>
      <c r="L2601" s="2">
        <f t="shared" si="886"/>
        <v>1.0002447400000001</v>
      </c>
      <c r="M2601" s="157">
        <f t="shared" si="891"/>
        <v>1.0002447400000001</v>
      </c>
      <c r="N2601" s="2">
        <f t="shared" si="877"/>
        <v>178.65974370000001</v>
      </c>
      <c r="O2601" s="161">
        <f t="shared" si="887"/>
        <v>0</v>
      </c>
      <c r="P2601" s="162">
        <f t="shared" si="878"/>
        <v>0</v>
      </c>
      <c r="Q2601" s="157">
        <f t="shared" si="879"/>
        <v>0</v>
      </c>
      <c r="R2601" s="163">
        <f t="shared" si="888"/>
        <v>0.12</v>
      </c>
      <c r="S2601" s="161">
        <f t="shared" si="880"/>
        <v>2</v>
      </c>
      <c r="T2601" s="161">
        <v>360</v>
      </c>
      <c r="U2601" s="164">
        <f t="shared" si="881"/>
        <v>1.0006094800000001</v>
      </c>
      <c r="V2601" s="157">
        <f t="shared" si="882"/>
        <v>0.10888954000000001</v>
      </c>
      <c r="W2601" s="2">
        <f t="shared" si="889"/>
        <v>0</v>
      </c>
      <c r="X2601" s="8"/>
      <c r="Y2601" s="8"/>
      <c r="Z2601" s="5"/>
      <c r="AA2601" s="1"/>
      <c r="AB2601" s="8"/>
      <c r="AC2601" s="3"/>
      <c r="AD2601" s="1"/>
      <c r="AE2601" s="3"/>
      <c r="AF2601" s="3"/>
      <c r="AG2601" s="4"/>
      <c r="AH2601" s="4"/>
      <c r="AI2601" s="4"/>
      <c r="AJ2601" s="1"/>
      <c r="AK2601" s="1"/>
      <c r="AL2601" s="1"/>
      <c r="AM2601" s="1"/>
    </row>
    <row r="2602" spans="1:39" ht="15" customHeight="1" x14ac:dyDescent="0.2">
      <c r="A2602" s="75">
        <f t="shared" si="883"/>
        <v>45537</v>
      </c>
      <c r="B2602" s="2">
        <f t="shared" si="874"/>
        <v>178.84498543000001</v>
      </c>
      <c r="C2602" s="157">
        <f t="shared" ref="C2602:C2665" si="892">IF(I2602&gt;I2601,N2601-Q2601,C2601)</f>
        <v>178.61602922</v>
      </c>
      <c r="D2602" s="158">
        <f t="shared" si="884"/>
        <v>6941.51</v>
      </c>
      <c r="E2602" s="150">
        <f>IF(AND(K2602=1,K2601&gt;1),VLOOKUP(A2601,[1]Plan1!$GA$137:$GD$300,4),E2601)</f>
        <v>6967.89</v>
      </c>
      <c r="F2602" s="152">
        <f t="shared" si="875"/>
        <v>45473</v>
      </c>
      <c r="G2602" s="152">
        <f t="shared" si="872"/>
        <v>45503</v>
      </c>
      <c r="H2602" s="159">
        <f t="shared" si="876"/>
        <v>3.8003258656977845E-3</v>
      </c>
      <c r="I2602" s="160">
        <f t="shared" si="885"/>
        <v>45565</v>
      </c>
      <c r="J2602" s="155">
        <f t="shared" si="873"/>
        <v>31</v>
      </c>
      <c r="K2602" s="155">
        <f t="shared" si="890"/>
        <v>3</v>
      </c>
      <c r="L2602" s="2">
        <f t="shared" si="886"/>
        <v>1.00036714</v>
      </c>
      <c r="M2602" s="157">
        <f t="shared" si="891"/>
        <v>1.00036714</v>
      </c>
      <c r="N2602" s="2">
        <f t="shared" si="877"/>
        <v>178.6816063</v>
      </c>
      <c r="O2602" s="161">
        <f t="shared" si="887"/>
        <v>0</v>
      </c>
      <c r="P2602" s="162">
        <f t="shared" si="878"/>
        <v>0</v>
      </c>
      <c r="Q2602" s="157">
        <f t="shared" si="879"/>
        <v>0</v>
      </c>
      <c r="R2602" s="163">
        <f t="shared" si="888"/>
        <v>0.12</v>
      </c>
      <c r="S2602" s="161">
        <f t="shared" si="880"/>
        <v>3</v>
      </c>
      <c r="T2602" s="161">
        <v>360</v>
      </c>
      <c r="U2602" s="164">
        <f t="shared" si="881"/>
        <v>1.000914359</v>
      </c>
      <c r="V2602" s="157">
        <f t="shared" si="882"/>
        <v>0.16337913000000001</v>
      </c>
      <c r="W2602" s="2">
        <f t="shared" si="889"/>
        <v>0</v>
      </c>
      <c r="X2602" s="8"/>
      <c r="Y2602" s="8"/>
      <c r="Z2602" s="5"/>
      <c r="AA2602" s="1"/>
      <c r="AB2602" s="8"/>
      <c r="AC2602" s="3"/>
      <c r="AD2602" s="1"/>
      <c r="AE2602" s="3"/>
      <c r="AF2602" s="3"/>
      <c r="AG2602" s="4"/>
      <c r="AH2602" s="4"/>
      <c r="AI2602" s="4"/>
      <c r="AJ2602" s="1"/>
      <c r="AK2602" s="1"/>
      <c r="AL2602" s="1"/>
      <c r="AM2602" s="1"/>
    </row>
    <row r="2603" spans="1:39" ht="15" customHeight="1" x14ac:dyDescent="0.2">
      <c r="A2603" s="75">
        <f t="shared" si="883"/>
        <v>45538</v>
      </c>
      <c r="B2603" s="2">
        <f t="shared" si="874"/>
        <v>178.92136936999998</v>
      </c>
      <c r="C2603" s="157">
        <f t="shared" si="892"/>
        <v>178.61602922</v>
      </c>
      <c r="D2603" s="158">
        <f t="shared" si="884"/>
        <v>6941.51</v>
      </c>
      <c r="E2603" s="150">
        <f>IF(AND(K2603=1,K2602&gt;1),VLOOKUP(A2602,[1]Plan1!$GA$137:$GD$300,4),E2602)</f>
        <v>6967.89</v>
      </c>
      <c r="F2603" s="152">
        <f t="shared" si="875"/>
        <v>45473</v>
      </c>
      <c r="G2603" s="152">
        <f t="shared" si="872"/>
        <v>45503</v>
      </c>
      <c r="H2603" s="159">
        <f t="shared" si="876"/>
        <v>3.8003258656977845E-3</v>
      </c>
      <c r="I2603" s="160">
        <f t="shared" si="885"/>
        <v>45565</v>
      </c>
      <c r="J2603" s="155">
        <f t="shared" si="873"/>
        <v>31</v>
      </c>
      <c r="K2603" s="155">
        <f t="shared" si="890"/>
        <v>4</v>
      </c>
      <c r="L2603" s="2">
        <f t="shared" si="886"/>
        <v>1.0004895499999999</v>
      </c>
      <c r="M2603" s="157">
        <f t="shared" si="891"/>
        <v>1.0004895499999999</v>
      </c>
      <c r="N2603" s="2">
        <f t="shared" si="877"/>
        <v>178.70347068999999</v>
      </c>
      <c r="O2603" s="161">
        <f t="shared" si="887"/>
        <v>0</v>
      </c>
      <c r="P2603" s="162">
        <f t="shared" si="878"/>
        <v>0</v>
      </c>
      <c r="Q2603" s="157">
        <f t="shared" si="879"/>
        <v>0</v>
      </c>
      <c r="R2603" s="163">
        <f t="shared" si="888"/>
        <v>0.12</v>
      </c>
      <c r="S2603" s="161">
        <f t="shared" si="880"/>
        <v>4</v>
      </c>
      <c r="T2603" s="161">
        <v>360</v>
      </c>
      <c r="U2603" s="164">
        <f t="shared" si="881"/>
        <v>1.0012193309999999</v>
      </c>
      <c r="V2603" s="157">
        <f t="shared" si="882"/>
        <v>0.21789868000000001</v>
      </c>
      <c r="W2603" s="2">
        <f t="shared" si="889"/>
        <v>0</v>
      </c>
      <c r="X2603" s="8"/>
      <c r="Y2603" s="8"/>
      <c r="Z2603" s="5"/>
      <c r="AA2603" s="1"/>
      <c r="AB2603" s="8"/>
      <c r="AC2603" s="3"/>
      <c r="AD2603" s="1"/>
      <c r="AE2603" s="3"/>
      <c r="AF2603" s="3"/>
      <c r="AG2603" s="4"/>
      <c r="AH2603" s="4"/>
      <c r="AI2603" s="4"/>
      <c r="AJ2603" s="1"/>
      <c r="AK2603" s="1"/>
      <c r="AL2603" s="1"/>
      <c r="AM2603" s="1"/>
    </row>
    <row r="2604" spans="1:39" ht="15" customHeight="1" x14ac:dyDescent="0.2">
      <c r="A2604" s="75">
        <f t="shared" si="883"/>
        <v>45539</v>
      </c>
      <c r="B2604" s="2">
        <f t="shared" si="874"/>
        <v>178.99778684</v>
      </c>
      <c r="C2604" s="157">
        <f t="shared" si="892"/>
        <v>178.61602922</v>
      </c>
      <c r="D2604" s="158">
        <f t="shared" si="884"/>
        <v>6941.51</v>
      </c>
      <c r="E2604" s="150">
        <f>IF(AND(K2604=1,K2603&gt;1),VLOOKUP(A2603,[1]Plan1!$GA$137:$GD$300,4),E2603)</f>
        <v>6967.89</v>
      </c>
      <c r="F2604" s="152">
        <f t="shared" si="875"/>
        <v>45473</v>
      </c>
      <c r="G2604" s="152">
        <f t="shared" ref="G2604:G2667" si="893">IF(I2604&gt;I2603,EDATE(A2603,-1),+G2603)</f>
        <v>45503</v>
      </c>
      <c r="H2604" s="159">
        <f t="shared" si="876"/>
        <v>3.8003258656977845E-3</v>
      </c>
      <c r="I2604" s="160">
        <f t="shared" si="885"/>
        <v>45565</v>
      </c>
      <c r="J2604" s="155">
        <f t="shared" ref="J2604:J2667" si="894">IF(I2604&gt;I2603,I2604-I2603,J2603)</f>
        <v>31</v>
      </c>
      <c r="K2604" s="155">
        <f t="shared" si="890"/>
        <v>5</v>
      </c>
      <c r="L2604" s="2">
        <f t="shared" si="886"/>
        <v>1.00061198</v>
      </c>
      <c r="M2604" s="157">
        <f t="shared" si="891"/>
        <v>1.00061198</v>
      </c>
      <c r="N2604" s="2">
        <f t="shared" si="877"/>
        <v>178.72533865</v>
      </c>
      <c r="O2604" s="161">
        <f t="shared" si="887"/>
        <v>0</v>
      </c>
      <c r="P2604" s="162">
        <f t="shared" si="878"/>
        <v>0</v>
      </c>
      <c r="Q2604" s="157">
        <f t="shared" si="879"/>
        <v>0</v>
      </c>
      <c r="R2604" s="163">
        <f t="shared" si="888"/>
        <v>0.12</v>
      </c>
      <c r="S2604" s="161">
        <f t="shared" si="880"/>
        <v>5</v>
      </c>
      <c r="T2604" s="161">
        <v>360</v>
      </c>
      <c r="U2604" s="164">
        <f t="shared" si="881"/>
        <v>1.001524396</v>
      </c>
      <c r="V2604" s="157">
        <f t="shared" si="882"/>
        <v>0.27244818999999998</v>
      </c>
      <c r="W2604" s="2">
        <f t="shared" si="889"/>
        <v>0</v>
      </c>
      <c r="X2604" s="8"/>
      <c r="Y2604" s="8"/>
      <c r="Z2604" s="5"/>
      <c r="AA2604" s="1"/>
      <c r="AB2604" s="8"/>
      <c r="AC2604" s="3"/>
      <c r="AD2604" s="1"/>
      <c r="AE2604" s="3"/>
      <c r="AF2604" s="3"/>
      <c r="AG2604" s="4"/>
      <c r="AH2604" s="4"/>
      <c r="AI2604" s="4"/>
      <c r="AJ2604" s="1"/>
      <c r="AK2604" s="1"/>
      <c r="AL2604" s="1"/>
      <c r="AM2604" s="1"/>
    </row>
    <row r="2605" spans="1:39" ht="15" customHeight="1" x14ac:dyDescent="0.2">
      <c r="A2605" s="75">
        <f t="shared" si="883"/>
        <v>45540</v>
      </c>
      <c r="B2605" s="2">
        <f t="shared" si="874"/>
        <v>179.07423607000001</v>
      </c>
      <c r="C2605" s="157">
        <f t="shared" si="892"/>
        <v>178.61602922</v>
      </c>
      <c r="D2605" s="158">
        <f t="shared" si="884"/>
        <v>6941.51</v>
      </c>
      <c r="E2605" s="150">
        <f>IF(AND(K2605=1,K2604&gt;1),VLOOKUP(A2604,[1]Plan1!$GA$137:$GD$300,4),E2604)</f>
        <v>6967.89</v>
      </c>
      <c r="F2605" s="152">
        <f t="shared" si="875"/>
        <v>45473</v>
      </c>
      <c r="G2605" s="152">
        <f t="shared" si="893"/>
        <v>45503</v>
      </c>
      <c r="H2605" s="159">
        <f t="shared" si="876"/>
        <v>3.8003258656977845E-3</v>
      </c>
      <c r="I2605" s="160">
        <f t="shared" si="885"/>
        <v>45565</v>
      </c>
      <c r="J2605" s="155">
        <f t="shared" si="894"/>
        <v>31</v>
      </c>
      <c r="K2605" s="155">
        <f t="shared" si="890"/>
        <v>6</v>
      </c>
      <c r="L2605" s="2">
        <f t="shared" si="886"/>
        <v>1.0007344199999999</v>
      </c>
      <c r="M2605" s="157">
        <f t="shared" si="891"/>
        <v>1.0007344199999999</v>
      </c>
      <c r="N2605" s="2">
        <f t="shared" si="877"/>
        <v>178.74720840000001</v>
      </c>
      <c r="O2605" s="161">
        <f t="shared" si="887"/>
        <v>0</v>
      </c>
      <c r="P2605" s="162">
        <f t="shared" si="878"/>
        <v>0</v>
      </c>
      <c r="Q2605" s="157">
        <f t="shared" si="879"/>
        <v>0</v>
      </c>
      <c r="R2605" s="163">
        <f t="shared" si="888"/>
        <v>0.12</v>
      </c>
      <c r="S2605" s="161">
        <f t="shared" si="880"/>
        <v>6</v>
      </c>
      <c r="T2605" s="161">
        <v>360</v>
      </c>
      <c r="U2605" s="164">
        <f t="shared" si="881"/>
        <v>1.001829554</v>
      </c>
      <c r="V2605" s="157">
        <f t="shared" si="882"/>
        <v>0.32702766999999999</v>
      </c>
      <c r="W2605" s="2">
        <f t="shared" si="889"/>
        <v>0</v>
      </c>
      <c r="X2605" s="8"/>
      <c r="Y2605" s="8"/>
      <c r="Z2605" s="5"/>
      <c r="AA2605" s="1"/>
      <c r="AB2605" s="8"/>
      <c r="AC2605" s="3"/>
      <c r="AD2605" s="1"/>
      <c r="AE2605" s="3"/>
      <c r="AF2605" s="3"/>
      <c r="AG2605" s="4"/>
      <c r="AH2605" s="4"/>
      <c r="AI2605" s="4"/>
      <c r="AJ2605" s="1"/>
      <c r="AK2605" s="1"/>
      <c r="AL2605" s="1"/>
      <c r="AM2605" s="1"/>
    </row>
    <row r="2606" spans="1:39" ht="15" customHeight="1" x14ac:dyDescent="0.2">
      <c r="A2606" s="75">
        <f t="shared" si="883"/>
        <v>45541</v>
      </c>
      <c r="B2606" s="2">
        <f t="shared" si="874"/>
        <v>179.15071687</v>
      </c>
      <c r="C2606" s="157">
        <f t="shared" si="892"/>
        <v>178.61602922</v>
      </c>
      <c r="D2606" s="158">
        <f t="shared" si="884"/>
        <v>6941.51</v>
      </c>
      <c r="E2606" s="150">
        <f>IF(AND(K2606=1,K2605&gt;1),VLOOKUP(A2605,[1]Plan1!$GA$137:$GD$300,4),E2605)</f>
        <v>6967.89</v>
      </c>
      <c r="F2606" s="152">
        <f t="shared" si="875"/>
        <v>45473</v>
      </c>
      <c r="G2606" s="152">
        <f t="shared" si="893"/>
        <v>45503</v>
      </c>
      <c r="H2606" s="159">
        <f t="shared" si="876"/>
        <v>3.8003258656977845E-3</v>
      </c>
      <c r="I2606" s="160">
        <f t="shared" si="885"/>
        <v>45565</v>
      </c>
      <c r="J2606" s="155">
        <f t="shared" si="894"/>
        <v>31</v>
      </c>
      <c r="K2606" s="155">
        <f t="shared" si="890"/>
        <v>7</v>
      </c>
      <c r="L2606" s="2">
        <f t="shared" si="886"/>
        <v>1.00085687</v>
      </c>
      <c r="M2606" s="157">
        <f t="shared" si="891"/>
        <v>1.00085687</v>
      </c>
      <c r="N2606" s="2">
        <f t="shared" si="877"/>
        <v>178.76907993</v>
      </c>
      <c r="O2606" s="161">
        <f t="shared" si="887"/>
        <v>0</v>
      </c>
      <c r="P2606" s="162">
        <f t="shared" si="878"/>
        <v>0</v>
      </c>
      <c r="Q2606" s="157">
        <f t="shared" si="879"/>
        <v>0</v>
      </c>
      <c r="R2606" s="163">
        <f t="shared" si="888"/>
        <v>0.12</v>
      </c>
      <c r="S2606" s="161">
        <f t="shared" si="880"/>
        <v>7</v>
      </c>
      <c r="T2606" s="161">
        <v>360</v>
      </c>
      <c r="U2606" s="164">
        <f t="shared" si="881"/>
        <v>1.002134804</v>
      </c>
      <c r="V2606" s="157">
        <f t="shared" si="882"/>
        <v>0.38163693999999998</v>
      </c>
      <c r="W2606" s="2">
        <f t="shared" si="889"/>
        <v>0</v>
      </c>
      <c r="X2606" s="8"/>
      <c r="Y2606" s="8"/>
      <c r="Z2606" s="5"/>
      <c r="AA2606" s="1"/>
      <c r="AB2606" s="8"/>
      <c r="AC2606" s="3"/>
      <c r="AD2606" s="1"/>
      <c r="AE2606" s="3"/>
      <c r="AF2606" s="3"/>
      <c r="AG2606" s="4"/>
      <c r="AH2606" s="4"/>
      <c r="AI2606" s="4"/>
      <c r="AJ2606" s="1"/>
      <c r="AK2606" s="1"/>
      <c r="AL2606" s="1"/>
      <c r="AM2606" s="1"/>
    </row>
    <row r="2607" spans="1:39" ht="15" customHeight="1" x14ac:dyDescent="0.2">
      <c r="A2607" s="75">
        <f t="shared" si="883"/>
        <v>45542</v>
      </c>
      <c r="B2607" s="2">
        <f t="shared" si="874"/>
        <v>179.22723142999999</v>
      </c>
      <c r="C2607" s="157">
        <f t="shared" si="892"/>
        <v>178.61602922</v>
      </c>
      <c r="D2607" s="158">
        <f t="shared" si="884"/>
        <v>6941.51</v>
      </c>
      <c r="E2607" s="150">
        <f>IF(AND(K2607=1,K2606&gt;1),VLOOKUP(A2606,[1]Plan1!$GA$137:$GD$300,4),E2606)</f>
        <v>6967.89</v>
      </c>
      <c r="F2607" s="152">
        <f t="shared" si="875"/>
        <v>45473</v>
      </c>
      <c r="G2607" s="152">
        <f t="shared" si="893"/>
        <v>45503</v>
      </c>
      <c r="H2607" s="159">
        <f t="shared" si="876"/>
        <v>3.8003258656977845E-3</v>
      </c>
      <c r="I2607" s="160">
        <f t="shared" si="885"/>
        <v>45565</v>
      </c>
      <c r="J2607" s="155">
        <f t="shared" si="894"/>
        <v>31</v>
      </c>
      <c r="K2607" s="155">
        <f t="shared" si="890"/>
        <v>8</v>
      </c>
      <c r="L2607" s="2">
        <f t="shared" si="886"/>
        <v>1.00097934</v>
      </c>
      <c r="M2607" s="157">
        <f t="shared" si="891"/>
        <v>1.00097934</v>
      </c>
      <c r="N2607" s="2">
        <f t="shared" si="877"/>
        <v>178.79095504</v>
      </c>
      <c r="O2607" s="161">
        <f t="shared" si="887"/>
        <v>0</v>
      </c>
      <c r="P2607" s="162">
        <f t="shared" si="878"/>
        <v>0</v>
      </c>
      <c r="Q2607" s="157">
        <f t="shared" si="879"/>
        <v>0</v>
      </c>
      <c r="R2607" s="163">
        <f t="shared" si="888"/>
        <v>0.12</v>
      </c>
      <c r="S2607" s="161">
        <f t="shared" si="880"/>
        <v>8</v>
      </c>
      <c r="T2607" s="161">
        <v>360</v>
      </c>
      <c r="U2607" s="164">
        <f t="shared" si="881"/>
        <v>1.002440148</v>
      </c>
      <c r="V2607" s="157">
        <f t="shared" si="882"/>
        <v>0.43627639000000001</v>
      </c>
      <c r="W2607" s="2">
        <f t="shared" si="889"/>
        <v>0</v>
      </c>
      <c r="X2607" s="8"/>
      <c r="Y2607" s="8"/>
      <c r="Z2607" s="5"/>
      <c r="AA2607" s="1"/>
      <c r="AB2607" s="8"/>
      <c r="AC2607" s="3"/>
      <c r="AD2607" s="1"/>
      <c r="AE2607" s="3"/>
      <c r="AF2607" s="3"/>
      <c r="AG2607" s="4"/>
      <c r="AH2607" s="4"/>
      <c r="AI2607" s="4"/>
      <c r="AJ2607" s="1"/>
      <c r="AK2607" s="1"/>
      <c r="AL2607" s="1"/>
      <c r="AM2607" s="1"/>
    </row>
    <row r="2608" spans="1:39" ht="15" customHeight="1" x14ac:dyDescent="0.2">
      <c r="A2608" s="75">
        <f t="shared" si="883"/>
        <v>45543</v>
      </c>
      <c r="B2608" s="2">
        <f t="shared" si="874"/>
        <v>179.30377953999999</v>
      </c>
      <c r="C2608" s="157">
        <f t="shared" si="892"/>
        <v>178.61602922</v>
      </c>
      <c r="D2608" s="158">
        <f t="shared" si="884"/>
        <v>6941.51</v>
      </c>
      <c r="E2608" s="150">
        <f>IF(AND(K2608=1,K2607&gt;1),VLOOKUP(A2607,[1]Plan1!$GA$137:$GD$300,4),E2607)</f>
        <v>6967.89</v>
      </c>
      <c r="F2608" s="152">
        <f t="shared" si="875"/>
        <v>45473</v>
      </c>
      <c r="G2608" s="152">
        <f t="shared" si="893"/>
        <v>45503</v>
      </c>
      <c r="H2608" s="159">
        <f t="shared" si="876"/>
        <v>3.8003258656977845E-3</v>
      </c>
      <c r="I2608" s="160">
        <f t="shared" si="885"/>
        <v>45565</v>
      </c>
      <c r="J2608" s="155">
        <f t="shared" si="894"/>
        <v>31</v>
      </c>
      <c r="K2608" s="155">
        <f t="shared" si="890"/>
        <v>9</v>
      </c>
      <c r="L2608" s="2">
        <f t="shared" si="886"/>
        <v>1.0011018300000001</v>
      </c>
      <c r="M2608" s="157">
        <f t="shared" si="891"/>
        <v>1.0011018300000001</v>
      </c>
      <c r="N2608" s="2">
        <f t="shared" si="877"/>
        <v>178.81283371000001</v>
      </c>
      <c r="O2608" s="161">
        <f t="shared" si="887"/>
        <v>0</v>
      </c>
      <c r="P2608" s="162">
        <f t="shared" si="878"/>
        <v>0</v>
      </c>
      <c r="Q2608" s="157">
        <f t="shared" si="879"/>
        <v>0</v>
      </c>
      <c r="R2608" s="163">
        <f t="shared" si="888"/>
        <v>0.12</v>
      </c>
      <c r="S2608" s="161">
        <f t="shared" si="880"/>
        <v>9</v>
      </c>
      <c r="T2608" s="161">
        <v>360</v>
      </c>
      <c r="U2608" s="164">
        <f t="shared" si="881"/>
        <v>1.002745585</v>
      </c>
      <c r="V2608" s="157">
        <f t="shared" si="882"/>
        <v>0.49094583000000003</v>
      </c>
      <c r="W2608" s="2">
        <f t="shared" si="889"/>
        <v>0</v>
      </c>
      <c r="X2608" s="8"/>
      <c r="Y2608" s="8"/>
      <c r="Z2608" s="5"/>
      <c r="AA2608" s="1"/>
      <c r="AB2608" s="8"/>
      <c r="AC2608" s="3"/>
      <c r="AD2608" s="1"/>
      <c r="AE2608" s="3"/>
      <c r="AF2608" s="3"/>
      <c r="AG2608" s="4"/>
      <c r="AH2608" s="4"/>
      <c r="AI2608" s="4"/>
      <c r="AJ2608" s="1"/>
      <c r="AK2608" s="1"/>
      <c r="AL2608" s="1"/>
      <c r="AM2608" s="1"/>
    </row>
    <row r="2609" spans="1:177" ht="15" customHeight="1" x14ac:dyDescent="0.2">
      <c r="A2609" s="75">
        <f t="shared" si="883"/>
        <v>45544</v>
      </c>
      <c r="B2609" s="2">
        <f t="shared" si="874"/>
        <v>179.38035944999999</v>
      </c>
      <c r="C2609" s="157">
        <f t="shared" si="892"/>
        <v>178.61602922</v>
      </c>
      <c r="D2609" s="158">
        <f t="shared" si="884"/>
        <v>6941.51</v>
      </c>
      <c r="E2609" s="150">
        <f>IF(AND(K2609=1,K2608&gt;1),VLOOKUP(A2608,[1]Plan1!$GA$137:$GD$300,4),E2608)</f>
        <v>6967.89</v>
      </c>
      <c r="F2609" s="152">
        <f t="shared" si="875"/>
        <v>45473</v>
      </c>
      <c r="G2609" s="152">
        <f t="shared" si="893"/>
        <v>45503</v>
      </c>
      <c r="H2609" s="159">
        <f t="shared" si="876"/>
        <v>3.8003258656977845E-3</v>
      </c>
      <c r="I2609" s="160">
        <f t="shared" si="885"/>
        <v>45565</v>
      </c>
      <c r="J2609" s="155">
        <f t="shared" si="894"/>
        <v>31</v>
      </c>
      <c r="K2609" s="155">
        <f t="shared" si="890"/>
        <v>10</v>
      </c>
      <c r="L2609" s="2">
        <f t="shared" si="886"/>
        <v>1.0012243300000001</v>
      </c>
      <c r="M2609" s="157">
        <f t="shared" si="891"/>
        <v>1.0012243300000001</v>
      </c>
      <c r="N2609" s="2">
        <f t="shared" si="877"/>
        <v>178.83471417999999</v>
      </c>
      <c r="O2609" s="161">
        <f t="shared" si="887"/>
        <v>0</v>
      </c>
      <c r="P2609" s="162">
        <f t="shared" si="878"/>
        <v>0</v>
      </c>
      <c r="Q2609" s="157">
        <f t="shared" si="879"/>
        <v>0</v>
      </c>
      <c r="R2609" s="163">
        <f t="shared" si="888"/>
        <v>0.12</v>
      </c>
      <c r="S2609" s="161">
        <f t="shared" si="880"/>
        <v>10</v>
      </c>
      <c r="T2609" s="161">
        <v>360</v>
      </c>
      <c r="U2609" s="164">
        <f t="shared" si="881"/>
        <v>1.0030511150000001</v>
      </c>
      <c r="V2609" s="157">
        <f t="shared" si="882"/>
        <v>0.54564526999999996</v>
      </c>
      <c r="W2609" s="2">
        <f t="shared" si="889"/>
        <v>0</v>
      </c>
      <c r="X2609" s="8"/>
      <c r="Y2609" s="8"/>
      <c r="Z2609" s="5"/>
      <c r="AA2609" s="1"/>
      <c r="AB2609" s="8"/>
      <c r="AC2609" s="3"/>
      <c r="AD2609" s="1"/>
      <c r="AE2609" s="3"/>
      <c r="AF2609" s="3"/>
      <c r="AG2609" s="4"/>
      <c r="AH2609" s="4"/>
      <c r="AI2609" s="4"/>
      <c r="AJ2609" s="1"/>
      <c r="AK2609" s="1"/>
      <c r="AL2609" s="1"/>
      <c r="AM2609" s="1"/>
    </row>
    <row r="2610" spans="1:177" ht="15" customHeight="1" x14ac:dyDescent="0.2">
      <c r="A2610" s="75">
        <f t="shared" si="883"/>
        <v>45545</v>
      </c>
      <c r="B2610" s="2">
        <f t="shared" si="874"/>
        <v>179.45697293999999</v>
      </c>
      <c r="C2610" s="157">
        <f t="shared" si="892"/>
        <v>178.61602922</v>
      </c>
      <c r="D2610" s="158">
        <f t="shared" si="884"/>
        <v>6941.51</v>
      </c>
      <c r="E2610" s="150">
        <f>IF(AND(K2610=1,K2609&gt;1),VLOOKUP(A2609,[1]Plan1!$GA$137:$GD$300,4),E2609)</f>
        <v>6967.89</v>
      </c>
      <c r="F2610" s="152">
        <f t="shared" si="875"/>
        <v>45473</v>
      </c>
      <c r="G2610" s="152">
        <f t="shared" si="893"/>
        <v>45503</v>
      </c>
      <c r="H2610" s="159">
        <f t="shared" si="876"/>
        <v>3.8003258656977845E-3</v>
      </c>
      <c r="I2610" s="160">
        <f t="shared" si="885"/>
        <v>45565</v>
      </c>
      <c r="J2610" s="155">
        <f t="shared" si="894"/>
        <v>31</v>
      </c>
      <c r="K2610" s="155">
        <f t="shared" si="890"/>
        <v>11</v>
      </c>
      <c r="L2610" s="2">
        <f t="shared" si="886"/>
        <v>1.00134685</v>
      </c>
      <c r="M2610" s="157">
        <f t="shared" si="891"/>
        <v>1.00134685</v>
      </c>
      <c r="N2610" s="2">
        <f t="shared" si="877"/>
        <v>178.85659820999999</v>
      </c>
      <c r="O2610" s="161">
        <f t="shared" si="887"/>
        <v>0</v>
      </c>
      <c r="P2610" s="162">
        <f t="shared" si="878"/>
        <v>0</v>
      </c>
      <c r="Q2610" s="157">
        <f t="shared" si="879"/>
        <v>0</v>
      </c>
      <c r="R2610" s="163">
        <f t="shared" si="888"/>
        <v>0.12</v>
      </c>
      <c r="S2610" s="161">
        <f t="shared" si="880"/>
        <v>11</v>
      </c>
      <c r="T2610" s="161">
        <v>360</v>
      </c>
      <c r="U2610" s="164">
        <f t="shared" si="881"/>
        <v>1.0033567379999999</v>
      </c>
      <c r="V2610" s="157">
        <f t="shared" si="882"/>
        <v>0.60037472999999997</v>
      </c>
      <c r="W2610" s="2">
        <f t="shared" si="889"/>
        <v>0</v>
      </c>
      <c r="X2610" s="8"/>
      <c r="Y2610" s="8"/>
      <c r="Z2610" s="5"/>
      <c r="AA2610" s="1"/>
      <c r="AB2610" s="8"/>
      <c r="AC2610" s="3"/>
      <c r="AD2610" s="1"/>
      <c r="AE2610" s="3"/>
      <c r="AF2610" s="3"/>
      <c r="AG2610" s="4"/>
      <c r="AH2610" s="4"/>
      <c r="AI2610" s="4"/>
      <c r="AJ2610" s="1"/>
      <c r="AK2610" s="1"/>
      <c r="AL2610" s="1"/>
      <c r="AM2610" s="1"/>
    </row>
    <row r="2611" spans="1:177" ht="15" customHeight="1" x14ac:dyDescent="0.2">
      <c r="A2611" s="75">
        <f t="shared" si="883"/>
        <v>45546</v>
      </c>
      <c r="B2611" s="2">
        <f t="shared" si="874"/>
        <v>179.53361824999999</v>
      </c>
      <c r="C2611" s="157">
        <f t="shared" si="892"/>
        <v>178.61602922</v>
      </c>
      <c r="D2611" s="158">
        <f t="shared" si="884"/>
        <v>6941.51</v>
      </c>
      <c r="E2611" s="150">
        <f>IF(AND(K2611=1,K2610&gt;1),VLOOKUP(A2610,[1]Plan1!$GA$137:$GD$300,4),E2610)</f>
        <v>6967.89</v>
      </c>
      <c r="F2611" s="152">
        <f t="shared" si="875"/>
        <v>45473</v>
      </c>
      <c r="G2611" s="152">
        <f t="shared" si="893"/>
        <v>45503</v>
      </c>
      <c r="H2611" s="159">
        <f t="shared" si="876"/>
        <v>3.8003258656977845E-3</v>
      </c>
      <c r="I2611" s="160">
        <f t="shared" si="885"/>
        <v>45565</v>
      </c>
      <c r="J2611" s="155">
        <f t="shared" si="894"/>
        <v>31</v>
      </c>
      <c r="K2611" s="155">
        <f t="shared" si="890"/>
        <v>12</v>
      </c>
      <c r="L2611" s="2">
        <f t="shared" si="886"/>
        <v>1.0014693800000001</v>
      </c>
      <c r="M2611" s="157">
        <f t="shared" si="891"/>
        <v>1.0014693800000001</v>
      </c>
      <c r="N2611" s="2">
        <f t="shared" si="877"/>
        <v>178.87848403999999</v>
      </c>
      <c r="O2611" s="161">
        <f t="shared" si="887"/>
        <v>0</v>
      </c>
      <c r="P2611" s="162">
        <f t="shared" si="878"/>
        <v>0</v>
      </c>
      <c r="Q2611" s="157">
        <f t="shared" si="879"/>
        <v>0</v>
      </c>
      <c r="R2611" s="163">
        <f t="shared" si="888"/>
        <v>0.12</v>
      </c>
      <c r="S2611" s="161">
        <f t="shared" si="880"/>
        <v>12</v>
      </c>
      <c r="T2611" s="161">
        <v>360</v>
      </c>
      <c r="U2611" s="164">
        <f t="shared" si="881"/>
        <v>1.0036624540000001</v>
      </c>
      <c r="V2611" s="157">
        <f t="shared" si="882"/>
        <v>0.65513421000000005</v>
      </c>
      <c r="W2611" s="2">
        <f t="shared" si="889"/>
        <v>0</v>
      </c>
      <c r="X2611" s="8"/>
      <c r="Y2611" s="8"/>
      <c r="Z2611" s="5"/>
      <c r="AA2611" s="1"/>
      <c r="AB2611" s="8"/>
      <c r="AC2611" s="3"/>
      <c r="AD2611" s="1"/>
      <c r="AE2611" s="3"/>
      <c r="AF2611" s="3"/>
      <c r="AG2611" s="4"/>
      <c r="AH2611" s="4"/>
      <c r="AI2611" s="4"/>
      <c r="AJ2611" s="1"/>
      <c r="AK2611" s="1"/>
      <c r="AL2611" s="1"/>
      <c r="AM2611" s="1"/>
    </row>
    <row r="2612" spans="1:177" ht="15" customHeight="1" x14ac:dyDescent="0.2">
      <c r="A2612" s="75">
        <f t="shared" si="883"/>
        <v>45547</v>
      </c>
      <c r="B2612" s="2">
        <f t="shared" si="874"/>
        <v>179.61029733999999</v>
      </c>
      <c r="C2612" s="157">
        <f t="shared" si="892"/>
        <v>178.61602922</v>
      </c>
      <c r="D2612" s="158">
        <f t="shared" si="884"/>
        <v>6941.51</v>
      </c>
      <c r="E2612" s="150">
        <f>IF(AND(K2612=1,K2611&gt;1),VLOOKUP(A2611,[1]Plan1!$GA$137:$GD$300,4),E2611)</f>
        <v>6967.89</v>
      </c>
      <c r="F2612" s="152">
        <f t="shared" si="875"/>
        <v>45473</v>
      </c>
      <c r="G2612" s="152">
        <f t="shared" si="893"/>
        <v>45503</v>
      </c>
      <c r="H2612" s="159">
        <f t="shared" si="876"/>
        <v>3.8003258656977845E-3</v>
      </c>
      <c r="I2612" s="160">
        <f t="shared" si="885"/>
        <v>45565</v>
      </c>
      <c r="J2612" s="155">
        <f t="shared" si="894"/>
        <v>31</v>
      </c>
      <c r="K2612" s="155">
        <f t="shared" si="890"/>
        <v>13</v>
      </c>
      <c r="L2612" s="2">
        <f t="shared" si="886"/>
        <v>1.00159193</v>
      </c>
      <c r="M2612" s="157">
        <f t="shared" si="891"/>
        <v>1.00159193</v>
      </c>
      <c r="N2612" s="2">
        <f t="shared" si="877"/>
        <v>178.90037343</v>
      </c>
      <c r="O2612" s="161">
        <f t="shared" si="887"/>
        <v>0</v>
      </c>
      <c r="P2612" s="162">
        <f t="shared" si="878"/>
        <v>0</v>
      </c>
      <c r="Q2612" s="157">
        <f t="shared" si="879"/>
        <v>0</v>
      </c>
      <c r="R2612" s="163">
        <f t="shared" si="888"/>
        <v>0.12</v>
      </c>
      <c r="S2612" s="161">
        <f t="shared" si="880"/>
        <v>13</v>
      </c>
      <c r="T2612" s="161">
        <v>360</v>
      </c>
      <c r="U2612" s="164">
        <f t="shared" si="881"/>
        <v>1.0039682640000001</v>
      </c>
      <c r="V2612" s="157">
        <f t="shared" si="882"/>
        <v>0.70992390999999999</v>
      </c>
      <c r="W2612" s="2">
        <f t="shared" si="889"/>
        <v>0</v>
      </c>
      <c r="X2612" s="8"/>
      <c r="Y2612" s="8"/>
      <c r="Z2612" s="5"/>
      <c r="AA2612" s="1"/>
      <c r="AB2612" s="8"/>
      <c r="AC2612" s="3"/>
      <c r="AD2612" s="1"/>
      <c r="AE2612" s="3"/>
      <c r="AF2612" s="3"/>
      <c r="AG2612" s="4"/>
      <c r="AH2612" s="4"/>
      <c r="AI2612" s="4"/>
      <c r="AJ2612" s="1"/>
      <c r="AK2612" s="1"/>
      <c r="AL2612" s="1"/>
      <c r="AM2612" s="1"/>
    </row>
    <row r="2613" spans="1:177" ht="15" customHeight="1" x14ac:dyDescent="0.2">
      <c r="A2613" s="75">
        <f t="shared" si="883"/>
        <v>45548</v>
      </c>
      <c r="B2613" s="2">
        <f t="shared" si="874"/>
        <v>179.68700807000002</v>
      </c>
      <c r="C2613" s="157">
        <f t="shared" si="892"/>
        <v>178.61602922</v>
      </c>
      <c r="D2613" s="158">
        <f t="shared" si="884"/>
        <v>6941.51</v>
      </c>
      <c r="E2613" s="150">
        <f>IF(AND(K2613=1,K2612&gt;1),VLOOKUP(A2612,[1]Plan1!$GA$137:$GD$300,4),E2612)</f>
        <v>6967.89</v>
      </c>
      <c r="F2613" s="152">
        <f t="shared" si="875"/>
        <v>45473</v>
      </c>
      <c r="G2613" s="152">
        <f t="shared" si="893"/>
        <v>45503</v>
      </c>
      <c r="H2613" s="159">
        <f t="shared" si="876"/>
        <v>3.8003258656977845E-3</v>
      </c>
      <c r="I2613" s="160">
        <f t="shared" si="885"/>
        <v>45565</v>
      </c>
      <c r="J2613" s="155">
        <f t="shared" si="894"/>
        <v>31</v>
      </c>
      <c r="K2613" s="155">
        <f t="shared" si="890"/>
        <v>14</v>
      </c>
      <c r="L2613" s="2">
        <f t="shared" si="886"/>
        <v>1.0017144899999999</v>
      </c>
      <c r="M2613" s="157">
        <f t="shared" si="891"/>
        <v>1.0017144899999999</v>
      </c>
      <c r="N2613" s="2">
        <f t="shared" si="877"/>
        <v>178.92226461000001</v>
      </c>
      <c r="O2613" s="161">
        <f t="shared" si="887"/>
        <v>0</v>
      </c>
      <c r="P2613" s="162">
        <f t="shared" si="878"/>
        <v>0</v>
      </c>
      <c r="Q2613" s="157">
        <f t="shared" si="879"/>
        <v>0</v>
      </c>
      <c r="R2613" s="163">
        <f t="shared" si="888"/>
        <v>0.12</v>
      </c>
      <c r="S2613" s="161">
        <f t="shared" si="880"/>
        <v>14</v>
      </c>
      <c r="T2613" s="161">
        <v>360</v>
      </c>
      <c r="U2613" s="164">
        <f t="shared" si="881"/>
        <v>1.0042741660000001</v>
      </c>
      <c r="V2613" s="157">
        <f t="shared" si="882"/>
        <v>0.76474346000000004</v>
      </c>
      <c r="W2613" s="2">
        <f t="shared" si="889"/>
        <v>0</v>
      </c>
      <c r="X2613" s="8"/>
      <c r="Y2613" s="8"/>
      <c r="Z2613" s="5"/>
      <c r="AA2613" s="1"/>
      <c r="AB2613" s="8"/>
      <c r="AC2613" s="3"/>
      <c r="AD2613" s="1"/>
      <c r="AE2613" s="3"/>
      <c r="AF2613" s="3"/>
      <c r="AG2613" s="4"/>
      <c r="AH2613" s="4"/>
      <c r="AI2613" s="4"/>
      <c r="AJ2613" s="1"/>
      <c r="AK2613" s="1"/>
      <c r="AL2613" s="1"/>
      <c r="AM2613" s="1"/>
    </row>
    <row r="2614" spans="1:177" ht="15" customHeight="1" x14ac:dyDescent="0.2">
      <c r="A2614" s="75">
        <f t="shared" si="883"/>
        <v>45549</v>
      </c>
      <c r="B2614" s="2">
        <f t="shared" si="874"/>
        <v>179.76375081</v>
      </c>
      <c r="C2614" s="157">
        <f t="shared" si="892"/>
        <v>178.61602922</v>
      </c>
      <c r="D2614" s="158">
        <f t="shared" si="884"/>
        <v>6941.51</v>
      </c>
      <c r="E2614" s="150">
        <f>IF(AND(K2614=1,K2613&gt;1),VLOOKUP(A2613,[1]Plan1!$GA$137:$GD$300,4),E2613)</f>
        <v>6967.89</v>
      </c>
      <c r="F2614" s="152">
        <f t="shared" si="875"/>
        <v>45473</v>
      </c>
      <c r="G2614" s="152">
        <f t="shared" si="893"/>
        <v>45503</v>
      </c>
      <c r="H2614" s="159">
        <f t="shared" si="876"/>
        <v>3.8003258656977845E-3</v>
      </c>
      <c r="I2614" s="160">
        <f t="shared" si="885"/>
        <v>45565</v>
      </c>
      <c r="J2614" s="155">
        <f t="shared" si="894"/>
        <v>31</v>
      </c>
      <c r="K2614" s="155">
        <f t="shared" si="890"/>
        <v>15</v>
      </c>
      <c r="L2614" s="2">
        <f t="shared" si="886"/>
        <v>1.0018370599999999</v>
      </c>
      <c r="M2614" s="157">
        <f t="shared" si="891"/>
        <v>1.0018370599999999</v>
      </c>
      <c r="N2614" s="2">
        <f t="shared" si="877"/>
        <v>178.94415758</v>
      </c>
      <c r="O2614" s="161">
        <f t="shared" si="887"/>
        <v>0</v>
      </c>
      <c r="P2614" s="162">
        <f t="shared" si="878"/>
        <v>0</v>
      </c>
      <c r="Q2614" s="157">
        <f t="shared" si="879"/>
        <v>0</v>
      </c>
      <c r="R2614" s="163">
        <f t="shared" si="888"/>
        <v>0.12</v>
      </c>
      <c r="S2614" s="161">
        <f t="shared" si="880"/>
        <v>15</v>
      </c>
      <c r="T2614" s="161">
        <v>360</v>
      </c>
      <c r="U2614" s="164">
        <f t="shared" si="881"/>
        <v>1.0045801620000001</v>
      </c>
      <c r="V2614" s="157">
        <f t="shared" si="882"/>
        <v>0.81959322999999995</v>
      </c>
      <c r="W2614" s="2">
        <f t="shared" si="889"/>
        <v>0</v>
      </c>
      <c r="X2614" s="8"/>
      <c r="Y2614" s="8"/>
      <c r="Z2614" s="5"/>
      <c r="AA2614" s="1"/>
      <c r="AB2614" s="8"/>
      <c r="AC2614" s="3"/>
      <c r="AD2614" s="1"/>
      <c r="AE2614" s="3"/>
      <c r="AF2614" s="3"/>
      <c r="AG2614" s="4"/>
      <c r="AH2614" s="4"/>
      <c r="AI2614" s="4"/>
      <c r="AJ2614" s="1"/>
      <c r="AK2614" s="1"/>
      <c r="AL2614" s="1"/>
      <c r="AM2614" s="1"/>
    </row>
    <row r="2615" spans="1:177" ht="15" customHeight="1" x14ac:dyDescent="0.2">
      <c r="A2615" s="75">
        <f t="shared" si="883"/>
        <v>45550</v>
      </c>
      <c r="B2615" s="2">
        <f t="shared" si="874"/>
        <v>179.84052718000001</v>
      </c>
      <c r="C2615" s="157">
        <f t="shared" si="892"/>
        <v>178.61602922</v>
      </c>
      <c r="D2615" s="158">
        <f t="shared" si="884"/>
        <v>6941.51</v>
      </c>
      <c r="E2615" s="150">
        <f>IF(AND(K2615=1,K2614&gt;1),VLOOKUP(A2614,[1]Plan1!$GA$137:$GD$300,4),E2614)</f>
        <v>6967.89</v>
      </c>
      <c r="F2615" s="152">
        <f t="shared" si="875"/>
        <v>45473</v>
      </c>
      <c r="G2615" s="152">
        <f t="shared" si="893"/>
        <v>45503</v>
      </c>
      <c r="H2615" s="159">
        <f t="shared" si="876"/>
        <v>3.8003258656977845E-3</v>
      </c>
      <c r="I2615" s="160">
        <f t="shared" si="885"/>
        <v>45565</v>
      </c>
      <c r="J2615" s="155">
        <f t="shared" si="894"/>
        <v>31</v>
      </c>
      <c r="K2615" s="155">
        <f t="shared" si="890"/>
        <v>16</v>
      </c>
      <c r="L2615" s="2">
        <f t="shared" si="886"/>
        <v>1.0019596500000001</v>
      </c>
      <c r="M2615" s="157">
        <f t="shared" si="891"/>
        <v>1.0019596500000001</v>
      </c>
      <c r="N2615" s="2">
        <f t="shared" si="877"/>
        <v>178.96605412</v>
      </c>
      <c r="O2615" s="161">
        <f t="shared" si="887"/>
        <v>0</v>
      </c>
      <c r="P2615" s="162">
        <f t="shared" si="878"/>
        <v>0</v>
      </c>
      <c r="Q2615" s="157">
        <f t="shared" si="879"/>
        <v>0</v>
      </c>
      <c r="R2615" s="163">
        <f t="shared" si="888"/>
        <v>0.12</v>
      </c>
      <c r="S2615" s="161">
        <f t="shared" si="880"/>
        <v>16</v>
      </c>
      <c r="T2615" s="161">
        <v>360</v>
      </c>
      <c r="U2615" s="164">
        <f t="shared" si="881"/>
        <v>1.0048862510000001</v>
      </c>
      <c r="V2615" s="157">
        <f t="shared" si="882"/>
        <v>0.87447306000000002</v>
      </c>
      <c r="W2615" s="2">
        <f t="shared" si="889"/>
        <v>0</v>
      </c>
      <c r="X2615" s="8"/>
      <c r="Y2615" s="8"/>
      <c r="Z2615" s="5"/>
      <c r="AA2615" s="1"/>
      <c r="AB2615" s="8"/>
      <c r="AC2615" s="3"/>
      <c r="AD2615" s="1"/>
      <c r="AE2615" s="3"/>
      <c r="AF2615" s="3"/>
      <c r="AG2615" s="4"/>
      <c r="AH2615" s="4"/>
      <c r="AI2615" s="4"/>
      <c r="AJ2615" s="1"/>
      <c r="AK2615" s="1"/>
      <c r="AL2615" s="1"/>
      <c r="AM2615" s="1"/>
    </row>
    <row r="2616" spans="1:177" ht="15" customHeight="1" x14ac:dyDescent="0.2">
      <c r="A2616" s="75">
        <f t="shared" si="883"/>
        <v>45551</v>
      </c>
      <c r="B2616" s="2">
        <f t="shared" si="874"/>
        <v>179.91733719000001</v>
      </c>
      <c r="C2616" s="157">
        <f t="shared" si="892"/>
        <v>178.61602922</v>
      </c>
      <c r="D2616" s="158">
        <f t="shared" si="884"/>
        <v>6941.51</v>
      </c>
      <c r="E2616" s="150">
        <f>IF(AND(K2616=1,K2615&gt;1),VLOOKUP(A2615,[1]Plan1!$GA$137:$GD$300,4),E2615)</f>
        <v>6967.89</v>
      </c>
      <c r="F2616" s="152">
        <f t="shared" si="875"/>
        <v>45473</v>
      </c>
      <c r="G2616" s="152">
        <f t="shared" si="893"/>
        <v>45503</v>
      </c>
      <c r="H2616" s="159">
        <f t="shared" si="876"/>
        <v>3.8003258656977845E-3</v>
      </c>
      <c r="I2616" s="160">
        <f t="shared" si="885"/>
        <v>45565</v>
      </c>
      <c r="J2616" s="155">
        <f t="shared" si="894"/>
        <v>31</v>
      </c>
      <c r="K2616" s="155">
        <f t="shared" si="890"/>
        <v>17</v>
      </c>
      <c r="L2616" s="2">
        <f t="shared" si="886"/>
        <v>1.0020822599999999</v>
      </c>
      <c r="M2616" s="157">
        <f t="shared" si="891"/>
        <v>1.0020822599999999</v>
      </c>
      <c r="N2616" s="2">
        <f t="shared" si="877"/>
        <v>178.98795423000001</v>
      </c>
      <c r="O2616" s="161">
        <f t="shared" si="887"/>
        <v>0</v>
      </c>
      <c r="P2616" s="162">
        <f t="shared" si="878"/>
        <v>0</v>
      </c>
      <c r="Q2616" s="157">
        <f t="shared" si="879"/>
        <v>0</v>
      </c>
      <c r="R2616" s="163">
        <f t="shared" si="888"/>
        <v>0.12</v>
      </c>
      <c r="S2616" s="161">
        <f t="shared" si="880"/>
        <v>17</v>
      </c>
      <c r="T2616" s="161">
        <v>360</v>
      </c>
      <c r="U2616" s="164">
        <f t="shared" si="881"/>
        <v>1.0051924329999999</v>
      </c>
      <c r="V2616" s="157">
        <f t="shared" si="882"/>
        <v>0.92938295999999998</v>
      </c>
      <c r="W2616" s="2">
        <f t="shared" si="889"/>
        <v>0</v>
      </c>
      <c r="X2616" s="8"/>
      <c r="Y2616" s="8"/>
      <c r="Z2616" s="5"/>
      <c r="AA2616" s="1"/>
      <c r="AB2616" s="8"/>
      <c r="AC2616" s="3"/>
      <c r="AD2616" s="1"/>
      <c r="AE2616" s="3"/>
      <c r="AF2616" s="3"/>
      <c r="AG2616" s="4"/>
      <c r="AH2616" s="4"/>
      <c r="AI2616" s="4"/>
      <c r="AJ2616" s="1"/>
      <c r="AK2616" s="1"/>
      <c r="AL2616" s="1"/>
      <c r="AM2616" s="1"/>
    </row>
    <row r="2617" spans="1:177" ht="15" customHeight="1" x14ac:dyDescent="0.2">
      <c r="A2617" s="75">
        <f t="shared" si="883"/>
        <v>45552</v>
      </c>
      <c r="B2617" s="2">
        <f t="shared" si="874"/>
        <v>179.99417923000001</v>
      </c>
      <c r="C2617" s="157">
        <f t="shared" si="892"/>
        <v>178.61602922</v>
      </c>
      <c r="D2617" s="158">
        <f t="shared" si="884"/>
        <v>6941.51</v>
      </c>
      <c r="E2617" s="150">
        <f>IF(AND(K2617=1,K2616&gt;1),VLOOKUP(A2616,[1]Plan1!$GA$137:$GD$300,4),E2616)</f>
        <v>6967.89</v>
      </c>
      <c r="F2617" s="152">
        <f t="shared" si="875"/>
        <v>45473</v>
      </c>
      <c r="G2617" s="152">
        <f t="shared" si="893"/>
        <v>45503</v>
      </c>
      <c r="H2617" s="159">
        <f t="shared" si="876"/>
        <v>3.8003258656977845E-3</v>
      </c>
      <c r="I2617" s="160">
        <f t="shared" si="885"/>
        <v>45565</v>
      </c>
      <c r="J2617" s="155">
        <f t="shared" si="894"/>
        <v>31</v>
      </c>
      <c r="K2617" s="155">
        <f t="shared" si="890"/>
        <v>18</v>
      </c>
      <c r="L2617" s="2">
        <f t="shared" si="886"/>
        <v>1.0022048800000001</v>
      </c>
      <c r="M2617" s="157">
        <f t="shared" si="891"/>
        <v>1.0022048800000001</v>
      </c>
      <c r="N2617" s="2">
        <f t="shared" si="877"/>
        <v>179.00985613</v>
      </c>
      <c r="O2617" s="161">
        <f t="shared" si="887"/>
        <v>0</v>
      </c>
      <c r="P2617" s="162">
        <f t="shared" si="878"/>
        <v>0</v>
      </c>
      <c r="Q2617" s="157">
        <f t="shared" si="879"/>
        <v>0</v>
      </c>
      <c r="R2617" s="163">
        <f t="shared" si="888"/>
        <v>0.12</v>
      </c>
      <c r="S2617" s="161">
        <f t="shared" si="880"/>
        <v>18</v>
      </c>
      <c r="T2617" s="161">
        <v>360</v>
      </c>
      <c r="U2617" s="164">
        <f t="shared" si="881"/>
        <v>1.005498709</v>
      </c>
      <c r="V2617" s="157">
        <f t="shared" si="882"/>
        <v>0.98432310000000001</v>
      </c>
      <c r="W2617" s="2">
        <f t="shared" si="889"/>
        <v>0</v>
      </c>
      <c r="X2617" s="8"/>
      <c r="Y2617" s="8"/>
      <c r="Z2617" s="5"/>
      <c r="AA2617" s="1"/>
      <c r="AB2617" s="8"/>
      <c r="AC2617" s="3"/>
      <c r="AD2617" s="1"/>
      <c r="AE2617" s="3"/>
      <c r="AF2617" s="3"/>
      <c r="AG2617" s="4"/>
      <c r="AH2617" s="4"/>
      <c r="AI2617" s="4"/>
      <c r="AJ2617" s="1"/>
      <c r="AK2617" s="1"/>
      <c r="AL2617" s="1"/>
      <c r="AM2617" s="1"/>
    </row>
    <row r="2618" spans="1:177" ht="15" customHeight="1" x14ac:dyDescent="0.2">
      <c r="A2618" s="75">
        <f t="shared" si="883"/>
        <v>45553</v>
      </c>
      <c r="B2618" s="2">
        <f t="shared" si="874"/>
        <v>180.07105494000001</v>
      </c>
      <c r="C2618" s="157">
        <f t="shared" si="892"/>
        <v>178.61602922</v>
      </c>
      <c r="D2618" s="158">
        <f t="shared" si="884"/>
        <v>6941.51</v>
      </c>
      <c r="E2618" s="150">
        <f>IF(AND(K2618=1,K2617&gt;1),VLOOKUP(A2617,[1]Plan1!$GA$137:$GD$300,4),E2617)</f>
        <v>6967.89</v>
      </c>
      <c r="F2618" s="152">
        <f t="shared" si="875"/>
        <v>45473</v>
      </c>
      <c r="G2618" s="152">
        <f t="shared" si="893"/>
        <v>45503</v>
      </c>
      <c r="H2618" s="159">
        <f t="shared" si="876"/>
        <v>3.8003258656977845E-3</v>
      </c>
      <c r="I2618" s="160">
        <f t="shared" si="885"/>
        <v>45565</v>
      </c>
      <c r="J2618" s="155">
        <f t="shared" si="894"/>
        <v>31</v>
      </c>
      <c r="K2618" s="155">
        <f t="shared" si="890"/>
        <v>19</v>
      </c>
      <c r="L2618" s="2">
        <f t="shared" si="886"/>
        <v>1.0023275199999999</v>
      </c>
      <c r="M2618" s="157">
        <f t="shared" si="891"/>
        <v>1.0023275199999999</v>
      </c>
      <c r="N2618" s="2">
        <f t="shared" si="877"/>
        <v>179.03176160000001</v>
      </c>
      <c r="O2618" s="161">
        <f t="shared" si="887"/>
        <v>0</v>
      </c>
      <c r="P2618" s="162">
        <f t="shared" si="878"/>
        <v>0</v>
      </c>
      <c r="Q2618" s="157">
        <f t="shared" si="879"/>
        <v>0</v>
      </c>
      <c r="R2618" s="163">
        <f t="shared" si="888"/>
        <v>0.12</v>
      </c>
      <c r="S2618" s="161">
        <f t="shared" si="880"/>
        <v>19</v>
      </c>
      <c r="T2618" s="161">
        <v>360</v>
      </c>
      <c r="U2618" s="164">
        <f t="shared" si="881"/>
        <v>1.0058050780000001</v>
      </c>
      <c r="V2618" s="157">
        <f t="shared" si="882"/>
        <v>1.03929334</v>
      </c>
      <c r="W2618" s="2">
        <f t="shared" si="889"/>
        <v>0</v>
      </c>
      <c r="X2618" s="8"/>
      <c r="Y2618" s="8"/>
      <c r="Z2618" s="5"/>
      <c r="AA2618" s="1"/>
      <c r="AB2618" s="8"/>
      <c r="AC2618" s="3"/>
      <c r="AD2618" s="1"/>
      <c r="AE2618" s="3"/>
      <c r="AF2618" s="3"/>
      <c r="AG2618" s="4"/>
      <c r="AH2618" s="4"/>
      <c r="AI2618" s="4"/>
      <c r="AJ2618" s="1"/>
      <c r="AK2618" s="1"/>
      <c r="AL2618" s="1"/>
      <c r="AM2618" s="1"/>
    </row>
    <row r="2619" spans="1:177" ht="15" customHeight="1" x14ac:dyDescent="0.2">
      <c r="A2619" s="75">
        <f t="shared" si="883"/>
        <v>45554</v>
      </c>
      <c r="B2619" s="2">
        <f t="shared" si="874"/>
        <v>180.14796250000001</v>
      </c>
      <c r="C2619" s="157">
        <f t="shared" si="892"/>
        <v>178.61602922</v>
      </c>
      <c r="D2619" s="158">
        <f t="shared" si="884"/>
        <v>6941.51</v>
      </c>
      <c r="E2619" s="150">
        <f>IF(AND(K2619=1,K2618&gt;1),VLOOKUP(A2618,[1]Plan1!$GA$137:$GD$300,4),E2618)</f>
        <v>6967.89</v>
      </c>
      <c r="F2619" s="152">
        <f t="shared" si="875"/>
        <v>45473</v>
      </c>
      <c r="G2619" s="152">
        <f t="shared" si="893"/>
        <v>45503</v>
      </c>
      <c r="H2619" s="159">
        <f t="shared" si="876"/>
        <v>3.8003258656977845E-3</v>
      </c>
      <c r="I2619" s="160">
        <f t="shared" si="885"/>
        <v>45565</v>
      </c>
      <c r="J2619" s="155">
        <f t="shared" si="894"/>
        <v>31</v>
      </c>
      <c r="K2619" s="155">
        <f t="shared" si="890"/>
        <v>20</v>
      </c>
      <c r="L2619" s="2">
        <f t="shared" si="886"/>
        <v>1.0024501699999999</v>
      </c>
      <c r="M2619" s="157">
        <f t="shared" si="891"/>
        <v>1.0024501699999999</v>
      </c>
      <c r="N2619" s="2">
        <f t="shared" si="877"/>
        <v>179.05366885000001</v>
      </c>
      <c r="O2619" s="161">
        <f t="shared" si="887"/>
        <v>0</v>
      </c>
      <c r="P2619" s="162">
        <f t="shared" si="878"/>
        <v>0</v>
      </c>
      <c r="Q2619" s="157">
        <f t="shared" si="879"/>
        <v>0</v>
      </c>
      <c r="R2619" s="163">
        <f t="shared" si="888"/>
        <v>0.12</v>
      </c>
      <c r="S2619" s="161">
        <f t="shared" si="880"/>
        <v>20</v>
      </c>
      <c r="T2619" s="161">
        <v>360</v>
      </c>
      <c r="U2619" s="164">
        <f t="shared" si="881"/>
        <v>1.00611154</v>
      </c>
      <c r="V2619" s="157">
        <f t="shared" si="882"/>
        <v>1.09429365</v>
      </c>
      <c r="W2619" s="2">
        <f t="shared" si="889"/>
        <v>0</v>
      </c>
      <c r="X2619" s="8"/>
      <c r="Y2619" s="8"/>
      <c r="Z2619" s="5"/>
      <c r="AA2619" s="1"/>
      <c r="AB2619" s="8"/>
      <c r="AC2619" s="3"/>
      <c r="AD2619" s="1"/>
      <c r="AE2619" s="3"/>
      <c r="AF2619" s="3"/>
      <c r="AG2619" s="4"/>
      <c r="AH2619" s="4"/>
      <c r="AI2619" s="4"/>
      <c r="AJ2619" s="1"/>
      <c r="AK2619" s="1"/>
      <c r="AL2619" s="1"/>
      <c r="AM2619" s="1"/>
    </row>
    <row r="2620" spans="1:177" ht="15" customHeight="1" x14ac:dyDescent="0.2">
      <c r="A2620" s="75">
        <f t="shared" si="883"/>
        <v>45555</v>
      </c>
      <c r="B2620" s="2">
        <f t="shared" si="874"/>
        <v>180.22490196000001</v>
      </c>
      <c r="C2620" s="157">
        <f t="shared" si="892"/>
        <v>178.61602922</v>
      </c>
      <c r="D2620" s="158">
        <f t="shared" si="884"/>
        <v>6941.51</v>
      </c>
      <c r="E2620" s="150">
        <f>IF(AND(K2620=1,K2619&gt;1),VLOOKUP(A2619,[1]Plan1!$GA$137:$GD$300,4),E2619)</f>
        <v>6967.89</v>
      </c>
      <c r="F2620" s="152">
        <f t="shared" si="875"/>
        <v>45473</v>
      </c>
      <c r="G2620" s="152">
        <f t="shared" si="893"/>
        <v>45503</v>
      </c>
      <c r="H2620" s="159">
        <f t="shared" si="876"/>
        <v>3.8003258656977845E-3</v>
      </c>
      <c r="I2620" s="160">
        <f t="shared" si="885"/>
        <v>45565</v>
      </c>
      <c r="J2620" s="155">
        <f t="shared" si="894"/>
        <v>31</v>
      </c>
      <c r="K2620" s="155">
        <f t="shared" si="890"/>
        <v>21</v>
      </c>
      <c r="L2620" s="2">
        <f t="shared" si="886"/>
        <v>1.0025728300000001</v>
      </c>
      <c r="M2620" s="157">
        <f t="shared" si="891"/>
        <v>1.0025728300000001</v>
      </c>
      <c r="N2620" s="2">
        <f t="shared" si="877"/>
        <v>179.07557789000001</v>
      </c>
      <c r="O2620" s="161">
        <f t="shared" si="887"/>
        <v>0</v>
      </c>
      <c r="P2620" s="162">
        <f t="shared" si="878"/>
        <v>0</v>
      </c>
      <c r="Q2620" s="157">
        <f t="shared" si="879"/>
        <v>0</v>
      </c>
      <c r="R2620" s="163">
        <f t="shared" si="888"/>
        <v>0.12</v>
      </c>
      <c r="S2620" s="161">
        <f t="shared" si="880"/>
        <v>21</v>
      </c>
      <c r="T2620" s="161">
        <v>360</v>
      </c>
      <c r="U2620" s="164">
        <f t="shared" si="881"/>
        <v>1.0064180949999999</v>
      </c>
      <c r="V2620" s="157">
        <f t="shared" si="882"/>
        <v>1.14932407</v>
      </c>
      <c r="W2620" s="2">
        <f t="shared" si="889"/>
        <v>0</v>
      </c>
      <c r="X2620" s="8"/>
      <c r="Y2620" s="8"/>
      <c r="Z2620" s="5"/>
      <c r="AA2620" s="1"/>
      <c r="AB2620" s="8"/>
      <c r="AC2620" s="3"/>
      <c r="AD2620" s="1"/>
      <c r="AE2620" s="3"/>
      <c r="AF2620" s="3"/>
      <c r="AG2620" s="4"/>
      <c r="AH2620" s="4"/>
      <c r="AI2620" s="4"/>
      <c r="AJ2620" s="1"/>
      <c r="AK2620" s="1"/>
      <c r="AL2620" s="1"/>
      <c r="AM2620" s="1"/>
    </row>
    <row r="2621" spans="1:177" ht="15" customHeight="1" x14ac:dyDescent="0.2">
      <c r="A2621" s="75">
        <f t="shared" si="883"/>
        <v>45556</v>
      </c>
      <c r="B2621" s="2">
        <f t="shared" si="874"/>
        <v>180.30187706999999</v>
      </c>
      <c r="C2621" s="157">
        <f t="shared" si="892"/>
        <v>178.61602922</v>
      </c>
      <c r="D2621" s="158">
        <f t="shared" si="884"/>
        <v>6941.51</v>
      </c>
      <c r="E2621" s="150">
        <f>IF(AND(K2621=1,K2620&gt;1),VLOOKUP(A2620,[1]Plan1!$GA$137:$GD$300,4),E2620)</f>
        <v>6967.89</v>
      </c>
      <c r="F2621" s="152">
        <f t="shared" si="875"/>
        <v>45473</v>
      </c>
      <c r="G2621" s="152">
        <f t="shared" si="893"/>
        <v>45503</v>
      </c>
      <c r="H2621" s="159">
        <f t="shared" si="876"/>
        <v>3.8003258656977845E-3</v>
      </c>
      <c r="I2621" s="160">
        <f t="shared" si="885"/>
        <v>45565</v>
      </c>
      <c r="J2621" s="155">
        <f t="shared" si="894"/>
        <v>31</v>
      </c>
      <c r="K2621" s="155">
        <f t="shared" si="890"/>
        <v>22</v>
      </c>
      <c r="L2621" s="2">
        <f t="shared" si="886"/>
        <v>1.0026955200000001</v>
      </c>
      <c r="M2621" s="157">
        <f t="shared" si="891"/>
        <v>1.0026955200000001</v>
      </c>
      <c r="N2621" s="2">
        <f t="shared" si="877"/>
        <v>179.09749228999999</v>
      </c>
      <c r="O2621" s="161">
        <f t="shared" si="887"/>
        <v>0</v>
      </c>
      <c r="P2621" s="162">
        <f t="shared" si="878"/>
        <v>0</v>
      </c>
      <c r="Q2621" s="157">
        <f t="shared" si="879"/>
        <v>0</v>
      </c>
      <c r="R2621" s="163">
        <f t="shared" si="888"/>
        <v>0.12</v>
      </c>
      <c r="S2621" s="161">
        <f t="shared" si="880"/>
        <v>22</v>
      </c>
      <c r="T2621" s="161">
        <v>360</v>
      </c>
      <c r="U2621" s="164">
        <f t="shared" si="881"/>
        <v>1.006724744</v>
      </c>
      <c r="V2621" s="157">
        <f t="shared" si="882"/>
        <v>1.20438478</v>
      </c>
      <c r="W2621" s="2">
        <f t="shared" si="889"/>
        <v>0</v>
      </c>
      <c r="X2621" s="8"/>
      <c r="Y2621" s="8"/>
      <c r="Z2621" s="5"/>
      <c r="AA2621" s="21"/>
      <c r="AB2621" s="13"/>
      <c r="AC2621" s="27"/>
      <c r="AD2621" s="21"/>
      <c r="AE2621" s="27"/>
      <c r="AF2621" s="27"/>
      <c r="AG2621" s="35"/>
      <c r="AH2621" s="35"/>
      <c r="AI2621" s="35"/>
      <c r="AJ2621" s="21"/>
      <c r="AK2621" s="21"/>
      <c r="AL2621" s="21"/>
      <c r="AM2621" s="21"/>
      <c r="AN2621" s="21"/>
      <c r="AO2621" s="21"/>
      <c r="AP2621" s="21"/>
      <c r="AQ2621" s="21"/>
      <c r="AR2621" s="21"/>
      <c r="AS2621" s="21"/>
      <c r="AT2621" s="21"/>
      <c r="AU2621" s="21"/>
      <c r="AV2621" s="21"/>
      <c r="AW2621" s="21"/>
      <c r="AX2621" s="21"/>
      <c r="AY2621" s="21"/>
      <c r="AZ2621" s="21"/>
      <c r="BA2621" s="21"/>
      <c r="BB2621" s="21"/>
      <c r="BC2621" s="21"/>
      <c r="BD2621" s="21"/>
      <c r="BE2621" s="21"/>
      <c r="BF2621" s="21"/>
      <c r="BG2621" s="21"/>
      <c r="BH2621" s="21"/>
      <c r="BI2621" s="21"/>
      <c r="BJ2621" s="21"/>
      <c r="BK2621" s="21"/>
      <c r="BL2621" s="21"/>
      <c r="BM2621" s="21"/>
      <c r="BN2621" s="21"/>
      <c r="BO2621" s="21"/>
      <c r="BP2621" s="21"/>
      <c r="BQ2621" s="21"/>
      <c r="BR2621" s="21"/>
      <c r="BS2621" s="21"/>
      <c r="BT2621" s="21"/>
      <c r="BU2621" s="21"/>
      <c r="BV2621" s="21"/>
      <c r="BW2621" s="21"/>
      <c r="BX2621" s="21"/>
      <c r="BY2621" s="21"/>
      <c r="BZ2621" s="21"/>
      <c r="CA2621" s="21"/>
      <c r="CB2621" s="21"/>
      <c r="CC2621" s="21"/>
      <c r="CD2621" s="21"/>
      <c r="CE2621" s="21"/>
      <c r="CF2621" s="21"/>
      <c r="CG2621" s="21"/>
      <c r="CH2621" s="21"/>
      <c r="CI2621" s="21"/>
      <c r="CJ2621" s="21"/>
      <c r="CK2621" s="21"/>
      <c r="CL2621" s="21"/>
      <c r="CM2621" s="21"/>
      <c r="CN2621" s="21"/>
      <c r="CO2621" s="21"/>
      <c r="CP2621" s="21"/>
      <c r="CQ2621" s="21"/>
      <c r="CR2621" s="21"/>
      <c r="CS2621" s="21"/>
      <c r="CT2621" s="21"/>
      <c r="CU2621" s="21"/>
      <c r="CV2621" s="21"/>
      <c r="CW2621" s="21"/>
      <c r="CX2621" s="21"/>
      <c r="CY2621" s="21"/>
      <c r="CZ2621" s="21"/>
      <c r="DA2621" s="21"/>
      <c r="DB2621" s="21"/>
      <c r="DC2621" s="21"/>
      <c r="DD2621" s="21"/>
      <c r="DE2621" s="21"/>
      <c r="DF2621" s="21"/>
      <c r="DG2621" s="21"/>
      <c r="DH2621" s="21"/>
      <c r="DI2621" s="21"/>
      <c r="DJ2621" s="21"/>
      <c r="DK2621" s="21"/>
      <c r="DL2621" s="21"/>
      <c r="DM2621" s="21"/>
      <c r="DN2621" s="21"/>
      <c r="DO2621" s="21"/>
      <c r="DP2621" s="21"/>
      <c r="DQ2621" s="21"/>
      <c r="DR2621" s="21"/>
      <c r="DS2621" s="21"/>
      <c r="DT2621" s="21"/>
      <c r="DU2621" s="21"/>
      <c r="DV2621" s="21"/>
      <c r="DW2621" s="21"/>
      <c r="DX2621" s="21"/>
      <c r="DY2621" s="21"/>
      <c r="DZ2621" s="21"/>
      <c r="EA2621" s="21"/>
      <c r="EB2621" s="21"/>
      <c r="EC2621" s="21"/>
      <c r="ED2621" s="21"/>
      <c r="EE2621" s="21"/>
      <c r="EF2621" s="21"/>
      <c r="EG2621" s="21"/>
      <c r="EH2621" s="21"/>
      <c r="EI2621" s="21"/>
      <c r="EJ2621" s="21"/>
      <c r="EK2621" s="21"/>
      <c r="EL2621" s="21"/>
      <c r="EM2621" s="21"/>
      <c r="EN2621" s="21"/>
      <c r="EO2621" s="21"/>
      <c r="EP2621" s="21"/>
      <c r="EQ2621" s="21"/>
      <c r="ER2621" s="21"/>
      <c r="ES2621" s="21"/>
      <c r="ET2621" s="21"/>
      <c r="EU2621" s="21"/>
      <c r="EV2621" s="21"/>
      <c r="EW2621" s="21"/>
      <c r="EX2621" s="21"/>
      <c r="EY2621" s="21"/>
      <c r="EZ2621" s="21"/>
      <c r="FA2621" s="21"/>
      <c r="FB2621" s="21"/>
      <c r="FC2621" s="21"/>
      <c r="FD2621" s="21"/>
      <c r="FE2621" s="21"/>
      <c r="FF2621" s="21"/>
      <c r="FG2621" s="21"/>
      <c r="FH2621" s="21"/>
      <c r="FI2621" s="21"/>
      <c r="FJ2621" s="21"/>
      <c r="FK2621" s="21"/>
      <c r="FL2621" s="21"/>
      <c r="FM2621" s="21"/>
      <c r="FN2621" s="21"/>
      <c r="FO2621" s="21"/>
      <c r="FP2621" s="21"/>
      <c r="FQ2621" s="21"/>
      <c r="FR2621" s="21"/>
      <c r="FS2621" s="21"/>
      <c r="FT2621" s="21"/>
      <c r="FU2621" s="21"/>
    </row>
    <row r="2622" spans="1:177" ht="15" customHeight="1" x14ac:dyDescent="0.2">
      <c r="A2622" s="75">
        <f t="shared" si="883"/>
        <v>45557</v>
      </c>
      <c r="B2622" s="2">
        <f t="shared" si="874"/>
        <v>180.37888246</v>
      </c>
      <c r="C2622" s="157">
        <f t="shared" si="892"/>
        <v>178.61602922</v>
      </c>
      <c r="D2622" s="158">
        <f t="shared" si="884"/>
        <v>6941.51</v>
      </c>
      <c r="E2622" s="150">
        <f>IF(AND(K2622=1,K2621&gt;1),VLOOKUP(A2621,[1]Plan1!$GA$137:$GD$300,4),E2621)</f>
        <v>6967.89</v>
      </c>
      <c r="F2622" s="152">
        <f t="shared" si="875"/>
        <v>45473</v>
      </c>
      <c r="G2622" s="152">
        <f t="shared" si="893"/>
        <v>45503</v>
      </c>
      <c r="H2622" s="159">
        <f t="shared" si="876"/>
        <v>3.8003258656977845E-3</v>
      </c>
      <c r="I2622" s="160">
        <f t="shared" si="885"/>
        <v>45565</v>
      </c>
      <c r="J2622" s="155">
        <f t="shared" si="894"/>
        <v>31</v>
      </c>
      <c r="K2622" s="155">
        <f t="shared" si="890"/>
        <v>23</v>
      </c>
      <c r="L2622" s="2">
        <f t="shared" si="886"/>
        <v>1.00281821</v>
      </c>
      <c r="M2622" s="157">
        <f t="shared" si="891"/>
        <v>1.00281821</v>
      </c>
      <c r="N2622" s="2">
        <f t="shared" si="877"/>
        <v>179.11940669000001</v>
      </c>
      <c r="O2622" s="161">
        <f t="shared" si="887"/>
        <v>0</v>
      </c>
      <c r="P2622" s="162">
        <f t="shared" si="878"/>
        <v>0</v>
      </c>
      <c r="Q2622" s="157">
        <f t="shared" si="879"/>
        <v>0</v>
      </c>
      <c r="R2622" s="163">
        <f t="shared" si="888"/>
        <v>0.12</v>
      </c>
      <c r="S2622" s="161">
        <f t="shared" si="880"/>
        <v>23</v>
      </c>
      <c r="T2622" s="161">
        <v>360</v>
      </c>
      <c r="U2622" s="164">
        <f t="shared" si="881"/>
        <v>1.0070314869999999</v>
      </c>
      <c r="V2622" s="157">
        <f t="shared" si="882"/>
        <v>1.2594757700000001</v>
      </c>
      <c r="W2622" s="2">
        <f t="shared" si="889"/>
        <v>0</v>
      </c>
      <c r="X2622" s="8"/>
      <c r="Y2622" s="8"/>
      <c r="Z2622" s="5"/>
      <c r="AA2622" s="1"/>
      <c r="AB2622" s="8"/>
      <c r="AC2622" s="3"/>
      <c r="AD2622" s="1"/>
      <c r="AE2622" s="3"/>
      <c r="AF2622" s="3"/>
      <c r="AG2622" s="4"/>
      <c r="AH2622" s="4"/>
      <c r="AI2622" s="4"/>
      <c r="AJ2622" s="1"/>
      <c r="AK2622" s="1"/>
      <c r="AL2622" s="1"/>
      <c r="AM2622" s="1"/>
    </row>
    <row r="2623" spans="1:177" ht="15" customHeight="1" x14ac:dyDescent="0.2">
      <c r="A2623" s="75">
        <f t="shared" si="883"/>
        <v>45558</v>
      </c>
      <c r="B2623" s="2">
        <f t="shared" si="874"/>
        <v>180.45592156999999</v>
      </c>
      <c r="C2623" s="157">
        <f t="shared" si="892"/>
        <v>178.61602922</v>
      </c>
      <c r="D2623" s="158">
        <f t="shared" si="884"/>
        <v>6941.51</v>
      </c>
      <c r="E2623" s="150">
        <f>IF(AND(K2623=1,K2622&gt;1),VLOOKUP(A2622,[1]Plan1!$GA$137:$GD$300,4),E2622)</f>
        <v>6967.89</v>
      </c>
      <c r="F2623" s="152">
        <f t="shared" si="875"/>
        <v>45473</v>
      </c>
      <c r="G2623" s="152">
        <f t="shared" si="893"/>
        <v>45503</v>
      </c>
      <c r="H2623" s="159">
        <f t="shared" si="876"/>
        <v>3.8003258656977845E-3</v>
      </c>
      <c r="I2623" s="160">
        <f t="shared" si="885"/>
        <v>45565</v>
      </c>
      <c r="J2623" s="155">
        <f t="shared" si="894"/>
        <v>31</v>
      </c>
      <c r="K2623" s="155">
        <f t="shared" si="890"/>
        <v>24</v>
      </c>
      <c r="L2623" s="2">
        <f t="shared" si="886"/>
        <v>1.0029409199999999</v>
      </c>
      <c r="M2623" s="157">
        <f t="shared" si="891"/>
        <v>1.0029409199999999</v>
      </c>
      <c r="N2623" s="2">
        <f t="shared" si="877"/>
        <v>179.14132466999999</v>
      </c>
      <c r="O2623" s="161">
        <f t="shared" si="887"/>
        <v>0</v>
      </c>
      <c r="P2623" s="162">
        <f t="shared" si="878"/>
        <v>0</v>
      </c>
      <c r="Q2623" s="157">
        <f t="shared" si="879"/>
        <v>0</v>
      </c>
      <c r="R2623" s="163">
        <f t="shared" si="888"/>
        <v>0.12</v>
      </c>
      <c r="S2623" s="161">
        <f t="shared" si="880"/>
        <v>24</v>
      </c>
      <c r="T2623" s="161">
        <v>360</v>
      </c>
      <c r="U2623" s="164">
        <f t="shared" si="881"/>
        <v>1.0073383229999999</v>
      </c>
      <c r="V2623" s="157">
        <f t="shared" si="882"/>
        <v>1.3145969</v>
      </c>
      <c r="W2623" s="2">
        <f t="shared" si="889"/>
        <v>0</v>
      </c>
      <c r="X2623" s="8"/>
      <c r="Y2623" s="8"/>
      <c r="Z2623" s="5"/>
      <c r="AA2623" s="1"/>
      <c r="AB2623" s="8"/>
      <c r="AC2623" s="3"/>
      <c r="AD2623" s="1"/>
      <c r="AE2623" s="3"/>
      <c r="AF2623" s="3"/>
      <c r="AG2623" s="4"/>
      <c r="AH2623" s="4"/>
      <c r="AI2623" s="4"/>
      <c r="AJ2623" s="1"/>
      <c r="AK2623" s="1"/>
      <c r="AL2623" s="1"/>
      <c r="AM2623" s="1"/>
    </row>
    <row r="2624" spans="1:177" ht="15" customHeight="1" x14ac:dyDescent="0.2">
      <c r="A2624" s="75">
        <f t="shared" si="883"/>
        <v>45559</v>
      </c>
      <c r="B2624" s="2">
        <f t="shared" si="874"/>
        <v>180.53299437000001</v>
      </c>
      <c r="C2624" s="157">
        <f t="shared" si="892"/>
        <v>178.61602922</v>
      </c>
      <c r="D2624" s="158">
        <f t="shared" si="884"/>
        <v>6941.51</v>
      </c>
      <c r="E2624" s="150">
        <f>IF(AND(K2624=1,K2623&gt;1),VLOOKUP(A2623,[1]Plan1!$GA$137:$GD$300,4),E2623)</f>
        <v>6967.89</v>
      </c>
      <c r="F2624" s="152">
        <f t="shared" si="875"/>
        <v>45473</v>
      </c>
      <c r="G2624" s="152">
        <f t="shared" si="893"/>
        <v>45503</v>
      </c>
      <c r="H2624" s="159">
        <f t="shared" si="876"/>
        <v>3.8003258656977845E-3</v>
      </c>
      <c r="I2624" s="160">
        <f t="shared" si="885"/>
        <v>45565</v>
      </c>
      <c r="J2624" s="155">
        <f t="shared" si="894"/>
        <v>31</v>
      </c>
      <c r="K2624" s="155">
        <f t="shared" si="890"/>
        <v>25</v>
      </c>
      <c r="L2624" s="2">
        <f t="shared" si="886"/>
        <v>1.0030636500000001</v>
      </c>
      <c r="M2624" s="157">
        <f t="shared" si="891"/>
        <v>1.0030636500000001</v>
      </c>
      <c r="N2624" s="2">
        <f t="shared" si="877"/>
        <v>179.16324621000001</v>
      </c>
      <c r="O2624" s="161">
        <f t="shared" si="887"/>
        <v>0</v>
      </c>
      <c r="P2624" s="162">
        <f t="shared" si="878"/>
        <v>0</v>
      </c>
      <c r="Q2624" s="157">
        <f t="shared" si="879"/>
        <v>0</v>
      </c>
      <c r="R2624" s="163">
        <f t="shared" si="888"/>
        <v>0.12</v>
      </c>
      <c r="S2624" s="161">
        <f t="shared" si="880"/>
        <v>25</v>
      </c>
      <c r="T2624" s="161">
        <v>360</v>
      </c>
      <c r="U2624" s="164">
        <f t="shared" si="881"/>
        <v>1.0076452520000001</v>
      </c>
      <c r="V2624" s="157">
        <f t="shared" si="882"/>
        <v>1.3697481600000001</v>
      </c>
      <c r="W2624" s="2">
        <f t="shared" si="889"/>
        <v>0</v>
      </c>
      <c r="X2624" s="8"/>
      <c r="Y2624" s="8"/>
      <c r="Z2624" s="5"/>
      <c r="AA2624" s="1"/>
      <c r="AB2624" s="8"/>
      <c r="AC2624" s="3"/>
      <c r="AD2624" s="1"/>
      <c r="AE2624" s="3"/>
      <c r="AF2624" s="3"/>
      <c r="AG2624" s="4"/>
      <c r="AH2624" s="4"/>
      <c r="AI2624" s="4"/>
      <c r="AJ2624" s="1"/>
      <c r="AK2624" s="1"/>
      <c r="AL2624" s="1"/>
      <c r="AM2624" s="1"/>
    </row>
    <row r="2625" spans="1:39" ht="15" customHeight="1" x14ac:dyDescent="0.2">
      <c r="A2625" s="75">
        <f t="shared" si="883"/>
        <v>45560</v>
      </c>
      <c r="B2625" s="2">
        <f t="shared" si="874"/>
        <v>180.61009928000001</v>
      </c>
      <c r="C2625" s="157">
        <f t="shared" si="892"/>
        <v>178.61602922</v>
      </c>
      <c r="D2625" s="158">
        <f t="shared" si="884"/>
        <v>6941.51</v>
      </c>
      <c r="E2625" s="150">
        <f>IF(AND(K2625=1,K2624&gt;1),VLOOKUP(A2624,[1]Plan1!$GA$137:$GD$300,4),E2624)</f>
        <v>6967.89</v>
      </c>
      <c r="F2625" s="152">
        <f t="shared" si="875"/>
        <v>45473</v>
      </c>
      <c r="G2625" s="152">
        <f t="shared" si="893"/>
        <v>45503</v>
      </c>
      <c r="H2625" s="159">
        <f t="shared" si="876"/>
        <v>3.8003258656977845E-3</v>
      </c>
      <c r="I2625" s="160">
        <f t="shared" si="885"/>
        <v>45565</v>
      </c>
      <c r="J2625" s="155">
        <f t="shared" si="894"/>
        <v>31</v>
      </c>
      <c r="K2625" s="155">
        <f t="shared" si="890"/>
        <v>26</v>
      </c>
      <c r="L2625" s="2">
        <f t="shared" si="886"/>
        <v>1.00318639</v>
      </c>
      <c r="M2625" s="157">
        <f t="shared" si="891"/>
        <v>1.00318639</v>
      </c>
      <c r="N2625" s="2">
        <f t="shared" si="877"/>
        <v>179.18516954</v>
      </c>
      <c r="O2625" s="161">
        <f t="shared" si="887"/>
        <v>0</v>
      </c>
      <c r="P2625" s="162">
        <f t="shared" si="878"/>
        <v>0</v>
      </c>
      <c r="Q2625" s="157">
        <f t="shared" si="879"/>
        <v>0</v>
      </c>
      <c r="R2625" s="163">
        <f t="shared" si="888"/>
        <v>0.12</v>
      </c>
      <c r="S2625" s="161">
        <f t="shared" si="880"/>
        <v>26</v>
      </c>
      <c r="T2625" s="161">
        <v>360</v>
      </c>
      <c r="U2625" s="164">
        <f t="shared" si="881"/>
        <v>1.0079522750000001</v>
      </c>
      <c r="V2625" s="157">
        <f t="shared" si="882"/>
        <v>1.4249297400000001</v>
      </c>
      <c r="W2625" s="2">
        <f t="shared" si="889"/>
        <v>0</v>
      </c>
      <c r="X2625" s="8"/>
      <c r="Y2625" s="8"/>
      <c r="Z2625" s="5"/>
      <c r="AA2625" s="1"/>
      <c r="AB2625" s="8"/>
      <c r="AC2625" s="3"/>
      <c r="AD2625" s="1"/>
      <c r="AE2625" s="3"/>
      <c r="AF2625" s="3"/>
      <c r="AG2625" s="4"/>
      <c r="AH2625" s="4"/>
      <c r="AI2625" s="4"/>
      <c r="AJ2625" s="1"/>
      <c r="AK2625" s="1"/>
      <c r="AL2625" s="1"/>
      <c r="AM2625" s="1"/>
    </row>
    <row r="2626" spans="1:39" ht="15" customHeight="1" x14ac:dyDescent="0.2">
      <c r="A2626" s="75">
        <f t="shared" si="883"/>
        <v>45561</v>
      </c>
      <c r="B2626" s="2">
        <f t="shared" si="874"/>
        <v>180.68723792</v>
      </c>
      <c r="C2626" s="157">
        <f t="shared" si="892"/>
        <v>178.61602922</v>
      </c>
      <c r="D2626" s="158">
        <f t="shared" si="884"/>
        <v>6941.51</v>
      </c>
      <c r="E2626" s="150">
        <f>IF(AND(K2626=1,K2625&gt;1),VLOOKUP(A2625,[1]Plan1!$GA$137:$GD$300,4),E2625)</f>
        <v>6967.89</v>
      </c>
      <c r="F2626" s="152">
        <f t="shared" si="875"/>
        <v>45473</v>
      </c>
      <c r="G2626" s="152">
        <f t="shared" si="893"/>
        <v>45503</v>
      </c>
      <c r="H2626" s="159">
        <f t="shared" si="876"/>
        <v>3.8003258656977845E-3</v>
      </c>
      <c r="I2626" s="160">
        <f t="shared" si="885"/>
        <v>45565</v>
      </c>
      <c r="J2626" s="155">
        <f t="shared" si="894"/>
        <v>31</v>
      </c>
      <c r="K2626" s="155">
        <f t="shared" si="890"/>
        <v>27</v>
      </c>
      <c r="L2626" s="2">
        <f t="shared" si="886"/>
        <v>1.00330915</v>
      </c>
      <c r="M2626" s="157">
        <f t="shared" si="891"/>
        <v>1.00330915</v>
      </c>
      <c r="N2626" s="2">
        <f t="shared" si="877"/>
        <v>179.20709644999999</v>
      </c>
      <c r="O2626" s="161">
        <f t="shared" si="887"/>
        <v>0</v>
      </c>
      <c r="P2626" s="162">
        <f t="shared" si="878"/>
        <v>0</v>
      </c>
      <c r="Q2626" s="157">
        <f t="shared" si="879"/>
        <v>0</v>
      </c>
      <c r="R2626" s="163">
        <f t="shared" si="888"/>
        <v>0.12</v>
      </c>
      <c r="S2626" s="161">
        <f t="shared" si="880"/>
        <v>27</v>
      </c>
      <c r="T2626" s="161">
        <v>360</v>
      </c>
      <c r="U2626" s="164">
        <f t="shared" si="881"/>
        <v>1.0082593909999999</v>
      </c>
      <c r="V2626" s="157">
        <f t="shared" si="882"/>
        <v>1.48014147</v>
      </c>
      <c r="W2626" s="2">
        <f t="shared" si="889"/>
        <v>0</v>
      </c>
      <c r="X2626" s="8"/>
      <c r="Y2626" s="8"/>
      <c r="Z2626" s="5"/>
      <c r="AA2626" s="1"/>
      <c r="AB2626" s="8"/>
      <c r="AC2626" s="3"/>
      <c r="AD2626" s="1"/>
      <c r="AE2626" s="3"/>
      <c r="AF2626" s="3"/>
      <c r="AG2626" s="4"/>
      <c r="AH2626" s="4"/>
      <c r="AI2626" s="4"/>
      <c r="AJ2626" s="1"/>
      <c r="AK2626" s="1"/>
      <c r="AL2626" s="1"/>
      <c r="AM2626" s="1"/>
    </row>
    <row r="2627" spans="1:39" ht="15" customHeight="1" x14ac:dyDescent="0.2">
      <c r="A2627" s="75">
        <f t="shared" si="883"/>
        <v>45562</v>
      </c>
      <c r="B2627" s="2">
        <f t="shared" si="874"/>
        <v>180.76440868</v>
      </c>
      <c r="C2627" s="157">
        <f t="shared" si="892"/>
        <v>178.61602922</v>
      </c>
      <c r="D2627" s="158">
        <f t="shared" si="884"/>
        <v>6941.51</v>
      </c>
      <c r="E2627" s="150">
        <f>IF(AND(K2627=1,K2626&gt;1),VLOOKUP(A2626,[1]Plan1!$GA$137:$GD$300,4),E2626)</f>
        <v>6967.89</v>
      </c>
      <c r="F2627" s="152">
        <f t="shared" si="875"/>
        <v>45473</v>
      </c>
      <c r="G2627" s="152">
        <f t="shared" si="893"/>
        <v>45503</v>
      </c>
      <c r="H2627" s="159">
        <f t="shared" si="876"/>
        <v>3.8003258656977845E-3</v>
      </c>
      <c r="I2627" s="160">
        <f t="shared" si="885"/>
        <v>45565</v>
      </c>
      <c r="J2627" s="155">
        <f t="shared" si="894"/>
        <v>31</v>
      </c>
      <c r="K2627" s="155">
        <f t="shared" si="890"/>
        <v>28</v>
      </c>
      <c r="L2627" s="2">
        <f t="shared" si="886"/>
        <v>1.0034319199999999</v>
      </c>
      <c r="M2627" s="157">
        <f t="shared" si="891"/>
        <v>1.0034319199999999</v>
      </c>
      <c r="N2627" s="2">
        <f t="shared" si="877"/>
        <v>179.22902514</v>
      </c>
      <c r="O2627" s="161">
        <f t="shared" si="887"/>
        <v>0</v>
      </c>
      <c r="P2627" s="162">
        <f t="shared" si="878"/>
        <v>0</v>
      </c>
      <c r="Q2627" s="157">
        <f t="shared" si="879"/>
        <v>0</v>
      </c>
      <c r="R2627" s="163">
        <f t="shared" si="888"/>
        <v>0.12</v>
      </c>
      <c r="S2627" s="161">
        <f t="shared" si="880"/>
        <v>28</v>
      </c>
      <c r="T2627" s="161">
        <v>360</v>
      </c>
      <c r="U2627" s="164">
        <f t="shared" si="881"/>
        <v>1.0085666010000001</v>
      </c>
      <c r="V2627" s="157">
        <f t="shared" si="882"/>
        <v>1.53538354</v>
      </c>
      <c r="W2627" s="2">
        <f t="shared" si="889"/>
        <v>0</v>
      </c>
      <c r="X2627" s="8"/>
      <c r="Y2627" s="8"/>
      <c r="Z2627" s="5"/>
      <c r="AA2627" s="1"/>
      <c r="AB2627" s="8"/>
      <c r="AC2627" s="3"/>
      <c r="AD2627" s="1"/>
      <c r="AE2627" s="3"/>
      <c r="AF2627" s="3"/>
      <c r="AG2627" s="4"/>
      <c r="AH2627" s="4"/>
      <c r="AI2627" s="4"/>
      <c r="AJ2627" s="1"/>
      <c r="AK2627" s="1"/>
      <c r="AL2627" s="1"/>
      <c r="AM2627" s="1"/>
    </row>
    <row r="2628" spans="1:39" ht="15" customHeight="1" x14ac:dyDescent="0.2">
      <c r="A2628" s="75">
        <f t="shared" si="883"/>
        <v>45563</v>
      </c>
      <c r="B2628" s="2">
        <f t="shared" si="874"/>
        <v>180.84161156000002</v>
      </c>
      <c r="C2628" s="157">
        <f t="shared" si="892"/>
        <v>178.61602922</v>
      </c>
      <c r="D2628" s="158">
        <f t="shared" si="884"/>
        <v>6941.51</v>
      </c>
      <c r="E2628" s="150">
        <f>IF(AND(K2628=1,K2627&gt;1),VLOOKUP(A2627,[1]Plan1!$GA$137:$GD$300,4),E2627)</f>
        <v>6967.89</v>
      </c>
      <c r="F2628" s="152">
        <f t="shared" si="875"/>
        <v>45473</v>
      </c>
      <c r="G2628" s="152">
        <f t="shared" si="893"/>
        <v>45503</v>
      </c>
      <c r="H2628" s="159">
        <f t="shared" si="876"/>
        <v>3.8003258656977845E-3</v>
      </c>
      <c r="I2628" s="160">
        <f t="shared" si="885"/>
        <v>45565</v>
      </c>
      <c r="J2628" s="155">
        <f t="shared" si="894"/>
        <v>31</v>
      </c>
      <c r="K2628" s="155">
        <f t="shared" si="890"/>
        <v>29</v>
      </c>
      <c r="L2628" s="2">
        <f t="shared" si="886"/>
        <v>1.0035547</v>
      </c>
      <c r="M2628" s="157">
        <f t="shared" si="891"/>
        <v>1.0035547</v>
      </c>
      <c r="N2628" s="2">
        <f t="shared" si="877"/>
        <v>179.25095561000001</v>
      </c>
      <c r="O2628" s="161">
        <f t="shared" si="887"/>
        <v>0</v>
      </c>
      <c r="P2628" s="162">
        <f t="shared" si="878"/>
        <v>0</v>
      </c>
      <c r="Q2628" s="157">
        <f t="shared" si="879"/>
        <v>0</v>
      </c>
      <c r="R2628" s="163">
        <f t="shared" si="888"/>
        <v>0.12</v>
      </c>
      <c r="S2628" s="161">
        <f t="shared" si="880"/>
        <v>29</v>
      </c>
      <c r="T2628" s="161">
        <v>360</v>
      </c>
      <c r="U2628" s="164">
        <f t="shared" si="881"/>
        <v>1.008873905</v>
      </c>
      <c r="V2628" s="157">
        <f t="shared" si="882"/>
        <v>1.5906559499999999</v>
      </c>
      <c r="W2628" s="2">
        <f t="shared" si="889"/>
        <v>0</v>
      </c>
      <c r="X2628" s="8"/>
      <c r="Y2628" s="8"/>
      <c r="Z2628" s="5"/>
      <c r="AA2628" s="1"/>
      <c r="AB2628" s="8"/>
      <c r="AC2628" s="3"/>
      <c r="AD2628" s="1"/>
      <c r="AE2628" s="3"/>
      <c r="AF2628" s="3"/>
      <c r="AG2628" s="4"/>
      <c r="AH2628" s="4"/>
      <c r="AI2628" s="4"/>
      <c r="AJ2628" s="1"/>
      <c r="AK2628" s="1"/>
      <c r="AL2628" s="1"/>
      <c r="AM2628" s="1"/>
    </row>
    <row r="2629" spans="1:39" ht="15" customHeight="1" x14ac:dyDescent="0.2">
      <c r="A2629" s="75">
        <f t="shared" si="883"/>
        <v>45564</v>
      </c>
      <c r="B2629" s="2">
        <f t="shared" si="874"/>
        <v>180.91884820000001</v>
      </c>
      <c r="C2629" s="157">
        <f t="shared" si="892"/>
        <v>178.61602922</v>
      </c>
      <c r="D2629" s="158">
        <f t="shared" si="884"/>
        <v>6941.51</v>
      </c>
      <c r="E2629" s="150">
        <f>IF(AND(K2629=1,K2628&gt;1),VLOOKUP(A2628,[1]Plan1!$GA$137:$GD$300,4),E2628)</f>
        <v>6967.89</v>
      </c>
      <c r="F2629" s="152">
        <f t="shared" si="875"/>
        <v>45473</v>
      </c>
      <c r="G2629" s="152">
        <f t="shared" si="893"/>
        <v>45503</v>
      </c>
      <c r="H2629" s="159">
        <f t="shared" si="876"/>
        <v>3.8003258656977845E-3</v>
      </c>
      <c r="I2629" s="160">
        <f t="shared" si="885"/>
        <v>45565</v>
      </c>
      <c r="J2629" s="155">
        <f t="shared" si="894"/>
        <v>31</v>
      </c>
      <c r="K2629" s="155">
        <f t="shared" si="890"/>
        <v>30</v>
      </c>
      <c r="L2629" s="2">
        <f t="shared" si="886"/>
        <v>1.0036775</v>
      </c>
      <c r="M2629" s="157">
        <f t="shared" si="891"/>
        <v>1.0036775</v>
      </c>
      <c r="N2629" s="2">
        <f t="shared" si="877"/>
        <v>179.27288966</v>
      </c>
      <c r="O2629" s="161">
        <f t="shared" si="887"/>
        <v>0</v>
      </c>
      <c r="P2629" s="162">
        <f t="shared" si="878"/>
        <v>0</v>
      </c>
      <c r="Q2629" s="157">
        <f t="shared" si="879"/>
        <v>0</v>
      </c>
      <c r="R2629" s="163">
        <f t="shared" si="888"/>
        <v>0.12</v>
      </c>
      <c r="S2629" s="161">
        <f t="shared" si="880"/>
        <v>30</v>
      </c>
      <c r="T2629" s="161">
        <v>360</v>
      </c>
      <c r="U2629" s="164">
        <f t="shared" si="881"/>
        <v>1.009181302</v>
      </c>
      <c r="V2629" s="157">
        <f t="shared" si="882"/>
        <v>1.6459585400000001</v>
      </c>
      <c r="W2629" s="2">
        <f t="shared" si="889"/>
        <v>0</v>
      </c>
      <c r="X2629" s="8"/>
      <c r="Y2629" s="8"/>
      <c r="Z2629" s="5"/>
      <c r="AA2629" s="1"/>
      <c r="AB2629" s="8"/>
      <c r="AC2629" s="3"/>
      <c r="AD2629" s="1"/>
      <c r="AE2629" s="3"/>
      <c r="AF2629" s="3"/>
      <c r="AG2629" s="4"/>
      <c r="AH2629" s="4"/>
      <c r="AI2629" s="4"/>
      <c r="AJ2629" s="1"/>
      <c r="AK2629" s="1"/>
      <c r="AL2629" s="1"/>
      <c r="AM2629" s="1"/>
    </row>
    <row r="2630" spans="1:39" ht="15" customHeight="1" x14ac:dyDescent="0.2">
      <c r="A2630" s="75">
        <f t="shared" si="883"/>
        <v>45565</v>
      </c>
      <c r="B2630" s="2">
        <f t="shared" si="874"/>
        <v>180.99611877999999</v>
      </c>
      <c r="C2630" s="157">
        <f t="shared" si="892"/>
        <v>178.61602922</v>
      </c>
      <c r="D2630" s="158">
        <f t="shared" si="884"/>
        <v>6941.51</v>
      </c>
      <c r="E2630" s="150">
        <f>IF(AND(K2630=1,K2629&gt;1),VLOOKUP(A2629,[1]Plan1!$GA$137:$GD$300,4),E2629)</f>
        <v>6967.89</v>
      </c>
      <c r="F2630" s="152">
        <f t="shared" si="875"/>
        <v>45473</v>
      </c>
      <c r="G2630" s="152">
        <f t="shared" si="893"/>
        <v>45503</v>
      </c>
      <c r="H2630" s="159">
        <f t="shared" si="876"/>
        <v>3.8003258656977845E-3</v>
      </c>
      <c r="I2630" s="160">
        <f t="shared" si="885"/>
        <v>45565</v>
      </c>
      <c r="J2630" s="155">
        <f t="shared" si="894"/>
        <v>31</v>
      </c>
      <c r="K2630" s="155">
        <f t="shared" si="890"/>
        <v>31</v>
      </c>
      <c r="L2630" s="2">
        <f t="shared" si="886"/>
        <v>1.0038003200000001</v>
      </c>
      <c r="M2630" s="157">
        <f t="shared" si="891"/>
        <v>1.0038003200000001</v>
      </c>
      <c r="N2630" s="2">
        <f t="shared" si="877"/>
        <v>179.29482727999999</v>
      </c>
      <c r="O2630" s="161">
        <f t="shared" si="887"/>
        <v>50</v>
      </c>
      <c r="P2630" s="162">
        <f t="shared" si="878"/>
        <v>0.19624039103200125</v>
      </c>
      <c r="Q2630" s="157">
        <f t="shared" si="879"/>
        <v>35.184887009999997</v>
      </c>
      <c r="R2630" s="163">
        <f t="shared" si="888"/>
        <v>0.12</v>
      </c>
      <c r="S2630" s="161">
        <f t="shared" si="880"/>
        <v>31</v>
      </c>
      <c r="T2630" s="161">
        <v>360</v>
      </c>
      <c r="U2630" s="164">
        <f t="shared" si="881"/>
        <v>1.0094887930000001</v>
      </c>
      <c r="V2630" s="157">
        <f t="shared" si="882"/>
        <v>1.7012915</v>
      </c>
      <c r="W2630" s="2">
        <f t="shared" si="889"/>
        <v>36.886178509999993</v>
      </c>
      <c r="X2630" s="8"/>
      <c r="Y2630" s="8"/>
      <c r="Z2630" s="5"/>
      <c r="AA2630" s="1"/>
      <c r="AB2630" s="8"/>
      <c r="AC2630" s="3"/>
      <c r="AD2630" s="1"/>
      <c r="AE2630" s="3"/>
      <c r="AF2630" s="3"/>
      <c r="AG2630" s="4"/>
      <c r="AH2630" s="4"/>
      <c r="AI2630" s="4"/>
      <c r="AJ2630" s="1"/>
      <c r="AK2630" s="1"/>
      <c r="AL2630" s="1"/>
      <c r="AM2630" s="1"/>
    </row>
    <row r="2631" spans="1:39" ht="15" customHeight="1" x14ac:dyDescent="0.2">
      <c r="A2631" s="75">
        <f t="shared" si="883"/>
        <v>45566</v>
      </c>
      <c r="B2631" s="2">
        <f t="shared" si="874"/>
        <v>144.15435334</v>
      </c>
      <c r="C2631" s="157">
        <f t="shared" si="892"/>
        <v>144.10994026999998</v>
      </c>
      <c r="D2631" s="158">
        <f t="shared" si="884"/>
        <v>6967.89</v>
      </c>
      <c r="E2631" s="150">
        <f>IF(AND(K2631=1,K2630&gt;1),VLOOKUP(A2630,[1]Plan1!$GA$137:$GD$300,4),E2630)</f>
        <v>6966.5</v>
      </c>
      <c r="F2631" s="152">
        <f t="shared" si="875"/>
        <v>45503</v>
      </c>
      <c r="G2631" s="152">
        <f t="shared" si="893"/>
        <v>45534</v>
      </c>
      <c r="H2631" s="159">
        <f t="shared" si="876"/>
        <v>-1.9948650165257931E-4</v>
      </c>
      <c r="I2631" s="160">
        <f t="shared" si="885"/>
        <v>45595</v>
      </c>
      <c r="J2631" s="155">
        <f t="shared" si="894"/>
        <v>30</v>
      </c>
      <c r="K2631" s="155">
        <f t="shared" si="890"/>
        <v>1</v>
      </c>
      <c r="L2631" s="2">
        <f t="shared" si="886"/>
        <v>0.99999333999999995</v>
      </c>
      <c r="M2631" s="157">
        <f t="shared" si="891"/>
        <v>0.99999333999999995</v>
      </c>
      <c r="N2631" s="2">
        <f t="shared" si="877"/>
        <v>144.10898048999999</v>
      </c>
      <c r="O2631" s="161">
        <f t="shared" si="887"/>
        <v>0</v>
      </c>
      <c r="P2631" s="162">
        <f t="shared" si="878"/>
        <v>0</v>
      </c>
      <c r="Q2631" s="157">
        <f t="shared" si="879"/>
        <v>0</v>
      </c>
      <c r="R2631" s="163">
        <f t="shared" si="888"/>
        <v>0.12</v>
      </c>
      <c r="S2631" s="161">
        <f t="shared" si="880"/>
        <v>1</v>
      </c>
      <c r="T2631" s="161">
        <v>360</v>
      </c>
      <c r="U2631" s="164">
        <f t="shared" si="881"/>
        <v>1.0003148509999999</v>
      </c>
      <c r="V2631" s="157">
        <f t="shared" si="882"/>
        <v>4.5372849999999999E-2</v>
      </c>
      <c r="W2631" s="2">
        <f t="shared" si="889"/>
        <v>0</v>
      </c>
      <c r="X2631" s="8"/>
      <c r="Y2631" s="8"/>
      <c r="Z2631" s="5"/>
      <c r="AA2631" s="1"/>
      <c r="AB2631" s="8"/>
      <c r="AC2631" s="3"/>
      <c r="AD2631" s="1"/>
      <c r="AE2631" s="3"/>
      <c r="AF2631" s="3"/>
      <c r="AG2631" s="4"/>
      <c r="AH2631" s="4"/>
      <c r="AI2631" s="4"/>
      <c r="AJ2631" s="1"/>
      <c r="AK2631" s="1"/>
      <c r="AL2631" s="1"/>
      <c r="AM2631" s="1"/>
    </row>
    <row r="2632" spans="1:39" ht="15" customHeight="1" x14ac:dyDescent="0.2">
      <c r="A2632" s="75">
        <f t="shared" si="883"/>
        <v>45567</v>
      </c>
      <c r="B2632" s="2">
        <f t="shared" si="874"/>
        <v>144.19878168</v>
      </c>
      <c r="C2632" s="157">
        <f t="shared" si="892"/>
        <v>144.10994026999998</v>
      </c>
      <c r="D2632" s="158">
        <f t="shared" si="884"/>
        <v>6967.89</v>
      </c>
      <c r="E2632" s="150">
        <f>IF(AND(K2632=1,K2631&gt;1),VLOOKUP(A2631,[1]Plan1!$GA$137:$GD$300,4),E2631)</f>
        <v>6966.5</v>
      </c>
      <c r="F2632" s="152">
        <f t="shared" si="875"/>
        <v>45503</v>
      </c>
      <c r="G2632" s="152">
        <f t="shared" si="893"/>
        <v>45534</v>
      </c>
      <c r="H2632" s="159">
        <f t="shared" si="876"/>
        <v>-1.9948650165257931E-4</v>
      </c>
      <c r="I2632" s="160">
        <f t="shared" si="885"/>
        <v>45595</v>
      </c>
      <c r="J2632" s="155">
        <f t="shared" si="894"/>
        <v>30</v>
      </c>
      <c r="K2632" s="155">
        <f t="shared" si="890"/>
        <v>2</v>
      </c>
      <c r="L2632" s="2">
        <f t="shared" si="886"/>
        <v>0.99998668999999996</v>
      </c>
      <c r="M2632" s="157">
        <f t="shared" si="891"/>
        <v>0.99998668999999996</v>
      </c>
      <c r="N2632" s="2">
        <f t="shared" si="877"/>
        <v>144.10802215999999</v>
      </c>
      <c r="O2632" s="161">
        <f t="shared" si="887"/>
        <v>0</v>
      </c>
      <c r="P2632" s="162">
        <f t="shared" si="878"/>
        <v>0</v>
      </c>
      <c r="Q2632" s="157">
        <f t="shared" si="879"/>
        <v>0</v>
      </c>
      <c r="R2632" s="163">
        <f t="shared" si="888"/>
        <v>0.12</v>
      </c>
      <c r="S2632" s="161">
        <f t="shared" si="880"/>
        <v>2</v>
      </c>
      <c r="T2632" s="161">
        <v>360</v>
      </c>
      <c r="U2632" s="164">
        <f t="shared" si="881"/>
        <v>1.000629802</v>
      </c>
      <c r="V2632" s="157">
        <f t="shared" si="882"/>
        <v>9.0759519999999996E-2</v>
      </c>
      <c r="W2632" s="2">
        <f t="shared" si="889"/>
        <v>0</v>
      </c>
      <c r="X2632" s="8"/>
      <c r="Y2632" s="8"/>
      <c r="Z2632" s="5"/>
      <c r="AA2632" s="1"/>
      <c r="AB2632" s="8"/>
      <c r="AC2632" s="3"/>
      <c r="AD2632" s="1"/>
      <c r="AE2632" s="3"/>
      <c r="AF2632" s="3"/>
      <c r="AG2632" s="4"/>
      <c r="AH2632" s="4"/>
      <c r="AI2632" s="4"/>
      <c r="AJ2632" s="1"/>
      <c r="AK2632" s="1"/>
      <c r="AL2632" s="1"/>
      <c r="AM2632" s="1"/>
    </row>
    <row r="2633" spans="1:39" ht="15" customHeight="1" x14ac:dyDescent="0.2">
      <c r="A2633" s="75">
        <f t="shared" si="883"/>
        <v>45568</v>
      </c>
      <c r="B2633" s="2">
        <f t="shared" si="874"/>
        <v>144.24322366999999</v>
      </c>
      <c r="C2633" s="157">
        <f t="shared" si="892"/>
        <v>144.10994026999998</v>
      </c>
      <c r="D2633" s="158">
        <f t="shared" si="884"/>
        <v>6967.89</v>
      </c>
      <c r="E2633" s="150">
        <f>IF(AND(K2633=1,K2632&gt;1),VLOOKUP(A2632,[1]Plan1!$GA$137:$GD$300,4),E2632)</f>
        <v>6966.5</v>
      </c>
      <c r="F2633" s="152">
        <f t="shared" si="875"/>
        <v>45503</v>
      </c>
      <c r="G2633" s="152">
        <f t="shared" si="893"/>
        <v>45534</v>
      </c>
      <c r="H2633" s="159">
        <f t="shared" si="876"/>
        <v>-1.9948650165257931E-4</v>
      </c>
      <c r="I2633" s="160">
        <f t="shared" si="885"/>
        <v>45595</v>
      </c>
      <c r="J2633" s="155">
        <f t="shared" si="894"/>
        <v>30</v>
      </c>
      <c r="K2633" s="155">
        <f t="shared" si="890"/>
        <v>3</v>
      </c>
      <c r="L2633" s="2">
        <f t="shared" si="886"/>
        <v>0.99998003999999996</v>
      </c>
      <c r="M2633" s="157">
        <f t="shared" si="891"/>
        <v>0.99998003999999996</v>
      </c>
      <c r="N2633" s="2">
        <f t="shared" si="877"/>
        <v>144.10706382999999</v>
      </c>
      <c r="O2633" s="161">
        <f t="shared" si="887"/>
        <v>0</v>
      </c>
      <c r="P2633" s="162">
        <f t="shared" si="878"/>
        <v>0</v>
      </c>
      <c r="Q2633" s="157">
        <f t="shared" si="879"/>
        <v>0</v>
      </c>
      <c r="R2633" s="163">
        <f t="shared" si="888"/>
        <v>0.12</v>
      </c>
      <c r="S2633" s="161">
        <f t="shared" si="880"/>
        <v>3</v>
      </c>
      <c r="T2633" s="161">
        <v>360</v>
      </c>
      <c r="U2633" s="164">
        <f t="shared" si="881"/>
        <v>1.0009448519999999</v>
      </c>
      <c r="V2633" s="157">
        <f t="shared" si="882"/>
        <v>0.13615984</v>
      </c>
      <c r="W2633" s="2">
        <f t="shared" si="889"/>
        <v>0</v>
      </c>
      <c r="X2633" s="8"/>
      <c r="Y2633" s="8"/>
      <c r="Z2633" s="5"/>
      <c r="AA2633" s="1"/>
      <c r="AB2633" s="8"/>
      <c r="AC2633" s="3"/>
      <c r="AD2633" s="1"/>
      <c r="AE2633" s="3"/>
      <c r="AF2633" s="3"/>
      <c r="AG2633" s="4"/>
      <c r="AH2633" s="4"/>
      <c r="AI2633" s="4"/>
      <c r="AJ2633" s="1"/>
      <c r="AK2633" s="1"/>
      <c r="AL2633" s="1"/>
      <c r="AM2633" s="1"/>
    </row>
    <row r="2634" spans="1:39" ht="15" customHeight="1" x14ac:dyDescent="0.2">
      <c r="A2634" s="75">
        <f t="shared" si="883"/>
        <v>45569</v>
      </c>
      <c r="B2634" s="2">
        <f t="shared" si="874"/>
        <v>144.28767933</v>
      </c>
      <c r="C2634" s="157">
        <f t="shared" si="892"/>
        <v>144.10994026999998</v>
      </c>
      <c r="D2634" s="158">
        <f t="shared" si="884"/>
        <v>6967.89</v>
      </c>
      <c r="E2634" s="150">
        <f>IF(AND(K2634=1,K2633&gt;1),VLOOKUP(A2633,[1]Plan1!$GA$137:$GD$300,4),E2633)</f>
        <v>6966.5</v>
      </c>
      <c r="F2634" s="152">
        <f t="shared" si="875"/>
        <v>45503</v>
      </c>
      <c r="G2634" s="152">
        <f t="shared" si="893"/>
        <v>45534</v>
      </c>
      <c r="H2634" s="159">
        <f t="shared" si="876"/>
        <v>-1.9948650165257931E-4</v>
      </c>
      <c r="I2634" s="160">
        <f t="shared" si="885"/>
        <v>45595</v>
      </c>
      <c r="J2634" s="155">
        <f t="shared" si="894"/>
        <v>30</v>
      </c>
      <c r="K2634" s="155">
        <f t="shared" si="890"/>
        <v>4</v>
      </c>
      <c r="L2634" s="2">
        <f t="shared" si="886"/>
        <v>0.99997338999999996</v>
      </c>
      <c r="M2634" s="157">
        <f t="shared" si="891"/>
        <v>0.99997338999999996</v>
      </c>
      <c r="N2634" s="2">
        <f t="shared" si="877"/>
        <v>144.10610550000001</v>
      </c>
      <c r="O2634" s="161">
        <f t="shared" si="887"/>
        <v>0</v>
      </c>
      <c r="P2634" s="162">
        <f t="shared" si="878"/>
        <v>0</v>
      </c>
      <c r="Q2634" s="157">
        <f t="shared" si="879"/>
        <v>0</v>
      </c>
      <c r="R2634" s="163">
        <f t="shared" si="888"/>
        <v>0.12</v>
      </c>
      <c r="S2634" s="161">
        <f t="shared" si="880"/>
        <v>4</v>
      </c>
      <c r="T2634" s="161">
        <v>360</v>
      </c>
      <c r="U2634" s="164">
        <f t="shared" si="881"/>
        <v>1.0012600009999999</v>
      </c>
      <c r="V2634" s="157">
        <f t="shared" si="882"/>
        <v>0.18157382999999999</v>
      </c>
      <c r="W2634" s="2">
        <f t="shared" si="889"/>
        <v>0</v>
      </c>
      <c r="X2634" s="8"/>
      <c r="Y2634" s="8"/>
      <c r="Z2634" s="5"/>
      <c r="AA2634" s="1"/>
      <c r="AB2634" s="8"/>
      <c r="AC2634" s="3"/>
      <c r="AD2634" s="1"/>
      <c r="AE2634" s="3"/>
      <c r="AF2634" s="3"/>
      <c r="AG2634" s="4"/>
      <c r="AH2634" s="4"/>
      <c r="AI2634" s="4"/>
      <c r="AJ2634" s="1"/>
      <c r="AK2634" s="1"/>
      <c r="AL2634" s="1"/>
      <c r="AM2634" s="1"/>
    </row>
    <row r="2635" spans="1:39" ht="15" customHeight="1" x14ac:dyDescent="0.2">
      <c r="A2635" s="75">
        <f t="shared" si="883"/>
        <v>45570</v>
      </c>
      <c r="B2635" s="2">
        <f t="shared" ref="B2635:B2698" si="895">N2635+V2635</f>
        <v>144.33214865000002</v>
      </c>
      <c r="C2635" s="157">
        <f t="shared" si="892"/>
        <v>144.10994026999998</v>
      </c>
      <c r="D2635" s="158">
        <f t="shared" si="884"/>
        <v>6967.89</v>
      </c>
      <c r="E2635" s="150">
        <f>IF(AND(K2635=1,K2634&gt;1),VLOOKUP(A2634,[1]Plan1!$GA$137:$GD$300,4),E2634)</f>
        <v>6966.5</v>
      </c>
      <c r="F2635" s="152">
        <f t="shared" ref="F2635:F2698" si="896">EDATE(G2635,-1)</f>
        <v>45503</v>
      </c>
      <c r="G2635" s="152">
        <f t="shared" si="893"/>
        <v>45534</v>
      </c>
      <c r="H2635" s="159">
        <f t="shared" ref="H2635:H2698" si="897">(E2635/D2635)-1</f>
        <v>-1.9948650165257931E-4</v>
      </c>
      <c r="I2635" s="160">
        <f t="shared" si="885"/>
        <v>45595</v>
      </c>
      <c r="J2635" s="155">
        <f t="shared" si="894"/>
        <v>30</v>
      </c>
      <c r="K2635" s="155">
        <f t="shared" si="890"/>
        <v>5</v>
      </c>
      <c r="L2635" s="2">
        <f t="shared" si="886"/>
        <v>0.99996673999999997</v>
      </c>
      <c r="M2635" s="157">
        <f t="shared" si="891"/>
        <v>0.99996673999999997</v>
      </c>
      <c r="N2635" s="2">
        <f t="shared" ref="N2635:N2698" si="898">TRUNC(C2635*M2635,8)</f>
        <v>144.10514717000001</v>
      </c>
      <c r="O2635" s="161">
        <f t="shared" si="887"/>
        <v>0</v>
      </c>
      <c r="P2635" s="162">
        <f t="shared" ref="P2635:P2698" si="899">IF(O2635&gt;0,VLOOKUP($A2635,$AB$11:$AG$122,6),0)</f>
        <v>0</v>
      </c>
      <c r="Q2635" s="157">
        <f t="shared" ref="Q2635:Q2698" si="900">IF(P2635&gt;0,TRUNC(P2635*N2635,8),0)</f>
        <v>0</v>
      </c>
      <c r="R2635" s="163">
        <f t="shared" si="888"/>
        <v>0.12</v>
      </c>
      <c r="S2635" s="161">
        <f t="shared" ref="S2635:S2698" si="901">K2635</f>
        <v>5</v>
      </c>
      <c r="T2635" s="161">
        <v>360</v>
      </c>
      <c r="U2635" s="164">
        <f t="shared" ref="U2635:U2698" si="902">ROUND((1+R2635)^(30/360)^(K2635/J2635),9)</f>
        <v>1.0015752490000001</v>
      </c>
      <c r="V2635" s="157">
        <f t="shared" ref="V2635:V2698" si="903">TRUNC((N2635*(U2635-1)),8)</f>
        <v>0.22700148000000001</v>
      </c>
      <c r="W2635" s="2">
        <f t="shared" si="889"/>
        <v>0</v>
      </c>
      <c r="X2635" s="8"/>
      <c r="Y2635" s="8"/>
      <c r="Z2635" s="5"/>
      <c r="AA2635" s="1"/>
      <c r="AB2635" s="8"/>
      <c r="AC2635" s="3"/>
      <c r="AD2635" s="1"/>
      <c r="AE2635" s="3"/>
      <c r="AF2635" s="3"/>
      <c r="AG2635" s="4"/>
      <c r="AH2635" s="4"/>
      <c r="AI2635" s="4"/>
      <c r="AJ2635" s="1"/>
      <c r="AK2635" s="1"/>
      <c r="AL2635" s="1"/>
      <c r="AM2635" s="1"/>
    </row>
    <row r="2636" spans="1:39" ht="15" customHeight="1" x14ac:dyDescent="0.2">
      <c r="A2636" s="75">
        <f t="shared" ref="A2636:A2699" si="904">(A2635+1)</f>
        <v>45571</v>
      </c>
      <c r="B2636" s="2">
        <f t="shared" si="895"/>
        <v>144.37663164</v>
      </c>
      <c r="C2636" s="157">
        <f t="shared" si="892"/>
        <v>144.10994026999998</v>
      </c>
      <c r="D2636" s="158">
        <f t="shared" ref="D2636:D2699" si="905">IF(E2636=E2635,D2635,E2635)</f>
        <v>6967.89</v>
      </c>
      <c r="E2636" s="150">
        <f>IF(AND(K2636=1,K2635&gt;1),VLOOKUP(A2635,[1]Plan1!$GA$137:$GD$300,4),E2635)</f>
        <v>6966.5</v>
      </c>
      <c r="F2636" s="152">
        <f t="shared" si="896"/>
        <v>45503</v>
      </c>
      <c r="G2636" s="152">
        <f t="shared" si="893"/>
        <v>45534</v>
      </c>
      <c r="H2636" s="159">
        <f t="shared" si="897"/>
        <v>-1.9948650165257931E-4</v>
      </c>
      <c r="I2636" s="160">
        <f t="shared" ref="I2636:I2699" si="906">VLOOKUP(A2635,AF$126:AI$301,4)</f>
        <v>45595</v>
      </c>
      <c r="J2636" s="155">
        <f t="shared" si="894"/>
        <v>30</v>
      </c>
      <c r="K2636" s="155">
        <f t="shared" si="890"/>
        <v>6</v>
      </c>
      <c r="L2636" s="2">
        <f t="shared" ref="L2636:L2699" si="907">TRUNC((E2636/D2636)^TRUNC((K2636/J2636),9),8)</f>
        <v>0.99996008999999997</v>
      </c>
      <c r="M2636" s="157">
        <f t="shared" si="891"/>
        <v>0.99996008999999997</v>
      </c>
      <c r="N2636" s="2">
        <f t="shared" si="898"/>
        <v>144.10418884000001</v>
      </c>
      <c r="O2636" s="161">
        <f t="shared" ref="O2636:O2699" si="908">IF(VLOOKUP(A2636,AB$11:AK$122,10)=VLOOKUP(A2635,AB$11:AK$122,10),0,VLOOKUP(A2636,AB$11:AK$122,10))</f>
        <v>0</v>
      </c>
      <c r="P2636" s="162">
        <f t="shared" si="899"/>
        <v>0</v>
      </c>
      <c r="Q2636" s="157">
        <f t="shared" si="900"/>
        <v>0</v>
      </c>
      <c r="R2636" s="163">
        <f t="shared" ref="R2636:R2699" si="909">(R2635)</f>
        <v>0.12</v>
      </c>
      <c r="S2636" s="161">
        <f t="shared" si="901"/>
        <v>6</v>
      </c>
      <c r="T2636" s="161">
        <v>360</v>
      </c>
      <c r="U2636" s="164">
        <f t="shared" si="902"/>
        <v>1.001890596</v>
      </c>
      <c r="V2636" s="157">
        <f t="shared" si="903"/>
        <v>0.27244279999999998</v>
      </c>
      <c r="W2636" s="2">
        <f t="shared" ref="W2636:W2699" si="910">IF(O2636&gt;0,Q2636+V2636,0)</f>
        <v>0</v>
      </c>
      <c r="X2636" s="8"/>
      <c r="Y2636" s="8"/>
      <c r="Z2636" s="5"/>
      <c r="AA2636" s="1"/>
      <c r="AB2636" s="8"/>
      <c r="AC2636" s="3"/>
      <c r="AD2636" s="1"/>
      <c r="AE2636" s="3"/>
      <c r="AF2636" s="3"/>
      <c r="AG2636" s="4"/>
      <c r="AH2636" s="4"/>
      <c r="AI2636" s="4"/>
      <c r="AJ2636" s="1"/>
      <c r="AK2636" s="1"/>
      <c r="AL2636" s="1"/>
      <c r="AM2636" s="1"/>
    </row>
    <row r="2637" spans="1:39" ht="15" customHeight="1" x14ac:dyDescent="0.2">
      <c r="A2637" s="75">
        <f t="shared" si="904"/>
        <v>45572</v>
      </c>
      <c r="B2637" s="2">
        <f t="shared" si="895"/>
        <v>144.42112843000001</v>
      </c>
      <c r="C2637" s="157">
        <f t="shared" si="892"/>
        <v>144.10994026999998</v>
      </c>
      <c r="D2637" s="158">
        <f t="shared" si="905"/>
        <v>6967.89</v>
      </c>
      <c r="E2637" s="150">
        <f>IF(AND(K2637=1,K2636&gt;1),VLOOKUP(A2636,[1]Plan1!$GA$137:$GD$300,4),E2636)</f>
        <v>6966.5</v>
      </c>
      <c r="F2637" s="152">
        <f t="shared" si="896"/>
        <v>45503</v>
      </c>
      <c r="G2637" s="152">
        <f t="shared" si="893"/>
        <v>45534</v>
      </c>
      <c r="H2637" s="159">
        <f t="shared" si="897"/>
        <v>-1.9948650165257931E-4</v>
      </c>
      <c r="I2637" s="160">
        <f t="shared" si="906"/>
        <v>45595</v>
      </c>
      <c r="J2637" s="155">
        <f t="shared" si="894"/>
        <v>30</v>
      </c>
      <c r="K2637" s="155">
        <f t="shared" si="890"/>
        <v>7</v>
      </c>
      <c r="L2637" s="2">
        <f t="shared" si="907"/>
        <v>0.99995343999999997</v>
      </c>
      <c r="M2637" s="157">
        <f t="shared" si="891"/>
        <v>0.99995343999999997</v>
      </c>
      <c r="N2637" s="2">
        <f t="shared" si="898"/>
        <v>144.10323051</v>
      </c>
      <c r="O2637" s="161">
        <f t="shared" si="908"/>
        <v>0</v>
      </c>
      <c r="P2637" s="162">
        <f t="shared" si="899"/>
        <v>0</v>
      </c>
      <c r="Q2637" s="157">
        <f t="shared" si="900"/>
        <v>0</v>
      </c>
      <c r="R2637" s="163">
        <f t="shared" si="909"/>
        <v>0.12</v>
      </c>
      <c r="S2637" s="161">
        <f t="shared" si="901"/>
        <v>7</v>
      </c>
      <c r="T2637" s="161">
        <v>360</v>
      </c>
      <c r="U2637" s="164">
        <f t="shared" si="902"/>
        <v>1.0022060429999999</v>
      </c>
      <c r="V2637" s="157">
        <f t="shared" si="903"/>
        <v>0.31789792</v>
      </c>
      <c r="W2637" s="2">
        <f t="shared" si="910"/>
        <v>0</v>
      </c>
      <c r="X2637" s="8"/>
      <c r="Y2637" s="8"/>
      <c r="Z2637" s="5"/>
      <c r="AA2637" s="1"/>
      <c r="AB2637" s="8"/>
      <c r="AC2637" s="3"/>
      <c r="AD2637" s="1"/>
      <c r="AE2637" s="3"/>
      <c r="AF2637" s="3"/>
      <c r="AG2637" s="4"/>
      <c r="AH2637" s="4"/>
      <c r="AI2637" s="4"/>
      <c r="AJ2637" s="1"/>
      <c r="AK2637" s="1"/>
      <c r="AL2637" s="1"/>
      <c r="AM2637" s="1"/>
    </row>
    <row r="2638" spans="1:39" ht="15" customHeight="1" x14ac:dyDescent="0.2">
      <c r="A2638" s="75">
        <f t="shared" si="904"/>
        <v>45573</v>
      </c>
      <c r="B2638" s="2">
        <f t="shared" si="895"/>
        <v>144.46563888</v>
      </c>
      <c r="C2638" s="157">
        <f t="shared" si="892"/>
        <v>144.10994026999998</v>
      </c>
      <c r="D2638" s="158">
        <f t="shared" si="905"/>
        <v>6967.89</v>
      </c>
      <c r="E2638" s="150">
        <f>IF(AND(K2638=1,K2637&gt;1),VLOOKUP(A2637,[1]Plan1!$GA$137:$GD$300,4),E2637)</f>
        <v>6966.5</v>
      </c>
      <c r="F2638" s="152">
        <f t="shared" si="896"/>
        <v>45503</v>
      </c>
      <c r="G2638" s="152">
        <f t="shared" si="893"/>
        <v>45534</v>
      </c>
      <c r="H2638" s="159">
        <f t="shared" si="897"/>
        <v>-1.9948650165257931E-4</v>
      </c>
      <c r="I2638" s="160">
        <f t="shared" si="906"/>
        <v>45595</v>
      </c>
      <c r="J2638" s="155">
        <f t="shared" si="894"/>
        <v>30</v>
      </c>
      <c r="K2638" s="155">
        <f t="shared" si="890"/>
        <v>8</v>
      </c>
      <c r="L2638" s="2">
        <f t="shared" si="907"/>
        <v>0.99994678999999997</v>
      </c>
      <c r="M2638" s="157">
        <f t="shared" si="891"/>
        <v>0.99994678999999997</v>
      </c>
      <c r="N2638" s="2">
        <f t="shared" si="898"/>
        <v>144.10227218</v>
      </c>
      <c r="O2638" s="161">
        <f t="shared" si="908"/>
        <v>0</v>
      </c>
      <c r="P2638" s="162">
        <f t="shared" si="899"/>
        <v>0</v>
      </c>
      <c r="Q2638" s="157">
        <f t="shared" si="900"/>
        <v>0</v>
      </c>
      <c r="R2638" s="163">
        <f t="shared" si="909"/>
        <v>0.12</v>
      </c>
      <c r="S2638" s="161">
        <f t="shared" si="901"/>
        <v>8</v>
      </c>
      <c r="T2638" s="161">
        <v>360</v>
      </c>
      <c r="U2638" s="164">
        <f t="shared" si="902"/>
        <v>1.0025215890000001</v>
      </c>
      <c r="V2638" s="157">
        <f t="shared" si="903"/>
        <v>0.36336669999999999</v>
      </c>
      <c r="W2638" s="2">
        <f t="shared" si="910"/>
        <v>0</v>
      </c>
      <c r="X2638" s="8"/>
      <c r="Y2638" s="8"/>
      <c r="Z2638" s="5"/>
      <c r="AA2638" s="1"/>
      <c r="AB2638" s="8"/>
      <c r="AC2638" s="3"/>
      <c r="AD2638" s="1"/>
      <c r="AE2638" s="3"/>
      <c r="AF2638" s="3"/>
      <c r="AG2638" s="4"/>
      <c r="AH2638" s="4"/>
      <c r="AI2638" s="4"/>
      <c r="AJ2638" s="1"/>
      <c r="AK2638" s="1"/>
      <c r="AL2638" s="1"/>
      <c r="AM2638" s="1"/>
    </row>
    <row r="2639" spans="1:39" ht="15" customHeight="1" x14ac:dyDescent="0.2">
      <c r="A2639" s="75">
        <f t="shared" si="904"/>
        <v>45574</v>
      </c>
      <c r="B2639" s="2">
        <f t="shared" si="895"/>
        <v>144.51016297999999</v>
      </c>
      <c r="C2639" s="157">
        <f t="shared" si="892"/>
        <v>144.10994026999998</v>
      </c>
      <c r="D2639" s="158">
        <f t="shared" si="905"/>
        <v>6967.89</v>
      </c>
      <c r="E2639" s="150">
        <f>IF(AND(K2639=1,K2638&gt;1),VLOOKUP(A2638,[1]Plan1!$GA$137:$GD$300,4),E2638)</f>
        <v>6966.5</v>
      </c>
      <c r="F2639" s="152">
        <f t="shared" si="896"/>
        <v>45503</v>
      </c>
      <c r="G2639" s="152">
        <f t="shared" si="893"/>
        <v>45534</v>
      </c>
      <c r="H2639" s="159">
        <f t="shared" si="897"/>
        <v>-1.9948650165257931E-4</v>
      </c>
      <c r="I2639" s="160">
        <f t="shared" si="906"/>
        <v>45595</v>
      </c>
      <c r="J2639" s="155">
        <f t="shared" si="894"/>
        <v>30</v>
      </c>
      <c r="K2639" s="155">
        <f t="shared" si="890"/>
        <v>9</v>
      </c>
      <c r="L2639" s="2">
        <f t="shared" si="907"/>
        <v>0.99994013999999998</v>
      </c>
      <c r="M2639" s="157">
        <f t="shared" si="891"/>
        <v>0.99994013999999998</v>
      </c>
      <c r="N2639" s="2">
        <f t="shared" si="898"/>
        <v>144.10131383999999</v>
      </c>
      <c r="O2639" s="161">
        <f t="shared" si="908"/>
        <v>0</v>
      </c>
      <c r="P2639" s="162">
        <f t="shared" si="899"/>
        <v>0</v>
      </c>
      <c r="Q2639" s="157">
        <f t="shared" si="900"/>
        <v>0</v>
      </c>
      <c r="R2639" s="163">
        <f t="shared" si="909"/>
        <v>0.12</v>
      </c>
      <c r="S2639" s="161">
        <f t="shared" si="901"/>
        <v>9</v>
      </c>
      <c r="T2639" s="161">
        <v>360</v>
      </c>
      <c r="U2639" s="164">
        <f t="shared" si="902"/>
        <v>1.002837234</v>
      </c>
      <c r="V2639" s="157">
        <f t="shared" si="903"/>
        <v>0.40884914</v>
      </c>
      <c r="W2639" s="2">
        <f t="shared" si="910"/>
        <v>0</v>
      </c>
      <c r="X2639" s="8"/>
      <c r="Y2639" s="8"/>
      <c r="Z2639" s="5"/>
      <c r="AA2639" s="1"/>
      <c r="AB2639" s="8"/>
      <c r="AC2639" s="3"/>
      <c r="AD2639" s="1"/>
      <c r="AE2639" s="3"/>
      <c r="AF2639" s="3"/>
      <c r="AG2639" s="4"/>
      <c r="AH2639" s="4"/>
      <c r="AI2639" s="4"/>
      <c r="AJ2639" s="1"/>
      <c r="AK2639" s="1"/>
      <c r="AL2639" s="1"/>
      <c r="AM2639" s="1"/>
    </row>
    <row r="2640" spans="1:39" ht="15" customHeight="1" x14ac:dyDescent="0.2">
      <c r="A2640" s="75">
        <f t="shared" si="904"/>
        <v>45575</v>
      </c>
      <c r="B2640" s="2">
        <f t="shared" si="895"/>
        <v>144.55470233999998</v>
      </c>
      <c r="C2640" s="157">
        <f t="shared" si="892"/>
        <v>144.10994026999998</v>
      </c>
      <c r="D2640" s="158">
        <f t="shared" si="905"/>
        <v>6967.89</v>
      </c>
      <c r="E2640" s="150">
        <f>IF(AND(K2640=1,K2639&gt;1),VLOOKUP(A2639,[1]Plan1!$GA$137:$GD$300,4),E2639)</f>
        <v>6966.5</v>
      </c>
      <c r="F2640" s="152">
        <f t="shared" si="896"/>
        <v>45503</v>
      </c>
      <c r="G2640" s="152">
        <f t="shared" si="893"/>
        <v>45534</v>
      </c>
      <c r="H2640" s="159">
        <f t="shared" si="897"/>
        <v>-1.9948650165257931E-4</v>
      </c>
      <c r="I2640" s="160">
        <f t="shared" si="906"/>
        <v>45595</v>
      </c>
      <c r="J2640" s="155">
        <f t="shared" si="894"/>
        <v>30</v>
      </c>
      <c r="K2640" s="155">
        <f t="shared" si="890"/>
        <v>10</v>
      </c>
      <c r="L2640" s="2">
        <f t="shared" si="907"/>
        <v>0.99993350000000003</v>
      </c>
      <c r="M2640" s="157">
        <f t="shared" si="891"/>
        <v>0.99993350000000003</v>
      </c>
      <c r="N2640" s="2">
        <f t="shared" si="898"/>
        <v>144.10035694999999</v>
      </c>
      <c r="O2640" s="161">
        <f t="shared" si="908"/>
        <v>0</v>
      </c>
      <c r="P2640" s="162">
        <f t="shared" si="899"/>
        <v>0</v>
      </c>
      <c r="Q2640" s="157">
        <f t="shared" si="900"/>
        <v>0</v>
      </c>
      <c r="R2640" s="163">
        <f t="shared" si="909"/>
        <v>0.12</v>
      </c>
      <c r="S2640" s="161">
        <f t="shared" si="901"/>
        <v>10</v>
      </c>
      <c r="T2640" s="161">
        <v>360</v>
      </c>
      <c r="U2640" s="164">
        <f t="shared" si="902"/>
        <v>1.003152979</v>
      </c>
      <c r="V2640" s="157">
        <f t="shared" si="903"/>
        <v>0.45434539000000002</v>
      </c>
      <c r="W2640" s="2">
        <f t="shared" si="910"/>
        <v>0</v>
      </c>
      <c r="X2640" s="8"/>
      <c r="Y2640" s="8"/>
      <c r="Z2640" s="5"/>
      <c r="AA2640" s="1"/>
      <c r="AB2640" s="8"/>
      <c r="AC2640" s="3"/>
      <c r="AD2640" s="1"/>
      <c r="AE2640" s="3"/>
      <c r="AF2640" s="3"/>
      <c r="AG2640" s="4"/>
      <c r="AH2640" s="4"/>
      <c r="AI2640" s="4"/>
      <c r="AJ2640" s="1"/>
      <c r="AK2640" s="1"/>
      <c r="AL2640" s="1"/>
      <c r="AM2640" s="1"/>
    </row>
    <row r="2641" spans="1:39" ht="15" customHeight="1" x14ac:dyDescent="0.2">
      <c r="A2641" s="75">
        <f t="shared" si="904"/>
        <v>45576</v>
      </c>
      <c r="B2641" s="2">
        <f t="shared" si="895"/>
        <v>144.59925392</v>
      </c>
      <c r="C2641" s="157">
        <f t="shared" si="892"/>
        <v>144.10994026999998</v>
      </c>
      <c r="D2641" s="158">
        <f t="shared" si="905"/>
        <v>6967.89</v>
      </c>
      <c r="E2641" s="150">
        <f>IF(AND(K2641=1,K2640&gt;1),VLOOKUP(A2640,[1]Plan1!$GA$137:$GD$300,4),E2640)</f>
        <v>6966.5</v>
      </c>
      <c r="F2641" s="152">
        <f t="shared" si="896"/>
        <v>45503</v>
      </c>
      <c r="G2641" s="152">
        <f t="shared" si="893"/>
        <v>45534</v>
      </c>
      <c r="H2641" s="159">
        <f t="shared" si="897"/>
        <v>-1.9948650165257931E-4</v>
      </c>
      <c r="I2641" s="160">
        <f t="shared" si="906"/>
        <v>45595</v>
      </c>
      <c r="J2641" s="155">
        <f t="shared" si="894"/>
        <v>30</v>
      </c>
      <c r="K2641" s="155">
        <f t="shared" si="890"/>
        <v>11</v>
      </c>
      <c r="L2641" s="2">
        <f t="shared" si="907"/>
        <v>0.99992685000000003</v>
      </c>
      <c r="M2641" s="157">
        <f t="shared" si="891"/>
        <v>0.99992685000000003</v>
      </c>
      <c r="N2641" s="2">
        <f t="shared" si="898"/>
        <v>144.09939861999999</v>
      </c>
      <c r="O2641" s="161">
        <f t="shared" si="908"/>
        <v>0</v>
      </c>
      <c r="P2641" s="162">
        <f t="shared" si="899"/>
        <v>0</v>
      </c>
      <c r="Q2641" s="157">
        <f t="shared" si="900"/>
        <v>0</v>
      </c>
      <c r="R2641" s="163">
        <f t="shared" si="909"/>
        <v>0.12</v>
      </c>
      <c r="S2641" s="161">
        <f t="shared" si="901"/>
        <v>11</v>
      </c>
      <c r="T2641" s="161">
        <v>360</v>
      </c>
      <c r="U2641" s="164">
        <f t="shared" si="902"/>
        <v>1.003468823</v>
      </c>
      <c r="V2641" s="157">
        <f t="shared" si="903"/>
        <v>0.4998553</v>
      </c>
      <c r="W2641" s="2">
        <f t="shared" si="910"/>
        <v>0</v>
      </c>
      <c r="X2641" s="8"/>
      <c r="Y2641" s="8"/>
      <c r="Z2641" s="5"/>
      <c r="AA2641" s="1"/>
      <c r="AB2641" s="8"/>
      <c r="AC2641" s="3"/>
      <c r="AD2641" s="1"/>
      <c r="AE2641" s="3"/>
      <c r="AF2641" s="3"/>
      <c r="AG2641" s="4"/>
      <c r="AH2641" s="4"/>
      <c r="AI2641" s="4"/>
      <c r="AJ2641" s="1"/>
      <c r="AK2641" s="1"/>
      <c r="AL2641" s="1"/>
      <c r="AM2641" s="1"/>
    </row>
    <row r="2642" spans="1:39" ht="15" customHeight="1" x14ac:dyDescent="0.2">
      <c r="A2642" s="75">
        <f t="shared" si="904"/>
        <v>45577</v>
      </c>
      <c r="B2642" s="2">
        <f t="shared" si="895"/>
        <v>144.64381931000003</v>
      </c>
      <c r="C2642" s="157">
        <f t="shared" si="892"/>
        <v>144.10994026999998</v>
      </c>
      <c r="D2642" s="158">
        <f t="shared" si="905"/>
        <v>6967.89</v>
      </c>
      <c r="E2642" s="150">
        <f>IF(AND(K2642=1,K2641&gt;1),VLOOKUP(A2641,[1]Plan1!$GA$137:$GD$300,4),E2641)</f>
        <v>6966.5</v>
      </c>
      <c r="F2642" s="152">
        <f t="shared" si="896"/>
        <v>45503</v>
      </c>
      <c r="G2642" s="152">
        <f t="shared" si="893"/>
        <v>45534</v>
      </c>
      <c r="H2642" s="159">
        <f t="shared" si="897"/>
        <v>-1.9948650165257931E-4</v>
      </c>
      <c r="I2642" s="160">
        <f t="shared" si="906"/>
        <v>45595</v>
      </c>
      <c r="J2642" s="155">
        <f t="shared" si="894"/>
        <v>30</v>
      </c>
      <c r="K2642" s="155">
        <f t="shared" si="890"/>
        <v>12</v>
      </c>
      <c r="L2642" s="2">
        <f t="shared" si="907"/>
        <v>0.99992020000000004</v>
      </c>
      <c r="M2642" s="157">
        <f t="shared" si="891"/>
        <v>0.99992020000000004</v>
      </c>
      <c r="N2642" s="2">
        <f t="shared" si="898"/>
        <v>144.09844029000001</v>
      </c>
      <c r="O2642" s="161">
        <f t="shared" si="908"/>
        <v>0</v>
      </c>
      <c r="P2642" s="162">
        <f t="shared" si="899"/>
        <v>0</v>
      </c>
      <c r="Q2642" s="157">
        <f t="shared" si="900"/>
        <v>0</v>
      </c>
      <c r="R2642" s="163">
        <f t="shared" si="909"/>
        <v>0.12</v>
      </c>
      <c r="S2642" s="161">
        <f t="shared" si="901"/>
        <v>12</v>
      </c>
      <c r="T2642" s="161">
        <v>360</v>
      </c>
      <c r="U2642" s="164">
        <f t="shared" si="902"/>
        <v>1.003784767</v>
      </c>
      <c r="V2642" s="157">
        <f t="shared" si="903"/>
        <v>0.54537902000000005</v>
      </c>
      <c r="W2642" s="2">
        <f t="shared" si="910"/>
        <v>0</v>
      </c>
      <c r="X2642" s="8"/>
      <c r="Y2642" s="8"/>
      <c r="Z2642" s="5"/>
      <c r="AA2642" s="1"/>
      <c r="AB2642" s="8"/>
      <c r="AC2642" s="3"/>
      <c r="AD2642" s="1"/>
      <c r="AE2642" s="3"/>
      <c r="AF2642" s="3"/>
      <c r="AG2642" s="4"/>
      <c r="AH2642" s="4"/>
      <c r="AI2642" s="4"/>
      <c r="AJ2642" s="1"/>
      <c r="AK2642" s="1"/>
      <c r="AL2642" s="1"/>
      <c r="AM2642" s="1"/>
    </row>
    <row r="2643" spans="1:39" ht="15" customHeight="1" x14ac:dyDescent="0.2">
      <c r="A2643" s="75">
        <f t="shared" si="904"/>
        <v>45578</v>
      </c>
      <c r="B2643" s="2">
        <f t="shared" si="895"/>
        <v>144.68839835</v>
      </c>
      <c r="C2643" s="157">
        <f t="shared" si="892"/>
        <v>144.10994026999998</v>
      </c>
      <c r="D2643" s="158">
        <f t="shared" si="905"/>
        <v>6967.89</v>
      </c>
      <c r="E2643" s="150">
        <f>IF(AND(K2643=1,K2642&gt;1),VLOOKUP(A2642,[1]Plan1!$GA$137:$GD$300,4),E2642)</f>
        <v>6966.5</v>
      </c>
      <c r="F2643" s="152">
        <f t="shared" si="896"/>
        <v>45503</v>
      </c>
      <c r="G2643" s="152">
        <f t="shared" si="893"/>
        <v>45534</v>
      </c>
      <c r="H2643" s="159">
        <f t="shared" si="897"/>
        <v>-1.9948650165257931E-4</v>
      </c>
      <c r="I2643" s="160">
        <f t="shared" si="906"/>
        <v>45595</v>
      </c>
      <c r="J2643" s="155">
        <f t="shared" si="894"/>
        <v>30</v>
      </c>
      <c r="K2643" s="155">
        <f t="shared" si="890"/>
        <v>13</v>
      </c>
      <c r="L2643" s="2">
        <f t="shared" si="907"/>
        <v>0.99991355000000004</v>
      </c>
      <c r="M2643" s="157">
        <f t="shared" si="891"/>
        <v>0.99991355000000004</v>
      </c>
      <c r="N2643" s="2">
        <f t="shared" si="898"/>
        <v>144.09748196000001</v>
      </c>
      <c r="O2643" s="161">
        <f t="shared" si="908"/>
        <v>0</v>
      </c>
      <c r="P2643" s="162">
        <f t="shared" si="899"/>
        <v>0</v>
      </c>
      <c r="Q2643" s="157">
        <f t="shared" si="900"/>
        <v>0</v>
      </c>
      <c r="R2643" s="163">
        <f t="shared" si="909"/>
        <v>0.12</v>
      </c>
      <c r="S2643" s="161">
        <f t="shared" si="901"/>
        <v>13</v>
      </c>
      <c r="T2643" s="161">
        <v>360</v>
      </c>
      <c r="U2643" s="164">
        <f t="shared" si="902"/>
        <v>1.00410081</v>
      </c>
      <c r="V2643" s="157">
        <f t="shared" si="903"/>
        <v>0.59091638999999996</v>
      </c>
      <c r="W2643" s="2">
        <f t="shared" si="910"/>
        <v>0</v>
      </c>
      <c r="X2643" s="8"/>
      <c r="Y2643" s="8"/>
      <c r="Z2643" s="5"/>
      <c r="AA2643" s="1"/>
      <c r="AB2643" s="8"/>
      <c r="AC2643" s="3"/>
      <c r="AD2643" s="1"/>
      <c r="AE2643" s="3"/>
      <c r="AF2643" s="3"/>
      <c r="AG2643" s="4"/>
      <c r="AH2643" s="4"/>
      <c r="AI2643" s="4"/>
      <c r="AJ2643" s="1"/>
      <c r="AK2643" s="1"/>
      <c r="AL2643" s="1"/>
      <c r="AM2643" s="1"/>
    </row>
    <row r="2644" spans="1:39" ht="15" customHeight="1" x14ac:dyDescent="0.2">
      <c r="A2644" s="75">
        <f t="shared" si="904"/>
        <v>45579</v>
      </c>
      <c r="B2644" s="2">
        <f t="shared" si="895"/>
        <v>144.73299120000001</v>
      </c>
      <c r="C2644" s="157">
        <f t="shared" si="892"/>
        <v>144.10994026999998</v>
      </c>
      <c r="D2644" s="158">
        <f t="shared" si="905"/>
        <v>6967.89</v>
      </c>
      <c r="E2644" s="150">
        <f>IF(AND(K2644=1,K2643&gt;1),VLOOKUP(A2643,[1]Plan1!$GA$137:$GD$300,4),E2643)</f>
        <v>6966.5</v>
      </c>
      <c r="F2644" s="152">
        <f t="shared" si="896"/>
        <v>45503</v>
      </c>
      <c r="G2644" s="152">
        <f t="shared" si="893"/>
        <v>45534</v>
      </c>
      <c r="H2644" s="159">
        <f t="shared" si="897"/>
        <v>-1.9948650165257931E-4</v>
      </c>
      <c r="I2644" s="160">
        <f t="shared" si="906"/>
        <v>45595</v>
      </c>
      <c r="J2644" s="155">
        <f t="shared" si="894"/>
        <v>30</v>
      </c>
      <c r="K2644" s="155">
        <f t="shared" si="890"/>
        <v>14</v>
      </c>
      <c r="L2644" s="2">
        <f t="shared" si="907"/>
        <v>0.99990690000000004</v>
      </c>
      <c r="M2644" s="157">
        <f t="shared" si="891"/>
        <v>0.99990690000000004</v>
      </c>
      <c r="N2644" s="2">
        <f t="shared" si="898"/>
        <v>144.09652363000001</v>
      </c>
      <c r="O2644" s="161">
        <f t="shared" si="908"/>
        <v>0</v>
      </c>
      <c r="P2644" s="162">
        <f t="shared" si="899"/>
        <v>0</v>
      </c>
      <c r="Q2644" s="157">
        <f t="shared" si="900"/>
        <v>0</v>
      </c>
      <c r="R2644" s="163">
        <f t="shared" si="909"/>
        <v>0.12</v>
      </c>
      <c r="S2644" s="161">
        <f t="shared" si="901"/>
        <v>14</v>
      </c>
      <c r="T2644" s="161">
        <v>360</v>
      </c>
      <c r="U2644" s="164">
        <f t="shared" si="902"/>
        <v>1.004416953</v>
      </c>
      <c r="V2644" s="157">
        <f t="shared" si="903"/>
        <v>0.63646756999999998</v>
      </c>
      <c r="W2644" s="2">
        <f t="shared" si="910"/>
        <v>0</v>
      </c>
      <c r="X2644" s="8"/>
      <c r="Y2644" s="8"/>
      <c r="Z2644" s="5"/>
      <c r="AA2644" s="1"/>
      <c r="AB2644" s="8"/>
      <c r="AC2644" s="3"/>
      <c r="AD2644" s="1"/>
      <c r="AE2644" s="3"/>
      <c r="AF2644" s="3"/>
      <c r="AG2644" s="4"/>
      <c r="AH2644" s="4"/>
      <c r="AI2644" s="4"/>
      <c r="AJ2644" s="1"/>
      <c r="AK2644" s="1"/>
      <c r="AL2644" s="1"/>
      <c r="AM2644" s="1"/>
    </row>
    <row r="2645" spans="1:39" ht="15" customHeight="1" x14ac:dyDescent="0.2">
      <c r="A2645" s="75">
        <f t="shared" si="904"/>
        <v>45580</v>
      </c>
      <c r="B2645" s="2">
        <f t="shared" si="895"/>
        <v>144.7775977</v>
      </c>
      <c r="C2645" s="157">
        <f t="shared" si="892"/>
        <v>144.10994026999998</v>
      </c>
      <c r="D2645" s="158">
        <f t="shared" si="905"/>
        <v>6967.89</v>
      </c>
      <c r="E2645" s="150">
        <f>IF(AND(K2645=1,K2644&gt;1),VLOOKUP(A2644,[1]Plan1!$GA$137:$GD$300,4),E2644)</f>
        <v>6966.5</v>
      </c>
      <c r="F2645" s="152">
        <f t="shared" si="896"/>
        <v>45503</v>
      </c>
      <c r="G2645" s="152">
        <f t="shared" si="893"/>
        <v>45534</v>
      </c>
      <c r="H2645" s="159">
        <f t="shared" si="897"/>
        <v>-1.9948650165257931E-4</v>
      </c>
      <c r="I2645" s="160">
        <f t="shared" si="906"/>
        <v>45595</v>
      </c>
      <c r="J2645" s="155">
        <f t="shared" si="894"/>
        <v>30</v>
      </c>
      <c r="K2645" s="155">
        <f t="shared" si="890"/>
        <v>15</v>
      </c>
      <c r="L2645" s="2">
        <f t="shared" si="907"/>
        <v>0.99990025000000005</v>
      </c>
      <c r="M2645" s="157">
        <f t="shared" si="891"/>
        <v>0.99990025000000005</v>
      </c>
      <c r="N2645" s="2">
        <f t="shared" si="898"/>
        <v>144.0955653</v>
      </c>
      <c r="O2645" s="161">
        <f t="shared" si="908"/>
        <v>0</v>
      </c>
      <c r="P2645" s="162">
        <f t="shared" si="899"/>
        <v>0</v>
      </c>
      <c r="Q2645" s="157">
        <f t="shared" si="900"/>
        <v>0</v>
      </c>
      <c r="R2645" s="163">
        <f t="shared" si="909"/>
        <v>0.12</v>
      </c>
      <c r="S2645" s="161">
        <f t="shared" si="901"/>
        <v>15</v>
      </c>
      <c r="T2645" s="161">
        <v>360</v>
      </c>
      <c r="U2645" s="164">
        <f t="shared" si="902"/>
        <v>1.004733195</v>
      </c>
      <c r="V2645" s="157">
        <f t="shared" si="903"/>
        <v>0.68203239999999998</v>
      </c>
      <c r="W2645" s="2">
        <f t="shared" si="910"/>
        <v>0</v>
      </c>
      <c r="X2645" s="8"/>
      <c r="Y2645" s="8"/>
      <c r="Z2645" s="5"/>
      <c r="AA2645" s="1"/>
      <c r="AB2645" s="8"/>
      <c r="AC2645" s="3"/>
      <c r="AD2645" s="1"/>
      <c r="AE2645" s="3"/>
      <c r="AF2645" s="3"/>
      <c r="AG2645" s="4"/>
      <c r="AH2645" s="4"/>
      <c r="AI2645" s="4"/>
      <c r="AJ2645" s="1"/>
      <c r="AK2645" s="1"/>
      <c r="AL2645" s="1"/>
      <c r="AM2645" s="1"/>
    </row>
    <row r="2646" spans="1:39" ht="15" customHeight="1" x14ac:dyDescent="0.2">
      <c r="A2646" s="75">
        <f t="shared" si="904"/>
        <v>45581</v>
      </c>
      <c r="B2646" s="2">
        <f t="shared" si="895"/>
        <v>144.82221801</v>
      </c>
      <c r="C2646" s="157">
        <f t="shared" si="892"/>
        <v>144.10994026999998</v>
      </c>
      <c r="D2646" s="158">
        <f t="shared" si="905"/>
        <v>6967.89</v>
      </c>
      <c r="E2646" s="150">
        <f>IF(AND(K2646=1,K2645&gt;1),VLOOKUP(A2645,[1]Plan1!$GA$137:$GD$300,4),E2645)</f>
        <v>6966.5</v>
      </c>
      <c r="F2646" s="152">
        <f t="shared" si="896"/>
        <v>45503</v>
      </c>
      <c r="G2646" s="152">
        <f t="shared" si="893"/>
        <v>45534</v>
      </c>
      <c r="H2646" s="159">
        <f t="shared" si="897"/>
        <v>-1.9948650165257931E-4</v>
      </c>
      <c r="I2646" s="160">
        <f t="shared" si="906"/>
        <v>45595</v>
      </c>
      <c r="J2646" s="155">
        <f t="shared" si="894"/>
        <v>30</v>
      </c>
      <c r="K2646" s="155">
        <f t="shared" si="890"/>
        <v>16</v>
      </c>
      <c r="L2646" s="2">
        <f t="shared" si="907"/>
        <v>0.99989360000000005</v>
      </c>
      <c r="M2646" s="157">
        <f t="shared" si="891"/>
        <v>0.99989360000000005</v>
      </c>
      <c r="N2646" s="2">
        <f t="shared" si="898"/>
        <v>144.09460697</v>
      </c>
      <c r="O2646" s="161">
        <f t="shared" si="908"/>
        <v>0</v>
      </c>
      <c r="P2646" s="162">
        <f t="shared" si="899"/>
        <v>0</v>
      </c>
      <c r="Q2646" s="157">
        <f t="shared" si="900"/>
        <v>0</v>
      </c>
      <c r="R2646" s="163">
        <f t="shared" si="909"/>
        <v>0.12</v>
      </c>
      <c r="S2646" s="161">
        <f t="shared" si="901"/>
        <v>16</v>
      </c>
      <c r="T2646" s="161">
        <v>360</v>
      </c>
      <c r="U2646" s="164">
        <f t="shared" si="902"/>
        <v>1.0050495370000001</v>
      </c>
      <c r="V2646" s="157">
        <f t="shared" si="903"/>
        <v>0.72761103999999999</v>
      </c>
      <c r="W2646" s="2">
        <f t="shared" si="910"/>
        <v>0</v>
      </c>
      <c r="X2646" s="8"/>
      <c r="Y2646" s="8"/>
      <c r="Z2646" s="5"/>
      <c r="AA2646" s="1"/>
      <c r="AB2646" s="8"/>
      <c r="AC2646" s="3"/>
      <c r="AD2646" s="1"/>
      <c r="AE2646" s="3"/>
      <c r="AF2646" s="3"/>
      <c r="AG2646" s="4"/>
      <c r="AH2646" s="4"/>
      <c r="AI2646" s="4"/>
      <c r="AJ2646" s="1"/>
      <c r="AK2646" s="1"/>
      <c r="AL2646" s="1"/>
      <c r="AM2646" s="1"/>
    </row>
    <row r="2647" spans="1:39" ht="15" customHeight="1" x14ac:dyDescent="0.2">
      <c r="A2647" s="75">
        <f t="shared" si="904"/>
        <v>45582</v>
      </c>
      <c r="B2647" s="2">
        <f t="shared" si="895"/>
        <v>144.86685198000001</v>
      </c>
      <c r="C2647" s="157">
        <f t="shared" si="892"/>
        <v>144.10994026999998</v>
      </c>
      <c r="D2647" s="158">
        <f t="shared" si="905"/>
        <v>6967.89</v>
      </c>
      <c r="E2647" s="150">
        <f>IF(AND(K2647=1,K2646&gt;1),VLOOKUP(A2646,[1]Plan1!$GA$137:$GD$300,4),E2646)</f>
        <v>6966.5</v>
      </c>
      <c r="F2647" s="152">
        <f t="shared" si="896"/>
        <v>45503</v>
      </c>
      <c r="G2647" s="152">
        <f t="shared" si="893"/>
        <v>45534</v>
      </c>
      <c r="H2647" s="159">
        <f t="shared" si="897"/>
        <v>-1.9948650165257931E-4</v>
      </c>
      <c r="I2647" s="160">
        <f t="shared" si="906"/>
        <v>45595</v>
      </c>
      <c r="J2647" s="155">
        <f t="shared" si="894"/>
        <v>30</v>
      </c>
      <c r="K2647" s="155">
        <f t="shared" si="890"/>
        <v>17</v>
      </c>
      <c r="L2647" s="2">
        <f t="shared" si="907"/>
        <v>0.99988695000000005</v>
      </c>
      <c r="M2647" s="157">
        <f t="shared" si="891"/>
        <v>0.99988695000000005</v>
      </c>
      <c r="N2647" s="2">
        <f t="shared" si="898"/>
        <v>144.09364864</v>
      </c>
      <c r="O2647" s="161">
        <f t="shared" si="908"/>
        <v>0</v>
      </c>
      <c r="P2647" s="162">
        <f t="shared" si="899"/>
        <v>0</v>
      </c>
      <c r="Q2647" s="157">
        <f t="shared" si="900"/>
        <v>0</v>
      </c>
      <c r="R2647" s="163">
        <f t="shared" si="909"/>
        <v>0.12</v>
      </c>
      <c r="S2647" s="161">
        <f t="shared" si="901"/>
        <v>17</v>
      </c>
      <c r="T2647" s="161">
        <v>360</v>
      </c>
      <c r="U2647" s="164">
        <f t="shared" si="902"/>
        <v>1.0053659779999999</v>
      </c>
      <c r="V2647" s="157">
        <f t="shared" si="903"/>
        <v>0.77320334000000002</v>
      </c>
      <c r="W2647" s="2">
        <f t="shared" si="910"/>
        <v>0</v>
      </c>
      <c r="X2647" s="8"/>
      <c r="Y2647" s="8"/>
      <c r="Z2647" s="5"/>
      <c r="AA2647" s="1"/>
      <c r="AB2647" s="8"/>
      <c r="AC2647" s="3"/>
      <c r="AD2647" s="1"/>
      <c r="AE2647" s="3"/>
      <c r="AF2647" s="3"/>
      <c r="AG2647" s="4"/>
      <c r="AH2647" s="4"/>
      <c r="AI2647" s="4"/>
      <c r="AJ2647" s="1"/>
      <c r="AK2647" s="1"/>
      <c r="AL2647" s="1"/>
      <c r="AM2647" s="1"/>
    </row>
    <row r="2648" spans="1:39" ht="15" customHeight="1" x14ac:dyDescent="0.2">
      <c r="A2648" s="75">
        <f t="shared" si="904"/>
        <v>45583</v>
      </c>
      <c r="B2648" s="2">
        <f t="shared" si="895"/>
        <v>144.91149976</v>
      </c>
      <c r="C2648" s="157">
        <f t="shared" si="892"/>
        <v>144.10994026999998</v>
      </c>
      <c r="D2648" s="158">
        <f t="shared" si="905"/>
        <v>6967.89</v>
      </c>
      <c r="E2648" s="150">
        <f>IF(AND(K2648=1,K2647&gt;1),VLOOKUP(A2647,[1]Plan1!$GA$137:$GD$300,4),E2647)</f>
        <v>6966.5</v>
      </c>
      <c r="F2648" s="152">
        <f t="shared" si="896"/>
        <v>45503</v>
      </c>
      <c r="G2648" s="152">
        <f t="shared" si="893"/>
        <v>45534</v>
      </c>
      <c r="H2648" s="159">
        <f t="shared" si="897"/>
        <v>-1.9948650165257931E-4</v>
      </c>
      <c r="I2648" s="160">
        <f t="shared" si="906"/>
        <v>45595</v>
      </c>
      <c r="J2648" s="155">
        <f t="shared" si="894"/>
        <v>30</v>
      </c>
      <c r="K2648" s="155">
        <f t="shared" si="890"/>
        <v>18</v>
      </c>
      <c r="L2648" s="2">
        <f t="shared" si="907"/>
        <v>0.99988030000000006</v>
      </c>
      <c r="M2648" s="157">
        <f t="shared" si="891"/>
        <v>0.99988030000000006</v>
      </c>
      <c r="N2648" s="2">
        <f t="shared" si="898"/>
        <v>144.09269030999999</v>
      </c>
      <c r="O2648" s="161">
        <f t="shared" si="908"/>
        <v>0</v>
      </c>
      <c r="P2648" s="162">
        <f t="shared" si="899"/>
        <v>0</v>
      </c>
      <c r="Q2648" s="157">
        <f t="shared" si="900"/>
        <v>0</v>
      </c>
      <c r="R2648" s="163">
        <f t="shared" si="909"/>
        <v>0.12</v>
      </c>
      <c r="S2648" s="161">
        <f t="shared" si="901"/>
        <v>18</v>
      </c>
      <c r="T2648" s="161">
        <v>360</v>
      </c>
      <c r="U2648" s="164">
        <f t="shared" si="902"/>
        <v>1.0056825190000001</v>
      </c>
      <c r="V2648" s="157">
        <f t="shared" si="903"/>
        <v>0.81880945000000005</v>
      </c>
      <c r="W2648" s="2">
        <f t="shared" si="910"/>
        <v>0</v>
      </c>
      <c r="X2648" s="8"/>
      <c r="Y2648" s="8"/>
      <c r="Z2648" s="5"/>
      <c r="AA2648" s="1"/>
      <c r="AB2648" s="8"/>
      <c r="AC2648" s="3"/>
      <c r="AD2648" s="1"/>
      <c r="AE2648" s="3"/>
      <c r="AF2648" s="3"/>
      <c r="AG2648" s="4"/>
      <c r="AH2648" s="4"/>
      <c r="AI2648" s="4"/>
      <c r="AJ2648" s="1"/>
      <c r="AK2648" s="1"/>
      <c r="AL2648" s="1"/>
      <c r="AM2648" s="1"/>
    </row>
    <row r="2649" spans="1:39" ht="15" customHeight="1" x14ac:dyDescent="0.2">
      <c r="A2649" s="75">
        <f t="shared" si="904"/>
        <v>45584</v>
      </c>
      <c r="B2649" s="2">
        <f t="shared" si="895"/>
        <v>144.95616118000001</v>
      </c>
      <c r="C2649" s="157">
        <f t="shared" si="892"/>
        <v>144.10994026999998</v>
      </c>
      <c r="D2649" s="158">
        <f t="shared" si="905"/>
        <v>6967.89</v>
      </c>
      <c r="E2649" s="150">
        <f>IF(AND(K2649=1,K2648&gt;1),VLOOKUP(A2648,[1]Plan1!$GA$137:$GD$300,4),E2648)</f>
        <v>6966.5</v>
      </c>
      <c r="F2649" s="152">
        <f t="shared" si="896"/>
        <v>45503</v>
      </c>
      <c r="G2649" s="152">
        <f t="shared" si="893"/>
        <v>45534</v>
      </c>
      <c r="H2649" s="159">
        <f t="shared" si="897"/>
        <v>-1.9948650165257931E-4</v>
      </c>
      <c r="I2649" s="160">
        <f t="shared" si="906"/>
        <v>45595</v>
      </c>
      <c r="J2649" s="155">
        <f t="shared" si="894"/>
        <v>30</v>
      </c>
      <c r="K2649" s="155">
        <f t="shared" si="890"/>
        <v>19</v>
      </c>
      <c r="L2649" s="2">
        <f t="shared" si="907"/>
        <v>0.99987364999999995</v>
      </c>
      <c r="M2649" s="157">
        <f t="shared" si="891"/>
        <v>0.99987364999999995</v>
      </c>
      <c r="N2649" s="2">
        <f t="shared" si="898"/>
        <v>144.09173197000001</v>
      </c>
      <c r="O2649" s="161">
        <f t="shared" si="908"/>
        <v>0</v>
      </c>
      <c r="P2649" s="162">
        <f t="shared" si="899"/>
        <v>0</v>
      </c>
      <c r="Q2649" s="157">
        <f t="shared" si="900"/>
        <v>0</v>
      </c>
      <c r="R2649" s="163">
        <f t="shared" si="909"/>
        <v>0.12</v>
      </c>
      <c r="S2649" s="161">
        <f t="shared" si="901"/>
        <v>19</v>
      </c>
      <c r="T2649" s="161">
        <v>360</v>
      </c>
      <c r="U2649" s="164">
        <f t="shared" si="902"/>
        <v>1.0059991589999999</v>
      </c>
      <c r="V2649" s="157">
        <f t="shared" si="903"/>
        <v>0.86442920999999995</v>
      </c>
      <c r="W2649" s="2">
        <f t="shared" si="910"/>
        <v>0</v>
      </c>
      <c r="X2649" s="8"/>
      <c r="Y2649" s="8"/>
      <c r="Z2649" s="5"/>
      <c r="AA2649" s="1"/>
      <c r="AB2649" s="8"/>
      <c r="AC2649" s="3"/>
      <c r="AD2649" s="1"/>
      <c r="AE2649" s="3"/>
      <c r="AF2649" s="3"/>
      <c r="AG2649" s="4"/>
      <c r="AH2649" s="4"/>
      <c r="AI2649" s="4"/>
      <c r="AJ2649" s="1"/>
      <c r="AK2649" s="1"/>
      <c r="AL2649" s="1"/>
      <c r="AM2649" s="1"/>
    </row>
    <row r="2650" spans="1:39" ht="15" customHeight="1" x14ac:dyDescent="0.2">
      <c r="A2650" s="75">
        <f t="shared" si="904"/>
        <v>45585</v>
      </c>
      <c r="B2650" s="2">
        <f t="shared" si="895"/>
        <v>145.00083655</v>
      </c>
      <c r="C2650" s="157">
        <f t="shared" si="892"/>
        <v>144.10994026999998</v>
      </c>
      <c r="D2650" s="158">
        <f t="shared" si="905"/>
        <v>6967.89</v>
      </c>
      <c r="E2650" s="150">
        <f>IF(AND(K2650=1,K2649&gt;1),VLOOKUP(A2649,[1]Plan1!$GA$137:$GD$300,4),E2649)</f>
        <v>6966.5</v>
      </c>
      <c r="F2650" s="152">
        <f t="shared" si="896"/>
        <v>45503</v>
      </c>
      <c r="G2650" s="152">
        <f t="shared" si="893"/>
        <v>45534</v>
      </c>
      <c r="H2650" s="159">
        <f t="shared" si="897"/>
        <v>-1.9948650165257931E-4</v>
      </c>
      <c r="I2650" s="160">
        <f t="shared" si="906"/>
        <v>45595</v>
      </c>
      <c r="J2650" s="155">
        <f t="shared" si="894"/>
        <v>30</v>
      </c>
      <c r="K2650" s="155">
        <f t="shared" si="890"/>
        <v>20</v>
      </c>
      <c r="L2650" s="2">
        <f t="shared" si="907"/>
        <v>0.99986699999999995</v>
      </c>
      <c r="M2650" s="157">
        <f t="shared" si="891"/>
        <v>0.99986699999999995</v>
      </c>
      <c r="N2650" s="2">
        <f t="shared" si="898"/>
        <v>144.09077364000001</v>
      </c>
      <c r="O2650" s="161">
        <f t="shared" si="908"/>
        <v>0</v>
      </c>
      <c r="P2650" s="162">
        <f t="shared" si="899"/>
        <v>0</v>
      </c>
      <c r="Q2650" s="157">
        <f t="shared" si="900"/>
        <v>0</v>
      </c>
      <c r="R2650" s="163">
        <f t="shared" si="909"/>
        <v>0.12</v>
      </c>
      <c r="S2650" s="161">
        <f t="shared" si="901"/>
        <v>20</v>
      </c>
      <c r="T2650" s="161">
        <v>360</v>
      </c>
      <c r="U2650" s="164">
        <f t="shared" si="902"/>
        <v>1.0063158999999999</v>
      </c>
      <c r="V2650" s="157">
        <f t="shared" si="903"/>
        <v>0.91006290999999995</v>
      </c>
      <c r="W2650" s="2">
        <f t="shared" si="910"/>
        <v>0</v>
      </c>
      <c r="X2650" s="8"/>
      <c r="Y2650" s="8"/>
      <c r="Z2650" s="5"/>
      <c r="AA2650" s="1"/>
      <c r="AB2650" s="8"/>
      <c r="AC2650" s="3"/>
      <c r="AD2650" s="1"/>
      <c r="AE2650" s="3"/>
      <c r="AF2650" s="3"/>
      <c r="AG2650" s="4"/>
      <c r="AH2650" s="4"/>
      <c r="AI2650" s="4"/>
      <c r="AJ2650" s="1"/>
      <c r="AK2650" s="1"/>
      <c r="AL2650" s="1"/>
      <c r="AM2650" s="1"/>
    </row>
    <row r="2651" spans="1:39" ht="15" customHeight="1" x14ac:dyDescent="0.2">
      <c r="A2651" s="75">
        <f t="shared" si="904"/>
        <v>45586</v>
      </c>
      <c r="B2651" s="2">
        <f t="shared" si="895"/>
        <v>145.04552559000001</v>
      </c>
      <c r="C2651" s="157">
        <f t="shared" si="892"/>
        <v>144.10994026999998</v>
      </c>
      <c r="D2651" s="158">
        <f t="shared" si="905"/>
        <v>6967.89</v>
      </c>
      <c r="E2651" s="150">
        <f>IF(AND(K2651=1,K2650&gt;1),VLOOKUP(A2650,[1]Plan1!$GA$137:$GD$300,4),E2650)</f>
        <v>6966.5</v>
      </c>
      <c r="F2651" s="152">
        <f t="shared" si="896"/>
        <v>45503</v>
      </c>
      <c r="G2651" s="152">
        <f t="shared" si="893"/>
        <v>45534</v>
      </c>
      <c r="H2651" s="159">
        <f t="shared" si="897"/>
        <v>-1.9948650165257931E-4</v>
      </c>
      <c r="I2651" s="160">
        <f t="shared" si="906"/>
        <v>45595</v>
      </c>
      <c r="J2651" s="155">
        <f t="shared" si="894"/>
        <v>30</v>
      </c>
      <c r="K2651" s="155">
        <f t="shared" ref="K2651:K2714" si="911">(J2651-(I2651-A2651))</f>
        <v>21</v>
      </c>
      <c r="L2651" s="2">
        <f t="shared" si="907"/>
        <v>0.99986034999999995</v>
      </c>
      <c r="M2651" s="157">
        <f t="shared" ref="M2651:M2714" si="912">L2651</f>
        <v>0.99986034999999995</v>
      </c>
      <c r="N2651" s="2">
        <f t="shared" si="898"/>
        <v>144.08981531000001</v>
      </c>
      <c r="O2651" s="161">
        <f t="shared" si="908"/>
        <v>0</v>
      </c>
      <c r="P2651" s="162">
        <f t="shared" si="899"/>
        <v>0</v>
      </c>
      <c r="Q2651" s="157">
        <f t="shared" si="900"/>
        <v>0</v>
      </c>
      <c r="R2651" s="163">
        <f t="shared" si="909"/>
        <v>0.12</v>
      </c>
      <c r="S2651" s="161">
        <f t="shared" si="901"/>
        <v>21</v>
      </c>
      <c r="T2651" s="161">
        <v>360</v>
      </c>
      <c r="U2651" s="164">
        <f t="shared" si="902"/>
        <v>1.0066327399999999</v>
      </c>
      <c r="V2651" s="157">
        <f t="shared" si="903"/>
        <v>0.95571028000000002</v>
      </c>
      <c r="W2651" s="2">
        <f t="shared" si="910"/>
        <v>0</v>
      </c>
      <c r="X2651" s="8"/>
      <c r="Y2651" s="8"/>
      <c r="Z2651" s="5"/>
      <c r="AA2651" s="1"/>
      <c r="AB2651" s="8"/>
      <c r="AC2651" s="3"/>
      <c r="AD2651" s="1"/>
      <c r="AE2651" s="3"/>
      <c r="AF2651" s="3"/>
      <c r="AG2651" s="4"/>
      <c r="AH2651" s="4"/>
      <c r="AI2651" s="4"/>
      <c r="AJ2651" s="1"/>
      <c r="AK2651" s="1"/>
      <c r="AL2651" s="1"/>
      <c r="AM2651" s="1"/>
    </row>
    <row r="2652" spans="1:39" ht="15" customHeight="1" x14ac:dyDescent="0.2">
      <c r="A2652" s="75">
        <f t="shared" si="904"/>
        <v>45587</v>
      </c>
      <c r="B2652" s="2">
        <f t="shared" si="895"/>
        <v>145.09022842000002</v>
      </c>
      <c r="C2652" s="157">
        <f t="shared" si="892"/>
        <v>144.10994026999998</v>
      </c>
      <c r="D2652" s="158">
        <f t="shared" si="905"/>
        <v>6967.89</v>
      </c>
      <c r="E2652" s="150">
        <f>IF(AND(K2652=1,K2651&gt;1),VLOOKUP(A2651,[1]Plan1!$GA$137:$GD$300,4),E2651)</f>
        <v>6966.5</v>
      </c>
      <c r="F2652" s="152">
        <f t="shared" si="896"/>
        <v>45503</v>
      </c>
      <c r="G2652" s="152">
        <f t="shared" si="893"/>
        <v>45534</v>
      </c>
      <c r="H2652" s="159">
        <f t="shared" si="897"/>
        <v>-1.9948650165257931E-4</v>
      </c>
      <c r="I2652" s="160">
        <f t="shared" si="906"/>
        <v>45595</v>
      </c>
      <c r="J2652" s="155">
        <f t="shared" si="894"/>
        <v>30</v>
      </c>
      <c r="K2652" s="155">
        <f t="shared" si="911"/>
        <v>22</v>
      </c>
      <c r="L2652" s="2">
        <f t="shared" si="907"/>
        <v>0.99985369999999996</v>
      </c>
      <c r="M2652" s="157">
        <f t="shared" si="912"/>
        <v>0.99985369999999996</v>
      </c>
      <c r="N2652" s="2">
        <f t="shared" si="898"/>
        <v>144.08885698</v>
      </c>
      <c r="O2652" s="161">
        <f t="shared" si="908"/>
        <v>0</v>
      </c>
      <c r="P2652" s="162">
        <f t="shared" si="899"/>
        <v>0</v>
      </c>
      <c r="Q2652" s="157">
        <f t="shared" si="900"/>
        <v>0</v>
      </c>
      <c r="R2652" s="163">
        <f t="shared" si="909"/>
        <v>0.12</v>
      </c>
      <c r="S2652" s="161">
        <f t="shared" si="901"/>
        <v>22</v>
      </c>
      <c r="T2652" s="161">
        <v>360</v>
      </c>
      <c r="U2652" s="164">
        <f t="shared" si="902"/>
        <v>1.00694968</v>
      </c>
      <c r="V2652" s="157">
        <f t="shared" si="903"/>
        <v>1.00137144</v>
      </c>
      <c r="W2652" s="2">
        <f t="shared" si="910"/>
        <v>0</v>
      </c>
      <c r="X2652" s="8"/>
      <c r="Y2652" s="8"/>
      <c r="Z2652" s="5"/>
      <c r="AA2652" s="1"/>
      <c r="AB2652" s="8"/>
      <c r="AC2652" s="3"/>
      <c r="AD2652" s="1"/>
      <c r="AE2652" s="3"/>
      <c r="AF2652" s="3"/>
      <c r="AG2652" s="4"/>
      <c r="AH2652" s="4"/>
      <c r="AI2652" s="4"/>
      <c r="AJ2652" s="1"/>
      <c r="AK2652" s="1"/>
      <c r="AL2652" s="1"/>
      <c r="AM2652" s="1"/>
    </row>
    <row r="2653" spans="1:39" ht="15" customHeight="1" x14ac:dyDescent="0.2">
      <c r="A2653" s="75">
        <f t="shared" si="904"/>
        <v>45588</v>
      </c>
      <c r="B2653" s="2">
        <f t="shared" si="895"/>
        <v>145.13494492000001</v>
      </c>
      <c r="C2653" s="157">
        <f t="shared" si="892"/>
        <v>144.10994026999998</v>
      </c>
      <c r="D2653" s="158">
        <f t="shared" si="905"/>
        <v>6967.89</v>
      </c>
      <c r="E2653" s="150">
        <f>IF(AND(K2653=1,K2652&gt;1),VLOOKUP(A2652,[1]Plan1!$GA$137:$GD$300,4),E2652)</f>
        <v>6966.5</v>
      </c>
      <c r="F2653" s="152">
        <f t="shared" si="896"/>
        <v>45503</v>
      </c>
      <c r="G2653" s="152">
        <f t="shared" si="893"/>
        <v>45534</v>
      </c>
      <c r="H2653" s="159">
        <f t="shared" si="897"/>
        <v>-1.9948650165257931E-4</v>
      </c>
      <c r="I2653" s="160">
        <f t="shared" si="906"/>
        <v>45595</v>
      </c>
      <c r="J2653" s="155">
        <f t="shared" si="894"/>
        <v>30</v>
      </c>
      <c r="K2653" s="155">
        <f t="shared" si="911"/>
        <v>23</v>
      </c>
      <c r="L2653" s="2">
        <f t="shared" si="907"/>
        <v>0.99984704999999996</v>
      </c>
      <c r="M2653" s="157">
        <f t="shared" si="912"/>
        <v>0.99984704999999996</v>
      </c>
      <c r="N2653" s="2">
        <f t="shared" si="898"/>
        <v>144.08789865</v>
      </c>
      <c r="O2653" s="161">
        <f t="shared" si="908"/>
        <v>0</v>
      </c>
      <c r="P2653" s="162">
        <f t="shared" si="899"/>
        <v>0</v>
      </c>
      <c r="Q2653" s="157">
        <f t="shared" si="900"/>
        <v>0</v>
      </c>
      <c r="R2653" s="163">
        <f t="shared" si="909"/>
        <v>0.12</v>
      </c>
      <c r="S2653" s="161">
        <f t="shared" si="901"/>
        <v>23</v>
      </c>
      <c r="T2653" s="161">
        <v>360</v>
      </c>
      <c r="U2653" s="164">
        <f t="shared" si="902"/>
        <v>1.007266719</v>
      </c>
      <c r="V2653" s="157">
        <f t="shared" si="903"/>
        <v>1.0470462700000001</v>
      </c>
      <c r="W2653" s="2">
        <f t="shared" si="910"/>
        <v>0</v>
      </c>
      <c r="X2653" s="8"/>
      <c r="Y2653" s="8"/>
      <c r="Z2653" s="5"/>
      <c r="AA2653" s="1"/>
      <c r="AB2653" s="8"/>
      <c r="AC2653" s="3"/>
      <c r="AD2653" s="1"/>
      <c r="AE2653" s="3"/>
      <c r="AF2653" s="3"/>
      <c r="AG2653" s="4"/>
      <c r="AH2653" s="4"/>
      <c r="AI2653" s="4"/>
      <c r="AJ2653" s="1"/>
      <c r="AK2653" s="1"/>
      <c r="AL2653" s="1"/>
      <c r="AM2653" s="1"/>
    </row>
    <row r="2654" spans="1:39" ht="15" customHeight="1" x14ac:dyDescent="0.2">
      <c r="A2654" s="75">
        <f t="shared" si="904"/>
        <v>45589</v>
      </c>
      <c r="B2654" s="2">
        <f t="shared" si="895"/>
        <v>145.17967535</v>
      </c>
      <c r="C2654" s="157">
        <f t="shared" si="892"/>
        <v>144.10994026999998</v>
      </c>
      <c r="D2654" s="158">
        <f t="shared" si="905"/>
        <v>6967.89</v>
      </c>
      <c r="E2654" s="150">
        <f>IF(AND(K2654=1,K2653&gt;1),VLOOKUP(A2653,[1]Plan1!$GA$137:$GD$300,4),E2653)</f>
        <v>6966.5</v>
      </c>
      <c r="F2654" s="152">
        <f t="shared" si="896"/>
        <v>45503</v>
      </c>
      <c r="G2654" s="152">
        <f t="shared" si="893"/>
        <v>45534</v>
      </c>
      <c r="H2654" s="159">
        <f t="shared" si="897"/>
        <v>-1.9948650165257931E-4</v>
      </c>
      <c r="I2654" s="160">
        <f t="shared" si="906"/>
        <v>45595</v>
      </c>
      <c r="J2654" s="155">
        <f t="shared" si="894"/>
        <v>30</v>
      </c>
      <c r="K2654" s="155">
        <f t="shared" si="911"/>
        <v>24</v>
      </c>
      <c r="L2654" s="2">
        <f t="shared" si="907"/>
        <v>0.99984039999999996</v>
      </c>
      <c r="M2654" s="157">
        <f t="shared" si="912"/>
        <v>0.99984039999999996</v>
      </c>
      <c r="N2654" s="2">
        <f t="shared" si="898"/>
        <v>144.08694032</v>
      </c>
      <c r="O2654" s="161">
        <f t="shared" si="908"/>
        <v>0</v>
      </c>
      <c r="P2654" s="162">
        <f t="shared" si="899"/>
        <v>0</v>
      </c>
      <c r="Q2654" s="157">
        <f t="shared" si="900"/>
        <v>0</v>
      </c>
      <c r="R2654" s="163">
        <f t="shared" si="909"/>
        <v>0.12</v>
      </c>
      <c r="S2654" s="161">
        <f t="shared" si="901"/>
        <v>24</v>
      </c>
      <c r="T2654" s="161">
        <v>360</v>
      </c>
      <c r="U2654" s="164">
        <f t="shared" si="902"/>
        <v>1.0075838589999999</v>
      </c>
      <c r="V2654" s="157">
        <f t="shared" si="903"/>
        <v>1.0927350300000001</v>
      </c>
      <c r="W2654" s="2">
        <f t="shared" si="910"/>
        <v>0</v>
      </c>
      <c r="X2654" s="8"/>
      <c r="Y2654" s="8"/>
      <c r="Z2654" s="5"/>
      <c r="AA2654" s="1"/>
      <c r="AB2654" s="8"/>
      <c r="AC2654" s="3"/>
      <c r="AD2654" s="1"/>
      <c r="AE2654" s="3"/>
      <c r="AF2654" s="3"/>
      <c r="AG2654" s="4"/>
      <c r="AH2654" s="4"/>
      <c r="AI2654" s="4"/>
      <c r="AJ2654" s="1"/>
      <c r="AK2654" s="1"/>
      <c r="AL2654" s="1"/>
      <c r="AM2654" s="1"/>
    </row>
    <row r="2655" spans="1:39" ht="15" customHeight="1" x14ac:dyDescent="0.2">
      <c r="A2655" s="75">
        <f t="shared" si="904"/>
        <v>45590</v>
      </c>
      <c r="B2655" s="2">
        <f t="shared" si="895"/>
        <v>145.22441945</v>
      </c>
      <c r="C2655" s="157">
        <f t="shared" si="892"/>
        <v>144.10994026999998</v>
      </c>
      <c r="D2655" s="158">
        <f t="shared" si="905"/>
        <v>6967.89</v>
      </c>
      <c r="E2655" s="150">
        <f>IF(AND(K2655=1,K2654&gt;1),VLOOKUP(A2654,[1]Plan1!$GA$137:$GD$300,4),E2654)</f>
        <v>6966.5</v>
      </c>
      <c r="F2655" s="152">
        <f t="shared" si="896"/>
        <v>45503</v>
      </c>
      <c r="G2655" s="152">
        <f t="shared" si="893"/>
        <v>45534</v>
      </c>
      <c r="H2655" s="159">
        <f t="shared" si="897"/>
        <v>-1.9948650165257931E-4</v>
      </c>
      <c r="I2655" s="160">
        <f t="shared" si="906"/>
        <v>45595</v>
      </c>
      <c r="J2655" s="155">
        <f t="shared" si="894"/>
        <v>30</v>
      </c>
      <c r="K2655" s="155">
        <f t="shared" si="911"/>
        <v>25</v>
      </c>
      <c r="L2655" s="2">
        <f t="shared" si="907"/>
        <v>0.99983374999999997</v>
      </c>
      <c r="M2655" s="157">
        <f t="shared" si="912"/>
        <v>0.99983374999999997</v>
      </c>
      <c r="N2655" s="2">
        <f t="shared" si="898"/>
        <v>144.08598198999999</v>
      </c>
      <c r="O2655" s="161">
        <f t="shared" si="908"/>
        <v>0</v>
      </c>
      <c r="P2655" s="162">
        <f t="shared" si="899"/>
        <v>0</v>
      </c>
      <c r="Q2655" s="157">
        <f t="shared" si="900"/>
        <v>0</v>
      </c>
      <c r="R2655" s="163">
        <f t="shared" si="909"/>
        <v>0.12</v>
      </c>
      <c r="S2655" s="161">
        <f t="shared" si="901"/>
        <v>25</v>
      </c>
      <c r="T2655" s="161">
        <v>360</v>
      </c>
      <c r="U2655" s="164">
        <f t="shared" si="902"/>
        <v>1.0079010980000001</v>
      </c>
      <c r="V2655" s="157">
        <f t="shared" si="903"/>
        <v>1.13843746</v>
      </c>
      <c r="W2655" s="2">
        <f t="shared" si="910"/>
        <v>0</v>
      </c>
      <c r="X2655" s="8"/>
      <c r="Y2655" s="8"/>
      <c r="Z2655" s="5"/>
      <c r="AA2655" s="1"/>
      <c r="AB2655" s="8"/>
      <c r="AC2655" s="3"/>
      <c r="AD2655" s="1"/>
      <c r="AE2655" s="3"/>
      <c r="AF2655" s="3"/>
      <c r="AG2655" s="4"/>
      <c r="AH2655" s="4"/>
      <c r="AI2655" s="4"/>
      <c r="AJ2655" s="1"/>
      <c r="AK2655" s="1"/>
      <c r="AL2655" s="1"/>
      <c r="AM2655" s="1"/>
    </row>
    <row r="2656" spans="1:39" ht="15" customHeight="1" x14ac:dyDescent="0.2">
      <c r="A2656" s="75">
        <f t="shared" si="904"/>
        <v>45591</v>
      </c>
      <c r="B2656" s="2">
        <f t="shared" si="895"/>
        <v>145.26917734</v>
      </c>
      <c r="C2656" s="157">
        <f t="shared" si="892"/>
        <v>144.10994026999998</v>
      </c>
      <c r="D2656" s="158">
        <f t="shared" si="905"/>
        <v>6967.89</v>
      </c>
      <c r="E2656" s="150">
        <f>IF(AND(K2656=1,K2655&gt;1),VLOOKUP(A2655,[1]Plan1!$GA$137:$GD$300,4),E2655)</f>
        <v>6966.5</v>
      </c>
      <c r="F2656" s="152">
        <f t="shared" si="896"/>
        <v>45503</v>
      </c>
      <c r="G2656" s="152">
        <f t="shared" si="893"/>
        <v>45534</v>
      </c>
      <c r="H2656" s="159">
        <f t="shared" si="897"/>
        <v>-1.9948650165257931E-4</v>
      </c>
      <c r="I2656" s="160">
        <f t="shared" si="906"/>
        <v>45595</v>
      </c>
      <c r="J2656" s="155">
        <f t="shared" si="894"/>
        <v>30</v>
      </c>
      <c r="K2656" s="155">
        <f t="shared" si="911"/>
        <v>26</v>
      </c>
      <c r="L2656" s="2">
        <f t="shared" si="907"/>
        <v>0.99982709999999997</v>
      </c>
      <c r="M2656" s="157">
        <f t="shared" si="912"/>
        <v>0.99982709999999997</v>
      </c>
      <c r="N2656" s="2">
        <f t="shared" si="898"/>
        <v>144.08502365999999</v>
      </c>
      <c r="O2656" s="161">
        <f t="shared" si="908"/>
        <v>0</v>
      </c>
      <c r="P2656" s="162">
        <f t="shared" si="899"/>
        <v>0</v>
      </c>
      <c r="Q2656" s="157">
        <f t="shared" si="900"/>
        <v>0</v>
      </c>
      <c r="R2656" s="163">
        <f t="shared" si="909"/>
        <v>0.12</v>
      </c>
      <c r="S2656" s="161">
        <f t="shared" si="901"/>
        <v>26</v>
      </c>
      <c r="T2656" s="161">
        <v>360</v>
      </c>
      <c r="U2656" s="164">
        <f t="shared" si="902"/>
        <v>1.008218437</v>
      </c>
      <c r="V2656" s="157">
        <f t="shared" si="903"/>
        <v>1.1841536800000001</v>
      </c>
      <c r="W2656" s="2">
        <f t="shared" si="910"/>
        <v>0</v>
      </c>
      <c r="X2656" s="8"/>
      <c r="Y2656" s="8"/>
      <c r="Z2656" s="5"/>
      <c r="AA2656" s="1"/>
      <c r="AB2656" s="8"/>
      <c r="AC2656" s="3"/>
      <c r="AD2656" s="1"/>
      <c r="AE2656" s="3"/>
      <c r="AF2656" s="3"/>
      <c r="AG2656" s="4"/>
      <c r="AH2656" s="4"/>
      <c r="AI2656" s="4"/>
      <c r="AJ2656" s="1"/>
      <c r="AK2656" s="1"/>
      <c r="AL2656" s="1"/>
      <c r="AM2656" s="1"/>
    </row>
    <row r="2657" spans="1:39" ht="15" customHeight="1" x14ac:dyDescent="0.2">
      <c r="A2657" s="75">
        <f t="shared" si="904"/>
        <v>45592</v>
      </c>
      <c r="B2657" s="2">
        <f t="shared" si="895"/>
        <v>145.31395049</v>
      </c>
      <c r="C2657" s="157">
        <f t="shared" si="892"/>
        <v>144.10994026999998</v>
      </c>
      <c r="D2657" s="158">
        <f t="shared" si="905"/>
        <v>6967.89</v>
      </c>
      <c r="E2657" s="150">
        <f>IF(AND(K2657=1,K2656&gt;1),VLOOKUP(A2656,[1]Plan1!$GA$137:$GD$300,4),E2656)</f>
        <v>6966.5</v>
      </c>
      <c r="F2657" s="152">
        <f t="shared" si="896"/>
        <v>45503</v>
      </c>
      <c r="G2657" s="152">
        <f t="shared" si="893"/>
        <v>45534</v>
      </c>
      <c r="H2657" s="159">
        <f t="shared" si="897"/>
        <v>-1.9948650165257931E-4</v>
      </c>
      <c r="I2657" s="160">
        <f t="shared" si="906"/>
        <v>45595</v>
      </c>
      <c r="J2657" s="155">
        <f t="shared" si="894"/>
        <v>30</v>
      </c>
      <c r="K2657" s="155">
        <f t="shared" si="911"/>
        <v>27</v>
      </c>
      <c r="L2657" s="2">
        <f t="shared" si="907"/>
        <v>0.99982046000000002</v>
      </c>
      <c r="M2657" s="157">
        <f t="shared" si="912"/>
        <v>0.99982046000000002</v>
      </c>
      <c r="N2657" s="2">
        <f t="shared" si="898"/>
        <v>144.08406676999999</v>
      </c>
      <c r="O2657" s="161">
        <f t="shared" si="908"/>
        <v>0</v>
      </c>
      <c r="P2657" s="162">
        <f t="shared" si="899"/>
        <v>0</v>
      </c>
      <c r="Q2657" s="157">
        <f t="shared" si="900"/>
        <v>0</v>
      </c>
      <c r="R2657" s="163">
        <f t="shared" si="909"/>
        <v>0.12</v>
      </c>
      <c r="S2657" s="161">
        <f t="shared" si="901"/>
        <v>27</v>
      </c>
      <c r="T2657" s="161">
        <v>360</v>
      </c>
      <c r="U2657" s="164">
        <f t="shared" si="902"/>
        <v>1.0085358760000001</v>
      </c>
      <c r="V2657" s="157">
        <f t="shared" si="903"/>
        <v>1.2298837199999999</v>
      </c>
      <c r="W2657" s="2">
        <f t="shared" si="910"/>
        <v>0</v>
      </c>
      <c r="X2657" s="8"/>
      <c r="Y2657" s="8"/>
      <c r="Z2657" s="5"/>
      <c r="AA2657" s="1"/>
      <c r="AB2657" s="8"/>
      <c r="AC2657" s="3"/>
      <c r="AD2657" s="1"/>
      <c r="AE2657" s="3"/>
      <c r="AF2657" s="3"/>
      <c r="AG2657" s="4"/>
      <c r="AH2657" s="4"/>
      <c r="AI2657" s="4"/>
      <c r="AJ2657" s="1"/>
      <c r="AK2657" s="1"/>
      <c r="AL2657" s="1"/>
      <c r="AM2657" s="1"/>
    </row>
    <row r="2658" spans="1:39" ht="15" customHeight="1" x14ac:dyDescent="0.2">
      <c r="A2658" s="75">
        <f t="shared" si="904"/>
        <v>45593</v>
      </c>
      <c r="B2658" s="2">
        <f t="shared" si="895"/>
        <v>145.35873598999999</v>
      </c>
      <c r="C2658" s="157">
        <f t="shared" si="892"/>
        <v>144.10994026999998</v>
      </c>
      <c r="D2658" s="158">
        <f t="shared" si="905"/>
        <v>6967.89</v>
      </c>
      <c r="E2658" s="150">
        <f>IF(AND(K2658=1,K2657&gt;1),VLOOKUP(A2657,[1]Plan1!$GA$137:$GD$300,4),E2657)</f>
        <v>6966.5</v>
      </c>
      <c r="F2658" s="152">
        <f t="shared" si="896"/>
        <v>45503</v>
      </c>
      <c r="G2658" s="152">
        <f t="shared" si="893"/>
        <v>45534</v>
      </c>
      <c r="H2658" s="159">
        <f t="shared" si="897"/>
        <v>-1.9948650165257931E-4</v>
      </c>
      <c r="I2658" s="160">
        <f t="shared" si="906"/>
        <v>45595</v>
      </c>
      <c r="J2658" s="155">
        <f t="shared" si="894"/>
        <v>30</v>
      </c>
      <c r="K2658" s="155">
        <f t="shared" si="911"/>
        <v>28</v>
      </c>
      <c r="L2658" s="2">
        <f t="shared" si="907"/>
        <v>0.99981381000000003</v>
      </c>
      <c r="M2658" s="157">
        <f t="shared" si="912"/>
        <v>0.99981381000000003</v>
      </c>
      <c r="N2658" s="2">
        <f t="shared" si="898"/>
        <v>144.08310843999999</v>
      </c>
      <c r="O2658" s="161">
        <f t="shared" si="908"/>
        <v>0</v>
      </c>
      <c r="P2658" s="162">
        <f t="shared" si="899"/>
        <v>0</v>
      </c>
      <c r="Q2658" s="157">
        <f t="shared" si="900"/>
        <v>0</v>
      </c>
      <c r="R2658" s="163">
        <f t="shared" si="909"/>
        <v>0.12</v>
      </c>
      <c r="S2658" s="161">
        <f t="shared" si="901"/>
        <v>28</v>
      </c>
      <c r="T2658" s="161">
        <v>360</v>
      </c>
      <c r="U2658" s="164">
        <f t="shared" si="902"/>
        <v>1.0088534149999999</v>
      </c>
      <c r="V2658" s="157">
        <f t="shared" si="903"/>
        <v>1.2756275500000001</v>
      </c>
      <c r="W2658" s="2">
        <f t="shared" si="910"/>
        <v>0</v>
      </c>
      <c r="X2658" s="8"/>
      <c r="Y2658" s="8"/>
      <c r="Z2658" s="5"/>
      <c r="AA2658" s="1"/>
      <c r="AB2658" s="8"/>
      <c r="AC2658" s="3"/>
      <c r="AD2658" s="1"/>
      <c r="AE2658" s="3"/>
      <c r="AF2658" s="3"/>
      <c r="AG2658" s="4"/>
      <c r="AH2658" s="4"/>
      <c r="AI2658" s="4"/>
      <c r="AJ2658" s="1"/>
      <c r="AK2658" s="1"/>
      <c r="AL2658" s="1"/>
      <c r="AM2658" s="1"/>
    </row>
    <row r="2659" spans="1:39" ht="15" customHeight="1" x14ac:dyDescent="0.2">
      <c r="A2659" s="75">
        <f t="shared" si="904"/>
        <v>45594</v>
      </c>
      <c r="B2659" s="2">
        <f t="shared" si="895"/>
        <v>145.40353527000002</v>
      </c>
      <c r="C2659" s="157">
        <f t="shared" si="892"/>
        <v>144.10994026999998</v>
      </c>
      <c r="D2659" s="158">
        <f t="shared" si="905"/>
        <v>6967.89</v>
      </c>
      <c r="E2659" s="150">
        <f>IF(AND(K2659=1,K2658&gt;1),VLOOKUP(A2658,[1]Plan1!$GA$137:$GD$300,4),E2658)</f>
        <v>6966.5</v>
      </c>
      <c r="F2659" s="152">
        <f t="shared" si="896"/>
        <v>45503</v>
      </c>
      <c r="G2659" s="152">
        <f t="shared" si="893"/>
        <v>45534</v>
      </c>
      <c r="H2659" s="159">
        <f t="shared" si="897"/>
        <v>-1.9948650165257931E-4</v>
      </c>
      <c r="I2659" s="160">
        <f t="shared" si="906"/>
        <v>45595</v>
      </c>
      <c r="J2659" s="155">
        <f t="shared" si="894"/>
        <v>30</v>
      </c>
      <c r="K2659" s="155">
        <f t="shared" si="911"/>
        <v>29</v>
      </c>
      <c r="L2659" s="2">
        <f t="shared" si="907"/>
        <v>0.99980716000000003</v>
      </c>
      <c r="M2659" s="157">
        <f t="shared" si="912"/>
        <v>0.99980716000000003</v>
      </c>
      <c r="N2659" s="2">
        <f t="shared" si="898"/>
        <v>144.08215010000001</v>
      </c>
      <c r="O2659" s="161">
        <f t="shared" si="908"/>
        <v>0</v>
      </c>
      <c r="P2659" s="162">
        <f t="shared" si="899"/>
        <v>0</v>
      </c>
      <c r="Q2659" s="157">
        <f t="shared" si="900"/>
        <v>0</v>
      </c>
      <c r="R2659" s="163">
        <f t="shared" si="909"/>
        <v>0.12</v>
      </c>
      <c r="S2659" s="161">
        <f t="shared" si="901"/>
        <v>29</v>
      </c>
      <c r="T2659" s="161">
        <v>360</v>
      </c>
      <c r="U2659" s="164">
        <f t="shared" si="902"/>
        <v>1.0091710540000001</v>
      </c>
      <c r="V2659" s="157">
        <f t="shared" si="903"/>
        <v>1.3213851700000001</v>
      </c>
      <c r="W2659" s="2">
        <f t="shared" si="910"/>
        <v>0</v>
      </c>
      <c r="X2659" s="8"/>
      <c r="Y2659" s="8"/>
      <c r="Z2659" s="5"/>
      <c r="AA2659" s="1"/>
      <c r="AB2659" s="8"/>
      <c r="AC2659" s="3"/>
      <c r="AD2659" s="1"/>
      <c r="AE2659" s="3"/>
      <c r="AF2659" s="3"/>
      <c r="AG2659" s="4"/>
      <c r="AH2659" s="4"/>
      <c r="AI2659" s="4"/>
      <c r="AJ2659" s="1"/>
      <c r="AK2659" s="1"/>
      <c r="AL2659" s="1"/>
      <c r="AM2659" s="1"/>
    </row>
    <row r="2660" spans="1:39" ht="15" customHeight="1" x14ac:dyDescent="0.2">
      <c r="A2660" s="75">
        <f t="shared" si="904"/>
        <v>45595</v>
      </c>
      <c r="B2660" s="2">
        <f t="shared" si="895"/>
        <v>145.44834836999999</v>
      </c>
      <c r="C2660" s="157">
        <f t="shared" si="892"/>
        <v>144.10994026999998</v>
      </c>
      <c r="D2660" s="158">
        <f t="shared" si="905"/>
        <v>6967.89</v>
      </c>
      <c r="E2660" s="150">
        <f>IF(AND(K2660=1,K2659&gt;1),VLOOKUP(A2659,[1]Plan1!$GA$137:$GD$300,4),E2659)</f>
        <v>6966.5</v>
      </c>
      <c r="F2660" s="152">
        <f t="shared" si="896"/>
        <v>45503</v>
      </c>
      <c r="G2660" s="152">
        <f t="shared" si="893"/>
        <v>45534</v>
      </c>
      <c r="H2660" s="159">
        <f t="shared" si="897"/>
        <v>-1.9948650165257931E-4</v>
      </c>
      <c r="I2660" s="160">
        <f t="shared" si="906"/>
        <v>45595</v>
      </c>
      <c r="J2660" s="155">
        <f t="shared" si="894"/>
        <v>30</v>
      </c>
      <c r="K2660" s="155">
        <f t="shared" si="911"/>
        <v>30</v>
      </c>
      <c r="L2660" s="2">
        <f t="shared" si="907"/>
        <v>0.99980051000000003</v>
      </c>
      <c r="M2660" s="157">
        <f t="shared" si="912"/>
        <v>0.99980051000000003</v>
      </c>
      <c r="N2660" s="2">
        <f t="shared" si="898"/>
        <v>144.08119177</v>
      </c>
      <c r="O2660" s="161">
        <f t="shared" si="908"/>
        <v>51</v>
      </c>
      <c r="P2660" s="162">
        <f t="shared" si="899"/>
        <v>0.24646981593385023</v>
      </c>
      <c r="Q2660" s="157">
        <f t="shared" si="900"/>
        <v>35.511664809999999</v>
      </c>
      <c r="R2660" s="163">
        <f t="shared" si="909"/>
        <v>0.12</v>
      </c>
      <c r="S2660" s="161">
        <f t="shared" si="901"/>
        <v>30</v>
      </c>
      <c r="T2660" s="161">
        <v>360</v>
      </c>
      <c r="U2660" s="164">
        <f t="shared" si="902"/>
        <v>1.0094887930000001</v>
      </c>
      <c r="V2660" s="157">
        <f t="shared" si="903"/>
        <v>1.3671565999999999</v>
      </c>
      <c r="W2660" s="2">
        <f t="shared" si="910"/>
        <v>36.87882141</v>
      </c>
      <c r="X2660" s="8"/>
      <c r="Y2660" s="8"/>
      <c r="Z2660" s="5"/>
      <c r="AA2660" s="1"/>
      <c r="AB2660" s="8"/>
      <c r="AC2660" s="3"/>
      <c r="AD2660" s="1"/>
      <c r="AE2660" s="3"/>
      <c r="AF2660" s="3"/>
      <c r="AG2660" s="4"/>
      <c r="AH2660" s="4"/>
      <c r="AI2660" s="4"/>
      <c r="AJ2660" s="1"/>
      <c r="AK2660" s="1"/>
      <c r="AL2660" s="1"/>
      <c r="AM2660" s="1"/>
    </row>
    <row r="2661" spans="1:39" ht="15" customHeight="1" x14ac:dyDescent="0.2">
      <c r="A2661" s="75">
        <f t="shared" si="904"/>
        <v>45596</v>
      </c>
      <c r="B2661" s="2">
        <f t="shared" si="895"/>
        <v>108.61798761999999</v>
      </c>
      <c r="C2661" s="157">
        <f t="shared" si="892"/>
        <v>108.56952696</v>
      </c>
      <c r="D2661" s="158">
        <f t="shared" si="905"/>
        <v>6966.5</v>
      </c>
      <c r="E2661" s="150">
        <f>IF(AND(K2661=1,K2660&gt;1),VLOOKUP(A2660,[1]Plan1!$GA$137:$GD$300,4),E2660)</f>
        <v>6997.15</v>
      </c>
      <c r="F2661" s="152">
        <f t="shared" si="896"/>
        <v>45534</v>
      </c>
      <c r="G2661" s="152">
        <f t="shared" si="893"/>
        <v>45565</v>
      </c>
      <c r="H2661" s="159">
        <f t="shared" si="897"/>
        <v>4.39962678532968E-3</v>
      </c>
      <c r="I2661" s="160">
        <f t="shared" si="906"/>
        <v>45626</v>
      </c>
      <c r="J2661" s="155">
        <f t="shared" si="894"/>
        <v>31</v>
      </c>
      <c r="K2661" s="155">
        <f t="shared" si="911"/>
        <v>1</v>
      </c>
      <c r="L2661" s="2">
        <f t="shared" si="907"/>
        <v>1.00014162</v>
      </c>
      <c r="M2661" s="157">
        <f t="shared" si="912"/>
        <v>1.00014162</v>
      </c>
      <c r="N2661" s="2">
        <f t="shared" si="898"/>
        <v>108.58490257</v>
      </c>
      <c r="O2661" s="161">
        <f t="shared" si="908"/>
        <v>0</v>
      </c>
      <c r="P2661" s="162">
        <f t="shared" si="899"/>
        <v>0</v>
      </c>
      <c r="Q2661" s="157">
        <f t="shared" si="900"/>
        <v>0</v>
      </c>
      <c r="R2661" s="163">
        <f t="shared" si="909"/>
        <v>0.12</v>
      </c>
      <c r="S2661" s="161">
        <f t="shared" si="901"/>
        <v>1</v>
      </c>
      <c r="T2661" s="161">
        <v>360</v>
      </c>
      <c r="U2661" s="164">
        <f t="shared" si="902"/>
        <v>1.0003046929999999</v>
      </c>
      <c r="V2661" s="157">
        <f t="shared" si="903"/>
        <v>3.3085049999999998E-2</v>
      </c>
      <c r="W2661" s="2">
        <f t="shared" si="910"/>
        <v>0</v>
      </c>
      <c r="X2661" s="8"/>
      <c r="Y2661" s="8"/>
      <c r="Z2661" s="5"/>
      <c r="AA2661" s="1"/>
      <c r="AB2661" s="8"/>
      <c r="AC2661" s="3"/>
      <c r="AD2661" s="1"/>
      <c r="AE2661" s="3"/>
      <c r="AF2661" s="3"/>
      <c r="AG2661" s="4"/>
      <c r="AH2661" s="4"/>
      <c r="AI2661" s="4"/>
      <c r="AJ2661" s="1"/>
      <c r="AK2661" s="1"/>
      <c r="AL2661" s="1"/>
      <c r="AM2661" s="1"/>
    </row>
    <row r="2662" spans="1:39" ht="15" customHeight="1" x14ac:dyDescent="0.2">
      <c r="A2662" s="75">
        <f t="shared" si="904"/>
        <v>45597</v>
      </c>
      <c r="B2662" s="2">
        <f t="shared" si="895"/>
        <v>108.66647005</v>
      </c>
      <c r="C2662" s="157">
        <f t="shared" si="892"/>
        <v>108.56952696</v>
      </c>
      <c r="D2662" s="158">
        <f t="shared" si="905"/>
        <v>6966.5</v>
      </c>
      <c r="E2662" s="150">
        <f>IF(AND(K2662=1,K2661&gt;1),VLOOKUP(A2661,[1]Plan1!$GA$137:$GD$300,4),E2661)</f>
        <v>6997.15</v>
      </c>
      <c r="F2662" s="152">
        <f t="shared" si="896"/>
        <v>45534</v>
      </c>
      <c r="G2662" s="152">
        <f t="shared" si="893"/>
        <v>45565</v>
      </c>
      <c r="H2662" s="159">
        <f t="shared" si="897"/>
        <v>4.39962678532968E-3</v>
      </c>
      <c r="I2662" s="160">
        <f t="shared" si="906"/>
        <v>45626</v>
      </c>
      <c r="J2662" s="155">
        <f t="shared" si="894"/>
        <v>31</v>
      </c>
      <c r="K2662" s="155">
        <f t="shared" si="911"/>
        <v>2</v>
      </c>
      <c r="L2662" s="2">
        <f t="shared" si="907"/>
        <v>1.00028326</v>
      </c>
      <c r="M2662" s="157">
        <f t="shared" si="912"/>
        <v>1.00028326</v>
      </c>
      <c r="N2662" s="2">
        <f t="shared" si="898"/>
        <v>108.60028036</v>
      </c>
      <c r="O2662" s="161">
        <f t="shared" si="908"/>
        <v>0</v>
      </c>
      <c r="P2662" s="162">
        <f t="shared" si="899"/>
        <v>0</v>
      </c>
      <c r="Q2662" s="157">
        <f t="shared" si="900"/>
        <v>0</v>
      </c>
      <c r="R2662" s="163">
        <f t="shared" si="909"/>
        <v>0.12</v>
      </c>
      <c r="S2662" s="161">
        <f t="shared" si="901"/>
        <v>2</v>
      </c>
      <c r="T2662" s="161">
        <v>360</v>
      </c>
      <c r="U2662" s="164">
        <f t="shared" si="902"/>
        <v>1.0006094800000001</v>
      </c>
      <c r="V2662" s="157">
        <f t="shared" si="903"/>
        <v>6.6189689999999995E-2</v>
      </c>
      <c r="W2662" s="2">
        <f t="shared" si="910"/>
        <v>0</v>
      </c>
      <c r="X2662" s="8"/>
      <c r="Y2662" s="8"/>
      <c r="Z2662" s="5"/>
      <c r="AA2662" s="1"/>
      <c r="AB2662" s="8"/>
      <c r="AC2662" s="3"/>
      <c r="AD2662" s="1"/>
      <c r="AE2662" s="3"/>
      <c r="AF2662" s="3"/>
      <c r="AG2662" s="4"/>
      <c r="AH2662" s="4"/>
      <c r="AI2662" s="4"/>
      <c r="AJ2662" s="1"/>
      <c r="AK2662" s="1"/>
      <c r="AL2662" s="1"/>
      <c r="AM2662" s="1"/>
    </row>
    <row r="2663" spans="1:39" ht="15" customHeight="1" x14ac:dyDescent="0.2">
      <c r="A2663" s="75">
        <f t="shared" si="904"/>
        <v>45598</v>
      </c>
      <c r="B2663" s="2">
        <f t="shared" si="895"/>
        <v>108.71497402</v>
      </c>
      <c r="C2663" s="157">
        <f t="shared" si="892"/>
        <v>108.56952696</v>
      </c>
      <c r="D2663" s="158">
        <f t="shared" si="905"/>
        <v>6966.5</v>
      </c>
      <c r="E2663" s="150">
        <f>IF(AND(K2663=1,K2662&gt;1),VLOOKUP(A2662,[1]Plan1!$GA$137:$GD$300,4),E2662)</f>
        <v>6997.15</v>
      </c>
      <c r="F2663" s="152">
        <f t="shared" si="896"/>
        <v>45534</v>
      </c>
      <c r="G2663" s="152">
        <f t="shared" si="893"/>
        <v>45565</v>
      </c>
      <c r="H2663" s="159">
        <f t="shared" si="897"/>
        <v>4.39962678532968E-3</v>
      </c>
      <c r="I2663" s="160">
        <f t="shared" si="906"/>
        <v>45626</v>
      </c>
      <c r="J2663" s="155">
        <f t="shared" si="894"/>
        <v>31</v>
      </c>
      <c r="K2663" s="155">
        <f t="shared" si="911"/>
        <v>3</v>
      </c>
      <c r="L2663" s="2">
        <f t="shared" si="907"/>
        <v>1.0004249199999999</v>
      </c>
      <c r="M2663" s="157">
        <f t="shared" si="912"/>
        <v>1.0004249199999999</v>
      </c>
      <c r="N2663" s="2">
        <f t="shared" si="898"/>
        <v>108.61566032</v>
      </c>
      <c r="O2663" s="161">
        <f t="shared" si="908"/>
        <v>0</v>
      </c>
      <c r="P2663" s="162">
        <f t="shared" si="899"/>
        <v>0</v>
      </c>
      <c r="Q2663" s="157">
        <f t="shared" si="900"/>
        <v>0</v>
      </c>
      <c r="R2663" s="163">
        <f t="shared" si="909"/>
        <v>0.12</v>
      </c>
      <c r="S2663" s="161">
        <f t="shared" si="901"/>
        <v>3</v>
      </c>
      <c r="T2663" s="161">
        <v>360</v>
      </c>
      <c r="U2663" s="164">
        <f t="shared" si="902"/>
        <v>1.000914359</v>
      </c>
      <c r="V2663" s="157">
        <f t="shared" si="903"/>
        <v>9.9313700000000005E-2</v>
      </c>
      <c r="W2663" s="2">
        <f t="shared" si="910"/>
        <v>0</v>
      </c>
      <c r="X2663" s="8"/>
      <c r="Y2663" s="8"/>
      <c r="Z2663" s="5"/>
      <c r="AA2663" s="1"/>
      <c r="AB2663" s="8"/>
      <c r="AC2663" s="3"/>
      <c r="AD2663" s="1"/>
      <c r="AE2663" s="3"/>
      <c r="AF2663" s="3"/>
      <c r="AG2663" s="4"/>
      <c r="AH2663" s="4"/>
      <c r="AI2663" s="4"/>
      <c r="AJ2663" s="1"/>
      <c r="AK2663" s="1"/>
      <c r="AL2663" s="1"/>
      <c r="AM2663" s="1"/>
    </row>
    <row r="2664" spans="1:39" ht="15" customHeight="1" x14ac:dyDescent="0.2">
      <c r="A2664" s="75">
        <f t="shared" si="904"/>
        <v>45599</v>
      </c>
      <c r="B2664" s="2">
        <f t="shared" si="895"/>
        <v>108.76349963999999</v>
      </c>
      <c r="C2664" s="157">
        <f t="shared" si="892"/>
        <v>108.56952696</v>
      </c>
      <c r="D2664" s="158">
        <f t="shared" si="905"/>
        <v>6966.5</v>
      </c>
      <c r="E2664" s="150">
        <f>IF(AND(K2664=1,K2663&gt;1),VLOOKUP(A2663,[1]Plan1!$GA$137:$GD$300,4),E2663)</f>
        <v>6997.15</v>
      </c>
      <c r="F2664" s="152">
        <f t="shared" si="896"/>
        <v>45534</v>
      </c>
      <c r="G2664" s="152">
        <f t="shared" si="893"/>
        <v>45565</v>
      </c>
      <c r="H2664" s="159">
        <f t="shared" si="897"/>
        <v>4.39962678532968E-3</v>
      </c>
      <c r="I2664" s="160">
        <f t="shared" si="906"/>
        <v>45626</v>
      </c>
      <c r="J2664" s="155">
        <f t="shared" si="894"/>
        <v>31</v>
      </c>
      <c r="K2664" s="155">
        <f t="shared" si="911"/>
        <v>4</v>
      </c>
      <c r="L2664" s="2">
        <f t="shared" si="907"/>
        <v>1.0005666</v>
      </c>
      <c r="M2664" s="157">
        <f t="shared" si="912"/>
        <v>1.0005666</v>
      </c>
      <c r="N2664" s="2">
        <f t="shared" si="898"/>
        <v>108.63104245</v>
      </c>
      <c r="O2664" s="161">
        <f t="shared" si="908"/>
        <v>0</v>
      </c>
      <c r="P2664" s="162">
        <f t="shared" si="899"/>
        <v>0</v>
      </c>
      <c r="Q2664" s="157">
        <f t="shared" si="900"/>
        <v>0</v>
      </c>
      <c r="R2664" s="163">
        <f t="shared" si="909"/>
        <v>0.12</v>
      </c>
      <c r="S2664" s="161">
        <f t="shared" si="901"/>
        <v>4</v>
      </c>
      <c r="T2664" s="161">
        <v>360</v>
      </c>
      <c r="U2664" s="164">
        <f t="shared" si="902"/>
        <v>1.0012193309999999</v>
      </c>
      <c r="V2664" s="157">
        <f t="shared" si="903"/>
        <v>0.13245719</v>
      </c>
      <c r="W2664" s="2">
        <f t="shared" si="910"/>
        <v>0</v>
      </c>
      <c r="X2664" s="8"/>
      <c r="Y2664" s="8"/>
      <c r="Z2664" s="5"/>
      <c r="AA2664" s="1"/>
      <c r="AB2664" s="8"/>
      <c r="AC2664" s="3"/>
      <c r="AD2664" s="1"/>
      <c r="AE2664" s="3"/>
      <c r="AF2664" s="3"/>
      <c r="AG2664" s="4"/>
      <c r="AH2664" s="4"/>
      <c r="AI2664" s="4"/>
      <c r="AJ2664" s="1"/>
      <c r="AK2664" s="1"/>
      <c r="AL2664" s="1"/>
      <c r="AM2664" s="1"/>
    </row>
    <row r="2665" spans="1:39" ht="15" customHeight="1" x14ac:dyDescent="0.2">
      <c r="A2665" s="75">
        <f t="shared" si="904"/>
        <v>45600</v>
      </c>
      <c r="B2665" s="2">
        <f t="shared" si="895"/>
        <v>108.81204802000001</v>
      </c>
      <c r="C2665" s="157">
        <f t="shared" si="892"/>
        <v>108.56952696</v>
      </c>
      <c r="D2665" s="158">
        <f t="shared" si="905"/>
        <v>6966.5</v>
      </c>
      <c r="E2665" s="150">
        <f>IF(AND(K2665=1,K2664&gt;1),VLOOKUP(A2664,[1]Plan1!$GA$137:$GD$300,4),E2664)</f>
        <v>6997.15</v>
      </c>
      <c r="F2665" s="152">
        <f t="shared" si="896"/>
        <v>45534</v>
      </c>
      <c r="G2665" s="152">
        <f t="shared" si="893"/>
        <v>45565</v>
      </c>
      <c r="H2665" s="159">
        <f t="shared" si="897"/>
        <v>4.39962678532968E-3</v>
      </c>
      <c r="I2665" s="160">
        <f t="shared" si="906"/>
        <v>45626</v>
      </c>
      <c r="J2665" s="155">
        <f t="shared" si="894"/>
        <v>31</v>
      </c>
      <c r="K2665" s="155">
        <f t="shared" si="911"/>
        <v>5</v>
      </c>
      <c r="L2665" s="2">
        <f t="shared" si="907"/>
        <v>1.00070831</v>
      </c>
      <c r="M2665" s="157">
        <f t="shared" si="912"/>
        <v>1.00070831</v>
      </c>
      <c r="N2665" s="2">
        <f t="shared" si="898"/>
        <v>108.64642784</v>
      </c>
      <c r="O2665" s="161">
        <f t="shared" si="908"/>
        <v>0</v>
      </c>
      <c r="P2665" s="162">
        <f t="shared" si="899"/>
        <v>0</v>
      </c>
      <c r="Q2665" s="157">
        <f t="shared" si="900"/>
        <v>0</v>
      </c>
      <c r="R2665" s="163">
        <f t="shared" si="909"/>
        <v>0.12</v>
      </c>
      <c r="S2665" s="161">
        <f t="shared" si="901"/>
        <v>5</v>
      </c>
      <c r="T2665" s="161">
        <v>360</v>
      </c>
      <c r="U2665" s="164">
        <f t="shared" si="902"/>
        <v>1.001524396</v>
      </c>
      <c r="V2665" s="157">
        <f t="shared" si="903"/>
        <v>0.16562018000000001</v>
      </c>
      <c r="W2665" s="2">
        <f t="shared" si="910"/>
        <v>0</v>
      </c>
      <c r="X2665" s="8"/>
      <c r="Y2665" s="8"/>
      <c r="Z2665" s="5"/>
      <c r="AA2665" s="1"/>
      <c r="AB2665" s="8"/>
      <c r="AC2665" s="3"/>
      <c r="AD2665" s="1"/>
      <c r="AE2665" s="3"/>
      <c r="AF2665" s="3"/>
      <c r="AG2665" s="4"/>
      <c r="AH2665" s="4"/>
      <c r="AI2665" s="4"/>
      <c r="AJ2665" s="1"/>
      <c r="AK2665" s="1"/>
      <c r="AL2665" s="1"/>
      <c r="AM2665" s="1"/>
    </row>
    <row r="2666" spans="1:39" ht="15" customHeight="1" x14ac:dyDescent="0.2">
      <c r="A2666" s="75">
        <f t="shared" si="904"/>
        <v>45601</v>
      </c>
      <c r="B2666" s="2">
        <f t="shared" si="895"/>
        <v>108.86061696</v>
      </c>
      <c r="C2666" s="157">
        <f t="shared" ref="C2666:C2729" si="913">IF(I2666&gt;I2665,N2665-Q2665,C2665)</f>
        <v>108.56952696</v>
      </c>
      <c r="D2666" s="158">
        <f t="shared" si="905"/>
        <v>6966.5</v>
      </c>
      <c r="E2666" s="150">
        <f>IF(AND(K2666=1,K2665&gt;1),VLOOKUP(A2665,[1]Plan1!$GA$137:$GD$300,4),E2665)</f>
        <v>6997.15</v>
      </c>
      <c r="F2666" s="152">
        <f t="shared" si="896"/>
        <v>45534</v>
      </c>
      <c r="G2666" s="152">
        <f t="shared" si="893"/>
        <v>45565</v>
      </c>
      <c r="H2666" s="159">
        <f t="shared" si="897"/>
        <v>4.39962678532968E-3</v>
      </c>
      <c r="I2666" s="160">
        <f t="shared" si="906"/>
        <v>45626</v>
      </c>
      <c r="J2666" s="155">
        <f t="shared" si="894"/>
        <v>31</v>
      </c>
      <c r="K2666" s="155">
        <f t="shared" si="911"/>
        <v>6</v>
      </c>
      <c r="L2666" s="2">
        <f t="shared" si="907"/>
        <v>1.0008500300000001</v>
      </c>
      <c r="M2666" s="157">
        <f t="shared" si="912"/>
        <v>1.0008500300000001</v>
      </c>
      <c r="N2666" s="2">
        <f t="shared" si="898"/>
        <v>108.66181431</v>
      </c>
      <c r="O2666" s="161">
        <f t="shared" si="908"/>
        <v>0</v>
      </c>
      <c r="P2666" s="162">
        <f t="shared" si="899"/>
        <v>0</v>
      </c>
      <c r="Q2666" s="157">
        <f t="shared" si="900"/>
        <v>0</v>
      </c>
      <c r="R2666" s="163">
        <f t="shared" si="909"/>
        <v>0.12</v>
      </c>
      <c r="S2666" s="161">
        <f t="shared" si="901"/>
        <v>6</v>
      </c>
      <c r="T2666" s="161">
        <v>360</v>
      </c>
      <c r="U2666" s="164">
        <f t="shared" si="902"/>
        <v>1.001829554</v>
      </c>
      <c r="V2666" s="157">
        <f t="shared" si="903"/>
        <v>0.19880265</v>
      </c>
      <c r="W2666" s="2">
        <f t="shared" si="910"/>
        <v>0</v>
      </c>
      <c r="X2666" s="8"/>
      <c r="Y2666" s="8"/>
      <c r="Z2666" s="5"/>
      <c r="AA2666" s="1"/>
      <c r="AB2666" s="8"/>
      <c r="AC2666" s="3"/>
      <c r="AD2666" s="1"/>
      <c r="AE2666" s="3"/>
      <c r="AF2666" s="3"/>
      <c r="AG2666" s="4"/>
      <c r="AH2666" s="4"/>
      <c r="AI2666" s="4"/>
      <c r="AJ2666" s="1"/>
      <c r="AK2666" s="1"/>
      <c r="AL2666" s="1"/>
      <c r="AM2666" s="1"/>
    </row>
    <row r="2667" spans="1:39" ht="15" customHeight="1" x14ac:dyDescent="0.2">
      <c r="A2667" s="75">
        <f t="shared" si="904"/>
        <v>45602</v>
      </c>
      <c r="B2667" s="2">
        <f t="shared" si="895"/>
        <v>108.90920747</v>
      </c>
      <c r="C2667" s="157">
        <f t="shared" si="913"/>
        <v>108.56952696</v>
      </c>
      <c r="D2667" s="158">
        <f t="shared" si="905"/>
        <v>6966.5</v>
      </c>
      <c r="E2667" s="150">
        <f>IF(AND(K2667=1,K2666&gt;1),VLOOKUP(A2666,[1]Plan1!$GA$137:$GD$300,4),E2666)</f>
        <v>6997.15</v>
      </c>
      <c r="F2667" s="152">
        <f t="shared" si="896"/>
        <v>45534</v>
      </c>
      <c r="G2667" s="152">
        <f t="shared" si="893"/>
        <v>45565</v>
      </c>
      <c r="H2667" s="159">
        <f t="shared" si="897"/>
        <v>4.39962678532968E-3</v>
      </c>
      <c r="I2667" s="160">
        <f t="shared" si="906"/>
        <v>45626</v>
      </c>
      <c r="J2667" s="155">
        <f t="shared" si="894"/>
        <v>31</v>
      </c>
      <c r="K2667" s="155">
        <f t="shared" si="911"/>
        <v>7</v>
      </c>
      <c r="L2667" s="2">
        <f t="shared" si="907"/>
        <v>1.0009917699999999</v>
      </c>
      <c r="M2667" s="157">
        <f t="shared" si="912"/>
        <v>1.0009917699999999</v>
      </c>
      <c r="N2667" s="2">
        <f t="shared" si="898"/>
        <v>108.67720294999999</v>
      </c>
      <c r="O2667" s="161">
        <f t="shared" si="908"/>
        <v>0</v>
      </c>
      <c r="P2667" s="162">
        <f t="shared" si="899"/>
        <v>0</v>
      </c>
      <c r="Q2667" s="157">
        <f t="shared" si="900"/>
        <v>0</v>
      </c>
      <c r="R2667" s="163">
        <f t="shared" si="909"/>
        <v>0.12</v>
      </c>
      <c r="S2667" s="161">
        <f t="shared" si="901"/>
        <v>7</v>
      </c>
      <c r="T2667" s="161">
        <v>360</v>
      </c>
      <c r="U2667" s="164">
        <f t="shared" si="902"/>
        <v>1.002134804</v>
      </c>
      <c r="V2667" s="157">
        <f t="shared" si="903"/>
        <v>0.23200451999999999</v>
      </c>
      <c r="W2667" s="2">
        <f t="shared" si="910"/>
        <v>0</v>
      </c>
      <c r="X2667" s="8"/>
      <c r="Y2667" s="8"/>
      <c r="Z2667" s="5"/>
      <c r="AA2667" s="1"/>
      <c r="AB2667" s="8"/>
      <c r="AC2667" s="3"/>
      <c r="AD2667" s="1"/>
      <c r="AE2667" s="3"/>
      <c r="AF2667" s="3"/>
      <c r="AG2667" s="4"/>
      <c r="AH2667" s="4"/>
      <c r="AI2667" s="4"/>
      <c r="AJ2667" s="1"/>
      <c r="AK2667" s="1"/>
      <c r="AL2667" s="1"/>
      <c r="AM2667" s="1"/>
    </row>
    <row r="2668" spans="1:39" ht="15" customHeight="1" x14ac:dyDescent="0.2">
      <c r="A2668" s="75">
        <f t="shared" si="904"/>
        <v>45603</v>
      </c>
      <c r="B2668" s="2">
        <f t="shared" si="895"/>
        <v>108.95781978000001</v>
      </c>
      <c r="C2668" s="157">
        <f t="shared" si="913"/>
        <v>108.56952696</v>
      </c>
      <c r="D2668" s="158">
        <f t="shared" si="905"/>
        <v>6966.5</v>
      </c>
      <c r="E2668" s="150">
        <f>IF(AND(K2668=1,K2667&gt;1),VLOOKUP(A2667,[1]Plan1!$GA$137:$GD$300,4),E2667)</f>
        <v>6997.15</v>
      </c>
      <c r="F2668" s="152">
        <f t="shared" si="896"/>
        <v>45534</v>
      </c>
      <c r="G2668" s="152">
        <f t="shared" ref="G2668:G2731" si="914">IF(I2668&gt;I2667,EDATE(A2667,-1),+G2667)</f>
        <v>45565</v>
      </c>
      <c r="H2668" s="159">
        <f t="shared" si="897"/>
        <v>4.39962678532968E-3</v>
      </c>
      <c r="I2668" s="160">
        <f t="shared" si="906"/>
        <v>45626</v>
      </c>
      <c r="J2668" s="155">
        <f t="shared" ref="J2668:J2731" si="915">IF(I2668&gt;I2667,I2668-I2667,J2667)</f>
        <v>31</v>
      </c>
      <c r="K2668" s="155">
        <f t="shared" si="911"/>
        <v>8</v>
      </c>
      <c r="L2668" s="2">
        <f t="shared" si="907"/>
        <v>1.0011335299999999</v>
      </c>
      <c r="M2668" s="157">
        <f t="shared" si="912"/>
        <v>1.0011335299999999</v>
      </c>
      <c r="N2668" s="2">
        <f t="shared" si="898"/>
        <v>108.69259377</v>
      </c>
      <c r="O2668" s="161">
        <f t="shared" si="908"/>
        <v>0</v>
      </c>
      <c r="P2668" s="162">
        <f t="shared" si="899"/>
        <v>0</v>
      </c>
      <c r="Q2668" s="157">
        <f t="shared" si="900"/>
        <v>0</v>
      </c>
      <c r="R2668" s="163">
        <f t="shared" si="909"/>
        <v>0.12</v>
      </c>
      <c r="S2668" s="161">
        <f t="shared" si="901"/>
        <v>8</v>
      </c>
      <c r="T2668" s="161">
        <v>360</v>
      </c>
      <c r="U2668" s="164">
        <f t="shared" si="902"/>
        <v>1.002440148</v>
      </c>
      <c r="V2668" s="157">
        <f t="shared" si="903"/>
        <v>0.26522601000000001</v>
      </c>
      <c r="W2668" s="2">
        <f t="shared" si="910"/>
        <v>0</v>
      </c>
      <c r="X2668" s="8"/>
      <c r="Y2668" s="8"/>
      <c r="Z2668" s="5"/>
      <c r="AA2668" s="1"/>
      <c r="AB2668" s="8"/>
      <c r="AC2668" s="3"/>
      <c r="AD2668" s="1"/>
      <c r="AE2668" s="3"/>
      <c r="AF2668" s="3"/>
      <c r="AG2668" s="4"/>
      <c r="AH2668" s="4"/>
      <c r="AI2668" s="4"/>
      <c r="AJ2668" s="1"/>
      <c r="AK2668" s="1"/>
      <c r="AL2668" s="1"/>
      <c r="AM2668" s="1"/>
    </row>
    <row r="2669" spans="1:39" ht="15" customHeight="1" x14ac:dyDescent="0.2">
      <c r="A2669" s="75">
        <f t="shared" si="904"/>
        <v>45604</v>
      </c>
      <c r="B2669" s="2">
        <f t="shared" si="895"/>
        <v>109.00645486000001</v>
      </c>
      <c r="C2669" s="157">
        <f t="shared" si="913"/>
        <v>108.56952696</v>
      </c>
      <c r="D2669" s="158">
        <f t="shared" si="905"/>
        <v>6966.5</v>
      </c>
      <c r="E2669" s="150">
        <f>IF(AND(K2669=1,K2668&gt;1),VLOOKUP(A2668,[1]Plan1!$GA$137:$GD$300,4),E2668)</f>
        <v>6997.15</v>
      </c>
      <c r="F2669" s="152">
        <f t="shared" si="896"/>
        <v>45534</v>
      </c>
      <c r="G2669" s="152">
        <f t="shared" si="914"/>
        <v>45565</v>
      </c>
      <c r="H2669" s="159">
        <f t="shared" si="897"/>
        <v>4.39962678532968E-3</v>
      </c>
      <c r="I2669" s="160">
        <f t="shared" si="906"/>
        <v>45626</v>
      </c>
      <c r="J2669" s="155">
        <f t="shared" si="915"/>
        <v>31</v>
      </c>
      <c r="K2669" s="155">
        <f t="shared" si="911"/>
        <v>9</v>
      </c>
      <c r="L2669" s="2">
        <f t="shared" si="907"/>
        <v>1.00127532</v>
      </c>
      <c r="M2669" s="157">
        <f t="shared" si="912"/>
        <v>1.00127532</v>
      </c>
      <c r="N2669" s="2">
        <f t="shared" si="898"/>
        <v>108.70798784</v>
      </c>
      <c r="O2669" s="161">
        <f t="shared" si="908"/>
        <v>0</v>
      </c>
      <c r="P2669" s="162">
        <f t="shared" si="899"/>
        <v>0</v>
      </c>
      <c r="Q2669" s="157">
        <f t="shared" si="900"/>
        <v>0</v>
      </c>
      <c r="R2669" s="163">
        <f t="shared" si="909"/>
        <v>0.12</v>
      </c>
      <c r="S2669" s="161">
        <f t="shared" si="901"/>
        <v>9</v>
      </c>
      <c r="T2669" s="161">
        <v>360</v>
      </c>
      <c r="U2669" s="164">
        <f t="shared" si="902"/>
        <v>1.002745585</v>
      </c>
      <c r="V2669" s="157">
        <f t="shared" si="903"/>
        <v>0.29846702000000003</v>
      </c>
      <c r="W2669" s="2">
        <f t="shared" si="910"/>
        <v>0</v>
      </c>
      <c r="X2669" s="8"/>
      <c r="Y2669" s="8"/>
      <c r="Z2669" s="5"/>
      <c r="AA2669" s="1"/>
      <c r="AB2669" s="8"/>
      <c r="AC2669" s="3"/>
      <c r="AD2669" s="1"/>
      <c r="AE2669" s="3"/>
      <c r="AF2669" s="3"/>
      <c r="AG2669" s="4"/>
      <c r="AH2669" s="4"/>
      <c r="AI2669" s="4"/>
      <c r="AJ2669" s="1"/>
      <c r="AK2669" s="1"/>
      <c r="AL2669" s="1"/>
      <c r="AM2669" s="1"/>
    </row>
    <row r="2670" spans="1:39" ht="15" customHeight="1" x14ac:dyDescent="0.2">
      <c r="A2670" s="75">
        <f t="shared" si="904"/>
        <v>45605</v>
      </c>
      <c r="B2670" s="2">
        <f t="shared" si="895"/>
        <v>109.05511054</v>
      </c>
      <c r="C2670" s="157">
        <f t="shared" si="913"/>
        <v>108.56952696</v>
      </c>
      <c r="D2670" s="158">
        <f t="shared" si="905"/>
        <v>6966.5</v>
      </c>
      <c r="E2670" s="150">
        <f>IF(AND(K2670=1,K2669&gt;1),VLOOKUP(A2669,[1]Plan1!$GA$137:$GD$300,4),E2669)</f>
        <v>6997.15</v>
      </c>
      <c r="F2670" s="152">
        <f t="shared" si="896"/>
        <v>45534</v>
      </c>
      <c r="G2670" s="152">
        <f t="shared" si="914"/>
        <v>45565</v>
      </c>
      <c r="H2670" s="159">
        <f t="shared" si="897"/>
        <v>4.39962678532968E-3</v>
      </c>
      <c r="I2670" s="160">
        <f t="shared" si="906"/>
        <v>45626</v>
      </c>
      <c r="J2670" s="155">
        <f t="shared" si="915"/>
        <v>31</v>
      </c>
      <c r="K2670" s="155">
        <f t="shared" si="911"/>
        <v>10</v>
      </c>
      <c r="L2670" s="2">
        <f t="shared" si="907"/>
        <v>1.0014171199999999</v>
      </c>
      <c r="M2670" s="157">
        <f t="shared" si="912"/>
        <v>1.0014171199999999</v>
      </c>
      <c r="N2670" s="2">
        <f t="shared" si="898"/>
        <v>108.723383</v>
      </c>
      <c r="O2670" s="161">
        <f t="shared" si="908"/>
        <v>0</v>
      </c>
      <c r="P2670" s="162">
        <f t="shared" si="899"/>
        <v>0</v>
      </c>
      <c r="Q2670" s="157">
        <f t="shared" si="900"/>
        <v>0</v>
      </c>
      <c r="R2670" s="163">
        <f t="shared" si="909"/>
        <v>0.12</v>
      </c>
      <c r="S2670" s="161">
        <f t="shared" si="901"/>
        <v>10</v>
      </c>
      <c r="T2670" s="161">
        <v>360</v>
      </c>
      <c r="U2670" s="164">
        <f t="shared" si="902"/>
        <v>1.0030511150000001</v>
      </c>
      <c r="V2670" s="157">
        <f t="shared" si="903"/>
        <v>0.33172753999999999</v>
      </c>
      <c r="W2670" s="2">
        <f t="shared" si="910"/>
        <v>0</v>
      </c>
      <c r="X2670" s="8"/>
      <c r="Y2670" s="8"/>
      <c r="Z2670" s="5"/>
      <c r="AA2670" s="1"/>
      <c r="AB2670" s="8"/>
      <c r="AC2670" s="3"/>
      <c r="AD2670" s="1"/>
      <c r="AE2670" s="3"/>
      <c r="AF2670" s="3"/>
      <c r="AG2670" s="4"/>
      <c r="AH2670" s="4"/>
      <c r="AI2670" s="4"/>
      <c r="AJ2670" s="1"/>
      <c r="AK2670" s="1"/>
      <c r="AL2670" s="1"/>
      <c r="AM2670" s="1"/>
    </row>
    <row r="2671" spans="1:39" ht="15" customHeight="1" x14ac:dyDescent="0.2">
      <c r="A2671" s="75">
        <f t="shared" si="904"/>
        <v>45606</v>
      </c>
      <c r="B2671" s="2">
        <f t="shared" si="895"/>
        <v>109.10378792</v>
      </c>
      <c r="C2671" s="157">
        <f t="shared" si="913"/>
        <v>108.56952696</v>
      </c>
      <c r="D2671" s="158">
        <f t="shared" si="905"/>
        <v>6966.5</v>
      </c>
      <c r="E2671" s="150">
        <f>IF(AND(K2671=1,K2670&gt;1),VLOOKUP(A2670,[1]Plan1!$GA$137:$GD$300,4),E2670)</f>
        <v>6997.15</v>
      </c>
      <c r="F2671" s="152">
        <f t="shared" si="896"/>
        <v>45534</v>
      </c>
      <c r="G2671" s="152">
        <f t="shared" si="914"/>
        <v>45565</v>
      </c>
      <c r="H2671" s="159">
        <f t="shared" si="897"/>
        <v>4.39962678532968E-3</v>
      </c>
      <c r="I2671" s="160">
        <f t="shared" si="906"/>
        <v>45626</v>
      </c>
      <c r="J2671" s="155">
        <f t="shared" si="915"/>
        <v>31</v>
      </c>
      <c r="K2671" s="155">
        <f t="shared" si="911"/>
        <v>11</v>
      </c>
      <c r="L2671" s="2">
        <f t="shared" si="907"/>
        <v>1.00155894</v>
      </c>
      <c r="M2671" s="157">
        <f t="shared" si="912"/>
        <v>1.00155894</v>
      </c>
      <c r="N2671" s="2">
        <f t="shared" si="898"/>
        <v>108.73878033</v>
      </c>
      <c r="O2671" s="161">
        <f t="shared" si="908"/>
        <v>0</v>
      </c>
      <c r="P2671" s="162">
        <f t="shared" si="899"/>
        <v>0</v>
      </c>
      <c r="Q2671" s="157">
        <f t="shared" si="900"/>
        <v>0</v>
      </c>
      <c r="R2671" s="163">
        <f t="shared" si="909"/>
        <v>0.12</v>
      </c>
      <c r="S2671" s="161">
        <f t="shared" si="901"/>
        <v>11</v>
      </c>
      <c r="T2671" s="161">
        <v>360</v>
      </c>
      <c r="U2671" s="164">
        <f t="shared" si="902"/>
        <v>1.0033567379999999</v>
      </c>
      <c r="V2671" s="157">
        <f t="shared" si="903"/>
        <v>0.36500758999999999</v>
      </c>
      <c r="W2671" s="2">
        <f t="shared" si="910"/>
        <v>0</v>
      </c>
      <c r="X2671" s="8"/>
      <c r="Y2671" s="8"/>
      <c r="Z2671" s="5"/>
      <c r="AA2671" s="1"/>
      <c r="AB2671" s="8"/>
      <c r="AC2671" s="3"/>
      <c r="AD2671" s="1"/>
      <c r="AE2671" s="3"/>
      <c r="AF2671" s="3"/>
      <c r="AG2671" s="4"/>
      <c r="AH2671" s="4"/>
      <c r="AI2671" s="4"/>
      <c r="AJ2671" s="1"/>
      <c r="AK2671" s="1"/>
      <c r="AL2671" s="1"/>
      <c r="AM2671" s="1"/>
    </row>
    <row r="2672" spans="1:39" ht="15" customHeight="1" x14ac:dyDescent="0.2">
      <c r="A2672" s="75">
        <f t="shared" si="904"/>
        <v>45607</v>
      </c>
      <c r="B2672" s="2">
        <f t="shared" si="895"/>
        <v>109.1524881</v>
      </c>
      <c r="C2672" s="157">
        <f t="shared" si="913"/>
        <v>108.56952696</v>
      </c>
      <c r="D2672" s="158">
        <f t="shared" si="905"/>
        <v>6966.5</v>
      </c>
      <c r="E2672" s="150">
        <f>IF(AND(K2672=1,K2671&gt;1),VLOOKUP(A2671,[1]Plan1!$GA$137:$GD$300,4),E2671)</f>
        <v>6997.15</v>
      </c>
      <c r="F2672" s="152">
        <f t="shared" si="896"/>
        <v>45534</v>
      </c>
      <c r="G2672" s="152">
        <f t="shared" si="914"/>
        <v>45565</v>
      </c>
      <c r="H2672" s="159">
        <f t="shared" si="897"/>
        <v>4.39962678532968E-3</v>
      </c>
      <c r="I2672" s="160">
        <f t="shared" si="906"/>
        <v>45626</v>
      </c>
      <c r="J2672" s="155">
        <f t="shared" si="915"/>
        <v>31</v>
      </c>
      <c r="K2672" s="155">
        <f t="shared" si="911"/>
        <v>12</v>
      </c>
      <c r="L2672" s="2">
        <f t="shared" si="907"/>
        <v>1.0017007899999999</v>
      </c>
      <c r="M2672" s="157">
        <f t="shared" si="912"/>
        <v>1.0017007899999999</v>
      </c>
      <c r="N2672" s="2">
        <f t="shared" si="898"/>
        <v>108.75418092</v>
      </c>
      <c r="O2672" s="161">
        <f t="shared" si="908"/>
        <v>0</v>
      </c>
      <c r="P2672" s="162">
        <f t="shared" si="899"/>
        <v>0</v>
      </c>
      <c r="Q2672" s="157">
        <f t="shared" si="900"/>
        <v>0</v>
      </c>
      <c r="R2672" s="163">
        <f t="shared" si="909"/>
        <v>0.12</v>
      </c>
      <c r="S2672" s="161">
        <f t="shared" si="901"/>
        <v>12</v>
      </c>
      <c r="T2672" s="161">
        <v>360</v>
      </c>
      <c r="U2672" s="164">
        <f t="shared" si="902"/>
        <v>1.0036624540000001</v>
      </c>
      <c r="V2672" s="157">
        <f t="shared" si="903"/>
        <v>0.39830717999999998</v>
      </c>
      <c r="W2672" s="2">
        <f t="shared" si="910"/>
        <v>0</v>
      </c>
      <c r="X2672" s="8"/>
      <c r="Y2672" s="8"/>
      <c r="Z2672" s="5"/>
      <c r="AA2672" s="1"/>
      <c r="AB2672" s="8"/>
      <c r="AC2672" s="3"/>
      <c r="AD2672" s="1"/>
      <c r="AE2672" s="3"/>
      <c r="AF2672" s="3"/>
      <c r="AG2672" s="4"/>
      <c r="AH2672" s="4"/>
      <c r="AI2672" s="4"/>
      <c r="AJ2672" s="1"/>
      <c r="AK2672" s="1"/>
      <c r="AL2672" s="1"/>
      <c r="AM2672" s="1"/>
    </row>
    <row r="2673" spans="1:39" ht="15" customHeight="1" x14ac:dyDescent="0.2">
      <c r="A2673" s="75">
        <f t="shared" si="904"/>
        <v>45608</v>
      </c>
      <c r="B2673" s="2">
        <f t="shared" si="895"/>
        <v>109.20120900000001</v>
      </c>
      <c r="C2673" s="157">
        <f t="shared" si="913"/>
        <v>108.56952696</v>
      </c>
      <c r="D2673" s="158">
        <f t="shared" si="905"/>
        <v>6966.5</v>
      </c>
      <c r="E2673" s="150">
        <f>IF(AND(K2673=1,K2672&gt;1),VLOOKUP(A2672,[1]Plan1!$GA$137:$GD$300,4),E2672)</f>
        <v>6997.15</v>
      </c>
      <c r="F2673" s="152">
        <f t="shared" si="896"/>
        <v>45534</v>
      </c>
      <c r="G2673" s="152">
        <f t="shared" si="914"/>
        <v>45565</v>
      </c>
      <c r="H2673" s="159">
        <f t="shared" si="897"/>
        <v>4.39962678532968E-3</v>
      </c>
      <c r="I2673" s="160">
        <f t="shared" si="906"/>
        <v>45626</v>
      </c>
      <c r="J2673" s="155">
        <f t="shared" si="915"/>
        <v>31</v>
      </c>
      <c r="K2673" s="155">
        <f t="shared" si="911"/>
        <v>13</v>
      </c>
      <c r="L2673" s="2">
        <f t="shared" si="907"/>
        <v>1.0018426499999999</v>
      </c>
      <c r="M2673" s="157">
        <f t="shared" si="912"/>
        <v>1.0018426499999999</v>
      </c>
      <c r="N2673" s="2">
        <f t="shared" si="898"/>
        <v>108.76958259</v>
      </c>
      <c r="O2673" s="161">
        <f t="shared" si="908"/>
        <v>0</v>
      </c>
      <c r="P2673" s="162">
        <f t="shared" si="899"/>
        <v>0</v>
      </c>
      <c r="Q2673" s="157">
        <f t="shared" si="900"/>
        <v>0</v>
      </c>
      <c r="R2673" s="163">
        <f t="shared" si="909"/>
        <v>0.12</v>
      </c>
      <c r="S2673" s="161">
        <f t="shared" si="901"/>
        <v>13</v>
      </c>
      <c r="T2673" s="161">
        <v>360</v>
      </c>
      <c r="U2673" s="164">
        <f t="shared" si="902"/>
        <v>1.0039682640000001</v>
      </c>
      <c r="V2673" s="157">
        <f t="shared" si="903"/>
        <v>0.43162641000000002</v>
      </c>
      <c r="W2673" s="2">
        <f t="shared" si="910"/>
        <v>0</v>
      </c>
      <c r="X2673" s="8"/>
      <c r="Y2673" s="8"/>
      <c r="Z2673" s="5"/>
      <c r="AA2673" s="1"/>
      <c r="AB2673" s="8"/>
      <c r="AC2673" s="3"/>
      <c r="AD2673" s="1"/>
      <c r="AE2673" s="3"/>
      <c r="AF2673" s="3"/>
      <c r="AG2673" s="4"/>
      <c r="AH2673" s="4"/>
      <c r="AI2673" s="4"/>
      <c r="AJ2673" s="1"/>
      <c r="AK2673" s="1"/>
      <c r="AL2673" s="1"/>
      <c r="AM2673" s="1"/>
    </row>
    <row r="2674" spans="1:39" ht="15" customHeight="1" x14ac:dyDescent="0.2">
      <c r="A2674" s="75">
        <f t="shared" si="904"/>
        <v>45609</v>
      </c>
      <c r="B2674" s="2">
        <f t="shared" si="895"/>
        <v>109.24995153</v>
      </c>
      <c r="C2674" s="157">
        <f t="shared" si="913"/>
        <v>108.56952696</v>
      </c>
      <c r="D2674" s="158">
        <f t="shared" si="905"/>
        <v>6966.5</v>
      </c>
      <c r="E2674" s="150">
        <f>IF(AND(K2674=1,K2673&gt;1),VLOOKUP(A2673,[1]Plan1!$GA$137:$GD$300,4),E2673)</f>
        <v>6997.15</v>
      </c>
      <c r="F2674" s="152">
        <f t="shared" si="896"/>
        <v>45534</v>
      </c>
      <c r="G2674" s="152">
        <f t="shared" si="914"/>
        <v>45565</v>
      </c>
      <c r="H2674" s="159">
        <f t="shared" si="897"/>
        <v>4.39962678532968E-3</v>
      </c>
      <c r="I2674" s="160">
        <f t="shared" si="906"/>
        <v>45626</v>
      </c>
      <c r="J2674" s="155">
        <f t="shared" si="915"/>
        <v>31</v>
      </c>
      <c r="K2674" s="155">
        <f t="shared" si="911"/>
        <v>14</v>
      </c>
      <c r="L2674" s="2">
        <f t="shared" si="907"/>
        <v>1.0019845300000001</v>
      </c>
      <c r="M2674" s="157">
        <f t="shared" si="912"/>
        <v>1.0019845300000001</v>
      </c>
      <c r="N2674" s="2">
        <f t="shared" si="898"/>
        <v>108.78498644</v>
      </c>
      <c r="O2674" s="161">
        <f t="shared" si="908"/>
        <v>0</v>
      </c>
      <c r="P2674" s="162">
        <f t="shared" si="899"/>
        <v>0</v>
      </c>
      <c r="Q2674" s="157">
        <f t="shared" si="900"/>
        <v>0</v>
      </c>
      <c r="R2674" s="163">
        <f t="shared" si="909"/>
        <v>0.12</v>
      </c>
      <c r="S2674" s="161">
        <f t="shared" si="901"/>
        <v>14</v>
      </c>
      <c r="T2674" s="161">
        <v>360</v>
      </c>
      <c r="U2674" s="164">
        <f t="shared" si="902"/>
        <v>1.0042741660000001</v>
      </c>
      <c r="V2674" s="157">
        <f t="shared" si="903"/>
        <v>0.46496509000000003</v>
      </c>
      <c r="W2674" s="2">
        <f t="shared" si="910"/>
        <v>0</v>
      </c>
      <c r="X2674" s="8"/>
      <c r="Y2674" s="8"/>
      <c r="Z2674" s="5"/>
      <c r="AA2674" s="1"/>
      <c r="AB2674" s="8"/>
      <c r="AC2674" s="3"/>
      <c r="AD2674" s="1"/>
      <c r="AE2674" s="3"/>
      <c r="AF2674" s="3"/>
      <c r="AG2674" s="4"/>
      <c r="AH2674" s="4"/>
      <c r="AI2674" s="4"/>
      <c r="AJ2674" s="1"/>
      <c r="AK2674" s="1"/>
      <c r="AL2674" s="1"/>
      <c r="AM2674" s="1"/>
    </row>
    <row r="2675" spans="1:39" ht="15" customHeight="1" x14ac:dyDescent="0.2">
      <c r="A2675" s="75">
        <f t="shared" si="904"/>
        <v>45610</v>
      </c>
      <c r="B2675" s="2">
        <f t="shared" si="895"/>
        <v>109.29871587000001</v>
      </c>
      <c r="C2675" s="157">
        <f t="shared" si="913"/>
        <v>108.56952696</v>
      </c>
      <c r="D2675" s="158">
        <f t="shared" si="905"/>
        <v>6966.5</v>
      </c>
      <c r="E2675" s="150">
        <f>IF(AND(K2675=1,K2674&gt;1),VLOOKUP(A2674,[1]Plan1!$GA$137:$GD$300,4),E2674)</f>
        <v>6997.15</v>
      </c>
      <c r="F2675" s="152">
        <f t="shared" si="896"/>
        <v>45534</v>
      </c>
      <c r="G2675" s="152">
        <f t="shared" si="914"/>
        <v>45565</v>
      </c>
      <c r="H2675" s="159">
        <f t="shared" si="897"/>
        <v>4.39962678532968E-3</v>
      </c>
      <c r="I2675" s="160">
        <f t="shared" si="906"/>
        <v>45626</v>
      </c>
      <c r="J2675" s="155">
        <f t="shared" si="915"/>
        <v>31</v>
      </c>
      <c r="K2675" s="155">
        <f t="shared" si="911"/>
        <v>15</v>
      </c>
      <c r="L2675" s="2">
        <f t="shared" si="907"/>
        <v>1.0021264299999999</v>
      </c>
      <c r="M2675" s="157">
        <f t="shared" si="912"/>
        <v>1.0021264299999999</v>
      </c>
      <c r="N2675" s="2">
        <f t="shared" si="898"/>
        <v>108.80039245</v>
      </c>
      <c r="O2675" s="161">
        <f t="shared" si="908"/>
        <v>0</v>
      </c>
      <c r="P2675" s="162">
        <f t="shared" si="899"/>
        <v>0</v>
      </c>
      <c r="Q2675" s="157">
        <f t="shared" si="900"/>
        <v>0</v>
      </c>
      <c r="R2675" s="163">
        <f t="shared" si="909"/>
        <v>0.12</v>
      </c>
      <c r="S2675" s="161">
        <f t="shared" si="901"/>
        <v>15</v>
      </c>
      <c r="T2675" s="161">
        <v>360</v>
      </c>
      <c r="U2675" s="164">
        <f t="shared" si="902"/>
        <v>1.0045801620000001</v>
      </c>
      <c r="V2675" s="157">
        <f t="shared" si="903"/>
        <v>0.49832342000000002</v>
      </c>
      <c r="W2675" s="2">
        <f t="shared" si="910"/>
        <v>0</v>
      </c>
      <c r="X2675" s="8"/>
      <c r="Y2675" s="8"/>
      <c r="Z2675" s="5"/>
      <c r="AA2675" s="1"/>
      <c r="AB2675" s="8"/>
      <c r="AC2675" s="3"/>
      <c r="AD2675" s="1"/>
      <c r="AE2675" s="3"/>
      <c r="AF2675" s="3"/>
      <c r="AG2675" s="4"/>
      <c r="AH2675" s="4"/>
      <c r="AI2675" s="4"/>
      <c r="AJ2675" s="1"/>
      <c r="AK2675" s="1"/>
      <c r="AL2675" s="1"/>
      <c r="AM2675" s="1"/>
    </row>
    <row r="2676" spans="1:39" ht="15" customHeight="1" x14ac:dyDescent="0.2">
      <c r="A2676" s="75">
        <f t="shared" si="904"/>
        <v>45611</v>
      </c>
      <c r="B2676" s="2">
        <f t="shared" si="895"/>
        <v>109.34750305</v>
      </c>
      <c r="C2676" s="157">
        <f t="shared" si="913"/>
        <v>108.56952696</v>
      </c>
      <c r="D2676" s="158">
        <f t="shared" si="905"/>
        <v>6966.5</v>
      </c>
      <c r="E2676" s="150">
        <f>IF(AND(K2676=1,K2675&gt;1),VLOOKUP(A2675,[1]Plan1!$GA$137:$GD$300,4),E2675)</f>
        <v>6997.15</v>
      </c>
      <c r="F2676" s="152">
        <f t="shared" si="896"/>
        <v>45534</v>
      </c>
      <c r="G2676" s="152">
        <f t="shared" si="914"/>
        <v>45565</v>
      </c>
      <c r="H2676" s="159">
        <f t="shared" si="897"/>
        <v>4.39962678532968E-3</v>
      </c>
      <c r="I2676" s="160">
        <f t="shared" si="906"/>
        <v>45626</v>
      </c>
      <c r="J2676" s="155">
        <f t="shared" si="915"/>
        <v>31</v>
      </c>
      <c r="K2676" s="155">
        <f t="shared" si="911"/>
        <v>16</v>
      </c>
      <c r="L2676" s="2">
        <f t="shared" si="907"/>
        <v>1.00226836</v>
      </c>
      <c r="M2676" s="157">
        <f t="shared" si="912"/>
        <v>1.00226836</v>
      </c>
      <c r="N2676" s="2">
        <f t="shared" si="898"/>
        <v>108.81580173</v>
      </c>
      <c r="O2676" s="161">
        <f t="shared" si="908"/>
        <v>0</v>
      </c>
      <c r="P2676" s="162">
        <f t="shared" si="899"/>
        <v>0</v>
      </c>
      <c r="Q2676" s="157">
        <f t="shared" si="900"/>
        <v>0</v>
      </c>
      <c r="R2676" s="163">
        <f t="shared" si="909"/>
        <v>0.12</v>
      </c>
      <c r="S2676" s="161">
        <f t="shared" si="901"/>
        <v>16</v>
      </c>
      <c r="T2676" s="161">
        <v>360</v>
      </c>
      <c r="U2676" s="164">
        <f t="shared" si="902"/>
        <v>1.0048862510000001</v>
      </c>
      <c r="V2676" s="157">
        <f t="shared" si="903"/>
        <v>0.53170132000000003</v>
      </c>
      <c r="W2676" s="2">
        <f t="shared" si="910"/>
        <v>0</v>
      </c>
      <c r="X2676" s="8"/>
      <c r="Y2676" s="8"/>
      <c r="Z2676" s="5"/>
      <c r="AA2676" s="1"/>
      <c r="AB2676" s="8"/>
      <c r="AC2676" s="3"/>
      <c r="AD2676" s="1"/>
      <c r="AE2676" s="3"/>
      <c r="AF2676" s="3"/>
      <c r="AG2676" s="4"/>
      <c r="AH2676" s="4"/>
      <c r="AI2676" s="4"/>
      <c r="AJ2676" s="1"/>
      <c r="AK2676" s="1"/>
      <c r="AL2676" s="1"/>
      <c r="AM2676" s="1"/>
    </row>
    <row r="2677" spans="1:39" ht="15" customHeight="1" x14ac:dyDescent="0.2">
      <c r="A2677" s="75">
        <f t="shared" si="904"/>
        <v>45612</v>
      </c>
      <c r="B2677" s="2">
        <f t="shared" si="895"/>
        <v>109.39631086</v>
      </c>
      <c r="C2677" s="157">
        <f t="shared" si="913"/>
        <v>108.56952696</v>
      </c>
      <c r="D2677" s="158">
        <f t="shared" si="905"/>
        <v>6966.5</v>
      </c>
      <c r="E2677" s="150">
        <f>IF(AND(K2677=1,K2676&gt;1),VLOOKUP(A2676,[1]Plan1!$GA$137:$GD$300,4),E2676)</f>
        <v>6997.15</v>
      </c>
      <c r="F2677" s="152">
        <f t="shared" si="896"/>
        <v>45534</v>
      </c>
      <c r="G2677" s="152">
        <f t="shared" si="914"/>
        <v>45565</v>
      </c>
      <c r="H2677" s="159">
        <f t="shared" si="897"/>
        <v>4.39962678532968E-3</v>
      </c>
      <c r="I2677" s="160">
        <f t="shared" si="906"/>
        <v>45626</v>
      </c>
      <c r="J2677" s="155">
        <f t="shared" si="915"/>
        <v>31</v>
      </c>
      <c r="K2677" s="155">
        <f t="shared" si="911"/>
        <v>17</v>
      </c>
      <c r="L2677" s="2">
        <f t="shared" si="907"/>
        <v>1.0024103</v>
      </c>
      <c r="M2677" s="157">
        <f t="shared" si="912"/>
        <v>1.0024103</v>
      </c>
      <c r="N2677" s="2">
        <f t="shared" si="898"/>
        <v>108.83121208999999</v>
      </c>
      <c r="O2677" s="161">
        <f t="shared" si="908"/>
        <v>0</v>
      </c>
      <c r="P2677" s="162">
        <f t="shared" si="899"/>
        <v>0</v>
      </c>
      <c r="Q2677" s="157">
        <f t="shared" si="900"/>
        <v>0</v>
      </c>
      <c r="R2677" s="163">
        <f t="shared" si="909"/>
        <v>0.12</v>
      </c>
      <c r="S2677" s="161">
        <f t="shared" si="901"/>
        <v>17</v>
      </c>
      <c r="T2677" s="161">
        <v>360</v>
      </c>
      <c r="U2677" s="164">
        <f t="shared" si="902"/>
        <v>1.0051924329999999</v>
      </c>
      <c r="V2677" s="157">
        <f t="shared" si="903"/>
        <v>0.56509876999999997</v>
      </c>
      <c r="W2677" s="2">
        <f t="shared" si="910"/>
        <v>0</v>
      </c>
      <c r="X2677" s="8"/>
      <c r="Y2677" s="8"/>
      <c r="Z2677" s="5"/>
      <c r="AA2677" s="1"/>
      <c r="AB2677" s="8"/>
      <c r="AC2677" s="3"/>
      <c r="AD2677" s="1"/>
      <c r="AE2677" s="3"/>
      <c r="AF2677" s="3"/>
      <c r="AG2677" s="4"/>
      <c r="AH2677" s="4"/>
      <c r="AI2677" s="4"/>
      <c r="AJ2677" s="1"/>
      <c r="AK2677" s="1"/>
      <c r="AL2677" s="1"/>
      <c r="AM2677" s="1"/>
    </row>
    <row r="2678" spans="1:39" ht="15" customHeight="1" x14ac:dyDescent="0.2">
      <c r="A2678" s="75">
        <f t="shared" si="904"/>
        <v>45613</v>
      </c>
      <c r="B2678" s="2">
        <f t="shared" si="895"/>
        <v>109.44514162</v>
      </c>
      <c r="C2678" s="157">
        <f t="shared" si="913"/>
        <v>108.56952696</v>
      </c>
      <c r="D2678" s="158">
        <f t="shared" si="905"/>
        <v>6966.5</v>
      </c>
      <c r="E2678" s="150">
        <f>IF(AND(K2678=1,K2677&gt;1),VLOOKUP(A2677,[1]Plan1!$GA$137:$GD$300,4),E2677)</f>
        <v>6997.15</v>
      </c>
      <c r="F2678" s="152">
        <f t="shared" si="896"/>
        <v>45534</v>
      </c>
      <c r="G2678" s="152">
        <f t="shared" si="914"/>
        <v>45565</v>
      </c>
      <c r="H2678" s="159">
        <f t="shared" si="897"/>
        <v>4.39962678532968E-3</v>
      </c>
      <c r="I2678" s="160">
        <f t="shared" si="906"/>
        <v>45626</v>
      </c>
      <c r="J2678" s="155">
        <f t="shared" si="915"/>
        <v>31</v>
      </c>
      <c r="K2678" s="155">
        <f t="shared" si="911"/>
        <v>18</v>
      </c>
      <c r="L2678" s="2">
        <f t="shared" si="907"/>
        <v>1.00255227</v>
      </c>
      <c r="M2678" s="157">
        <f t="shared" si="912"/>
        <v>1.00255227</v>
      </c>
      <c r="N2678" s="2">
        <f t="shared" si="898"/>
        <v>108.8466257</v>
      </c>
      <c r="O2678" s="161">
        <f t="shared" si="908"/>
        <v>0</v>
      </c>
      <c r="P2678" s="162">
        <f t="shared" si="899"/>
        <v>0</v>
      </c>
      <c r="Q2678" s="157">
        <f t="shared" si="900"/>
        <v>0</v>
      </c>
      <c r="R2678" s="163">
        <f t="shared" si="909"/>
        <v>0.12</v>
      </c>
      <c r="S2678" s="161">
        <f t="shared" si="901"/>
        <v>18</v>
      </c>
      <c r="T2678" s="161">
        <v>360</v>
      </c>
      <c r="U2678" s="164">
        <f t="shared" si="902"/>
        <v>1.005498709</v>
      </c>
      <c r="V2678" s="157">
        <f t="shared" si="903"/>
        <v>0.59851591999999998</v>
      </c>
      <c r="W2678" s="2">
        <f t="shared" si="910"/>
        <v>0</v>
      </c>
      <c r="X2678" s="8"/>
      <c r="Y2678" s="8"/>
      <c r="Z2678" s="5"/>
      <c r="AA2678" s="1"/>
      <c r="AB2678" s="8"/>
      <c r="AC2678" s="3"/>
      <c r="AD2678" s="1"/>
      <c r="AE2678" s="3"/>
      <c r="AF2678" s="3"/>
      <c r="AG2678" s="4"/>
      <c r="AH2678" s="4"/>
      <c r="AI2678" s="4"/>
      <c r="AJ2678" s="1"/>
      <c r="AK2678" s="1"/>
      <c r="AL2678" s="1"/>
      <c r="AM2678" s="1"/>
    </row>
    <row r="2679" spans="1:39" ht="15" customHeight="1" x14ac:dyDescent="0.2">
      <c r="A2679" s="75">
        <f t="shared" si="904"/>
        <v>45614</v>
      </c>
      <c r="B2679" s="2">
        <f t="shared" si="895"/>
        <v>109.49399303</v>
      </c>
      <c r="C2679" s="157">
        <f t="shared" si="913"/>
        <v>108.56952696</v>
      </c>
      <c r="D2679" s="158">
        <f t="shared" si="905"/>
        <v>6966.5</v>
      </c>
      <c r="E2679" s="150">
        <f>IF(AND(K2679=1,K2678&gt;1),VLOOKUP(A2678,[1]Plan1!$GA$137:$GD$300,4),E2678)</f>
        <v>6997.15</v>
      </c>
      <c r="F2679" s="152">
        <f t="shared" si="896"/>
        <v>45534</v>
      </c>
      <c r="G2679" s="152">
        <f t="shared" si="914"/>
        <v>45565</v>
      </c>
      <c r="H2679" s="159">
        <f t="shared" si="897"/>
        <v>4.39962678532968E-3</v>
      </c>
      <c r="I2679" s="160">
        <f t="shared" si="906"/>
        <v>45626</v>
      </c>
      <c r="J2679" s="155">
        <f t="shared" si="915"/>
        <v>31</v>
      </c>
      <c r="K2679" s="155">
        <f t="shared" si="911"/>
        <v>19</v>
      </c>
      <c r="L2679" s="2">
        <f t="shared" si="907"/>
        <v>1.00269425</v>
      </c>
      <c r="M2679" s="157">
        <f t="shared" si="912"/>
        <v>1.00269425</v>
      </c>
      <c r="N2679" s="2">
        <f t="shared" si="898"/>
        <v>108.8620404</v>
      </c>
      <c r="O2679" s="161">
        <f t="shared" si="908"/>
        <v>0</v>
      </c>
      <c r="P2679" s="162">
        <f t="shared" si="899"/>
        <v>0</v>
      </c>
      <c r="Q2679" s="157">
        <f t="shared" si="900"/>
        <v>0</v>
      </c>
      <c r="R2679" s="163">
        <f t="shared" si="909"/>
        <v>0.12</v>
      </c>
      <c r="S2679" s="161">
        <f t="shared" si="901"/>
        <v>19</v>
      </c>
      <c r="T2679" s="161">
        <v>360</v>
      </c>
      <c r="U2679" s="164">
        <f t="shared" si="902"/>
        <v>1.0058050780000001</v>
      </c>
      <c r="V2679" s="157">
        <f t="shared" si="903"/>
        <v>0.63195263000000002</v>
      </c>
      <c r="W2679" s="2">
        <f t="shared" si="910"/>
        <v>0</v>
      </c>
      <c r="X2679" s="8"/>
      <c r="Y2679" s="8"/>
      <c r="Z2679" s="5"/>
      <c r="AA2679" s="1"/>
      <c r="AB2679" s="8"/>
      <c r="AC2679" s="3"/>
      <c r="AD2679" s="1"/>
      <c r="AE2679" s="3"/>
      <c r="AF2679" s="3"/>
      <c r="AG2679" s="4"/>
      <c r="AH2679" s="4"/>
      <c r="AI2679" s="4"/>
      <c r="AJ2679" s="1"/>
      <c r="AK2679" s="1"/>
      <c r="AL2679" s="1"/>
      <c r="AM2679" s="1"/>
    </row>
    <row r="2680" spans="1:39" ht="15" customHeight="1" x14ac:dyDescent="0.2">
      <c r="A2680" s="75">
        <f t="shared" si="904"/>
        <v>45615</v>
      </c>
      <c r="B2680" s="2">
        <f t="shared" si="895"/>
        <v>109.54286621</v>
      </c>
      <c r="C2680" s="157">
        <f t="shared" si="913"/>
        <v>108.56952696</v>
      </c>
      <c r="D2680" s="158">
        <f t="shared" si="905"/>
        <v>6966.5</v>
      </c>
      <c r="E2680" s="150">
        <f>IF(AND(K2680=1,K2679&gt;1),VLOOKUP(A2679,[1]Plan1!$GA$137:$GD$300,4),E2679)</f>
        <v>6997.15</v>
      </c>
      <c r="F2680" s="152">
        <f t="shared" si="896"/>
        <v>45534</v>
      </c>
      <c r="G2680" s="152">
        <f t="shared" si="914"/>
        <v>45565</v>
      </c>
      <c r="H2680" s="159">
        <f t="shared" si="897"/>
        <v>4.39962678532968E-3</v>
      </c>
      <c r="I2680" s="160">
        <f t="shared" si="906"/>
        <v>45626</v>
      </c>
      <c r="J2680" s="155">
        <f t="shared" si="915"/>
        <v>31</v>
      </c>
      <c r="K2680" s="155">
        <f t="shared" si="911"/>
        <v>20</v>
      </c>
      <c r="L2680" s="2">
        <f t="shared" si="907"/>
        <v>1.0028362500000001</v>
      </c>
      <c r="M2680" s="157">
        <f t="shared" si="912"/>
        <v>1.0028362500000001</v>
      </c>
      <c r="N2680" s="2">
        <f t="shared" si="898"/>
        <v>108.87745728</v>
      </c>
      <c r="O2680" s="161">
        <f t="shared" si="908"/>
        <v>0</v>
      </c>
      <c r="P2680" s="162">
        <f t="shared" si="899"/>
        <v>0</v>
      </c>
      <c r="Q2680" s="157">
        <f t="shared" si="900"/>
        <v>0</v>
      </c>
      <c r="R2680" s="163">
        <f t="shared" si="909"/>
        <v>0.12</v>
      </c>
      <c r="S2680" s="161">
        <f t="shared" si="901"/>
        <v>20</v>
      </c>
      <c r="T2680" s="161">
        <v>360</v>
      </c>
      <c r="U2680" s="164">
        <f t="shared" si="902"/>
        <v>1.00611154</v>
      </c>
      <c r="V2680" s="157">
        <f t="shared" si="903"/>
        <v>0.66540893000000001</v>
      </c>
      <c r="W2680" s="2">
        <f t="shared" si="910"/>
        <v>0</v>
      </c>
      <c r="X2680" s="8"/>
      <c r="Y2680" s="8"/>
      <c r="Z2680" s="5"/>
      <c r="AA2680" s="1"/>
      <c r="AB2680" s="8"/>
      <c r="AC2680" s="3"/>
      <c r="AD2680" s="1"/>
      <c r="AE2680" s="3"/>
      <c r="AF2680" s="3"/>
      <c r="AG2680" s="4"/>
      <c r="AH2680" s="4"/>
      <c r="AI2680" s="4"/>
      <c r="AJ2680" s="1"/>
      <c r="AK2680" s="1"/>
      <c r="AL2680" s="1"/>
      <c r="AM2680" s="1"/>
    </row>
    <row r="2681" spans="1:39" ht="15" customHeight="1" x14ac:dyDescent="0.2">
      <c r="A2681" s="75">
        <f t="shared" si="904"/>
        <v>45616</v>
      </c>
      <c r="B2681" s="2">
        <f t="shared" si="895"/>
        <v>109.59176223999999</v>
      </c>
      <c r="C2681" s="157">
        <f t="shared" si="913"/>
        <v>108.56952696</v>
      </c>
      <c r="D2681" s="158">
        <f t="shared" si="905"/>
        <v>6966.5</v>
      </c>
      <c r="E2681" s="150">
        <f>IF(AND(K2681=1,K2680&gt;1),VLOOKUP(A2680,[1]Plan1!$GA$137:$GD$300,4),E2680)</f>
        <v>6997.15</v>
      </c>
      <c r="F2681" s="152">
        <f t="shared" si="896"/>
        <v>45534</v>
      </c>
      <c r="G2681" s="152">
        <f t="shared" si="914"/>
        <v>45565</v>
      </c>
      <c r="H2681" s="159">
        <f t="shared" si="897"/>
        <v>4.39962678532968E-3</v>
      </c>
      <c r="I2681" s="160">
        <f t="shared" si="906"/>
        <v>45626</v>
      </c>
      <c r="J2681" s="155">
        <f t="shared" si="915"/>
        <v>31</v>
      </c>
      <c r="K2681" s="155">
        <f t="shared" si="911"/>
        <v>21</v>
      </c>
      <c r="L2681" s="2">
        <f t="shared" si="907"/>
        <v>1.00297828</v>
      </c>
      <c r="M2681" s="157">
        <f t="shared" si="912"/>
        <v>1.00297828</v>
      </c>
      <c r="N2681" s="2">
        <f t="shared" si="898"/>
        <v>108.89287741</v>
      </c>
      <c r="O2681" s="161">
        <f t="shared" si="908"/>
        <v>0</v>
      </c>
      <c r="P2681" s="162">
        <f t="shared" si="899"/>
        <v>0</v>
      </c>
      <c r="Q2681" s="157">
        <f t="shared" si="900"/>
        <v>0</v>
      </c>
      <c r="R2681" s="163">
        <f t="shared" si="909"/>
        <v>0.12</v>
      </c>
      <c r="S2681" s="161">
        <f t="shared" si="901"/>
        <v>21</v>
      </c>
      <c r="T2681" s="161">
        <v>360</v>
      </c>
      <c r="U2681" s="164">
        <f t="shared" si="902"/>
        <v>1.0064180949999999</v>
      </c>
      <c r="V2681" s="157">
        <f t="shared" si="903"/>
        <v>0.69888483000000001</v>
      </c>
      <c r="W2681" s="2">
        <f t="shared" si="910"/>
        <v>0</v>
      </c>
      <c r="X2681" s="8"/>
      <c r="Y2681" s="8"/>
      <c r="Z2681" s="5"/>
      <c r="AA2681" s="1"/>
      <c r="AB2681" s="8"/>
      <c r="AC2681" s="3"/>
      <c r="AD2681" s="1"/>
      <c r="AE2681" s="3"/>
      <c r="AF2681" s="3"/>
      <c r="AG2681" s="4"/>
      <c r="AH2681" s="4"/>
      <c r="AI2681" s="4"/>
      <c r="AJ2681" s="1"/>
      <c r="AK2681" s="1"/>
      <c r="AL2681" s="1"/>
      <c r="AM2681" s="1"/>
    </row>
    <row r="2682" spans="1:39" ht="15" customHeight="1" x14ac:dyDescent="0.2">
      <c r="A2682" s="75">
        <f t="shared" si="904"/>
        <v>45617</v>
      </c>
      <c r="B2682" s="2">
        <f t="shared" si="895"/>
        <v>109.64067903999999</v>
      </c>
      <c r="C2682" s="157">
        <f t="shared" si="913"/>
        <v>108.56952696</v>
      </c>
      <c r="D2682" s="158">
        <f t="shared" si="905"/>
        <v>6966.5</v>
      </c>
      <c r="E2682" s="150">
        <f>IF(AND(K2682=1,K2681&gt;1),VLOOKUP(A2681,[1]Plan1!$GA$137:$GD$300,4),E2681)</f>
        <v>6997.15</v>
      </c>
      <c r="F2682" s="152">
        <f t="shared" si="896"/>
        <v>45534</v>
      </c>
      <c r="G2682" s="152">
        <f t="shared" si="914"/>
        <v>45565</v>
      </c>
      <c r="H2682" s="159">
        <f t="shared" si="897"/>
        <v>4.39962678532968E-3</v>
      </c>
      <c r="I2682" s="160">
        <f t="shared" si="906"/>
        <v>45626</v>
      </c>
      <c r="J2682" s="155">
        <f t="shared" si="915"/>
        <v>31</v>
      </c>
      <c r="K2682" s="155">
        <f t="shared" si="911"/>
        <v>22</v>
      </c>
      <c r="L2682" s="2">
        <f t="shared" si="907"/>
        <v>1.0031203200000001</v>
      </c>
      <c r="M2682" s="157">
        <f t="shared" si="912"/>
        <v>1.0031203200000001</v>
      </c>
      <c r="N2682" s="2">
        <f t="shared" si="898"/>
        <v>108.90829862</v>
      </c>
      <c r="O2682" s="161">
        <f t="shared" si="908"/>
        <v>0</v>
      </c>
      <c r="P2682" s="162">
        <f t="shared" si="899"/>
        <v>0</v>
      </c>
      <c r="Q2682" s="157">
        <f t="shared" si="900"/>
        <v>0</v>
      </c>
      <c r="R2682" s="163">
        <f t="shared" si="909"/>
        <v>0.12</v>
      </c>
      <c r="S2682" s="161">
        <f t="shared" si="901"/>
        <v>22</v>
      </c>
      <c r="T2682" s="161">
        <v>360</v>
      </c>
      <c r="U2682" s="164">
        <f t="shared" si="902"/>
        <v>1.006724744</v>
      </c>
      <c r="V2682" s="157">
        <f t="shared" si="903"/>
        <v>0.73238042000000003</v>
      </c>
      <c r="W2682" s="2">
        <f t="shared" si="910"/>
        <v>0</v>
      </c>
      <c r="X2682" s="8"/>
      <c r="Y2682" s="8"/>
      <c r="Z2682" s="5"/>
      <c r="AA2682" s="1"/>
      <c r="AB2682" s="8"/>
      <c r="AC2682" s="3"/>
      <c r="AD2682" s="1"/>
      <c r="AE2682" s="3"/>
      <c r="AF2682" s="3"/>
      <c r="AG2682" s="4"/>
      <c r="AH2682" s="4"/>
      <c r="AI2682" s="4"/>
      <c r="AJ2682" s="1"/>
      <c r="AK2682" s="1"/>
      <c r="AL2682" s="1"/>
      <c r="AM2682" s="1"/>
    </row>
    <row r="2683" spans="1:39" ht="15" customHeight="1" x14ac:dyDescent="0.2">
      <c r="A2683" s="75">
        <f t="shared" si="904"/>
        <v>45618</v>
      </c>
      <c r="B2683" s="2">
        <f t="shared" si="895"/>
        <v>109.68961774</v>
      </c>
      <c r="C2683" s="157">
        <f t="shared" si="913"/>
        <v>108.56952696</v>
      </c>
      <c r="D2683" s="158">
        <f t="shared" si="905"/>
        <v>6966.5</v>
      </c>
      <c r="E2683" s="150">
        <f>IF(AND(K2683=1,K2682&gt;1),VLOOKUP(A2682,[1]Plan1!$GA$137:$GD$300,4),E2682)</f>
        <v>6997.15</v>
      </c>
      <c r="F2683" s="152">
        <f t="shared" si="896"/>
        <v>45534</v>
      </c>
      <c r="G2683" s="152">
        <f t="shared" si="914"/>
        <v>45565</v>
      </c>
      <c r="H2683" s="159">
        <f t="shared" si="897"/>
        <v>4.39962678532968E-3</v>
      </c>
      <c r="I2683" s="160">
        <f t="shared" si="906"/>
        <v>45626</v>
      </c>
      <c r="J2683" s="155">
        <f t="shared" si="915"/>
        <v>31</v>
      </c>
      <c r="K2683" s="155">
        <f t="shared" si="911"/>
        <v>23</v>
      </c>
      <c r="L2683" s="2">
        <f t="shared" si="907"/>
        <v>1.00326238</v>
      </c>
      <c r="M2683" s="157">
        <f t="shared" si="912"/>
        <v>1.00326238</v>
      </c>
      <c r="N2683" s="2">
        <f t="shared" si="898"/>
        <v>108.92372201000001</v>
      </c>
      <c r="O2683" s="161">
        <f t="shared" si="908"/>
        <v>0</v>
      </c>
      <c r="P2683" s="162">
        <f t="shared" si="899"/>
        <v>0</v>
      </c>
      <c r="Q2683" s="157">
        <f t="shared" si="900"/>
        <v>0</v>
      </c>
      <c r="R2683" s="163">
        <f t="shared" si="909"/>
        <v>0.12</v>
      </c>
      <c r="S2683" s="161">
        <f t="shared" si="901"/>
        <v>23</v>
      </c>
      <c r="T2683" s="161">
        <v>360</v>
      </c>
      <c r="U2683" s="164">
        <f t="shared" si="902"/>
        <v>1.0070314869999999</v>
      </c>
      <c r="V2683" s="157">
        <f t="shared" si="903"/>
        <v>0.76589573</v>
      </c>
      <c r="W2683" s="2">
        <f t="shared" si="910"/>
        <v>0</v>
      </c>
      <c r="X2683" s="8"/>
      <c r="Y2683" s="8"/>
      <c r="Z2683" s="5"/>
      <c r="AA2683" s="1"/>
      <c r="AB2683" s="8"/>
      <c r="AC2683" s="3"/>
      <c r="AD2683" s="1"/>
      <c r="AE2683" s="3"/>
      <c r="AF2683" s="3"/>
      <c r="AG2683" s="4"/>
      <c r="AH2683" s="4"/>
      <c r="AI2683" s="4"/>
      <c r="AJ2683" s="1"/>
      <c r="AK2683" s="1"/>
      <c r="AL2683" s="1"/>
      <c r="AM2683" s="1"/>
    </row>
    <row r="2684" spans="1:39" ht="15" customHeight="1" x14ac:dyDescent="0.2">
      <c r="A2684" s="75">
        <f t="shared" si="904"/>
        <v>45619</v>
      </c>
      <c r="B2684" s="2">
        <f t="shared" si="895"/>
        <v>109.73857931000001</v>
      </c>
      <c r="C2684" s="157">
        <f t="shared" si="913"/>
        <v>108.56952696</v>
      </c>
      <c r="D2684" s="158">
        <f t="shared" si="905"/>
        <v>6966.5</v>
      </c>
      <c r="E2684" s="150">
        <f>IF(AND(K2684=1,K2683&gt;1),VLOOKUP(A2683,[1]Plan1!$GA$137:$GD$300,4),E2683)</f>
        <v>6997.15</v>
      </c>
      <c r="F2684" s="152">
        <f t="shared" si="896"/>
        <v>45534</v>
      </c>
      <c r="G2684" s="152">
        <f t="shared" si="914"/>
        <v>45565</v>
      </c>
      <c r="H2684" s="159">
        <f t="shared" si="897"/>
        <v>4.39962678532968E-3</v>
      </c>
      <c r="I2684" s="160">
        <f t="shared" si="906"/>
        <v>45626</v>
      </c>
      <c r="J2684" s="155">
        <f t="shared" si="915"/>
        <v>31</v>
      </c>
      <c r="K2684" s="155">
        <f t="shared" si="911"/>
        <v>24</v>
      </c>
      <c r="L2684" s="2">
        <f t="shared" si="907"/>
        <v>1.00340447</v>
      </c>
      <c r="M2684" s="157">
        <f t="shared" si="912"/>
        <v>1.00340447</v>
      </c>
      <c r="N2684" s="2">
        <f t="shared" si="898"/>
        <v>108.93914865000001</v>
      </c>
      <c r="O2684" s="161">
        <f t="shared" si="908"/>
        <v>0</v>
      </c>
      <c r="P2684" s="162">
        <f t="shared" si="899"/>
        <v>0</v>
      </c>
      <c r="Q2684" s="157">
        <f t="shared" si="900"/>
        <v>0</v>
      </c>
      <c r="R2684" s="163">
        <f t="shared" si="909"/>
        <v>0.12</v>
      </c>
      <c r="S2684" s="161">
        <f t="shared" si="901"/>
        <v>24</v>
      </c>
      <c r="T2684" s="161">
        <v>360</v>
      </c>
      <c r="U2684" s="164">
        <f t="shared" si="902"/>
        <v>1.0073383229999999</v>
      </c>
      <c r="V2684" s="157">
        <f t="shared" si="903"/>
        <v>0.79943065999999996</v>
      </c>
      <c r="W2684" s="2">
        <f t="shared" si="910"/>
        <v>0</v>
      </c>
      <c r="X2684" s="8"/>
      <c r="Y2684" s="8"/>
      <c r="Z2684" s="5"/>
      <c r="AA2684" s="1"/>
      <c r="AB2684" s="8"/>
      <c r="AC2684" s="3"/>
      <c r="AD2684" s="1"/>
      <c r="AE2684" s="3"/>
      <c r="AF2684" s="3"/>
      <c r="AG2684" s="4"/>
      <c r="AH2684" s="4"/>
      <c r="AI2684" s="4"/>
      <c r="AJ2684" s="1"/>
      <c r="AK2684" s="1"/>
      <c r="AL2684" s="1"/>
      <c r="AM2684" s="1"/>
    </row>
    <row r="2685" spans="1:39" ht="15" customHeight="1" x14ac:dyDescent="0.2">
      <c r="A2685" s="75">
        <f t="shared" si="904"/>
        <v>45620</v>
      </c>
      <c r="B2685" s="2">
        <f t="shared" si="895"/>
        <v>109.78756157000001</v>
      </c>
      <c r="C2685" s="157">
        <f t="shared" si="913"/>
        <v>108.56952696</v>
      </c>
      <c r="D2685" s="158">
        <f t="shared" si="905"/>
        <v>6966.5</v>
      </c>
      <c r="E2685" s="150">
        <f>IF(AND(K2685=1,K2684&gt;1),VLOOKUP(A2684,[1]Plan1!$GA$137:$GD$300,4),E2684)</f>
        <v>6997.15</v>
      </c>
      <c r="F2685" s="152">
        <f t="shared" si="896"/>
        <v>45534</v>
      </c>
      <c r="G2685" s="152">
        <f t="shared" si="914"/>
        <v>45565</v>
      </c>
      <c r="H2685" s="159">
        <f t="shared" si="897"/>
        <v>4.39962678532968E-3</v>
      </c>
      <c r="I2685" s="160">
        <f t="shared" si="906"/>
        <v>45626</v>
      </c>
      <c r="J2685" s="155">
        <f t="shared" si="915"/>
        <v>31</v>
      </c>
      <c r="K2685" s="155">
        <f t="shared" si="911"/>
        <v>25</v>
      </c>
      <c r="L2685" s="2">
        <f t="shared" si="907"/>
        <v>1.0035465699999999</v>
      </c>
      <c r="M2685" s="157">
        <f t="shared" si="912"/>
        <v>1.0035465699999999</v>
      </c>
      <c r="N2685" s="2">
        <f t="shared" si="898"/>
        <v>108.95457638000001</v>
      </c>
      <c r="O2685" s="161">
        <f t="shared" si="908"/>
        <v>0</v>
      </c>
      <c r="P2685" s="162">
        <f t="shared" si="899"/>
        <v>0</v>
      </c>
      <c r="Q2685" s="157">
        <f t="shared" si="900"/>
        <v>0</v>
      </c>
      <c r="R2685" s="163">
        <f t="shared" si="909"/>
        <v>0.12</v>
      </c>
      <c r="S2685" s="161">
        <f t="shared" si="901"/>
        <v>25</v>
      </c>
      <c r="T2685" s="161">
        <v>360</v>
      </c>
      <c r="U2685" s="164">
        <f t="shared" si="902"/>
        <v>1.0076452520000001</v>
      </c>
      <c r="V2685" s="157">
        <f t="shared" si="903"/>
        <v>0.83298519000000004</v>
      </c>
      <c r="W2685" s="2">
        <f t="shared" si="910"/>
        <v>0</v>
      </c>
      <c r="X2685" s="8"/>
      <c r="Y2685" s="8"/>
      <c r="Z2685" s="5"/>
      <c r="AA2685" s="1"/>
      <c r="AB2685" s="8"/>
      <c r="AC2685" s="3"/>
      <c r="AD2685" s="1"/>
      <c r="AE2685" s="3"/>
      <c r="AF2685" s="3"/>
      <c r="AG2685" s="4"/>
      <c r="AH2685" s="4"/>
      <c r="AI2685" s="4"/>
      <c r="AJ2685" s="1"/>
      <c r="AK2685" s="1"/>
      <c r="AL2685" s="1"/>
      <c r="AM2685" s="1"/>
    </row>
    <row r="2686" spans="1:39" ht="15" customHeight="1" x14ac:dyDescent="0.2">
      <c r="A2686" s="75">
        <f t="shared" si="904"/>
        <v>45621</v>
      </c>
      <c r="B2686" s="2">
        <f t="shared" si="895"/>
        <v>109.83656683000001</v>
      </c>
      <c r="C2686" s="157">
        <f t="shared" si="913"/>
        <v>108.56952696</v>
      </c>
      <c r="D2686" s="158">
        <f t="shared" si="905"/>
        <v>6966.5</v>
      </c>
      <c r="E2686" s="150">
        <f>IF(AND(K2686=1,K2685&gt;1),VLOOKUP(A2685,[1]Plan1!$GA$137:$GD$300,4),E2685)</f>
        <v>6997.15</v>
      </c>
      <c r="F2686" s="152">
        <f t="shared" si="896"/>
        <v>45534</v>
      </c>
      <c r="G2686" s="152">
        <f t="shared" si="914"/>
        <v>45565</v>
      </c>
      <c r="H2686" s="159">
        <f t="shared" si="897"/>
        <v>4.39962678532968E-3</v>
      </c>
      <c r="I2686" s="160">
        <f t="shared" si="906"/>
        <v>45626</v>
      </c>
      <c r="J2686" s="155">
        <f t="shared" si="915"/>
        <v>31</v>
      </c>
      <c r="K2686" s="155">
        <f t="shared" si="911"/>
        <v>26</v>
      </c>
      <c r="L2686" s="2">
        <f t="shared" si="907"/>
        <v>1.0036887000000001</v>
      </c>
      <c r="M2686" s="157">
        <f t="shared" si="912"/>
        <v>1.0036887000000001</v>
      </c>
      <c r="N2686" s="2">
        <f t="shared" si="898"/>
        <v>108.97000737</v>
      </c>
      <c r="O2686" s="161">
        <f t="shared" si="908"/>
        <v>0</v>
      </c>
      <c r="P2686" s="162">
        <f t="shared" si="899"/>
        <v>0</v>
      </c>
      <c r="Q2686" s="157">
        <f t="shared" si="900"/>
        <v>0</v>
      </c>
      <c r="R2686" s="163">
        <f t="shared" si="909"/>
        <v>0.12</v>
      </c>
      <c r="S2686" s="161">
        <f t="shared" si="901"/>
        <v>26</v>
      </c>
      <c r="T2686" s="161">
        <v>360</v>
      </c>
      <c r="U2686" s="164">
        <f t="shared" si="902"/>
        <v>1.0079522750000001</v>
      </c>
      <c r="V2686" s="157">
        <f t="shared" si="903"/>
        <v>0.86655945999999995</v>
      </c>
      <c r="W2686" s="2">
        <f t="shared" si="910"/>
        <v>0</v>
      </c>
      <c r="X2686" s="8"/>
      <c r="Y2686" s="8"/>
      <c r="Z2686" s="5"/>
      <c r="AA2686" s="1"/>
      <c r="AB2686" s="8"/>
      <c r="AC2686" s="3"/>
      <c r="AD2686" s="1"/>
      <c r="AE2686" s="3"/>
      <c r="AF2686" s="3"/>
      <c r="AG2686" s="4"/>
      <c r="AH2686" s="4"/>
      <c r="AI2686" s="4"/>
      <c r="AJ2686" s="1"/>
      <c r="AK2686" s="1"/>
      <c r="AL2686" s="1"/>
      <c r="AM2686" s="1"/>
    </row>
    <row r="2687" spans="1:39" ht="15" customHeight="1" x14ac:dyDescent="0.2">
      <c r="A2687" s="75">
        <f t="shared" si="904"/>
        <v>45622</v>
      </c>
      <c r="B2687" s="2">
        <f t="shared" si="895"/>
        <v>109.88559278999999</v>
      </c>
      <c r="C2687" s="157">
        <f t="shared" si="913"/>
        <v>108.56952696</v>
      </c>
      <c r="D2687" s="158">
        <f t="shared" si="905"/>
        <v>6966.5</v>
      </c>
      <c r="E2687" s="150">
        <f>IF(AND(K2687=1,K2686&gt;1),VLOOKUP(A2686,[1]Plan1!$GA$137:$GD$300,4),E2686)</f>
        <v>6997.15</v>
      </c>
      <c r="F2687" s="152">
        <f t="shared" si="896"/>
        <v>45534</v>
      </c>
      <c r="G2687" s="152">
        <f t="shared" si="914"/>
        <v>45565</v>
      </c>
      <c r="H2687" s="159">
        <f t="shared" si="897"/>
        <v>4.39962678532968E-3</v>
      </c>
      <c r="I2687" s="160">
        <f t="shared" si="906"/>
        <v>45626</v>
      </c>
      <c r="J2687" s="155">
        <f t="shared" si="915"/>
        <v>31</v>
      </c>
      <c r="K2687" s="155">
        <f t="shared" si="911"/>
        <v>27</v>
      </c>
      <c r="L2687" s="2">
        <f t="shared" si="907"/>
        <v>1.00383084</v>
      </c>
      <c r="M2687" s="157">
        <f t="shared" si="912"/>
        <v>1.00383084</v>
      </c>
      <c r="N2687" s="2">
        <f t="shared" si="898"/>
        <v>108.98543943999999</v>
      </c>
      <c r="O2687" s="161">
        <f t="shared" si="908"/>
        <v>0</v>
      </c>
      <c r="P2687" s="162">
        <f t="shared" si="899"/>
        <v>0</v>
      </c>
      <c r="Q2687" s="157">
        <f t="shared" si="900"/>
        <v>0</v>
      </c>
      <c r="R2687" s="163">
        <f t="shared" si="909"/>
        <v>0.12</v>
      </c>
      <c r="S2687" s="161">
        <f t="shared" si="901"/>
        <v>27</v>
      </c>
      <c r="T2687" s="161">
        <v>360</v>
      </c>
      <c r="U2687" s="164">
        <f t="shared" si="902"/>
        <v>1.0082593909999999</v>
      </c>
      <c r="V2687" s="157">
        <f t="shared" si="903"/>
        <v>0.90015334999999996</v>
      </c>
      <c r="W2687" s="2">
        <f t="shared" si="910"/>
        <v>0</v>
      </c>
      <c r="X2687" s="8"/>
      <c r="Y2687" s="8"/>
      <c r="Z2687" s="5"/>
      <c r="AA2687" s="1"/>
      <c r="AB2687" s="8"/>
      <c r="AC2687" s="3"/>
      <c r="AD2687" s="1"/>
      <c r="AE2687" s="3"/>
      <c r="AF2687" s="3"/>
      <c r="AG2687" s="4"/>
      <c r="AH2687" s="4"/>
      <c r="AI2687" s="4"/>
      <c r="AJ2687" s="1"/>
      <c r="AK2687" s="1"/>
      <c r="AL2687" s="1"/>
      <c r="AM2687" s="1"/>
    </row>
    <row r="2688" spans="1:39" ht="15" customHeight="1" x14ac:dyDescent="0.2">
      <c r="A2688" s="75">
        <f t="shared" si="904"/>
        <v>45623</v>
      </c>
      <c r="B2688" s="2">
        <f t="shared" si="895"/>
        <v>109.93464177</v>
      </c>
      <c r="C2688" s="157">
        <f t="shared" si="913"/>
        <v>108.56952696</v>
      </c>
      <c r="D2688" s="158">
        <f t="shared" si="905"/>
        <v>6966.5</v>
      </c>
      <c r="E2688" s="150">
        <f>IF(AND(K2688=1,K2687&gt;1),VLOOKUP(A2687,[1]Plan1!$GA$137:$GD$300,4),E2687)</f>
        <v>6997.15</v>
      </c>
      <c r="F2688" s="152">
        <f t="shared" si="896"/>
        <v>45534</v>
      </c>
      <c r="G2688" s="152">
        <f t="shared" si="914"/>
        <v>45565</v>
      </c>
      <c r="H2688" s="159">
        <f t="shared" si="897"/>
        <v>4.39962678532968E-3</v>
      </c>
      <c r="I2688" s="160">
        <f t="shared" si="906"/>
        <v>45626</v>
      </c>
      <c r="J2688" s="155">
        <f t="shared" si="915"/>
        <v>31</v>
      </c>
      <c r="K2688" s="155">
        <f t="shared" si="911"/>
        <v>28</v>
      </c>
      <c r="L2688" s="2">
        <f t="shared" si="907"/>
        <v>1.0039730099999999</v>
      </c>
      <c r="M2688" s="157">
        <f t="shared" si="912"/>
        <v>1.0039730099999999</v>
      </c>
      <c r="N2688" s="2">
        <f t="shared" si="898"/>
        <v>109.00087477</v>
      </c>
      <c r="O2688" s="161">
        <f t="shared" si="908"/>
        <v>0</v>
      </c>
      <c r="P2688" s="162">
        <f t="shared" si="899"/>
        <v>0</v>
      </c>
      <c r="Q2688" s="157">
        <f t="shared" si="900"/>
        <v>0</v>
      </c>
      <c r="R2688" s="163">
        <f t="shared" si="909"/>
        <v>0.12</v>
      </c>
      <c r="S2688" s="161">
        <f t="shared" si="901"/>
        <v>28</v>
      </c>
      <c r="T2688" s="161">
        <v>360</v>
      </c>
      <c r="U2688" s="164">
        <f t="shared" si="902"/>
        <v>1.0085666010000001</v>
      </c>
      <c r="V2688" s="157">
        <f t="shared" si="903"/>
        <v>0.93376700000000001</v>
      </c>
      <c r="W2688" s="2">
        <f t="shared" si="910"/>
        <v>0</v>
      </c>
      <c r="X2688" s="8"/>
      <c r="Y2688" s="8"/>
      <c r="Z2688" s="5"/>
      <c r="AA2688" s="1"/>
      <c r="AB2688" s="8"/>
      <c r="AC2688" s="3"/>
      <c r="AD2688" s="1"/>
      <c r="AE2688" s="3"/>
      <c r="AF2688" s="3"/>
      <c r="AG2688" s="4"/>
      <c r="AH2688" s="4"/>
      <c r="AI2688" s="4"/>
      <c r="AJ2688" s="1"/>
      <c r="AK2688" s="1"/>
      <c r="AL2688" s="1"/>
      <c r="AM2688" s="1"/>
    </row>
    <row r="2689" spans="1:39" ht="15" customHeight="1" x14ac:dyDescent="0.2">
      <c r="A2689" s="75">
        <f t="shared" si="904"/>
        <v>45624</v>
      </c>
      <c r="B2689" s="2">
        <f t="shared" si="895"/>
        <v>109.98371157</v>
      </c>
      <c r="C2689" s="157">
        <f t="shared" si="913"/>
        <v>108.56952696</v>
      </c>
      <c r="D2689" s="158">
        <f t="shared" si="905"/>
        <v>6966.5</v>
      </c>
      <c r="E2689" s="150">
        <f>IF(AND(K2689=1,K2688&gt;1),VLOOKUP(A2688,[1]Plan1!$GA$137:$GD$300,4),E2688)</f>
        <v>6997.15</v>
      </c>
      <c r="F2689" s="152">
        <f t="shared" si="896"/>
        <v>45534</v>
      </c>
      <c r="G2689" s="152">
        <f t="shared" si="914"/>
        <v>45565</v>
      </c>
      <c r="H2689" s="159">
        <f t="shared" si="897"/>
        <v>4.39962678532968E-3</v>
      </c>
      <c r="I2689" s="160">
        <f t="shared" si="906"/>
        <v>45626</v>
      </c>
      <c r="J2689" s="155">
        <f t="shared" si="915"/>
        <v>31</v>
      </c>
      <c r="K2689" s="155">
        <f t="shared" si="911"/>
        <v>29</v>
      </c>
      <c r="L2689" s="2">
        <f t="shared" si="907"/>
        <v>1.00411519</v>
      </c>
      <c r="M2689" s="157">
        <f t="shared" si="912"/>
        <v>1.00411519</v>
      </c>
      <c r="N2689" s="2">
        <f t="shared" si="898"/>
        <v>109.01631119</v>
      </c>
      <c r="O2689" s="161">
        <f t="shared" si="908"/>
        <v>0</v>
      </c>
      <c r="P2689" s="162">
        <f t="shared" si="899"/>
        <v>0</v>
      </c>
      <c r="Q2689" s="157">
        <f t="shared" si="900"/>
        <v>0</v>
      </c>
      <c r="R2689" s="163">
        <f t="shared" si="909"/>
        <v>0.12</v>
      </c>
      <c r="S2689" s="161">
        <f t="shared" si="901"/>
        <v>29</v>
      </c>
      <c r="T2689" s="161">
        <v>360</v>
      </c>
      <c r="U2689" s="164">
        <f t="shared" si="902"/>
        <v>1.008873905</v>
      </c>
      <c r="V2689" s="157">
        <f t="shared" si="903"/>
        <v>0.96740037999999995</v>
      </c>
      <c r="W2689" s="2">
        <f t="shared" si="910"/>
        <v>0</v>
      </c>
      <c r="X2689" s="8"/>
      <c r="Y2689" s="8"/>
      <c r="Z2689" s="5"/>
      <c r="AA2689" s="1"/>
      <c r="AB2689" s="8"/>
      <c r="AC2689" s="3"/>
      <c r="AD2689" s="1"/>
      <c r="AE2689" s="3"/>
      <c r="AF2689" s="3"/>
      <c r="AG2689" s="4"/>
      <c r="AH2689" s="4"/>
      <c r="AI2689" s="4"/>
      <c r="AJ2689" s="1"/>
      <c r="AK2689" s="1"/>
      <c r="AL2689" s="1"/>
      <c r="AM2689" s="1"/>
    </row>
    <row r="2690" spans="1:39" ht="15" customHeight="1" x14ac:dyDescent="0.2">
      <c r="A2690" s="75">
        <f t="shared" si="904"/>
        <v>45625</v>
      </c>
      <c r="B2690" s="2">
        <f t="shared" si="895"/>
        <v>110.03280429</v>
      </c>
      <c r="C2690" s="157">
        <f t="shared" si="913"/>
        <v>108.56952696</v>
      </c>
      <c r="D2690" s="158">
        <f t="shared" si="905"/>
        <v>6966.5</v>
      </c>
      <c r="E2690" s="150">
        <f>IF(AND(K2690=1,K2689&gt;1),VLOOKUP(A2689,[1]Plan1!$GA$137:$GD$300,4),E2689)</f>
        <v>6997.15</v>
      </c>
      <c r="F2690" s="152">
        <f t="shared" si="896"/>
        <v>45534</v>
      </c>
      <c r="G2690" s="152">
        <f t="shared" si="914"/>
        <v>45565</v>
      </c>
      <c r="H2690" s="159">
        <f t="shared" si="897"/>
        <v>4.39962678532968E-3</v>
      </c>
      <c r="I2690" s="160">
        <f t="shared" si="906"/>
        <v>45626</v>
      </c>
      <c r="J2690" s="155">
        <f t="shared" si="915"/>
        <v>31</v>
      </c>
      <c r="K2690" s="155">
        <f t="shared" si="911"/>
        <v>30</v>
      </c>
      <c r="L2690" s="2">
        <f t="shared" si="907"/>
        <v>1.0042574</v>
      </c>
      <c r="M2690" s="157">
        <f t="shared" si="912"/>
        <v>1.0042574</v>
      </c>
      <c r="N2690" s="2">
        <f t="shared" si="898"/>
        <v>109.03175086</v>
      </c>
      <c r="O2690" s="161">
        <f t="shared" si="908"/>
        <v>0</v>
      </c>
      <c r="P2690" s="162">
        <f t="shared" si="899"/>
        <v>0</v>
      </c>
      <c r="Q2690" s="157">
        <f t="shared" si="900"/>
        <v>0</v>
      </c>
      <c r="R2690" s="163">
        <f t="shared" si="909"/>
        <v>0.12</v>
      </c>
      <c r="S2690" s="161">
        <f t="shared" si="901"/>
        <v>30</v>
      </c>
      <c r="T2690" s="161">
        <v>360</v>
      </c>
      <c r="U2690" s="164">
        <f t="shared" si="902"/>
        <v>1.009181302</v>
      </c>
      <c r="V2690" s="157">
        <f t="shared" si="903"/>
        <v>1.00105343</v>
      </c>
      <c r="W2690" s="2">
        <f t="shared" si="910"/>
        <v>0</v>
      </c>
      <c r="X2690" s="8"/>
      <c r="Y2690" s="8"/>
      <c r="Z2690" s="5"/>
      <c r="AA2690" s="1"/>
      <c r="AB2690" s="8"/>
      <c r="AC2690" s="3"/>
      <c r="AD2690" s="1"/>
      <c r="AE2690" s="3"/>
      <c r="AF2690" s="3"/>
      <c r="AG2690" s="4"/>
      <c r="AH2690" s="4"/>
      <c r="AI2690" s="4"/>
      <c r="AJ2690" s="1"/>
      <c r="AK2690" s="1"/>
      <c r="AL2690" s="1"/>
      <c r="AM2690" s="1"/>
    </row>
    <row r="2691" spans="1:39" ht="15" customHeight="1" x14ac:dyDescent="0.2">
      <c r="A2691" s="75">
        <f t="shared" si="904"/>
        <v>45626</v>
      </c>
      <c r="B2691" s="2">
        <f t="shared" si="895"/>
        <v>110.08191784</v>
      </c>
      <c r="C2691" s="157">
        <f t="shared" si="913"/>
        <v>108.56952696</v>
      </c>
      <c r="D2691" s="158">
        <f t="shared" si="905"/>
        <v>6966.5</v>
      </c>
      <c r="E2691" s="150">
        <f>IF(AND(K2691=1,K2690&gt;1),VLOOKUP(A2690,[1]Plan1!$GA$137:$GD$300,4),E2690)</f>
        <v>6997.15</v>
      </c>
      <c r="F2691" s="152">
        <f t="shared" si="896"/>
        <v>45534</v>
      </c>
      <c r="G2691" s="152">
        <f t="shared" si="914"/>
        <v>45565</v>
      </c>
      <c r="H2691" s="159">
        <f t="shared" si="897"/>
        <v>4.39962678532968E-3</v>
      </c>
      <c r="I2691" s="160">
        <f t="shared" si="906"/>
        <v>45626</v>
      </c>
      <c r="J2691" s="155">
        <f t="shared" si="915"/>
        <v>31</v>
      </c>
      <c r="K2691" s="155">
        <f t="shared" si="911"/>
        <v>31</v>
      </c>
      <c r="L2691" s="2">
        <f t="shared" si="907"/>
        <v>1.00439962</v>
      </c>
      <c r="M2691" s="157">
        <f t="shared" si="912"/>
        <v>1.00439962</v>
      </c>
      <c r="N2691" s="2">
        <f t="shared" si="898"/>
        <v>109.04719162000001</v>
      </c>
      <c r="O2691" s="161">
        <f t="shared" si="908"/>
        <v>52</v>
      </c>
      <c r="P2691" s="162">
        <f t="shared" si="899"/>
        <v>0.3301905135307836</v>
      </c>
      <c r="Q2691" s="157">
        <f t="shared" si="900"/>
        <v>36.006348199999998</v>
      </c>
      <c r="R2691" s="163">
        <f t="shared" si="909"/>
        <v>0.12</v>
      </c>
      <c r="S2691" s="161">
        <f t="shared" si="901"/>
        <v>31</v>
      </c>
      <c r="T2691" s="161">
        <v>360</v>
      </c>
      <c r="U2691" s="164">
        <f t="shared" si="902"/>
        <v>1.0094887930000001</v>
      </c>
      <c r="V2691" s="157">
        <f t="shared" si="903"/>
        <v>1.03472622</v>
      </c>
      <c r="W2691" s="2">
        <f t="shared" si="910"/>
        <v>37.041074420000001</v>
      </c>
      <c r="X2691" s="8"/>
      <c r="Y2691" s="8"/>
      <c r="Z2691" s="5"/>
      <c r="AA2691" s="1"/>
      <c r="AB2691" s="8"/>
      <c r="AC2691" s="3"/>
      <c r="AD2691" s="1"/>
      <c r="AE2691" s="3"/>
      <c r="AF2691" s="3"/>
      <c r="AG2691" s="4"/>
      <c r="AH2691" s="4"/>
      <c r="AI2691" s="4"/>
      <c r="AJ2691" s="1"/>
      <c r="AK2691" s="1"/>
      <c r="AL2691" s="1"/>
      <c r="AM2691" s="1"/>
    </row>
    <row r="2692" spans="1:39" ht="15" customHeight="1" x14ac:dyDescent="0.2">
      <c r="A2692" s="75">
        <f t="shared" si="904"/>
        <v>45627</v>
      </c>
      <c r="B2692" s="2">
        <f t="shared" si="895"/>
        <v>73.077440499999994</v>
      </c>
      <c r="C2692" s="157">
        <f t="shared" si="913"/>
        <v>73.040843420000016</v>
      </c>
      <c r="D2692" s="158">
        <f t="shared" si="905"/>
        <v>6997.15</v>
      </c>
      <c r="E2692" s="150">
        <f>IF(AND(K2692=1,K2691&gt;1),VLOOKUP(A2691,[1]Plan1!$GA$137:$GD$300,4),E2691)</f>
        <v>7036.33</v>
      </c>
      <c r="F2692" s="152">
        <f t="shared" si="896"/>
        <v>45565</v>
      </c>
      <c r="G2692" s="152">
        <f t="shared" si="914"/>
        <v>45595</v>
      </c>
      <c r="H2692" s="159">
        <f t="shared" si="897"/>
        <v>5.5994226220676957E-3</v>
      </c>
      <c r="I2692" s="160">
        <f t="shared" si="906"/>
        <v>45656</v>
      </c>
      <c r="J2692" s="155">
        <f t="shared" si="915"/>
        <v>30</v>
      </c>
      <c r="K2692" s="155">
        <f t="shared" si="911"/>
        <v>1</v>
      </c>
      <c r="L2692" s="2">
        <f t="shared" si="907"/>
        <v>1.0001861400000001</v>
      </c>
      <c r="M2692" s="157">
        <f t="shared" si="912"/>
        <v>1.0001861400000001</v>
      </c>
      <c r="N2692" s="2">
        <f t="shared" si="898"/>
        <v>73.054439239999994</v>
      </c>
      <c r="O2692" s="161">
        <f t="shared" si="908"/>
        <v>0</v>
      </c>
      <c r="P2692" s="162">
        <f t="shared" si="899"/>
        <v>0</v>
      </c>
      <c r="Q2692" s="157">
        <f t="shared" si="900"/>
        <v>0</v>
      </c>
      <c r="R2692" s="163">
        <f t="shared" si="909"/>
        <v>0.12</v>
      </c>
      <c r="S2692" s="161">
        <f t="shared" si="901"/>
        <v>1</v>
      </c>
      <c r="T2692" s="161">
        <v>360</v>
      </c>
      <c r="U2692" s="164">
        <f t="shared" si="902"/>
        <v>1.0003148509999999</v>
      </c>
      <c r="V2692" s="157">
        <f t="shared" si="903"/>
        <v>2.3001259999999999E-2</v>
      </c>
      <c r="W2692" s="2">
        <f t="shared" si="910"/>
        <v>0</v>
      </c>
      <c r="X2692" s="8"/>
      <c r="Y2692" s="8"/>
      <c r="Z2692" s="5"/>
      <c r="AA2692" s="1"/>
      <c r="AB2692" s="8"/>
      <c r="AC2692" s="3"/>
      <c r="AD2692" s="1"/>
      <c r="AE2692" s="3"/>
      <c r="AF2692" s="3"/>
      <c r="AG2692" s="4"/>
      <c r="AH2692" s="4"/>
      <c r="AI2692" s="4"/>
      <c r="AJ2692" s="1"/>
      <c r="AK2692" s="1"/>
      <c r="AL2692" s="1"/>
      <c r="AM2692" s="1"/>
    </row>
    <row r="2693" spans="1:39" ht="15" customHeight="1" x14ac:dyDescent="0.2">
      <c r="A2693" s="75">
        <f t="shared" si="904"/>
        <v>45628</v>
      </c>
      <c r="B2693" s="2">
        <f t="shared" si="895"/>
        <v>73.11405637</v>
      </c>
      <c r="C2693" s="157">
        <f t="shared" si="913"/>
        <v>73.040843420000016</v>
      </c>
      <c r="D2693" s="158">
        <f t="shared" si="905"/>
        <v>6997.15</v>
      </c>
      <c r="E2693" s="150">
        <f>IF(AND(K2693=1,K2692&gt;1),VLOOKUP(A2692,[1]Plan1!$GA$137:$GD$300,4),E2692)</f>
        <v>7036.33</v>
      </c>
      <c r="F2693" s="152">
        <f t="shared" si="896"/>
        <v>45565</v>
      </c>
      <c r="G2693" s="152">
        <f t="shared" si="914"/>
        <v>45595</v>
      </c>
      <c r="H2693" s="159">
        <f t="shared" si="897"/>
        <v>5.5994226220676957E-3</v>
      </c>
      <c r="I2693" s="160">
        <f t="shared" si="906"/>
        <v>45656</v>
      </c>
      <c r="J2693" s="155">
        <f t="shared" si="915"/>
        <v>30</v>
      </c>
      <c r="K2693" s="155">
        <f t="shared" si="911"/>
        <v>2</v>
      </c>
      <c r="L2693" s="2">
        <f t="shared" si="907"/>
        <v>1.0003723200000001</v>
      </c>
      <c r="M2693" s="157">
        <f t="shared" si="912"/>
        <v>1.0003723200000001</v>
      </c>
      <c r="N2693" s="2">
        <f t="shared" si="898"/>
        <v>73.06803798</v>
      </c>
      <c r="O2693" s="161">
        <f t="shared" si="908"/>
        <v>0</v>
      </c>
      <c r="P2693" s="162">
        <f t="shared" si="899"/>
        <v>0</v>
      </c>
      <c r="Q2693" s="157">
        <f t="shared" si="900"/>
        <v>0</v>
      </c>
      <c r="R2693" s="163">
        <f t="shared" si="909"/>
        <v>0.12</v>
      </c>
      <c r="S2693" s="161">
        <f t="shared" si="901"/>
        <v>2</v>
      </c>
      <c r="T2693" s="161">
        <v>360</v>
      </c>
      <c r="U2693" s="164">
        <f t="shared" si="902"/>
        <v>1.000629802</v>
      </c>
      <c r="V2693" s="157">
        <f t="shared" si="903"/>
        <v>4.6018389999999999E-2</v>
      </c>
      <c r="W2693" s="2">
        <f t="shared" si="910"/>
        <v>0</v>
      </c>
      <c r="X2693" s="8"/>
      <c r="Y2693" s="8"/>
      <c r="Z2693" s="5"/>
      <c r="AA2693" s="1"/>
      <c r="AB2693" s="8"/>
      <c r="AC2693" s="3"/>
      <c r="AD2693" s="1"/>
      <c r="AE2693" s="3"/>
      <c r="AF2693" s="3"/>
      <c r="AG2693" s="4"/>
      <c r="AH2693" s="4"/>
      <c r="AI2693" s="4"/>
      <c r="AJ2693" s="1"/>
      <c r="AK2693" s="1"/>
      <c r="AL2693" s="1"/>
      <c r="AM2693" s="1"/>
    </row>
    <row r="2694" spans="1:39" ht="15" customHeight="1" x14ac:dyDescent="0.2">
      <c r="A2694" s="75">
        <f t="shared" si="904"/>
        <v>45629</v>
      </c>
      <c r="B2694" s="2">
        <f t="shared" si="895"/>
        <v>73.150690249999997</v>
      </c>
      <c r="C2694" s="157">
        <f t="shared" si="913"/>
        <v>73.040843420000016</v>
      </c>
      <c r="D2694" s="158">
        <f t="shared" si="905"/>
        <v>6997.15</v>
      </c>
      <c r="E2694" s="150">
        <f>IF(AND(K2694=1,K2693&gt;1),VLOOKUP(A2693,[1]Plan1!$GA$137:$GD$300,4),E2693)</f>
        <v>7036.33</v>
      </c>
      <c r="F2694" s="152">
        <f t="shared" si="896"/>
        <v>45565</v>
      </c>
      <c r="G2694" s="152">
        <f t="shared" si="914"/>
        <v>45595</v>
      </c>
      <c r="H2694" s="159">
        <f t="shared" si="897"/>
        <v>5.5994226220676957E-3</v>
      </c>
      <c r="I2694" s="160">
        <f t="shared" si="906"/>
        <v>45656</v>
      </c>
      <c r="J2694" s="155">
        <f t="shared" si="915"/>
        <v>30</v>
      </c>
      <c r="K2694" s="155">
        <f t="shared" si="911"/>
        <v>3</v>
      </c>
      <c r="L2694" s="2">
        <f t="shared" si="907"/>
        <v>1.0005585299999999</v>
      </c>
      <c r="M2694" s="157">
        <f t="shared" si="912"/>
        <v>1.0005585299999999</v>
      </c>
      <c r="N2694" s="2">
        <f t="shared" si="898"/>
        <v>73.081638920000003</v>
      </c>
      <c r="O2694" s="161">
        <f t="shared" si="908"/>
        <v>0</v>
      </c>
      <c r="P2694" s="162">
        <f t="shared" si="899"/>
        <v>0</v>
      </c>
      <c r="Q2694" s="157">
        <f t="shared" si="900"/>
        <v>0</v>
      </c>
      <c r="R2694" s="163">
        <f t="shared" si="909"/>
        <v>0.12</v>
      </c>
      <c r="S2694" s="161">
        <f t="shared" si="901"/>
        <v>3</v>
      </c>
      <c r="T2694" s="161">
        <v>360</v>
      </c>
      <c r="U2694" s="164">
        <f t="shared" si="902"/>
        <v>1.0009448519999999</v>
      </c>
      <c r="V2694" s="157">
        <f t="shared" si="903"/>
        <v>6.9051329999999994E-2</v>
      </c>
      <c r="W2694" s="2">
        <f t="shared" si="910"/>
        <v>0</v>
      </c>
      <c r="X2694" s="8"/>
      <c r="Y2694" s="8"/>
      <c r="Z2694" s="5"/>
      <c r="AA2694" s="1"/>
      <c r="AB2694" s="8"/>
      <c r="AC2694" s="3"/>
      <c r="AD2694" s="1"/>
      <c r="AE2694" s="3"/>
      <c r="AF2694" s="3"/>
      <c r="AG2694" s="4"/>
      <c r="AH2694" s="4"/>
      <c r="AI2694" s="4"/>
      <c r="AJ2694" s="1"/>
      <c r="AK2694" s="1"/>
      <c r="AL2694" s="1"/>
      <c r="AM2694" s="1"/>
    </row>
    <row r="2695" spans="1:39" ht="15" customHeight="1" x14ac:dyDescent="0.2">
      <c r="A2695" s="75">
        <f t="shared" si="904"/>
        <v>45630</v>
      </c>
      <c r="B2695" s="2">
        <f t="shared" si="895"/>
        <v>73.187342839999999</v>
      </c>
      <c r="C2695" s="157">
        <f t="shared" si="913"/>
        <v>73.040843420000016</v>
      </c>
      <c r="D2695" s="158">
        <f t="shared" si="905"/>
        <v>6997.15</v>
      </c>
      <c r="E2695" s="150">
        <f>IF(AND(K2695=1,K2694&gt;1),VLOOKUP(A2694,[1]Plan1!$GA$137:$GD$300,4),E2694)</f>
        <v>7036.33</v>
      </c>
      <c r="F2695" s="152">
        <f t="shared" si="896"/>
        <v>45565</v>
      </c>
      <c r="G2695" s="152">
        <f t="shared" si="914"/>
        <v>45595</v>
      </c>
      <c r="H2695" s="159">
        <f t="shared" si="897"/>
        <v>5.5994226220676957E-3</v>
      </c>
      <c r="I2695" s="160">
        <f t="shared" si="906"/>
        <v>45656</v>
      </c>
      <c r="J2695" s="155">
        <f t="shared" si="915"/>
        <v>30</v>
      </c>
      <c r="K2695" s="155">
        <f t="shared" si="911"/>
        <v>4</v>
      </c>
      <c r="L2695" s="2">
        <f t="shared" si="907"/>
        <v>1.00074478</v>
      </c>
      <c r="M2695" s="157">
        <f t="shared" si="912"/>
        <v>1.00074478</v>
      </c>
      <c r="N2695" s="2">
        <f t="shared" si="898"/>
        <v>73.095242769999999</v>
      </c>
      <c r="O2695" s="161">
        <f t="shared" si="908"/>
        <v>0</v>
      </c>
      <c r="P2695" s="162">
        <f t="shared" si="899"/>
        <v>0</v>
      </c>
      <c r="Q2695" s="157">
        <f t="shared" si="900"/>
        <v>0</v>
      </c>
      <c r="R2695" s="163">
        <f t="shared" si="909"/>
        <v>0.12</v>
      </c>
      <c r="S2695" s="161">
        <f t="shared" si="901"/>
        <v>4</v>
      </c>
      <c r="T2695" s="161">
        <v>360</v>
      </c>
      <c r="U2695" s="164">
        <f t="shared" si="902"/>
        <v>1.0012600009999999</v>
      </c>
      <c r="V2695" s="157">
        <f t="shared" si="903"/>
        <v>9.2100070000000006E-2</v>
      </c>
      <c r="W2695" s="2">
        <f t="shared" si="910"/>
        <v>0</v>
      </c>
      <c r="X2695" s="8"/>
      <c r="Y2695" s="8"/>
      <c r="Z2695" s="5"/>
      <c r="AA2695" s="1"/>
      <c r="AB2695" s="8"/>
      <c r="AC2695" s="3"/>
      <c r="AD2695" s="1"/>
      <c r="AE2695" s="3"/>
      <c r="AF2695" s="3"/>
      <c r="AG2695" s="4"/>
      <c r="AH2695" s="4"/>
      <c r="AI2695" s="4"/>
      <c r="AJ2695" s="1"/>
      <c r="AK2695" s="1"/>
      <c r="AL2695" s="1"/>
      <c r="AM2695" s="1"/>
    </row>
    <row r="2696" spans="1:39" ht="15" customHeight="1" x14ac:dyDescent="0.2">
      <c r="A2696" s="75">
        <f t="shared" si="904"/>
        <v>45631</v>
      </c>
      <c r="B2696" s="2">
        <f t="shared" si="895"/>
        <v>73.224013460000009</v>
      </c>
      <c r="C2696" s="157">
        <f t="shared" si="913"/>
        <v>73.040843420000016</v>
      </c>
      <c r="D2696" s="158">
        <f t="shared" si="905"/>
        <v>6997.15</v>
      </c>
      <c r="E2696" s="150">
        <f>IF(AND(K2696=1,K2695&gt;1),VLOOKUP(A2695,[1]Plan1!$GA$137:$GD$300,4),E2695)</f>
        <v>7036.33</v>
      </c>
      <c r="F2696" s="152">
        <f t="shared" si="896"/>
        <v>45565</v>
      </c>
      <c r="G2696" s="152">
        <f t="shared" si="914"/>
        <v>45595</v>
      </c>
      <c r="H2696" s="159">
        <f t="shared" si="897"/>
        <v>5.5994226220676957E-3</v>
      </c>
      <c r="I2696" s="160">
        <f t="shared" si="906"/>
        <v>45656</v>
      </c>
      <c r="J2696" s="155">
        <f t="shared" si="915"/>
        <v>30</v>
      </c>
      <c r="K2696" s="155">
        <f t="shared" si="911"/>
        <v>5</v>
      </c>
      <c r="L2696" s="2">
        <f t="shared" si="907"/>
        <v>1.0009310600000001</v>
      </c>
      <c r="M2696" s="157">
        <f t="shared" si="912"/>
        <v>1.0009310600000001</v>
      </c>
      <c r="N2696" s="2">
        <f t="shared" si="898"/>
        <v>73.108848820000006</v>
      </c>
      <c r="O2696" s="161">
        <f t="shared" si="908"/>
        <v>0</v>
      </c>
      <c r="P2696" s="162">
        <f t="shared" si="899"/>
        <v>0</v>
      </c>
      <c r="Q2696" s="157">
        <f t="shared" si="900"/>
        <v>0</v>
      </c>
      <c r="R2696" s="163">
        <f t="shared" si="909"/>
        <v>0.12</v>
      </c>
      <c r="S2696" s="161">
        <f t="shared" si="901"/>
        <v>5</v>
      </c>
      <c r="T2696" s="161">
        <v>360</v>
      </c>
      <c r="U2696" s="164">
        <f t="shared" si="902"/>
        <v>1.0015752490000001</v>
      </c>
      <c r="V2696" s="157">
        <f t="shared" si="903"/>
        <v>0.11516464</v>
      </c>
      <c r="W2696" s="2">
        <f t="shared" si="910"/>
        <v>0</v>
      </c>
      <c r="X2696" s="8"/>
      <c r="Y2696" s="8"/>
      <c r="Z2696" s="5"/>
      <c r="AA2696" s="1"/>
      <c r="AB2696" s="8"/>
      <c r="AC2696" s="3"/>
      <c r="AD2696" s="1"/>
      <c r="AE2696" s="3"/>
      <c r="AF2696" s="3"/>
      <c r="AG2696" s="4"/>
      <c r="AH2696" s="4"/>
      <c r="AI2696" s="4"/>
      <c r="AJ2696" s="1"/>
      <c r="AK2696" s="1"/>
      <c r="AL2696" s="1"/>
      <c r="AM2696" s="1"/>
    </row>
    <row r="2697" spans="1:39" ht="15" customHeight="1" x14ac:dyDescent="0.2">
      <c r="A2697" s="75">
        <f t="shared" si="904"/>
        <v>45632</v>
      </c>
      <c r="B2697" s="2">
        <f t="shared" si="895"/>
        <v>73.260702809999998</v>
      </c>
      <c r="C2697" s="157">
        <f t="shared" si="913"/>
        <v>73.040843420000016</v>
      </c>
      <c r="D2697" s="158">
        <f t="shared" si="905"/>
        <v>6997.15</v>
      </c>
      <c r="E2697" s="150">
        <f>IF(AND(K2697=1,K2696&gt;1),VLOOKUP(A2696,[1]Plan1!$GA$137:$GD$300,4),E2696)</f>
        <v>7036.33</v>
      </c>
      <c r="F2697" s="152">
        <f t="shared" si="896"/>
        <v>45565</v>
      </c>
      <c r="G2697" s="152">
        <f t="shared" si="914"/>
        <v>45595</v>
      </c>
      <c r="H2697" s="159">
        <f t="shared" si="897"/>
        <v>5.5994226220676957E-3</v>
      </c>
      <c r="I2697" s="160">
        <f t="shared" si="906"/>
        <v>45656</v>
      </c>
      <c r="J2697" s="155">
        <f t="shared" si="915"/>
        <v>30</v>
      </c>
      <c r="K2697" s="155">
        <f t="shared" si="911"/>
        <v>6</v>
      </c>
      <c r="L2697" s="2">
        <f t="shared" si="907"/>
        <v>1.0011173799999999</v>
      </c>
      <c r="M2697" s="157">
        <f t="shared" si="912"/>
        <v>1.0011173799999999</v>
      </c>
      <c r="N2697" s="2">
        <f t="shared" si="898"/>
        <v>73.122457789999999</v>
      </c>
      <c r="O2697" s="161">
        <f t="shared" si="908"/>
        <v>0</v>
      </c>
      <c r="P2697" s="162">
        <f t="shared" si="899"/>
        <v>0</v>
      </c>
      <c r="Q2697" s="157">
        <f t="shared" si="900"/>
        <v>0</v>
      </c>
      <c r="R2697" s="163">
        <f t="shared" si="909"/>
        <v>0.12</v>
      </c>
      <c r="S2697" s="161">
        <f t="shared" si="901"/>
        <v>6</v>
      </c>
      <c r="T2697" s="161">
        <v>360</v>
      </c>
      <c r="U2697" s="164">
        <f t="shared" si="902"/>
        <v>1.001890596</v>
      </c>
      <c r="V2697" s="157">
        <f t="shared" si="903"/>
        <v>0.13824502</v>
      </c>
      <c r="W2697" s="2">
        <f t="shared" si="910"/>
        <v>0</v>
      </c>
      <c r="X2697" s="8"/>
      <c r="Y2697" s="8"/>
      <c r="Z2697" s="5"/>
      <c r="AA2697" s="1"/>
      <c r="AB2697" s="8"/>
      <c r="AC2697" s="3"/>
      <c r="AD2697" s="1"/>
      <c r="AE2697" s="3"/>
      <c r="AF2697" s="3"/>
      <c r="AG2697" s="4"/>
      <c r="AH2697" s="4"/>
      <c r="AI2697" s="4"/>
      <c r="AJ2697" s="1"/>
      <c r="AK2697" s="1"/>
      <c r="AL2697" s="1"/>
      <c r="AM2697" s="1"/>
    </row>
    <row r="2698" spans="1:39" ht="15" customHeight="1" x14ac:dyDescent="0.2">
      <c r="A2698" s="75">
        <f t="shared" si="904"/>
        <v>45633</v>
      </c>
      <c r="B2698" s="2">
        <f t="shared" si="895"/>
        <v>73.297410259999992</v>
      </c>
      <c r="C2698" s="157">
        <f t="shared" si="913"/>
        <v>73.040843420000016</v>
      </c>
      <c r="D2698" s="158">
        <f t="shared" si="905"/>
        <v>6997.15</v>
      </c>
      <c r="E2698" s="150">
        <f>IF(AND(K2698=1,K2697&gt;1),VLOOKUP(A2697,[1]Plan1!$GA$137:$GD$300,4),E2697)</f>
        <v>7036.33</v>
      </c>
      <c r="F2698" s="152">
        <f t="shared" si="896"/>
        <v>45565</v>
      </c>
      <c r="G2698" s="152">
        <f t="shared" si="914"/>
        <v>45595</v>
      </c>
      <c r="H2698" s="159">
        <f t="shared" si="897"/>
        <v>5.5994226220676957E-3</v>
      </c>
      <c r="I2698" s="160">
        <f t="shared" si="906"/>
        <v>45656</v>
      </c>
      <c r="J2698" s="155">
        <f t="shared" si="915"/>
        <v>30</v>
      </c>
      <c r="K2698" s="155">
        <f t="shared" si="911"/>
        <v>7</v>
      </c>
      <c r="L2698" s="2">
        <f t="shared" si="907"/>
        <v>1.0013037300000001</v>
      </c>
      <c r="M2698" s="157">
        <f t="shared" si="912"/>
        <v>1.0013037300000001</v>
      </c>
      <c r="N2698" s="2">
        <f t="shared" si="898"/>
        <v>73.136068949999995</v>
      </c>
      <c r="O2698" s="161">
        <f t="shared" si="908"/>
        <v>0</v>
      </c>
      <c r="P2698" s="162">
        <f t="shared" si="899"/>
        <v>0</v>
      </c>
      <c r="Q2698" s="157">
        <f t="shared" si="900"/>
        <v>0</v>
      </c>
      <c r="R2698" s="163">
        <f t="shared" si="909"/>
        <v>0.12</v>
      </c>
      <c r="S2698" s="161">
        <f t="shared" si="901"/>
        <v>7</v>
      </c>
      <c r="T2698" s="161">
        <v>360</v>
      </c>
      <c r="U2698" s="164">
        <f t="shared" si="902"/>
        <v>1.0022060429999999</v>
      </c>
      <c r="V2698" s="157">
        <f t="shared" si="903"/>
        <v>0.16134130999999999</v>
      </c>
      <c r="W2698" s="2">
        <f t="shared" si="910"/>
        <v>0</v>
      </c>
      <c r="X2698" s="8"/>
      <c r="Y2698" s="8"/>
      <c r="Z2698" s="5"/>
      <c r="AA2698" s="1"/>
      <c r="AB2698" s="8"/>
      <c r="AC2698" s="3"/>
      <c r="AD2698" s="1"/>
      <c r="AE2698" s="3"/>
      <c r="AF2698" s="3"/>
      <c r="AG2698" s="4"/>
      <c r="AH2698" s="4"/>
      <c r="AI2698" s="4"/>
      <c r="AJ2698" s="1"/>
      <c r="AK2698" s="1"/>
      <c r="AL2698" s="1"/>
      <c r="AM2698" s="1"/>
    </row>
    <row r="2699" spans="1:39" ht="15" customHeight="1" x14ac:dyDescent="0.2">
      <c r="A2699" s="75">
        <f t="shared" si="904"/>
        <v>45634</v>
      </c>
      <c r="B2699" s="2">
        <f t="shared" ref="B2699:B2752" si="916">N2699+V2699</f>
        <v>73.334136470000004</v>
      </c>
      <c r="C2699" s="157">
        <f t="shared" si="913"/>
        <v>73.040843420000016</v>
      </c>
      <c r="D2699" s="158">
        <f t="shared" si="905"/>
        <v>6997.15</v>
      </c>
      <c r="E2699" s="150">
        <f>IF(AND(K2699=1,K2698&gt;1),VLOOKUP(A2698,[1]Plan1!$GA$137:$GD$300,4),E2698)</f>
        <v>7036.33</v>
      </c>
      <c r="F2699" s="152">
        <f t="shared" ref="F2699:F2752" si="917">EDATE(G2699,-1)</f>
        <v>45565</v>
      </c>
      <c r="G2699" s="152">
        <f t="shared" si="914"/>
        <v>45595</v>
      </c>
      <c r="H2699" s="159">
        <f t="shared" ref="H2699:H2752" si="918">(E2699/D2699)-1</f>
        <v>5.5994226220676957E-3</v>
      </c>
      <c r="I2699" s="160">
        <f t="shared" si="906"/>
        <v>45656</v>
      </c>
      <c r="J2699" s="155">
        <f t="shared" si="915"/>
        <v>30</v>
      </c>
      <c r="K2699" s="155">
        <f t="shared" si="911"/>
        <v>8</v>
      </c>
      <c r="L2699" s="2">
        <f t="shared" si="907"/>
        <v>1.0014901199999999</v>
      </c>
      <c r="M2699" s="157">
        <f t="shared" si="912"/>
        <v>1.0014901199999999</v>
      </c>
      <c r="N2699" s="2">
        <f t="shared" ref="N2699:N2752" si="919">TRUNC(C2699*M2699,8)</f>
        <v>73.149683039999999</v>
      </c>
      <c r="O2699" s="161">
        <f t="shared" si="908"/>
        <v>0</v>
      </c>
      <c r="P2699" s="162">
        <f t="shared" ref="P2699:P2752" si="920">IF(O2699&gt;0,VLOOKUP($A2699,$AB$11:$AG$122,6),0)</f>
        <v>0</v>
      </c>
      <c r="Q2699" s="157">
        <f t="shared" ref="Q2699:Q2752" si="921">IF(P2699&gt;0,TRUNC(P2699*N2699,8),0)</f>
        <v>0</v>
      </c>
      <c r="R2699" s="163">
        <f t="shared" si="909"/>
        <v>0.12</v>
      </c>
      <c r="S2699" s="161">
        <f t="shared" ref="S2699:S2752" si="922">K2699</f>
        <v>8</v>
      </c>
      <c r="T2699" s="161">
        <v>360</v>
      </c>
      <c r="U2699" s="164">
        <f t="shared" ref="U2699:U2752" si="923">ROUND((1+R2699)^(30/360)^(K2699/J2699),9)</f>
        <v>1.0025215890000001</v>
      </c>
      <c r="V2699" s="157">
        <f t="shared" ref="V2699:V2752" si="924">TRUNC((N2699*(U2699-1)),8)</f>
        <v>0.18445343</v>
      </c>
      <c r="W2699" s="2">
        <f t="shared" si="910"/>
        <v>0</v>
      </c>
      <c r="X2699" s="8"/>
      <c r="Y2699" s="8"/>
      <c r="Z2699" s="5"/>
      <c r="AA2699" s="1"/>
      <c r="AB2699" s="8"/>
      <c r="AC2699" s="3"/>
      <c r="AD2699" s="1"/>
      <c r="AE2699" s="3"/>
      <c r="AF2699" s="3"/>
      <c r="AG2699" s="4"/>
      <c r="AH2699" s="4"/>
      <c r="AI2699" s="4"/>
      <c r="AJ2699" s="1"/>
      <c r="AK2699" s="1"/>
      <c r="AL2699" s="1"/>
      <c r="AM2699" s="1"/>
    </row>
    <row r="2700" spans="1:39" ht="15" customHeight="1" x14ac:dyDescent="0.2">
      <c r="A2700" s="75">
        <f t="shared" ref="A2700:A2752" si="925">(A2699+1)</f>
        <v>45635</v>
      </c>
      <c r="B2700" s="2">
        <f t="shared" si="916"/>
        <v>73.370880709999994</v>
      </c>
      <c r="C2700" s="157">
        <f t="shared" si="913"/>
        <v>73.040843420000016</v>
      </c>
      <c r="D2700" s="158">
        <f t="shared" ref="D2700:D2752" si="926">IF(E2700=E2699,D2699,E2699)</f>
        <v>6997.15</v>
      </c>
      <c r="E2700" s="150">
        <f>IF(AND(K2700=1,K2699&gt;1),VLOOKUP(A2699,[1]Plan1!$GA$137:$GD$300,4),E2699)</f>
        <v>7036.33</v>
      </c>
      <c r="F2700" s="152">
        <f t="shared" si="917"/>
        <v>45565</v>
      </c>
      <c r="G2700" s="152">
        <f t="shared" si="914"/>
        <v>45595</v>
      </c>
      <c r="H2700" s="159">
        <f t="shared" si="918"/>
        <v>5.5994226220676957E-3</v>
      </c>
      <c r="I2700" s="160">
        <f t="shared" ref="I2700:I2752" si="927">VLOOKUP(A2699,AF$126:AI$301,4)</f>
        <v>45656</v>
      </c>
      <c r="J2700" s="155">
        <f t="shared" si="915"/>
        <v>30</v>
      </c>
      <c r="K2700" s="155">
        <f t="shared" si="911"/>
        <v>9</v>
      </c>
      <c r="L2700" s="2">
        <f t="shared" ref="L2700:L2752" si="928">TRUNC((E2700/D2700)^TRUNC((K2700/J2700),9),8)</f>
        <v>1.0016765400000001</v>
      </c>
      <c r="M2700" s="157">
        <f t="shared" si="912"/>
        <v>1.0016765400000001</v>
      </c>
      <c r="N2700" s="2">
        <f t="shared" si="919"/>
        <v>73.163299309999999</v>
      </c>
      <c r="O2700" s="161">
        <f t="shared" ref="O2700:O2752" si="929">IF(VLOOKUP(A2700,AB$11:AK$122,10)=VLOOKUP(A2699,AB$11:AK$122,10),0,VLOOKUP(A2700,AB$11:AK$122,10))</f>
        <v>0</v>
      </c>
      <c r="P2700" s="162">
        <f t="shared" si="920"/>
        <v>0</v>
      </c>
      <c r="Q2700" s="157">
        <f t="shared" si="921"/>
        <v>0</v>
      </c>
      <c r="R2700" s="163">
        <f t="shared" ref="R2700:R2752" si="930">(R2699)</f>
        <v>0.12</v>
      </c>
      <c r="S2700" s="161">
        <f t="shared" si="922"/>
        <v>9</v>
      </c>
      <c r="T2700" s="161">
        <v>360</v>
      </c>
      <c r="U2700" s="164">
        <f t="shared" si="923"/>
        <v>1.002837234</v>
      </c>
      <c r="V2700" s="157">
        <f t="shared" si="924"/>
        <v>0.2075814</v>
      </c>
      <c r="W2700" s="2">
        <f t="shared" ref="W2700:W2752" si="931">IF(O2700&gt;0,Q2700+V2700,0)</f>
        <v>0</v>
      </c>
      <c r="X2700" s="8"/>
      <c r="Y2700" s="8"/>
      <c r="Z2700" s="5"/>
      <c r="AA2700" s="1"/>
      <c r="AB2700" s="8"/>
      <c r="AC2700" s="3"/>
      <c r="AD2700" s="1"/>
      <c r="AE2700" s="3"/>
      <c r="AF2700" s="3"/>
      <c r="AG2700" s="4"/>
      <c r="AH2700" s="4"/>
      <c r="AI2700" s="4"/>
      <c r="AJ2700" s="1"/>
      <c r="AK2700" s="1"/>
      <c r="AL2700" s="1"/>
      <c r="AM2700" s="1"/>
    </row>
    <row r="2701" spans="1:39" ht="15" customHeight="1" x14ac:dyDescent="0.2">
      <c r="A2701" s="75">
        <f t="shared" si="925"/>
        <v>45636</v>
      </c>
      <c r="B2701" s="2">
        <f t="shared" si="916"/>
        <v>73.407643789999995</v>
      </c>
      <c r="C2701" s="157">
        <f t="shared" si="913"/>
        <v>73.040843420000016</v>
      </c>
      <c r="D2701" s="158">
        <f t="shared" si="926"/>
        <v>6997.15</v>
      </c>
      <c r="E2701" s="150">
        <f>IF(AND(K2701=1,K2700&gt;1),VLOOKUP(A2700,[1]Plan1!$GA$137:$GD$300,4),E2700)</f>
        <v>7036.33</v>
      </c>
      <c r="F2701" s="152">
        <f t="shared" si="917"/>
        <v>45565</v>
      </c>
      <c r="G2701" s="152">
        <f t="shared" si="914"/>
        <v>45595</v>
      </c>
      <c r="H2701" s="159">
        <f t="shared" si="918"/>
        <v>5.5994226220676957E-3</v>
      </c>
      <c r="I2701" s="160">
        <f t="shared" si="927"/>
        <v>45656</v>
      </c>
      <c r="J2701" s="155">
        <f t="shared" si="915"/>
        <v>30</v>
      </c>
      <c r="K2701" s="155">
        <f t="shared" si="911"/>
        <v>10</v>
      </c>
      <c r="L2701" s="2">
        <f t="shared" si="928"/>
        <v>1.0018629999999999</v>
      </c>
      <c r="M2701" s="157">
        <f t="shared" si="912"/>
        <v>1.0018629999999999</v>
      </c>
      <c r="N2701" s="2">
        <f t="shared" si="919"/>
        <v>73.176918509999993</v>
      </c>
      <c r="O2701" s="161">
        <f t="shared" si="929"/>
        <v>0</v>
      </c>
      <c r="P2701" s="162">
        <f t="shared" si="920"/>
        <v>0</v>
      </c>
      <c r="Q2701" s="157">
        <f t="shared" si="921"/>
        <v>0</v>
      </c>
      <c r="R2701" s="163">
        <f t="shared" si="930"/>
        <v>0.12</v>
      </c>
      <c r="S2701" s="161">
        <f t="shared" si="922"/>
        <v>10</v>
      </c>
      <c r="T2701" s="161">
        <v>360</v>
      </c>
      <c r="U2701" s="164">
        <f t="shared" si="923"/>
        <v>1.003152979</v>
      </c>
      <c r="V2701" s="157">
        <f t="shared" si="924"/>
        <v>0.23072528</v>
      </c>
      <c r="W2701" s="2">
        <f t="shared" si="931"/>
        <v>0</v>
      </c>
      <c r="X2701" s="8"/>
      <c r="Y2701" s="8"/>
      <c r="Z2701" s="5"/>
      <c r="AA2701" s="1"/>
      <c r="AB2701" s="8"/>
      <c r="AC2701" s="3"/>
      <c r="AD2701" s="1"/>
      <c r="AE2701" s="3"/>
      <c r="AF2701" s="3"/>
      <c r="AG2701" s="4"/>
      <c r="AH2701" s="4"/>
      <c r="AI2701" s="4"/>
      <c r="AJ2701" s="1"/>
      <c r="AK2701" s="1"/>
      <c r="AL2701" s="1"/>
      <c r="AM2701" s="1"/>
    </row>
    <row r="2702" spans="1:39" ht="15" customHeight="1" x14ac:dyDescent="0.2">
      <c r="A2702" s="75">
        <f t="shared" si="925"/>
        <v>45637</v>
      </c>
      <c r="B2702" s="2">
        <f t="shared" si="916"/>
        <v>73.444424909999995</v>
      </c>
      <c r="C2702" s="157">
        <f t="shared" si="913"/>
        <v>73.040843420000016</v>
      </c>
      <c r="D2702" s="158">
        <f t="shared" si="926"/>
        <v>6997.15</v>
      </c>
      <c r="E2702" s="150">
        <f>IF(AND(K2702=1,K2701&gt;1),VLOOKUP(A2701,[1]Plan1!$GA$137:$GD$300,4),E2701)</f>
        <v>7036.33</v>
      </c>
      <c r="F2702" s="152">
        <f t="shared" si="917"/>
        <v>45565</v>
      </c>
      <c r="G2702" s="152">
        <f t="shared" si="914"/>
        <v>45595</v>
      </c>
      <c r="H2702" s="159">
        <f t="shared" si="918"/>
        <v>5.5994226220676957E-3</v>
      </c>
      <c r="I2702" s="160">
        <f t="shared" si="927"/>
        <v>45656</v>
      </c>
      <c r="J2702" s="155">
        <f t="shared" si="915"/>
        <v>30</v>
      </c>
      <c r="K2702" s="155">
        <f t="shared" si="911"/>
        <v>11</v>
      </c>
      <c r="L2702" s="2">
        <f t="shared" si="928"/>
        <v>1.0020494900000001</v>
      </c>
      <c r="M2702" s="157">
        <f t="shared" si="912"/>
        <v>1.0020494900000001</v>
      </c>
      <c r="N2702" s="2">
        <f t="shared" si="919"/>
        <v>73.190539889999997</v>
      </c>
      <c r="O2702" s="161">
        <f t="shared" si="929"/>
        <v>0</v>
      </c>
      <c r="P2702" s="162">
        <f t="shared" si="920"/>
        <v>0</v>
      </c>
      <c r="Q2702" s="157">
        <f t="shared" si="921"/>
        <v>0</v>
      </c>
      <c r="R2702" s="163">
        <f t="shared" si="930"/>
        <v>0.12</v>
      </c>
      <c r="S2702" s="161">
        <f t="shared" si="922"/>
        <v>11</v>
      </c>
      <c r="T2702" s="161">
        <v>360</v>
      </c>
      <c r="U2702" s="164">
        <f t="shared" si="923"/>
        <v>1.003468823</v>
      </c>
      <c r="V2702" s="157">
        <f t="shared" si="924"/>
        <v>0.25388502000000002</v>
      </c>
      <c r="W2702" s="2">
        <f t="shared" si="931"/>
        <v>0</v>
      </c>
      <c r="X2702" s="8"/>
      <c r="Y2702" s="8"/>
      <c r="Z2702" s="5"/>
      <c r="AA2702" s="1"/>
      <c r="AB2702" s="8"/>
      <c r="AC2702" s="3"/>
      <c r="AD2702" s="1"/>
      <c r="AE2702" s="3"/>
      <c r="AF2702" s="3"/>
      <c r="AG2702" s="4"/>
      <c r="AH2702" s="4"/>
      <c r="AI2702" s="4"/>
      <c r="AJ2702" s="1"/>
      <c r="AK2702" s="1"/>
      <c r="AL2702" s="1"/>
      <c r="AM2702" s="1"/>
    </row>
    <row r="2703" spans="1:39" ht="15" customHeight="1" x14ac:dyDescent="0.2">
      <c r="A2703" s="75">
        <f t="shared" si="925"/>
        <v>45638</v>
      </c>
      <c r="B2703" s="2">
        <f t="shared" si="916"/>
        <v>73.481224170000004</v>
      </c>
      <c r="C2703" s="157">
        <f t="shared" si="913"/>
        <v>73.040843420000016</v>
      </c>
      <c r="D2703" s="158">
        <f t="shared" si="926"/>
        <v>6997.15</v>
      </c>
      <c r="E2703" s="150">
        <f>IF(AND(K2703=1,K2702&gt;1),VLOOKUP(A2702,[1]Plan1!$GA$137:$GD$300,4),E2702)</f>
        <v>7036.33</v>
      </c>
      <c r="F2703" s="152">
        <f t="shared" si="917"/>
        <v>45565</v>
      </c>
      <c r="G2703" s="152">
        <f t="shared" si="914"/>
        <v>45595</v>
      </c>
      <c r="H2703" s="159">
        <f t="shared" si="918"/>
        <v>5.5994226220676957E-3</v>
      </c>
      <c r="I2703" s="160">
        <f t="shared" si="927"/>
        <v>45656</v>
      </c>
      <c r="J2703" s="155">
        <f t="shared" si="915"/>
        <v>30</v>
      </c>
      <c r="K2703" s="155">
        <f t="shared" si="911"/>
        <v>12</v>
      </c>
      <c r="L2703" s="2">
        <f t="shared" si="928"/>
        <v>1.0022360100000001</v>
      </c>
      <c r="M2703" s="157">
        <f t="shared" si="912"/>
        <v>1.0022360100000001</v>
      </c>
      <c r="N2703" s="2">
        <f t="shared" si="919"/>
        <v>73.204163469999997</v>
      </c>
      <c r="O2703" s="161">
        <f t="shared" si="929"/>
        <v>0</v>
      </c>
      <c r="P2703" s="162">
        <f t="shared" si="920"/>
        <v>0</v>
      </c>
      <c r="Q2703" s="157">
        <f t="shared" si="921"/>
        <v>0</v>
      </c>
      <c r="R2703" s="163">
        <f t="shared" si="930"/>
        <v>0.12</v>
      </c>
      <c r="S2703" s="161">
        <f t="shared" si="922"/>
        <v>12</v>
      </c>
      <c r="T2703" s="161">
        <v>360</v>
      </c>
      <c r="U2703" s="164">
        <f t="shared" si="923"/>
        <v>1.003784767</v>
      </c>
      <c r="V2703" s="157">
        <f t="shared" si="924"/>
        <v>0.27706069999999999</v>
      </c>
      <c r="W2703" s="2">
        <f t="shared" si="931"/>
        <v>0</v>
      </c>
      <c r="X2703" s="8"/>
      <c r="Y2703" s="8"/>
      <c r="Z2703" s="5"/>
      <c r="AA2703" s="1"/>
      <c r="AB2703" s="8"/>
      <c r="AC2703" s="3"/>
      <c r="AD2703" s="1"/>
      <c r="AE2703" s="3"/>
      <c r="AF2703" s="3"/>
      <c r="AG2703" s="4"/>
      <c r="AH2703" s="4"/>
      <c r="AI2703" s="4"/>
      <c r="AJ2703" s="1"/>
      <c r="AK2703" s="1"/>
      <c r="AL2703" s="1"/>
      <c r="AM2703" s="1"/>
    </row>
    <row r="2704" spans="1:39" ht="15" customHeight="1" x14ac:dyDescent="0.2">
      <c r="A2704" s="75">
        <f t="shared" si="925"/>
        <v>45639</v>
      </c>
      <c r="B2704" s="2">
        <f t="shared" si="916"/>
        <v>73.518042210000004</v>
      </c>
      <c r="C2704" s="157">
        <f t="shared" si="913"/>
        <v>73.040843420000016</v>
      </c>
      <c r="D2704" s="158">
        <f t="shared" si="926"/>
        <v>6997.15</v>
      </c>
      <c r="E2704" s="150">
        <f>IF(AND(K2704=1,K2703&gt;1),VLOOKUP(A2703,[1]Plan1!$GA$137:$GD$300,4),E2703)</f>
        <v>7036.33</v>
      </c>
      <c r="F2704" s="152">
        <f t="shared" si="917"/>
        <v>45565</v>
      </c>
      <c r="G2704" s="152">
        <f t="shared" si="914"/>
        <v>45595</v>
      </c>
      <c r="H2704" s="159">
        <f t="shared" si="918"/>
        <v>5.5994226220676957E-3</v>
      </c>
      <c r="I2704" s="160">
        <f t="shared" si="927"/>
        <v>45656</v>
      </c>
      <c r="J2704" s="155">
        <f t="shared" si="915"/>
        <v>30</v>
      </c>
      <c r="K2704" s="155">
        <f t="shared" si="911"/>
        <v>13</v>
      </c>
      <c r="L2704" s="2">
        <f t="shared" si="928"/>
        <v>1.00242257</v>
      </c>
      <c r="M2704" s="157">
        <f t="shared" si="912"/>
        <v>1.00242257</v>
      </c>
      <c r="N2704" s="2">
        <f t="shared" si="919"/>
        <v>73.217789969999998</v>
      </c>
      <c r="O2704" s="161">
        <f t="shared" si="929"/>
        <v>0</v>
      </c>
      <c r="P2704" s="162">
        <f t="shared" si="920"/>
        <v>0</v>
      </c>
      <c r="Q2704" s="157">
        <f t="shared" si="921"/>
        <v>0</v>
      </c>
      <c r="R2704" s="163">
        <f t="shared" si="930"/>
        <v>0.12</v>
      </c>
      <c r="S2704" s="161">
        <f t="shared" si="922"/>
        <v>13</v>
      </c>
      <c r="T2704" s="161">
        <v>360</v>
      </c>
      <c r="U2704" s="164">
        <f t="shared" si="923"/>
        <v>1.00410081</v>
      </c>
      <c r="V2704" s="157">
        <f t="shared" si="924"/>
        <v>0.30025224</v>
      </c>
      <c r="W2704" s="2">
        <f t="shared" si="931"/>
        <v>0</v>
      </c>
      <c r="X2704" s="8"/>
      <c r="Y2704" s="8"/>
      <c r="Z2704" s="5"/>
      <c r="AA2704" s="1"/>
      <c r="AB2704" s="8"/>
      <c r="AC2704" s="3"/>
      <c r="AD2704" s="1"/>
      <c r="AE2704" s="3"/>
      <c r="AF2704" s="3"/>
      <c r="AG2704" s="4"/>
      <c r="AH2704" s="4"/>
      <c r="AI2704" s="4"/>
      <c r="AJ2704" s="1"/>
      <c r="AK2704" s="1"/>
      <c r="AL2704" s="1"/>
      <c r="AM2704" s="1"/>
    </row>
    <row r="2705" spans="1:39" ht="15" customHeight="1" x14ac:dyDescent="0.2">
      <c r="A2705" s="75">
        <f t="shared" si="925"/>
        <v>45640</v>
      </c>
      <c r="B2705" s="2">
        <f t="shared" si="916"/>
        <v>73.554879119999995</v>
      </c>
      <c r="C2705" s="157">
        <f t="shared" si="913"/>
        <v>73.040843420000016</v>
      </c>
      <c r="D2705" s="158">
        <f t="shared" si="926"/>
        <v>6997.15</v>
      </c>
      <c r="E2705" s="150">
        <f>IF(AND(K2705=1,K2704&gt;1),VLOOKUP(A2704,[1]Plan1!$GA$137:$GD$300,4),E2704)</f>
        <v>7036.33</v>
      </c>
      <c r="F2705" s="152">
        <f t="shared" si="917"/>
        <v>45565</v>
      </c>
      <c r="G2705" s="152">
        <f t="shared" si="914"/>
        <v>45595</v>
      </c>
      <c r="H2705" s="159">
        <f t="shared" si="918"/>
        <v>5.5994226220676957E-3</v>
      </c>
      <c r="I2705" s="160">
        <f t="shared" si="927"/>
        <v>45656</v>
      </c>
      <c r="J2705" s="155">
        <f t="shared" si="915"/>
        <v>30</v>
      </c>
      <c r="K2705" s="155">
        <f t="shared" si="911"/>
        <v>14</v>
      </c>
      <c r="L2705" s="2">
        <f t="shared" si="928"/>
        <v>1.0026091699999999</v>
      </c>
      <c r="M2705" s="157">
        <f t="shared" si="912"/>
        <v>1.0026091699999999</v>
      </c>
      <c r="N2705" s="2">
        <f t="shared" si="919"/>
        <v>73.231419389999999</v>
      </c>
      <c r="O2705" s="161">
        <f t="shared" si="929"/>
        <v>0</v>
      </c>
      <c r="P2705" s="162">
        <f t="shared" si="920"/>
        <v>0</v>
      </c>
      <c r="Q2705" s="157">
        <f t="shared" si="921"/>
        <v>0</v>
      </c>
      <c r="R2705" s="163">
        <f t="shared" si="930"/>
        <v>0.12</v>
      </c>
      <c r="S2705" s="161">
        <f t="shared" si="922"/>
        <v>14</v>
      </c>
      <c r="T2705" s="161">
        <v>360</v>
      </c>
      <c r="U2705" s="164">
        <f t="shared" si="923"/>
        <v>1.004416953</v>
      </c>
      <c r="V2705" s="157">
        <f t="shared" si="924"/>
        <v>0.32345973</v>
      </c>
      <c r="W2705" s="2">
        <f t="shared" si="931"/>
        <v>0</v>
      </c>
      <c r="X2705" s="8"/>
      <c r="Y2705" s="8"/>
      <c r="Z2705" s="5"/>
      <c r="AA2705" s="1"/>
      <c r="AB2705" s="8"/>
      <c r="AC2705" s="3"/>
      <c r="AD2705" s="1"/>
      <c r="AE2705" s="3"/>
      <c r="AF2705" s="3"/>
      <c r="AG2705" s="4"/>
      <c r="AH2705" s="4"/>
      <c r="AI2705" s="4"/>
      <c r="AJ2705" s="1"/>
      <c r="AK2705" s="1"/>
      <c r="AL2705" s="1"/>
      <c r="AM2705" s="1"/>
    </row>
    <row r="2706" spans="1:39" ht="15" customHeight="1" x14ac:dyDescent="0.2">
      <c r="A2706" s="75">
        <f t="shared" si="925"/>
        <v>45641</v>
      </c>
      <c r="B2706" s="2">
        <f t="shared" si="916"/>
        <v>73.591734110000004</v>
      </c>
      <c r="C2706" s="157">
        <f t="shared" si="913"/>
        <v>73.040843420000016</v>
      </c>
      <c r="D2706" s="158">
        <f t="shared" si="926"/>
        <v>6997.15</v>
      </c>
      <c r="E2706" s="150">
        <f>IF(AND(K2706=1,K2705&gt;1),VLOOKUP(A2705,[1]Plan1!$GA$137:$GD$300,4),E2705)</f>
        <v>7036.33</v>
      </c>
      <c r="F2706" s="152">
        <f t="shared" si="917"/>
        <v>45565</v>
      </c>
      <c r="G2706" s="152">
        <f t="shared" si="914"/>
        <v>45595</v>
      </c>
      <c r="H2706" s="159">
        <f t="shared" si="918"/>
        <v>5.5994226220676957E-3</v>
      </c>
      <c r="I2706" s="160">
        <f t="shared" si="927"/>
        <v>45656</v>
      </c>
      <c r="J2706" s="155">
        <f t="shared" si="915"/>
        <v>30</v>
      </c>
      <c r="K2706" s="155">
        <f t="shared" si="911"/>
        <v>15</v>
      </c>
      <c r="L2706" s="2">
        <f t="shared" si="928"/>
        <v>1.0027957999999999</v>
      </c>
      <c r="M2706" s="157">
        <f t="shared" si="912"/>
        <v>1.0027957999999999</v>
      </c>
      <c r="N2706" s="2">
        <f t="shared" si="919"/>
        <v>73.245051009999997</v>
      </c>
      <c r="O2706" s="161">
        <f t="shared" si="929"/>
        <v>0</v>
      </c>
      <c r="P2706" s="162">
        <f t="shared" si="920"/>
        <v>0</v>
      </c>
      <c r="Q2706" s="157">
        <f t="shared" si="921"/>
        <v>0</v>
      </c>
      <c r="R2706" s="163">
        <f t="shared" si="930"/>
        <v>0.12</v>
      </c>
      <c r="S2706" s="161">
        <f t="shared" si="922"/>
        <v>15</v>
      </c>
      <c r="T2706" s="161">
        <v>360</v>
      </c>
      <c r="U2706" s="164">
        <f t="shared" si="923"/>
        <v>1.004733195</v>
      </c>
      <c r="V2706" s="157">
        <f t="shared" si="924"/>
        <v>0.34668310000000002</v>
      </c>
      <c r="W2706" s="2">
        <f t="shared" si="931"/>
        <v>0</v>
      </c>
      <c r="X2706" s="8"/>
      <c r="Y2706" s="8"/>
      <c r="Z2706" s="5"/>
      <c r="AA2706" s="1"/>
      <c r="AB2706" s="8"/>
      <c r="AC2706" s="3"/>
      <c r="AD2706" s="1"/>
      <c r="AE2706" s="3"/>
      <c r="AF2706" s="3"/>
      <c r="AG2706" s="4"/>
      <c r="AH2706" s="4"/>
      <c r="AI2706" s="4"/>
      <c r="AJ2706" s="1"/>
      <c r="AK2706" s="1"/>
      <c r="AL2706" s="1"/>
      <c r="AM2706" s="1"/>
    </row>
    <row r="2707" spans="1:39" ht="15" customHeight="1" x14ac:dyDescent="0.2">
      <c r="A2707" s="75">
        <f t="shared" si="925"/>
        <v>45642</v>
      </c>
      <c r="B2707" s="2">
        <f t="shared" si="916"/>
        <v>73.628607240000008</v>
      </c>
      <c r="C2707" s="157">
        <f t="shared" si="913"/>
        <v>73.040843420000016</v>
      </c>
      <c r="D2707" s="158">
        <f t="shared" si="926"/>
        <v>6997.15</v>
      </c>
      <c r="E2707" s="150">
        <f>IF(AND(K2707=1,K2706&gt;1),VLOOKUP(A2706,[1]Plan1!$GA$137:$GD$300,4),E2706)</f>
        <v>7036.33</v>
      </c>
      <c r="F2707" s="152">
        <f t="shared" si="917"/>
        <v>45565</v>
      </c>
      <c r="G2707" s="152">
        <f t="shared" si="914"/>
        <v>45595</v>
      </c>
      <c r="H2707" s="159">
        <f t="shared" si="918"/>
        <v>5.5994226220676957E-3</v>
      </c>
      <c r="I2707" s="160">
        <f t="shared" si="927"/>
        <v>45656</v>
      </c>
      <c r="J2707" s="155">
        <f t="shared" si="915"/>
        <v>30</v>
      </c>
      <c r="K2707" s="155">
        <f t="shared" si="911"/>
        <v>16</v>
      </c>
      <c r="L2707" s="2">
        <f t="shared" si="928"/>
        <v>1.0029824599999999</v>
      </c>
      <c r="M2707" s="157">
        <f t="shared" si="912"/>
        <v>1.0029824599999999</v>
      </c>
      <c r="N2707" s="2">
        <f t="shared" si="919"/>
        <v>73.258684810000005</v>
      </c>
      <c r="O2707" s="161">
        <f t="shared" si="929"/>
        <v>0</v>
      </c>
      <c r="P2707" s="162">
        <f t="shared" si="920"/>
        <v>0</v>
      </c>
      <c r="Q2707" s="157">
        <f t="shared" si="921"/>
        <v>0</v>
      </c>
      <c r="R2707" s="163">
        <f t="shared" si="930"/>
        <v>0.12</v>
      </c>
      <c r="S2707" s="161">
        <f t="shared" si="922"/>
        <v>16</v>
      </c>
      <c r="T2707" s="161">
        <v>360</v>
      </c>
      <c r="U2707" s="164">
        <f t="shared" si="923"/>
        <v>1.0050495370000001</v>
      </c>
      <c r="V2707" s="157">
        <f t="shared" si="924"/>
        <v>0.36992243000000002</v>
      </c>
      <c r="W2707" s="2">
        <f t="shared" si="931"/>
        <v>0</v>
      </c>
      <c r="X2707" s="8"/>
      <c r="Y2707" s="8"/>
      <c r="Z2707" s="5"/>
      <c r="AA2707" s="1"/>
      <c r="AB2707" s="8"/>
      <c r="AC2707" s="3"/>
      <c r="AD2707" s="1"/>
      <c r="AE2707" s="3"/>
      <c r="AF2707" s="3"/>
      <c r="AG2707" s="4"/>
      <c r="AH2707" s="4"/>
      <c r="AI2707" s="4"/>
      <c r="AJ2707" s="1"/>
      <c r="AK2707" s="1"/>
      <c r="AL2707" s="1"/>
      <c r="AM2707" s="1"/>
    </row>
    <row r="2708" spans="1:39" ht="15" customHeight="1" x14ac:dyDescent="0.2">
      <c r="A2708" s="75">
        <f t="shared" si="925"/>
        <v>45643</v>
      </c>
      <c r="B2708" s="2">
        <f t="shared" si="916"/>
        <v>73.665499190000006</v>
      </c>
      <c r="C2708" s="157">
        <f t="shared" si="913"/>
        <v>73.040843420000016</v>
      </c>
      <c r="D2708" s="158">
        <f t="shared" si="926"/>
        <v>6997.15</v>
      </c>
      <c r="E2708" s="150">
        <f>IF(AND(K2708=1,K2707&gt;1),VLOOKUP(A2707,[1]Plan1!$GA$137:$GD$300,4),E2707)</f>
        <v>7036.33</v>
      </c>
      <c r="F2708" s="152">
        <f t="shared" si="917"/>
        <v>45565</v>
      </c>
      <c r="G2708" s="152">
        <f t="shared" si="914"/>
        <v>45595</v>
      </c>
      <c r="H2708" s="159">
        <f t="shared" si="918"/>
        <v>5.5994226220676957E-3</v>
      </c>
      <c r="I2708" s="160">
        <f t="shared" si="927"/>
        <v>45656</v>
      </c>
      <c r="J2708" s="155">
        <f t="shared" si="915"/>
        <v>30</v>
      </c>
      <c r="K2708" s="155">
        <f t="shared" si="911"/>
        <v>17</v>
      </c>
      <c r="L2708" s="2">
        <f t="shared" si="928"/>
        <v>1.0031691599999999</v>
      </c>
      <c r="M2708" s="157">
        <f t="shared" si="912"/>
        <v>1.0031691599999999</v>
      </c>
      <c r="N2708" s="2">
        <f t="shared" si="919"/>
        <v>73.272321529999999</v>
      </c>
      <c r="O2708" s="161">
        <f t="shared" si="929"/>
        <v>0</v>
      </c>
      <c r="P2708" s="162">
        <f t="shared" si="920"/>
        <v>0</v>
      </c>
      <c r="Q2708" s="157">
        <f t="shared" si="921"/>
        <v>0</v>
      </c>
      <c r="R2708" s="163">
        <f t="shared" si="930"/>
        <v>0.12</v>
      </c>
      <c r="S2708" s="161">
        <f t="shared" si="922"/>
        <v>17</v>
      </c>
      <c r="T2708" s="161">
        <v>360</v>
      </c>
      <c r="U2708" s="164">
        <f t="shared" si="923"/>
        <v>1.0053659779999999</v>
      </c>
      <c r="V2708" s="157">
        <f t="shared" si="924"/>
        <v>0.39317765999999998</v>
      </c>
      <c r="W2708" s="2">
        <f t="shared" si="931"/>
        <v>0</v>
      </c>
      <c r="X2708" s="8"/>
      <c r="Y2708" s="8"/>
      <c r="Z2708" s="5"/>
      <c r="AA2708" s="1"/>
      <c r="AB2708" s="8"/>
      <c r="AC2708" s="3"/>
      <c r="AD2708" s="1"/>
      <c r="AE2708" s="3"/>
      <c r="AF2708" s="3"/>
      <c r="AG2708" s="4"/>
      <c r="AH2708" s="4"/>
      <c r="AI2708" s="4"/>
      <c r="AJ2708" s="1"/>
      <c r="AK2708" s="1"/>
      <c r="AL2708" s="1"/>
      <c r="AM2708" s="1"/>
    </row>
    <row r="2709" spans="1:39" ht="15" customHeight="1" x14ac:dyDescent="0.2">
      <c r="A2709" s="75">
        <f t="shared" si="925"/>
        <v>45644</v>
      </c>
      <c r="B2709" s="2">
        <f t="shared" si="916"/>
        <v>73.702410040000004</v>
      </c>
      <c r="C2709" s="157">
        <f t="shared" si="913"/>
        <v>73.040843420000016</v>
      </c>
      <c r="D2709" s="158">
        <f t="shared" si="926"/>
        <v>6997.15</v>
      </c>
      <c r="E2709" s="150">
        <f>IF(AND(K2709=1,K2708&gt;1),VLOOKUP(A2708,[1]Plan1!$GA$137:$GD$300,4),E2708)</f>
        <v>7036.33</v>
      </c>
      <c r="F2709" s="152">
        <f t="shared" si="917"/>
        <v>45565</v>
      </c>
      <c r="G2709" s="152">
        <f t="shared" si="914"/>
        <v>45595</v>
      </c>
      <c r="H2709" s="159">
        <f t="shared" si="918"/>
        <v>5.5994226220676957E-3</v>
      </c>
      <c r="I2709" s="160">
        <f t="shared" si="927"/>
        <v>45656</v>
      </c>
      <c r="J2709" s="155">
        <f t="shared" si="915"/>
        <v>30</v>
      </c>
      <c r="K2709" s="155">
        <f t="shared" si="911"/>
        <v>18</v>
      </c>
      <c r="L2709" s="2">
        <f t="shared" si="928"/>
        <v>1.0033559000000001</v>
      </c>
      <c r="M2709" s="157">
        <f t="shared" si="912"/>
        <v>1.0033559000000001</v>
      </c>
      <c r="N2709" s="2">
        <f t="shared" si="919"/>
        <v>73.285961180000001</v>
      </c>
      <c r="O2709" s="161">
        <f t="shared" si="929"/>
        <v>0</v>
      </c>
      <c r="P2709" s="162">
        <f t="shared" si="920"/>
        <v>0</v>
      </c>
      <c r="Q2709" s="157">
        <f t="shared" si="921"/>
        <v>0</v>
      </c>
      <c r="R2709" s="163">
        <f t="shared" si="930"/>
        <v>0.12</v>
      </c>
      <c r="S2709" s="161">
        <f t="shared" si="922"/>
        <v>18</v>
      </c>
      <c r="T2709" s="161">
        <v>360</v>
      </c>
      <c r="U2709" s="164">
        <f t="shared" si="923"/>
        <v>1.0056825190000001</v>
      </c>
      <c r="V2709" s="157">
        <f t="shared" si="924"/>
        <v>0.41644885999999998</v>
      </c>
      <c r="W2709" s="2">
        <f t="shared" si="931"/>
        <v>0</v>
      </c>
      <c r="X2709" s="8"/>
      <c r="Y2709" s="8"/>
      <c r="Z2709" s="5"/>
      <c r="AA2709" s="1"/>
      <c r="AB2709" s="8"/>
      <c r="AC2709" s="3"/>
      <c r="AD2709" s="1"/>
      <c r="AE2709" s="3"/>
      <c r="AF2709" s="3"/>
      <c r="AG2709" s="4"/>
      <c r="AH2709" s="4"/>
      <c r="AI2709" s="4"/>
      <c r="AJ2709" s="1"/>
      <c r="AK2709" s="1"/>
      <c r="AL2709" s="1"/>
      <c r="AM2709" s="1"/>
    </row>
    <row r="2710" spans="1:39" ht="15" customHeight="1" x14ac:dyDescent="0.2">
      <c r="A2710" s="75">
        <f t="shared" si="925"/>
        <v>45645</v>
      </c>
      <c r="B2710" s="2">
        <f t="shared" si="916"/>
        <v>73.739338249999989</v>
      </c>
      <c r="C2710" s="157">
        <f t="shared" si="913"/>
        <v>73.040843420000016</v>
      </c>
      <c r="D2710" s="158">
        <f t="shared" si="926"/>
        <v>6997.15</v>
      </c>
      <c r="E2710" s="150">
        <f>IF(AND(K2710=1,K2709&gt;1),VLOOKUP(A2709,[1]Plan1!$GA$137:$GD$300,4),E2709)</f>
        <v>7036.33</v>
      </c>
      <c r="F2710" s="152">
        <f t="shared" si="917"/>
        <v>45565</v>
      </c>
      <c r="G2710" s="152">
        <f t="shared" si="914"/>
        <v>45595</v>
      </c>
      <c r="H2710" s="159">
        <f t="shared" si="918"/>
        <v>5.5994226220676957E-3</v>
      </c>
      <c r="I2710" s="160">
        <f t="shared" si="927"/>
        <v>45656</v>
      </c>
      <c r="J2710" s="155">
        <f t="shared" si="915"/>
        <v>30</v>
      </c>
      <c r="K2710" s="155">
        <f t="shared" si="911"/>
        <v>19</v>
      </c>
      <c r="L2710" s="2">
        <f t="shared" si="928"/>
        <v>1.0035426599999999</v>
      </c>
      <c r="M2710" s="157">
        <f t="shared" si="912"/>
        <v>1.0035426599999999</v>
      </c>
      <c r="N2710" s="2">
        <f t="shared" si="919"/>
        <v>73.299602289999996</v>
      </c>
      <c r="O2710" s="161">
        <f t="shared" si="929"/>
        <v>0</v>
      </c>
      <c r="P2710" s="162">
        <f t="shared" si="920"/>
        <v>0</v>
      </c>
      <c r="Q2710" s="157">
        <f t="shared" si="921"/>
        <v>0</v>
      </c>
      <c r="R2710" s="163">
        <f t="shared" si="930"/>
        <v>0.12</v>
      </c>
      <c r="S2710" s="161">
        <f t="shared" si="922"/>
        <v>19</v>
      </c>
      <c r="T2710" s="161">
        <v>360</v>
      </c>
      <c r="U2710" s="164">
        <f t="shared" si="923"/>
        <v>1.0059991589999999</v>
      </c>
      <c r="V2710" s="157">
        <f t="shared" si="924"/>
        <v>0.43973595999999998</v>
      </c>
      <c r="W2710" s="2">
        <f t="shared" si="931"/>
        <v>0</v>
      </c>
      <c r="X2710" s="8"/>
      <c r="Y2710" s="8"/>
      <c r="Z2710" s="5"/>
      <c r="AA2710" s="1"/>
      <c r="AB2710" s="8"/>
      <c r="AC2710" s="3"/>
      <c r="AD2710" s="1"/>
      <c r="AE2710" s="3"/>
      <c r="AF2710" s="3"/>
      <c r="AG2710" s="4"/>
      <c r="AH2710" s="4"/>
      <c r="AI2710" s="4"/>
      <c r="AJ2710" s="1"/>
      <c r="AK2710" s="1"/>
      <c r="AL2710" s="1"/>
      <c r="AM2710" s="1"/>
    </row>
    <row r="2711" spans="1:39" ht="15" customHeight="1" x14ac:dyDescent="0.2">
      <c r="A2711" s="75">
        <f t="shared" si="925"/>
        <v>45646</v>
      </c>
      <c r="B2711" s="2">
        <f t="shared" si="916"/>
        <v>73.77628618</v>
      </c>
      <c r="C2711" s="157">
        <f t="shared" si="913"/>
        <v>73.040843420000016</v>
      </c>
      <c r="D2711" s="158">
        <f t="shared" si="926"/>
        <v>6997.15</v>
      </c>
      <c r="E2711" s="150">
        <f>IF(AND(K2711=1,K2710&gt;1),VLOOKUP(A2710,[1]Plan1!$GA$137:$GD$300,4),E2710)</f>
        <v>7036.33</v>
      </c>
      <c r="F2711" s="152">
        <f t="shared" si="917"/>
        <v>45565</v>
      </c>
      <c r="G2711" s="152">
        <f t="shared" si="914"/>
        <v>45595</v>
      </c>
      <c r="H2711" s="159">
        <f t="shared" si="918"/>
        <v>5.5994226220676957E-3</v>
      </c>
      <c r="I2711" s="160">
        <f t="shared" si="927"/>
        <v>45656</v>
      </c>
      <c r="J2711" s="155">
        <f t="shared" si="915"/>
        <v>30</v>
      </c>
      <c r="K2711" s="155">
        <f t="shared" si="911"/>
        <v>20</v>
      </c>
      <c r="L2711" s="2">
        <f t="shared" si="928"/>
        <v>1.0037294699999999</v>
      </c>
      <c r="M2711" s="157">
        <f t="shared" si="912"/>
        <v>1.0037294699999999</v>
      </c>
      <c r="N2711" s="2">
        <f t="shared" si="919"/>
        <v>73.313247050000001</v>
      </c>
      <c r="O2711" s="161">
        <f t="shared" si="929"/>
        <v>0</v>
      </c>
      <c r="P2711" s="162">
        <f t="shared" si="920"/>
        <v>0</v>
      </c>
      <c r="Q2711" s="157">
        <f t="shared" si="921"/>
        <v>0</v>
      </c>
      <c r="R2711" s="163">
        <f t="shared" si="930"/>
        <v>0.12</v>
      </c>
      <c r="S2711" s="161">
        <f t="shared" si="922"/>
        <v>20</v>
      </c>
      <c r="T2711" s="161">
        <v>360</v>
      </c>
      <c r="U2711" s="164">
        <f t="shared" si="923"/>
        <v>1.0063158999999999</v>
      </c>
      <c r="V2711" s="157">
        <f t="shared" si="924"/>
        <v>0.46303913000000002</v>
      </c>
      <c r="W2711" s="2">
        <f t="shared" si="931"/>
        <v>0</v>
      </c>
      <c r="X2711" s="8"/>
      <c r="Y2711" s="8"/>
      <c r="Z2711" s="5"/>
      <c r="AA2711" s="1"/>
      <c r="AB2711" s="8"/>
      <c r="AC2711" s="3"/>
      <c r="AD2711" s="1"/>
      <c r="AE2711" s="3"/>
      <c r="AF2711" s="3"/>
      <c r="AG2711" s="4"/>
      <c r="AH2711" s="4"/>
      <c r="AI2711" s="4"/>
      <c r="AJ2711" s="1"/>
      <c r="AK2711" s="1"/>
      <c r="AL2711" s="1"/>
      <c r="AM2711" s="1"/>
    </row>
    <row r="2712" spans="1:39" ht="15" customHeight="1" x14ac:dyDescent="0.2">
      <c r="A2712" s="75">
        <f t="shared" si="925"/>
        <v>45647</v>
      </c>
      <c r="B2712" s="2">
        <f t="shared" si="916"/>
        <v>73.813252219999995</v>
      </c>
      <c r="C2712" s="157">
        <f t="shared" si="913"/>
        <v>73.040843420000016</v>
      </c>
      <c r="D2712" s="158">
        <f t="shared" si="926"/>
        <v>6997.15</v>
      </c>
      <c r="E2712" s="150">
        <f>IF(AND(K2712=1,K2711&gt;1),VLOOKUP(A2711,[1]Plan1!$GA$137:$GD$300,4),E2711)</f>
        <v>7036.33</v>
      </c>
      <c r="F2712" s="152">
        <f t="shared" si="917"/>
        <v>45565</v>
      </c>
      <c r="G2712" s="152">
        <f t="shared" si="914"/>
        <v>45595</v>
      </c>
      <c r="H2712" s="159">
        <f t="shared" si="918"/>
        <v>5.5994226220676957E-3</v>
      </c>
      <c r="I2712" s="160">
        <f t="shared" si="927"/>
        <v>45656</v>
      </c>
      <c r="J2712" s="155">
        <f t="shared" si="915"/>
        <v>30</v>
      </c>
      <c r="K2712" s="155">
        <f t="shared" si="911"/>
        <v>21</v>
      </c>
      <c r="L2712" s="2">
        <f t="shared" si="928"/>
        <v>1.0039163099999999</v>
      </c>
      <c r="M2712" s="157">
        <f t="shared" si="912"/>
        <v>1.0039163099999999</v>
      </c>
      <c r="N2712" s="2">
        <f t="shared" si="919"/>
        <v>73.326893999999996</v>
      </c>
      <c r="O2712" s="161">
        <f t="shared" si="929"/>
        <v>0</v>
      </c>
      <c r="P2712" s="162">
        <f t="shared" si="920"/>
        <v>0</v>
      </c>
      <c r="Q2712" s="157">
        <f t="shared" si="921"/>
        <v>0</v>
      </c>
      <c r="R2712" s="163">
        <f t="shared" si="930"/>
        <v>0.12</v>
      </c>
      <c r="S2712" s="161">
        <f t="shared" si="922"/>
        <v>21</v>
      </c>
      <c r="T2712" s="161">
        <v>360</v>
      </c>
      <c r="U2712" s="164">
        <f t="shared" si="923"/>
        <v>1.0066327399999999</v>
      </c>
      <c r="V2712" s="157">
        <f t="shared" si="924"/>
        <v>0.48635822000000001</v>
      </c>
      <c r="W2712" s="2">
        <f t="shared" si="931"/>
        <v>0</v>
      </c>
      <c r="X2712" s="8"/>
      <c r="Y2712" s="8"/>
      <c r="Z2712" s="5"/>
      <c r="AA2712" s="1"/>
      <c r="AB2712" s="8"/>
      <c r="AC2712" s="3"/>
      <c r="AD2712" s="1"/>
      <c r="AE2712" s="3"/>
      <c r="AF2712" s="3"/>
      <c r="AG2712" s="4"/>
      <c r="AH2712" s="4"/>
      <c r="AI2712" s="4"/>
      <c r="AJ2712" s="1"/>
      <c r="AK2712" s="1"/>
      <c r="AL2712" s="1"/>
      <c r="AM2712" s="1"/>
    </row>
    <row r="2713" spans="1:39" ht="15" customHeight="1" x14ac:dyDescent="0.2">
      <c r="A2713" s="75">
        <f t="shared" si="925"/>
        <v>45648</v>
      </c>
      <c r="B2713" s="2">
        <f t="shared" si="916"/>
        <v>73.850236439999989</v>
      </c>
      <c r="C2713" s="157">
        <f t="shared" si="913"/>
        <v>73.040843420000016</v>
      </c>
      <c r="D2713" s="158">
        <f t="shared" si="926"/>
        <v>6997.15</v>
      </c>
      <c r="E2713" s="150">
        <f>IF(AND(K2713=1,K2712&gt;1),VLOOKUP(A2712,[1]Plan1!$GA$137:$GD$300,4),E2712)</f>
        <v>7036.33</v>
      </c>
      <c r="F2713" s="152">
        <f t="shared" si="917"/>
        <v>45565</v>
      </c>
      <c r="G2713" s="152">
        <f t="shared" si="914"/>
        <v>45595</v>
      </c>
      <c r="H2713" s="159">
        <f t="shared" si="918"/>
        <v>5.5994226220676957E-3</v>
      </c>
      <c r="I2713" s="160">
        <f t="shared" si="927"/>
        <v>45656</v>
      </c>
      <c r="J2713" s="155">
        <f t="shared" si="915"/>
        <v>30</v>
      </c>
      <c r="K2713" s="155">
        <f t="shared" si="911"/>
        <v>22</v>
      </c>
      <c r="L2713" s="2">
        <f t="shared" si="928"/>
        <v>1.00410318</v>
      </c>
      <c r="M2713" s="157">
        <f t="shared" si="912"/>
        <v>1.00410318</v>
      </c>
      <c r="N2713" s="2">
        <f t="shared" si="919"/>
        <v>73.340543139999994</v>
      </c>
      <c r="O2713" s="161">
        <f t="shared" si="929"/>
        <v>0</v>
      </c>
      <c r="P2713" s="162">
        <f t="shared" si="920"/>
        <v>0</v>
      </c>
      <c r="Q2713" s="157">
        <f t="shared" si="921"/>
        <v>0</v>
      </c>
      <c r="R2713" s="163">
        <f t="shared" si="930"/>
        <v>0.12</v>
      </c>
      <c r="S2713" s="161">
        <f t="shared" si="922"/>
        <v>22</v>
      </c>
      <c r="T2713" s="161">
        <v>360</v>
      </c>
      <c r="U2713" s="164">
        <f t="shared" si="923"/>
        <v>1.00694968</v>
      </c>
      <c r="V2713" s="157">
        <f t="shared" si="924"/>
        <v>0.50969330000000002</v>
      </c>
      <c r="W2713" s="2">
        <f t="shared" si="931"/>
        <v>0</v>
      </c>
      <c r="X2713" s="8"/>
      <c r="Y2713" s="8"/>
      <c r="Z2713" s="5"/>
      <c r="AA2713" s="1"/>
      <c r="AB2713" s="8"/>
      <c r="AC2713" s="3"/>
      <c r="AD2713" s="1"/>
      <c r="AE2713" s="3"/>
      <c r="AF2713" s="3"/>
      <c r="AG2713" s="4"/>
      <c r="AH2713" s="4"/>
      <c r="AI2713" s="4"/>
      <c r="AJ2713" s="1"/>
      <c r="AK2713" s="1"/>
      <c r="AL2713" s="1"/>
      <c r="AM2713" s="1"/>
    </row>
    <row r="2714" spans="1:39" ht="15" customHeight="1" x14ac:dyDescent="0.2">
      <c r="A2714" s="75">
        <f t="shared" si="925"/>
        <v>45649</v>
      </c>
      <c r="B2714" s="2">
        <f t="shared" si="916"/>
        <v>73.887239530000002</v>
      </c>
      <c r="C2714" s="157">
        <f t="shared" si="913"/>
        <v>73.040843420000016</v>
      </c>
      <c r="D2714" s="158">
        <f t="shared" si="926"/>
        <v>6997.15</v>
      </c>
      <c r="E2714" s="150">
        <f>IF(AND(K2714=1,K2713&gt;1),VLOOKUP(A2713,[1]Plan1!$GA$137:$GD$300,4),E2713)</f>
        <v>7036.33</v>
      </c>
      <c r="F2714" s="152">
        <f t="shared" si="917"/>
        <v>45565</v>
      </c>
      <c r="G2714" s="152">
        <f t="shared" si="914"/>
        <v>45595</v>
      </c>
      <c r="H2714" s="159">
        <f t="shared" si="918"/>
        <v>5.5994226220676957E-3</v>
      </c>
      <c r="I2714" s="160">
        <f t="shared" si="927"/>
        <v>45656</v>
      </c>
      <c r="J2714" s="155">
        <f t="shared" si="915"/>
        <v>30</v>
      </c>
      <c r="K2714" s="155">
        <f t="shared" si="911"/>
        <v>23</v>
      </c>
      <c r="L2714" s="2">
        <f t="shared" si="928"/>
        <v>1.00429009</v>
      </c>
      <c r="M2714" s="157">
        <f t="shared" si="912"/>
        <v>1.00429009</v>
      </c>
      <c r="N2714" s="2">
        <f t="shared" si="919"/>
        <v>73.35419521</v>
      </c>
      <c r="O2714" s="161">
        <f t="shared" si="929"/>
        <v>0</v>
      </c>
      <c r="P2714" s="162">
        <f t="shared" si="920"/>
        <v>0</v>
      </c>
      <c r="Q2714" s="157">
        <f t="shared" si="921"/>
        <v>0</v>
      </c>
      <c r="R2714" s="163">
        <f t="shared" si="930"/>
        <v>0.12</v>
      </c>
      <c r="S2714" s="161">
        <f t="shared" si="922"/>
        <v>23</v>
      </c>
      <c r="T2714" s="161">
        <v>360</v>
      </c>
      <c r="U2714" s="164">
        <f t="shared" si="923"/>
        <v>1.007266719</v>
      </c>
      <c r="V2714" s="157">
        <f t="shared" si="924"/>
        <v>0.53304432000000002</v>
      </c>
      <c r="W2714" s="2">
        <f t="shared" si="931"/>
        <v>0</v>
      </c>
      <c r="X2714" s="8"/>
      <c r="Y2714" s="8"/>
      <c r="Z2714" s="5"/>
      <c r="AA2714" s="1"/>
      <c r="AB2714" s="8"/>
      <c r="AC2714" s="3"/>
      <c r="AD2714" s="1"/>
      <c r="AE2714" s="3"/>
      <c r="AF2714" s="3"/>
      <c r="AG2714" s="4"/>
      <c r="AH2714" s="4"/>
      <c r="AI2714" s="4"/>
      <c r="AJ2714" s="1"/>
      <c r="AK2714" s="1"/>
      <c r="AL2714" s="1"/>
      <c r="AM2714" s="1"/>
    </row>
    <row r="2715" spans="1:39" ht="15" customHeight="1" x14ac:dyDescent="0.2">
      <c r="A2715" s="75">
        <f t="shared" si="925"/>
        <v>45650</v>
      </c>
      <c r="B2715" s="2">
        <f t="shared" si="916"/>
        <v>73.924260880000006</v>
      </c>
      <c r="C2715" s="157">
        <f t="shared" si="913"/>
        <v>73.040843420000016</v>
      </c>
      <c r="D2715" s="158">
        <f t="shared" si="926"/>
        <v>6997.15</v>
      </c>
      <c r="E2715" s="150">
        <f>IF(AND(K2715=1,K2714&gt;1),VLOOKUP(A2714,[1]Plan1!$GA$137:$GD$300,4),E2714)</f>
        <v>7036.33</v>
      </c>
      <c r="F2715" s="152">
        <f t="shared" si="917"/>
        <v>45565</v>
      </c>
      <c r="G2715" s="152">
        <f t="shared" si="914"/>
        <v>45595</v>
      </c>
      <c r="H2715" s="159">
        <f t="shared" si="918"/>
        <v>5.5994226220676957E-3</v>
      </c>
      <c r="I2715" s="160">
        <f t="shared" si="927"/>
        <v>45656</v>
      </c>
      <c r="J2715" s="155">
        <f t="shared" si="915"/>
        <v>30</v>
      </c>
      <c r="K2715" s="155">
        <f t="shared" ref="K2715:K2752" si="932">(J2715-(I2715-A2715))</f>
        <v>24</v>
      </c>
      <c r="L2715" s="2">
        <f t="shared" si="928"/>
        <v>1.0044770300000001</v>
      </c>
      <c r="M2715" s="157">
        <f t="shared" ref="M2715:M2752" si="933">L2715</f>
        <v>1.0044770300000001</v>
      </c>
      <c r="N2715" s="2">
        <f t="shared" si="919"/>
        <v>73.367849460000002</v>
      </c>
      <c r="O2715" s="161">
        <f t="shared" si="929"/>
        <v>0</v>
      </c>
      <c r="P2715" s="162">
        <f t="shared" si="920"/>
        <v>0</v>
      </c>
      <c r="Q2715" s="157">
        <f t="shared" si="921"/>
        <v>0</v>
      </c>
      <c r="R2715" s="163">
        <f t="shared" si="930"/>
        <v>0.12</v>
      </c>
      <c r="S2715" s="161">
        <f t="shared" si="922"/>
        <v>24</v>
      </c>
      <c r="T2715" s="161">
        <v>360</v>
      </c>
      <c r="U2715" s="164">
        <f t="shared" si="923"/>
        <v>1.0075838589999999</v>
      </c>
      <c r="V2715" s="157">
        <f t="shared" si="924"/>
        <v>0.55641141999999999</v>
      </c>
      <c r="W2715" s="2">
        <f t="shared" si="931"/>
        <v>0</v>
      </c>
      <c r="X2715" s="8"/>
      <c r="Y2715" s="8"/>
      <c r="Z2715" s="5"/>
      <c r="AA2715" s="1"/>
      <c r="AB2715" s="8"/>
      <c r="AC2715" s="3"/>
      <c r="AD2715" s="1"/>
      <c r="AE2715" s="3"/>
      <c r="AF2715" s="3"/>
      <c r="AG2715" s="4"/>
      <c r="AH2715" s="4"/>
      <c r="AI2715" s="4"/>
      <c r="AJ2715" s="1"/>
      <c r="AK2715" s="1"/>
      <c r="AL2715" s="1"/>
      <c r="AM2715" s="1"/>
    </row>
    <row r="2716" spans="1:39" ht="15" customHeight="1" x14ac:dyDescent="0.2">
      <c r="A2716" s="75">
        <f t="shared" si="925"/>
        <v>45651</v>
      </c>
      <c r="B2716" s="2">
        <f t="shared" si="916"/>
        <v>73.961301109999994</v>
      </c>
      <c r="C2716" s="157">
        <f t="shared" si="913"/>
        <v>73.040843420000016</v>
      </c>
      <c r="D2716" s="158">
        <f t="shared" si="926"/>
        <v>6997.15</v>
      </c>
      <c r="E2716" s="150">
        <f>IF(AND(K2716=1,K2715&gt;1),VLOOKUP(A2715,[1]Plan1!$GA$137:$GD$300,4),E2715)</f>
        <v>7036.33</v>
      </c>
      <c r="F2716" s="152">
        <f t="shared" si="917"/>
        <v>45565</v>
      </c>
      <c r="G2716" s="152">
        <f t="shared" si="914"/>
        <v>45595</v>
      </c>
      <c r="H2716" s="159">
        <f t="shared" si="918"/>
        <v>5.5994226220676957E-3</v>
      </c>
      <c r="I2716" s="160">
        <f t="shared" si="927"/>
        <v>45656</v>
      </c>
      <c r="J2716" s="155">
        <f t="shared" si="915"/>
        <v>30</v>
      </c>
      <c r="K2716" s="155">
        <f t="shared" si="932"/>
        <v>25</v>
      </c>
      <c r="L2716" s="2">
        <f t="shared" si="928"/>
        <v>1.0046640099999999</v>
      </c>
      <c r="M2716" s="157">
        <f t="shared" si="933"/>
        <v>1.0046640099999999</v>
      </c>
      <c r="N2716" s="2">
        <f t="shared" si="919"/>
        <v>73.381506639999998</v>
      </c>
      <c r="O2716" s="161">
        <f t="shared" si="929"/>
        <v>0</v>
      </c>
      <c r="P2716" s="162">
        <f t="shared" si="920"/>
        <v>0</v>
      </c>
      <c r="Q2716" s="157">
        <f t="shared" si="921"/>
        <v>0</v>
      </c>
      <c r="R2716" s="163">
        <f t="shared" si="930"/>
        <v>0.12</v>
      </c>
      <c r="S2716" s="161">
        <f t="shared" si="922"/>
        <v>25</v>
      </c>
      <c r="T2716" s="161">
        <v>360</v>
      </c>
      <c r="U2716" s="164">
        <f t="shared" si="923"/>
        <v>1.0079010980000001</v>
      </c>
      <c r="V2716" s="157">
        <f t="shared" si="924"/>
        <v>0.57979446999999995</v>
      </c>
      <c r="W2716" s="2">
        <f t="shared" si="931"/>
        <v>0</v>
      </c>
      <c r="X2716" s="8"/>
      <c r="Y2716" s="8"/>
      <c r="Z2716" s="5"/>
      <c r="AA2716" s="1"/>
      <c r="AB2716" s="8"/>
      <c r="AC2716" s="3"/>
      <c r="AD2716" s="1"/>
      <c r="AE2716" s="3"/>
      <c r="AF2716" s="3"/>
      <c r="AG2716" s="4"/>
      <c r="AH2716" s="4"/>
      <c r="AI2716" s="4"/>
      <c r="AJ2716" s="1"/>
      <c r="AK2716" s="1"/>
      <c r="AL2716" s="1"/>
      <c r="AM2716" s="1"/>
    </row>
    <row r="2717" spans="1:39" ht="15" customHeight="1" x14ac:dyDescent="0.2">
      <c r="A2717" s="75">
        <f t="shared" si="925"/>
        <v>45652</v>
      </c>
      <c r="B2717" s="2">
        <f t="shared" si="916"/>
        <v>73.998359550000004</v>
      </c>
      <c r="C2717" s="157">
        <f t="shared" si="913"/>
        <v>73.040843420000016</v>
      </c>
      <c r="D2717" s="158">
        <f t="shared" si="926"/>
        <v>6997.15</v>
      </c>
      <c r="E2717" s="150">
        <f>IF(AND(K2717=1,K2716&gt;1),VLOOKUP(A2716,[1]Plan1!$GA$137:$GD$300,4),E2716)</f>
        <v>7036.33</v>
      </c>
      <c r="F2717" s="152">
        <f t="shared" si="917"/>
        <v>45565</v>
      </c>
      <c r="G2717" s="152">
        <f t="shared" si="914"/>
        <v>45595</v>
      </c>
      <c r="H2717" s="159">
        <f t="shared" si="918"/>
        <v>5.5994226220676957E-3</v>
      </c>
      <c r="I2717" s="160">
        <f t="shared" si="927"/>
        <v>45656</v>
      </c>
      <c r="J2717" s="155">
        <f t="shared" si="915"/>
        <v>30</v>
      </c>
      <c r="K2717" s="155">
        <f t="shared" si="932"/>
        <v>26</v>
      </c>
      <c r="L2717" s="2">
        <f t="shared" si="928"/>
        <v>1.00485102</v>
      </c>
      <c r="M2717" s="157">
        <f t="shared" si="933"/>
        <v>1.00485102</v>
      </c>
      <c r="N2717" s="2">
        <f t="shared" si="919"/>
        <v>73.395166009999997</v>
      </c>
      <c r="O2717" s="161">
        <f t="shared" si="929"/>
        <v>0</v>
      </c>
      <c r="P2717" s="162">
        <f t="shared" si="920"/>
        <v>0</v>
      </c>
      <c r="Q2717" s="157">
        <f t="shared" si="921"/>
        <v>0</v>
      </c>
      <c r="R2717" s="163">
        <f t="shared" si="930"/>
        <v>0.12</v>
      </c>
      <c r="S2717" s="161">
        <f t="shared" si="922"/>
        <v>26</v>
      </c>
      <c r="T2717" s="161">
        <v>360</v>
      </c>
      <c r="U2717" s="164">
        <f t="shared" si="923"/>
        <v>1.008218437</v>
      </c>
      <c r="V2717" s="157">
        <f t="shared" si="924"/>
        <v>0.60319354000000003</v>
      </c>
      <c r="W2717" s="2">
        <f t="shared" si="931"/>
        <v>0</v>
      </c>
      <c r="X2717" s="8"/>
      <c r="Y2717" s="8"/>
      <c r="Z2717" s="5"/>
      <c r="AA2717" s="1"/>
      <c r="AB2717" s="8"/>
      <c r="AC2717" s="3"/>
      <c r="AD2717" s="1"/>
      <c r="AE2717" s="3"/>
      <c r="AF2717" s="3"/>
      <c r="AG2717" s="4"/>
      <c r="AH2717" s="4"/>
      <c r="AI2717" s="4"/>
      <c r="AJ2717" s="1"/>
      <c r="AK2717" s="1"/>
      <c r="AL2717" s="1"/>
      <c r="AM2717" s="1"/>
    </row>
    <row r="2718" spans="1:39" ht="15" customHeight="1" x14ac:dyDescent="0.2">
      <c r="A2718" s="75">
        <f t="shared" si="925"/>
        <v>45653</v>
      </c>
      <c r="B2718" s="2">
        <f t="shared" si="916"/>
        <v>74.03543694999999</v>
      </c>
      <c r="C2718" s="157">
        <f t="shared" si="913"/>
        <v>73.040843420000016</v>
      </c>
      <c r="D2718" s="158">
        <f t="shared" si="926"/>
        <v>6997.15</v>
      </c>
      <c r="E2718" s="150">
        <f>IF(AND(K2718=1,K2717&gt;1),VLOOKUP(A2717,[1]Plan1!$GA$137:$GD$300,4),E2717)</f>
        <v>7036.33</v>
      </c>
      <c r="F2718" s="152">
        <f t="shared" si="917"/>
        <v>45565</v>
      </c>
      <c r="G2718" s="152">
        <f t="shared" si="914"/>
        <v>45595</v>
      </c>
      <c r="H2718" s="159">
        <f t="shared" si="918"/>
        <v>5.5994226220676957E-3</v>
      </c>
      <c r="I2718" s="160">
        <f t="shared" si="927"/>
        <v>45656</v>
      </c>
      <c r="J2718" s="155">
        <f t="shared" si="915"/>
        <v>30</v>
      </c>
      <c r="K2718" s="155">
        <f t="shared" si="932"/>
        <v>27</v>
      </c>
      <c r="L2718" s="2">
        <f t="shared" si="928"/>
        <v>1.0050380699999999</v>
      </c>
      <c r="M2718" s="157">
        <f t="shared" si="933"/>
        <v>1.0050380699999999</v>
      </c>
      <c r="N2718" s="2">
        <f t="shared" si="919"/>
        <v>73.408828299999996</v>
      </c>
      <c r="O2718" s="161">
        <f t="shared" si="929"/>
        <v>0</v>
      </c>
      <c r="P2718" s="162">
        <f t="shared" si="920"/>
        <v>0</v>
      </c>
      <c r="Q2718" s="157">
        <f t="shared" si="921"/>
        <v>0</v>
      </c>
      <c r="R2718" s="163">
        <f t="shared" si="930"/>
        <v>0.12</v>
      </c>
      <c r="S2718" s="161">
        <f t="shared" si="922"/>
        <v>27</v>
      </c>
      <c r="T2718" s="161">
        <v>360</v>
      </c>
      <c r="U2718" s="164">
        <f t="shared" si="923"/>
        <v>1.0085358760000001</v>
      </c>
      <c r="V2718" s="157">
        <f t="shared" si="924"/>
        <v>0.62660864999999999</v>
      </c>
      <c r="W2718" s="2">
        <f t="shared" si="931"/>
        <v>0</v>
      </c>
      <c r="X2718" s="8"/>
      <c r="Y2718" s="8"/>
      <c r="Z2718" s="5"/>
      <c r="AA2718" s="1"/>
      <c r="AB2718" s="8"/>
      <c r="AC2718" s="3"/>
      <c r="AD2718" s="1"/>
      <c r="AE2718" s="3"/>
      <c r="AF2718" s="3"/>
      <c r="AG2718" s="4"/>
      <c r="AH2718" s="4"/>
      <c r="AI2718" s="4"/>
      <c r="AJ2718" s="1"/>
      <c r="AK2718" s="1"/>
      <c r="AL2718" s="1"/>
      <c r="AM2718" s="1"/>
    </row>
    <row r="2719" spans="1:39" ht="15" customHeight="1" x14ac:dyDescent="0.2">
      <c r="A2719" s="75">
        <f t="shared" si="925"/>
        <v>45654</v>
      </c>
      <c r="B2719" s="2">
        <f t="shared" si="916"/>
        <v>74.072532569999993</v>
      </c>
      <c r="C2719" s="157">
        <f t="shared" si="913"/>
        <v>73.040843420000016</v>
      </c>
      <c r="D2719" s="158">
        <f t="shared" si="926"/>
        <v>6997.15</v>
      </c>
      <c r="E2719" s="150">
        <f>IF(AND(K2719=1,K2718&gt;1),VLOOKUP(A2718,[1]Plan1!$GA$137:$GD$300,4),E2718)</f>
        <v>7036.33</v>
      </c>
      <c r="F2719" s="152">
        <f t="shared" si="917"/>
        <v>45565</v>
      </c>
      <c r="G2719" s="152">
        <f t="shared" si="914"/>
        <v>45595</v>
      </c>
      <c r="H2719" s="159">
        <f t="shared" si="918"/>
        <v>5.5994226220676957E-3</v>
      </c>
      <c r="I2719" s="160">
        <f t="shared" si="927"/>
        <v>45656</v>
      </c>
      <c r="J2719" s="155">
        <f t="shared" si="915"/>
        <v>30</v>
      </c>
      <c r="K2719" s="155">
        <f t="shared" si="932"/>
        <v>28</v>
      </c>
      <c r="L2719" s="2">
        <f t="shared" si="928"/>
        <v>1.00522515</v>
      </c>
      <c r="M2719" s="157">
        <f t="shared" si="933"/>
        <v>1.00522515</v>
      </c>
      <c r="N2719" s="2">
        <f t="shared" si="919"/>
        <v>73.422492779999999</v>
      </c>
      <c r="O2719" s="161">
        <f t="shared" si="929"/>
        <v>0</v>
      </c>
      <c r="P2719" s="162">
        <f t="shared" si="920"/>
        <v>0</v>
      </c>
      <c r="Q2719" s="157">
        <f t="shared" si="921"/>
        <v>0</v>
      </c>
      <c r="R2719" s="163">
        <f t="shared" si="930"/>
        <v>0.12</v>
      </c>
      <c r="S2719" s="161">
        <f t="shared" si="922"/>
        <v>28</v>
      </c>
      <c r="T2719" s="161">
        <v>360</v>
      </c>
      <c r="U2719" s="164">
        <f t="shared" si="923"/>
        <v>1.0088534149999999</v>
      </c>
      <c r="V2719" s="157">
        <f t="shared" si="924"/>
        <v>0.65003979000000001</v>
      </c>
      <c r="W2719" s="2">
        <f t="shared" si="931"/>
        <v>0</v>
      </c>
      <c r="X2719" s="8"/>
      <c r="Y2719" s="8"/>
      <c r="Z2719" s="5"/>
      <c r="AA2719" s="1"/>
      <c r="AB2719" s="8"/>
      <c r="AC2719" s="3"/>
      <c r="AD2719" s="1"/>
      <c r="AE2719" s="3"/>
      <c r="AF2719" s="3"/>
      <c r="AG2719" s="4"/>
      <c r="AH2719" s="4"/>
      <c r="AI2719" s="4"/>
      <c r="AJ2719" s="1"/>
      <c r="AK2719" s="1"/>
      <c r="AL2719" s="1"/>
      <c r="AM2719" s="1"/>
    </row>
    <row r="2720" spans="1:39" ht="15" customHeight="1" x14ac:dyDescent="0.2">
      <c r="A2720" s="75">
        <f t="shared" si="925"/>
        <v>45655</v>
      </c>
      <c r="B2720" s="2">
        <f t="shared" si="916"/>
        <v>74.109647170000002</v>
      </c>
      <c r="C2720" s="157">
        <f t="shared" si="913"/>
        <v>73.040843420000016</v>
      </c>
      <c r="D2720" s="158">
        <f t="shared" si="926"/>
        <v>6997.15</v>
      </c>
      <c r="E2720" s="150">
        <f>IF(AND(K2720=1,K2719&gt;1),VLOOKUP(A2719,[1]Plan1!$GA$137:$GD$300,4),E2719)</f>
        <v>7036.33</v>
      </c>
      <c r="F2720" s="152">
        <f t="shared" si="917"/>
        <v>45565</v>
      </c>
      <c r="G2720" s="152">
        <f t="shared" si="914"/>
        <v>45595</v>
      </c>
      <c r="H2720" s="159">
        <f t="shared" si="918"/>
        <v>5.5994226220676957E-3</v>
      </c>
      <c r="I2720" s="160">
        <f t="shared" si="927"/>
        <v>45656</v>
      </c>
      <c r="J2720" s="155">
        <f t="shared" si="915"/>
        <v>30</v>
      </c>
      <c r="K2720" s="155">
        <f t="shared" si="932"/>
        <v>29</v>
      </c>
      <c r="L2720" s="2">
        <f t="shared" si="928"/>
        <v>1.0054122700000001</v>
      </c>
      <c r="M2720" s="157">
        <f t="shared" si="933"/>
        <v>1.0054122700000001</v>
      </c>
      <c r="N2720" s="2">
        <f t="shared" si="919"/>
        <v>73.436160180000002</v>
      </c>
      <c r="O2720" s="161">
        <f t="shared" si="929"/>
        <v>0</v>
      </c>
      <c r="P2720" s="162">
        <f t="shared" si="920"/>
        <v>0</v>
      </c>
      <c r="Q2720" s="157">
        <f t="shared" si="921"/>
        <v>0</v>
      </c>
      <c r="R2720" s="163">
        <f t="shared" si="930"/>
        <v>0.12</v>
      </c>
      <c r="S2720" s="161">
        <f t="shared" si="922"/>
        <v>29</v>
      </c>
      <c r="T2720" s="161">
        <v>360</v>
      </c>
      <c r="U2720" s="164">
        <f t="shared" si="923"/>
        <v>1.0091710540000001</v>
      </c>
      <c r="V2720" s="157">
        <f t="shared" si="924"/>
        <v>0.67348699000000001</v>
      </c>
      <c r="W2720" s="2">
        <f t="shared" si="931"/>
        <v>0</v>
      </c>
      <c r="X2720" s="8"/>
      <c r="Y2720" s="8"/>
      <c r="Z2720" s="5"/>
      <c r="AA2720" s="1"/>
      <c r="AB2720" s="8"/>
      <c r="AC2720" s="3"/>
      <c r="AD2720" s="1"/>
      <c r="AE2720" s="3"/>
      <c r="AF2720" s="3"/>
      <c r="AG2720" s="4"/>
      <c r="AH2720" s="4"/>
      <c r="AI2720" s="4"/>
      <c r="AJ2720" s="1"/>
      <c r="AK2720" s="1"/>
      <c r="AL2720" s="1"/>
      <c r="AM2720" s="1"/>
    </row>
    <row r="2721" spans="1:39" ht="15" customHeight="1" x14ac:dyDescent="0.2">
      <c r="A2721" s="75">
        <f t="shared" si="925"/>
        <v>45656</v>
      </c>
      <c r="B2721" s="2">
        <f t="shared" si="916"/>
        <v>74.146779999999993</v>
      </c>
      <c r="C2721" s="157">
        <f t="shared" si="913"/>
        <v>73.040843420000016</v>
      </c>
      <c r="D2721" s="158">
        <f t="shared" si="926"/>
        <v>6997.15</v>
      </c>
      <c r="E2721" s="150">
        <f>IF(AND(K2721=1,K2720&gt;1),VLOOKUP(A2720,[1]Plan1!$GA$137:$GD$300,4),E2720)</f>
        <v>7036.33</v>
      </c>
      <c r="F2721" s="152">
        <f t="shared" si="917"/>
        <v>45565</v>
      </c>
      <c r="G2721" s="152">
        <f t="shared" si="914"/>
        <v>45595</v>
      </c>
      <c r="H2721" s="159">
        <f t="shared" si="918"/>
        <v>5.5994226220676957E-3</v>
      </c>
      <c r="I2721" s="160">
        <f t="shared" si="927"/>
        <v>45656</v>
      </c>
      <c r="J2721" s="155">
        <f t="shared" si="915"/>
        <v>30</v>
      </c>
      <c r="K2721" s="155">
        <f t="shared" si="932"/>
        <v>30</v>
      </c>
      <c r="L2721" s="2">
        <f t="shared" si="928"/>
        <v>1.00559942</v>
      </c>
      <c r="M2721" s="157">
        <f t="shared" si="933"/>
        <v>1.00559942</v>
      </c>
      <c r="N2721" s="2">
        <f t="shared" si="919"/>
        <v>73.449829769999994</v>
      </c>
      <c r="O2721" s="161">
        <f t="shared" si="929"/>
        <v>53</v>
      </c>
      <c r="P2721" s="162">
        <f t="shared" si="920"/>
        <v>0.49763943037258723</v>
      </c>
      <c r="Q2721" s="157">
        <f t="shared" si="921"/>
        <v>36.551531439999998</v>
      </c>
      <c r="R2721" s="163">
        <f t="shared" si="930"/>
        <v>0.12</v>
      </c>
      <c r="S2721" s="161">
        <f t="shared" si="922"/>
        <v>30</v>
      </c>
      <c r="T2721" s="161">
        <v>360</v>
      </c>
      <c r="U2721" s="164">
        <f t="shared" si="923"/>
        <v>1.0094887930000001</v>
      </c>
      <c r="V2721" s="157">
        <f t="shared" si="924"/>
        <v>0.69695023</v>
      </c>
      <c r="W2721" s="2">
        <f t="shared" si="931"/>
        <v>37.248481669999997</v>
      </c>
      <c r="X2721" s="8"/>
      <c r="Y2721" s="8"/>
      <c r="Z2721" s="5"/>
      <c r="AA2721" s="1"/>
      <c r="AB2721" s="8"/>
      <c r="AC2721" s="3"/>
      <c r="AD2721" s="1"/>
      <c r="AE2721" s="3"/>
      <c r="AF2721" s="3"/>
      <c r="AG2721" s="4"/>
      <c r="AH2721" s="4"/>
      <c r="AI2721" s="4"/>
      <c r="AJ2721" s="1"/>
      <c r="AK2721" s="1"/>
      <c r="AL2721" s="1"/>
      <c r="AM2721" s="1"/>
    </row>
    <row r="2722" spans="1:39" ht="15" customHeight="1" x14ac:dyDescent="0.2">
      <c r="A2722" s="75">
        <f t="shared" si="925"/>
        <v>45657</v>
      </c>
      <c r="B2722" s="2">
        <f t="shared" si="916"/>
        <v>36.91417534</v>
      </c>
      <c r="C2722" s="157">
        <f t="shared" si="913"/>
        <v>36.898298329999996</v>
      </c>
      <c r="D2722" s="158">
        <f t="shared" si="926"/>
        <v>7036.33</v>
      </c>
      <c r="E2722" s="150">
        <f>IF(AND(K2722=1,K2721&gt;1),VLOOKUP(A2721,[1]Plan1!$GA$137:$GD$300,4),E2721)</f>
        <v>7063.77</v>
      </c>
      <c r="F2722" s="152">
        <f t="shared" si="917"/>
        <v>45595</v>
      </c>
      <c r="G2722" s="152">
        <f t="shared" si="914"/>
        <v>45626</v>
      </c>
      <c r="H2722" s="159">
        <f t="shared" si="918"/>
        <v>3.8997602443320289E-3</v>
      </c>
      <c r="I2722" s="160">
        <f t="shared" si="927"/>
        <v>45687</v>
      </c>
      <c r="J2722" s="155">
        <f t="shared" si="915"/>
        <v>31</v>
      </c>
      <c r="K2722" s="155">
        <f t="shared" si="932"/>
        <v>1</v>
      </c>
      <c r="L2722" s="2">
        <f t="shared" si="928"/>
        <v>1.0001255600000001</v>
      </c>
      <c r="M2722" s="157">
        <f t="shared" si="933"/>
        <v>1.0001255600000001</v>
      </c>
      <c r="N2722" s="2">
        <f t="shared" si="919"/>
        <v>36.902931279999997</v>
      </c>
      <c r="O2722" s="161">
        <f t="shared" si="929"/>
        <v>0</v>
      </c>
      <c r="P2722" s="162">
        <f t="shared" si="920"/>
        <v>0</v>
      </c>
      <c r="Q2722" s="157">
        <f t="shared" si="921"/>
        <v>0</v>
      </c>
      <c r="R2722" s="163">
        <f t="shared" si="930"/>
        <v>0.12</v>
      </c>
      <c r="S2722" s="161">
        <f t="shared" si="922"/>
        <v>1</v>
      </c>
      <c r="T2722" s="161">
        <v>360</v>
      </c>
      <c r="U2722" s="164">
        <f t="shared" si="923"/>
        <v>1.0003046929999999</v>
      </c>
      <c r="V2722" s="157">
        <f t="shared" si="924"/>
        <v>1.124406E-2</v>
      </c>
      <c r="W2722" s="2">
        <f t="shared" si="931"/>
        <v>0</v>
      </c>
      <c r="X2722" s="8"/>
      <c r="Y2722" s="8"/>
      <c r="Z2722" s="5"/>
      <c r="AA2722" s="1"/>
      <c r="AB2722" s="8"/>
      <c r="AC2722" s="3"/>
      <c r="AD2722" s="1"/>
      <c r="AE2722" s="3"/>
      <c r="AF2722" s="3"/>
      <c r="AG2722" s="4"/>
      <c r="AH2722" s="4"/>
      <c r="AI2722" s="4"/>
      <c r="AJ2722" s="1"/>
      <c r="AK2722" s="1"/>
      <c r="AL2722" s="1"/>
      <c r="AM2722" s="1"/>
    </row>
    <row r="2723" spans="1:39" ht="15" customHeight="1" x14ac:dyDescent="0.2">
      <c r="A2723" s="75">
        <f t="shared" si="925"/>
        <v>45658</v>
      </c>
      <c r="B2723" s="2">
        <f t="shared" si="916"/>
        <v>36.930059010000001</v>
      </c>
      <c r="C2723" s="157">
        <f t="shared" si="913"/>
        <v>36.898298329999996</v>
      </c>
      <c r="D2723" s="158">
        <f t="shared" si="926"/>
        <v>7036.33</v>
      </c>
      <c r="E2723" s="150">
        <f>IF(AND(K2723=1,K2722&gt;1),VLOOKUP(A2722,[1]Plan1!$GA$137:$GD$300,4),E2722)</f>
        <v>7063.77</v>
      </c>
      <c r="F2723" s="152">
        <f t="shared" si="917"/>
        <v>45595</v>
      </c>
      <c r="G2723" s="152">
        <f t="shared" si="914"/>
        <v>45626</v>
      </c>
      <c r="H2723" s="159">
        <f t="shared" si="918"/>
        <v>3.8997602443320289E-3</v>
      </c>
      <c r="I2723" s="160">
        <f t="shared" si="927"/>
        <v>45687</v>
      </c>
      <c r="J2723" s="155">
        <f t="shared" si="915"/>
        <v>31</v>
      </c>
      <c r="K2723" s="155">
        <f t="shared" si="932"/>
        <v>2</v>
      </c>
      <c r="L2723" s="2">
        <f t="shared" si="928"/>
        <v>1.0002511300000001</v>
      </c>
      <c r="M2723" s="157">
        <f t="shared" si="933"/>
        <v>1.0002511300000001</v>
      </c>
      <c r="N2723" s="2">
        <f t="shared" si="919"/>
        <v>36.90756459</v>
      </c>
      <c r="O2723" s="161">
        <f t="shared" si="929"/>
        <v>0</v>
      </c>
      <c r="P2723" s="162">
        <f t="shared" si="920"/>
        <v>0</v>
      </c>
      <c r="Q2723" s="157">
        <f t="shared" si="921"/>
        <v>0</v>
      </c>
      <c r="R2723" s="163">
        <f t="shared" si="930"/>
        <v>0.12</v>
      </c>
      <c r="S2723" s="161">
        <f t="shared" si="922"/>
        <v>2</v>
      </c>
      <c r="T2723" s="161">
        <v>360</v>
      </c>
      <c r="U2723" s="164">
        <f t="shared" si="923"/>
        <v>1.0006094800000001</v>
      </c>
      <c r="V2723" s="157">
        <f t="shared" si="924"/>
        <v>2.2494420000000001E-2</v>
      </c>
      <c r="W2723" s="2">
        <f t="shared" si="931"/>
        <v>0</v>
      </c>
      <c r="X2723" s="8"/>
      <c r="Y2723" s="8"/>
      <c r="Z2723" s="5"/>
      <c r="AA2723" s="1"/>
      <c r="AB2723" s="8"/>
      <c r="AC2723" s="3"/>
      <c r="AD2723" s="1"/>
      <c r="AE2723" s="3"/>
      <c r="AF2723" s="3"/>
      <c r="AG2723" s="4"/>
      <c r="AH2723" s="4"/>
      <c r="AI2723" s="4"/>
      <c r="AJ2723" s="1"/>
      <c r="AK2723" s="1"/>
      <c r="AL2723" s="1"/>
      <c r="AM2723" s="1"/>
    </row>
    <row r="2724" spans="1:39" ht="15" customHeight="1" x14ac:dyDescent="0.2">
      <c r="A2724" s="75">
        <f t="shared" si="925"/>
        <v>45659</v>
      </c>
      <c r="B2724" s="2">
        <f t="shared" si="916"/>
        <v>36.945950020000005</v>
      </c>
      <c r="C2724" s="157">
        <f t="shared" si="913"/>
        <v>36.898298329999996</v>
      </c>
      <c r="D2724" s="158">
        <f t="shared" si="926"/>
        <v>7036.33</v>
      </c>
      <c r="E2724" s="150">
        <f>IF(AND(K2724=1,K2723&gt;1),VLOOKUP(A2723,[1]Plan1!$GA$137:$GD$300,4),E2723)</f>
        <v>7063.77</v>
      </c>
      <c r="F2724" s="152">
        <f t="shared" si="917"/>
        <v>45595</v>
      </c>
      <c r="G2724" s="152">
        <f t="shared" si="914"/>
        <v>45626</v>
      </c>
      <c r="H2724" s="159">
        <f t="shared" si="918"/>
        <v>3.8997602443320289E-3</v>
      </c>
      <c r="I2724" s="160">
        <f t="shared" si="927"/>
        <v>45687</v>
      </c>
      <c r="J2724" s="155">
        <f t="shared" si="915"/>
        <v>31</v>
      </c>
      <c r="K2724" s="155">
        <f t="shared" si="932"/>
        <v>3</v>
      </c>
      <c r="L2724" s="2">
        <f t="shared" si="928"/>
        <v>1.0003767299999999</v>
      </c>
      <c r="M2724" s="157">
        <f t="shared" si="933"/>
        <v>1.0003767299999999</v>
      </c>
      <c r="N2724" s="2">
        <f t="shared" si="919"/>
        <v>36.912199020000003</v>
      </c>
      <c r="O2724" s="161">
        <f t="shared" si="929"/>
        <v>0</v>
      </c>
      <c r="P2724" s="162">
        <f t="shared" si="920"/>
        <v>0</v>
      </c>
      <c r="Q2724" s="157">
        <f t="shared" si="921"/>
        <v>0</v>
      </c>
      <c r="R2724" s="163">
        <f t="shared" si="930"/>
        <v>0.12</v>
      </c>
      <c r="S2724" s="161">
        <f t="shared" si="922"/>
        <v>3</v>
      </c>
      <c r="T2724" s="161">
        <v>360</v>
      </c>
      <c r="U2724" s="164">
        <f t="shared" si="923"/>
        <v>1.000914359</v>
      </c>
      <c r="V2724" s="157">
        <f t="shared" si="924"/>
        <v>3.3751000000000003E-2</v>
      </c>
      <c r="W2724" s="2">
        <f t="shared" si="931"/>
        <v>0</v>
      </c>
      <c r="X2724" s="8"/>
      <c r="Y2724" s="8"/>
      <c r="Z2724" s="5"/>
      <c r="AA2724" s="1"/>
      <c r="AB2724" s="8"/>
      <c r="AC2724" s="3"/>
      <c r="AD2724" s="1"/>
      <c r="AE2724" s="3"/>
      <c r="AF2724" s="3"/>
      <c r="AG2724" s="4"/>
      <c r="AH2724" s="4"/>
      <c r="AI2724" s="4"/>
      <c r="AJ2724" s="1"/>
      <c r="AK2724" s="1"/>
      <c r="AL2724" s="1"/>
      <c r="AM2724" s="1"/>
    </row>
    <row r="2725" spans="1:39" ht="15" customHeight="1" x14ac:dyDescent="0.2">
      <c r="A2725" s="75">
        <f t="shared" si="925"/>
        <v>45660</v>
      </c>
      <c r="B2725" s="2">
        <f t="shared" si="916"/>
        <v>36.961847650000003</v>
      </c>
      <c r="C2725" s="157">
        <f t="shared" si="913"/>
        <v>36.898298329999996</v>
      </c>
      <c r="D2725" s="158">
        <f t="shared" si="926"/>
        <v>7036.33</v>
      </c>
      <c r="E2725" s="150">
        <f>IF(AND(K2725=1,K2724&gt;1),VLOOKUP(A2724,[1]Plan1!$GA$137:$GD$300,4),E2724)</f>
        <v>7063.77</v>
      </c>
      <c r="F2725" s="152">
        <f t="shared" si="917"/>
        <v>45595</v>
      </c>
      <c r="G2725" s="152">
        <f t="shared" si="914"/>
        <v>45626</v>
      </c>
      <c r="H2725" s="159">
        <f t="shared" si="918"/>
        <v>3.8997602443320289E-3</v>
      </c>
      <c r="I2725" s="160">
        <f t="shared" si="927"/>
        <v>45687</v>
      </c>
      <c r="J2725" s="155">
        <f t="shared" si="915"/>
        <v>31</v>
      </c>
      <c r="K2725" s="155">
        <f t="shared" si="932"/>
        <v>4</v>
      </c>
      <c r="L2725" s="2">
        <f t="shared" si="928"/>
        <v>1.0005023399999999</v>
      </c>
      <c r="M2725" s="157">
        <f t="shared" si="933"/>
        <v>1.0005023399999999</v>
      </c>
      <c r="N2725" s="2">
        <f t="shared" si="919"/>
        <v>36.916833820000001</v>
      </c>
      <c r="O2725" s="161">
        <f t="shared" si="929"/>
        <v>0</v>
      </c>
      <c r="P2725" s="162">
        <f t="shared" si="920"/>
        <v>0</v>
      </c>
      <c r="Q2725" s="157">
        <f t="shared" si="921"/>
        <v>0</v>
      </c>
      <c r="R2725" s="163">
        <f t="shared" si="930"/>
        <v>0.12</v>
      </c>
      <c r="S2725" s="161">
        <f t="shared" si="922"/>
        <v>4</v>
      </c>
      <c r="T2725" s="161">
        <v>360</v>
      </c>
      <c r="U2725" s="164">
        <f t="shared" si="923"/>
        <v>1.0012193309999999</v>
      </c>
      <c r="V2725" s="157">
        <f t="shared" si="924"/>
        <v>4.5013829999999998E-2</v>
      </c>
      <c r="W2725" s="2">
        <f t="shared" si="931"/>
        <v>0</v>
      </c>
      <c r="X2725" s="8"/>
      <c r="Y2725" s="8"/>
      <c r="Z2725" s="5"/>
      <c r="AA2725" s="1"/>
      <c r="AB2725" s="8"/>
      <c r="AC2725" s="3"/>
      <c r="AD2725" s="1"/>
      <c r="AE2725" s="3"/>
      <c r="AF2725" s="3"/>
      <c r="AG2725" s="4"/>
      <c r="AH2725" s="4"/>
      <c r="AI2725" s="4"/>
      <c r="AJ2725" s="1"/>
      <c r="AK2725" s="1"/>
      <c r="AL2725" s="1"/>
      <c r="AM2725" s="1"/>
    </row>
    <row r="2726" spans="1:39" ht="15" customHeight="1" x14ac:dyDescent="0.2">
      <c r="A2726" s="75">
        <f t="shared" si="925"/>
        <v>45661</v>
      </c>
      <c r="B2726" s="2">
        <f t="shared" si="916"/>
        <v>36.977751910000002</v>
      </c>
      <c r="C2726" s="157">
        <f t="shared" si="913"/>
        <v>36.898298329999996</v>
      </c>
      <c r="D2726" s="158">
        <f t="shared" si="926"/>
        <v>7036.33</v>
      </c>
      <c r="E2726" s="150">
        <f>IF(AND(K2726=1,K2725&gt;1),VLOOKUP(A2725,[1]Plan1!$GA$137:$GD$300,4),E2725)</f>
        <v>7063.77</v>
      </c>
      <c r="F2726" s="152">
        <f t="shared" si="917"/>
        <v>45595</v>
      </c>
      <c r="G2726" s="152">
        <f t="shared" si="914"/>
        <v>45626</v>
      </c>
      <c r="H2726" s="159">
        <f t="shared" si="918"/>
        <v>3.8997602443320289E-3</v>
      </c>
      <c r="I2726" s="160">
        <f t="shared" si="927"/>
        <v>45687</v>
      </c>
      <c r="J2726" s="155">
        <f t="shared" si="915"/>
        <v>31</v>
      </c>
      <c r="K2726" s="155">
        <f t="shared" si="932"/>
        <v>5</v>
      </c>
      <c r="L2726" s="2">
        <f t="shared" si="928"/>
        <v>1.0006279600000001</v>
      </c>
      <c r="M2726" s="157">
        <f t="shared" si="933"/>
        <v>1.0006279600000001</v>
      </c>
      <c r="N2726" s="2">
        <f t="shared" si="919"/>
        <v>36.92146898</v>
      </c>
      <c r="O2726" s="161">
        <f t="shared" si="929"/>
        <v>0</v>
      </c>
      <c r="P2726" s="162">
        <f t="shared" si="920"/>
        <v>0</v>
      </c>
      <c r="Q2726" s="157">
        <f t="shared" si="921"/>
        <v>0</v>
      </c>
      <c r="R2726" s="163">
        <f t="shared" si="930"/>
        <v>0.12</v>
      </c>
      <c r="S2726" s="161">
        <f t="shared" si="922"/>
        <v>5</v>
      </c>
      <c r="T2726" s="161">
        <v>360</v>
      </c>
      <c r="U2726" s="164">
        <f t="shared" si="923"/>
        <v>1.001524396</v>
      </c>
      <c r="V2726" s="157">
        <f t="shared" si="924"/>
        <v>5.6282930000000002E-2</v>
      </c>
      <c r="W2726" s="2">
        <f t="shared" si="931"/>
        <v>0</v>
      </c>
      <c r="X2726" s="8"/>
      <c r="Y2726" s="8"/>
      <c r="Z2726" s="5"/>
      <c r="AA2726" s="1"/>
      <c r="AB2726" s="8"/>
      <c r="AC2726" s="3"/>
      <c r="AD2726" s="1"/>
      <c r="AE2726" s="3"/>
      <c r="AF2726" s="3"/>
      <c r="AG2726" s="4"/>
      <c r="AH2726" s="4"/>
      <c r="AI2726" s="4"/>
      <c r="AJ2726" s="1"/>
      <c r="AK2726" s="1"/>
      <c r="AL2726" s="1"/>
      <c r="AM2726" s="1"/>
    </row>
    <row r="2727" spans="1:39" ht="15" customHeight="1" x14ac:dyDescent="0.2">
      <c r="A2727" s="75">
        <f t="shared" si="925"/>
        <v>45662</v>
      </c>
      <c r="B2727" s="2">
        <f t="shared" si="916"/>
        <v>36.993663179999999</v>
      </c>
      <c r="C2727" s="157">
        <f t="shared" si="913"/>
        <v>36.898298329999996</v>
      </c>
      <c r="D2727" s="158">
        <f t="shared" si="926"/>
        <v>7036.33</v>
      </c>
      <c r="E2727" s="150">
        <f>IF(AND(K2727=1,K2726&gt;1),VLOOKUP(A2726,[1]Plan1!$GA$137:$GD$300,4),E2726)</f>
        <v>7063.77</v>
      </c>
      <c r="F2727" s="152">
        <f t="shared" si="917"/>
        <v>45595</v>
      </c>
      <c r="G2727" s="152">
        <f t="shared" si="914"/>
        <v>45626</v>
      </c>
      <c r="H2727" s="159">
        <f t="shared" si="918"/>
        <v>3.8997602443320289E-3</v>
      </c>
      <c r="I2727" s="160">
        <f t="shared" si="927"/>
        <v>45687</v>
      </c>
      <c r="J2727" s="155">
        <f t="shared" si="915"/>
        <v>31</v>
      </c>
      <c r="K2727" s="155">
        <f t="shared" si="932"/>
        <v>6</v>
      </c>
      <c r="L2727" s="2">
        <f t="shared" si="928"/>
        <v>1.0007535999999999</v>
      </c>
      <c r="M2727" s="157">
        <f t="shared" si="933"/>
        <v>1.0007535999999999</v>
      </c>
      <c r="N2727" s="2">
        <f t="shared" si="919"/>
        <v>36.926104879999997</v>
      </c>
      <c r="O2727" s="161">
        <f t="shared" si="929"/>
        <v>0</v>
      </c>
      <c r="P2727" s="162">
        <f t="shared" si="920"/>
        <v>0</v>
      </c>
      <c r="Q2727" s="157">
        <f t="shared" si="921"/>
        <v>0</v>
      </c>
      <c r="R2727" s="163">
        <f t="shared" si="930"/>
        <v>0.12</v>
      </c>
      <c r="S2727" s="161">
        <f t="shared" si="922"/>
        <v>6</v>
      </c>
      <c r="T2727" s="161">
        <v>360</v>
      </c>
      <c r="U2727" s="164">
        <f t="shared" si="923"/>
        <v>1.001829554</v>
      </c>
      <c r="V2727" s="157">
        <f t="shared" si="924"/>
        <v>6.7558300000000002E-2</v>
      </c>
      <c r="W2727" s="2">
        <f t="shared" si="931"/>
        <v>0</v>
      </c>
      <c r="X2727" s="8"/>
      <c r="Y2727" s="8"/>
      <c r="Z2727" s="5"/>
      <c r="AA2727" s="1"/>
      <c r="AB2727" s="8"/>
      <c r="AC2727" s="3"/>
      <c r="AD2727" s="1"/>
      <c r="AE2727" s="3"/>
      <c r="AF2727" s="3"/>
      <c r="AG2727" s="4"/>
      <c r="AH2727" s="4"/>
      <c r="AI2727" s="4"/>
      <c r="AJ2727" s="1"/>
      <c r="AK2727" s="1"/>
      <c r="AL2727" s="1"/>
      <c r="AM2727" s="1"/>
    </row>
    <row r="2728" spans="1:39" ht="15" customHeight="1" x14ac:dyDescent="0.2">
      <c r="A2728" s="75">
        <f t="shared" si="925"/>
        <v>45663</v>
      </c>
      <c r="B2728" s="2">
        <f t="shared" si="916"/>
        <v>37.009581409999996</v>
      </c>
      <c r="C2728" s="157">
        <f t="shared" si="913"/>
        <v>36.898298329999996</v>
      </c>
      <c r="D2728" s="158">
        <f t="shared" si="926"/>
        <v>7036.33</v>
      </c>
      <c r="E2728" s="150">
        <f>IF(AND(K2728=1,K2727&gt;1),VLOOKUP(A2727,[1]Plan1!$GA$137:$GD$300,4),E2727)</f>
        <v>7063.77</v>
      </c>
      <c r="F2728" s="152">
        <f t="shared" si="917"/>
        <v>45595</v>
      </c>
      <c r="G2728" s="152">
        <f t="shared" si="914"/>
        <v>45626</v>
      </c>
      <c r="H2728" s="159">
        <f t="shared" si="918"/>
        <v>3.8997602443320289E-3</v>
      </c>
      <c r="I2728" s="160">
        <f t="shared" si="927"/>
        <v>45687</v>
      </c>
      <c r="J2728" s="155">
        <f t="shared" si="915"/>
        <v>31</v>
      </c>
      <c r="K2728" s="155">
        <f t="shared" si="932"/>
        <v>7</v>
      </c>
      <c r="L2728" s="2">
        <f t="shared" si="928"/>
        <v>1.00087926</v>
      </c>
      <c r="M2728" s="157">
        <f t="shared" si="933"/>
        <v>1.00087926</v>
      </c>
      <c r="N2728" s="2">
        <f t="shared" si="919"/>
        <v>36.930741519999998</v>
      </c>
      <c r="O2728" s="161">
        <f t="shared" si="929"/>
        <v>0</v>
      </c>
      <c r="P2728" s="162">
        <f t="shared" si="920"/>
        <v>0</v>
      </c>
      <c r="Q2728" s="157">
        <f t="shared" si="921"/>
        <v>0</v>
      </c>
      <c r="R2728" s="163">
        <f t="shared" si="930"/>
        <v>0.12</v>
      </c>
      <c r="S2728" s="161">
        <f t="shared" si="922"/>
        <v>7</v>
      </c>
      <c r="T2728" s="161">
        <v>360</v>
      </c>
      <c r="U2728" s="164">
        <f t="shared" si="923"/>
        <v>1.002134804</v>
      </c>
      <c r="V2728" s="157">
        <f t="shared" si="924"/>
        <v>7.8839889999999996E-2</v>
      </c>
      <c r="W2728" s="2">
        <f t="shared" si="931"/>
        <v>0</v>
      </c>
      <c r="X2728" s="8"/>
      <c r="Y2728" s="8"/>
      <c r="Z2728" s="5"/>
      <c r="AA2728" s="1"/>
      <c r="AB2728" s="8"/>
      <c r="AC2728" s="3"/>
      <c r="AD2728" s="1"/>
      <c r="AE2728" s="3"/>
      <c r="AF2728" s="3"/>
      <c r="AG2728" s="4"/>
      <c r="AH2728" s="4"/>
      <c r="AI2728" s="4"/>
      <c r="AJ2728" s="1"/>
      <c r="AK2728" s="1"/>
      <c r="AL2728" s="1"/>
      <c r="AM2728" s="1"/>
    </row>
    <row r="2729" spans="1:39" ht="15" customHeight="1" x14ac:dyDescent="0.2">
      <c r="A2729" s="75">
        <f t="shared" si="925"/>
        <v>45664</v>
      </c>
      <c r="B2729" s="2">
        <f t="shared" si="916"/>
        <v>37.025506319999998</v>
      </c>
      <c r="C2729" s="157">
        <f t="shared" si="913"/>
        <v>36.898298329999996</v>
      </c>
      <c r="D2729" s="158">
        <f t="shared" si="926"/>
        <v>7036.33</v>
      </c>
      <c r="E2729" s="150">
        <f>IF(AND(K2729=1,K2728&gt;1),VLOOKUP(A2728,[1]Plan1!$GA$137:$GD$300,4),E2728)</f>
        <v>7063.77</v>
      </c>
      <c r="F2729" s="152">
        <f t="shared" si="917"/>
        <v>45595</v>
      </c>
      <c r="G2729" s="152">
        <f t="shared" si="914"/>
        <v>45626</v>
      </c>
      <c r="H2729" s="159">
        <f t="shared" si="918"/>
        <v>3.8997602443320289E-3</v>
      </c>
      <c r="I2729" s="160">
        <f t="shared" si="927"/>
        <v>45687</v>
      </c>
      <c r="J2729" s="155">
        <f t="shared" si="915"/>
        <v>31</v>
      </c>
      <c r="K2729" s="155">
        <f t="shared" si="932"/>
        <v>8</v>
      </c>
      <c r="L2729" s="2">
        <f t="shared" si="928"/>
        <v>1.0010049299999999</v>
      </c>
      <c r="M2729" s="157">
        <f t="shared" si="933"/>
        <v>1.0010049299999999</v>
      </c>
      <c r="N2729" s="2">
        <f t="shared" si="919"/>
        <v>36.935378530000001</v>
      </c>
      <c r="O2729" s="161">
        <f t="shared" si="929"/>
        <v>0</v>
      </c>
      <c r="P2729" s="162">
        <f t="shared" si="920"/>
        <v>0</v>
      </c>
      <c r="Q2729" s="157">
        <f t="shared" si="921"/>
        <v>0</v>
      </c>
      <c r="R2729" s="163">
        <f t="shared" si="930"/>
        <v>0.12</v>
      </c>
      <c r="S2729" s="161">
        <f t="shared" si="922"/>
        <v>8</v>
      </c>
      <c r="T2729" s="161">
        <v>360</v>
      </c>
      <c r="U2729" s="164">
        <f t="shared" si="923"/>
        <v>1.002440148</v>
      </c>
      <c r="V2729" s="157">
        <f t="shared" si="924"/>
        <v>9.0127789999999999E-2</v>
      </c>
      <c r="W2729" s="2">
        <f t="shared" si="931"/>
        <v>0</v>
      </c>
      <c r="X2729" s="8"/>
      <c r="Y2729" s="8"/>
      <c r="Z2729" s="5"/>
      <c r="AA2729" s="1"/>
      <c r="AB2729" s="8"/>
      <c r="AC2729" s="3"/>
      <c r="AD2729" s="1"/>
      <c r="AE2729" s="3"/>
      <c r="AF2729" s="3"/>
      <c r="AG2729" s="4"/>
      <c r="AH2729" s="4"/>
      <c r="AI2729" s="4"/>
      <c r="AJ2729" s="1"/>
      <c r="AK2729" s="1"/>
      <c r="AL2729" s="1"/>
      <c r="AM2729" s="1"/>
    </row>
    <row r="2730" spans="1:39" ht="15" customHeight="1" x14ac:dyDescent="0.2">
      <c r="A2730" s="75">
        <f t="shared" si="925"/>
        <v>45665</v>
      </c>
      <c r="B2730" s="2">
        <f t="shared" si="916"/>
        <v>37.041438230000004</v>
      </c>
      <c r="C2730" s="157">
        <f t="shared" ref="C2730:C2752" si="934">IF(I2730&gt;I2729,N2729-Q2729,C2729)</f>
        <v>36.898298329999996</v>
      </c>
      <c r="D2730" s="158">
        <f t="shared" si="926"/>
        <v>7036.33</v>
      </c>
      <c r="E2730" s="150">
        <f>IF(AND(K2730=1,K2729&gt;1),VLOOKUP(A2729,[1]Plan1!$GA$137:$GD$300,4),E2729)</f>
        <v>7063.77</v>
      </c>
      <c r="F2730" s="152">
        <f t="shared" si="917"/>
        <v>45595</v>
      </c>
      <c r="G2730" s="152">
        <f t="shared" si="914"/>
        <v>45626</v>
      </c>
      <c r="H2730" s="159">
        <f t="shared" si="918"/>
        <v>3.8997602443320289E-3</v>
      </c>
      <c r="I2730" s="160">
        <f t="shared" si="927"/>
        <v>45687</v>
      </c>
      <c r="J2730" s="155">
        <f t="shared" si="915"/>
        <v>31</v>
      </c>
      <c r="K2730" s="155">
        <f t="shared" si="932"/>
        <v>9</v>
      </c>
      <c r="L2730" s="2">
        <f t="shared" si="928"/>
        <v>1.0011306200000001</v>
      </c>
      <c r="M2730" s="157">
        <f t="shared" si="933"/>
        <v>1.0011306200000001</v>
      </c>
      <c r="N2730" s="2">
        <f t="shared" si="919"/>
        <v>36.940016280000002</v>
      </c>
      <c r="O2730" s="161">
        <f t="shared" si="929"/>
        <v>0</v>
      </c>
      <c r="P2730" s="162">
        <f t="shared" si="920"/>
        <v>0</v>
      </c>
      <c r="Q2730" s="157">
        <f t="shared" si="921"/>
        <v>0</v>
      </c>
      <c r="R2730" s="163">
        <f t="shared" si="930"/>
        <v>0.12</v>
      </c>
      <c r="S2730" s="161">
        <f t="shared" si="922"/>
        <v>9</v>
      </c>
      <c r="T2730" s="161">
        <v>360</v>
      </c>
      <c r="U2730" s="164">
        <f t="shared" si="923"/>
        <v>1.002745585</v>
      </c>
      <c r="V2730" s="157">
        <f t="shared" si="924"/>
        <v>0.10142195</v>
      </c>
      <c r="W2730" s="2">
        <f t="shared" si="931"/>
        <v>0</v>
      </c>
      <c r="X2730" s="8"/>
      <c r="Y2730" s="8"/>
      <c r="Z2730" s="5"/>
      <c r="AA2730" s="1"/>
      <c r="AB2730" s="8"/>
      <c r="AC2730" s="3"/>
      <c r="AD2730" s="1"/>
      <c r="AE2730" s="3"/>
      <c r="AF2730" s="3"/>
      <c r="AG2730" s="4"/>
      <c r="AH2730" s="4"/>
      <c r="AI2730" s="4"/>
      <c r="AJ2730" s="1"/>
      <c r="AK2730" s="1"/>
      <c r="AL2730" s="1"/>
      <c r="AM2730" s="1"/>
    </row>
    <row r="2731" spans="1:39" ht="15" customHeight="1" x14ac:dyDescent="0.2">
      <c r="A2731" s="75">
        <f t="shared" si="925"/>
        <v>45666</v>
      </c>
      <c r="B2731" s="2">
        <f t="shared" si="916"/>
        <v>37.057376779999998</v>
      </c>
      <c r="C2731" s="157">
        <f t="shared" si="934"/>
        <v>36.898298329999996</v>
      </c>
      <c r="D2731" s="158">
        <f t="shared" si="926"/>
        <v>7036.33</v>
      </c>
      <c r="E2731" s="150">
        <f>IF(AND(K2731=1,K2730&gt;1),VLOOKUP(A2730,[1]Plan1!$GA$137:$GD$300,4),E2730)</f>
        <v>7063.77</v>
      </c>
      <c r="F2731" s="152">
        <f t="shared" si="917"/>
        <v>45595</v>
      </c>
      <c r="G2731" s="152">
        <f t="shared" si="914"/>
        <v>45626</v>
      </c>
      <c r="H2731" s="159">
        <f t="shared" si="918"/>
        <v>3.8997602443320289E-3</v>
      </c>
      <c r="I2731" s="160">
        <f t="shared" si="927"/>
        <v>45687</v>
      </c>
      <c r="J2731" s="155">
        <f t="shared" si="915"/>
        <v>31</v>
      </c>
      <c r="K2731" s="155">
        <f t="shared" si="932"/>
        <v>10</v>
      </c>
      <c r="L2731" s="2">
        <f t="shared" si="928"/>
        <v>1.00125632</v>
      </c>
      <c r="M2731" s="157">
        <f t="shared" si="933"/>
        <v>1.00125632</v>
      </c>
      <c r="N2731" s="2">
        <f t="shared" si="919"/>
        <v>36.944654399999997</v>
      </c>
      <c r="O2731" s="161">
        <f t="shared" si="929"/>
        <v>0</v>
      </c>
      <c r="P2731" s="162">
        <f t="shared" si="920"/>
        <v>0</v>
      </c>
      <c r="Q2731" s="157">
        <f t="shared" si="921"/>
        <v>0</v>
      </c>
      <c r="R2731" s="163">
        <f t="shared" si="930"/>
        <v>0.12</v>
      </c>
      <c r="S2731" s="161">
        <f t="shared" si="922"/>
        <v>10</v>
      </c>
      <c r="T2731" s="161">
        <v>360</v>
      </c>
      <c r="U2731" s="164">
        <f t="shared" si="923"/>
        <v>1.0030511150000001</v>
      </c>
      <c r="V2731" s="157">
        <f t="shared" si="924"/>
        <v>0.11272238</v>
      </c>
      <c r="W2731" s="2">
        <f t="shared" si="931"/>
        <v>0</v>
      </c>
      <c r="X2731" s="8"/>
      <c r="Y2731" s="8"/>
      <c r="Z2731" s="5"/>
      <c r="AA2731" s="1"/>
      <c r="AB2731" s="8"/>
      <c r="AC2731" s="3"/>
      <c r="AD2731" s="1"/>
      <c r="AE2731" s="3"/>
      <c r="AF2731" s="3"/>
      <c r="AG2731" s="4"/>
      <c r="AH2731" s="4"/>
      <c r="AI2731" s="4"/>
      <c r="AJ2731" s="1"/>
      <c r="AK2731" s="1"/>
      <c r="AL2731" s="1"/>
      <c r="AM2731" s="1"/>
    </row>
    <row r="2732" spans="1:39" ht="15" customHeight="1" x14ac:dyDescent="0.2">
      <c r="A2732" s="75">
        <f t="shared" si="925"/>
        <v>45667</v>
      </c>
      <c r="B2732" s="2">
        <f t="shared" si="916"/>
        <v>37.073322339999997</v>
      </c>
      <c r="C2732" s="157">
        <f t="shared" si="934"/>
        <v>36.898298329999996</v>
      </c>
      <c r="D2732" s="158">
        <f t="shared" si="926"/>
        <v>7036.33</v>
      </c>
      <c r="E2732" s="150">
        <f>IF(AND(K2732=1,K2731&gt;1),VLOOKUP(A2731,[1]Plan1!$GA$137:$GD$300,4),E2731)</f>
        <v>7063.77</v>
      </c>
      <c r="F2732" s="152">
        <f t="shared" si="917"/>
        <v>45595</v>
      </c>
      <c r="G2732" s="152">
        <f t="shared" ref="G2732:G2752" si="935">IF(I2732&gt;I2731,EDATE(A2731,-1),+G2731)</f>
        <v>45626</v>
      </c>
      <c r="H2732" s="159">
        <f t="shared" si="918"/>
        <v>3.8997602443320289E-3</v>
      </c>
      <c r="I2732" s="160">
        <f t="shared" si="927"/>
        <v>45687</v>
      </c>
      <c r="J2732" s="155">
        <f t="shared" ref="J2732:J2752" si="936">IF(I2732&gt;I2731,I2732-I2731,J2731)</f>
        <v>31</v>
      </c>
      <c r="K2732" s="155">
        <f t="shared" si="932"/>
        <v>11</v>
      </c>
      <c r="L2732" s="2">
        <f t="shared" si="928"/>
        <v>1.00138204</v>
      </c>
      <c r="M2732" s="157">
        <f t="shared" si="933"/>
        <v>1.00138204</v>
      </c>
      <c r="N2732" s="2">
        <f t="shared" si="919"/>
        <v>36.949293249999997</v>
      </c>
      <c r="O2732" s="161">
        <f t="shared" si="929"/>
        <v>0</v>
      </c>
      <c r="P2732" s="162">
        <f t="shared" si="920"/>
        <v>0</v>
      </c>
      <c r="Q2732" s="157">
        <f t="shared" si="921"/>
        <v>0</v>
      </c>
      <c r="R2732" s="163">
        <f t="shared" si="930"/>
        <v>0.12</v>
      </c>
      <c r="S2732" s="161">
        <f t="shared" si="922"/>
        <v>11</v>
      </c>
      <c r="T2732" s="161">
        <v>360</v>
      </c>
      <c r="U2732" s="164">
        <f t="shared" si="923"/>
        <v>1.0033567379999999</v>
      </c>
      <c r="V2732" s="157">
        <f t="shared" si="924"/>
        <v>0.12402908999999999</v>
      </c>
      <c r="W2732" s="2">
        <f t="shared" si="931"/>
        <v>0</v>
      </c>
      <c r="X2732" s="8"/>
      <c r="Y2732" s="8"/>
      <c r="Z2732" s="5"/>
      <c r="AA2732" s="1"/>
      <c r="AB2732" s="8"/>
      <c r="AC2732" s="3"/>
      <c r="AD2732" s="1"/>
      <c r="AE2732" s="3"/>
      <c r="AF2732" s="3"/>
      <c r="AG2732" s="4"/>
      <c r="AH2732" s="4"/>
      <c r="AI2732" s="4"/>
      <c r="AJ2732" s="1"/>
      <c r="AK2732" s="1"/>
      <c r="AL2732" s="1"/>
      <c r="AM2732" s="1"/>
    </row>
    <row r="2733" spans="1:39" ht="15" customHeight="1" x14ac:dyDescent="0.2">
      <c r="A2733" s="75">
        <f t="shared" si="925"/>
        <v>45668</v>
      </c>
      <c r="B2733" s="2">
        <f t="shared" si="916"/>
        <v>37.08927491</v>
      </c>
      <c r="C2733" s="157">
        <f t="shared" si="934"/>
        <v>36.898298329999996</v>
      </c>
      <c r="D2733" s="158">
        <f t="shared" si="926"/>
        <v>7036.33</v>
      </c>
      <c r="E2733" s="150">
        <f>IF(AND(K2733=1,K2732&gt;1),VLOOKUP(A2732,[1]Plan1!$GA$137:$GD$300,4),E2732)</f>
        <v>7063.77</v>
      </c>
      <c r="F2733" s="152">
        <f t="shared" si="917"/>
        <v>45595</v>
      </c>
      <c r="G2733" s="152">
        <f t="shared" si="935"/>
        <v>45626</v>
      </c>
      <c r="H2733" s="159">
        <f t="shared" si="918"/>
        <v>3.8997602443320289E-3</v>
      </c>
      <c r="I2733" s="160">
        <f t="shared" si="927"/>
        <v>45687</v>
      </c>
      <c r="J2733" s="155">
        <f t="shared" si="936"/>
        <v>31</v>
      </c>
      <c r="K2733" s="155">
        <f t="shared" si="932"/>
        <v>12</v>
      </c>
      <c r="L2733" s="2">
        <f t="shared" si="928"/>
        <v>1.0015077800000001</v>
      </c>
      <c r="M2733" s="157">
        <f t="shared" si="933"/>
        <v>1.0015077800000001</v>
      </c>
      <c r="N2733" s="2">
        <f t="shared" si="919"/>
        <v>36.95393284</v>
      </c>
      <c r="O2733" s="161">
        <f t="shared" si="929"/>
        <v>0</v>
      </c>
      <c r="P2733" s="162">
        <f t="shared" si="920"/>
        <v>0</v>
      </c>
      <c r="Q2733" s="157">
        <f t="shared" si="921"/>
        <v>0</v>
      </c>
      <c r="R2733" s="163">
        <f t="shared" si="930"/>
        <v>0.12</v>
      </c>
      <c r="S2733" s="161">
        <f t="shared" si="922"/>
        <v>12</v>
      </c>
      <c r="T2733" s="161">
        <v>360</v>
      </c>
      <c r="U2733" s="164">
        <f t="shared" si="923"/>
        <v>1.0036624540000001</v>
      </c>
      <c r="V2733" s="157">
        <f t="shared" si="924"/>
        <v>0.13534207000000001</v>
      </c>
      <c r="W2733" s="2">
        <f t="shared" si="931"/>
        <v>0</v>
      </c>
      <c r="X2733" s="8"/>
      <c r="Y2733" s="8"/>
      <c r="Z2733" s="5"/>
      <c r="AA2733" s="1"/>
      <c r="AB2733" s="8"/>
      <c r="AC2733" s="3"/>
      <c r="AD2733" s="1"/>
      <c r="AE2733" s="3"/>
      <c r="AF2733" s="3"/>
      <c r="AG2733" s="4"/>
      <c r="AH2733" s="4"/>
      <c r="AI2733" s="4"/>
      <c r="AJ2733" s="1"/>
      <c r="AK2733" s="1"/>
      <c r="AL2733" s="1"/>
      <c r="AM2733" s="1"/>
    </row>
    <row r="2734" spans="1:39" ht="15" customHeight="1" x14ac:dyDescent="0.2">
      <c r="A2734" s="75">
        <f t="shared" si="925"/>
        <v>45669</v>
      </c>
      <c r="B2734" s="2">
        <f t="shared" si="916"/>
        <v>37.105234169999996</v>
      </c>
      <c r="C2734" s="157">
        <f t="shared" si="934"/>
        <v>36.898298329999996</v>
      </c>
      <c r="D2734" s="158">
        <f t="shared" si="926"/>
        <v>7036.33</v>
      </c>
      <c r="E2734" s="150">
        <f>IF(AND(K2734=1,K2733&gt;1),VLOOKUP(A2733,[1]Plan1!$GA$137:$GD$300,4),E2733)</f>
        <v>7063.77</v>
      </c>
      <c r="F2734" s="152">
        <f t="shared" si="917"/>
        <v>45595</v>
      </c>
      <c r="G2734" s="152">
        <f t="shared" si="935"/>
        <v>45626</v>
      </c>
      <c r="H2734" s="159">
        <f t="shared" si="918"/>
        <v>3.8997602443320289E-3</v>
      </c>
      <c r="I2734" s="160">
        <f t="shared" si="927"/>
        <v>45687</v>
      </c>
      <c r="J2734" s="155">
        <f t="shared" si="936"/>
        <v>31</v>
      </c>
      <c r="K2734" s="155">
        <f t="shared" si="932"/>
        <v>13</v>
      </c>
      <c r="L2734" s="2">
        <f t="shared" si="928"/>
        <v>1.0016335300000001</v>
      </c>
      <c r="M2734" s="157">
        <f t="shared" si="933"/>
        <v>1.0016335300000001</v>
      </c>
      <c r="N2734" s="2">
        <f t="shared" si="919"/>
        <v>36.958572799999999</v>
      </c>
      <c r="O2734" s="161">
        <f t="shared" si="929"/>
        <v>0</v>
      </c>
      <c r="P2734" s="162">
        <f t="shared" si="920"/>
        <v>0</v>
      </c>
      <c r="Q2734" s="157">
        <f t="shared" si="921"/>
        <v>0</v>
      </c>
      <c r="R2734" s="163">
        <f t="shared" si="930"/>
        <v>0.12</v>
      </c>
      <c r="S2734" s="161">
        <f t="shared" si="922"/>
        <v>13</v>
      </c>
      <c r="T2734" s="161">
        <v>360</v>
      </c>
      <c r="U2734" s="164">
        <f t="shared" si="923"/>
        <v>1.0039682640000001</v>
      </c>
      <c r="V2734" s="157">
        <f t="shared" si="924"/>
        <v>0.14666137000000001</v>
      </c>
      <c r="W2734" s="2">
        <f t="shared" si="931"/>
        <v>0</v>
      </c>
      <c r="X2734" s="8"/>
      <c r="Y2734" s="8"/>
      <c r="Z2734" s="5"/>
      <c r="AA2734" s="1"/>
      <c r="AB2734" s="8"/>
      <c r="AC2734" s="3"/>
      <c r="AD2734" s="1"/>
      <c r="AE2734" s="3"/>
      <c r="AF2734" s="3"/>
      <c r="AG2734" s="4"/>
      <c r="AH2734" s="4"/>
      <c r="AI2734" s="4"/>
      <c r="AJ2734" s="1"/>
      <c r="AK2734" s="1"/>
      <c r="AL2734" s="1"/>
      <c r="AM2734" s="1"/>
    </row>
    <row r="2735" spans="1:39" ht="15" customHeight="1" x14ac:dyDescent="0.2">
      <c r="A2735" s="75">
        <f t="shared" si="925"/>
        <v>45670</v>
      </c>
      <c r="B2735" s="2">
        <f t="shared" si="916"/>
        <v>37.12120041</v>
      </c>
      <c r="C2735" s="157">
        <f t="shared" si="934"/>
        <v>36.898298329999996</v>
      </c>
      <c r="D2735" s="158">
        <f t="shared" si="926"/>
        <v>7036.33</v>
      </c>
      <c r="E2735" s="150">
        <f>IF(AND(K2735=1,K2734&gt;1),VLOOKUP(A2734,[1]Plan1!$GA$137:$GD$300,4),E2734)</f>
        <v>7063.77</v>
      </c>
      <c r="F2735" s="152">
        <f t="shared" si="917"/>
        <v>45595</v>
      </c>
      <c r="G2735" s="152">
        <f t="shared" si="935"/>
        <v>45626</v>
      </c>
      <c r="H2735" s="159">
        <f t="shared" si="918"/>
        <v>3.8997602443320289E-3</v>
      </c>
      <c r="I2735" s="160">
        <f t="shared" si="927"/>
        <v>45687</v>
      </c>
      <c r="J2735" s="155">
        <f t="shared" si="936"/>
        <v>31</v>
      </c>
      <c r="K2735" s="155">
        <f t="shared" si="932"/>
        <v>14</v>
      </c>
      <c r="L2735" s="2">
        <f t="shared" si="928"/>
        <v>1.0017593</v>
      </c>
      <c r="M2735" s="157">
        <f t="shared" si="933"/>
        <v>1.0017593</v>
      </c>
      <c r="N2735" s="2">
        <f t="shared" si="919"/>
        <v>36.963213500000002</v>
      </c>
      <c r="O2735" s="161">
        <f t="shared" si="929"/>
        <v>0</v>
      </c>
      <c r="P2735" s="162">
        <f t="shared" si="920"/>
        <v>0</v>
      </c>
      <c r="Q2735" s="157">
        <f t="shared" si="921"/>
        <v>0</v>
      </c>
      <c r="R2735" s="163">
        <f t="shared" si="930"/>
        <v>0.12</v>
      </c>
      <c r="S2735" s="161">
        <f t="shared" si="922"/>
        <v>14</v>
      </c>
      <c r="T2735" s="161">
        <v>360</v>
      </c>
      <c r="U2735" s="164">
        <f t="shared" si="923"/>
        <v>1.0042741660000001</v>
      </c>
      <c r="V2735" s="157">
        <f t="shared" si="924"/>
        <v>0.15798691000000001</v>
      </c>
      <c r="W2735" s="2">
        <f t="shared" si="931"/>
        <v>0</v>
      </c>
      <c r="X2735" s="8"/>
      <c r="Y2735" s="8"/>
      <c r="Z2735" s="5"/>
      <c r="AA2735" s="1"/>
      <c r="AB2735" s="8"/>
      <c r="AC2735" s="3"/>
      <c r="AD2735" s="1"/>
      <c r="AE2735" s="3"/>
      <c r="AF2735" s="3"/>
      <c r="AG2735" s="4"/>
      <c r="AH2735" s="4"/>
      <c r="AI2735" s="4"/>
      <c r="AJ2735" s="1"/>
      <c r="AK2735" s="1"/>
      <c r="AL2735" s="1"/>
      <c r="AM2735" s="1"/>
    </row>
    <row r="2736" spans="1:39" ht="15" customHeight="1" x14ac:dyDescent="0.2">
      <c r="A2736" s="75">
        <f t="shared" si="925"/>
        <v>45671</v>
      </c>
      <c r="B2736" s="2">
        <f t="shared" si="916"/>
        <v>37.137173330000003</v>
      </c>
      <c r="C2736" s="157">
        <f t="shared" si="934"/>
        <v>36.898298329999996</v>
      </c>
      <c r="D2736" s="158">
        <f t="shared" si="926"/>
        <v>7036.33</v>
      </c>
      <c r="E2736" s="150">
        <f>IF(AND(K2736=1,K2735&gt;1),VLOOKUP(A2735,[1]Plan1!$GA$137:$GD$300,4),E2735)</f>
        <v>7063.77</v>
      </c>
      <c r="F2736" s="152">
        <f t="shared" si="917"/>
        <v>45595</v>
      </c>
      <c r="G2736" s="152">
        <f t="shared" si="935"/>
        <v>45626</v>
      </c>
      <c r="H2736" s="159">
        <f t="shared" si="918"/>
        <v>3.8997602443320289E-3</v>
      </c>
      <c r="I2736" s="160">
        <f t="shared" si="927"/>
        <v>45687</v>
      </c>
      <c r="J2736" s="155">
        <f t="shared" si="936"/>
        <v>31</v>
      </c>
      <c r="K2736" s="155">
        <f t="shared" si="932"/>
        <v>15</v>
      </c>
      <c r="L2736" s="2">
        <f t="shared" si="928"/>
        <v>1.0018850800000001</v>
      </c>
      <c r="M2736" s="157">
        <f t="shared" si="933"/>
        <v>1.0018850800000001</v>
      </c>
      <c r="N2736" s="2">
        <f t="shared" si="919"/>
        <v>36.96785457</v>
      </c>
      <c r="O2736" s="161">
        <f t="shared" si="929"/>
        <v>0</v>
      </c>
      <c r="P2736" s="162">
        <f t="shared" si="920"/>
        <v>0</v>
      </c>
      <c r="Q2736" s="157">
        <f t="shared" si="921"/>
        <v>0</v>
      </c>
      <c r="R2736" s="163">
        <f t="shared" si="930"/>
        <v>0.12</v>
      </c>
      <c r="S2736" s="161">
        <f t="shared" si="922"/>
        <v>15</v>
      </c>
      <c r="T2736" s="161">
        <v>360</v>
      </c>
      <c r="U2736" s="164">
        <f t="shared" si="923"/>
        <v>1.0045801620000001</v>
      </c>
      <c r="V2736" s="157">
        <f t="shared" si="924"/>
        <v>0.16931876000000001</v>
      </c>
      <c r="W2736" s="2">
        <f t="shared" si="931"/>
        <v>0</v>
      </c>
      <c r="X2736" s="8"/>
      <c r="Y2736" s="8"/>
      <c r="Z2736" s="5"/>
      <c r="AA2736" s="1"/>
      <c r="AB2736" s="8"/>
      <c r="AC2736" s="3"/>
      <c r="AD2736" s="1"/>
      <c r="AE2736" s="3"/>
      <c r="AF2736" s="3"/>
      <c r="AG2736" s="4"/>
      <c r="AH2736" s="4"/>
      <c r="AI2736" s="4"/>
      <c r="AJ2736" s="1"/>
      <c r="AK2736" s="1"/>
      <c r="AL2736" s="1"/>
      <c r="AM2736" s="1"/>
    </row>
    <row r="2737" spans="1:39" ht="15" customHeight="1" x14ac:dyDescent="0.2">
      <c r="A2737" s="75">
        <f t="shared" si="925"/>
        <v>45672</v>
      </c>
      <c r="B2737" s="2">
        <f t="shared" si="916"/>
        <v>37.153153270000004</v>
      </c>
      <c r="C2737" s="157">
        <f t="shared" si="934"/>
        <v>36.898298329999996</v>
      </c>
      <c r="D2737" s="158">
        <f t="shared" si="926"/>
        <v>7036.33</v>
      </c>
      <c r="E2737" s="150">
        <f>IF(AND(K2737=1,K2736&gt;1),VLOOKUP(A2736,[1]Plan1!$GA$137:$GD$300,4),E2736)</f>
        <v>7063.77</v>
      </c>
      <c r="F2737" s="152">
        <f t="shared" si="917"/>
        <v>45595</v>
      </c>
      <c r="G2737" s="152">
        <f t="shared" si="935"/>
        <v>45626</v>
      </c>
      <c r="H2737" s="159">
        <f t="shared" si="918"/>
        <v>3.8997602443320289E-3</v>
      </c>
      <c r="I2737" s="160">
        <f t="shared" si="927"/>
        <v>45687</v>
      </c>
      <c r="J2737" s="155">
        <f t="shared" si="936"/>
        <v>31</v>
      </c>
      <c r="K2737" s="155">
        <f t="shared" si="932"/>
        <v>16</v>
      </c>
      <c r="L2737" s="2">
        <f t="shared" si="928"/>
        <v>1.00201088</v>
      </c>
      <c r="M2737" s="157">
        <f t="shared" si="933"/>
        <v>1.00201088</v>
      </c>
      <c r="N2737" s="2">
        <f t="shared" si="919"/>
        <v>36.972496380000003</v>
      </c>
      <c r="O2737" s="161">
        <f t="shared" si="929"/>
        <v>0</v>
      </c>
      <c r="P2737" s="162">
        <f t="shared" si="920"/>
        <v>0</v>
      </c>
      <c r="Q2737" s="157">
        <f t="shared" si="921"/>
        <v>0</v>
      </c>
      <c r="R2737" s="163">
        <f t="shared" si="930"/>
        <v>0.12</v>
      </c>
      <c r="S2737" s="161">
        <f t="shared" si="922"/>
        <v>16</v>
      </c>
      <c r="T2737" s="161">
        <v>360</v>
      </c>
      <c r="U2737" s="164">
        <f t="shared" si="923"/>
        <v>1.0048862510000001</v>
      </c>
      <c r="V2737" s="157">
        <f t="shared" si="924"/>
        <v>0.18065688999999999</v>
      </c>
      <c r="W2737" s="2">
        <f t="shared" si="931"/>
        <v>0</v>
      </c>
      <c r="X2737" s="8"/>
      <c r="Y2737" s="8"/>
      <c r="Z2737" s="5"/>
      <c r="AA2737" s="1"/>
      <c r="AB2737" s="8"/>
      <c r="AC2737" s="3"/>
      <c r="AD2737" s="1"/>
      <c r="AE2737" s="3"/>
      <c r="AF2737" s="3"/>
      <c r="AG2737" s="4"/>
      <c r="AH2737" s="4"/>
      <c r="AI2737" s="4"/>
      <c r="AJ2737" s="1"/>
      <c r="AK2737" s="1"/>
      <c r="AL2737" s="1"/>
      <c r="AM2737" s="1"/>
    </row>
    <row r="2738" spans="1:39" ht="15" customHeight="1" x14ac:dyDescent="0.2">
      <c r="A2738" s="75">
        <f t="shared" si="925"/>
        <v>45673</v>
      </c>
      <c r="B2738" s="2">
        <f t="shared" si="916"/>
        <v>37.169139860000001</v>
      </c>
      <c r="C2738" s="157">
        <f t="shared" si="934"/>
        <v>36.898298329999996</v>
      </c>
      <c r="D2738" s="158">
        <f t="shared" si="926"/>
        <v>7036.33</v>
      </c>
      <c r="E2738" s="150">
        <f>IF(AND(K2738=1,K2737&gt;1),VLOOKUP(A2737,[1]Plan1!$GA$137:$GD$300,4),E2737)</f>
        <v>7063.77</v>
      </c>
      <c r="F2738" s="152">
        <f t="shared" si="917"/>
        <v>45595</v>
      </c>
      <c r="G2738" s="152">
        <f t="shared" si="935"/>
        <v>45626</v>
      </c>
      <c r="H2738" s="159">
        <f t="shared" si="918"/>
        <v>3.8997602443320289E-3</v>
      </c>
      <c r="I2738" s="160">
        <f t="shared" si="927"/>
        <v>45687</v>
      </c>
      <c r="J2738" s="155">
        <f t="shared" si="936"/>
        <v>31</v>
      </c>
      <c r="K2738" s="155">
        <f t="shared" si="932"/>
        <v>17</v>
      </c>
      <c r="L2738" s="2">
        <f t="shared" si="928"/>
        <v>1.0021366899999999</v>
      </c>
      <c r="M2738" s="157">
        <f t="shared" si="933"/>
        <v>1.0021366899999999</v>
      </c>
      <c r="N2738" s="2">
        <f t="shared" si="919"/>
        <v>36.977138549999999</v>
      </c>
      <c r="O2738" s="161">
        <f t="shared" si="929"/>
        <v>0</v>
      </c>
      <c r="P2738" s="162">
        <f t="shared" si="920"/>
        <v>0</v>
      </c>
      <c r="Q2738" s="157">
        <f t="shared" si="921"/>
        <v>0</v>
      </c>
      <c r="R2738" s="163">
        <f t="shared" si="930"/>
        <v>0.12</v>
      </c>
      <c r="S2738" s="161">
        <f t="shared" si="922"/>
        <v>17</v>
      </c>
      <c r="T2738" s="161">
        <v>360</v>
      </c>
      <c r="U2738" s="164">
        <f t="shared" si="923"/>
        <v>1.0051924329999999</v>
      </c>
      <c r="V2738" s="157">
        <f t="shared" si="924"/>
        <v>0.19200131000000001</v>
      </c>
      <c r="W2738" s="2">
        <f t="shared" si="931"/>
        <v>0</v>
      </c>
      <c r="X2738" s="8"/>
      <c r="Y2738" s="8"/>
      <c r="Z2738" s="5"/>
      <c r="AA2738" s="1"/>
      <c r="AB2738" s="8"/>
      <c r="AC2738" s="3"/>
      <c r="AD2738" s="1"/>
      <c r="AE2738" s="3"/>
      <c r="AF2738" s="3"/>
      <c r="AG2738" s="4"/>
      <c r="AH2738" s="4"/>
      <c r="AI2738" s="4"/>
      <c r="AJ2738" s="1"/>
      <c r="AK2738" s="1"/>
      <c r="AL2738" s="1"/>
      <c r="AM2738" s="1"/>
    </row>
    <row r="2739" spans="1:39" ht="15" customHeight="1" x14ac:dyDescent="0.2">
      <c r="A2739" s="75">
        <f t="shared" si="925"/>
        <v>45674</v>
      </c>
      <c r="B2739" s="2">
        <f t="shared" si="916"/>
        <v>37.18513351</v>
      </c>
      <c r="C2739" s="157">
        <f t="shared" si="934"/>
        <v>36.898298329999996</v>
      </c>
      <c r="D2739" s="158">
        <f t="shared" si="926"/>
        <v>7036.33</v>
      </c>
      <c r="E2739" s="150">
        <f>IF(AND(K2739=1,K2738&gt;1),VLOOKUP(A2738,[1]Plan1!$GA$137:$GD$300,4),E2738)</f>
        <v>7063.77</v>
      </c>
      <c r="F2739" s="152">
        <f t="shared" si="917"/>
        <v>45595</v>
      </c>
      <c r="G2739" s="152">
        <f t="shared" si="935"/>
        <v>45626</v>
      </c>
      <c r="H2739" s="159">
        <f t="shared" si="918"/>
        <v>3.8997602443320289E-3</v>
      </c>
      <c r="I2739" s="160">
        <f t="shared" si="927"/>
        <v>45687</v>
      </c>
      <c r="J2739" s="155">
        <f t="shared" si="936"/>
        <v>31</v>
      </c>
      <c r="K2739" s="155">
        <f t="shared" si="932"/>
        <v>18</v>
      </c>
      <c r="L2739" s="2">
        <f t="shared" si="928"/>
        <v>1.0022625199999999</v>
      </c>
      <c r="M2739" s="157">
        <f t="shared" si="933"/>
        <v>1.0022625199999999</v>
      </c>
      <c r="N2739" s="2">
        <f t="shared" si="919"/>
        <v>36.981781460000001</v>
      </c>
      <c r="O2739" s="161">
        <f t="shared" si="929"/>
        <v>0</v>
      </c>
      <c r="P2739" s="162">
        <f t="shared" si="920"/>
        <v>0</v>
      </c>
      <c r="Q2739" s="157">
        <f t="shared" si="921"/>
        <v>0</v>
      </c>
      <c r="R2739" s="163">
        <f t="shared" si="930"/>
        <v>0.12</v>
      </c>
      <c r="S2739" s="161">
        <f t="shared" si="922"/>
        <v>18</v>
      </c>
      <c r="T2739" s="161">
        <v>360</v>
      </c>
      <c r="U2739" s="164">
        <f t="shared" si="923"/>
        <v>1.005498709</v>
      </c>
      <c r="V2739" s="157">
        <f t="shared" si="924"/>
        <v>0.20335205000000001</v>
      </c>
      <c r="W2739" s="2">
        <f t="shared" si="931"/>
        <v>0</v>
      </c>
      <c r="X2739" s="8"/>
      <c r="Y2739" s="8"/>
      <c r="Z2739" s="5"/>
      <c r="AA2739" s="1"/>
      <c r="AB2739" s="8"/>
      <c r="AC2739" s="3"/>
      <c r="AD2739" s="1"/>
      <c r="AE2739" s="3"/>
      <c r="AF2739" s="3"/>
      <c r="AG2739" s="4"/>
      <c r="AH2739" s="4"/>
      <c r="AI2739" s="4"/>
      <c r="AJ2739" s="1"/>
      <c r="AK2739" s="1"/>
      <c r="AL2739" s="1"/>
      <c r="AM2739" s="1"/>
    </row>
    <row r="2740" spans="1:39" ht="15" customHeight="1" x14ac:dyDescent="0.2">
      <c r="A2740" s="75">
        <f t="shared" si="925"/>
        <v>45675</v>
      </c>
      <c r="B2740" s="2">
        <f t="shared" si="916"/>
        <v>37.201134189999998</v>
      </c>
      <c r="C2740" s="157">
        <f t="shared" si="934"/>
        <v>36.898298329999996</v>
      </c>
      <c r="D2740" s="158">
        <f t="shared" si="926"/>
        <v>7036.33</v>
      </c>
      <c r="E2740" s="150">
        <f>IF(AND(K2740=1,K2739&gt;1),VLOOKUP(A2739,[1]Plan1!$GA$137:$GD$300,4),E2739)</f>
        <v>7063.77</v>
      </c>
      <c r="F2740" s="152">
        <f t="shared" si="917"/>
        <v>45595</v>
      </c>
      <c r="G2740" s="152">
        <f t="shared" si="935"/>
        <v>45626</v>
      </c>
      <c r="H2740" s="159">
        <f t="shared" si="918"/>
        <v>3.8997602443320289E-3</v>
      </c>
      <c r="I2740" s="160">
        <f t="shared" si="927"/>
        <v>45687</v>
      </c>
      <c r="J2740" s="155">
        <f t="shared" si="936"/>
        <v>31</v>
      </c>
      <c r="K2740" s="155">
        <f t="shared" si="932"/>
        <v>19</v>
      </c>
      <c r="L2740" s="2">
        <f t="shared" si="928"/>
        <v>1.00238837</v>
      </c>
      <c r="M2740" s="157">
        <f t="shared" si="933"/>
        <v>1.00238837</v>
      </c>
      <c r="N2740" s="2">
        <f t="shared" si="919"/>
        <v>36.986425109999999</v>
      </c>
      <c r="O2740" s="161">
        <f t="shared" si="929"/>
        <v>0</v>
      </c>
      <c r="P2740" s="162">
        <f t="shared" si="920"/>
        <v>0</v>
      </c>
      <c r="Q2740" s="157">
        <f t="shared" si="921"/>
        <v>0</v>
      </c>
      <c r="R2740" s="163">
        <f t="shared" si="930"/>
        <v>0.12</v>
      </c>
      <c r="S2740" s="161">
        <f t="shared" si="922"/>
        <v>19</v>
      </c>
      <c r="T2740" s="161">
        <v>360</v>
      </c>
      <c r="U2740" s="164">
        <f t="shared" si="923"/>
        <v>1.0058050780000001</v>
      </c>
      <c r="V2740" s="157">
        <f t="shared" si="924"/>
        <v>0.21470908</v>
      </c>
      <c r="W2740" s="2">
        <f t="shared" si="931"/>
        <v>0</v>
      </c>
      <c r="X2740" s="8"/>
      <c r="Y2740" s="8"/>
      <c r="Z2740" s="5"/>
      <c r="AA2740" s="1"/>
      <c r="AB2740" s="8"/>
      <c r="AC2740" s="3"/>
      <c r="AD2740" s="1"/>
      <c r="AE2740" s="3"/>
      <c r="AF2740" s="3"/>
      <c r="AG2740" s="4"/>
      <c r="AH2740" s="4"/>
      <c r="AI2740" s="4"/>
      <c r="AJ2740" s="1"/>
      <c r="AK2740" s="1"/>
      <c r="AL2740" s="1"/>
      <c r="AM2740" s="1"/>
    </row>
    <row r="2741" spans="1:39" ht="15" customHeight="1" x14ac:dyDescent="0.2">
      <c r="A2741" s="75">
        <f t="shared" si="925"/>
        <v>45676</v>
      </c>
      <c r="B2741" s="2">
        <f t="shared" si="916"/>
        <v>37.217141519999998</v>
      </c>
      <c r="C2741" s="157">
        <f t="shared" si="934"/>
        <v>36.898298329999996</v>
      </c>
      <c r="D2741" s="158">
        <f t="shared" si="926"/>
        <v>7036.33</v>
      </c>
      <c r="E2741" s="150">
        <f>IF(AND(K2741=1,K2740&gt;1),VLOOKUP(A2740,[1]Plan1!$GA$137:$GD$300,4),E2740)</f>
        <v>7063.77</v>
      </c>
      <c r="F2741" s="152">
        <f t="shared" si="917"/>
        <v>45595</v>
      </c>
      <c r="G2741" s="152">
        <f t="shared" si="935"/>
        <v>45626</v>
      </c>
      <c r="H2741" s="159">
        <f t="shared" si="918"/>
        <v>3.8997602443320289E-3</v>
      </c>
      <c r="I2741" s="160">
        <f t="shared" si="927"/>
        <v>45687</v>
      </c>
      <c r="J2741" s="155">
        <f t="shared" si="936"/>
        <v>31</v>
      </c>
      <c r="K2741" s="155">
        <f t="shared" si="932"/>
        <v>20</v>
      </c>
      <c r="L2741" s="2">
        <f t="shared" si="928"/>
        <v>1.0025142300000001</v>
      </c>
      <c r="M2741" s="157">
        <f t="shared" si="933"/>
        <v>1.0025142300000001</v>
      </c>
      <c r="N2741" s="2">
        <f t="shared" si="919"/>
        <v>36.99106913</v>
      </c>
      <c r="O2741" s="161">
        <f t="shared" si="929"/>
        <v>0</v>
      </c>
      <c r="P2741" s="162">
        <f t="shared" si="920"/>
        <v>0</v>
      </c>
      <c r="Q2741" s="157">
        <f t="shared" si="921"/>
        <v>0</v>
      </c>
      <c r="R2741" s="163">
        <f t="shared" si="930"/>
        <v>0.12</v>
      </c>
      <c r="S2741" s="161">
        <f t="shared" si="922"/>
        <v>20</v>
      </c>
      <c r="T2741" s="161">
        <v>360</v>
      </c>
      <c r="U2741" s="164">
        <f t="shared" si="923"/>
        <v>1.00611154</v>
      </c>
      <c r="V2741" s="157">
        <f t="shared" si="924"/>
        <v>0.22607239000000001</v>
      </c>
      <c r="W2741" s="2">
        <f t="shared" si="931"/>
        <v>0</v>
      </c>
      <c r="X2741" s="8"/>
      <c r="Y2741" s="8"/>
      <c r="Z2741" s="5"/>
      <c r="AA2741" s="1"/>
      <c r="AB2741" s="8"/>
      <c r="AC2741" s="3"/>
      <c r="AD2741" s="1"/>
      <c r="AE2741" s="3"/>
      <c r="AF2741" s="3"/>
      <c r="AG2741" s="4"/>
      <c r="AH2741" s="4"/>
      <c r="AI2741" s="4"/>
      <c r="AJ2741" s="1"/>
      <c r="AK2741" s="1"/>
      <c r="AL2741" s="1"/>
      <c r="AM2741" s="1"/>
    </row>
    <row r="2742" spans="1:39" ht="15" customHeight="1" x14ac:dyDescent="0.2">
      <c r="A2742" s="75">
        <f t="shared" si="925"/>
        <v>45677</v>
      </c>
      <c r="B2742" s="2">
        <f t="shared" si="916"/>
        <v>37.233155889999999</v>
      </c>
      <c r="C2742" s="157">
        <f t="shared" si="934"/>
        <v>36.898298329999996</v>
      </c>
      <c r="D2742" s="158">
        <f t="shared" si="926"/>
        <v>7036.33</v>
      </c>
      <c r="E2742" s="150">
        <f>IF(AND(K2742=1,K2741&gt;1),VLOOKUP(A2741,[1]Plan1!$GA$137:$GD$300,4),E2741)</f>
        <v>7063.77</v>
      </c>
      <c r="F2742" s="152">
        <f t="shared" si="917"/>
        <v>45595</v>
      </c>
      <c r="G2742" s="152">
        <f t="shared" si="935"/>
        <v>45626</v>
      </c>
      <c r="H2742" s="159">
        <f t="shared" si="918"/>
        <v>3.8997602443320289E-3</v>
      </c>
      <c r="I2742" s="160">
        <f t="shared" si="927"/>
        <v>45687</v>
      </c>
      <c r="J2742" s="155">
        <f t="shared" si="936"/>
        <v>31</v>
      </c>
      <c r="K2742" s="155">
        <f t="shared" si="932"/>
        <v>21</v>
      </c>
      <c r="L2742" s="2">
        <f t="shared" si="928"/>
        <v>1.00264011</v>
      </c>
      <c r="M2742" s="157">
        <f t="shared" si="933"/>
        <v>1.00264011</v>
      </c>
      <c r="N2742" s="2">
        <f t="shared" si="919"/>
        <v>36.995713889999998</v>
      </c>
      <c r="O2742" s="161">
        <f t="shared" si="929"/>
        <v>0</v>
      </c>
      <c r="P2742" s="162">
        <f t="shared" si="920"/>
        <v>0</v>
      </c>
      <c r="Q2742" s="157">
        <f t="shared" si="921"/>
        <v>0</v>
      </c>
      <c r="R2742" s="163">
        <f t="shared" si="930"/>
        <v>0.12</v>
      </c>
      <c r="S2742" s="161">
        <f t="shared" si="922"/>
        <v>21</v>
      </c>
      <c r="T2742" s="161">
        <v>360</v>
      </c>
      <c r="U2742" s="164">
        <f t="shared" si="923"/>
        <v>1.0064180949999999</v>
      </c>
      <c r="V2742" s="157">
        <f t="shared" si="924"/>
        <v>0.23744199999999999</v>
      </c>
      <c r="W2742" s="2">
        <f t="shared" si="931"/>
        <v>0</v>
      </c>
      <c r="X2742" s="8"/>
      <c r="Y2742" s="8"/>
      <c r="Z2742" s="5"/>
      <c r="AA2742" s="1"/>
      <c r="AB2742" s="8"/>
      <c r="AC2742" s="3"/>
      <c r="AD2742" s="1"/>
      <c r="AE2742" s="3"/>
      <c r="AF2742" s="3"/>
      <c r="AG2742" s="4"/>
      <c r="AH2742" s="4"/>
      <c r="AI2742" s="4"/>
      <c r="AJ2742" s="1"/>
      <c r="AK2742" s="1"/>
      <c r="AL2742" s="1"/>
      <c r="AM2742" s="1"/>
    </row>
    <row r="2743" spans="1:39" ht="15" customHeight="1" x14ac:dyDescent="0.2">
      <c r="A2743" s="75">
        <f t="shared" si="925"/>
        <v>45678</v>
      </c>
      <c r="B2743" s="2">
        <f t="shared" si="916"/>
        <v>37.24917696</v>
      </c>
      <c r="C2743" s="157">
        <f t="shared" si="934"/>
        <v>36.898298329999996</v>
      </c>
      <c r="D2743" s="158">
        <f t="shared" si="926"/>
        <v>7036.33</v>
      </c>
      <c r="E2743" s="150">
        <f>IF(AND(K2743=1,K2742&gt;1),VLOOKUP(A2742,[1]Plan1!$GA$137:$GD$300,4),E2742)</f>
        <v>7063.77</v>
      </c>
      <c r="F2743" s="152">
        <f t="shared" si="917"/>
        <v>45595</v>
      </c>
      <c r="G2743" s="152">
        <f t="shared" si="935"/>
        <v>45626</v>
      </c>
      <c r="H2743" s="159">
        <f t="shared" si="918"/>
        <v>3.8997602443320289E-3</v>
      </c>
      <c r="I2743" s="160">
        <f t="shared" si="927"/>
        <v>45687</v>
      </c>
      <c r="J2743" s="155">
        <f t="shared" si="936"/>
        <v>31</v>
      </c>
      <c r="K2743" s="155">
        <f t="shared" si="932"/>
        <v>22</v>
      </c>
      <c r="L2743" s="2">
        <f t="shared" si="928"/>
        <v>1.002766</v>
      </c>
      <c r="M2743" s="157">
        <f t="shared" si="933"/>
        <v>1.002766</v>
      </c>
      <c r="N2743" s="2">
        <f t="shared" si="919"/>
        <v>37.000359019999998</v>
      </c>
      <c r="O2743" s="161">
        <f t="shared" si="929"/>
        <v>0</v>
      </c>
      <c r="P2743" s="162">
        <f t="shared" si="920"/>
        <v>0</v>
      </c>
      <c r="Q2743" s="157">
        <f t="shared" si="921"/>
        <v>0</v>
      </c>
      <c r="R2743" s="163">
        <f t="shared" si="930"/>
        <v>0.12</v>
      </c>
      <c r="S2743" s="161">
        <f t="shared" si="922"/>
        <v>22</v>
      </c>
      <c r="T2743" s="161">
        <v>360</v>
      </c>
      <c r="U2743" s="164">
        <f t="shared" si="923"/>
        <v>1.006724744</v>
      </c>
      <c r="V2743" s="157">
        <f t="shared" si="924"/>
        <v>0.24881793999999999</v>
      </c>
      <c r="W2743" s="2">
        <f t="shared" si="931"/>
        <v>0</v>
      </c>
      <c r="X2743" s="8"/>
      <c r="Y2743" s="8"/>
      <c r="Z2743" s="5"/>
      <c r="AA2743" s="1"/>
      <c r="AB2743" s="8"/>
      <c r="AC2743" s="3"/>
      <c r="AD2743" s="1"/>
      <c r="AE2743" s="3"/>
      <c r="AF2743" s="3"/>
      <c r="AG2743" s="4"/>
      <c r="AH2743" s="4"/>
      <c r="AI2743" s="4"/>
      <c r="AJ2743" s="1"/>
      <c r="AK2743" s="1"/>
      <c r="AL2743" s="1"/>
      <c r="AM2743" s="1"/>
    </row>
    <row r="2744" spans="1:39" ht="15" customHeight="1" x14ac:dyDescent="0.2">
      <c r="A2744" s="75">
        <f t="shared" si="925"/>
        <v>45679</v>
      </c>
      <c r="B2744" s="2">
        <f t="shared" si="916"/>
        <v>37.265205090000002</v>
      </c>
      <c r="C2744" s="157">
        <f t="shared" si="934"/>
        <v>36.898298329999996</v>
      </c>
      <c r="D2744" s="158">
        <f t="shared" si="926"/>
        <v>7036.33</v>
      </c>
      <c r="E2744" s="150">
        <f>IF(AND(K2744=1,K2743&gt;1),VLOOKUP(A2743,[1]Plan1!$GA$137:$GD$300,4),E2743)</f>
        <v>7063.77</v>
      </c>
      <c r="F2744" s="152">
        <f t="shared" si="917"/>
        <v>45595</v>
      </c>
      <c r="G2744" s="152">
        <f t="shared" si="935"/>
        <v>45626</v>
      </c>
      <c r="H2744" s="159">
        <f t="shared" si="918"/>
        <v>3.8997602443320289E-3</v>
      </c>
      <c r="I2744" s="160">
        <f t="shared" si="927"/>
        <v>45687</v>
      </c>
      <c r="J2744" s="155">
        <f t="shared" si="936"/>
        <v>31</v>
      </c>
      <c r="K2744" s="155">
        <f t="shared" si="932"/>
        <v>23</v>
      </c>
      <c r="L2744" s="2">
        <f t="shared" si="928"/>
        <v>1.00289191</v>
      </c>
      <c r="M2744" s="157">
        <f t="shared" si="933"/>
        <v>1.00289191</v>
      </c>
      <c r="N2744" s="2">
        <f t="shared" si="919"/>
        <v>37.005004880000001</v>
      </c>
      <c r="O2744" s="161">
        <f t="shared" si="929"/>
        <v>0</v>
      </c>
      <c r="P2744" s="162">
        <f t="shared" si="920"/>
        <v>0</v>
      </c>
      <c r="Q2744" s="157">
        <f t="shared" si="921"/>
        <v>0</v>
      </c>
      <c r="R2744" s="163">
        <f t="shared" si="930"/>
        <v>0.12</v>
      </c>
      <c r="S2744" s="161">
        <f t="shared" si="922"/>
        <v>23</v>
      </c>
      <c r="T2744" s="161">
        <v>360</v>
      </c>
      <c r="U2744" s="164">
        <f t="shared" si="923"/>
        <v>1.0070314869999999</v>
      </c>
      <c r="V2744" s="157">
        <f t="shared" si="924"/>
        <v>0.26020020999999999</v>
      </c>
      <c r="W2744" s="2">
        <f t="shared" si="931"/>
        <v>0</v>
      </c>
      <c r="X2744" s="8"/>
      <c r="Y2744" s="8"/>
      <c r="Z2744" s="5"/>
      <c r="AA2744" s="1"/>
      <c r="AB2744" s="8"/>
      <c r="AC2744" s="3"/>
      <c r="AD2744" s="1"/>
      <c r="AE2744" s="3"/>
      <c r="AF2744" s="3"/>
      <c r="AG2744" s="4"/>
      <c r="AH2744" s="4"/>
      <c r="AI2744" s="4"/>
      <c r="AJ2744" s="1"/>
      <c r="AK2744" s="1"/>
      <c r="AL2744" s="1"/>
      <c r="AM2744" s="1"/>
    </row>
    <row r="2745" spans="1:39" ht="15" customHeight="1" x14ac:dyDescent="0.2">
      <c r="A2745" s="75">
        <f t="shared" si="925"/>
        <v>45680</v>
      </c>
      <c r="B2745" s="2">
        <f t="shared" si="916"/>
        <v>37.281240260000004</v>
      </c>
      <c r="C2745" s="157">
        <f t="shared" si="934"/>
        <v>36.898298329999996</v>
      </c>
      <c r="D2745" s="158">
        <f t="shared" si="926"/>
        <v>7036.33</v>
      </c>
      <c r="E2745" s="150">
        <f>IF(AND(K2745=1,K2744&gt;1),VLOOKUP(A2744,[1]Plan1!$GA$137:$GD$300,4),E2744)</f>
        <v>7063.77</v>
      </c>
      <c r="F2745" s="152">
        <f t="shared" si="917"/>
        <v>45595</v>
      </c>
      <c r="G2745" s="152">
        <f t="shared" si="935"/>
        <v>45626</v>
      </c>
      <c r="H2745" s="159">
        <f t="shared" si="918"/>
        <v>3.8997602443320289E-3</v>
      </c>
      <c r="I2745" s="160">
        <f t="shared" si="927"/>
        <v>45687</v>
      </c>
      <c r="J2745" s="155">
        <f t="shared" si="936"/>
        <v>31</v>
      </c>
      <c r="K2745" s="155">
        <f t="shared" si="932"/>
        <v>24</v>
      </c>
      <c r="L2745" s="2">
        <f t="shared" si="928"/>
        <v>1.00301784</v>
      </c>
      <c r="M2745" s="157">
        <f t="shared" si="933"/>
        <v>1.00301784</v>
      </c>
      <c r="N2745" s="2">
        <f t="shared" si="919"/>
        <v>37.009651490000003</v>
      </c>
      <c r="O2745" s="161">
        <f t="shared" si="929"/>
        <v>0</v>
      </c>
      <c r="P2745" s="162">
        <f t="shared" si="920"/>
        <v>0</v>
      </c>
      <c r="Q2745" s="157">
        <f t="shared" si="921"/>
        <v>0</v>
      </c>
      <c r="R2745" s="163">
        <f t="shared" si="930"/>
        <v>0.12</v>
      </c>
      <c r="S2745" s="161">
        <f t="shared" si="922"/>
        <v>24</v>
      </c>
      <c r="T2745" s="161">
        <v>360</v>
      </c>
      <c r="U2745" s="164">
        <f t="shared" si="923"/>
        <v>1.0073383229999999</v>
      </c>
      <c r="V2745" s="157">
        <f t="shared" si="924"/>
        <v>0.27158876999999998</v>
      </c>
      <c r="W2745" s="2">
        <f t="shared" si="931"/>
        <v>0</v>
      </c>
      <c r="X2745" s="8"/>
      <c r="Y2745" s="8"/>
      <c r="Z2745" s="5"/>
      <c r="AA2745" s="1"/>
      <c r="AB2745" s="8"/>
      <c r="AC2745" s="3"/>
      <c r="AD2745" s="1"/>
      <c r="AE2745" s="3"/>
      <c r="AF2745" s="3"/>
      <c r="AG2745" s="4"/>
      <c r="AH2745" s="4"/>
      <c r="AI2745" s="4"/>
      <c r="AJ2745" s="1"/>
      <c r="AK2745" s="1"/>
      <c r="AL2745" s="1"/>
      <c r="AM2745" s="1"/>
    </row>
    <row r="2746" spans="1:39" ht="15" customHeight="1" x14ac:dyDescent="0.2">
      <c r="A2746" s="75">
        <f t="shared" si="925"/>
        <v>45681</v>
      </c>
      <c r="B2746" s="2">
        <f t="shared" si="916"/>
        <v>37.297282089999996</v>
      </c>
      <c r="C2746" s="157">
        <f t="shared" si="934"/>
        <v>36.898298329999996</v>
      </c>
      <c r="D2746" s="158">
        <f t="shared" si="926"/>
        <v>7036.33</v>
      </c>
      <c r="E2746" s="150">
        <f>IF(AND(K2746=1,K2745&gt;1),VLOOKUP(A2745,[1]Plan1!$GA$137:$GD$300,4),E2745)</f>
        <v>7063.77</v>
      </c>
      <c r="F2746" s="152">
        <f t="shared" si="917"/>
        <v>45595</v>
      </c>
      <c r="G2746" s="152">
        <f t="shared" si="935"/>
        <v>45626</v>
      </c>
      <c r="H2746" s="159">
        <f t="shared" si="918"/>
        <v>3.8997602443320289E-3</v>
      </c>
      <c r="I2746" s="160">
        <f t="shared" si="927"/>
        <v>45687</v>
      </c>
      <c r="J2746" s="155">
        <f t="shared" si="936"/>
        <v>31</v>
      </c>
      <c r="K2746" s="155">
        <f t="shared" si="932"/>
        <v>25</v>
      </c>
      <c r="L2746" s="2">
        <f t="shared" si="928"/>
        <v>1.00314378</v>
      </c>
      <c r="M2746" s="157">
        <f t="shared" si="933"/>
        <v>1.00314378</v>
      </c>
      <c r="N2746" s="2">
        <f t="shared" si="919"/>
        <v>37.014298459999999</v>
      </c>
      <c r="O2746" s="161">
        <f t="shared" si="929"/>
        <v>0</v>
      </c>
      <c r="P2746" s="162">
        <f t="shared" si="920"/>
        <v>0</v>
      </c>
      <c r="Q2746" s="157">
        <f t="shared" si="921"/>
        <v>0</v>
      </c>
      <c r="R2746" s="163">
        <f t="shared" si="930"/>
        <v>0.12</v>
      </c>
      <c r="S2746" s="161">
        <f t="shared" si="922"/>
        <v>25</v>
      </c>
      <c r="T2746" s="161">
        <v>360</v>
      </c>
      <c r="U2746" s="164">
        <f t="shared" si="923"/>
        <v>1.0076452520000001</v>
      </c>
      <c r="V2746" s="157">
        <f t="shared" si="924"/>
        <v>0.28298362999999999</v>
      </c>
      <c r="W2746" s="2">
        <f t="shared" si="931"/>
        <v>0</v>
      </c>
      <c r="X2746" s="8"/>
      <c r="Y2746" s="8"/>
      <c r="Z2746" s="5"/>
      <c r="AA2746" s="1"/>
      <c r="AB2746" s="8"/>
      <c r="AC2746" s="3"/>
      <c r="AD2746" s="1"/>
      <c r="AE2746" s="3"/>
      <c r="AF2746" s="3"/>
      <c r="AG2746" s="4"/>
      <c r="AH2746" s="4"/>
      <c r="AI2746" s="4"/>
      <c r="AJ2746" s="1"/>
      <c r="AK2746" s="1"/>
      <c r="AL2746" s="1"/>
      <c r="AM2746" s="1"/>
    </row>
    <row r="2747" spans="1:39" ht="15" customHeight="1" x14ac:dyDescent="0.2">
      <c r="A2747" s="75">
        <f t="shared" si="925"/>
        <v>45682</v>
      </c>
      <c r="B2747" s="2">
        <f t="shared" si="916"/>
        <v>37.313330629999996</v>
      </c>
      <c r="C2747" s="157">
        <f t="shared" si="934"/>
        <v>36.898298329999996</v>
      </c>
      <c r="D2747" s="158">
        <f t="shared" si="926"/>
        <v>7036.33</v>
      </c>
      <c r="E2747" s="150">
        <f>IF(AND(K2747=1,K2746&gt;1),VLOOKUP(A2746,[1]Plan1!$GA$137:$GD$300,4),E2746)</f>
        <v>7063.77</v>
      </c>
      <c r="F2747" s="152">
        <f t="shared" si="917"/>
        <v>45595</v>
      </c>
      <c r="G2747" s="152">
        <f t="shared" si="935"/>
        <v>45626</v>
      </c>
      <c r="H2747" s="159">
        <f t="shared" si="918"/>
        <v>3.8997602443320289E-3</v>
      </c>
      <c r="I2747" s="160">
        <f t="shared" si="927"/>
        <v>45687</v>
      </c>
      <c r="J2747" s="155">
        <f t="shared" si="936"/>
        <v>31</v>
      </c>
      <c r="K2747" s="155">
        <f t="shared" si="932"/>
        <v>26</v>
      </c>
      <c r="L2747" s="2">
        <f t="shared" si="928"/>
        <v>1.00326973</v>
      </c>
      <c r="M2747" s="157">
        <f t="shared" si="933"/>
        <v>1.00326973</v>
      </c>
      <c r="N2747" s="2">
        <f t="shared" si="919"/>
        <v>37.018945799999997</v>
      </c>
      <c r="O2747" s="161">
        <f t="shared" si="929"/>
        <v>0</v>
      </c>
      <c r="P2747" s="162">
        <f t="shared" si="920"/>
        <v>0</v>
      </c>
      <c r="Q2747" s="157">
        <f t="shared" si="921"/>
        <v>0</v>
      </c>
      <c r="R2747" s="163">
        <f t="shared" si="930"/>
        <v>0.12</v>
      </c>
      <c r="S2747" s="161">
        <f t="shared" si="922"/>
        <v>26</v>
      </c>
      <c r="T2747" s="161">
        <v>360</v>
      </c>
      <c r="U2747" s="164">
        <f t="shared" si="923"/>
        <v>1.0079522750000001</v>
      </c>
      <c r="V2747" s="157">
        <f t="shared" si="924"/>
        <v>0.29438482999999999</v>
      </c>
      <c r="W2747" s="2">
        <f t="shared" si="931"/>
        <v>0</v>
      </c>
      <c r="X2747" s="8"/>
      <c r="Y2747" s="8"/>
      <c r="Z2747" s="5"/>
      <c r="AA2747" s="1"/>
      <c r="AB2747" s="8"/>
      <c r="AC2747" s="3"/>
      <c r="AD2747" s="1"/>
      <c r="AE2747" s="3"/>
      <c r="AF2747" s="3"/>
      <c r="AG2747" s="4"/>
      <c r="AH2747" s="4"/>
      <c r="AI2747" s="4"/>
      <c r="AJ2747" s="1"/>
      <c r="AK2747" s="1"/>
      <c r="AL2747" s="1"/>
      <c r="AM2747" s="1"/>
    </row>
    <row r="2748" spans="1:39" ht="15" customHeight="1" x14ac:dyDescent="0.2">
      <c r="A2748" s="75">
        <f t="shared" si="925"/>
        <v>45683</v>
      </c>
      <c r="B2748" s="2">
        <f t="shared" si="916"/>
        <v>37.329386589999999</v>
      </c>
      <c r="C2748" s="157">
        <f t="shared" si="934"/>
        <v>36.898298329999996</v>
      </c>
      <c r="D2748" s="158">
        <f t="shared" si="926"/>
        <v>7036.33</v>
      </c>
      <c r="E2748" s="150">
        <f>IF(AND(K2748=1,K2747&gt;1),VLOOKUP(A2747,[1]Plan1!$GA$137:$GD$300,4),E2747)</f>
        <v>7063.77</v>
      </c>
      <c r="F2748" s="152">
        <f t="shared" si="917"/>
        <v>45595</v>
      </c>
      <c r="G2748" s="152">
        <f t="shared" si="935"/>
        <v>45626</v>
      </c>
      <c r="H2748" s="159">
        <f t="shared" si="918"/>
        <v>3.8997602443320289E-3</v>
      </c>
      <c r="I2748" s="160">
        <f t="shared" si="927"/>
        <v>45687</v>
      </c>
      <c r="J2748" s="155">
        <f t="shared" si="936"/>
        <v>31</v>
      </c>
      <c r="K2748" s="155">
        <f t="shared" si="932"/>
        <v>27</v>
      </c>
      <c r="L2748" s="2">
        <f t="shared" si="928"/>
        <v>1.0033957099999999</v>
      </c>
      <c r="M2748" s="157">
        <f t="shared" si="933"/>
        <v>1.0033957099999999</v>
      </c>
      <c r="N2748" s="2">
        <f t="shared" si="919"/>
        <v>37.023594250000002</v>
      </c>
      <c r="O2748" s="161">
        <f t="shared" si="929"/>
        <v>0</v>
      </c>
      <c r="P2748" s="162">
        <f t="shared" si="920"/>
        <v>0</v>
      </c>
      <c r="Q2748" s="157">
        <f t="shared" si="921"/>
        <v>0</v>
      </c>
      <c r="R2748" s="163">
        <f t="shared" si="930"/>
        <v>0.12</v>
      </c>
      <c r="S2748" s="161">
        <f t="shared" si="922"/>
        <v>27</v>
      </c>
      <c r="T2748" s="161">
        <v>360</v>
      </c>
      <c r="U2748" s="164">
        <f t="shared" si="923"/>
        <v>1.0082593909999999</v>
      </c>
      <c r="V2748" s="157">
        <f t="shared" si="924"/>
        <v>0.30579234</v>
      </c>
      <c r="W2748" s="2">
        <f t="shared" si="931"/>
        <v>0</v>
      </c>
      <c r="X2748" s="8"/>
      <c r="Y2748" s="8"/>
      <c r="Z2748" s="5"/>
      <c r="AA2748" s="1"/>
      <c r="AB2748" s="8"/>
      <c r="AC2748" s="3"/>
      <c r="AD2748" s="1"/>
      <c r="AE2748" s="3"/>
      <c r="AF2748" s="3"/>
      <c r="AG2748" s="4"/>
      <c r="AH2748" s="4"/>
      <c r="AI2748" s="4"/>
      <c r="AJ2748" s="1"/>
      <c r="AK2748" s="1"/>
      <c r="AL2748" s="1"/>
      <c r="AM2748" s="1"/>
    </row>
    <row r="2749" spans="1:39" ht="15" customHeight="1" x14ac:dyDescent="0.2">
      <c r="A2749" s="75">
        <f t="shared" si="925"/>
        <v>45684</v>
      </c>
      <c r="B2749" s="2">
        <f t="shared" si="916"/>
        <v>37.345449240000001</v>
      </c>
      <c r="C2749" s="157">
        <f t="shared" si="934"/>
        <v>36.898298329999996</v>
      </c>
      <c r="D2749" s="158">
        <f t="shared" si="926"/>
        <v>7036.33</v>
      </c>
      <c r="E2749" s="150">
        <f>IF(AND(K2749=1,K2748&gt;1),VLOOKUP(A2748,[1]Plan1!$GA$137:$GD$300,4),E2748)</f>
        <v>7063.77</v>
      </c>
      <c r="F2749" s="152">
        <f t="shared" si="917"/>
        <v>45595</v>
      </c>
      <c r="G2749" s="152">
        <f t="shared" si="935"/>
        <v>45626</v>
      </c>
      <c r="H2749" s="159">
        <f t="shared" si="918"/>
        <v>3.8997602443320289E-3</v>
      </c>
      <c r="I2749" s="160">
        <f t="shared" si="927"/>
        <v>45687</v>
      </c>
      <c r="J2749" s="155">
        <f t="shared" si="936"/>
        <v>31</v>
      </c>
      <c r="K2749" s="155">
        <f t="shared" si="932"/>
        <v>28</v>
      </c>
      <c r="L2749" s="2">
        <f t="shared" si="928"/>
        <v>1.0035217000000001</v>
      </c>
      <c r="M2749" s="157">
        <f t="shared" si="933"/>
        <v>1.0035217000000001</v>
      </c>
      <c r="N2749" s="2">
        <f t="shared" si="919"/>
        <v>37.028243060000001</v>
      </c>
      <c r="O2749" s="161">
        <f t="shared" si="929"/>
        <v>0</v>
      </c>
      <c r="P2749" s="162">
        <f t="shared" si="920"/>
        <v>0</v>
      </c>
      <c r="Q2749" s="157">
        <f t="shared" si="921"/>
        <v>0</v>
      </c>
      <c r="R2749" s="163">
        <f t="shared" si="930"/>
        <v>0.12</v>
      </c>
      <c r="S2749" s="161">
        <f t="shared" si="922"/>
        <v>28</v>
      </c>
      <c r="T2749" s="161">
        <v>360</v>
      </c>
      <c r="U2749" s="164">
        <f t="shared" si="923"/>
        <v>1.0085666010000001</v>
      </c>
      <c r="V2749" s="157">
        <f t="shared" si="924"/>
        <v>0.31720618</v>
      </c>
      <c r="W2749" s="2">
        <f t="shared" si="931"/>
        <v>0</v>
      </c>
      <c r="X2749" s="8"/>
      <c r="Y2749" s="8"/>
      <c r="Z2749" s="5"/>
      <c r="AA2749" s="1"/>
      <c r="AB2749" s="8"/>
      <c r="AC2749" s="3"/>
      <c r="AD2749" s="1"/>
      <c r="AE2749" s="3"/>
      <c r="AF2749" s="3"/>
      <c r="AG2749" s="4"/>
      <c r="AH2749" s="4"/>
      <c r="AI2749" s="4"/>
      <c r="AJ2749" s="1"/>
      <c r="AK2749" s="1"/>
      <c r="AL2749" s="1"/>
      <c r="AM2749" s="1"/>
    </row>
    <row r="2750" spans="1:39" ht="15" customHeight="1" x14ac:dyDescent="0.2">
      <c r="A2750" s="75">
        <f t="shared" si="925"/>
        <v>45685</v>
      </c>
      <c r="B2750" s="2">
        <f t="shared" si="916"/>
        <v>37.361518610000005</v>
      </c>
      <c r="C2750" s="157">
        <f t="shared" si="934"/>
        <v>36.898298329999996</v>
      </c>
      <c r="D2750" s="158">
        <f t="shared" si="926"/>
        <v>7036.33</v>
      </c>
      <c r="E2750" s="150">
        <f>IF(AND(K2750=1,K2749&gt;1),VLOOKUP(A2749,[1]Plan1!$GA$137:$GD$300,4),E2749)</f>
        <v>7063.77</v>
      </c>
      <c r="F2750" s="152">
        <f t="shared" si="917"/>
        <v>45595</v>
      </c>
      <c r="G2750" s="152">
        <f t="shared" si="935"/>
        <v>45626</v>
      </c>
      <c r="H2750" s="159">
        <f t="shared" si="918"/>
        <v>3.8997602443320289E-3</v>
      </c>
      <c r="I2750" s="160">
        <f t="shared" si="927"/>
        <v>45687</v>
      </c>
      <c r="J2750" s="155">
        <f t="shared" si="936"/>
        <v>31</v>
      </c>
      <c r="K2750" s="155">
        <f t="shared" si="932"/>
        <v>29</v>
      </c>
      <c r="L2750" s="2">
        <f t="shared" si="928"/>
        <v>1.0036476999999999</v>
      </c>
      <c r="M2750" s="157">
        <f t="shared" si="933"/>
        <v>1.0036476999999999</v>
      </c>
      <c r="N2750" s="2">
        <f t="shared" si="919"/>
        <v>37.032892250000003</v>
      </c>
      <c r="O2750" s="161">
        <f t="shared" si="929"/>
        <v>0</v>
      </c>
      <c r="P2750" s="162">
        <f t="shared" si="920"/>
        <v>0</v>
      </c>
      <c r="Q2750" s="157">
        <f t="shared" si="921"/>
        <v>0</v>
      </c>
      <c r="R2750" s="163">
        <f t="shared" si="930"/>
        <v>0.12</v>
      </c>
      <c r="S2750" s="161">
        <f t="shared" si="922"/>
        <v>29</v>
      </c>
      <c r="T2750" s="161">
        <v>360</v>
      </c>
      <c r="U2750" s="164">
        <f t="shared" si="923"/>
        <v>1.008873905</v>
      </c>
      <c r="V2750" s="157">
        <f t="shared" si="924"/>
        <v>0.32862636000000001</v>
      </c>
      <c r="W2750" s="2">
        <f t="shared" si="931"/>
        <v>0</v>
      </c>
      <c r="X2750" s="8"/>
      <c r="Y2750" s="8"/>
      <c r="Z2750" s="5"/>
      <c r="AA2750" s="1"/>
      <c r="AB2750" s="8"/>
      <c r="AC2750" s="3"/>
      <c r="AD2750" s="1"/>
      <c r="AE2750" s="3"/>
      <c r="AF2750" s="3"/>
      <c r="AG2750" s="4"/>
      <c r="AH2750" s="4"/>
      <c r="AI2750" s="4"/>
      <c r="AJ2750" s="1"/>
      <c r="AK2750" s="1"/>
      <c r="AL2750" s="1"/>
      <c r="AM2750" s="1"/>
    </row>
    <row r="2751" spans="1:39" ht="15" customHeight="1" x14ac:dyDescent="0.2">
      <c r="A2751" s="75">
        <f t="shared" si="925"/>
        <v>45686</v>
      </c>
      <c r="B2751" s="2">
        <f t="shared" si="916"/>
        <v>37.377595030000002</v>
      </c>
      <c r="C2751" s="157">
        <f t="shared" si="934"/>
        <v>36.898298329999996</v>
      </c>
      <c r="D2751" s="158">
        <f t="shared" si="926"/>
        <v>7036.33</v>
      </c>
      <c r="E2751" s="150">
        <f>IF(AND(K2751=1,K2750&gt;1),VLOOKUP(A2750,[1]Plan1!$GA$137:$GD$300,4),E2750)</f>
        <v>7063.77</v>
      </c>
      <c r="F2751" s="152">
        <f t="shared" si="917"/>
        <v>45595</v>
      </c>
      <c r="G2751" s="152">
        <f t="shared" si="935"/>
        <v>45626</v>
      </c>
      <c r="H2751" s="159">
        <f t="shared" si="918"/>
        <v>3.8997602443320289E-3</v>
      </c>
      <c r="I2751" s="160">
        <f t="shared" si="927"/>
        <v>45687</v>
      </c>
      <c r="J2751" s="155">
        <f t="shared" si="936"/>
        <v>31</v>
      </c>
      <c r="K2751" s="155">
        <f t="shared" si="932"/>
        <v>30</v>
      </c>
      <c r="L2751" s="2">
        <f t="shared" si="928"/>
        <v>1.0037737200000001</v>
      </c>
      <c r="M2751" s="157">
        <f t="shared" si="933"/>
        <v>1.0037737200000001</v>
      </c>
      <c r="N2751" s="2">
        <f t="shared" si="919"/>
        <v>37.037542170000002</v>
      </c>
      <c r="O2751" s="161">
        <f t="shared" si="929"/>
        <v>0</v>
      </c>
      <c r="P2751" s="162">
        <f t="shared" si="920"/>
        <v>0</v>
      </c>
      <c r="Q2751" s="157">
        <f t="shared" si="921"/>
        <v>0</v>
      </c>
      <c r="R2751" s="163">
        <f t="shared" si="930"/>
        <v>0.12</v>
      </c>
      <c r="S2751" s="161">
        <f t="shared" si="922"/>
        <v>30</v>
      </c>
      <c r="T2751" s="161">
        <v>360</v>
      </c>
      <c r="U2751" s="164">
        <f t="shared" si="923"/>
        <v>1.009181302</v>
      </c>
      <c r="V2751" s="157">
        <f t="shared" si="924"/>
        <v>0.34005286000000001</v>
      </c>
      <c r="W2751" s="2">
        <f t="shared" si="931"/>
        <v>0</v>
      </c>
      <c r="X2751" s="8"/>
      <c r="Y2751" s="8"/>
      <c r="Z2751" s="5"/>
      <c r="AA2751" s="1"/>
      <c r="AB2751" s="8"/>
      <c r="AC2751" s="3"/>
      <c r="AD2751" s="1"/>
      <c r="AE2751" s="3"/>
      <c r="AF2751" s="3"/>
      <c r="AG2751" s="4"/>
      <c r="AH2751" s="4"/>
      <c r="AI2751" s="4"/>
      <c r="AJ2751" s="1"/>
      <c r="AK2751" s="1"/>
      <c r="AL2751" s="1"/>
      <c r="AM2751" s="1"/>
    </row>
    <row r="2752" spans="1:39" ht="15" customHeight="1" x14ac:dyDescent="0.2">
      <c r="A2752" s="75">
        <f t="shared" si="925"/>
        <v>45687</v>
      </c>
      <c r="B2752" s="2">
        <f t="shared" si="916"/>
        <v>37.393678529999995</v>
      </c>
      <c r="C2752" s="157">
        <f t="shared" si="934"/>
        <v>36.898298329999996</v>
      </c>
      <c r="D2752" s="158">
        <f t="shared" si="926"/>
        <v>7036.33</v>
      </c>
      <c r="E2752" s="150">
        <f>IF(AND(K2752=1,K2751&gt;1),VLOOKUP(A2751,[1]Plan1!$GA$137:$GD$300,4),E2751)</f>
        <v>7063.77</v>
      </c>
      <c r="F2752" s="152">
        <f t="shared" si="917"/>
        <v>45595</v>
      </c>
      <c r="G2752" s="152">
        <f t="shared" si="935"/>
        <v>45626</v>
      </c>
      <c r="H2752" s="159">
        <f t="shared" si="918"/>
        <v>3.8997602443320289E-3</v>
      </c>
      <c r="I2752" s="160">
        <f t="shared" si="927"/>
        <v>45687</v>
      </c>
      <c r="J2752" s="155">
        <f t="shared" si="936"/>
        <v>31</v>
      </c>
      <c r="K2752" s="155">
        <f t="shared" si="932"/>
        <v>31</v>
      </c>
      <c r="L2752" s="2">
        <f t="shared" si="928"/>
        <v>1.0038997599999999</v>
      </c>
      <c r="M2752" s="157">
        <f t="shared" si="933"/>
        <v>1.0038997599999999</v>
      </c>
      <c r="N2752" s="2">
        <f t="shared" si="919"/>
        <v>37.042192829999998</v>
      </c>
      <c r="O2752" s="161">
        <f t="shared" si="929"/>
        <v>54</v>
      </c>
      <c r="P2752" s="162">
        <f t="shared" si="920"/>
        <v>1</v>
      </c>
      <c r="Q2752" s="157">
        <f t="shared" si="921"/>
        <v>37.042192829999998</v>
      </c>
      <c r="R2752" s="163">
        <f t="shared" si="930"/>
        <v>0.12</v>
      </c>
      <c r="S2752" s="161">
        <f t="shared" si="922"/>
        <v>31</v>
      </c>
      <c r="T2752" s="161">
        <v>360</v>
      </c>
      <c r="U2752" s="164">
        <f t="shared" si="923"/>
        <v>1.0094887930000001</v>
      </c>
      <c r="V2752" s="157">
        <f t="shared" si="924"/>
        <v>0.35148570000000001</v>
      </c>
      <c r="W2752" s="2">
        <f t="shared" si="931"/>
        <v>37.393678529999995</v>
      </c>
      <c r="X2752" s="8"/>
      <c r="Y2752" s="8"/>
      <c r="Z2752" s="5"/>
      <c r="AA2752" s="1"/>
      <c r="AB2752" s="8"/>
      <c r="AC2752" s="3"/>
      <c r="AD2752" s="1"/>
      <c r="AE2752" s="3"/>
      <c r="AF2752" s="3"/>
      <c r="AG2752" s="4"/>
      <c r="AH2752" s="4"/>
      <c r="AI2752" s="4"/>
      <c r="AJ2752" s="1"/>
      <c r="AK2752" s="1"/>
      <c r="AL2752" s="1"/>
      <c r="AM2752" s="1"/>
    </row>
    <row r="2753" spans="1:39" ht="15" customHeight="1" x14ac:dyDescent="0.2">
      <c r="A2753" s="74"/>
      <c r="B2753" s="2"/>
      <c r="C2753" s="2"/>
      <c r="D2753" s="45"/>
      <c r="E2753" s="18"/>
      <c r="F2753" s="8"/>
      <c r="G2753" s="8"/>
      <c r="H2753" s="14"/>
      <c r="I2753" s="8"/>
      <c r="J2753" s="1"/>
      <c r="K2753" s="1"/>
      <c r="L2753" s="2"/>
      <c r="M2753" s="2"/>
      <c r="N2753" s="2"/>
      <c r="O2753" s="15"/>
      <c r="P2753" s="17"/>
      <c r="Q2753" s="2"/>
      <c r="R2753" s="4"/>
      <c r="S2753" s="15"/>
      <c r="T2753" s="15"/>
      <c r="U2753" s="16"/>
      <c r="V2753" s="2"/>
      <c r="W2753" s="3"/>
      <c r="X2753" s="5"/>
      <c r="Y2753" s="8"/>
      <c r="Z2753" s="5"/>
      <c r="AA2753" s="1"/>
      <c r="AB2753" s="8"/>
      <c r="AC2753" s="3"/>
      <c r="AD2753" s="1"/>
      <c r="AE2753" s="3"/>
      <c r="AF2753" s="3"/>
      <c r="AG2753" s="4"/>
      <c r="AH2753" s="4"/>
      <c r="AI2753" s="4"/>
      <c r="AJ2753" s="1"/>
      <c r="AK2753" s="1"/>
      <c r="AL2753" s="1"/>
      <c r="AM2753" s="1"/>
    </row>
    <row r="2754" spans="1:39" ht="15" customHeight="1" x14ac:dyDescent="0.2">
      <c r="A2754" s="74"/>
      <c r="B2754" s="2"/>
      <c r="C2754" s="2"/>
      <c r="D2754" s="45"/>
      <c r="E2754" s="18"/>
      <c r="F2754" s="8"/>
      <c r="G2754" s="8"/>
      <c r="H2754" s="14"/>
      <c r="I2754" s="8"/>
      <c r="J2754" s="1"/>
      <c r="K2754" s="1"/>
      <c r="L2754" s="2"/>
      <c r="M2754" s="2"/>
      <c r="N2754" s="2"/>
      <c r="O2754" s="15"/>
      <c r="P2754" s="17"/>
      <c r="Q2754" s="2"/>
      <c r="R2754" s="4"/>
      <c r="S2754" s="15"/>
      <c r="T2754" s="15"/>
      <c r="U2754" s="16"/>
      <c r="V2754" s="2"/>
      <c r="W2754" s="3"/>
      <c r="X2754" s="5"/>
      <c r="Y2754" s="8"/>
      <c r="Z2754" s="5"/>
      <c r="AA2754" s="1"/>
      <c r="AB2754" s="8"/>
      <c r="AC2754" s="3"/>
      <c r="AD2754" s="1"/>
      <c r="AE2754" s="3"/>
      <c r="AF2754" s="3"/>
      <c r="AG2754" s="4"/>
      <c r="AH2754" s="4"/>
      <c r="AI2754" s="4"/>
      <c r="AJ2754" s="1"/>
      <c r="AK2754" s="1"/>
      <c r="AL2754" s="1"/>
      <c r="AM2754" s="1"/>
    </row>
    <row r="2755" spans="1:39" ht="15" customHeight="1" x14ac:dyDescent="0.2">
      <c r="A2755" s="74"/>
      <c r="B2755" s="2"/>
      <c r="C2755" s="2"/>
      <c r="D2755" s="45"/>
      <c r="E2755" s="18"/>
      <c r="F2755" s="8"/>
      <c r="G2755" s="8"/>
      <c r="H2755" s="14"/>
      <c r="I2755" s="8"/>
      <c r="J2755" s="1"/>
      <c r="K2755" s="1"/>
      <c r="L2755" s="2"/>
      <c r="M2755" s="2"/>
      <c r="N2755" s="2"/>
      <c r="O2755" s="15"/>
      <c r="P2755" s="17"/>
      <c r="Q2755" s="2"/>
      <c r="R2755" s="4"/>
      <c r="S2755" s="15"/>
      <c r="T2755" s="15"/>
      <c r="U2755" s="16"/>
      <c r="V2755" s="2"/>
      <c r="W2755" s="3"/>
      <c r="X2755" s="5"/>
      <c r="Y2755" s="8"/>
      <c r="Z2755" s="5"/>
      <c r="AA2755" s="1"/>
      <c r="AB2755" s="8"/>
      <c r="AC2755" s="3"/>
      <c r="AD2755" s="1"/>
      <c r="AE2755" s="3"/>
      <c r="AF2755" s="3"/>
      <c r="AG2755" s="4"/>
      <c r="AH2755" s="4"/>
      <c r="AI2755" s="4"/>
      <c r="AJ2755" s="1"/>
      <c r="AK2755" s="1"/>
      <c r="AL2755" s="1"/>
      <c r="AM2755" s="1"/>
    </row>
    <row r="2756" spans="1:39" ht="15" customHeight="1" x14ac:dyDescent="0.2">
      <c r="A2756" s="74"/>
      <c r="B2756" s="2"/>
      <c r="C2756" s="2"/>
      <c r="D2756" s="45"/>
      <c r="E2756" s="18"/>
      <c r="F2756" s="8"/>
      <c r="G2756" s="8"/>
      <c r="H2756" s="14"/>
      <c r="I2756" s="8"/>
      <c r="J2756" s="1"/>
      <c r="K2756" s="1"/>
      <c r="L2756" s="2"/>
      <c r="M2756" s="2"/>
      <c r="N2756" s="2"/>
      <c r="O2756" s="15"/>
      <c r="P2756" s="17"/>
      <c r="Q2756" s="2"/>
      <c r="R2756" s="4"/>
      <c r="S2756" s="15"/>
      <c r="T2756" s="15"/>
      <c r="U2756" s="16"/>
      <c r="V2756" s="46"/>
      <c r="W2756" s="3"/>
      <c r="X2756" s="5"/>
      <c r="Y2756" s="8"/>
      <c r="Z2756" s="5"/>
      <c r="AA2756" s="21"/>
      <c r="AB2756" s="13"/>
      <c r="AC2756" s="27"/>
      <c r="AD2756" s="21"/>
      <c r="AE2756" s="27"/>
      <c r="AF2756" s="27"/>
      <c r="AG2756" s="35"/>
      <c r="AH2756" s="35"/>
      <c r="AI2756" s="35"/>
      <c r="AJ2756" s="21"/>
      <c r="AK2756" s="21"/>
      <c r="AL2756" s="21"/>
      <c r="AM2756" s="21"/>
    </row>
    <row r="2757" spans="1:39" ht="15" customHeight="1" x14ac:dyDescent="0.2">
      <c r="A2757" s="74"/>
      <c r="B2757" s="2"/>
      <c r="C2757" s="2"/>
      <c r="D2757" s="45"/>
      <c r="E2757" s="18"/>
      <c r="F2757" s="8"/>
      <c r="G2757" s="8"/>
      <c r="H2757" s="14"/>
      <c r="I2757" s="8"/>
      <c r="J2757" s="1"/>
      <c r="K2757" s="1"/>
      <c r="L2757" s="2"/>
      <c r="M2757" s="2"/>
      <c r="N2757" s="2"/>
      <c r="O2757" s="15"/>
      <c r="P2757" s="17"/>
      <c r="Q2757" s="2"/>
      <c r="R2757" s="4"/>
      <c r="S2757" s="15"/>
      <c r="T2757" s="15"/>
      <c r="U2757" s="16"/>
      <c r="V2757" s="2"/>
      <c r="W2757" s="3"/>
      <c r="X2757" s="5"/>
      <c r="Y2757" s="8"/>
      <c r="Z2757" s="5"/>
      <c r="AA2757" s="1"/>
      <c r="AB2757" s="8"/>
      <c r="AC2757" s="3"/>
      <c r="AD2757" s="1"/>
      <c r="AE2757" s="3"/>
      <c r="AF2757" s="3"/>
      <c r="AG2757" s="4"/>
      <c r="AH2757" s="4"/>
      <c r="AI2757" s="4"/>
      <c r="AJ2757" s="1"/>
      <c r="AK2757" s="1"/>
      <c r="AL2757" s="1"/>
      <c r="AM2757" s="1"/>
    </row>
    <row r="2758" spans="1:39" ht="15" customHeight="1" x14ac:dyDescent="0.2">
      <c r="A2758" s="74"/>
      <c r="B2758" s="2"/>
      <c r="C2758" s="2"/>
      <c r="D2758" s="45"/>
      <c r="E2758" s="18"/>
      <c r="F2758" s="8"/>
      <c r="G2758" s="8"/>
      <c r="H2758" s="14"/>
      <c r="I2758" s="8"/>
      <c r="J2758" s="1"/>
      <c r="K2758" s="1"/>
      <c r="L2758" s="2"/>
      <c r="M2758" s="2"/>
      <c r="N2758" s="2"/>
      <c r="O2758" s="15"/>
      <c r="P2758" s="17"/>
      <c r="Q2758" s="2"/>
      <c r="R2758" s="4"/>
      <c r="S2758" s="15"/>
      <c r="T2758" s="15"/>
      <c r="U2758" s="16"/>
      <c r="V2758" s="2"/>
      <c r="W2758" s="3"/>
      <c r="X2758" s="5"/>
      <c r="Y2758" s="8"/>
      <c r="Z2758" s="5"/>
      <c r="AA2758" s="1"/>
      <c r="AB2758" s="8"/>
      <c r="AC2758" s="3"/>
      <c r="AD2758" s="1"/>
      <c r="AE2758" s="3"/>
      <c r="AF2758" s="3"/>
      <c r="AG2758" s="4"/>
      <c r="AH2758" s="4"/>
      <c r="AI2758" s="4"/>
      <c r="AJ2758" s="1"/>
      <c r="AK2758" s="1"/>
      <c r="AL2758" s="1"/>
      <c r="AM2758" s="1"/>
    </row>
    <row r="2759" spans="1:39" ht="15" customHeight="1" x14ac:dyDescent="0.2">
      <c r="A2759" s="74"/>
      <c r="B2759" s="2"/>
      <c r="C2759" s="2"/>
      <c r="D2759" s="45"/>
      <c r="E2759" s="18"/>
      <c r="F2759" s="8"/>
      <c r="G2759" s="8"/>
      <c r="H2759" s="14"/>
      <c r="I2759" s="8"/>
      <c r="J2759" s="1"/>
      <c r="K2759" s="1"/>
      <c r="L2759" s="2"/>
      <c r="M2759" s="2"/>
      <c r="N2759" s="2"/>
      <c r="O2759" s="15"/>
      <c r="P2759" s="17"/>
      <c r="Q2759" s="2"/>
      <c r="R2759" s="4"/>
      <c r="S2759" s="15"/>
      <c r="T2759" s="15"/>
      <c r="U2759" s="16"/>
      <c r="V2759" s="2"/>
      <c r="W2759" s="3"/>
      <c r="X2759" s="5"/>
      <c r="Y2759" s="8"/>
      <c r="Z2759" s="5"/>
      <c r="AA2759" s="1"/>
      <c r="AB2759" s="8"/>
      <c r="AC2759" s="3"/>
      <c r="AD2759" s="1"/>
      <c r="AE2759" s="3"/>
      <c r="AF2759" s="3"/>
      <c r="AG2759" s="4"/>
      <c r="AH2759" s="4"/>
      <c r="AI2759" s="4"/>
      <c r="AJ2759" s="1"/>
      <c r="AK2759" s="1"/>
      <c r="AL2759" s="1"/>
      <c r="AM2759" s="1"/>
    </row>
    <row r="2760" spans="1:39" ht="15" customHeight="1" x14ac:dyDescent="0.2">
      <c r="A2760" s="74"/>
      <c r="B2760" s="2"/>
      <c r="C2760" s="2"/>
      <c r="D2760" s="45"/>
      <c r="E2760" s="18"/>
      <c r="F2760" s="8"/>
      <c r="G2760" s="8"/>
      <c r="H2760" s="14"/>
      <c r="I2760" s="8"/>
      <c r="J2760" s="1"/>
      <c r="K2760" s="1"/>
      <c r="L2760" s="2"/>
      <c r="M2760" s="2"/>
      <c r="N2760" s="2"/>
      <c r="O2760" s="15"/>
      <c r="P2760" s="17"/>
      <c r="Q2760" s="2"/>
      <c r="R2760" s="4"/>
      <c r="S2760" s="15"/>
      <c r="T2760" s="15"/>
      <c r="U2760" s="16"/>
      <c r="V2760" s="2"/>
      <c r="W2760" s="3"/>
      <c r="X2760" s="5"/>
      <c r="Y2760" s="8"/>
      <c r="Z2760" s="5"/>
      <c r="AA2760" s="1"/>
      <c r="AB2760" s="8"/>
      <c r="AC2760" s="3"/>
      <c r="AD2760" s="1"/>
      <c r="AE2760" s="3"/>
      <c r="AF2760" s="3"/>
      <c r="AG2760" s="4"/>
      <c r="AH2760" s="4"/>
      <c r="AI2760" s="4"/>
      <c r="AJ2760" s="1"/>
      <c r="AK2760" s="1"/>
      <c r="AL2760" s="1"/>
      <c r="AM2760" s="1"/>
    </row>
    <row r="2761" spans="1:39" ht="15" customHeight="1" x14ac:dyDescent="0.2">
      <c r="A2761" s="74"/>
      <c r="B2761" s="2"/>
      <c r="C2761" s="2"/>
      <c r="D2761" s="45"/>
      <c r="E2761" s="18"/>
      <c r="F2761" s="8"/>
      <c r="G2761" s="8"/>
      <c r="H2761" s="14"/>
      <c r="I2761" s="8"/>
      <c r="J2761" s="1"/>
      <c r="K2761" s="1"/>
      <c r="L2761" s="2"/>
      <c r="M2761" s="2"/>
      <c r="N2761" s="2"/>
      <c r="O2761" s="15"/>
      <c r="P2761" s="17"/>
      <c r="Q2761" s="2"/>
      <c r="R2761" s="4"/>
      <c r="S2761" s="15"/>
      <c r="T2761" s="15"/>
      <c r="U2761" s="16"/>
      <c r="V2761" s="2"/>
      <c r="W2761" s="3"/>
      <c r="X2761" s="5"/>
      <c r="Y2761" s="8"/>
      <c r="Z2761" s="5"/>
      <c r="AA2761" s="1"/>
      <c r="AB2761" s="8"/>
      <c r="AC2761" s="3"/>
      <c r="AD2761" s="1"/>
      <c r="AE2761" s="3"/>
      <c r="AF2761" s="3"/>
      <c r="AG2761" s="4"/>
      <c r="AH2761" s="4"/>
      <c r="AI2761" s="4"/>
      <c r="AJ2761" s="1"/>
      <c r="AK2761" s="1"/>
      <c r="AL2761" s="1"/>
      <c r="AM2761" s="1"/>
    </row>
    <row r="2762" spans="1:39" ht="15" customHeight="1" x14ac:dyDescent="0.2">
      <c r="A2762" s="74"/>
      <c r="B2762" s="2"/>
      <c r="C2762" s="2"/>
      <c r="D2762" s="45"/>
      <c r="E2762" s="18"/>
      <c r="F2762" s="8"/>
      <c r="G2762" s="8"/>
      <c r="H2762" s="14"/>
      <c r="I2762" s="8"/>
      <c r="J2762" s="1"/>
      <c r="K2762" s="1"/>
      <c r="L2762" s="2"/>
      <c r="M2762" s="2"/>
      <c r="N2762" s="2"/>
      <c r="O2762" s="15"/>
      <c r="P2762" s="17"/>
      <c r="Q2762" s="2"/>
      <c r="R2762" s="4"/>
      <c r="S2762" s="15"/>
      <c r="T2762" s="15"/>
      <c r="U2762" s="16"/>
      <c r="V2762" s="2"/>
      <c r="W2762" s="3"/>
      <c r="X2762" s="5"/>
      <c r="Y2762" s="8"/>
      <c r="Z2762" s="5"/>
      <c r="AA2762" s="1"/>
      <c r="AB2762" s="8"/>
      <c r="AC2762" s="3"/>
      <c r="AD2762" s="1"/>
      <c r="AE2762" s="3"/>
      <c r="AF2762" s="3"/>
      <c r="AG2762" s="4"/>
      <c r="AH2762" s="4"/>
      <c r="AI2762" s="4"/>
      <c r="AJ2762" s="1"/>
      <c r="AK2762" s="1"/>
      <c r="AL2762" s="1"/>
      <c r="AM2762" s="1"/>
    </row>
    <row r="2763" spans="1:39" ht="15" customHeight="1" x14ac:dyDescent="0.2">
      <c r="A2763" s="74"/>
      <c r="B2763" s="2"/>
      <c r="C2763" s="2"/>
      <c r="D2763" s="45"/>
      <c r="E2763" s="18"/>
      <c r="F2763" s="8"/>
      <c r="G2763" s="8"/>
      <c r="H2763" s="14"/>
      <c r="I2763" s="8"/>
      <c r="J2763" s="1"/>
      <c r="K2763" s="1"/>
      <c r="L2763" s="2"/>
      <c r="M2763" s="2"/>
      <c r="N2763" s="2"/>
      <c r="O2763" s="15"/>
      <c r="P2763" s="17"/>
      <c r="Q2763" s="2"/>
      <c r="R2763" s="4"/>
      <c r="S2763" s="15"/>
      <c r="T2763" s="15"/>
      <c r="U2763" s="16"/>
      <c r="V2763" s="2"/>
      <c r="W2763" s="3"/>
      <c r="X2763" s="5"/>
      <c r="Y2763" s="8"/>
      <c r="Z2763" s="5"/>
      <c r="AA2763" s="1"/>
      <c r="AB2763" s="8"/>
      <c r="AC2763" s="3"/>
      <c r="AD2763" s="1"/>
      <c r="AE2763" s="3"/>
      <c r="AF2763" s="3"/>
      <c r="AG2763" s="4"/>
      <c r="AH2763" s="4"/>
      <c r="AI2763" s="4"/>
      <c r="AJ2763" s="1"/>
      <c r="AK2763" s="1"/>
      <c r="AL2763" s="1"/>
      <c r="AM2763" s="1"/>
    </row>
    <row r="2764" spans="1:39" ht="15" customHeight="1" x14ac:dyDescent="0.2">
      <c r="A2764" s="74"/>
      <c r="B2764" s="2"/>
      <c r="C2764" s="2"/>
      <c r="D2764" s="45"/>
      <c r="E2764" s="18"/>
      <c r="F2764" s="8"/>
      <c r="G2764" s="8"/>
      <c r="H2764" s="14"/>
      <c r="I2764" s="8"/>
      <c r="J2764" s="1"/>
      <c r="K2764" s="1"/>
      <c r="L2764" s="2"/>
      <c r="M2764" s="2"/>
      <c r="N2764" s="2"/>
      <c r="O2764" s="15"/>
      <c r="P2764" s="17"/>
      <c r="Q2764" s="2"/>
      <c r="R2764" s="4"/>
      <c r="S2764" s="15"/>
      <c r="T2764" s="15"/>
      <c r="U2764" s="16"/>
      <c r="V2764" s="2"/>
      <c r="W2764" s="3"/>
      <c r="X2764" s="5"/>
      <c r="Y2764" s="8"/>
      <c r="Z2764" s="5"/>
      <c r="AA2764" s="1"/>
      <c r="AB2764" s="8"/>
      <c r="AC2764" s="3"/>
      <c r="AD2764" s="1"/>
      <c r="AE2764" s="3"/>
      <c r="AF2764" s="3"/>
      <c r="AG2764" s="4"/>
      <c r="AH2764" s="4"/>
      <c r="AI2764" s="4"/>
      <c r="AJ2764" s="1"/>
      <c r="AK2764" s="1"/>
      <c r="AL2764" s="1"/>
      <c r="AM2764" s="1"/>
    </row>
    <row r="2765" spans="1:39" ht="15" customHeight="1" x14ac:dyDescent="0.2">
      <c r="A2765" s="74"/>
      <c r="B2765" s="2"/>
      <c r="C2765" s="2"/>
      <c r="D2765" s="45"/>
      <c r="E2765" s="18"/>
      <c r="F2765" s="8"/>
      <c r="G2765" s="8"/>
      <c r="H2765" s="14"/>
      <c r="I2765" s="8"/>
      <c r="J2765" s="1"/>
      <c r="K2765" s="1"/>
      <c r="L2765" s="2"/>
      <c r="M2765" s="2"/>
      <c r="N2765" s="2"/>
      <c r="O2765" s="15"/>
      <c r="P2765" s="17"/>
      <c r="Q2765" s="2"/>
      <c r="R2765" s="4"/>
      <c r="S2765" s="15"/>
      <c r="T2765" s="15"/>
      <c r="U2765" s="16"/>
      <c r="V2765" s="2"/>
      <c r="W2765" s="3"/>
      <c r="X2765" s="5"/>
      <c r="Y2765" s="8"/>
      <c r="Z2765" s="5"/>
      <c r="AA2765" s="1"/>
      <c r="AB2765" s="8"/>
      <c r="AC2765" s="3"/>
      <c r="AD2765" s="1"/>
      <c r="AE2765" s="3"/>
      <c r="AF2765" s="3"/>
      <c r="AG2765" s="4"/>
      <c r="AH2765" s="4"/>
      <c r="AI2765" s="4"/>
      <c r="AJ2765" s="1"/>
      <c r="AK2765" s="1"/>
      <c r="AL2765" s="1"/>
      <c r="AM2765" s="1"/>
    </row>
    <row r="2766" spans="1:39" ht="15" customHeight="1" x14ac:dyDescent="0.2">
      <c r="A2766" s="74"/>
      <c r="B2766" s="2"/>
      <c r="C2766" s="2"/>
      <c r="D2766" s="45"/>
      <c r="E2766" s="18"/>
      <c r="F2766" s="8"/>
      <c r="G2766" s="8"/>
      <c r="H2766" s="14"/>
      <c r="I2766" s="8"/>
      <c r="J2766" s="1"/>
      <c r="K2766" s="1"/>
      <c r="L2766" s="2"/>
      <c r="M2766" s="2"/>
      <c r="N2766" s="2"/>
      <c r="O2766" s="15"/>
      <c r="P2766" s="17"/>
      <c r="Q2766" s="2"/>
      <c r="R2766" s="4"/>
      <c r="S2766" s="15"/>
      <c r="T2766" s="15"/>
      <c r="U2766" s="16"/>
      <c r="V2766" s="2"/>
      <c r="W2766" s="3"/>
      <c r="X2766" s="5"/>
      <c r="Y2766" s="8"/>
      <c r="Z2766" s="5"/>
      <c r="AA2766" s="1"/>
      <c r="AB2766" s="8"/>
      <c r="AC2766" s="3"/>
      <c r="AD2766" s="1"/>
      <c r="AE2766" s="3"/>
      <c r="AF2766" s="3"/>
      <c r="AG2766" s="4"/>
      <c r="AH2766" s="4"/>
      <c r="AI2766" s="4"/>
      <c r="AJ2766" s="1"/>
      <c r="AK2766" s="1"/>
      <c r="AL2766" s="1"/>
      <c r="AM2766" s="1"/>
    </row>
    <row r="2767" spans="1:39" ht="15" customHeight="1" x14ac:dyDescent="0.2">
      <c r="A2767" s="74"/>
      <c r="B2767" s="2"/>
      <c r="C2767" s="2"/>
      <c r="D2767" s="45"/>
      <c r="E2767" s="18"/>
      <c r="F2767" s="8"/>
      <c r="G2767" s="8"/>
      <c r="H2767" s="14"/>
      <c r="I2767" s="8"/>
      <c r="J2767" s="1"/>
      <c r="K2767" s="1"/>
      <c r="L2767" s="2"/>
      <c r="M2767" s="2"/>
      <c r="N2767" s="2"/>
      <c r="O2767" s="15"/>
      <c r="P2767" s="17"/>
      <c r="Q2767" s="2"/>
      <c r="R2767" s="4"/>
      <c r="S2767" s="15"/>
      <c r="T2767" s="15"/>
      <c r="U2767" s="16"/>
      <c r="V2767" s="2"/>
      <c r="W2767" s="3"/>
      <c r="X2767" s="5"/>
      <c r="Y2767" s="8"/>
      <c r="Z2767" s="5"/>
      <c r="AA2767" s="1"/>
      <c r="AB2767" s="8"/>
      <c r="AC2767" s="3"/>
      <c r="AD2767" s="1"/>
      <c r="AE2767" s="3"/>
      <c r="AF2767" s="3"/>
      <c r="AG2767" s="4"/>
      <c r="AH2767" s="4"/>
      <c r="AI2767" s="4"/>
      <c r="AJ2767" s="1"/>
      <c r="AK2767" s="1"/>
      <c r="AL2767" s="1"/>
      <c r="AM2767" s="1"/>
    </row>
    <row r="2768" spans="1:39" ht="15" customHeight="1" x14ac:dyDescent="0.2">
      <c r="A2768" s="74"/>
      <c r="B2768" s="2"/>
      <c r="C2768" s="2"/>
      <c r="D2768" s="45"/>
      <c r="E2768" s="18"/>
      <c r="F2768" s="8"/>
      <c r="G2768" s="8"/>
      <c r="H2768" s="14"/>
      <c r="I2768" s="8"/>
      <c r="J2768" s="1"/>
      <c r="K2768" s="1"/>
      <c r="L2768" s="2"/>
      <c r="M2768" s="2"/>
      <c r="N2768" s="2"/>
      <c r="O2768" s="15"/>
      <c r="P2768" s="17"/>
      <c r="Q2768" s="2"/>
      <c r="R2768" s="4"/>
      <c r="S2768" s="15"/>
      <c r="T2768" s="15"/>
      <c r="U2768" s="16"/>
      <c r="V2768" s="2"/>
      <c r="W2768" s="3"/>
      <c r="X2768" s="5"/>
      <c r="Y2768" s="8"/>
      <c r="Z2768" s="5"/>
      <c r="AA2768" s="1"/>
      <c r="AB2768" s="8"/>
      <c r="AC2768" s="3"/>
      <c r="AD2768" s="1"/>
      <c r="AE2768" s="3"/>
      <c r="AF2768" s="3"/>
      <c r="AG2768" s="4"/>
      <c r="AH2768" s="4"/>
      <c r="AI2768" s="4"/>
      <c r="AJ2768" s="1"/>
      <c r="AK2768" s="1"/>
      <c r="AL2768" s="1"/>
      <c r="AM2768" s="1"/>
    </row>
    <row r="2769" spans="1:39" ht="15" customHeight="1" x14ac:dyDescent="0.2">
      <c r="A2769" s="74"/>
      <c r="B2769" s="2"/>
      <c r="C2769" s="2"/>
      <c r="D2769" s="45"/>
      <c r="E2769" s="18"/>
      <c r="F2769" s="8"/>
      <c r="G2769" s="8"/>
      <c r="H2769" s="14"/>
      <c r="I2769" s="8"/>
      <c r="J2769" s="1"/>
      <c r="K2769" s="1"/>
      <c r="L2769" s="2"/>
      <c r="M2769" s="2"/>
      <c r="N2769" s="2"/>
      <c r="O2769" s="15"/>
      <c r="P2769" s="17"/>
      <c r="Q2769" s="2"/>
      <c r="R2769" s="4"/>
      <c r="S2769" s="15"/>
      <c r="T2769" s="15"/>
      <c r="U2769" s="16"/>
      <c r="V2769" s="2"/>
      <c r="W2769" s="3"/>
      <c r="X2769" s="5"/>
      <c r="Y2769" s="8"/>
      <c r="Z2769" s="5"/>
      <c r="AA2769" s="1"/>
      <c r="AB2769" s="8"/>
      <c r="AC2769" s="3"/>
      <c r="AD2769" s="1"/>
      <c r="AE2769" s="3"/>
      <c r="AF2769" s="3"/>
      <c r="AG2769" s="4"/>
      <c r="AH2769" s="4"/>
      <c r="AI2769" s="4"/>
      <c r="AJ2769" s="1"/>
      <c r="AK2769" s="1"/>
      <c r="AL2769" s="1"/>
      <c r="AM2769" s="1"/>
    </row>
    <row r="2770" spans="1:39" ht="15" customHeight="1" x14ac:dyDescent="0.2">
      <c r="A2770" s="74"/>
      <c r="B2770" s="2"/>
      <c r="C2770" s="2"/>
      <c r="D2770" s="45"/>
      <c r="E2770" s="18"/>
      <c r="F2770" s="8"/>
      <c r="G2770" s="8"/>
      <c r="H2770" s="14"/>
      <c r="I2770" s="8"/>
      <c r="J2770" s="1"/>
      <c r="K2770" s="1"/>
      <c r="L2770" s="2"/>
      <c r="M2770" s="2"/>
      <c r="N2770" s="2"/>
      <c r="O2770" s="15"/>
      <c r="P2770" s="17"/>
      <c r="Q2770" s="2"/>
      <c r="R2770" s="4"/>
      <c r="S2770" s="15"/>
      <c r="T2770" s="15"/>
      <c r="U2770" s="16"/>
      <c r="V2770" s="2"/>
      <c r="W2770" s="3"/>
      <c r="X2770" s="5"/>
      <c r="Y2770" s="8"/>
      <c r="Z2770" s="5"/>
      <c r="AA2770" s="1"/>
      <c r="AB2770" s="8"/>
      <c r="AC2770" s="3"/>
      <c r="AD2770" s="1"/>
      <c r="AE2770" s="3"/>
      <c r="AF2770" s="3"/>
      <c r="AG2770" s="4"/>
      <c r="AH2770" s="4"/>
      <c r="AI2770" s="4"/>
      <c r="AJ2770" s="1"/>
      <c r="AK2770" s="1"/>
      <c r="AL2770" s="1"/>
      <c r="AM2770" s="1"/>
    </row>
    <row r="2771" spans="1:39" ht="15" customHeight="1" x14ac:dyDescent="0.2">
      <c r="A2771" s="74"/>
      <c r="B2771" s="2"/>
      <c r="C2771" s="2"/>
      <c r="D2771" s="45"/>
      <c r="E2771" s="18"/>
      <c r="F2771" s="8"/>
      <c r="G2771" s="8"/>
      <c r="H2771" s="14"/>
      <c r="I2771" s="8"/>
      <c r="J2771" s="1"/>
      <c r="K2771" s="1"/>
      <c r="L2771" s="2"/>
      <c r="M2771" s="2"/>
      <c r="N2771" s="2"/>
      <c r="O2771" s="15"/>
      <c r="P2771" s="17"/>
      <c r="Q2771" s="2"/>
      <c r="R2771" s="4"/>
      <c r="S2771" s="15"/>
      <c r="T2771" s="15"/>
      <c r="U2771" s="16"/>
      <c r="V2771" s="2"/>
      <c r="W2771" s="3"/>
      <c r="X2771" s="5"/>
      <c r="Y2771" s="8"/>
      <c r="Z2771" s="5"/>
      <c r="AA2771" s="1"/>
      <c r="AB2771" s="8"/>
      <c r="AC2771" s="3"/>
      <c r="AD2771" s="1"/>
      <c r="AE2771" s="3"/>
      <c r="AF2771" s="3"/>
      <c r="AG2771" s="4"/>
      <c r="AH2771" s="4"/>
      <c r="AI2771" s="4"/>
      <c r="AJ2771" s="1"/>
      <c r="AK2771" s="1"/>
      <c r="AL2771" s="1"/>
      <c r="AM2771" s="1"/>
    </row>
    <row r="2772" spans="1:39" ht="15" customHeight="1" x14ac:dyDescent="0.2">
      <c r="A2772" s="74"/>
      <c r="B2772" s="2"/>
      <c r="C2772" s="2"/>
      <c r="D2772" s="45"/>
      <c r="E2772" s="18"/>
      <c r="F2772" s="8"/>
      <c r="G2772" s="8"/>
      <c r="H2772" s="14"/>
      <c r="I2772" s="8"/>
      <c r="J2772" s="1"/>
      <c r="K2772" s="1"/>
      <c r="L2772" s="2"/>
      <c r="M2772" s="2"/>
      <c r="N2772" s="2"/>
      <c r="O2772" s="15"/>
      <c r="P2772" s="17"/>
      <c r="Q2772" s="2"/>
      <c r="R2772" s="4"/>
      <c r="S2772" s="15"/>
      <c r="T2772" s="15"/>
      <c r="U2772" s="16"/>
      <c r="V2772" s="2"/>
      <c r="W2772" s="3"/>
      <c r="X2772" s="5"/>
      <c r="Y2772" s="8"/>
      <c r="Z2772" s="5"/>
      <c r="AA2772" s="1"/>
      <c r="AB2772" s="8"/>
      <c r="AC2772" s="3"/>
      <c r="AD2772" s="1"/>
      <c r="AE2772" s="3"/>
      <c r="AF2772" s="3"/>
      <c r="AG2772" s="4"/>
      <c r="AH2772" s="4"/>
      <c r="AI2772" s="4"/>
      <c r="AJ2772" s="1"/>
      <c r="AK2772" s="1"/>
      <c r="AL2772" s="1"/>
      <c r="AM2772" s="1"/>
    </row>
    <row r="2773" spans="1:39" ht="15" customHeight="1" x14ac:dyDescent="0.2">
      <c r="A2773" s="74"/>
      <c r="B2773" s="2"/>
      <c r="C2773" s="2"/>
      <c r="D2773" s="45"/>
      <c r="E2773" s="18"/>
      <c r="F2773" s="8"/>
      <c r="G2773" s="8"/>
      <c r="H2773" s="14"/>
      <c r="I2773" s="8"/>
      <c r="J2773" s="1"/>
      <c r="K2773" s="1"/>
      <c r="L2773" s="2"/>
      <c r="M2773" s="2"/>
      <c r="N2773" s="2"/>
      <c r="O2773" s="15"/>
      <c r="P2773" s="17"/>
      <c r="Q2773" s="2"/>
      <c r="R2773" s="4"/>
      <c r="S2773" s="15"/>
      <c r="T2773" s="15"/>
      <c r="U2773" s="16"/>
      <c r="V2773" s="2"/>
      <c r="W2773" s="3"/>
      <c r="X2773" s="5"/>
      <c r="Y2773" s="8"/>
      <c r="Z2773" s="5"/>
      <c r="AA2773" s="1"/>
      <c r="AB2773" s="8"/>
      <c r="AC2773" s="3"/>
      <c r="AD2773" s="1"/>
      <c r="AE2773" s="3"/>
      <c r="AF2773" s="3"/>
      <c r="AG2773" s="4"/>
      <c r="AH2773" s="4"/>
      <c r="AI2773" s="4"/>
      <c r="AJ2773" s="1"/>
      <c r="AK2773" s="1"/>
      <c r="AL2773" s="1"/>
      <c r="AM2773" s="1"/>
    </row>
    <row r="2774" spans="1:39" ht="15" customHeight="1" x14ac:dyDescent="0.2">
      <c r="A2774" s="74"/>
      <c r="B2774" s="2"/>
      <c r="C2774" s="2"/>
      <c r="D2774" s="45"/>
      <c r="E2774" s="18"/>
      <c r="F2774" s="8"/>
      <c r="G2774" s="8"/>
      <c r="H2774" s="14"/>
      <c r="I2774" s="8"/>
      <c r="J2774" s="1"/>
      <c r="K2774" s="1"/>
      <c r="L2774" s="2"/>
      <c r="M2774" s="2"/>
      <c r="N2774" s="2"/>
      <c r="O2774" s="15"/>
      <c r="P2774" s="17"/>
      <c r="Q2774" s="2"/>
      <c r="R2774" s="4"/>
      <c r="S2774" s="15"/>
      <c r="T2774" s="15"/>
      <c r="U2774" s="16"/>
      <c r="V2774" s="2"/>
      <c r="W2774" s="3"/>
      <c r="X2774" s="5"/>
      <c r="Y2774" s="8"/>
      <c r="Z2774" s="5"/>
      <c r="AA2774" s="1"/>
      <c r="AB2774" s="8"/>
      <c r="AC2774" s="3"/>
      <c r="AD2774" s="1"/>
      <c r="AE2774" s="3"/>
      <c r="AF2774" s="3"/>
      <c r="AG2774" s="4"/>
      <c r="AH2774" s="4"/>
      <c r="AI2774" s="4"/>
      <c r="AJ2774" s="1"/>
      <c r="AK2774" s="1"/>
      <c r="AL2774" s="1"/>
      <c r="AM2774" s="1"/>
    </row>
    <row r="2775" spans="1:39" ht="15" customHeight="1" x14ac:dyDescent="0.2">
      <c r="A2775" s="74"/>
      <c r="B2775" s="2"/>
      <c r="C2775" s="2"/>
      <c r="D2775" s="45"/>
      <c r="E2775" s="18"/>
      <c r="F2775" s="8"/>
      <c r="G2775" s="8"/>
      <c r="H2775" s="14"/>
      <c r="I2775" s="8"/>
      <c r="J2775" s="1"/>
      <c r="K2775" s="1"/>
      <c r="L2775" s="2"/>
      <c r="M2775" s="2"/>
      <c r="N2775" s="2"/>
      <c r="O2775" s="15"/>
      <c r="P2775" s="17"/>
      <c r="Q2775" s="2"/>
      <c r="R2775" s="4"/>
      <c r="S2775" s="15"/>
      <c r="T2775" s="15"/>
      <c r="U2775" s="16"/>
      <c r="V2775" s="2"/>
      <c r="W2775" s="3"/>
      <c r="X2775" s="5"/>
      <c r="Y2775" s="8"/>
      <c r="Z2775" s="5"/>
      <c r="AA2775" s="1"/>
      <c r="AB2775" s="8"/>
      <c r="AC2775" s="3"/>
      <c r="AD2775" s="1"/>
      <c r="AE2775" s="3"/>
      <c r="AF2775" s="3"/>
      <c r="AG2775" s="4"/>
      <c r="AH2775" s="4"/>
      <c r="AI2775" s="4"/>
      <c r="AJ2775" s="1"/>
      <c r="AK2775" s="1"/>
      <c r="AL2775" s="1"/>
      <c r="AM2775" s="1"/>
    </row>
    <row r="2776" spans="1:39" ht="15" customHeight="1" x14ac:dyDescent="0.2">
      <c r="A2776" s="74"/>
      <c r="B2776" s="2"/>
      <c r="C2776" s="2"/>
      <c r="D2776" s="45"/>
      <c r="E2776" s="18"/>
      <c r="F2776" s="8"/>
      <c r="G2776" s="8"/>
      <c r="H2776" s="14"/>
      <c r="I2776" s="8"/>
      <c r="J2776" s="1"/>
      <c r="K2776" s="1"/>
      <c r="L2776" s="2"/>
      <c r="M2776" s="2"/>
      <c r="N2776" s="2"/>
      <c r="O2776" s="15"/>
      <c r="P2776" s="17"/>
      <c r="Q2776" s="2"/>
      <c r="R2776" s="4"/>
      <c r="S2776" s="15"/>
      <c r="T2776" s="15"/>
      <c r="U2776" s="16"/>
      <c r="V2776" s="2"/>
      <c r="W2776" s="3"/>
      <c r="X2776" s="5"/>
      <c r="Y2776" s="8"/>
      <c r="Z2776" s="5"/>
      <c r="AA2776" s="1"/>
      <c r="AB2776" s="8"/>
      <c r="AC2776" s="3"/>
      <c r="AD2776" s="1"/>
      <c r="AE2776" s="3"/>
      <c r="AF2776" s="3"/>
      <c r="AG2776" s="4"/>
      <c r="AH2776" s="4"/>
      <c r="AI2776" s="4"/>
      <c r="AJ2776" s="1"/>
      <c r="AK2776" s="1"/>
      <c r="AL2776" s="1"/>
      <c r="AM2776" s="1"/>
    </row>
    <row r="2777" spans="1:39" ht="15" customHeight="1" x14ac:dyDescent="0.2">
      <c r="A2777" s="74"/>
      <c r="B2777" s="2"/>
      <c r="C2777" s="2"/>
      <c r="D2777" s="45"/>
      <c r="E2777" s="18"/>
      <c r="F2777" s="8"/>
      <c r="G2777" s="8"/>
      <c r="H2777" s="14"/>
      <c r="I2777" s="8"/>
      <c r="J2777" s="1"/>
      <c r="K2777" s="1"/>
      <c r="L2777" s="2"/>
      <c r="M2777" s="2"/>
      <c r="N2777" s="2"/>
      <c r="O2777" s="15"/>
      <c r="P2777" s="17"/>
      <c r="Q2777" s="2"/>
      <c r="R2777" s="4"/>
      <c r="S2777" s="15"/>
      <c r="T2777" s="15"/>
      <c r="U2777" s="16"/>
      <c r="V2777" s="2"/>
      <c r="W2777" s="3"/>
      <c r="X2777" s="5"/>
      <c r="Y2777" s="8"/>
      <c r="Z2777" s="5"/>
      <c r="AA2777" s="1"/>
      <c r="AB2777" s="8"/>
      <c r="AC2777" s="3"/>
      <c r="AD2777" s="1"/>
      <c r="AE2777" s="3"/>
      <c r="AF2777" s="3"/>
      <c r="AG2777" s="4"/>
      <c r="AH2777" s="4"/>
      <c r="AI2777" s="4"/>
      <c r="AJ2777" s="1"/>
      <c r="AK2777" s="1"/>
      <c r="AL2777" s="1"/>
      <c r="AM2777" s="1"/>
    </row>
    <row r="2778" spans="1:39" ht="15" customHeight="1" x14ac:dyDescent="0.2">
      <c r="A2778" s="74"/>
      <c r="B2778" s="2"/>
      <c r="C2778" s="2"/>
      <c r="D2778" s="45"/>
      <c r="E2778" s="18"/>
      <c r="F2778" s="8"/>
      <c r="G2778" s="8"/>
      <c r="H2778" s="14"/>
      <c r="I2778" s="8"/>
      <c r="J2778" s="1"/>
      <c r="K2778" s="1"/>
      <c r="L2778" s="2"/>
      <c r="M2778" s="2"/>
      <c r="N2778" s="2"/>
      <c r="O2778" s="15"/>
      <c r="P2778" s="17"/>
      <c r="Q2778" s="2"/>
      <c r="R2778" s="4"/>
      <c r="S2778" s="15"/>
      <c r="T2778" s="15"/>
      <c r="U2778" s="16"/>
      <c r="V2778" s="2"/>
      <c r="W2778" s="3"/>
      <c r="X2778" s="5"/>
      <c r="Y2778" s="8"/>
      <c r="Z2778" s="5"/>
      <c r="AA2778" s="1"/>
      <c r="AB2778" s="8"/>
      <c r="AC2778" s="3"/>
      <c r="AD2778" s="1"/>
      <c r="AE2778" s="3"/>
      <c r="AF2778" s="3"/>
      <c r="AG2778" s="4"/>
      <c r="AH2778" s="4"/>
      <c r="AI2778" s="4"/>
      <c r="AJ2778" s="1"/>
      <c r="AK2778" s="1"/>
      <c r="AL2778" s="1"/>
      <c r="AM2778" s="1"/>
    </row>
    <row r="2779" spans="1:39" ht="15" customHeight="1" x14ac:dyDescent="0.2">
      <c r="A2779" s="74"/>
      <c r="B2779" s="2"/>
      <c r="C2779" s="2"/>
      <c r="D2779" s="45"/>
      <c r="E2779" s="18"/>
      <c r="F2779" s="8"/>
      <c r="G2779" s="8"/>
      <c r="H2779" s="14"/>
      <c r="I2779" s="8"/>
      <c r="J2779" s="1"/>
      <c r="K2779" s="1"/>
      <c r="L2779" s="2"/>
      <c r="M2779" s="2"/>
      <c r="N2779" s="2"/>
      <c r="O2779" s="15"/>
      <c r="P2779" s="17"/>
      <c r="Q2779" s="2"/>
      <c r="R2779" s="4"/>
      <c r="S2779" s="15"/>
      <c r="T2779" s="15"/>
      <c r="U2779" s="16"/>
      <c r="V2779" s="2"/>
      <c r="W2779" s="3"/>
      <c r="X2779" s="5"/>
      <c r="Y2779" s="8"/>
      <c r="Z2779" s="5"/>
      <c r="AA2779" s="1"/>
      <c r="AB2779" s="8"/>
      <c r="AC2779" s="3"/>
      <c r="AD2779" s="1"/>
      <c r="AE2779" s="3"/>
      <c r="AF2779" s="3"/>
      <c r="AG2779" s="4"/>
      <c r="AH2779" s="4"/>
      <c r="AI2779" s="4"/>
      <c r="AJ2779" s="1"/>
      <c r="AK2779" s="1"/>
      <c r="AL2779" s="1"/>
      <c r="AM2779" s="1"/>
    </row>
    <row r="2780" spans="1:39" ht="15" customHeight="1" x14ac:dyDescent="0.2">
      <c r="A2780" s="74"/>
      <c r="B2780" s="2"/>
      <c r="C2780" s="2"/>
      <c r="D2780" s="45"/>
      <c r="E2780" s="18"/>
      <c r="F2780" s="8"/>
      <c r="G2780" s="8"/>
      <c r="H2780" s="14"/>
      <c r="I2780" s="8"/>
      <c r="J2780" s="1"/>
      <c r="K2780" s="1"/>
      <c r="L2780" s="2"/>
      <c r="M2780" s="2"/>
      <c r="N2780" s="2"/>
      <c r="O2780" s="15"/>
      <c r="P2780" s="17"/>
      <c r="Q2780" s="2"/>
      <c r="R2780" s="4"/>
      <c r="S2780" s="15"/>
      <c r="T2780" s="15"/>
      <c r="U2780" s="16"/>
      <c r="V2780" s="2"/>
      <c r="W2780" s="3"/>
      <c r="X2780" s="5"/>
      <c r="Y2780" s="8"/>
      <c r="Z2780" s="5"/>
      <c r="AA2780" s="1"/>
      <c r="AB2780" s="8"/>
      <c r="AC2780" s="3"/>
      <c r="AD2780" s="1"/>
      <c r="AE2780" s="3"/>
      <c r="AF2780" s="3"/>
      <c r="AG2780" s="4"/>
      <c r="AH2780" s="4"/>
      <c r="AI2780" s="4"/>
      <c r="AJ2780" s="1"/>
      <c r="AK2780" s="1"/>
      <c r="AL2780" s="1"/>
      <c r="AM2780" s="1"/>
    </row>
    <row r="2781" spans="1:39" ht="15" customHeight="1" x14ac:dyDescent="0.2">
      <c r="A2781" s="74"/>
      <c r="B2781" s="2"/>
      <c r="C2781" s="2"/>
      <c r="D2781" s="45"/>
      <c r="E2781" s="18"/>
      <c r="F2781" s="8"/>
      <c r="G2781" s="8"/>
      <c r="H2781" s="14"/>
      <c r="I2781" s="8"/>
      <c r="J2781" s="1"/>
      <c r="K2781" s="1"/>
      <c r="L2781" s="2"/>
      <c r="M2781" s="2"/>
      <c r="N2781" s="2"/>
      <c r="O2781" s="15"/>
      <c r="P2781" s="17"/>
      <c r="Q2781" s="2"/>
      <c r="R2781" s="4"/>
      <c r="S2781" s="15"/>
      <c r="T2781" s="15"/>
      <c r="U2781" s="16"/>
      <c r="V2781" s="2"/>
      <c r="W2781" s="3"/>
      <c r="X2781" s="5"/>
      <c r="Y2781" s="8"/>
      <c r="Z2781" s="5"/>
      <c r="AA2781" s="1"/>
      <c r="AB2781" s="8"/>
      <c r="AC2781" s="3"/>
      <c r="AD2781" s="1"/>
      <c r="AE2781" s="3"/>
      <c r="AF2781" s="3"/>
      <c r="AG2781" s="4"/>
      <c r="AH2781" s="4"/>
      <c r="AI2781" s="4"/>
      <c r="AJ2781" s="1"/>
      <c r="AK2781" s="1"/>
      <c r="AL2781" s="1"/>
      <c r="AM2781" s="1"/>
    </row>
    <row r="2782" spans="1:39" ht="15" customHeight="1" x14ac:dyDescent="0.2">
      <c r="A2782" s="74"/>
      <c r="B2782" s="2"/>
      <c r="C2782" s="2"/>
      <c r="D2782" s="45"/>
      <c r="E2782" s="18"/>
      <c r="F2782" s="8"/>
      <c r="G2782" s="8"/>
      <c r="H2782" s="14"/>
      <c r="I2782" s="8"/>
      <c r="J2782" s="1"/>
      <c r="K2782" s="1"/>
      <c r="L2782" s="2"/>
      <c r="M2782" s="2"/>
      <c r="N2782" s="2"/>
      <c r="O2782" s="15"/>
      <c r="P2782" s="17"/>
      <c r="Q2782" s="2"/>
      <c r="R2782" s="4"/>
      <c r="S2782" s="15"/>
      <c r="T2782" s="15"/>
      <c r="U2782" s="16"/>
      <c r="V2782" s="2"/>
      <c r="W2782" s="3"/>
      <c r="X2782" s="5"/>
      <c r="Y2782" s="8"/>
      <c r="Z2782" s="5"/>
      <c r="AA2782" s="1"/>
      <c r="AB2782" s="8"/>
      <c r="AC2782" s="3"/>
      <c r="AD2782" s="1"/>
      <c r="AE2782" s="3"/>
      <c r="AF2782" s="3"/>
      <c r="AG2782" s="4"/>
      <c r="AH2782" s="4"/>
      <c r="AI2782" s="4"/>
      <c r="AJ2782" s="1"/>
      <c r="AK2782" s="1"/>
      <c r="AL2782" s="1"/>
      <c r="AM2782" s="1"/>
    </row>
    <row r="2783" spans="1:39" ht="15" customHeight="1" x14ac:dyDescent="0.2">
      <c r="A2783" s="74"/>
      <c r="B2783" s="2"/>
      <c r="C2783" s="2"/>
      <c r="D2783" s="45"/>
      <c r="E2783" s="18"/>
      <c r="F2783" s="8"/>
      <c r="G2783" s="8"/>
      <c r="H2783" s="14"/>
      <c r="I2783" s="8"/>
      <c r="J2783" s="1"/>
      <c r="K2783" s="1"/>
      <c r="L2783" s="2"/>
      <c r="M2783" s="2"/>
      <c r="N2783" s="2"/>
      <c r="O2783" s="15"/>
      <c r="P2783" s="17"/>
      <c r="Q2783" s="2"/>
      <c r="R2783" s="4"/>
      <c r="S2783" s="15"/>
      <c r="T2783" s="15"/>
      <c r="U2783" s="16"/>
      <c r="V2783" s="2"/>
      <c r="W2783" s="3"/>
      <c r="X2783" s="5"/>
      <c r="Y2783" s="8"/>
      <c r="Z2783" s="5"/>
      <c r="AA2783" s="1"/>
      <c r="AB2783" s="8"/>
      <c r="AC2783" s="3"/>
      <c r="AD2783" s="1"/>
      <c r="AE2783" s="3"/>
      <c r="AF2783" s="3"/>
      <c r="AG2783" s="4"/>
      <c r="AH2783" s="4"/>
      <c r="AI2783" s="4"/>
      <c r="AJ2783" s="1"/>
      <c r="AK2783" s="1"/>
      <c r="AL2783" s="1"/>
      <c r="AM2783" s="1"/>
    </row>
    <row r="2784" spans="1:39" ht="15" customHeight="1" x14ac:dyDescent="0.2">
      <c r="A2784" s="74"/>
      <c r="B2784" s="2"/>
      <c r="C2784" s="2"/>
      <c r="D2784" s="45"/>
      <c r="E2784" s="18"/>
      <c r="F2784" s="8"/>
      <c r="G2784" s="8"/>
      <c r="H2784" s="14"/>
      <c r="I2784" s="8"/>
      <c r="J2784" s="1"/>
      <c r="K2784" s="1"/>
      <c r="L2784" s="2"/>
      <c r="M2784" s="2"/>
      <c r="N2784" s="2"/>
      <c r="O2784" s="15"/>
      <c r="P2784" s="17"/>
      <c r="Q2784" s="2"/>
      <c r="R2784" s="4"/>
      <c r="S2784" s="15"/>
      <c r="T2784" s="15"/>
      <c r="U2784" s="16"/>
      <c r="V2784" s="2"/>
      <c r="W2784" s="3"/>
      <c r="X2784" s="5"/>
      <c r="Y2784" s="8"/>
      <c r="Z2784" s="5"/>
      <c r="AA2784" s="1"/>
      <c r="AB2784" s="8"/>
      <c r="AC2784" s="3"/>
      <c r="AD2784" s="1"/>
      <c r="AE2784" s="3"/>
      <c r="AF2784" s="3"/>
      <c r="AG2784" s="4"/>
      <c r="AH2784" s="4"/>
      <c r="AI2784" s="4"/>
      <c r="AJ2784" s="1"/>
      <c r="AK2784" s="1"/>
      <c r="AL2784" s="1"/>
      <c r="AM2784" s="1"/>
    </row>
    <row r="2785" spans="1:39" ht="15" customHeight="1" x14ac:dyDescent="0.2">
      <c r="A2785" s="74"/>
      <c r="B2785" s="2"/>
      <c r="C2785" s="2"/>
      <c r="D2785" s="45"/>
      <c r="E2785" s="18"/>
      <c r="F2785" s="8"/>
      <c r="G2785" s="8"/>
      <c r="H2785" s="14"/>
      <c r="I2785" s="8"/>
      <c r="J2785" s="1"/>
      <c r="K2785" s="1"/>
      <c r="L2785" s="2"/>
      <c r="M2785" s="2"/>
      <c r="N2785" s="2"/>
      <c r="O2785" s="15"/>
      <c r="P2785" s="17"/>
      <c r="Q2785" s="2"/>
      <c r="R2785" s="4"/>
      <c r="S2785" s="15"/>
      <c r="T2785" s="15"/>
      <c r="U2785" s="16"/>
      <c r="V2785" s="2"/>
      <c r="W2785" s="3"/>
      <c r="X2785" s="5"/>
      <c r="Y2785" s="8"/>
      <c r="Z2785" s="5"/>
      <c r="AA2785" s="1"/>
      <c r="AB2785" s="8"/>
      <c r="AC2785" s="3"/>
      <c r="AD2785" s="1"/>
      <c r="AE2785" s="3"/>
      <c r="AF2785" s="3"/>
      <c r="AG2785" s="4"/>
      <c r="AH2785" s="4"/>
      <c r="AI2785" s="4"/>
      <c r="AJ2785" s="1"/>
      <c r="AK2785" s="1"/>
      <c r="AL2785" s="1"/>
      <c r="AM2785" s="1"/>
    </row>
    <row r="2786" spans="1:39" ht="15" customHeight="1" x14ac:dyDescent="0.2">
      <c r="A2786" s="74"/>
      <c r="B2786" s="2"/>
      <c r="C2786" s="2"/>
      <c r="D2786" s="45"/>
      <c r="E2786" s="18"/>
      <c r="F2786" s="8"/>
      <c r="G2786" s="8"/>
      <c r="H2786" s="14"/>
      <c r="I2786" s="8"/>
      <c r="J2786" s="1"/>
      <c r="K2786" s="1"/>
      <c r="L2786" s="2"/>
      <c r="M2786" s="2"/>
      <c r="N2786" s="2"/>
      <c r="O2786" s="15"/>
      <c r="P2786" s="17"/>
      <c r="Q2786" s="2"/>
      <c r="R2786" s="4"/>
      <c r="S2786" s="15"/>
      <c r="T2786" s="15"/>
      <c r="U2786" s="16"/>
      <c r="V2786" s="2"/>
      <c r="W2786" s="3"/>
      <c r="X2786" s="5"/>
      <c r="Y2786" s="8"/>
      <c r="Z2786" s="5"/>
      <c r="AA2786" s="1"/>
      <c r="AB2786" s="8"/>
      <c r="AC2786" s="3"/>
      <c r="AD2786" s="1"/>
      <c r="AE2786" s="3"/>
      <c r="AF2786" s="3"/>
      <c r="AG2786" s="4"/>
      <c r="AH2786" s="4"/>
      <c r="AI2786" s="4"/>
      <c r="AJ2786" s="1"/>
      <c r="AK2786" s="1"/>
      <c r="AL2786" s="1"/>
      <c r="AM2786" s="1"/>
    </row>
    <row r="2787" spans="1:39" ht="15" customHeight="1" x14ac:dyDescent="0.2">
      <c r="A2787" s="74"/>
      <c r="B2787" s="2"/>
      <c r="C2787" s="2"/>
      <c r="D2787" s="45"/>
      <c r="E2787" s="18"/>
      <c r="F2787" s="8"/>
      <c r="G2787" s="8"/>
      <c r="H2787" s="14"/>
      <c r="I2787" s="8"/>
      <c r="J2787" s="1"/>
      <c r="K2787" s="1"/>
      <c r="L2787" s="2"/>
      <c r="M2787" s="2"/>
      <c r="N2787" s="2"/>
      <c r="O2787" s="15"/>
      <c r="P2787" s="17"/>
      <c r="Q2787" s="2"/>
      <c r="R2787" s="4"/>
      <c r="S2787" s="15"/>
      <c r="T2787" s="15"/>
      <c r="U2787" s="16"/>
      <c r="V2787" s="2"/>
      <c r="W2787" s="3"/>
      <c r="X2787" s="5"/>
      <c r="Y2787" s="8"/>
      <c r="Z2787" s="5"/>
      <c r="AA2787" s="1"/>
      <c r="AB2787" s="8"/>
      <c r="AC2787" s="3"/>
      <c r="AD2787" s="1"/>
      <c r="AE2787" s="3"/>
      <c r="AF2787" s="3"/>
      <c r="AG2787" s="4"/>
      <c r="AH2787" s="4"/>
      <c r="AI2787" s="4"/>
      <c r="AJ2787" s="1"/>
      <c r="AK2787" s="1"/>
      <c r="AL2787" s="1"/>
      <c r="AM2787" s="1"/>
    </row>
    <row r="2788" spans="1:39" ht="15" customHeight="1" x14ac:dyDescent="0.2">
      <c r="A2788" s="74"/>
      <c r="B2788" s="2"/>
      <c r="C2788" s="2"/>
      <c r="D2788" s="45"/>
      <c r="E2788" s="18"/>
      <c r="F2788" s="8"/>
      <c r="G2788" s="8"/>
      <c r="H2788" s="14"/>
      <c r="I2788" s="8"/>
      <c r="J2788" s="1"/>
      <c r="K2788" s="1"/>
      <c r="L2788" s="2"/>
      <c r="M2788" s="2"/>
      <c r="N2788" s="2"/>
      <c r="O2788" s="15"/>
      <c r="P2788" s="17"/>
      <c r="Q2788" s="2"/>
      <c r="R2788" s="4"/>
      <c r="S2788" s="15"/>
      <c r="T2788" s="15"/>
      <c r="U2788" s="16"/>
      <c r="V2788" s="2"/>
      <c r="W2788" s="3"/>
      <c r="X2788" s="5"/>
      <c r="Y2788" s="8"/>
      <c r="Z2788" s="5"/>
      <c r="AA2788" s="1"/>
      <c r="AB2788" s="8"/>
      <c r="AC2788" s="3"/>
      <c r="AD2788" s="1"/>
      <c r="AE2788" s="3"/>
      <c r="AF2788" s="3"/>
      <c r="AG2788" s="4"/>
      <c r="AH2788" s="4"/>
      <c r="AI2788" s="4"/>
      <c r="AJ2788" s="1"/>
      <c r="AK2788" s="1"/>
      <c r="AL2788" s="1"/>
      <c r="AM2788" s="1"/>
    </row>
    <row r="2789" spans="1:39" ht="15" customHeight="1" x14ac:dyDescent="0.2">
      <c r="A2789" s="74"/>
      <c r="B2789" s="2"/>
      <c r="C2789" s="2"/>
      <c r="D2789" s="45"/>
      <c r="E2789" s="18"/>
      <c r="F2789" s="8"/>
      <c r="G2789" s="8"/>
      <c r="H2789" s="14"/>
      <c r="I2789" s="8"/>
      <c r="J2789" s="1"/>
      <c r="K2789" s="1"/>
      <c r="L2789" s="2"/>
      <c r="M2789" s="2"/>
      <c r="N2789" s="2"/>
      <c r="O2789" s="15"/>
      <c r="P2789" s="17"/>
      <c r="Q2789" s="2"/>
      <c r="R2789" s="4"/>
      <c r="S2789" s="15"/>
      <c r="T2789" s="15"/>
      <c r="U2789" s="16"/>
      <c r="V2789" s="2"/>
      <c r="W2789" s="3"/>
      <c r="X2789" s="5"/>
      <c r="Y2789" s="8"/>
      <c r="Z2789" s="5"/>
      <c r="AA2789" s="1"/>
      <c r="AB2789" s="8"/>
      <c r="AC2789" s="3"/>
      <c r="AD2789" s="1"/>
      <c r="AE2789" s="3"/>
      <c r="AF2789" s="3"/>
      <c r="AG2789" s="4"/>
      <c r="AH2789" s="4"/>
      <c r="AI2789" s="4"/>
      <c r="AJ2789" s="1"/>
      <c r="AK2789" s="1"/>
      <c r="AL2789" s="1"/>
      <c r="AM2789" s="1"/>
    </row>
    <row r="2790" spans="1:39" ht="15" customHeight="1" x14ac:dyDescent="0.2">
      <c r="A2790" s="74"/>
      <c r="B2790" s="2"/>
      <c r="C2790" s="2"/>
      <c r="D2790" s="45"/>
      <c r="E2790" s="18"/>
      <c r="F2790" s="8"/>
      <c r="G2790" s="8"/>
      <c r="H2790" s="14"/>
      <c r="I2790" s="8"/>
      <c r="J2790" s="1"/>
      <c r="K2790" s="1"/>
      <c r="L2790" s="2"/>
      <c r="M2790" s="2"/>
      <c r="N2790" s="2"/>
      <c r="O2790" s="15"/>
      <c r="P2790" s="17"/>
      <c r="Q2790" s="2"/>
      <c r="R2790" s="4"/>
      <c r="S2790" s="15"/>
      <c r="T2790" s="15"/>
      <c r="U2790" s="16"/>
      <c r="V2790" s="2"/>
      <c r="W2790" s="3"/>
      <c r="X2790" s="5"/>
      <c r="Y2790" s="8"/>
      <c r="Z2790" s="5"/>
      <c r="AA2790" s="1"/>
      <c r="AB2790" s="8"/>
      <c r="AC2790" s="3"/>
      <c r="AD2790" s="1"/>
      <c r="AE2790" s="3"/>
      <c r="AF2790" s="3"/>
      <c r="AG2790" s="4"/>
      <c r="AH2790" s="4"/>
      <c r="AI2790" s="4"/>
      <c r="AJ2790" s="1"/>
      <c r="AK2790" s="1"/>
      <c r="AL2790" s="1"/>
      <c r="AM2790" s="1"/>
    </row>
    <row r="2791" spans="1:39" ht="15" customHeight="1" x14ac:dyDescent="0.2">
      <c r="A2791" s="74"/>
      <c r="B2791" s="2"/>
      <c r="C2791" s="2"/>
      <c r="D2791" s="45"/>
      <c r="E2791" s="18"/>
      <c r="F2791" s="8"/>
      <c r="G2791" s="8"/>
      <c r="H2791" s="14"/>
      <c r="I2791" s="8"/>
      <c r="J2791" s="1"/>
      <c r="K2791" s="1"/>
      <c r="L2791" s="2"/>
      <c r="M2791" s="2"/>
      <c r="N2791" s="2"/>
      <c r="O2791" s="15"/>
      <c r="P2791" s="17"/>
      <c r="Q2791" s="2"/>
      <c r="R2791" s="4"/>
      <c r="S2791" s="15"/>
      <c r="T2791" s="15"/>
      <c r="U2791" s="16"/>
      <c r="V2791" s="2"/>
      <c r="W2791" s="3"/>
      <c r="X2791" s="5"/>
      <c r="Y2791" s="8"/>
      <c r="Z2791" s="5"/>
      <c r="AA2791" s="1"/>
      <c r="AB2791" s="8"/>
      <c r="AC2791" s="3"/>
      <c r="AD2791" s="1"/>
      <c r="AE2791" s="3"/>
      <c r="AF2791" s="3"/>
      <c r="AG2791" s="4"/>
      <c r="AH2791" s="4"/>
      <c r="AI2791" s="4"/>
      <c r="AJ2791" s="1"/>
      <c r="AK2791" s="1"/>
      <c r="AL2791" s="1"/>
      <c r="AM2791" s="1"/>
    </row>
    <row r="2792" spans="1:39" ht="15" customHeight="1" x14ac:dyDescent="0.2">
      <c r="A2792" s="74"/>
      <c r="B2792" s="2"/>
      <c r="C2792" s="2"/>
      <c r="D2792" s="45"/>
      <c r="E2792" s="18"/>
      <c r="F2792" s="8"/>
      <c r="G2792" s="8"/>
      <c r="H2792" s="14"/>
      <c r="I2792" s="8"/>
      <c r="J2792" s="1"/>
      <c r="K2792" s="1"/>
      <c r="L2792" s="2"/>
      <c r="M2792" s="2"/>
      <c r="N2792" s="2"/>
      <c r="O2792" s="15"/>
      <c r="P2792" s="17"/>
      <c r="Q2792" s="2"/>
      <c r="R2792" s="4"/>
      <c r="S2792" s="15"/>
      <c r="T2792" s="15"/>
      <c r="U2792" s="16"/>
      <c r="V2792" s="2"/>
      <c r="W2792" s="3"/>
      <c r="X2792" s="5"/>
      <c r="Y2792" s="8"/>
      <c r="Z2792" s="5"/>
      <c r="AA2792" s="1"/>
      <c r="AB2792" s="8"/>
      <c r="AC2792" s="3"/>
      <c r="AD2792" s="1"/>
      <c r="AE2792" s="3"/>
      <c r="AF2792" s="3"/>
      <c r="AG2792" s="4"/>
      <c r="AH2792" s="4"/>
      <c r="AI2792" s="4"/>
      <c r="AJ2792" s="1"/>
      <c r="AK2792" s="1"/>
      <c r="AL2792" s="1"/>
      <c r="AM2792" s="1"/>
    </row>
    <row r="2793" spans="1:39" ht="15" customHeight="1" x14ac:dyDescent="0.2">
      <c r="A2793" s="74"/>
      <c r="B2793" s="2"/>
      <c r="C2793" s="2"/>
      <c r="D2793" s="45"/>
      <c r="E2793" s="18"/>
      <c r="F2793" s="8"/>
      <c r="G2793" s="8"/>
      <c r="H2793" s="14"/>
      <c r="I2793" s="8"/>
      <c r="J2793" s="1"/>
      <c r="K2793" s="1"/>
      <c r="L2793" s="2"/>
      <c r="M2793" s="2"/>
      <c r="N2793" s="2"/>
      <c r="O2793" s="15"/>
      <c r="P2793" s="17"/>
      <c r="Q2793" s="2"/>
      <c r="R2793" s="4"/>
      <c r="S2793" s="15"/>
      <c r="T2793" s="15"/>
      <c r="U2793" s="16"/>
      <c r="V2793" s="2"/>
      <c r="W2793" s="3"/>
      <c r="X2793" s="5"/>
      <c r="Y2793" s="8"/>
      <c r="Z2793" s="5"/>
      <c r="AA2793" s="1"/>
      <c r="AB2793" s="8"/>
      <c r="AC2793" s="3"/>
      <c r="AD2793" s="1"/>
      <c r="AE2793" s="3"/>
      <c r="AF2793" s="3"/>
      <c r="AG2793" s="4"/>
      <c r="AH2793" s="4"/>
      <c r="AI2793" s="4"/>
      <c r="AJ2793" s="1"/>
      <c r="AK2793" s="1"/>
      <c r="AL2793" s="1"/>
      <c r="AM2793" s="1"/>
    </row>
    <row r="2794" spans="1:39" ht="15" customHeight="1" x14ac:dyDescent="0.2">
      <c r="A2794" s="74"/>
      <c r="B2794" s="2"/>
      <c r="C2794" s="2"/>
      <c r="D2794" s="45"/>
      <c r="E2794" s="18"/>
      <c r="F2794" s="8"/>
      <c r="G2794" s="8"/>
      <c r="H2794" s="14"/>
      <c r="I2794" s="8"/>
      <c r="J2794" s="1"/>
      <c r="K2794" s="1"/>
      <c r="L2794" s="2"/>
      <c r="M2794" s="2"/>
      <c r="N2794" s="2"/>
      <c r="O2794" s="15"/>
      <c r="P2794" s="17"/>
      <c r="Q2794" s="2"/>
      <c r="R2794" s="4"/>
      <c r="S2794" s="15"/>
      <c r="T2794" s="15"/>
      <c r="U2794" s="16"/>
      <c r="V2794" s="2"/>
      <c r="W2794" s="3"/>
      <c r="X2794" s="5"/>
      <c r="Y2794" s="8"/>
      <c r="Z2794" s="5"/>
      <c r="AA2794" s="1"/>
      <c r="AB2794" s="8"/>
      <c r="AC2794" s="3"/>
      <c r="AD2794" s="1"/>
      <c r="AE2794" s="3"/>
      <c r="AF2794" s="3"/>
      <c r="AG2794" s="4"/>
      <c r="AH2794" s="4"/>
      <c r="AI2794" s="4"/>
      <c r="AJ2794" s="1"/>
      <c r="AK2794" s="1"/>
      <c r="AL2794" s="1"/>
      <c r="AM2794" s="1"/>
    </row>
    <row r="2795" spans="1:39" ht="15" customHeight="1" x14ac:dyDescent="0.2">
      <c r="A2795" s="74"/>
      <c r="B2795" s="2"/>
      <c r="C2795" s="2"/>
      <c r="D2795" s="45"/>
      <c r="E2795" s="18"/>
      <c r="F2795" s="8"/>
      <c r="G2795" s="8"/>
      <c r="H2795" s="14"/>
      <c r="I2795" s="8"/>
      <c r="J2795" s="1"/>
      <c r="K2795" s="1"/>
      <c r="L2795" s="2"/>
      <c r="M2795" s="2"/>
      <c r="N2795" s="2"/>
      <c r="O2795" s="15"/>
      <c r="P2795" s="17"/>
      <c r="Q2795" s="2"/>
      <c r="R2795" s="4"/>
      <c r="S2795" s="15"/>
      <c r="T2795" s="15"/>
      <c r="U2795" s="16"/>
      <c r="V2795" s="2"/>
      <c r="W2795" s="3"/>
      <c r="X2795" s="5"/>
      <c r="Y2795" s="8"/>
      <c r="Z2795" s="5"/>
      <c r="AA2795" s="1"/>
      <c r="AB2795" s="8"/>
      <c r="AC2795" s="3"/>
      <c r="AD2795" s="1"/>
      <c r="AE2795" s="3"/>
      <c r="AF2795" s="3"/>
      <c r="AG2795" s="4"/>
      <c r="AH2795" s="4"/>
      <c r="AI2795" s="4"/>
      <c r="AJ2795" s="1"/>
      <c r="AK2795" s="1"/>
      <c r="AL2795" s="1"/>
      <c r="AM2795" s="1"/>
    </row>
    <row r="2796" spans="1:39" ht="15" customHeight="1" x14ac:dyDescent="0.2">
      <c r="A2796" s="74"/>
      <c r="B2796" s="2"/>
      <c r="C2796" s="2"/>
      <c r="D2796" s="45"/>
      <c r="E2796" s="18"/>
      <c r="F2796" s="8"/>
      <c r="G2796" s="8"/>
      <c r="H2796" s="14"/>
      <c r="I2796" s="8"/>
      <c r="J2796" s="1"/>
      <c r="K2796" s="1"/>
      <c r="L2796" s="2"/>
      <c r="M2796" s="2"/>
      <c r="N2796" s="2"/>
      <c r="O2796" s="15"/>
      <c r="P2796" s="17"/>
      <c r="Q2796" s="2"/>
      <c r="R2796" s="4"/>
      <c r="S2796" s="15"/>
      <c r="T2796" s="15"/>
      <c r="U2796" s="16"/>
      <c r="V2796" s="2"/>
      <c r="W2796" s="3"/>
      <c r="X2796" s="5"/>
      <c r="Y2796" s="8"/>
      <c r="Z2796" s="5"/>
      <c r="AA2796" s="1"/>
      <c r="AB2796" s="8"/>
      <c r="AC2796" s="3"/>
      <c r="AD2796" s="1"/>
      <c r="AE2796" s="3"/>
      <c r="AF2796" s="3"/>
      <c r="AG2796" s="4"/>
      <c r="AH2796" s="4"/>
      <c r="AI2796" s="4"/>
      <c r="AJ2796" s="1"/>
      <c r="AK2796" s="1"/>
      <c r="AL2796" s="1"/>
      <c r="AM2796" s="1"/>
    </row>
    <row r="2797" spans="1:39" ht="15" customHeight="1" x14ac:dyDescent="0.2">
      <c r="A2797" s="74"/>
      <c r="B2797" s="2"/>
      <c r="C2797" s="2"/>
      <c r="D2797" s="45"/>
      <c r="E2797" s="18"/>
      <c r="F2797" s="8"/>
      <c r="G2797" s="8"/>
      <c r="H2797" s="14"/>
      <c r="I2797" s="8"/>
      <c r="J2797" s="1"/>
      <c r="K2797" s="1"/>
      <c r="L2797" s="2"/>
      <c r="M2797" s="2"/>
      <c r="N2797" s="2"/>
      <c r="O2797" s="15"/>
      <c r="P2797" s="17"/>
      <c r="Q2797" s="2"/>
      <c r="R2797" s="4"/>
      <c r="S2797" s="15"/>
      <c r="T2797" s="15"/>
      <c r="U2797" s="16"/>
      <c r="V2797" s="2"/>
      <c r="W2797" s="3"/>
      <c r="X2797" s="5"/>
      <c r="Y2797" s="8"/>
      <c r="Z2797" s="5"/>
      <c r="AA2797" s="1"/>
      <c r="AB2797" s="8"/>
      <c r="AC2797" s="3"/>
      <c r="AD2797" s="1"/>
      <c r="AE2797" s="3"/>
      <c r="AF2797" s="3"/>
      <c r="AG2797" s="4"/>
      <c r="AH2797" s="4"/>
      <c r="AI2797" s="4"/>
      <c r="AJ2797" s="1"/>
      <c r="AK2797" s="1"/>
      <c r="AL2797" s="1"/>
      <c r="AM2797" s="1"/>
    </row>
    <row r="2798" spans="1:39" ht="15" customHeight="1" x14ac:dyDescent="0.2">
      <c r="A2798" s="74"/>
      <c r="B2798" s="2"/>
      <c r="C2798" s="2"/>
      <c r="D2798" s="45"/>
      <c r="E2798" s="18"/>
      <c r="F2798" s="8"/>
      <c r="G2798" s="8"/>
      <c r="H2798" s="14"/>
      <c r="I2798" s="8"/>
      <c r="J2798" s="1"/>
      <c r="K2798" s="1"/>
      <c r="L2798" s="2"/>
      <c r="M2798" s="2"/>
      <c r="N2798" s="2"/>
      <c r="O2798" s="15"/>
      <c r="P2798" s="17"/>
      <c r="Q2798" s="2"/>
      <c r="R2798" s="4"/>
      <c r="S2798" s="15"/>
      <c r="T2798" s="15"/>
      <c r="U2798" s="16"/>
      <c r="V2798" s="2"/>
      <c r="W2798" s="3"/>
      <c r="X2798" s="5"/>
      <c r="Y2798" s="8"/>
      <c r="Z2798" s="5"/>
      <c r="AA2798" s="1"/>
      <c r="AB2798" s="8"/>
      <c r="AC2798" s="3"/>
      <c r="AD2798" s="1"/>
      <c r="AE2798" s="3"/>
      <c r="AF2798" s="3"/>
      <c r="AG2798" s="4"/>
      <c r="AH2798" s="4"/>
      <c r="AI2798" s="4"/>
      <c r="AJ2798" s="1"/>
      <c r="AK2798" s="1"/>
      <c r="AL2798" s="1"/>
      <c r="AM2798" s="1"/>
    </row>
    <row r="2799" spans="1:39" ht="15" customHeight="1" x14ac:dyDescent="0.2">
      <c r="A2799" s="74"/>
      <c r="B2799" s="2"/>
      <c r="C2799" s="2"/>
      <c r="D2799" s="45"/>
      <c r="E2799" s="18"/>
      <c r="F2799" s="8"/>
      <c r="G2799" s="8"/>
      <c r="H2799" s="14"/>
      <c r="I2799" s="8"/>
      <c r="J2799" s="1"/>
      <c r="K2799" s="1"/>
      <c r="L2799" s="2"/>
      <c r="M2799" s="2"/>
      <c r="N2799" s="2"/>
      <c r="O2799" s="15"/>
      <c r="P2799" s="17"/>
      <c r="Q2799" s="2"/>
      <c r="R2799" s="4"/>
      <c r="S2799" s="15"/>
      <c r="T2799" s="15"/>
      <c r="U2799" s="16"/>
      <c r="V2799" s="2"/>
      <c r="W2799" s="3"/>
      <c r="X2799" s="5"/>
      <c r="Y2799" s="8"/>
      <c r="Z2799" s="5"/>
      <c r="AA2799" s="1"/>
      <c r="AB2799" s="8"/>
      <c r="AC2799" s="3"/>
      <c r="AD2799" s="1"/>
      <c r="AE2799" s="3"/>
      <c r="AF2799" s="3"/>
      <c r="AG2799" s="4"/>
      <c r="AH2799" s="4"/>
      <c r="AI2799" s="4"/>
      <c r="AJ2799" s="1"/>
      <c r="AK2799" s="1"/>
      <c r="AL2799" s="1"/>
      <c r="AM2799" s="1"/>
    </row>
    <row r="2800" spans="1:39" ht="15" customHeight="1" x14ac:dyDescent="0.2">
      <c r="A2800" s="74"/>
      <c r="B2800" s="2"/>
      <c r="C2800" s="2"/>
      <c r="D2800" s="45"/>
      <c r="E2800" s="18"/>
      <c r="F2800" s="8"/>
      <c r="G2800" s="8"/>
      <c r="H2800" s="14"/>
      <c r="I2800" s="8"/>
      <c r="J2800" s="1"/>
      <c r="K2800" s="1"/>
      <c r="L2800" s="2"/>
      <c r="M2800" s="2"/>
      <c r="N2800" s="2"/>
      <c r="O2800" s="15"/>
      <c r="P2800" s="17"/>
      <c r="Q2800" s="2"/>
      <c r="R2800" s="4"/>
      <c r="S2800" s="15"/>
      <c r="T2800" s="15"/>
      <c r="U2800" s="16"/>
      <c r="V2800" s="2"/>
      <c r="W2800" s="3"/>
      <c r="X2800" s="5"/>
      <c r="Y2800" s="8"/>
      <c r="Z2800" s="5"/>
      <c r="AA2800" s="1"/>
      <c r="AB2800" s="8"/>
      <c r="AC2800" s="3"/>
      <c r="AD2800" s="1"/>
      <c r="AE2800" s="3"/>
      <c r="AF2800" s="3"/>
      <c r="AG2800" s="4"/>
      <c r="AH2800" s="4"/>
      <c r="AI2800" s="4"/>
      <c r="AJ2800" s="1"/>
      <c r="AK2800" s="1"/>
      <c r="AL2800" s="1"/>
      <c r="AM2800" s="1"/>
    </row>
    <row r="2801" spans="1:39" ht="15" customHeight="1" x14ac:dyDescent="0.2">
      <c r="A2801" s="74"/>
      <c r="B2801" s="2"/>
      <c r="C2801" s="2"/>
      <c r="D2801" s="45"/>
      <c r="E2801" s="18"/>
      <c r="F2801" s="8"/>
      <c r="G2801" s="8"/>
      <c r="H2801" s="14"/>
      <c r="I2801" s="8"/>
      <c r="J2801" s="1"/>
      <c r="K2801" s="1"/>
      <c r="L2801" s="2"/>
      <c r="M2801" s="2"/>
      <c r="N2801" s="2"/>
      <c r="O2801" s="15"/>
      <c r="P2801" s="17"/>
      <c r="Q2801" s="2"/>
      <c r="R2801" s="4"/>
      <c r="S2801" s="15"/>
      <c r="T2801" s="15"/>
      <c r="U2801" s="16"/>
      <c r="V2801" s="2"/>
      <c r="W2801" s="3"/>
      <c r="X2801" s="5"/>
      <c r="Y2801" s="8"/>
      <c r="Z2801" s="5"/>
      <c r="AA2801" s="1"/>
      <c r="AB2801" s="8"/>
      <c r="AC2801" s="3"/>
      <c r="AD2801" s="1"/>
      <c r="AE2801" s="3"/>
      <c r="AF2801" s="3"/>
      <c r="AG2801" s="4"/>
      <c r="AH2801" s="4"/>
      <c r="AI2801" s="4"/>
      <c r="AJ2801" s="1"/>
      <c r="AK2801" s="1"/>
      <c r="AL2801" s="1"/>
      <c r="AM2801" s="1"/>
    </row>
    <row r="2802" spans="1:39" ht="15" customHeight="1" x14ac:dyDescent="0.2">
      <c r="A2802" s="74"/>
      <c r="B2802" s="2"/>
      <c r="C2802" s="2"/>
      <c r="D2802" s="45"/>
      <c r="E2802" s="18"/>
      <c r="F2802" s="8"/>
      <c r="G2802" s="8"/>
      <c r="H2802" s="14"/>
      <c r="I2802" s="8"/>
      <c r="J2802" s="1"/>
      <c r="K2802" s="1"/>
      <c r="L2802" s="2"/>
      <c r="M2802" s="2"/>
      <c r="N2802" s="2"/>
      <c r="O2802" s="15"/>
      <c r="P2802" s="17"/>
      <c r="Q2802" s="2"/>
      <c r="R2802" s="4"/>
      <c r="S2802" s="15"/>
      <c r="T2802" s="15"/>
      <c r="U2802" s="16"/>
      <c r="V2802" s="2"/>
      <c r="W2802" s="3"/>
      <c r="X2802" s="5"/>
      <c r="Y2802" s="8"/>
      <c r="Z2802" s="5"/>
      <c r="AA2802" s="1"/>
      <c r="AB2802" s="8"/>
      <c r="AC2802" s="3"/>
      <c r="AD2802" s="1"/>
      <c r="AE2802" s="3"/>
      <c r="AF2802" s="3"/>
      <c r="AG2802" s="4"/>
      <c r="AH2802" s="4"/>
      <c r="AI2802" s="4"/>
      <c r="AJ2802" s="1"/>
      <c r="AK2802" s="1"/>
      <c r="AL2802" s="1"/>
      <c r="AM2802" s="1"/>
    </row>
    <row r="2803" spans="1:39" ht="15" customHeight="1" x14ac:dyDescent="0.2">
      <c r="A2803" s="74"/>
      <c r="B2803" s="2"/>
      <c r="C2803" s="2"/>
      <c r="D2803" s="45"/>
      <c r="E2803" s="18"/>
      <c r="F2803" s="8"/>
      <c r="G2803" s="8"/>
      <c r="H2803" s="14"/>
      <c r="I2803" s="8"/>
      <c r="J2803" s="1"/>
      <c r="K2803" s="1"/>
      <c r="L2803" s="2"/>
      <c r="M2803" s="2"/>
      <c r="N2803" s="2"/>
      <c r="O2803" s="15"/>
      <c r="P2803" s="17"/>
      <c r="Q2803" s="2"/>
      <c r="R2803" s="4"/>
      <c r="S2803" s="15"/>
      <c r="T2803" s="15"/>
      <c r="U2803" s="16"/>
      <c r="V2803" s="2"/>
      <c r="W2803" s="3"/>
      <c r="X2803" s="5"/>
      <c r="Y2803" s="8"/>
      <c r="Z2803" s="5"/>
      <c r="AA2803" s="1"/>
      <c r="AB2803" s="8"/>
      <c r="AC2803" s="3"/>
      <c r="AD2803" s="1"/>
      <c r="AE2803" s="3"/>
      <c r="AF2803" s="3"/>
      <c r="AG2803" s="4"/>
      <c r="AH2803" s="4"/>
      <c r="AI2803" s="4"/>
      <c r="AJ2803" s="1"/>
      <c r="AK2803" s="1"/>
      <c r="AL2803" s="1"/>
      <c r="AM2803" s="1"/>
    </row>
    <row r="2804" spans="1:39" ht="15" customHeight="1" x14ac:dyDescent="0.2">
      <c r="A2804" s="74"/>
      <c r="B2804" s="2"/>
      <c r="C2804" s="2"/>
      <c r="D2804" s="45"/>
      <c r="E2804" s="18"/>
      <c r="F2804" s="8"/>
      <c r="G2804" s="8"/>
      <c r="H2804" s="14"/>
      <c r="I2804" s="8"/>
      <c r="J2804" s="1"/>
      <c r="K2804" s="1"/>
      <c r="L2804" s="2"/>
      <c r="M2804" s="2"/>
      <c r="N2804" s="2"/>
      <c r="O2804" s="15"/>
      <c r="P2804" s="17"/>
      <c r="Q2804" s="2"/>
      <c r="R2804" s="4"/>
      <c r="S2804" s="15"/>
      <c r="T2804" s="15"/>
      <c r="U2804" s="16"/>
      <c r="V2804" s="2"/>
      <c r="W2804" s="3"/>
      <c r="X2804" s="5"/>
      <c r="Y2804" s="8"/>
      <c r="Z2804" s="5"/>
      <c r="AA2804" s="1"/>
      <c r="AB2804" s="8"/>
      <c r="AC2804" s="3"/>
      <c r="AD2804" s="1"/>
      <c r="AE2804" s="3"/>
      <c r="AF2804" s="3"/>
      <c r="AG2804" s="4"/>
      <c r="AH2804" s="4"/>
      <c r="AI2804" s="4"/>
      <c r="AJ2804" s="1"/>
      <c r="AK2804" s="1"/>
      <c r="AL2804" s="1"/>
      <c r="AM2804" s="1"/>
    </row>
    <row r="2805" spans="1:39" ht="15" customHeight="1" x14ac:dyDescent="0.2">
      <c r="A2805" s="74"/>
      <c r="B2805" s="2"/>
      <c r="C2805" s="2"/>
      <c r="D2805" s="45"/>
      <c r="E2805" s="18"/>
      <c r="F2805" s="8"/>
      <c r="G2805" s="8"/>
      <c r="H2805" s="14"/>
      <c r="I2805" s="8"/>
      <c r="J2805" s="1"/>
      <c r="K2805" s="1"/>
      <c r="L2805" s="2"/>
      <c r="M2805" s="2"/>
      <c r="N2805" s="2"/>
      <c r="O2805" s="15"/>
      <c r="P2805" s="17"/>
      <c r="Q2805" s="2"/>
      <c r="R2805" s="4"/>
      <c r="S2805" s="15"/>
      <c r="T2805" s="15"/>
      <c r="U2805" s="16"/>
      <c r="V2805" s="2"/>
      <c r="W2805" s="3"/>
      <c r="X2805" s="5"/>
      <c r="Y2805" s="8"/>
      <c r="Z2805" s="5"/>
      <c r="AA2805" s="1"/>
      <c r="AB2805" s="8"/>
      <c r="AC2805" s="3"/>
      <c r="AD2805" s="1"/>
      <c r="AE2805" s="3"/>
      <c r="AF2805" s="3"/>
      <c r="AG2805" s="4"/>
      <c r="AH2805" s="4"/>
      <c r="AI2805" s="4"/>
      <c r="AJ2805" s="1"/>
      <c r="AK2805" s="1"/>
      <c r="AL2805" s="1"/>
      <c r="AM2805" s="1"/>
    </row>
    <row r="2806" spans="1:39" ht="15" customHeight="1" x14ac:dyDescent="0.2">
      <c r="A2806" s="74"/>
      <c r="B2806" s="2"/>
      <c r="C2806" s="2"/>
      <c r="D2806" s="45"/>
      <c r="E2806" s="18"/>
      <c r="F2806" s="8"/>
      <c r="G2806" s="8"/>
      <c r="H2806" s="14"/>
      <c r="I2806" s="8"/>
      <c r="J2806" s="1"/>
      <c r="K2806" s="1"/>
      <c r="L2806" s="2"/>
      <c r="M2806" s="2"/>
      <c r="N2806" s="2"/>
      <c r="O2806" s="15"/>
      <c r="P2806" s="17"/>
      <c r="Q2806" s="2"/>
      <c r="R2806" s="4"/>
      <c r="S2806" s="15"/>
      <c r="T2806" s="15"/>
      <c r="U2806" s="16"/>
      <c r="V2806" s="2"/>
      <c r="W2806" s="3"/>
      <c r="X2806" s="5"/>
      <c r="Y2806" s="8"/>
      <c r="Z2806" s="5"/>
      <c r="AA2806" s="1"/>
      <c r="AB2806" s="8"/>
      <c r="AC2806" s="3"/>
      <c r="AD2806" s="1"/>
      <c r="AE2806" s="3"/>
      <c r="AF2806" s="3"/>
      <c r="AG2806" s="4"/>
      <c r="AH2806" s="4"/>
      <c r="AI2806" s="4"/>
      <c r="AJ2806" s="1"/>
      <c r="AK2806" s="1"/>
      <c r="AL2806" s="1"/>
      <c r="AM2806" s="1"/>
    </row>
    <row r="2807" spans="1:39" ht="15" customHeight="1" x14ac:dyDescent="0.2">
      <c r="A2807" s="74"/>
      <c r="B2807" s="2"/>
      <c r="C2807" s="2"/>
      <c r="D2807" s="45"/>
      <c r="E2807" s="18"/>
      <c r="F2807" s="8"/>
      <c r="G2807" s="8"/>
      <c r="H2807" s="14"/>
      <c r="I2807" s="8"/>
      <c r="J2807" s="1"/>
      <c r="K2807" s="1"/>
      <c r="L2807" s="2"/>
      <c r="M2807" s="2"/>
      <c r="N2807" s="2"/>
      <c r="O2807" s="15"/>
      <c r="P2807" s="17"/>
      <c r="Q2807" s="2"/>
      <c r="R2807" s="4"/>
      <c r="S2807" s="15"/>
      <c r="T2807" s="15"/>
      <c r="U2807" s="16"/>
      <c r="V2807" s="2"/>
      <c r="W2807" s="3"/>
      <c r="X2807" s="5"/>
      <c r="Y2807" s="8"/>
      <c r="Z2807" s="5"/>
      <c r="AA2807" s="1"/>
      <c r="AB2807" s="8"/>
      <c r="AC2807" s="3"/>
      <c r="AD2807" s="1"/>
      <c r="AE2807" s="3"/>
      <c r="AF2807" s="3"/>
      <c r="AG2807" s="4"/>
      <c r="AH2807" s="4"/>
      <c r="AI2807" s="4"/>
      <c r="AJ2807" s="1"/>
      <c r="AK2807" s="1"/>
      <c r="AL2807" s="1"/>
      <c r="AM2807" s="1"/>
    </row>
    <row r="2808" spans="1:39" ht="15" customHeight="1" x14ac:dyDescent="0.2">
      <c r="A2808" s="74"/>
      <c r="B2808" s="2"/>
      <c r="C2808" s="2"/>
      <c r="D2808" s="45"/>
      <c r="E2808" s="18"/>
      <c r="F2808" s="8"/>
      <c r="G2808" s="8"/>
      <c r="H2808" s="14"/>
      <c r="I2808" s="8"/>
      <c r="J2808" s="1"/>
      <c r="K2808" s="1"/>
      <c r="L2808" s="2"/>
      <c r="M2808" s="2"/>
      <c r="N2808" s="2"/>
      <c r="O2808" s="15"/>
      <c r="P2808" s="17"/>
      <c r="Q2808" s="2"/>
      <c r="R2808" s="4"/>
      <c r="S2808" s="15"/>
      <c r="T2808" s="15"/>
      <c r="U2808" s="16"/>
      <c r="V2808" s="2"/>
      <c r="W2808" s="3"/>
      <c r="X2808" s="5"/>
      <c r="Y2808" s="8"/>
      <c r="Z2808" s="5"/>
      <c r="AA2808" s="1"/>
      <c r="AB2808" s="8"/>
      <c r="AC2808" s="3"/>
      <c r="AD2808" s="1"/>
      <c r="AE2808" s="3"/>
      <c r="AF2808" s="3"/>
      <c r="AG2808" s="4"/>
      <c r="AH2808" s="4"/>
      <c r="AI2808" s="4"/>
      <c r="AJ2808" s="1"/>
      <c r="AK2808" s="1"/>
      <c r="AL2808" s="1"/>
      <c r="AM2808" s="1"/>
    </row>
    <row r="2809" spans="1:39" ht="15" customHeight="1" x14ac:dyDescent="0.2">
      <c r="A2809" s="74"/>
      <c r="B2809" s="2"/>
      <c r="C2809" s="2"/>
      <c r="D2809" s="45"/>
      <c r="E2809" s="18"/>
      <c r="F2809" s="8"/>
      <c r="G2809" s="8"/>
      <c r="H2809" s="14"/>
      <c r="I2809" s="8"/>
      <c r="J2809" s="1"/>
      <c r="K2809" s="1"/>
      <c r="L2809" s="2"/>
      <c r="M2809" s="2"/>
      <c r="N2809" s="2"/>
      <c r="O2809" s="15"/>
      <c r="P2809" s="17"/>
      <c r="Q2809" s="2"/>
      <c r="R2809" s="4"/>
      <c r="S2809" s="15"/>
      <c r="T2809" s="15"/>
      <c r="U2809" s="16"/>
      <c r="V2809" s="2"/>
      <c r="W2809" s="3"/>
      <c r="X2809" s="5"/>
      <c r="Y2809" s="8"/>
      <c r="Z2809" s="5"/>
      <c r="AA2809" s="1"/>
      <c r="AB2809" s="8"/>
      <c r="AC2809" s="3"/>
      <c r="AD2809" s="1"/>
      <c r="AE2809" s="3"/>
      <c r="AF2809" s="3"/>
      <c r="AG2809" s="4"/>
      <c r="AH2809" s="4"/>
      <c r="AI2809" s="4"/>
      <c r="AJ2809" s="1"/>
      <c r="AK2809" s="1"/>
      <c r="AL2809" s="1"/>
      <c r="AM2809" s="1"/>
    </row>
    <row r="2810" spans="1:39" ht="15" customHeight="1" x14ac:dyDescent="0.2">
      <c r="A2810" s="74"/>
      <c r="B2810" s="2"/>
      <c r="C2810" s="2"/>
      <c r="D2810" s="45"/>
      <c r="E2810" s="18"/>
      <c r="F2810" s="8"/>
      <c r="G2810" s="8"/>
      <c r="H2810" s="14"/>
      <c r="I2810" s="8"/>
      <c r="J2810" s="1"/>
      <c r="K2810" s="1"/>
      <c r="L2810" s="2"/>
      <c r="M2810" s="2"/>
      <c r="N2810" s="2"/>
      <c r="O2810" s="15"/>
      <c r="P2810" s="17"/>
      <c r="Q2810" s="2"/>
      <c r="R2810" s="4"/>
      <c r="S2810" s="15"/>
      <c r="T2810" s="15"/>
      <c r="U2810" s="16"/>
      <c r="V2810" s="2"/>
      <c r="W2810" s="3"/>
      <c r="X2810" s="5"/>
      <c r="Y2810" s="8"/>
      <c r="Z2810" s="5"/>
      <c r="AA2810" s="1"/>
      <c r="AB2810" s="8"/>
      <c r="AC2810" s="3"/>
      <c r="AD2810" s="1"/>
      <c r="AE2810" s="3"/>
      <c r="AF2810" s="3"/>
      <c r="AG2810" s="4"/>
      <c r="AH2810" s="4"/>
      <c r="AI2810" s="4"/>
      <c r="AJ2810" s="1"/>
      <c r="AK2810" s="1"/>
      <c r="AL2810" s="1"/>
      <c r="AM2810" s="1"/>
    </row>
    <row r="2811" spans="1:39" ht="15" customHeight="1" x14ac:dyDescent="0.2">
      <c r="A2811" s="74"/>
      <c r="B2811" s="2"/>
      <c r="C2811" s="2"/>
      <c r="D2811" s="45"/>
      <c r="E2811" s="18"/>
      <c r="F2811" s="8"/>
      <c r="G2811" s="8"/>
      <c r="H2811" s="14"/>
      <c r="I2811" s="8"/>
      <c r="J2811" s="1"/>
      <c r="K2811" s="1"/>
      <c r="L2811" s="2"/>
      <c r="M2811" s="2"/>
      <c r="N2811" s="2"/>
      <c r="O2811" s="15"/>
      <c r="P2811" s="17"/>
      <c r="Q2811" s="2"/>
      <c r="R2811" s="4"/>
      <c r="S2811" s="15"/>
      <c r="T2811" s="15"/>
      <c r="U2811" s="16"/>
      <c r="V2811" s="2"/>
      <c r="W2811" s="3"/>
      <c r="X2811" s="5"/>
      <c r="Y2811" s="8"/>
      <c r="Z2811" s="5"/>
      <c r="AA2811" s="1"/>
      <c r="AB2811" s="8"/>
      <c r="AC2811" s="3"/>
      <c r="AD2811" s="1"/>
      <c r="AE2811" s="3"/>
      <c r="AF2811" s="3"/>
      <c r="AG2811" s="4"/>
      <c r="AH2811" s="4"/>
      <c r="AI2811" s="4"/>
      <c r="AJ2811" s="1"/>
      <c r="AK2811" s="1"/>
      <c r="AL2811" s="1"/>
      <c r="AM2811" s="1"/>
    </row>
    <row r="2812" spans="1:39" ht="15" customHeight="1" x14ac:dyDescent="0.2">
      <c r="A2812" s="74"/>
      <c r="B2812" s="2"/>
      <c r="C2812" s="2"/>
      <c r="D2812" s="45"/>
      <c r="E2812" s="18"/>
      <c r="F2812" s="8"/>
      <c r="G2812" s="8"/>
      <c r="H2812" s="14"/>
      <c r="I2812" s="8"/>
      <c r="J2812" s="1"/>
      <c r="K2812" s="1"/>
      <c r="L2812" s="2"/>
      <c r="M2812" s="2"/>
      <c r="N2812" s="2"/>
      <c r="O2812" s="15"/>
      <c r="P2812" s="17"/>
      <c r="Q2812" s="2"/>
      <c r="R2812" s="4"/>
      <c r="S2812" s="15"/>
      <c r="T2812" s="15"/>
      <c r="U2812" s="16"/>
      <c r="V2812" s="2"/>
      <c r="W2812" s="3"/>
      <c r="X2812" s="5"/>
      <c r="Y2812" s="8"/>
      <c r="Z2812" s="5"/>
      <c r="AA2812" s="1"/>
      <c r="AB2812" s="8"/>
      <c r="AC2812" s="3"/>
      <c r="AD2812" s="1"/>
      <c r="AE2812" s="3"/>
      <c r="AF2812" s="3"/>
      <c r="AG2812" s="4"/>
      <c r="AH2812" s="4"/>
      <c r="AI2812" s="4"/>
      <c r="AJ2812" s="1"/>
      <c r="AK2812" s="1"/>
      <c r="AL2812" s="1"/>
      <c r="AM2812" s="1"/>
    </row>
    <row r="2813" spans="1:39" ht="15" customHeight="1" x14ac:dyDescent="0.2">
      <c r="A2813" s="74"/>
      <c r="B2813" s="2"/>
      <c r="C2813" s="2"/>
      <c r="D2813" s="45"/>
      <c r="E2813" s="18"/>
      <c r="F2813" s="8"/>
      <c r="G2813" s="8"/>
      <c r="H2813" s="14"/>
      <c r="I2813" s="8"/>
      <c r="J2813" s="1"/>
      <c r="K2813" s="1"/>
      <c r="L2813" s="2"/>
      <c r="M2813" s="2"/>
      <c r="N2813" s="2"/>
      <c r="O2813" s="15"/>
      <c r="P2813" s="17"/>
      <c r="Q2813" s="2"/>
      <c r="R2813" s="4"/>
      <c r="S2813" s="15"/>
      <c r="T2813" s="15"/>
      <c r="U2813" s="16"/>
      <c r="V2813" s="2"/>
      <c r="W2813" s="3"/>
      <c r="X2813" s="5"/>
      <c r="Y2813" s="8"/>
      <c r="Z2813" s="5"/>
      <c r="AA2813" s="1"/>
      <c r="AB2813" s="8"/>
      <c r="AC2813" s="3"/>
      <c r="AD2813" s="1"/>
      <c r="AE2813" s="3"/>
      <c r="AF2813" s="3"/>
      <c r="AG2813" s="4"/>
      <c r="AH2813" s="4"/>
      <c r="AI2813" s="4"/>
      <c r="AJ2813" s="1"/>
      <c r="AK2813" s="1"/>
      <c r="AL2813" s="1"/>
      <c r="AM2813" s="1"/>
    </row>
    <row r="2814" spans="1:39" ht="15" customHeight="1" x14ac:dyDescent="0.2">
      <c r="A2814" s="74"/>
      <c r="B2814" s="2"/>
      <c r="C2814" s="2"/>
      <c r="D2814" s="45"/>
      <c r="E2814" s="18"/>
      <c r="F2814" s="8"/>
      <c r="G2814" s="8"/>
      <c r="H2814" s="14"/>
      <c r="I2814" s="8"/>
      <c r="J2814" s="1"/>
      <c r="K2814" s="1"/>
      <c r="L2814" s="2"/>
      <c r="M2814" s="2"/>
      <c r="N2814" s="2"/>
      <c r="O2814" s="15"/>
      <c r="P2814" s="17"/>
      <c r="Q2814" s="2"/>
      <c r="R2814" s="4"/>
      <c r="S2814" s="15"/>
      <c r="T2814" s="15"/>
      <c r="U2814" s="16"/>
      <c r="V2814" s="2"/>
      <c r="W2814" s="3"/>
      <c r="X2814" s="5"/>
      <c r="Y2814" s="8"/>
      <c r="Z2814" s="5"/>
      <c r="AA2814" s="1"/>
      <c r="AB2814" s="8"/>
      <c r="AC2814" s="3"/>
      <c r="AD2814" s="1"/>
      <c r="AE2814" s="3"/>
      <c r="AF2814" s="3"/>
      <c r="AG2814" s="4"/>
      <c r="AH2814" s="4"/>
      <c r="AI2814" s="4"/>
      <c r="AJ2814" s="1"/>
      <c r="AK2814" s="1"/>
      <c r="AL2814" s="1"/>
      <c r="AM2814" s="1"/>
    </row>
    <row r="2815" spans="1:39" ht="15" customHeight="1" x14ac:dyDescent="0.2">
      <c r="A2815" s="74"/>
      <c r="B2815" s="2"/>
      <c r="C2815" s="2"/>
      <c r="D2815" s="45"/>
      <c r="E2815" s="18"/>
      <c r="F2815" s="8"/>
      <c r="G2815" s="8"/>
      <c r="H2815" s="14"/>
      <c r="I2815" s="8"/>
      <c r="J2815" s="1"/>
      <c r="K2815" s="1"/>
      <c r="L2815" s="2"/>
      <c r="M2815" s="2"/>
      <c r="N2815" s="2"/>
      <c r="O2815" s="15"/>
      <c r="P2815" s="17"/>
      <c r="Q2815" s="2"/>
      <c r="R2815" s="4"/>
      <c r="S2815" s="15"/>
      <c r="T2815" s="15"/>
      <c r="U2815" s="16"/>
      <c r="V2815" s="2"/>
      <c r="W2815" s="3"/>
      <c r="X2815" s="5"/>
      <c r="Y2815" s="8"/>
      <c r="Z2815" s="5"/>
      <c r="AA2815" s="1"/>
      <c r="AB2815" s="8"/>
      <c r="AC2815" s="3"/>
      <c r="AD2815" s="1"/>
      <c r="AE2815" s="3"/>
      <c r="AF2815" s="3"/>
      <c r="AG2815" s="4"/>
      <c r="AH2815" s="4"/>
      <c r="AI2815" s="4"/>
      <c r="AJ2815" s="1"/>
      <c r="AK2815" s="1"/>
      <c r="AL2815" s="1"/>
      <c r="AM2815" s="1"/>
    </row>
    <row r="2816" spans="1:39" ht="15" customHeight="1" x14ac:dyDescent="0.2">
      <c r="A2816" s="74"/>
      <c r="B2816" s="2"/>
      <c r="C2816" s="2"/>
      <c r="D2816" s="45"/>
      <c r="E2816" s="18"/>
      <c r="F2816" s="8"/>
      <c r="G2816" s="8"/>
      <c r="H2816" s="14"/>
      <c r="I2816" s="8"/>
      <c r="J2816" s="1"/>
      <c r="K2816" s="1"/>
      <c r="L2816" s="2"/>
      <c r="M2816" s="2"/>
      <c r="N2816" s="2"/>
      <c r="O2816" s="15"/>
      <c r="P2816" s="17"/>
      <c r="Q2816" s="2"/>
      <c r="R2816" s="4"/>
      <c r="S2816" s="15"/>
      <c r="T2816" s="15"/>
      <c r="U2816" s="16"/>
      <c r="V2816" s="2"/>
      <c r="W2816" s="3"/>
      <c r="X2816" s="5"/>
      <c r="Y2816" s="8"/>
      <c r="Z2816" s="5"/>
      <c r="AA2816" s="1"/>
      <c r="AB2816" s="8"/>
      <c r="AC2816" s="3"/>
      <c r="AD2816" s="1"/>
      <c r="AE2816" s="3"/>
      <c r="AF2816" s="3"/>
      <c r="AG2816" s="4"/>
      <c r="AH2816" s="4"/>
      <c r="AI2816" s="4"/>
      <c r="AJ2816" s="1"/>
      <c r="AK2816" s="1"/>
      <c r="AL2816" s="1"/>
      <c r="AM2816" s="1"/>
    </row>
    <row r="2817" spans="1:39" ht="15" customHeight="1" x14ac:dyDescent="0.2">
      <c r="A2817" s="74"/>
      <c r="B2817" s="2"/>
      <c r="C2817" s="2"/>
      <c r="D2817" s="45"/>
      <c r="E2817" s="18"/>
      <c r="F2817" s="8"/>
      <c r="G2817" s="8"/>
      <c r="H2817" s="14"/>
      <c r="I2817" s="8"/>
      <c r="J2817" s="1"/>
      <c r="K2817" s="1"/>
      <c r="L2817" s="2"/>
      <c r="M2817" s="2"/>
      <c r="N2817" s="2"/>
      <c r="O2817" s="15"/>
      <c r="P2817" s="17"/>
      <c r="Q2817" s="2"/>
      <c r="R2817" s="4"/>
      <c r="S2817" s="15"/>
      <c r="T2817" s="15"/>
      <c r="U2817" s="16"/>
      <c r="V2817" s="2"/>
      <c r="W2817" s="3"/>
      <c r="X2817" s="5"/>
      <c r="Y2817" s="8"/>
      <c r="Z2817" s="5"/>
      <c r="AA2817" s="1"/>
      <c r="AB2817" s="8"/>
      <c r="AC2817" s="3"/>
      <c r="AD2817" s="1"/>
      <c r="AE2817" s="3"/>
      <c r="AF2817" s="3"/>
      <c r="AG2817" s="4"/>
      <c r="AH2817" s="4"/>
      <c r="AI2817" s="4"/>
      <c r="AJ2817" s="1"/>
      <c r="AK2817" s="1"/>
      <c r="AL2817" s="1"/>
      <c r="AM2817" s="1"/>
    </row>
    <row r="2818" spans="1:39" ht="15" customHeight="1" x14ac:dyDescent="0.2">
      <c r="A2818" s="74"/>
      <c r="B2818" s="2"/>
      <c r="C2818" s="2"/>
      <c r="D2818" s="45"/>
      <c r="E2818" s="18"/>
      <c r="F2818" s="8"/>
      <c r="G2818" s="8"/>
      <c r="H2818" s="14"/>
      <c r="I2818" s="8"/>
      <c r="J2818" s="1"/>
      <c r="K2818" s="1"/>
      <c r="L2818" s="2"/>
      <c r="M2818" s="2"/>
      <c r="N2818" s="2"/>
      <c r="O2818" s="15"/>
      <c r="P2818" s="17"/>
      <c r="Q2818" s="2"/>
      <c r="R2818" s="4"/>
      <c r="S2818" s="15"/>
      <c r="T2818" s="15"/>
      <c r="U2818" s="16"/>
      <c r="V2818" s="2"/>
      <c r="W2818" s="3"/>
      <c r="X2818" s="5"/>
      <c r="Y2818" s="8"/>
      <c r="Z2818" s="5"/>
      <c r="AA2818" s="1"/>
      <c r="AB2818" s="8"/>
      <c r="AC2818" s="3"/>
      <c r="AD2818" s="1"/>
      <c r="AE2818" s="3"/>
      <c r="AF2818" s="3"/>
      <c r="AG2818" s="4"/>
      <c r="AH2818" s="4"/>
      <c r="AI2818" s="4"/>
      <c r="AJ2818" s="1"/>
      <c r="AK2818" s="1"/>
      <c r="AL2818" s="1"/>
      <c r="AM2818" s="1"/>
    </row>
    <row r="2819" spans="1:39" ht="15" customHeight="1" x14ac:dyDescent="0.2">
      <c r="A2819" s="74"/>
      <c r="B2819" s="2"/>
      <c r="C2819" s="2"/>
      <c r="D2819" s="45"/>
      <c r="E2819" s="18"/>
      <c r="F2819" s="8"/>
      <c r="G2819" s="8"/>
      <c r="H2819" s="14"/>
      <c r="I2819" s="8"/>
      <c r="J2819" s="1"/>
      <c r="K2819" s="1"/>
      <c r="L2819" s="2"/>
      <c r="M2819" s="2"/>
      <c r="N2819" s="2"/>
      <c r="O2819" s="15"/>
      <c r="P2819" s="17"/>
      <c r="Q2819" s="2"/>
      <c r="R2819" s="4"/>
      <c r="S2819" s="15"/>
      <c r="T2819" s="15"/>
      <c r="U2819" s="16"/>
      <c r="V2819" s="2"/>
      <c r="W2819" s="3"/>
      <c r="X2819" s="5"/>
      <c r="Y2819" s="8"/>
      <c r="Z2819" s="5"/>
      <c r="AA2819" s="1"/>
      <c r="AB2819" s="8"/>
      <c r="AC2819" s="3"/>
      <c r="AD2819" s="1"/>
      <c r="AE2819" s="3"/>
      <c r="AF2819" s="3"/>
      <c r="AG2819" s="4"/>
      <c r="AH2819" s="4"/>
      <c r="AI2819" s="4"/>
      <c r="AJ2819" s="1"/>
      <c r="AK2819" s="1"/>
      <c r="AL2819" s="1"/>
      <c r="AM2819" s="1"/>
    </row>
    <row r="2820" spans="1:39" ht="15" customHeight="1" x14ac:dyDescent="0.2">
      <c r="A2820" s="74"/>
      <c r="B2820" s="2"/>
      <c r="C2820" s="2"/>
      <c r="D2820" s="45"/>
      <c r="E2820" s="18"/>
      <c r="F2820" s="8"/>
      <c r="G2820" s="8"/>
      <c r="H2820" s="14"/>
      <c r="I2820" s="8"/>
      <c r="J2820" s="1"/>
      <c r="K2820" s="1"/>
      <c r="L2820" s="2"/>
      <c r="M2820" s="2"/>
      <c r="N2820" s="2"/>
      <c r="O2820" s="15"/>
      <c r="P2820" s="17"/>
      <c r="Q2820" s="2"/>
      <c r="R2820" s="4"/>
      <c r="S2820" s="15"/>
      <c r="T2820" s="15"/>
      <c r="U2820" s="16"/>
      <c r="V2820" s="2"/>
      <c r="W2820" s="3"/>
      <c r="X2820" s="5"/>
      <c r="Y2820" s="8"/>
      <c r="Z2820" s="5"/>
      <c r="AA2820" s="1"/>
      <c r="AB2820" s="8"/>
      <c r="AC2820" s="3"/>
      <c r="AD2820" s="1"/>
      <c r="AE2820" s="3"/>
      <c r="AF2820" s="3"/>
      <c r="AG2820" s="4"/>
      <c r="AH2820" s="4"/>
      <c r="AI2820" s="4"/>
      <c r="AJ2820" s="1"/>
      <c r="AK2820" s="1"/>
      <c r="AL2820" s="1"/>
      <c r="AM2820" s="1"/>
    </row>
    <row r="2821" spans="1:39" ht="15" customHeight="1" x14ac:dyDescent="0.2">
      <c r="A2821" s="74"/>
      <c r="B2821" s="2"/>
      <c r="C2821" s="2"/>
      <c r="D2821" s="45"/>
      <c r="E2821" s="18"/>
      <c r="F2821" s="8"/>
      <c r="G2821" s="8"/>
      <c r="H2821" s="14"/>
      <c r="I2821" s="8"/>
      <c r="J2821" s="1"/>
      <c r="K2821" s="1"/>
      <c r="L2821" s="2"/>
      <c r="M2821" s="2"/>
      <c r="N2821" s="2"/>
      <c r="O2821" s="15"/>
      <c r="P2821" s="17"/>
      <c r="Q2821" s="2"/>
      <c r="R2821" s="4"/>
      <c r="S2821" s="15"/>
      <c r="T2821" s="15"/>
      <c r="U2821" s="16"/>
      <c r="V2821" s="2"/>
      <c r="W2821" s="3"/>
      <c r="X2821" s="5"/>
      <c r="Y2821" s="8"/>
      <c r="Z2821" s="5"/>
      <c r="AA2821" s="1"/>
      <c r="AB2821" s="8"/>
      <c r="AC2821" s="3"/>
      <c r="AD2821" s="1"/>
      <c r="AE2821" s="3"/>
      <c r="AF2821" s="3"/>
      <c r="AG2821" s="4"/>
      <c r="AH2821" s="4"/>
      <c r="AI2821" s="4"/>
      <c r="AJ2821" s="1"/>
      <c r="AK2821" s="1"/>
      <c r="AL2821" s="1"/>
      <c r="AM2821" s="1"/>
    </row>
    <row r="2822" spans="1:39" ht="15" customHeight="1" x14ac:dyDescent="0.2">
      <c r="A2822" s="74"/>
      <c r="B2822" s="2"/>
      <c r="C2822" s="2"/>
      <c r="D2822" s="45"/>
      <c r="E2822" s="18"/>
      <c r="F2822" s="8"/>
      <c r="G2822" s="8"/>
      <c r="H2822" s="14"/>
      <c r="I2822" s="8"/>
      <c r="J2822" s="1"/>
      <c r="K2822" s="1"/>
      <c r="L2822" s="2"/>
      <c r="M2822" s="2"/>
      <c r="N2822" s="2"/>
      <c r="O2822" s="15"/>
      <c r="P2822" s="17"/>
      <c r="Q2822" s="2"/>
      <c r="R2822" s="4"/>
      <c r="S2822" s="15"/>
      <c r="T2822" s="15"/>
      <c r="U2822" s="16"/>
      <c r="V2822" s="2"/>
      <c r="W2822" s="3"/>
      <c r="X2822" s="5"/>
      <c r="Y2822" s="8"/>
      <c r="Z2822" s="5"/>
      <c r="AA2822" s="1"/>
      <c r="AB2822" s="8"/>
      <c r="AC2822" s="3"/>
      <c r="AD2822" s="1"/>
      <c r="AE2822" s="3"/>
      <c r="AF2822" s="3"/>
      <c r="AG2822" s="4"/>
      <c r="AH2822" s="4"/>
      <c r="AI2822" s="4"/>
      <c r="AJ2822" s="1"/>
      <c r="AK2822" s="1"/>
      <c r="AL2822" s="1"/>
      <c r="AM2822" s="1"/>
    </row>
    <row r="2823" spans="1:39" ht="15" customHeight="1" x14ac:dyDescent="0.2">
      <c r="A2823" s="74"/>
      <c r="B2823" s="2"/>
      <c r="C2823" s="2"/>
      <c r="D2823" s="45"/>
      <c r="E2823" s="18"/>
      <c r="F2823" s="8"/>
      <c r="G2823" s="8"/>
      <c r="H2823" s="14"/>
      <c r="I2823" s="8"/>
      <c r="J2823" s="1"/>
      <c r="K2823" s="1"/>
      <c r="L2823" s="2"/>
      <c r="M2823" s="2"/>
      <c r="N2823" s="2"/>
      <c r="O2823" s="15"/>
      <c r="P2823" s="17"/>
      <c r="Q2823" s="2"/>
      <c r="R2823" s="4"/>
      <c r="S2823" s="15"/>
      <c r="T2823" s="15"/>
      <c r="U2823" s="16"/>
      <c r="V2823" s="2"/>
      <c r="W2823" s="3"/>
      <c r="X2823" s="5"/>
      <c r="Y2823" s="8"/>
      <c r="Z2823" s="5"/>
      <c r="AA2823" s="1"/>
      <c r="AB2823" s="8"/>
      <c r="AC2823" s="3"/>
      <c r="AD2823" s="1"/>
      <c r="AE2823" s="3"/>
      <c r="AF2823" s="3"/>
      <c r="AG2823" s="4"/>
      <c r="AH2823" s="4"/>
      <c r="AI2823" s="4"/>
      <c r="AJ2823" s="1"/>
      <c r="AK2823" s="1"/>
      <c r="AL2823" s="1"/>
      <c r="AM2823" s="1"/>
    </row>
    <row r="2824" spans="1:39" ht="15" customHeight="1" x14ac:dyDescent="0.2">
      <c r="A2824" s="74"/>
      <c r="B2824" s="2"/>
      <c r="C2824" s="2"/>
      <c r="D2824" s="45"/>
      <c r="E2824" s="18"/>
      <c r="F2824" s="8"/>
      <c r="G2824" s="8"/>
      <c r="H2824" s="14"/>
      <c r="I2824" s="8"/>
      <c r="J2824" s="1"/>
      <c r="K2824" s="1"/>
      <c r="L2824" s="2"/>
      <c r="M2824" s="2"/>
      <c r="N2824" s="2"/>
      <c r="O2824" s="15"/>
      <c r="P2824" s="17"/>
      <c r="Q2824" s="2"/>
      <c r="R2824" s="4"/>
      <c r="S2824" s="15"/>
      <c r="T2824" s="15"/>
      <c r="U2824" s="16"/>
      <c r="V2824" s="2"/>
      <c r="W2824" s="3"/>
      <c r="X2824" s="5"/>
      <c r="Y2824" s="8"/>
      <c r="Z2824" s="5"/>
      <c r="AA2824" s="1"/>
      <c r="AB2824" s="8"/>
      <c r="AC2824" s="3"/>
      <c r="AD2824" s="1"/>
      <c r="AE2824" s="3"/>
      <c r="AF2824" s="3"/>
      <c r="AG2824" s="4"/>
      <c r="AH2824" s="4"/>
      <c r="AI2824" s="4"/>
      <c r="AJ2824" s="1"/>
      <c r="AK2824" s="1"/>
      <c r="AL2824" s="1"/>
      <c r="AM2824" s="1"/>
    </row>
    <row r="2825" spans="1:39" ht="15" customHeight="1" x14ac:dyDescent="0.2">
      <c r="A2825" s="74"/>
      <c r="B2825" s="2"/>
      <c r="C2825" s="2"/>
      <c r="D2825" s="45"/>
      <c r="E2825" s="18"/>
      <c r="F2825" s="8"/>
      <c r="G2825" s="8"/>
      <c r="H2825" s="14"/>
      <c r="I2825" s="8"/>
      <c r="J2825" s="1"/>
      <c r="K2825" s="1"/>
      <c r="L2825" s="2"/>
      <c r="M2825" s="2"/>
      <c r="N2825" s="2"/>
      <c r="O2825" s="15"/>
      <c r="P2825" s="17"/>
      <c r="Q2825" s="2"/>
      <c r="R2825" s="4"/>
      <c r="S2825" s="15"/>
      <c r="T2825" s="15"/>
      <c r="U2825" s="16"/>
      <c r="V2825" s="2"/>
      <c r="W2825" s="3"/>
      <c r="X2825" s="5"/>
      <c r="Y2825" s="8"/>
      <c r="Z2825" s="5"/>
      <c r="AA2825" s="1"/>
      <c r="AB2825" s="8"/>
      <c r="AC2825" s="3"/>
      <c r="AD2825" s="1"/>
      <c r="AE2825" s="3"/>
      <c r="AF2825" s="3"/>
      <c r="AG2825" s="4"/>
      <c r="AH2825" s="4"/>
      <c r="AI2825" s="4"/>
      <c r="AJ2825" s="1"/>
      <c r="AK2825" s="1"/>
      <c r="AL2825" s="1"/>
      <c r="AM2825" s="1"/>
    </row>
    <row r="2826" spans="1:39" ht="15" customHeight="1" x14ac:dyDescent="0.2">
      <c r="A2826" s="74"/>
      <c r="B2826" s="2"/>
      <c r="C2826" s="2"/>
      <c r="D2826" s="45"/>
      <c r="E2826" s="18"/>
      <c r="F2826" s="8"/>
      <c r="G2826" s="8"/>
      <c r="H2826" s="14"/>
      <c r="I2826" s="8"/>
      <c r="J2826" s="1"/>
      <c r="K2826" s="1"/>
      <c r="L2826" s="2"/>
      <c r="M2826" s="2"/>
      <c r="N2826" s="2"/>
      <c r="O2826" s="15"/>
      <c r="P2826" s="17"/>
      <c r="Q2826" s="2"/>
      <c r="R2826" s="4"/>
      <c r="S2826" s="15"/>
      <c r="T2826" s="15"/>
      <c r="U2826" s="16"/>
      <c r="V2826" s="2"/>
      <c r="W2826" s="3"/>
      <c r="X2826" s="5"/>
      <c r="Y2826" s="8"/>
      <c r="Z2826" s="5"/>
      <c r="AA2826" s="1"/>
      <c r="AB2826" s="8"/>
      <c r="AC2826" s="3"/>
      <c r="AD2826" s="1"/>
      <c r="AE2826" s="3"/>
      <c r="AF2826" s="3"/>
      <c r="AG2826" s="4"/>
      <c r="AH2826" s="4"/>
      <c r="AI2826" s="4"/>
      <c r="AJ2826" s="1"/>
      <c r="AK2826" s="1"/>
      <c r="AL2826" s="1"/>
      <c r="AM2826" s="1"/>
    </row>
    <row r="2827" spans="1:39" ht="15" customHeight="1" x14ac:dyDescent="0.2">
      <c r="A2827" s="74"/>
      <c r="B2827" s="2"/>
      <c r="C2827" s="2"/>
      <c r="D2827" s="45"/>
      <c r="E2827" s="18"/>
      <c r="F2827" s="8"/>
      <c r="G2827" s="8"/>
      <c r="H2827" s="14"/>
      <c r="I2827" s="8"/>
      <c r="J2827" s="1"/>
      <c r="K2827" s="1"/>
      <c r="L2827" s="2"/>
      <c r="M2827" s="2"/>
      <c r="N2827" s="2"/>
      <c r="O2827" s="15"/>
      <c r="P2827" s="17"/>
      <c r="Q2827" s="2"/>
      <c r="R2827" s="4"/>
      <c r="S2827" s="15"/>
      <c r="T2827" s="15"/>
      <c r="U2827" s="16"/>
      <c r="V2827" s="2"/>
      <c r="W2827" s="3"/>
      <c r="X2827" s="5"/>
      <c r="Y2827" s="8"/>
      <c r="Z2827" s="5"/>
      <c r="AA2827" s="1"/>
      <c r="AB2827" s="8"/>
      <c r="AC2827" s="3"/>
      <c r="AD2827" s="1"/>
      <c r="AE2827" s="3"/>
      <c r="AF2827" s="3"/>
      <c r="AG2827" s="4"/>
      <c r="AH2827" s="4"/>
      <c r="AI2827" s="4"/>
      <c r="AJ2827" s="1"/>
      <c r="AK2827" s="1"/>
      <c r="AL2827" s="1"/>
      <c r="AM2827" s="1"/>
    </row>
    <row r="2828" spans="1:39" ht="15" customHeight="1" x14ac:dyDescent="0.2">
      <c r="A2828" s="74"/>
      <c r="B2828" s="2"/>
      <c r="C2828" s="2"/>
      <c r="D2828" s="45"/>
      <c r="E2828" s="18"/>
      <c r="F2828" s="8"/>
      <c r="G2828" s="8"/>
      <c r="H2828" s="14"/>
      <c r="I2828" s="8"/>
      <c r="J2828" s="1"/>
      <c r="K2828" s="1"/>
      <c r="L2828" s="2"/>
      <c r="M2828" s="2"/>
      <c r="N2828" s="2"/>
      <c r="O2828" s="15"/>
      <c r="P2828" s="17"/>
      <c r="Q2828" s="2"/>
      <c r="R2828" s="4"/>
      <c r="S2828" s="15"/>
      <c r="T2828" s="15"/>
      <c r="U2828" s="16"/>
      <c r="V2828" s="2"/>
      <c r="W2828" s="3"/>
      <c r="X2828" s="5"/>
      <c r="Y2828" s="8"/>
      <c r="Z2828" s="5"/>
      <c r="AA2828" s="1"/>
      <c r="AB2828" s="8"/>
      <c r="AC2828" s="3"/>
      <c r="AD2828" s="1"/>
      <c r="AE2828" s="3"/>
      <c r="AF2828" s="3"/>
      <c r="AG2828" s="4"/>
      <c r="AH2828" s="4"/>
      <c r="AI2828" s="4"/>
      <c r="AJ2828" s="1"/>
      <c r="AK2828" s="1"/>
      <c r="AL2828" s="1"/>
      <c r="AM2828" s="1"/>
    </row>
    <row r="2829" spans="1:39" ht="15" customHeight="1" x14ac:dyDescent="0.2">
      <c r="A2829" s="74"/>
      <c r="B2829" s="2"/>
      <c r="C2829" s="2"/>
      <c r="D2829" s="45"/>
      <c r="E2829" s="18"/>
      <c r="F2829" s="8"/>
      <c r="G2829" s="8"/>
      <c r="H2829" s="14"/>
      <c r="I2829" s="8"/>
      <c r="J2829" s="1"/>
      <c r="K2829" s="1"/>
      <c r="L2829" s="2"/>
      <c r="M2829" s="2"/>
      <c r="N2829" s="2"/>
      <c r="O2829" s="15"/>
      <c r="P2829" s="17"/>
      <c r="Q2829" s="2"/>
      <c r="R2829" s="4"/>
      <c r="S2829" s="15"/>
      <c r="T2829" s="15"/>
      <c r="U2829" s="16"/>
      <c r="V2829" s="2"/>
      <c r="W2829" s="3"/>
      <c r="X2829" s="5"/>
      <c r="Y2829" s="8"/>
      <c r="Z2829" s="5"/>
      <c r="AA2829" s="1"/>
      <c r="AB2829" s="8"/>
      <c r="AC2829" s="3"/>
      <c r="AD2829" s="1"/>
      <c r="AE2829" s="3"/>
      <c r="AF2829" s="3"/>
      <c r="AG2829" s="4"/>
      <c r="AH2829" s="4"/>
      <c r="AI2829" s="4"/>
      <c r="AJ2829" s="1"/>
      <c r="AK2829" s="1"/>
      <c r="AL2829" s="1"/>
      <c r="AM2829" s="1"/>
    </row>
    <row r="2830" spans="1:39" ht="15" customHeight="1" x14ac:dyDescent="0.2">
      <c r="A2830" s="74"/>
      <c r="B2830" s="2"/>
      <c r="C2830" s="2"/>
      <c r="D2830" s="45"/>
      <c r="E2830" s="18"/>
      <c r="F2830" s="8"/>
      <c r="G2830" s="8"/>
      <c r="H2830" s="14"/>
      <c r="I2830" s="8"/>
      <c r="J2830" s="1"/>
      <c r="K2830" s="1"/>
      <c r="L2830" s="2"/>
      <c r="M2830" s="2"/>
      <c r="N2830" s="2"/>
      <c r="O2830" s="15"/>
      <c r="P2830" s="17"/>
      <c r="Q2830" s="2"/>
      <c r="R2830" s="4"/>
      <c r="S2830" s="15"/>
      <c r="T2830" s="15"/>
      <c r="U2830" s="16"/>
      <c r="V2830" s="2"/>
      <c r="W2830" s="3"/>
      <c r="X2830" s="5"/>
      <c r="Y2830" s="8"/>
      <c r="Z2830" s="5"/>
      <c r="AA2830" s="1"/>
      <c r="AB2830" s="8"/>
      <c r="AC2830" s="3"/>
      <c r="AD2830" s="1"/>
      <c r="AE2830" s="3"/>
      <c r="AF2830" s="3"/>
      <c r="AG2830" s="4"/>
      <c r="AH2830" s="4"/>
      <c r="AI2830" s="4"/>
      <c r="AJ2830" s="1"/>
      <c r="AK2830" s="1"/>
      <c r="AL2830" s="1"/>
      <c r="AM2830" s="1"/>
    </row>
    <row r="2831" spans="1:39" ht="15" customHeight="1" x14ac:dyDescent="0.2">
      <c r="A2831" s="74"/>
      <c r="B2831" s="2"/>
      <c r="C2831" s="2"/>
      <c r="D2831" s="45"/>
      <c r="E2831" s="18"/>
      <c r="F2831" s="8"/>
      <c r="G2831" s="8"/>
      <c r="H2831" s="14"/>
      <c r="I2831" s="8"/>
      <c r="J2831" s="1"/>
      <c r="K2831" s="1"/>
      <c r="L2831" s="2"/>
      <c r="M2831" s="2"/>
      <c r="N2831" s="2"/>
      <c r="O2831" s="15"/>
      <c r="P2831" s="17"/>
      <c r="Q2831" s="2"/>
      <c r="R2831" s="4"/>
      <c r="S2831" s="15"/>
      <c r="T2831" s="15"/>
      <c r="U2831" s="16"/>
      <c r="V2831" s="2"/>
      <c r="W2831" s="3"/>
      <c r="X2831" s="5"/>
      <c r="Y2831" s="8"/>
      <c r="Z2831" s="5"/>
      <c r="AA2831" s="1"/>
      <c r="AB2831" s="8"/>
      <c r="AC2831" s="3"/>
      <c r="AD2831" s="1"/>
      <c r="AE2831" s="3"/>
      <c r="AF2831" s="3"/>
      <c r="AG2831" s="4"/>
      <c r="AH2831" s="4"/>
      <c r="AI2831" s="4"/>
      <c r="AJ2831" s="1"/>
      <c r="AK2831" s="1"/>
      <c r="AL2831" s="1"/>
      <c r="AM2831" s="1"/>
    </row>
    <row r="2832" spans="1:39" ht="15" customHeight="1" x14ac:dyDescent="0.2">
      <c r="A2832" s="74"/>
      <c r="B2832" s="2"/>
      <c r="C2832" s="2"/>
      <c r="D2832" s="45"/>
      <c r="E2832" s="18"/>
      <c r="F2832" s="8"/>
      <c r="G2832" s="8"/>
      <c r="H2832" s="14"/>
      <c r="I2832" s="8"/>
      <c r="J2832" s="1"/>
      <c r="K2832" s="1"/>
      <c r="L2832" s="2"/>
      <c r="M2832" s="2"/>
      <c r="N2832" s="2"/>
      <c r="O2832" s="15"/>
      <c r="P2832" s="17"/>
      <c r="Q2832" s="2"/>
      <c r="R2832" s="4"/>
      <c r="S2832" s="15"/>
      <c r="T2832" s="15"/>
      <c r="U2832" s="16"/>
      <c r="V2832" s="2"/>
      <c r="W2832" s="3"/>
      <c r="X2832" s="5"/>
      <c r="Y2832" s="8"/>
      <c r="Z2832" s="5"/>
      <c r="AA2832" s="1"/>
      <c r="AB2832" s="8"/>
      <c r="AC2832" s="3"/>
      <c r="AD2832" s="1"/>
      <c r="AE2832" s="3"/>
      <c r="AF2832" s="3"/>
      <c r="AG2832" s="4"/>
      <c r="AH2832" s="4"/>
      <c r="AI2832" s="4"/>
      <c r="AJ2832" s="1"/>
      <c r="AK2832" s="1"/>
      <c r="AL2832" s="1"/>
      <c r="AM2832" s="1"/>
    </row>
    <row r="2833" spans="1:39" ht="15" customHeight="1" x14ac:dyDescent="0.2">
      <c r="A2833" s="74"/>
      <c r="B2833" s="2"/>
      <c r="C2833" s="2"/>
      <c r="D2833" s="45"/>
      <c r="E2833" s="18"/>
      <c r="F2833" s="8"/>
      <c r="G2833" s="8"/>
      <c r="H2833" s="14"/>
      <c r="I2833" s="8"/>
      <c r="J2833" s="1"/>
      <c r="K2833" s="1"/>
      <c r="L2833" s="2"/>
      <c r="M2833" s="2"/>
      <c r="N2833" s="2"/>
      <c r="O2833" s="15"/>
      <c r="P2833" s="17"/>
      <c r="Q2833" s="2"/>
      <c r="R2833" s="4"/>
      <c r="S2833" s="15"/>
      <c r="T2833" s="15"/>
      <c r="U2833" s="16"/>
      <c r="V2833" s="2"/>
      <c r="W2833" s="3"/>
      <c r="X2833" s="5"/>
      <c r="Y2833" s="8"/>
      <c r="Z2833" s="5"/>
      <c r="AA2833" s="1"/>
      <c r="AB2833" s="8"/>
      <c r="AC2833" s="3"/>
      <c r="AD2833" s="1"/>
      <c r="AE2833" s="3"/>
      <c r="AF2833" s="3"/>
      <c r="AG2833" s="4"/>
      <c r="AH2833" s="4"/>
      <c r="AI2833" s="4"/>
      <c r="AJ2833" s="1"/>
      <c r="AK2833" s="1"/>
      <c r="AL2833" s="1"/>
      <c r="AM2833" s="1"/>
    </row>
    <row r="2834" spans="1:39" ht="15" customHeight="1" x14ac:dyDescent="0.2">
      <c r="A2834" s="74"/>
      <c r="B2834" s="2"/>
      <c r="C2834" s="2"/>
      <c r="D2834" s="45"/>
      <c r="E2834" s="18"/>
      <c r="F2834" s="8"/>
      <c r="G2834" s="8"/>
      <c r="H2834" s="14"/>
      <c r="I2834" s="8"/>
      <c r="J2834" s="1"/>
      <c r="K2834" s="1"/>
      <c r="L2834" s="2"/>
      <c r="M2834" s="2"/>
      <c r="N2834" s="2"/>
      <c r="O2834" s="15"/>
      <c r="P2834" s="17"/>
      <c r="Q2834" s="2"/>
      <c r="R2834" s="4"/>
      <c r="S2834" s="15"/>
      <c r="T2834" s="15"/>
      <c r="U2834" s="16"/>
      <c r="V2834" s="2"/>
      <c r="W2834" s="3"/>
      <c r="X2834" s="5"/>
      <c r="Y2834" s="8"/>
      <c r="Z2834" s="5"/>
      <c r="AA2834" s="1"/>
      <c r="AB2834" s="8"/>
      <c r="AC2834" s="3"/>
      <c r="AD2834" s="1"/>
      <c r="AE2834" s="3"/>
      <c r="AF2834" s="3"/>
      <c r="AG2834" s="4"/>
      <c r="AH2834" s="4"/>
      <c r="AI2834" s="4"/>
      <c r="AJ2834" s="1"/>
      <c r="AK2834" s="1"/>
      <c r="AL2834" s="1"/>
      <c r="AM2834" s="1"/>
    </row>
    <row r="2835" spans="1:39" ht="15" customHeight="1" x14ac:dyDescent="0.2">
      <c r="A2835" s="74"/>
      <c r="B2835" s="2"/>
      <c r="C2835" s="2"/>
      <c r="D2835" s="45"/>
      <c r="E2835" s="18"/>
      <c r="F2835" s="8"/>
      <c r="G2835" s="8"/>
      <c r="H2835" s="14"/>
      <c r="I2835" s="8"/>
      <c r="J2835" s="1"/>
      <c r="K2835" s="1"/>
      <c r="L2835" s="2"/>
      <c r="M2835" s="2"/>
      <c r="N2835" s="2"/>
      <c r="O2835" s="15"/>
      <c r="P2835" s="17"/>
      <c r="Q2835" s="2"/>
      <c r="R2835" s="4"/>
      <c r="S2835" s="15"/>
      <c r="T2835" s="15"/>
      <c r="U2835" s="16"/>
      <c r="V2835" s="2"/>
      <c r="W2835" s="3"/>
      <c r="X2835" s="5"/>
      <c r="Y2835" s="8"/>
      <c r="Z2835" s="5"/>
      <c r="AA2835" s="1"/>
      <c r="AB2835" s="8"/>
      <c r="AC2835" s="3"/>
      <c r="AD2835" s="1"/>
      <c r="AE2835" s="3"/>
      <c r="AF2835" s="3"/>
      <c r="AG2835" s="4"/>
      <c r="AH2835" s="4"/>
      <c r="AI2835" s="4"/>
      <c r="AJ2835" s="1"/>
      <c r="AK2835" s="1"/>
      <c r="AL2835" s="1"/>
      <c r="AM2835" s="1"/>
    </row>
    <row r="2836" spans="1:39" ht="15" customHeight="1" x14ac:dyDescent="0.2">
      <c r="A2836" s="74"/>
      <c r="B2836" s="2"/>
      <c r="C2836" s="2"/>
      <c r="D2836" s="45"/>
      <c r="E2836" s="18"/>
      <c r="F2836" s="8"/>
      <c r="G2836" s="8"/>
      <c r="H2836" s="14"/>
      <c r="I2836" s="8"/>
      <c r="J2836" s="1"/>
      <c r="K2836" s="1"/>
      <c r="L2836" s="2"/>
      <c r="M2836" s="2"/>
      <c r="N2836" s="2"/>
      <c r="O2836" s="15"/>
      <c r="P2836" s="17"/>
      <c r="Q2836" s="2"/>
      <c r="R2836" s="4"/>
      <c r="S2836" s="15"/>
      <c r="T2836" s="15"/>
      <c r="U2836" s="16"/>
      <c r="V2836" s="2"/>
      <c r="W2836" s="3"/>
      <c r="X2836" s="5"/>
      <c r="Y2836" s="8"/>
      <c r="Z2836" s="5"/>
      <c r="AA2836" s="1"/>
      <c r="AB2836" s="8"/>
      <c r="AC2836" s="3"/>
      <c r="AD2836" s="1"/>
      <c r="AE2836" s="3"/>
      <c r="AF2836" s="3"/>
      <c r="AG2836" s="4"/>
      <c r="AH2836" s="4"/>
      <c r="AI2836" s="4"/>
      <c r="AJ2836" s="1"/>
      <c r="AK2836" s="1"/>
      <c r="AL2836" s="1"/>
      <c r="AM2836" s="1"/>
    </row>
    <row r="2837" spans="1:39" ht="15" customHeight="1" x14ac:dyDescent="0.2">
      <c r="A2837" s="74"/>
      <c r="B2837" s="2"/>
      <c r="C2837" s="2"/>
      <c r="D2837" s="45"/>
      <c r="E2837" s="18"/>
      <c r="F2837" s="8"/>
      <c r="G2837" s="8"/>
      <c r="H2837" s="14"/>
      <c r="I2837" s="8"/>
      <c r="J2837" s="1"/>
      <c r="K2837" s="1"/>
      <c r="L2837" s="2"/>
      <c r="M2837" s="2"/>
      <c r="N2837" s="2"/>
      <c r="O2837" s="15"/>
      <c r="P2837" s="17"/>
      <c r="Q2837" s="2"/>
      <c r="R2837" s="4"/>
      <c r="S2837" s="15"/>
      <c r="T2837" s="15"/>
      <c r="U2837" s="16"/>
      <c r="V2837" s="2"/>
      <c r="W2837" s="3"/>
      <c r="X2837" s="5"/>
      <c r="Y2837" s="8"/>
      <c r="Z2837" s="5"/>
      <c r="AA2837" s="1"/>
      <c r="AB2837" s="8"/>
      <c r="AC2837" s="3"/>
      <c r="AD2837" s="1"/>
      <c r="AE2837" s="3"/>
      <c r="AF2837" s="3"/>
      <c r="AG2837" s="4"/>
      <c r="AH2837" s="4"/>
      <c r="AI2837" s="4"/>
      <c r="AJ2837" s="1"/>
      <c r="AK2837" s="1"/>
      <c r="AL2837" s="1"/>
      <c r="AM2837" s="1"/>
    </row>
    <row r="2838" spans="1:39" ht="15" customHeight="1" x14ac:dyDescent="0.2">
      <c r="A2838" s="74"/>
      <c r="B2838" s="2"/>
      <c r="C2838" s="2"/>
      <c r="D2838" s="45"/>
      <c r="E2838" s="18"/>
      <c r="F2838" s="8"/>
      <c r="G2838" s="8"/>
      <c r="H2838" s="14"/>
      <c r="I2838" s="8"/>
      <c r="J2838" s="1"/>
      <c r="K2838" s="1"/>
      <c r="L2838" s="2"/>
      <c r="M2838" s="2"/>
      <c r="N2838" s="2"/>
      <c r="O2838" s="15"/>
      <c r="P2838" s="17"/>
      <c r="Q2838" s="2"/>
      <c r="R2838" s="4"/>
      <c r="S2838" s="15"/>
      <c r="T2838" s="15"/>
      <c r="U2838" s="16"/>
      <c r="V2838" s="2"/>
      <c r="W2838" s="3"/>
      <c r="X2838" s="5"/>
      <c r="Y2838" s="8"/>
      <c r="Z2838" s="5"/>
      <c r="AA2838" s="1"/>
      <c r="AB2838" s="8"/>
      <c r="AC2838" s="3"/>
      <c r="AD2838" s="1"/>
      <c r="AE2838" s="3"/>
      <c r="AF2838" s="3"/>
      <c r="AG2838" s="4"/>
      <c r="AH2838" s="4"/>
      <c r="AI2838" s="4"/>
      <c r="AJ2838" s="1"/>
      <c r="AK2838" s="1"/>
      <c r="AL2838" s="1"/>
      <c r="AM2838" s="1"/>
    </row>
    <row r="2839" spans="1:39" ht="15" customHeight="1" x14ac:dyDescent="0.2">
      <c r="A2839" s="74"/>
      <c r="B2839" s="2"/>
      <c r="C2839" s="2"/>
      <c r="D2839" s="45"/>
      <c r="E2839" s="18"/>
      <c r="F2839" s="8"/>
      <c r="G2839" s="8"/>
      <c r="H2839" s="14"/>
      <c r="I2839" s="8"/>
      <c r="J2839" s="1"/>
      <c r="K2839" s="1"/>
      <c r="L2839" s="2"/>
      <c r="M2839" s="2"/>
      <c r="N2839" s="2"/>
      <c r="O2839" s="15"/>
      <c r="P2839" s="17"/>
      <c r="Q2839" s="2"/>
      <c r="R2839" s="4"/>
      <c r="S2839" s="15"/>
      <c r="T2839" s="15"/>
      <c r="U2839" s="16"/>
      <c r="V2839" s="2"/>
      <c r="W2839" s="3"/>
      <c r="X2839" s="5"/>
      <c r="Y2839" s="8"/>
      <c r="Z2839" s="5"/>
      <c r="AA2839" s="1"/>
      <c r="AB2839" s="8"/>
      <c r="AC2839" s="3"/>
      <c r="AD2839" s="1"/>
      <c r="AE2839" s="3"/>
      <c r="AF2839" s="3"/>
      <c r="AG2839" s="4"/>
      <c r="AH2839" s="4"/>
      <c r="AI2839" s="4"/>
      <c r="AJ2839" s="1"/>
      <c r="AK2839" s="1"/>
      <c r="AL2839" s="1"/>
      <c r="AM2839" s="1"/>
    </row>
    <row r="2840" spans="1:39" ht="15" customHeight="1" x14ac:dyDescent="0.2">
      <c r="A2840" s="74"/>
      <c r="B2840" s="2"/>
      <c r="C2840" s="2"/>
      <c r="D2840" s="45"/>
      <c r="E2840" s="18"/>
      <c r="F2840" s="8"/>
      <c r="G2840" s="8"/>
      <c r="H2840" s="14"/>
      <c r="I2840" s="8"/>
      <c r="J2840" s="1"/>
      <c r="K2840" s="1"/>
      <c r="L2840" s="2"/>
      <c r="M2840" s="2"/>
      <c r="N2840" s="2"/>
      <c r="O2840" s="15"/>
      <c r="P2840" s="17"/>
      <c r="Q2840" s="2"/>
      <c r="R2840" s="4"/>
      <c r="S2840" s="15"/>
      <c r="T2840" s="15"/>
      <c r="U2840" s="16"/>
      <c r="V2840" s="2"/>
      <c r="W2840" s="3"/>
      <c r="X2840" s="5"/>
      <c r="Y2840" s="8"/>
      <c r="Z2840" s="5"/>
      <c r="AA2840" s="1"/>
      <c r="AB2840" s="8"/>
      <c r="AC2840" s="3"/>
      <c r="AD2840" s="1"/>
      <c r="AE2840" s="3"/>
      <c r="AF2840" s="3"/>
      <c r="AG2840" s="4"/>
      <c r="AH2840" s="4"/>
      <c r="AI2840" s="4"/>
      <c r="AJ2840" s="1"/>
      <c r="AK2840" s="1"/>
      <c r="AL2840" s="1"/>
      <c r="AM2840" s="1"/>
    </row>
    <row r="2841" spans="1:39" ht="15" customHeight="1" x14ac:dyDescent="0.2">
      <c r="A2841" s="74"/>
      <c r="B2841" s="2"/>
      <c r="C2841" s="2"/>
      <c r="D2841" s="45"/>
      <c r="E2841" s="18"/>
      <c r="F2841" s="8"/>
      <c r="G2841" s="8"/>
      <c r="H2841" s="14"/>
      <c r="I2841" s="8"/>
      <c r="J2841" s="1"/>
      <c r="K2841" s="1"/>
      <c r="L2841" s="2"/>
      <c r="M2841" s="2"/>
      <c r="N2841" s="2"/>
      <c r="O2841" s="15"/>
      <c r="P2841" s="17"/>
      <c r="Q2841" s="2"/>
      <c r="R2841" s="4"/>
      <c r="S2841" s="15"/>
      <c r="T2841" s="15"/>
      <c r="U2841" s="16"/>
      <c r="V2841" s="2"/>
      <c r="W2841" s="3"/>
      <c r="X2841" s="5"/>
      <c r="Y2841" s="8"/>
      <c r="Z2841" s="5"/>
      <c r="AA2841" s="1"/>
      <c r="AB2841" s="8"/>
      <c r="AC2841" s="3"/>
      <c r="AD2841" s="1"/>
      <c r="AE2841" s="3"/>
      <c r="AF2841" s="3"/>
      <c r="AG2841" s="4"/>
      <c r="AH2841" s="4"/>
      <c r="AI2841" s="4"/>
      <c r="AJ2841" s="1"/>
      <c r="AK2841" s="1"/>
      <c r="AL2841" s="1"/>
      <c r="AM2841" s="1"/>
    </row>
    <row r="2842" spans="1:39" ht="15" customHeight="1" x14ac:dyDescent="0.2">
      <c r="A2842" s="74"/>
      <c r="B2842" s="2"/>
      <c r="C2842" s="2"/>
      <c r="D2842" s="45"/>
      <c r="E2842" s="18"/>
      <c r="F2842" s="8"/>
      <c r="G2842" s="8"/>
      <c r="H2842" s="14"/>
      <c r="I2842" s="8"/>
      <c r="J2842" s="1"/>
      <c r="K2842" s="1"/>
      <c r="L2842" s="2"/>
      <c r="M2842" s="2"/>
      <c r="N2842" s="2"/>
      <c r="O2842" s="15"/>
      <c r="P2842" s="17"/>
      <c r="Q2842" s="2"/>
      <c r="R2842" s="4"/>
      <c r="S2842" s="15"/>
      <c r="T2842" s="15"/>
      <c r="U2842" s="16"/>
      <c r="V2842" s="2"/>
      <c r="W2842" s="3"/>
      <c r="X2842" s="5"/>
      <c r="Y2842" s="8"/>
      <c r="Z2842" s="5"/>
      <c r="AA2842" s="1"/>
      <c r="AB2842" s="8"/>
      <c r="AC2842" s="3"/>
      <c r="AD2842" s="1"/>
      <c r="AE2842" s="3"/>
      <c r="AF2842" s="3"/>
      <c r="AG2842" s="4"/>
      <c r="AH2842" s="4"/>
      <c r="AI2842" s="4"/>
      <c r="AJ2842" s="1"/>
      <c r="AK2842" s="1"/>
      <c r="AL2842" s="1"/>
      <c r="AM2842" s="1"/>
    </row>
    <row r="2843" spans="1:39" ht="15" customHeight="1" x14ac:dyDescent="0.2">
      <c r="A2843" s="74"/>
      <c r="B2843" s="2"/>
      <c r="C2843" s="2"/>
      <c r="D2843" s="45"/>
      <c r="E2843" s="18"/>
      <c r="F2843" s="8"/>
      <c r="G2843" s="8"/>
      <c r="H2843" s="14"/>
      <c r="I2843" s="8"/>
      <c r="J2843" s="1"/>
      <c r="K2843" s="1"/>
      <c r="L2843" s="2"/>
      <c r="M2843" s="2"/>
      <c r="N2843" s="2"/>
      <c r="O2843" s="15"/>
      <c r="P2843" s="17"/>
      <c r="Q2843" s="2"/>
      <c r="R2843" s="4"/>
      <c r="S2843" s="15"/>
      <c r="T2843" s="15"/>
      <c r="U2843" s="16"/>
      <c r="V2843" s="2"/>
      <c r="W2843" s="3"/>
      <c r="X2843" s="5"/>
      <c r="Y2843" s="8"/>
      <c r="Z2843" s="5"/>
      <c r="AA2843" s="1"/>
      <c r="AB2843" s="8"/>
      <c r="AC2843" s="3"/>
      <c r="AD2843" s="1"/>
      <c r="AE2843" s="3"/>
      <c r="AF2843" s="3"/>
      <c r="AG2843" s="4"/>
      <c r="AH2843" s="4"/>
      <c r="AI2843" s="4"/>
      <c r="AJ2843" s="1"/>
      <c r="AK2843" s="1"/>
      <c r="AL2843" s="1"/>
      <c r="AM2843" s="1"/>
    </row>
    <row r="2844" spans="1:39" ht="15" customHeight="1" x14ac:dyDescent="0.2">
      <c r="A2844" s="74"/>
      <c r="B2844" s="2"/>
      <c r="C2844" s="2"/>
      <c r="D2844" s="45"/>
      <c r="E2844" s="18"/>
      <c r="F2844" s="8"/>
      <c r="G2844" s="8"/>
      <c r="H2844" s="14"/>
      <c r="I2844" s="8"/>
      <c r="J2844" s="1"/>
      <c r="K2844" s="1"/>
      <c r="L2844" s="2"/>
      <c r="M2844" s="2"/>
      <c r="N2844" s="2"/>
      <c r="O2844" s="15"/>
      <c r="P2844" s="17"/>
      <c r="Q2844" s="2"/>
      <c r="R2844" s="4"/>
      <c r="S2844" s="15"/>
      <c r="T2844" s="15"/>
      <c r="U2844" s="16"/>
      <c r="V2844" s="2"/>
      <c r="W2844" s="3"/>
      <c r="X2844" s="5"/>
      <c r="Y2844" s="8"/>
      <c r="Z2844" s="5"/>
      <c r="AA2844" s="1"/>
      <c r="AB2844" s="8"/>
      <c r="AC2844" s="3"/>
      <c r="AD2844" s="1"/>
      <c r="AE2844" s="3"/>
      <c r="AF2844" s="3"/>
      <c r="AG2844" s="4"/>
      <c r="AH2844" s="4"/>
      <c r="AI2844" s="4"/>
      <c r="AJ2844" s="1"/>
      <c r="AK2844" s="1"/>
      <c r="AL2844" s="1"/>
      <c r="AM2844" s="1"/>
    </row>
    <row r="2845" spans="1:39" ht="15" customHeight="1" x14ac:dyDescent="0.2">
      <c r="A2845" s="74"/>
      <c r="B2845" s="2"/>
      <c r="C2845" s="2"/>
      <c r="D2845" s="45"/>
      <c r="E2845" s="18"/>
      <c r="F2845" s="8"/>
      <c r="G2845" s="8"/>
      <c r="H2845" s="14"/>
      <c r="I2845" s="8"/>
      <c r="J2845" s="1"/>
      <c r="K2845" s="1"/>
      <c r="L2845" s="2"/>
      <c r="M2845" s="2"/>
      <c r="N2845" s="2"/>
      <c r="O2845" s="15"/>
      <c r="P2845" s="17"/>
      <c r="Q2845" s="2"/>
      <c r="R2845" s="4"/>
      <c r="S2845" s="15"/>
      <c r="T2845" s="15"/>
      <c r="U2845" s="16"/>
      <c r="V2845" s="2"/>
      <c r="W2845" s="3"/>
      <c r="X2845" s="5"/>
      <c r="Y2845" s="8"/>
      <c r="Z2845" s="5"/>
      <c r="AA2845" s="1"/>
      <c r="AB2845" s="8"/>
      <c r="AC2845" s="3"/>
      <c r="AD2845" s="1"/>
      <c r="AE2845" s="3"/>
      <c r="AF2845" s="3"/>
      <c r="AG2845" s="4"/>
      <c r="AH2845" s="4"/>
      <c r="AI2845" s="4"/>
      <c r="AJ2845" s="1"/>
      <c r="AK2845" s="1"/>
      <c r="AL2845" s="1"/>
      <c r="AM2845" s="1"/>
    </row>
    <row r="2846" spans="1:39" ht="15" customHeight="1" x14ac:dyDescent="0.2">
      <c r="A2846" s="74"/>
      <c r="B2846" s="2"/>
      <c r="C2846" s="2"/>
      <c r="D2846" s="45"/>
      <c r="E2846" s="18"/>
      <c r="F2846" s="8"/>
      <c r="G2846" s="8"/>
      <c r="H2846" s="14"/>
      <c r="I2846" s="8"/>
      <c r="J2846" s="1"/>
      <c r="K2846" s="1"/>
      <c r="L2846" s="2"/>
      <c r="M2846" s="2"/>
      <c r="N2846" s="2"/>
      <c r="O2846" s="15"/>
      <c r="P2846" s="17"/>
      <c r="Q2846" s="2"/>
      <c r="R2846" s="4"/>
      <c r="S2846" s="15"/>
      <c r="T2846" s="15"/>
      <c r="U2846" s="16"/>
      <c r="V2846" s="2"/>
      <c r="W2846" s="3"/>
      <c r="X2846" s="5"/>
      <c r="Y2846" s="8"/>
      <c r="Z2846" s="5"/>
      <c r="AA2846" s="1"/>
      <c r="AB2846" s="8"/>
      <c r="AC2846" s="3"/>
      <c r="AD2846" s="1"/>
      <c r="AE2846" s="3"/>
      <c r="AF2846" s="3"/>
      <c r="AG2846" s="4"/>
      <c r="AH2846" s="4"/>
      <c r="AI2846" s="4"/>
      <c r="AJ2846" s="1"/>
      <c r="AK2846" s="1"/>
      <c r="AL2846" s="1"/>
      <c r="AM2846" s="1"/>
    </row>
    <row r="2847" spans="1:39" ht="15" customHeight="1" x14ac:dyDescent="0.2">
      <c r="A2847" s="74"/>
      <c r="B2847" s="2"/>
      <c r="C2847" s="2"/>
      <c r="D2847" s="45"/>
      <c r="E2847" s="18"/>
      <c r="F2847" s="8"/>
      <c r="G2847" s="8"/>
      <c r="H2847" s="14"/>
      <c r="I2847" s="8"/>
      <c r="J2847" s="1"/>
      <c r="K2847" s="1"/>
      <c r="L2847" s="2"/>
      <c r="M2847" s="2"/>
      <c r="N2847" s="2"/>
      <c r="O2847" s="15"/>
      <c r="P2847" s="17"/>
      <c r="Q2847" s="2"/>
      <c r="R2847" s="4"/>
      <c r="S2847" s="15"/>
      <c r="T2847" s="15"/>
      <c r="U2847" s="16"/>
      <c r="V2847" s="2"/>
      <c r="W2847" s="3"/>
      <c r="X2847" s="5"/>
      <c r="Y2847" s="8"/>
      <c r="Z2847" s="5"/>
      <c r="AA2847" s="1"/>
      <c r="AB2847" s="8"/>
      <c r="AC2847" s="3"/>
      <c r="AD2847" s="1"/>
      <c r="AE2847" s="3"/>
      <c r="AF2847" s="3"/>
      <c r="AG2847" s="4"/>
      <c r="AH2847" s="4"/>
      <c r="AI2847" s="4"/>
      <c r="AJ2847" s="1"/>
      <c r="AK2847" s="1"/>
      <c r="AL2847" s="1"/>
      <c r="AM2847" s="1"/>
    </row>
    <row r="2848" spans="1:39" ht="15" customHeight="1" x14ac:dyDescent="0.2">
      <c r="A2848" s="74"/>
      <c r="B2848" s="2"/>
      <c r="C2848" s="2"/>
      <c r="D2848" s="45"/>
      <c r="E2848" s="18"/>
      <c r="F2848" s="8"/>
      <c r="G2848" s="8"/>
      <c r="H2848" s="14"/>
      <c r="I2848" s="8"/>
      <c r="J2848" s="1"/>
      <c r="K2848" s="1"/>
      <c r="L2848" s="2"/>
      <c r="M2848" s="2"/>
      <c r="N2848" s="2"/>
      <c r="O2848" s="15"/>
      <c r="P2848" s="17"/>
      <c r="Q2848" s="2"/>
      <c r="R2848" s="4"/>
      <c r="S2848" s="15"/>
      <c r="T2848" s="15"/>
      <c r="U2848" s="16"/>
      <c r="V2848" s="2"/>
      <c r="W2848" s="3"/>
      <c r="X2848" s="5"/>
      <c r="Y2848" s="8"/>
      <c r="Z2848" s="5"/>
      <c r="AA2848" s="1"/>
      <c r="AB2848" s="8"/>
      <c r="AC2848" s="3"/>
      <c r="AD2848" s="1"/>
      <c r="AE2848" s="3"/>
      <c r="AF2848" s="3"/>
      <c r="AG2848" s="4"/>
      <c r="AH2848" s="4"/>
      <c r="AI2848" s="4"/>
      <c r="AJ2848" s="1"/>
      <c r="AK2848" s="1"/>
      <c r="AL2848" s="1"/>
      <c r="AM2848" s="1"/>
    </row>
    <row r="2849" spans="1:39" ht="15" customHeight="1" x14ac:dyDescent="0.2">
      <c r="A2849" s="74"/>
      <c r="B2849" s="2"/>
      <c r="C2849" s="2"/>
      <c r="D2849" s="45"/>
      <c r="E2849" s="18"/>
      <c r="F2849" s="8"/>
      <c r="G2849" s="8"/>
      <c r="H2849" s="14"/>
      <c r="I2849" s="8"/>
      <c r="J2849" s="1"/>
      <c r="K2849" s="1"/>
      <c r="L2849" s="2"/>
      <c r="M2849" s="2"/>
      <c r="N2849" s="2"/>
      <c r="O2849" s="15"/>
      <c r="P2849" s="17"/>
      <c r="Q2849" s="2"/>
      <c r="R2849" s="4"/>
      <c r="S2849" s="15"/>
      <c r="T2849" s="15"/>
      <c r="U2849" s="16"/>
      <c r="V2849" s="2"/>
      <c r="W2849" s="3"/>
      <c r="X2849" s="5"/>
      <c r="Y2849" s="8"/>
      <c r="Z2849" s="5"/>
      <c r="AA2849" s="1"/>
      <c r="AB2849" s="8"/>
      <c r="AC2849" s="3"/>
      <c r="AD2849" s="1"/>
      <c r="AE2849" s="3"/>
      <c r="AF2849" s="3"/>
      <c r="AG2849" s="4"/>
      <c r="AH2849" s="4"/>
      <c r="AI2849" s="4"/>
      <c r="AJ2849" s="1"/>
      <c r="AK2849" s="1"/>
      <c r="AL2849" s="1"/>
      <c r="AM2849" s="1"/>
    </row>
    <row r="2850" spans="1:39" ht="15" customHeight="1" x14ac:dyDescent="0.2">
      <c r="A2850" s="74"/>
      <c r="B2850" s="2"/>
      <c r="C2850" s="2"/>
      <c r="D2850" s="45"/>
      <c r="E2850" s="18"/>
      <c r="F2850" s="8"/>
      <c r="G2850" s="8"/>
      <c r="H2850" s="14"/>
      <c r="I2850" s="8"/>
      <c r="J2850" s="1"/>
      <c r="K2850" s="1"/>
      <c r="L2850" s="2"/>
      <c r="M2850" s="2"/>
      <c r="N2850" s="2"/>
      <c r="O2850" s="15"/>
      <c r="P2850" s="17"/>
      <c r="Q2850" s="2"/>
      <c r="R2850" s="4"/>
      <c r="S2850" s="15"/>
      <c r="T2850" s="15"/>
      <c r="U2850" s="16"/>
      <c r="V2850" s="2"/>
      <c r="W2850" s="3"/>
      <c r="X2850" s="5"/>
      <c r="Y2850" s="8"/>
      <c r="Z2850" s="5"/>
      <c r="AA2850" s="1"/>
      <c r="AB2850" s="8"/>
      <c r="AC2850" s="3"/>
      <c r="AD2850" s="1"/>
      <c r="AE2850" s="3"/>
      <c r="AF2850" s="3"/>
      <c r="AG2850" s="4"/>
      <c r="AH2850" s="4"/>
      <c r="AI2850" s="4"/>
      <c r="AJ2850" s="1"/>
      <c r="AK2850" s="1"/>
      <c r="AL2850" s="1"/>
      <c r="AM2850" s="1"/>
    </row>
    <row r="2851" spans="1:39" ht="15" customHeight="1" x14ac:dyDescent="0.2">
      <c r="A2851" s="74"/>
      <c r="B2851" s="2"/>
      <c r="C2851" s="2"/>
      <c r="D2851" s="45"/>
      <c r="E2851" s="18"/>
      <c r="F2851" s="8"/>
      <c r="G2851" s="8"/>
      <c r="H2851" s="14"/>
      <c r="I2851" s="8"/>
      <c r="J2851" s="1"/>
      <c r="K2851" s="1"/>
      <c r="L2851" s="2"/>
      <c r="M2851" s="2"/>
      <c r="N2851" s="2"/>
      <c r="O2851" s="15"/>
      <c r="P2851" s="17"/>
      <c r="Q2851" s="2"/>
      <c r="R2851" s="4"/>
      <c r="S2851" s="15"/>
      <c r="T2851" s="15"/>
      <c r="U2851" s="16"/>
      <c r="V2851" s="2"/>
      <c r="W2851" s="3"/>
      <c r="X2851" s="5"/>
      <c r="Y2851" s="8"/>
      <c r="Z2851" s="5"/>
      <c r="AA2851" s="1"/>
      <c r="AB2851" s="8"/>
      <c r="AC2851" s="3"/>
      <c r="AD2851" s="1"/>
      <c r="AE2851" s="3"/>
      <c r="AF2851" s="3"/>
      <c r="AG2851" s="4"/>
      <c r="AH2851" s="4"/>
      <c r="AI2851" s="4"/>
      <c r="AJ2851" s="1"/>
      <c r="AK2851" s="1"/>
      <c r="AL2851" s="1"/>
      <c r="AM2851" s="1"/>
    </row>
    <row r="2852" spans="1:39" ht="15" customHeight="1" x14ac:dyDescent="0.2">
      <c r="A2852" s="74"/>
      <c r="B2852" s="2"/>
      <c r="C2852" s="2"/>
      <c r="D2852" s="45"/>
      <c r="E2852" s="18"/>
      <c r="F2852" s="8"/>
      <c r="G2852" s="8"/>
      <c r="H2852" s="14"/>
      <c r="I2852" s="8"/>
      <c r="J2852" s="1"/>
      <c r="K2852" s="1"/>
      <c r="L2852" s="2"/>
      <c r="M2852" s="2"/>
      <c r="N2852" s="2"/>
      <c r="O2852" s="15"/>
      <c r="P2852" s="17"/>
      <c r="Q2852" s="2"/>
      <c r="R2852" s="4"/>
      <c r="S2852" s="15"/>
      <c r="T2852" s="15"/>
      <c r="U2852" s="16"/>
      <c r="V2852" s="2"/>
      <c r="W2852" s="3"/>
      <c r="X2852" s="5"/>
      <c r="Y2852" s="8"/>
      <c r="Z2852" s="5"/>
      <c r="AA2852" s="1"/>
      <c r="AB2852" s="8"/>
      <c r="AC2852" s="3"/>
      <c r="AD2852" s="1"/>
      <c r="AE2852" s="3"/>
      <c r="AF2852" s="3"/>
      <c r="AG2852" s="4"/>
      <c r="AH2852" s="4"/>
      <c r="AI2852" s="4"/>
      <c r="AJ2852" s="1"/>
      <c r="AK2852" s="1"/>
      <c r="AL2852" s="1"/>
      <c r="AM2852" s="1"/>
    </row>
    <row r="2853" spans="1:39" ht="15" customHeight="1" x14ac:dyDescent="0.2">
      <c r="A2853" s="74"/>
      <c r="B2853" s="2"/>
      <c r="C2853" s="2"/>
      <c r="D2853" s="45"/>
      <c r="E2853" s="18"/>
      <c r="F2853" s="8"/>
      <c r="G2853" s="8"/>
      <c r="H2853" s="14"/>
      <c r="I2853" s="8"/>
      <c r="J2853" s="1"/>
      <c r="K2853" s="1"/>
      <c r="L2853" s="2"/>
      <c r="M2853" s="2"/>
      <c r="N2853" s="2"/>
      <c r="O2853" s="15"/>
      <c r="P2853" s="17"/>
      <c r="Q2853" s="2"/>
      <c r="R2853" s="4"/>
      <c r="S2853" s="15"/>
      <c r="T2853" s="15"/>
      <c r="U2853" s="16"/>
      <c r="V2853" s="2"/>
      <c r="W2853" s="3"/>
      <c r="X2853" s="5"/>
      <c r="Y2853" s="8"/>
      <c r="Z2853" s="5"/>
      <c r="AA2853" s="1"/>
      <c r="AB2853" s="8"/>
      <c r="AC2853" s="3"/>
      <c r="AD2853" s="1"/>
      <c r="AE2853" s="3"/>
      <c r="AF2853" s="3"/>
      <c r="AG2853" s="4"/>
      <c r="AH2853" s="4"/>
      <c r="AI2853" s="4"/>
      <c r="AJ2853" s="1"/>
      <c r="AK2853" s="1"/>
      <c r="AL2853" s="1"/>
      <c r="AM2853" s="1"/>
    </row>
    <row r="2854" spans="1:39" ht="15" customHeight="1" x14ac:dyDescent="0.2">
      <c r="A2854" s="74"/>
      <c r="B2854" s="2"/>
      <c r="C2854" s="2"/>
      <c r="D2854" s="45"/>
      <c r="E2854" s="18"/>
      <c r="F2854" s="8"/>
      <c r="G2854" s="8"/>
      <c r="H2854" s="14"/>
      <c r="I2854" s="8"/>
      <c r="J2854" s="1"/>
      <c r="K2854" s="1"/>
      <c r="L2854" s="2"/>
      <c r="M2854" s="2"/>
      <c r="N2854" s="2"/>
      <c r="O2854" s="15"/>
      <c r="P2854" s="17"/>
      <c r="Q2854" s="2"/>
      <c r="R2854" s="4"/>
      <c r="S2854" s="15"/>
      <c r="T2854" s="15"/>
      <c r="U2854" s="16"/>
      <c r="V2854" s="2"/>
      <c r="W2854" s="3"/>
      <c r="X2854" s="5"/>
      <c r="Y2854" s="8"/>
      <c r="Z2854" s="5"/>
      <c r="AA2854" s="1"/>
      <c r="AB2854" s="8"/>
      <c r="AC2854" s="3"/>
      <c r="AD2854" s="1"/>
      <c r="AE2854" s="3"/>
      <c r="AF2854" s="3"/>
      <c r="AG2854" s="4"/>
      <c r="AH2854" s="4"/>
      <c r="AI2854" s="4"/>
      <c r="AJ2854" s="1"/>
      <c r="AK2854" s="1"/>
      <c r="AL2854" s="1"/>
      <c r="AM2854" s="1"/>
    </row>
    <row r="2855" spans="1:39" ht="15" customHeight="1" x14ac:dyDescent="0.2">
      <c r="A2855" s="74"/>
      <c r="B2855" s="2"/>
      <c r="C2855" s="2"/>
      <c r="D2855" s="45"/>
      <c r="E2855" s="18"/>
      <c r="F2855" s="8"/>
      <c r="G2855" s="8"/>
      <c r="H2855" s="14"/>
      <c r="I2855" s="8"/>
      <c r="J2855" s="1"/>
      <c r="K2855" s="1"/>
      <c r="L2855" s="2"/>
      <c r="M2855" s="2"/>
      <c r="N2855" s="2"/>
      <c r="O2855" s="15"/>
      <c r="P2855" s="17"/>
      <c r="Q2855" s="2"/>
      <c r="R2855" s="4"/>
      <c r="S2855" s="15"/>
      <c r="T2855" s="15"/>
      <c r="U2855" s="16"/>
      <c r="V2855" s="2"/>
      <c r="W2855" s="3"/>
      <c r="X2855" s="5"/>
      <c r="Y2855" s="8"/>
      <c r="Z2855" s="5"/>
      <c r="AA2855" s="1"/>
      <c r="AB2855" s="8"/>
      <c r="AC2855" s="3"/>
      <c r="AD2855" s="1"/>
      <c r="AE2855" s="3"/>
      <c r="AF2855" s="3"/>
      <c r="AG2855" s="4"/>
      <c r="AH2855" s="4"/>
      <c r="AI2855" s="4"/>
      <c r="AJ2855" s="1"/>
      <c r="AK2855" s="1"/>
      <c r="AL2855" s="1"/>
      <c r="AM2855" s="1"/>
    </row>
    <row r="2856" spans="1:39" ht="15" customHeight="1" x14ac:dyDescent="0.2">
      <c r="A2856" s="74"/>
      <c r="B2856" s="2"/>
      <c r="C2856" s="2"/>
      <c r="D2856" s="45"/>
      <c r="E2856" s="18"/>
      <c r="F2856" s="8"/>
      <c r="G2856" s="8"/>
      <c r="H2856" s="14"/>
      <c r="I2856" s="8"/>
      <c r="J2856" s="1"/>
      <c r="K2856" s="1"/>
      <c r="L2856" s="2"/>
      <c r="M2856" s="2"/>
      <c r="N2856" s="2"/>
      <c r="O2856" s="15"/>
      <c r="P2856" s="17"/>
      <c r="Q2856" s="2"/>
      <c r="R2856" s="4"/>
      <c r="S2856" s="15"/>
      <c r="T2856" s="15"/>
      <c r="U2856" s="16"/>
      <c r="V2856" s="2"/>
      <c r="W2856" s="3"/>
      <c r="X2856" s="5"/>
      <c r="Y2856" s="8"/>
      <c r="Z2856" s="5"/>
      <c r="AA2856" s="1"/>
      <c r="AB2856" s="8"/>
      <c r="AC2856" s="3"/>
      <c r="AD2856" s="1"/>
      <c r="AE2856" s="3"/>
      <c r="AF2856" s="3"/>
      <c r="AG2856" s="4"/>
      <c r="AH2856" s="4"/>
      <c r="AI2856" s="4"/>
      <c r="AJ2856" s="1"/>
      <c r="AK2856" s="1"/>
      <c r="AL2856" s="1"/>
      <c r="AM2856" s="1"/>
    </row>
    <row r="2857" spans="1:39" ht="15" customHeight="1" x14ac:dyDescent="0.2">
      <c r="A2857" s="74"/>
      <c r="B2857" s="2"/>
      <c r="C2857" s="2"/>
      <c r="D2857" s="45"/>
      <c r="E2857" s="18"/>
      <c r="F2857" s="8"/>
      <c r="G2857" s="8"/>
      <c r="H2857" s="14"/>
      <c r="I2857" s="8"/>
      <c r="J2857" s="1"/>
      <c r="K2857" s="1"/>
      <c r="L2857" s="2"/>
      <c r="M2857" s="2"/>
      <c r="N2857" s="2"/>
      <c r="O2857" s="15"/>
      <c r="P2857" s="17"/>
      <c r="Q2857" s="2"/>
      <c r="R2857" s="4"/>
      <c r="S2857" s="15"/>
      <c r="T2857" s="15"/>
      <c r="U2857" s="16"/>
      <c r="V2857" s="2"/>
      <c r="W2857" s="3"/>
      <c r="X2857" s="5"/>
      <c r="Y2857" s="8"/>
      <c r="Z2857" s="5"/>
      <c r="AA2857" s="1"/>
      <c r="AB2857" s="8"/>
      <c r="AC2857" s="3"/>
      <c r="AD2857" s="1"/>
      <c r="AE2857" s="3"/>
      <c r="AF2857" s="3"/>
      <c r="AG2857" s="4"/>
      <c r="AH2857" s="4"/>
      <c r="AI2857" s="4"/>
      <c r="AJ2857" s="1"/>
      <c r="AK2857" s="1"/>
      <c r="AL2857" s="1"/>
      <c r="AM2857" s="1"/>
    </row>
    <row r="2858" spans="1:39" ht="15" customHeight="1" x14ac:dyDescent="0.2">
      <c r="A2858" s="74"/>
      <c r="B2858" s="2"/>
      <c r="C2858" s="2"/>
      <c r="D2858" s="45"/>
      <c r="E2858" s="18"/>
      <c r="F2858" s="8"/>
      <c r="G2858" s="8"/>
      <c r="H2858" s="14"/>
      <c r="I2858" s="8"/>
      <c r="J2858" s="1"/>
      <c r="K2858" s="1"/>
      <c r="L2858" s="2"/>
      <c r="M2858" s="2"/>
      <c r="N2858" s="2"/>
      <c r="O2858" s="15"/>
      <c r="P2858" s="17"/>
      <c r="Q2858" s="2"/>
      <c r="R2858" s="4"/>
      <c r="S2858" s="15"/>
      <c r="T2858" s="15"/>
      <c r="U2858" s="16"/>
      <c r="V2858" s="2"/>
      <c r="W2858" s="3"/>
      <c r="X2858" s="5"/>
      <c r="Y2858" s="8"/>
      <c r="Z2858" s="5"/>
      <c r="AA2858" s="1"/>
      <c r="AB2858" s="8"/>
      <c r="AC2858" s="3"/>
      <c r="AD2858" s="1"/>
      <c r="AE2858" s="3"/>
      <c r="AF2858" s="3"/>
      <c r="AG2858" s="4"/>
      <c r="AH2858" s="4"/>
      <c r="AI2858" s="4"/>
      <c r="AJ2858" s="1"/>
      <c r="AK2858" s="1"/>
      <c r="AL2858" s="1"/>
      <c r="AM2858" s="1"/>
    </row>
    <row r="2859" spans="1:39" ht="15" customHeight="1" x14ac:dyDescent="0.2">
      <c r="A2859" s="74"/>
      <c r="B2859" s="2"/>
      <c r="C2859" s="2"/>
      <c r="D2859" s="45"/>
      <c r="E2859" s="18"/>
      <c r="F2859" s="8"/>
      <c r="G2859" s="8"/>
      <c r="H2859" s="14"/>
      <c r="I2859" s="8"/>
      <c r="J2859" s="1"/>
      <c r="K2859" s="1"/>
      <c r="L2859" s="2"/>
      <c r="M2859" s="2"/>
      <c r="N2859" s="2"/>
      <c r="O2859" s="15"/>
      <c r="P2859" s="17"/>
      <c r="Q2859" s="2"/>
      <c r="R2859" s="4"/>
      <c r="S2859" s="15"/>
      <c r="T2859" s="15"/>
      <c r="U2859" s="16"/>
      <c r="V2859" s="2"/>
      <c r="W2859" s="3"/>
      <c r="X2859" s="5"/>
      <c r="Y2859" s="8"/>
      <c r="Z2859" s="5"/>
      <c r="AA2859" s="1"/>
      <c r="AB2859" s="8"/>
      <c r="AC2859" s="3"/>
      <c r="AD2859" s="1"/>
      <c r="AE2859" s="3"/>
      <c r="AF2859" s="3"/>
      <c r="AG2859" s="4"/>
      <c r="AH2859" s="4"/>
      <c r="AI2859" s="4"/>
      <c r="AJ2859" s="1"/>
      <c r="AK2859" s="1"/>
      <c r="AL2859" s="1"/>
      <c r="AM2859" s="1"/>
    </row>
    <row r="2860" spans="1:39" ht="15" customHeight="1" x14ac:dyDescent="0.2">
      <c r="A2860" s="74"/>
      <c r="B2860" s="2"/>
      <c r="C2860" s="2"/>
      <c r="D2860" s="45"/>
      <c r="E2860" s="18"/>
      <c r="F2860" s="8"/>
      <c r="G2860" s="8"/>
      <c r="H2860" s="14"/>
      <c r="I2860" s="8"/>
      <c r="J2860" s="1"/>
      <c r="K2860" s="1"/>
      <c r="L2860" s="2"/>
      <c r="M2860" s="2"/>
      <c r="N2860" s="2"/>
      <c r="O2860" s="15"/>
      <c r="P2860" s="17"/>
      <c r="Q2860" s="2"/>
      <c r="R2860" s="4"/>
      <c r="S2860" s="15"/>
      <c r="T2860" s="15"/>
      <c r="U2860" s="16"/>
      <c r="V2860" s="2"/>
      <c r="W2860" s="3"/>
      <c r="X2860" s="5"/>
      <c r="Y2860" s="8"/>
      <c r="Z2860" s="5"/>
      <c r="AA2860" s="1"/>
      <c r="AB2860" s="8"/>
      <c r="AC2860" s="3"/>
      <c r="AD2860" s="1"/>
      <c r="AE2860" s="3"/>
      <c r="AF2860" s="3"/>
      <c r="AG2860" s="4"/>
      <c r="AH2860" s="4"/>
      <c r="AI2860" s="4"/>
      <c r="AJ2860" s="1"/>
      <c r="AK2860" s="1"/>
      <c r="AL2860" s="1"/>
      <c r="AM2860" s="1"/>
    </row>
    <row r="2861" spans="1:39" ht="15" customHeight="1" x14ac:dyDescent="0.2">
      <c r="A2861" s="74"/>
      <c r="B2861" s="2"/>
      <c r="C2861" s="2"/>
      <c r="D2861" s="45"/>
      <c r="E2861" s="18"/>
      <c r="F2861" s="8"/>
      <c r="G2861" s="8"/>
      <c r="H2861" s="14"/>
      <c r="I2861" s="8"/>
      <c r="J2861" s="1"/>
      <c r="K2861" s="1"/>
      <c r="L2861" s="2"/>
      <c r="M2861" s="2"/>
      <c r="N2861" s="2"/>
      <c r="O2861" s="15"/>
      <c r="P2861" s="17"/>
      <c r="Q2861" s="2"/>
      <c r="R2861" s="4"/>
      <c r="S2861" s="15"/>
      <c r="T2861" s="15"/>
      <c r="U2861" s="16"/>
      <c r="V2861" s="2"/>
      <c r="W2861" s="3"/>
      <c r="X2861" s="5"/>
      <c r="Y2861" s="8"/>
      <c r="Z2861" s="5"/>
      <c r="AA2861" s="1"/>
      <c r="AB2861" s="8"/>
      <c r="AC2861" s="3"/>
      <c r="AD2861" s="1"/>
      <c r="AE2861" s="3"/>
      <c r="AF2861" s="3"/>
      <c r="AG2861" s="4"/>
      <c r="AH2861" s="4"/>
      <c r="AI2861" s="4"/>
      <c r="AJ2861" s="1"/>
      <c r="AK2861" s="1"/>
      <c r="AL2861" s="1"/>
      <c r="AM2861" s="1"/>
    </row>
    <row r="2862" spans="1:39" ht="15" customHeight="1" x14ac:dyDescent="0.2">
      <c r="A2862" s="74"/>
      <c r="B2862" s="2"/>
      <c r="C2862" s="2"/>
      <c r="D2862" s="45"/>
      <c r="E2862" s="18"/>
      <c r="F2862" s="8"/>
      <c r="G2862" s="8"/>
      <c r="H2862" s="14"/>
      <c r="I2862" s="8"/>
      <c r="J2862" s="1"/>
      <c r="K2862" s="1"/>
      <c r="L2862" s="2"/>
      <c r="M2862" s="2"/>
      <c r="N2862" s="2"/>
      <c r="O2862" s="15"/>
      <c r="P2862" s="17"/>
      <c r="Q2862" s="2"/>
      <c r="R2862" s="4"/>
      <c r="S2862" s="15"/>
      <c r="T2862" s="15"/>
      <c r="U2862" s="16"/>
      <c r="V2862" s="2"/>
      <c r="W2862" s="3"/>
      <c r="X2862" s="5"/>
      <c r="Y2862" s="8"/>
      <c r="Z2862" s="5"/>
      <c r="AA2862" s="1"/>
      <c r="AB2862" s="8"/>
      <c r="AC2862" s="3"/>
      <c r="AD2862" s="1"/>
      <c r="AE2862" s="3"/>
      <c r="AF2862" s="3"/>
      <c r="AG2862" s="4"/>
      <c r="AH2862" s="4"/>
      <c r="AI2862" s="4"/>
      <c r="AJ2862" s="1"/>
      <c r="AK2862" s="1"/>
      <c r="AL2862" s="1"/>
      <c r="AM2862" s="1"/>
    </row>
    <row r="2863" spans="1:39" ht="15" customHeight="1" x14ac:dyDescent="0.2">
      <c r="A2863" s="74"/>
      <c r="B2863" s="2"/>
      <c r="C2863" s="2"/>
      <c r="D2863" s="45"/>
      <c r="E2863" s="18"/>
      <c r="F2863" s="8"/>
      <c r="G2863" s="8"/>
      <c r="H2863" s="14"/>
      <c r="I2863" s="8"/>
      <c r="J2863" s="1"/>
      <c r="K2863" s="1"/>
      <c r="L2863" s="2"/>
      <c r="M2863" s="2"/>
      <c r="N2863" s="2"/>
      <c r="O2863" s="15"/>
      <c r="P2863" s="17"/>
      <c r="Q2863" s="2"/>
      <c r="R2863" s="4"/>
      <c r="S2863" s="15"/>
      <c r="T2863" s="15"/>
      <c r="U2863" s="16"/>
      <c r="V2863" s="2"/>
      <c r="W2863" s="3"/>
      <c r="X2863" s="5"/>
      <c r="Y2863" s="8"/>
      <c r="Z2863" s="5"/>
      <c r="AA2863" s="1"/>
      <c r="AB2863" s="8"/>
      <c r="AC2863" s="3"/>
      <c r="AD2863" s="1"/>
      <c r="AE2863" s="3"/>
      <c r="AF2863" s="3"/>
      <c r="AG2863" s="4"/>
      <c r="AH2863" s="4"/>
      <c r="AI2863" s="4"/>
      <c r="AJ2863" s="1"/>
      <c r="AK2863" s="1"/>
      <c r="AL2863" s="1"/>
      <c r="AM2863" s="1"/>
    </row>
    <row r="2864" spans="1:39" ht="15" customHeight="1" x14ac:dyDescent="0.2">
      <c r="A2864" s="74"/>
      <c r="B2864" s="2"/>
      <c r="C2864" s="2"/>
      <c r="D2864" s="45"/>
      <c r="E2864" s="18"/>
      <c r="F2864" s="8"/>
      <c r="G2864" s="8"/>
      <c r="H2864" s="14"/>
      <c r="I2864" s="8"/>
      <c r="J2864" s="1"/>
      <c r="K2864" s="1"/>
      <c r="L2864" s="2"/>
      <c r="M2864" s="2"/>
      <c r="N2864" s="2"/>
      <c r="O2864" s="15"/>
      <c r="P2864" s="17"/>
      <c r="Q2864" s="2"/>
      <c r="R2864" s="4"/>
      <c r="S2864" s="15"/>
      <c r="T2864" s="15"/>
      <c r="U2864" s="16"/>
      <c r="V2864" s="2"/>
      <c r="W2864" s="3"/>
      <c r="X2864" s="5"/>
      <c r="Y2864" s="8"/>
      <c r="Z2864" s="5"/>
      <c r="AA2864" s="1"/>
      <c r="AB2864" s="8"/>
      <c r="AC2864" s="3"/>
      <c r="AD2864" s="1"/>
      <c r="AE2864" s="3"/>
      <c r="AF2864" s="3"/>
      <c r="AG2864" s="4"/>
      <c r="AH2864" s="4"/>
      <c r="AI2864" s="4"/>
      <c r="AJ2864" s="1"/>
      <c r="AK2864" s="1"/>
      <c r="AL2864" s="1"/>
      <c r="AM2864" s="1"/>
    </row>
    <row r="2865" spans="1:39" ht="15" customHeight="1" x14ac:dyDescent="0.2">
      <c r="A2865" s="74"/>
      <c r="B2865" s="2"/>
      <c r="C2865" s="2"/>
      <c r="D2865" s="45"/>
      <c r="E2865" s="18"/>
      <c r="F2865" s="8"/>
      <c r="G2865" s="8"/>
      <c r="H2865" s="14"/>
      <c r="I2865" s="8"/>
      <c r="J2865" s="1"/>
      <c r="K2865" s="1"/>
      <c r="L2865" s="2"/>
      <c r="M2865" s="2"/>
      <c r="N2865" s="2"/>
      <c r="O2865" s="15"/>
      <c r="P2865" s="17"/>
      <c r="Q2865" s="2"/>
      <c r="R2865" s="4"/>
      <c r="S2865" s="15"/>
      <c r="T2865" s="15"/>
      <c r="U2865" s="16"/>
      <c r="V2865" s="2"/>
      <c r="W2865" s="3"/>
      <c r="X2865" s="5"/>
      <c r="Y2865" s="8"/>
      <c r="Z2865" s="5"/>
      <c r="AA2865" s="1"/>
      <c r="AB2865" s="8"/>
      <c r="AC2865" s="3"/>
      <c r="AD2865" s="1"/>
      <c r="AE2865" s="3"/>
      <c r="AF2865" s="3"/>
      <c r="AG2865" s="4"/>
      <c r="AH2865" s="4"/>
      <c r="AI2865" s="4"/>
      <c r="AJ2865" s="1"/>
      <c r="AK2865" s="1"/>
      <c r="AL2865" s="1"/>
      <c r="AM2865" s="1"/>
    </row>
    <row r="2866" spans="1:39" ht="15" customHeight="1" x14ac:dyDescent="0.2">
      <c r="A2866" s="74"/>
      <c r="B2866" s="2"/>
      <c r="C2866" s="2"/>
      <c r="D2866" s="45"/>
      <c r="E2866" s="18"/>
      <c r="F2866" s="8"/>
      <c r="G2866" s="8"/>
      <c r="H2866" s="14"/>
      <c r="I2866" s="8"/>
      <c r="J2866" s="1"/>
      <c r="K2866" s="1"/>
      <c r="L2866" s="2"/>
      <c r="M2866" s="2"/>
      <c r="N2866" s="2"/>
      <c r="O2866" s="15"/>
      <c r="P2866" s="17"/>
      <c r="Q2866" s="2"/>
      <c r="R2866" s="4"/>
      <c r="S2866" s="15"/>
      <c r="T2866" s="15"/>
      <c r="U2866" s="16"/>
      <c r="V2866" s="2"/>
      <c r="W2866" s="3"/>
      <c r="X2866" s="5"/>
      <c r="Y2866" s="8"/>
      <c r="Z2866" s="5"/>
      <c r="AA2866" s="1"/>
      <c r="AB2866" s="8"/>
      <c r="AC2866" s="3"/>
      <c r="AD2866" s="1"/>
      <c r="AE2866" s="3"/>
      <c r="AF2866" s="3"/>
      <c r="AG2866" s="4"/>
      <c r="AH2866" s="4"/>
      <c r="AI2866" s="4"/>
      <c r="AJ2866" s="1"/>
      <c r="AK2866" s="1"/>
      <c r="AL2866" s="1"/>
      <c r="AM2866" s="1"/>
    </row>
    <row r="2867" spans="1:39" ht="15" customHeight="1" x14ac:dyDescent="0.2">
      <c r="A2867" s="74"/>
      <c r="B2867" s="2"/>
      <c r="C2867" s="2"/>
      <c r="D2867" s="45"/>
      <c r="E2867" s="18"/>
      <c r="F2867" s="8"/>
      <c r="G2867" s="8"/>
      <c r="H2867" s="14"/>
      <c r="I2867" s="8"/>
      <c r="J2867" s="1"/>
      <c r="K2867" s="1"/>
      <c r="L2867" s="2"/>
      <c r="M2867" s="2"/>
      <c r="N2867" s="2"/>
      <c r="O2867" s="15"/>
      <c r="P2867" s="17"/>
      <c r="Q2867" s="2"/>
      <c r="R2867" s="4"/>
      <c r="S2867" s="15"/>
      <c r="T2867" s="15"/>
      <c r="U2867" s="16"/>
      <c r="V2867" s="2"/>
      <c r="W2867" s="3"/>
      <c r="X2867" s="5"/>
      <c r="Y2867" s="8"/>
      <c r="Z2867" s="5"/>
      <c r="AA2867" s="1"/>
      <c r="AB2867" s="8"/>
      <c r="AC2867" s="3"/>
      <c r="AD2867" s="1"/>
      <c r="AE2867" s="3"/>
      <c r="AF2867" s="3"/>
      <c r="AG2867" s="4"/>
      <c r="AH2867" s="4"/>
      <c r="AI2867" s="4"/>
      <c r="AJ2867" s="1"/>
      <c r="AK2867" s="1"/>
      <c r="AL2867" s="1"/>
      <c r="AM2867" s="1"/>
    </row>
    <row r="2868" spans="1:39" ht="15" customHeight="1" x14ac:dyDescent="0.2">
      <c r="A2868" s="74"/>
      <c r="B2868" s="2"/>
      <c r="C2868" s="2"/>
      <c r="D2868" s="45"/>
      <c r="E2868" s="18"/>
      <c r="F2868" s="8"/>
      <c r="G2868" s="8"/>
      <c r="H2868" s="14"/>
      <c r="I2868" s="8"/>
      <c r="J2868" s="1"/>
      <c r="K2868" s="1"/>
      <c r="L2868" s="2"/>
      <c r="M2868" s="2"/>
      <c r="N2868" s="2"/>
      <c r="O2868" s="15"/>
      <c r="P2868" s="17"/>
      <c r="Q2868" s="2"/>
      <c r="R2868" s="4"/>
      <c r="S2868" s="15"/>
      <c r="T2868" s="15"/>
      <c r="U2868" s="16"/>
      <c r="V2868" s="2"/>
      <c r="W2868" s="3"/>
      <c r="X2868" s="5"/>
      <c r="Y2868" s="8"/>
      <c r="Z2868" s="5"/>
      <c r="AA2868" s="1"/>
      <c r="AB2868" s="8"/>
      <c r="AC2868" s="3"/>
      <c r="AD2868" s="1"/>
      <c r="AE2868" s="3"/>
      <c r="AF2868" s="3"/>
      <c r="AG2868" s="4"/>
      <c r="AH2868" s="4"/>
      <c r="AI2868" s="4"/>
      <c r="AJ2868" s="1"/>
      <c r="AK2868" s="1"/>
      <c r="AL2868" s="1"/>
      <c r="AM2868" s="1"/>
    </row>
    <row r="2869" spans="1:39" ht="15" customHeight="1" x14ac:dyDescent="0.2">
      <c r="A2869" s="74"/>
      <c r="B2869" s="2"/>
      <c r="C2869" s="2"/>
      <c r="D2869" s="45"/>
      <c r="E2869" s="18"/>
      <c r="F2869" s="8"/>
      <c r="G2869" s="8"/>
      <c r="H2869" s="14"/>
      <c r="I2869" s="8"/>
      <c r="J2869" s="1"/>
      <c r="K2869" s="1"/>
      <c r="L2869" s="2"/>
      <c r="M2869" s="2"/>
      <c r="N2869" s="2"/>
      <c r="O2869" s="15"/>
      <c r="P2869" s="17"/>
      <c r="Q2869" s="2"/>
      <c r="R2869" s="4"/>
      <c r="S2869" s="15"/>
      <c r="T2869" s="15"/>
      <c r="U2869" s="16"/>
      <c r="V2869" s="2"/>
      <c r="W2869" s="3"/>
      <c r="X2869" s="5"/>
      <c r="Y2869" s="8"/>
      <c r="Z2869" s="5"/>
      <c r="AA2869" s="1"/>
      <c r="AB2869" s="8"/>
      <c r="AC2869" s="3"/>
      <c r="AD2869" s="1"/>
      <c r="AE2869" s="3"/>
      <c r="AF2869" s="3"/>
      <c r="AG2869" s="4"/>
      <c r="AH2869" s="4"/>
      <c r="AI2869" s="4"/>
      <c r="AJ2869" s="1"/>
      <c r="AK2869" s="1"/>
      <c r="AL2869" s="1"/>
      <c r="AM2869" s="1"/>
    </row>
    <row r="2870" spans="1:39" ht="15" customHeight="1" x14ac:dyDescent="0.2">
      <c r="A2870" s="74"/>
      <c r="B2870" s="2"/>
      <c r="C2870" s="2"/>
      <c r="D2870" s="45"/>
      <c r="E2870" s="18"/>
      <c r="F2870" s="8"/>
      <c r="G2870" s="8"/>
      <c r="H2870" s="14"/>
      <c r="I2870" s="8"/>
      <c r="J2870" s="1"/>
      <c r="K2870" s="1"/>
      <c r="L2870" s="2"/>
      <c r="M2870" s="2"/>
      <c r="N2870" s="2"/>
      <c r="O2870" s="15"/>
      <c r="P2870" s="17"/>
      <c r="Q2870" s="2"/>
      <c r="R2870" s="4"/>
      <c r="S2870" s="15"/>
      <c r="T2870" s="15"/>
      <c r="U2870" s="16"/>
      <c r="V2870" s="2"/>
      <c r="W2870" s="3"/>
      <c r="X2870" s="5"/>
      <c r="Y2870" s="8"/>
      <c r="Z2870" s="5"/>
      <c r="AA2870" s="1"/>
      <c r="AB2870" s="8"/>
      <c r="AC2870" s="3"/>
      <c r="AD2870" s="1"/>
      <c r="AE2870" s="3"/>
      <c r="AF2870" s="3"/>
      <c r="AG2870" s="4"/>
      <c r="AH2870" s="4"/>
      <c r="AI2870" s="4"/>
      <c r="AJ2870" s="1"/>
      <c r="AK2870" s="1"/>
      <c r="AL2870" s="1"/>
      <c r="AM2870" s="1"/>
    </row>
    <row r="2871" spans="1:39" ht="15" customHeight="1" x14ac:dyDescent="0.2">
      <c r="A2871" s="74"/>
      <c r="B2871" s="2"/>
      <c r="C2871" s="2"/>
      <c r="D2871" s="45"/>
      <c r="E2871" s="18"/>
      <c r="F2871" s="8"/>
      <c r="G2871" s="8"/>
      <c r="H2871" s="14"/>
      <c r="I2871" s="8"/>
      <c r="J2871" s="1"/>
      <c r="K2871" s="1"/>
      <c r="L2871" s="2"/>
      <c r="M2871" s="2"/>
      <c r="N2871" s="2"/>
      <c r="O2871" s="15"/>
      <c r="P2871" s="17"/>
      <c r="Q2871" s="2"/>
      <c r="R2871" s="4"/>
      <c r="S2871" s="15"/>
      <c r="T2871" s="15"/>
      <c r="U2871" s="16"/>
      <c r="V2871" s="2"/>
      <c r="W2871" s="3"/>
      <c r="X2871" s="5"/>
      <c r="Y2871" s="8"/>
      <c r="Z2871" s="5"/>
      <c r="AA2871" s="1"/>
      <c r="AB2871" s="8"/>
      <c r="AC2871" s="3"/>
      <c r="AD2871" s="1"/>
      <c r="AE2871" s="3"/>
      <c r="AF2871" s="3"/>
      <c r="AG2871" s="4"/>
      <c r="AH2871" s="4"/>
      <c r="AI2871" s="4"/>
      <c r="AJ2871" s="1"/>
      <c r="AK2871" s="1"/>
      <c r="AL2871" s="1"/>
      <c r="AM2871" s="1"/>
    </row>
    <row r="2872" spans="1:39" ht="15" customHeight="1" x14ac:dyDescent="0.2">
      <c r="A2872" s="74"/>
      <c r="B2872" s="2"/>
      <c r="C2872" s="2"/>
      <c r="D2872" s="45"/>
      <c r="E2872" s="18"/>
      <c r="F2872" s="8"/>
      <c r="G2872" s="8"/>
      <c r="H2872" s="14"/>
      <c r="I2872" s="8"/>
      <c r="J2872" s="1"/>
      <c r="K2872" s="1"/>
      <c r="L2872" s="2"/>
      <c r="M2872" s="2"/>
      <c r="N2872" s="2"/>
      <c r="O2872" s="15"/>
      <c r="P2872" s="17"/>
      <c r="Q2872" s="2"/>
      <c r="R2872" s="4"/>
      <c r="S2872" s="15"/>
      <c r="T2872" s="15"/>
      <c r="U2872" s="16"/>
      <c r="V2872" s="2"/>
      <c r="W2872" s="3"/>
      <c r="X2872" s="5"/>
      <c r="Y2872" s="8"/>
      <c r="Z2872" s="5"/>
      <c r="AA2872" s="1"/>
      <c r="AB2872" s="8"/>
      <c r="AC2872" s="3"/>
      <c r="AD2872" s="1"/>
      <c r="AE2872" s="3"/>
      <c r="AF2872" s="3"/>
      <c r="AG2872" s="4"/>
      <c r="AH2872" s="4"/>
      <c r="AI2872" s="4"/>
      <c r="AJ2872" s="1"/>
      <c r="AK2872" s="1"/>
      <c r="AL2872" s="1"/>
      <c r="AM2872" s="1"/>
    </row>
    <row r="2873" spans="1:39" ht="15" customHeight="1" x14ac:dyDescent="0.2">
      <c r="A2873" s="74"/>
      <c r="B2873" s="2"/>
      <c r="C2873" s="2"/>
      <c r="D2873" s="45"/>
      <c r="E2873" s="18"/>
      <c r="F2873" s="8"/>
      <c r="G2873" s="8"/>
      <c r="H2873" s="14"/>
      <c r="I2873" s="8"/>
      <c r="J2873" s="1"/>
      <c r="K2873" s="1"/>
      <c r="L2873" s="2"/>
      <c r="M2873" s="2"/>
      <c r="N2873" s="2"/>
      <c r="O2873" s="15"/>
      <c r="P2873" s="17"/>
      <c r="Q2873" s="2"/>
      <c r="R2873" s="4"/>
      <c r="S2873" s="15"/>
      <c r="T2873" s="15"/>
      <c r="U2873" s="16"/>
      <c r="V2873" s="2"/>
      <c r="W2873" s="3"/>
      <c r="X2873" s="5"/>
      <c r="Y2873" s="8"/>
      <c r="Z2873" s="5"/>
      <c r="AA2873" s="1"/>
      <c r="AB2873" s="8"/>
      <c r="AC2873" s="3"/>
      <c r="AD2873" s="1"/>
      <c r="AE2873" s="3"/>
      <c r="AF2873" s="3"/>
      <c r="AG2873" s="4"/>
      <c r="AH2873" s="4"/>
      <c r="AI2873" s="4"/>
      <c r="AJ2873" s="1"/>
      <c r="AK2873" s="1"/>
      <c r="AL2873" s="1"/>
      <c r="AM2873" s="1"/>
    </row>
    <row r="2874" spans="1:39" ht="15" customHeight="1" x14ac:dyDescent="0.2">
      <c r="A2874" s="74"/>
      <c r="B2874" s="2"/>
      <c r="C2874" s="2"/>
      <c r="D2874" s="45"/>
      <c r="E2874" s="18"/>
      <c r="F2874" s="8"/>
      <c r="G2874" s="8"/>
      <c r="H2874" s="14"/>
      <c r="I2874" s="8"/>
      <c r="J2874" s="1"/>
      <c r="K2874" s="1"/>
      <c r="L2874" s="2"/>
      <c r="M2874" s="2"/>
      <c r="N2874" s="2"/>
      <c r="O2874" s="15"/>
      <c r="P2874" s="17"/>
      <c r="Q2874" s="2"/>
      <c r="R2874" s="4"/>
      <c r="S2874" s="15"/>
      <c r="T2874" s="15"/>
      <c r="U2874" s="16"/>
      <c r="V2874" s="2"/>
      <c r="W2874" s="3"/>
      <c r="X2874" s="5"/>
      <c r="Y2874" s="8"/>
      <c r="Z2874" s="5"/>
      <c r="AA2874" s="1"/>
      <c r="AB2874" s="8"/>
      <c r="AC2874" s="3"/>
      <c r="AD2874" s="1"/>
      <c r="AE2874" s="3"/>
      <c r="AF2874" s="3"/>
      <c r="AG2874" s="4"/>
      <c r="AH2874" s="4"/>
      <c r="AI2874" s="4"/>
      <c r="AJ2874" s="1"/>
      <c r="AK2874" s="1"/>
      <c r="AL2874" s="1"/>
      <c r="AM2874" s="1"/>
    </row>
    <row r="2875" spans="1:39" ht="15" customHeight="1" x14ac:dyDescent="0.2">
      <c r="A2875" s="74"/>
      <c r="B2875" s="2"/>
      <c r="C2875" s="2"/>
      <c r="D2875" s="45"/>
      <c r="E2875" s="18"/>
      <c r="F2875" s="8"/>
      <c r="G2875" s="8"/>
      <c r="H2875" s="14"/>
      <c r="I2875" s="8"/>
      <c r="J2875" s="1"/>
      <c r="K2875" s="1"/>
      <c r="L2875" s="2"/>
      <c r="M2875" s="2"/>
      <c r="N2875" s="2"/>
      <c r="O2875" s="15"/>
      <c r="P2875" s="17"/>
      <c r="Q2875" s="2"/>
      <c r="R2875" s="4"/>
      <c r="S2875" s="15"/>
      <c r="T2875" s="15"/>
      <c r="U2875" s="16"/>
      <c r="V2875" s="2"/>
      <c r="W2875" s="3"/>
      <c r="X2875" s="5"/>
      <c r="Y2875" s="8"/>
      <c r="Z2875" s="5"/>
      <c r="AA2875" s="1"/>
      <c r="AB2875" s="8"/>
      <c r="AC2875" s="3"/>
      <c r="AD2875" s="1"/>
      <c r="AE2875" s="3"/>
      <c r="AF2875" s="3"/>
      <c r="AG2875" s="4"/>
      <c r="AH2875" s="4"/>
      <c r="AI2875" s="4"/>
      <c r="AJ2875" s="1"/>
      <c r="AK2875" s="1"/>
      <c r="AL2875" s="1"/>
      <c r="AM2875" s="1"/>
    </row>
    <row r="2876" spans="1:39" ht="15" customHeight="1" x14ac:dyDescent="0.2">
      <c r="A2876" s="74"/>
      <c r="B2876" s="2"/>
      <c r="C2876" s="2"/>
      <c r="D2876" s="45"/>
      <c r="E2876" s="18"/>
      <c r="F2876" s="8"/>
      <c r="G2876" s="8"/>
      <c r="H2876" s="14"/>
      <c r="I2876" s="8"/>
      <c r="J2876" s="1"/>
      <c r="K2876" s="1"/>
      <c r="L2876" s="2"/>
      <c r="M2876" s="2"/>
      <c r="N2876" s="2"/>
      <c r="O2876" s="15"/>
      <c r="P2876" s="17"/>
      <c r="Q2876" s="2"/>
      <c r="R2876" s="4"/>
      <c r="S2876" s="15"/>
      <c r="T2876" s="15"/>
      <c r="U2876" s="16"/>
      <c r="V2876" s="2"/>
      <c r="W2876" s="3"/>
      <c r="X2876" s="5"/>
      <c r="Y2876" s="8"/>
      <c r="Z2876" s="5"/>
      <c r="AA2876" s="1"/>
      <c r="AB2876" s="8"/>
      <c r="AC2876" s="3"/>
      <c r="AD2876" s="1"/>
      <c r="AE2876" s="3"/>
      <c r="AF2876" s="3"/>
      <c r="AG2876" s="4"/>
      <c r="AH2876" s="4"/>
      <c r="AI2876" s="4"/>
      <c r="AJ2876" s="1"/>
      <c r="AK2876" s="1"/>
      <c r="AL2876" s="1"/>
      <c r="AM2876" s="1"/>
    </row>
    <row r="2877" spans="1:39" ht="15" customHeight="1" x14ac:dyDescent="0.2">
      <c r="A2877" s="74"/>
      <c r="B2877" s="2"/>
      <c r="C2877" s="2"/>
      <c r="D2877" s="45"/>
      <c r="E2877" s="18"/>
      <c r="F2877" s="8"/>
      <c r="G2877" s="8"/>
      <c r="H2877" s="14"/>
      <c r="I2877" s="8"/>
      <c r="J2877" s="1"/>
      <c r="K2877" s="1"/>
      <c r="L2877" s="2"/>
      <c r="M2877" s="2"/>
      <c r="N2877" s="2"/>
      <c r="O2877" s="15"/>
      <c r="P2877" s="17"/>
      <c r="Q2877" s="2"/>
      <c r="R2877" s="4"/>
      <c r="S2877" s="15"/>
      <c r="T2877" s="15"/>
      <c r="U2877" s="16"/>
      <c r="V2877" s="2"/>
      <c r="W2877" s="3"/>
      <c r="X2877" s="5"/>
      <c r="Y2877" s="8"/>
      <c r="Z2877" s="5"/>
      <c r="AA2877" s="1"/>
      <c r="AB2877" s="8"/>
      <c r="AC2877" s="3"/>
      <c r="AD2877" s="1"/>
      <c r="AE2877" s="3"/>
      <c r="AF2877" s="3"/>
      <c r="AG2877" s="4"/>
      <c r="AH2877" s="4"/>
      <c r="AI2877" s="4"/>
      <c r="AJ2877" s="1"/>
      <c r="AK2877" s="1"/>
      <c r="AL2877" s="1"/>
      <c r="AM2877" s="1"/>
    </row>
    <row r="2878" spans="1:39" ht="15" customHeight="1" x14ac:dyDescent="0.2">
      <c r="A2878" s="74"/>
      <c r="B2878" s="2"/>
      <c r="C2878" s="2"/>
      <c r="D2878" s="45"/>
      <c r="E2878" s="18"/>
      <c r="F2878" s="8"/>
      <c r="G2878" s="8"/>
      <c r="H2878" s="14"/>
      <c r="I2878" s="8"/>
      <c r="J2878" s="1"/>
      <c r="K2878" s="1"/>
      <c r="L2878" s="2"/>
      <c r="M2878" s="2"/>
      <c r="N2878" s="2"/>
      <c r="O2878" s="15"/>
      <c r="P2878" s="17"/>
      <c r="Q2878" s="2"/>
      <c r="R2878" s="4"/>
      <c r="S2878" s="15"/>
      <c r="T2878" s="15"/>
      <c r="U2878" s="16"/>
      <c r="V2878" s="2"/>
      <c r="W2878" s="3"/>
      <c r="X2878" s="5"/>
      <c r="Y2878" s="8"/>
      <c r="Z2878" s="5"/>
      <c r="AA2878" s="1"/>
      <c r="AB2878" s="8"/>
      <c r="AC2878" s="3"/>
      <c r="AD2878" s="1"/>
      <c r="AE2878" s="3"/>
      <c r="AF2878" s="3"/>
      <c r="AG2878" s="4"/>
      <c r="AH2878" s="4"/>
      <c r="AI2878" s="4"/>
      <c r="AJ2878" s="1"/>
      <c r="AK2878" s="1"/>
      <c r="AL2878" s="1"/>
      <c r="AM2878" s="1"/>
    </row>
    <row r="2879" spans="1:39" ht="15" customHeight="1" x14ac:dyDescent="0.2">
      <c r="A2879" s="74"/>
      <c r="B2879" s="2"/>
      <c r="C2879" s="2"/>
      <c r="D2879" s="45"/>
      <c r="E2879" s="18"/>
      <c r="F2879" s="8"/>
      <c r="G2879" s="8"/>
      <c r="H2879" s="14"/>
      <c r="I2879" s="8"/>
      <c r="J2879" s="1"/>
      <c r="K2879" s="1"/>
      <c r="L2879" s="2"/>
      <c r="M2879" s="2"/>
      <c r="N2879" s="2"/>
      <c r="O2879" s="15"/>
      <c r="P2879" s="17"/>
      <c r="Q2879" s="2"/>
      <c r="R2879" s="4"/>
      <c r="S2879" s="15"/>
      <c r="T2879" s="15"/>
      <c r="U2879" s="16"/>
      <c r="V2879" s="2"/>
      <c r="W2879" s="3"/>
      <c r="X2879" s="5"/>
      <c r="Y2879" s="8"/>
      <c r="Z2879" s="5"/>
      <c r="AA2879" s="1"/>
      <c r="AB2879" s="8"/>
      <c r="AC2879" s="3"/>
      <c r="AD2879" s="1"/>
      <c r="AE2879" s="3"/>
      <c r="AF2879" s="3"/>
      <c r="AG2879" s="4"/>
      <c r="AH2879" s="4"/>
      <c r="AI2879" s="4"/>
      <c r="AJ2879" s="1"/>
      <c r="AK2879" s="1"/>
      <c r="AL2879" s="1"/>
      <c r="AM2879" s="1"/>
    </row>
    <row r="2880" spans="1:39" ht="15" customHeight="1" x14ac:dyDescent="0.2">
      <c r="A2880" s="74"/>
      <c r="B2880" s="2"/>
      <c r="C2880" s="2"/>
      <c r="D2880" s="45"/>
      <c r="E2880" s="18"/>
      <c r="F2880" s="8"/>
      <c r="G2880" s="8"/>
      <c r="H2880" s="14"/>
      <c r="I2880" s="8"/>
      <c r="J2880" s="1"/>
      <c r="K2880" s="1"/>
      <c r="L2880" s="2"/>
      <c r="M2880" s="2"/>
      <c r="N2880" s="2"/>
      <c r="O2880" s="15"/>
      <c r="P2880" s="17"/>
      <c r="Q2880" s="2"/>
      <c r="R2880" s="4"/>
      <c r="S2880" s="15"/>
      <c r="T2880" s="15"/>
      <c r="U2880" s="16"/>
      <c r="V2880" s="2"/>
      <c r="W2880" s="3"/>
      <c r="X2880" s="5"/>
      <c r="Y2880" s="8"/>
      <c r="Z2880" s="5"/>
      <c r="AA2880" s="1"/>
      <c r="AB2880" s="8"/>
      <c r="AC2880" s="3"/>
      <c r="AD2880" s="1"/>
      <c r="AE2880" s="3"/>
      <c r="AF2880" s="3"/>
      <c r="AG2880" s="4"/>
      <c r="AH2880" s="4"/>
      <c r="AI2880" s="4"/>
      <c r="AJ2880" s="1"/>
      <c r="AK2880" s="1"/>
      <c r="AL2880" s="1"/>
      <c r="AM2880" s="1"/>
    </row>
    <row r="2881" spans="1:39" ht="15" customHeight="1" x14ac:dyDescent="0.2">
      <c r="A2881" s="74"/>
      <c r="B2881" s="2"/>
      <c r="C2881" s="2"/>
      <c r="D2881" s="45"/>
      <c r="E2881" s="18"/>
      <c r="F2881" s="8"/>
      <c r="G2881" s="8"/>
      <c r="H2881" s="14"/>
      <c r="I2881" s="8"/>
      <c r="J2881" s="1"/>
      <c r="K2881" s="1"/>
      <c r="L2881" s="2"/>
      <c r="M2881" s="2"/>
      <c r="N2881" s="2"/>
      <c r="O2881" s="15"/>
      <c r="P2881" s="17"/>
      <c r="Q2881" s="2"/>
      <c r="R2881" s="4"/>
      <c r="S2881" s="15"/>
      <c r="T2881" s="15"/>
      <c r="U2881" s="16"/>
      <c r="V2881" s="2"/>
      <c r="W2881" s="3"/>
      <c r="X2881" s="5"/>
      <c r="Y2881" s="8"/>
      <c r="Z2881" s="5"/>
      <c r="AA2881" s="1"/>
      <c r="AB2881" s="8"/>
      <c r="AC2881" s="3"/>
      <c r="AD2881" s="1"/>
      <c r="AE2881" s="3"/>
      <c r="AF2881" s="3"/>
      <c r="AG2881" s="4"/>
      <c r="AH2881" s="4"/>
      <c r="AI2881" s="4"/>
      <c r="AJ2881" s="1"/>
      <c r="AK2881" s="1"/>
      <c r="AL2881" s="1"/>
      <c r="AM2881" s="1"/>
    </row>
    <row r="2882" spans="1:39" ht="15" customHeight="1" x14ac:dyDescent="0.2">
      <c r="A2882" s="74"/>
      <c r="B2882" s="2"/>
      <c r="C2882" s="2"/>
      <c r="D2882" s="45"/>
      <c r="E2882" s="18"/>
      <c r="F2882" s="8"/>
      <c r="G2882" s="8"/>
      <c r="H2882" s="14"/>
      <c r="I2882" s="8"/>
      <c r="J2882" s="1"/>
      <c r="K2882" s="1"/>
      <c r="L2882" s="2"/>
      <c r="M2882" s="2"/>
      <c r="N2882" s="2"/>
      <c r="O2882" s="15"/>
      <c r="P2882" s="17"/>
      <c r="Q2882" s="2"/>
      <c r="R2882" s="4"/>
      <c r="S2882" s="15"/>
      <c r="T2882" s="15"/>
      <c r="U2882" s="16"/>
      <c r="V2882" s="2"/>
      <c r="W2882" s="3"/>
      <c r="X2882" s="5"/>
      <c r="Y2882" s="8"/>
      <c r="Z2882" s="5"/>
      <c r="AA2882" s="1"/>
      <c r="AB2882" s="8"/>
      <c r="AC2882" s="3"/>
      <c r="AD2882" s="1"/>
      <c r="AE2882" s="3"/>
      <c r="AF2882" s="3"/>
      <c r="AG2882" s="4"/>
      <c r="AH2882" s="4"/>
      <c r="AI2882" s="4"/>
      <c r="AJ2882" s="1"/>
      <c r="AK2882" s="1"/>
      <c r="AL2882" s="1"/>
      <c r="AM2882" s="1"/>
    </row>
    <row r="2883" spans="1:39" ht="15" customHeight="1" x14ac:dyDescent="0.2">
      <c r="A2883" s="74"/>
      <c r="B2883" s="2"/>
      <c r="C2883" s="2"/>
      <c r="D2883" s="45"/>
      <c r="E2883" s="18"/>
      <c r="F2883" s="8"/>
      <c r="G2883" s="8"/>
      <c r="H2883" s="14"/>
      <c r="I2883" s="8"/>
      <c r="J2883" s="1"/>
      <c r="K2883" s="1"/>
      <c r="L2883" s="2"/>
      <c r="M2883" s="2"/>
      <c r="N2883" s="2"/>
      <c r="O2883" s="15"/>
      <c r="P2883" s="17"/>
      <c r="Q2883" s="2"/>
      <c r="R2883" s="4"/>
      <c r="S2883" s="15"/>
      <c r="T2883" s="15"/>
      <c r="U2883" s="16"/>
      <c r="V2883" s="2"/>
      <c r="W2883" s="3"/>
      <c r="X2883" s="5"/>
      <c r="Y2883" s="8"/>
      <c r="Z2883" s="5"/>
      <c r="AA2883" s="1"/>
      <c r="AB2883" s="8"/>
      <c r="AC2883" s="3"/>
      <c r="AD2883" s="1"/>
      <c r="AE2883" s="3"/>
      <c r="AF2883" s="3"/>
      <c r="AG2883" s="4"/>
      <c r="AH2883" s="4"/>
      <c r="AI2883" s="4"/>
      <c r="AJ2883" s="1"/>
      <c r="AK2883" s="1"/>
      <c r="AL2883" s="1"/>
      <c r="AM2883" s="1"/>
    </row>
    <row r="2884" spans="1:39" ht="15" customHeight="1" x14ac:dyDescent="0.2">
      <c r="A2884" s="74"/>
      <c r="B2884" s="2"/>
      <c r="C2884" s="2"/>
      <c r="D2884" s="45"/>
      <c r="E2884" s="18"/>
      <c r="F2884" s="8"/>
      <c r="G2884" s="8"/>
      <c r="H2884" s="14"/>
      <c r="I2884" s="8"/>
      <c r="J2884" s="1"/>
      <c r="K2884" s="1"/>
      <c r="L2884" s="2"/>
      <c r="M2884" s="2"/>
      <c r="N2884" s="2"/>
      <c r="O2884" s="15"/>
      <c r="P2884" s="17"/>
      <c r="Q2884" s="2"/>
      <c r="R2884" s="4"/>
      <c r="S2884" s="15"/>
      <c r="T2884" s="15"/>
      <c r="U2884" s="16"/>
      <c r="V2884" s="2"/>
      <c r="W2884" s="3"/>
      <c r="X2884" s="5"/>
      <c r="Y2884" s="8"/>
      <c r="Z2884" s="5"/>
      <c r="AA2884" s="1"/>
      <c r="AB2884" s="8"/>
      <c r="AC2884" s="3"/>
      <c r="AD2884" s="1"/>
      <c r="AE2884" s="3"/>
      <c r="AF2884" s="3"/>
      <c r="AG2884" s="4"/>
      <c r="AH2884" s="4"/>
      <c r="AI2884" s="4"/>
      <c r="AJ2884" s="1"/>
      <c r="AK2884" s="1"/>
      <c r="AL2884" s="1"/>
      <c r="AM2884" s="1"/>
    </row>
    <row r="2885" spans="1:39" ht="15" customHeight="1" x14ac:dyDescent="0.2">
      <c r="A2885" s="74"/>
      <c r="B2885" s="2"/>
      <c r="C2885" s="2"/>
      <c r="D2885" s="45"/>
      <c r="E2885" s="18"/>
      <c r="F2885" s="8"/>
      <c r="G2885" s="8"/>
      <c r="H2885" s="14"/>
      <c r="I2885" s="8"/>
      <c r="J2885" s="1"/>
      <c r="K2885" s="1"/>
      <c r="L2885" s="2"/>
      <c r="M2885" s="2"/>
      <c r="N2885" s="2"/>
      <c r="O2885" s="15"/>
      <c r="P2885" s="17"/>
      <c r="Q2885" s="2"/>
      <c r="R2885" s="4"/>
      <c r="S2885" s="15"/>
      <c r="T2885" s="15"/>
      <c r="U2885" s="16"/>
      <c r="V2885" s="2"/>
      <c r="W2885" s="3"/>
      <c r="X2885" s="5"/>
      <c r="Y2885" s="8"/>
      <c r="Z2885" s="5"/>
      <c r="AA2885" s="1"/>
      <c r="AB2885" s="8"/>
      <c r="AC2885" s="3"/>
      <c r="AD2885" s="1"/>
      <c r="AE2885" s="3"/>
      <c r="AF2885" s="3"/>
      <c r="AG2885" s="4"/>
      <c r="AH2885" s="4"/>
      <c r="AI2885" s="4"/>
      <c r="AJ2885" s="1"/>
      <c r="AK2885" s="1"/>
      <c r="AL2885" s="1"/>
      <c r="AM2885" s="1"/>
    </row>
    <row r="2886" spans="1:39" ht="15" customHeight="1" x14ac:dyDescent="0.2">
      <c r="A2886" s="74"/>
      <c r="B2886" s="2"/>
      <c r="C2886" s="2"/>
      <c r="D2886" s="45"/>
      <c r="E2886" s="18"/>
      <c r="F2886" s="8"/>
      <c r="G2886" s="8"/>
      <c r="H2886" s="14"/>
      <c r="I2886" s="8"/>
      <c r="J2886" s="1"/>
      <c r="K2886" s="1"/>
      <c r="L2886" s="2"/>
      <c r="M2886" s="2"/>
      <c r="N2886" s="2"/>
      <c r="O2886" s="15"/>
      <c r="P2886" s="17"/>
      <c r="Q2886" s="2"/>
      <c r="R2886" s="4"/>
      <c r="S2886" s="15"/>
      <c r="T2886" s="15"/>
      <c r="U2886" s="16"/>
      <c r="V2886" s="2"/>
      <c r="W2886" s="3"/>
      <c r="X2886" s="5"/>
      <c r="Y2886" s="8"/>
      <c r="Z2886" s="5"/>
      <c r="AA2886" s="1"/>
      <c r="AB2886" s="8"/>
      <c r="AC2886" s="3"/>
      <c r="AD2886" s="1"/>
      <c r="AE2886" s="3"/>
      <c r="AF2886" s="3"/>
      <c r="AG2886" s="4"/>
      <c r="AH2886" s="4"/>
      <c r="AI2886" s="4"/>
      <c r="AJ2886" s="1"/>
      <c r="AK2886" s="1"/>
      <c r="AL2886" s="1"/>
      <c r="AM2886" s="1"/>
    </row>
    <row r="2887" spans="1:39" ht="15" customHeight="1" x14ac:dyDescent="0.2">
      <c r="A2887" s="74"/>
      <c r="B2887" s="2"/>
      <c r="C2887" s="2"/>
      <c r="D2887" s="45"/>
      <c r="E2887" s="18"/>
      <c r="F2887" s="8"/>
      <c r="G2887" s="8"/>
      <c r="H2887" s="14"/>
      <c r="I2887" s="8"/>
      <c r="J2887" s="1"/>
      <c r="K2887" s="1"/>
      <c r="L2887" s="2"/>
      <c r="M2887" s="2"/>
      <c r="N2887" s="2"/>
      <c r="O2887" s="15"/>
      <c r="P2887" s="17"/>
      <c r="Q2887" s="2"/>
      <c r="R2887" s="4"/>
      <c r="S2887" s="15"/>
      <c r="T2887" s="15"/>
      <c r="U2887" s="16"/>
      <c r="V2887" s="2"/>
      <c r="W2887" s="3"/>
      <c r="X2887" s="5"/>
      <c r="Y2887" s="8"/>
      <c r="Z2887" s="5"/>
      <c r="AA2887" s="1"/>
      <c r="AB2887" s="8"/>
      <c r="AC2887" s="3"/>
      <c r="AD2887" s="1"/>
      <c r="AE2887" s="3"/>
      <c r="AF2887" s="3"/>
      <c r="AG2887" s="4"/>
      <c r="AH2887" s="4"/>
      <c r="AI2887" s="4"/>
      <c r="AJ2887" s="1"/>
      <c r="AK2887" s="1"/>
      <c r="AL2887" s="1"/>
      <c r="AM2887" s="1"/>
    </row>
    <row r="2888" spans="1:39" ht="15" customHeight="1" x14ac:dyDescent="0.2">
      <c r="A2888" s="74"/>
      <c r="B2888" s="2"/>
      <c r="C2888" s="2"/>
      <c r="D2888" s="45"/>
      <c r="E2888" s="18"/>
      <c r="F2888" s="8"/>
      <c r="G2888" s="8"/>
      <c r="H2888" s="14"/>
      <c r="I2888" s="8"/>
      <c r="J2888" s="1"/>
      <c r="K2888" s="1"/>
      <c r="L2888" s="2"/>
      <c r="M2888" s="2"/>
      <c r="N2888" s="2"/>
      <c r="O2888" s="15"/>
      <c r="P2888" s="17"/>
      <c r="Q2888" s="2"/>
      <c r="R2888" s="4"/>
      <c r="S2888" s="15"/>
      <c r="T2888" s="15"/>
      <c r="U2888" s="16"/>
      <c r="V2888" s="2"/>
      <c r="W2888" s="3"/>
      <c r="X2888" s="5"/>
      <c r="Y2888" s="8"/>
      <c r="Z2888" s="5"/>
      <c r="AA2888" s="1"/>
      <c r="AB2888" s="8"/>
      <c r="AC2888" s="3"/>
      <c r="AD2888" s="1"/>
      <c r="AE2888" s="3"/>
      <c r="AF2888" s="3"/>
      <c r="AG2888" s="4"/>
      <c r="AH2888" s="4"/>
      <c r="AI2888" s="4"/>
      <c r="AJ2888" s="1"/>
      <c r="AK2888" s="1"/>
      <c r="AL2888" s="1"/>
      <c r="AM2888" s="1"/>
    </row>
    <row r="2889" spans="1:39" ht="15" customHeight="1" x14ac:dyDescent="0.2">
      <c r="A2889" s="74"/>
      <c r="B2889" s="2"/>
      <c r="C2889" s="2"/>
      <c r="D2889" s="45"/>
      <c r="E2889" s="18"/>
      <c r="F2889" s="8"/>
      <c r="G2889" s="8"/>
      <c r="H2889" s="14"/>
      <c r="I2889" s="8"/>
      <c r="J2889" s="1"/>
      <c r="K2889" s="1"/>
      <c r="L2889" s="2"/>
      <c r="M2889" s="2"/>
      <c r="N2889" s="2"/>
      <c r="O2889" s="15"/>
      <c r="P2889" s="17"/>
      <c r="Q2889" s="2"/>
      <c r="R2889" s="4"/>
      <c r="S2889" s="15"/>
      <c r="T2889" s="15"/>
      <c r="U2889" s="16"/>
      <c r="V2889" s="2"/>
      <c r="W2889" s="3"/>
      <c r="X2889" s="5"/>
      <c r="Y2889" s="8"/>
      <c r="Z2889" s="5"/>
      <c r="AA2889" s="1"/>
      <c r="AB2889" s="8"/>
      <c r="AC2889" s="3"/>
      <c r="AD2889" s="1"/>
      <c r="AE2889" s="3"/>
      <c r="AF2889" s="3"/>
      <c r="AG2889" s="4"/>
      <c r="AH2889" s="4"/>
      <c r="AI2889" s="4"/>
      <c r="AJ2889" s="1"/>
      <c r="AK2889" s="1"/>
      <c r="AL2889" s="1"/>
      <c r="AM2889" s="1"/>
    </row>
    <row r="2890" spans="1:39" ht="15" customHeight="1" x14ac:dyDescent="0.2">
      <c r="A2890" s="74"/>
      <c r="B2890" s="2"/>
      <c r="C2890" s="2"/>
      <c r="D2890" s="45"/>
      <c r="E2890" s="18"/>
      <c r="F2890" s="8"/>
      <c r="G2890" s="8"/>
      <c r="H2890" s="14"/>
      <c r="I2890" s="8"/>
      <c r="J2890" s="1"/>
      <c r="K2890" s="1"/>
      <c r="L2890" s="2"/>
      <c r="M2890" s="2"/>
      <c r="N2890" s="2"/>
      <c r="O2890" s="15"/>
      <c r="P2890" s="17"/>
      <c r="Q2890" s="2"/>
      <c r="R2890" s="4"/>
      <c r="S2890" s="15"/>
      <c r="T2890" s="15"/>
      <c r="U2890" s="16"/>
      <c r="V2890" s="2"/>
      <c r="W2890" s="3"/>
      <c r="X2890" s="5"/>
      <c r="Y2890" s="8"/>
      <c r="Z2890" s="5"/>
      <c r="AA2890" s="1"/>
      <c r="AB2890" s="8"/>
      <c r="AC2890" s="3"/>
      <c r="AD2890" s="1"/>
      <c r="AE2890" s="3"/>
      <c r="AF2890" s="3"/>
      <c r="AG2890" s="4"/>
      <c r="AH2890" s="4"/>
      <c r="AI2890" s="4"/>
      <c r="AJ2890" s="1"/>
      <c r="AK2890" s="1"/>
      <c r="AL2890" s="1"/>
      <c r="AM2890" s="1"/>
    </row>
    <row r="2891" spans="1:39" ht="15" customHeight="1" x14ac:dyDescent="0.2">
      <c r="A2891" s="74"/>
      <c r="B2891" s="2"/>
      <c r="C2891" s="2"/>
      <c r="D2891" s="45"/>
      <c r="E2891" s="18"/>
      <c r="F2891" s="8"/>
      <c r="G2891" s="8"/>
      <c r="H2891" s="14"/>
      <c r="I2891" s="8"/>
      <c r="J2891" s="1"/>
      <c r="K2891" s="1"/>
      <c r="L2891" s="2"/>
      <c r="M2891" s="2"/>
      <c r="N2891" s="2"/>
      <c r="O2891" s="15"/>
      <c r="P2891" s="17"/>
      <c r="Q2891" s="2"/>
      <c r="R2891" s="4"/>
      <c r="S2891" s="15"/>
      <c r="T2891" s="15"/>
      <c r="U2891" s="16"/>
      <c r="V2891" s="2"/>
      <c r="W2891" s="3"/>
      <c r="X2891" s="5"/>
      <c r="Y2891" s="8"/>
      <c r="Z2891" s="5"/>
      <c r="AA2891" s="1"/>
      <c r="AB2891" s="8"/>
      <c r="AC2891" s="3"/>
      <c r="AD2891" s="1"/>
      <c r="AE2891" s="3"/>
      <c r="AF2891" s="3"/>
      <c r="AG2891" s="4"/>
      <c r="AH2891" s="4"/>
      <c r="AI2891" s="4"/>
      <c r="AJ2891" s="1"/>
      <c r="AK2891" s="1"/>
      <c r="AL2891" s="1"/>
      <c r="AM2891" s="1"/>
    </row>
    <row r="2892" spans="1:39" ht="15" customHeight="1" x14ac:dyDescent="0.2">
      <c r="A2892" s="74"/>
      <c r="B2892" s="2"/>
      <c r="C2892" s="2"/>
      <c r="D2892" s="45"/>
      <c r="E2892" s="18"/>
      <c r="F2892" s="8"/>
      <c r="G2892" s="8"/>
      <c r="H2892" s="14"/>
      <c r="I2892" s="8"/>
      <c r="J2892" s="1"/>
      <c r="K2892" s="1"/>
      <c r="L2892" s="2"/>
      <c r="M2892" s="2"/>
      <c r="N2892" s="2"/>
      <c r="O2892" s="15"/>
      <c r="P2892" s="17"/>
      <c r="Q2892" s="2"/>
      <c r="R2892" s="4"/>
      <c r="S2892" s="15"/>
      <c r="T2892" s="15"/>
      <c r="U2892" s="16"/>
      <c r="V2892" s="2"/>
      <c r="W2892" s="3"/>
      <c r="X2892" s="5"/>
      <c r="Y2892" s="8"/>
      <c r="Z2892" s="5"/>
      <c r="AA2892" s="1"/>
      <c r="AB2892" s="8"/>
      <c r="AC2892" s="3"/>
      <c r="AD2892" s="1"/>
      <c r="AE2892" s="3"/>
      <c r="AF2892" s="3"/>
      <c r="AG2892" s="4"/>
      <c r="AH2892" s="4"/>
      <c r="AI2892" s="4"/>
      <c r="AJ2892" s="1"/>
      <c r="AK2892" s="1"/>
      <c r="AL2892" s="1"/>
      <c r="AM2892" s="1"/>
    </row>
    <row r="2893" spans="1:39" ht="15" customHeight="1" x14ac:dyDescent="0.2">
      <c r="A2893" s="74"/>
      <c r="B2893" s="2"/>
      <c r="C2893" s="2"/>
      <c r="D2893" s="45"/>
      <c r="E2893" s="18"/>
      <c r="F2893" s="8"/>
      <c r="G2893" s="8"/>
      <c r="H2893" s="14"/>
      <c r="I2893" s="8"/>
      <c r="J2893" s="1"/>
      <c r="K2893" s="1"/>
      <c r="L2893" s="2"/>
      <c r="M2893" s="2"/>
      <c r="N2893" s="2"/>
      <c r="O2893" s="15"/>
      <c r="P2893" s="17"/>
      <c r="Q2893" s="2"/>
      <c r="R2893" s="4"/>
      <c r="S2893" s="15"/>
      <c r="T2893" s="15"/>
      <c r="U2893" s="16"/>
      <c r="V2893" s="2"/>
      <c r="W2893" s="3"/>
      <c r="X2893" s="5"/>
      <c r="Y2893" s="8"/>
      <c r="Z2893" s="5"/>
      <c r="AA2893" s="1"/>
      <c r="AB2893" s="8"/>
      <c r="AC2893" s="3"/>
      <c r="AD2893" s="1"/>
      <c r="AE2893" s="3"/>
      <c r="AF2893" s="3"/>
      <c r="AG2893" s="4"/>
      <c r="AH2893" s="4"/>
      <c r="AI2893" s="4"/>
      <c r="AJ2893" s="1"/>
      <c r="AK2893" s="1"/>
      <c r="AL2893" s="1"/>
      <c r="AM2893" s="1"/>
    </row>
    <row r="2894" spans="1:39" ht="15" customHeight="1" x14ac:dyDescent="0.2">
      <c r="A2894" s="74"/>
      <c r="B2894" s="2"/>
      <c r="C2894" s="2"/>
      <c r="D2894" s="45"/>
      <c r="E2894" s="18"/>
      <c r="F2894" s="8"/>
      <c r="G2894" s="8"/>
      <c r="H2894" s="14"/>
      <c r="I2894" s="8"/>
      <c r="J2894" s="1"/>
      <c r="K2894" s="1"/>
      <c r="L2894" s="2"/>
      <c r="M2894" s="2"/>
      <c r="N2894" s="2"/>
      <c r="O2894" s="15"/>
      <c r="P2894" s="17"/>
      <c r="Q2894" s="2"/>
      <c r="R2894" s="4"/>
      <c r="S2894" s="15"/>
      <c r="T2894" s="15"/>
      <c r="U2894" s="16"/>
      <c r="V2894" s="2"/>
      <c r="W2894" s="3"/>
      <c r="X2894" s="5"/>
      <c r="Y2894" s="8"/>
      <c r="Z2894" s="5"/>
      <c r="AA2894" s="1"/>
      <c r="AB2894" s="8"/>
      <c r="AC2894" s="3"/>
      <c r="AD2894" s="1"/>
      <c r="AE2894" s="3"/>
      <c r="AF2894" s="3"/>
      <c r="AG2894" s="4"/>
      <c r="AH2894" s="4"/>
      <c r="AI2894" s="4"/>
      <c r="AJ2894" s="1"/>
      <c r="AK2894" s="1"/>
      <c r="AL2894" s="1"/>
      <c r="AM2894" s="1"/>
    </row>
    <row r="2895" spans="1:39" ht="15" customHeight="1" x14ac:dyDescent="0.2">
      <c r="A2895" s="74"/>
      <c r="B2895" s="2"/>
      <c r="C2895" s="2"/>
      <c r="D2895" s="45"/>
      <c r="E2895" s="18"/>
      <c r="F2895" s="8"/>
      <c r="G2895" s="8"/>
      <c r="H2895" s="14"/>
      <c r="I2895" s="8"/>
      <c r="J2895" s="1"/>
      <c r="K2895" s="1"/>
      <c r="L2895" s="2"/>
      <c r="M2895" s="2"/>
      <c r="N2895" s="2"/>
      <c r="O2895" s="15"/>
      <c r="P2895" s="17"/>
      <c r="Q2895" s="2"/>
      <c r="R2895" s="4"/>
      <c r="S2895" s="15"/>
      <c r="T2895" s="15"/>
      <c r="U2895" s="16"/>
      <c r="V2895" s="2"/>
      <c r="W2895" s="3"/>
      <c r="X2895" s="5"/>
      <c r="Y2895" s="8"/>
      <c r="Z2895" s="5"/>
      <c r="AA2895" s="1"/>
      <c r="AB2895" s="8"/>
      <c r="AC2895" s="3"/>
      <c r="AD2895" s="1"/>
      <c r="AE2895" s="3"/>
      <c r="AF2895" s="3"/>
      <c r="AG2895" s="4"/>
      <c r="AH2895" s="4"/>
      <c r="AI2895" s="4"/>
      <c r="AJ2895" s="1"/>
      <c r="AK2895" s="1"/>
      <c r="AL2895" s="1"/>
      <c r="AM2895" s="1"/>
    </row>
    <row r="2896" spans="1:39" ht="15" customHeight="1" x14ac:dyDescent="0.2">
      <c r="A2896" s="74"/>
      <c r="B2896" s="2"/>
      <c r="C2896" s="2"/>
      <c r="D2896" s="45"/>
      <c r="E2896" s="18"/>
      <c r="F2896" s="8"/>
      <c r="G2896" s="8"/>
      <c r="H2896" s="14"/>
      <c r="I2896" s="8"/>
      <c r="J2896" s="1"/>
      <c r="K2896" s="1"/>
      <c r="L2896" s="2"/>
      <c r="M2896" s="2"/>
      <c r="N2896" s="2"/>
      <c r="O2896" s="15"/>
      <c r="P2896" s="17"/>
      <c r="Q2896" s="2"/>
      <c r="R2896" s="4"/>
      <c r="S2896" s="15"/>
      <c r="T2896" s="15"/>
      <c r="U2896" s="16"/>
      <c r="V2896" s="2"/>
      <c r="W2896" s="3"/>
      <c r="X2896" s="5"/>
      <c r="Y2896" s="8"/>
      <c r="Z2896" s="5"/>
      <c r="AA2896" s="1"/>
      <c r="AB2896" s="8"/>
      <c r="AC2896" s="3"/>
      <c r="AD2896" s="1"/>
      <c r="AE2896" s="3"/>
      <c r="AF2896" s="3"/>
      <c r="AG2896" s="4"/>
      <c r="AH2896" s="4"/>
      <c r="AI2896" s="4"/>
      <c r="AJ2896" s="1"/>
      <c r="AK2896" s="1"/>
      <c r="AL2896" s="1"/>
      <c r="AM2896" s="1"/>
    </row>
    <row r="2897" spans="1:177" ht="15" customHeight="1" x14ac:dyDescent="0.2">
      <c r="A2897" s="74"/>
      <c r="B2897" s="2"/>
      <c r="C2897" s="2"/>
      <c r="D2897" s="45"/>
      <c r="E2897" s="18"/>
      <c r="F2897" s="8"/>
      <c r="G2897" s="8"/>
      <c r="H2897" s="14"/>
      <c r="I2897" s="8"/>
      <c r="J2897" s="1"/>
      <c r="K2897" s="1"/>
      <c r="L2897" s="2"/>
      <c r="M2897" s="2"/>
      <c r="N2897" s="2"/>
      <c r="O2897" s="15"/>
      <c r="P2897" s="17"/>
      <c r="Q2897" s="2"/>
      <c r="R2897" s="4"/>
      <c r="S2897" s="15"/>
      <c r="T2897" s="15"/>
      <c r="U2897" s="16"/>
      <c r="V2897" s="2"/>
      <c r="W2897" s="3"/>
      <c r="X2897" s="5"/>
      <c r="Y2897" s="8"/>
      <c r="Z2897" s="5"/>
      <c r="AA2897" s="1"/>
      <c r="AB2897" s="8"/>
      <c r="AC2897" s="3"/>
      <c r="AD2897" s="1"/>
      <c r="AE2897" s="3"/>
      <c r="AF2897" s="3"/>
      <c r="AG2897" s="4"/>
      <c r="AH2897" s="4"/>
      <c r="AI2897" s="4"/>
      <c r="AJ2897" s="1"/>
      <c r="AK2897" s="1"/>
      <c r="AL2897" s="1"/>
      <c r="AM2897" s="1"/>
    </row>
    <row r="2898" spans="1:177" ht="15" customHeight="1" x14ac:dyDescent="0.2">
      <c r="A2898" s="74"/>
      <c r="B2898" s="2"/>
      <c r="C2898" s="2"/>
      <c r="D2898" s="45"/>
      <c r="E2898" s="18"/>
      <c r="F2898" s="8"/>
      <c r="G2898" s="8"/>
      <c r="H2898" s="14"/>
      <c r="I2898" s="8"/>
      <c r="J2898" s="1"/>
      <c r="K2898" s="1"/>
      <c r="L2898" s="2"/>
      <c r="M2898" s="2"/>
      <c r="N2898" s="2"/>
      <c r="O2898" s="15"/>
      <c r="P2898" s="17"/>
      <c r="Q2898" s="2"/>
      <c r="R2898" s="4"/>
      <c r="S2898" s="15"/>
      <c r="T2898" s="15"/>
      <c r="U2898" s="16"/>
      <c r="V2898" s="2"/>
      <c r="W2898" s="3"/>
      <c r="X2898" s="5"/>
      <c r="Y2898" s="8"/>
      <c r="Z2898" s="5"/>
      <c r="AA2898" s="1"/>
      <c r="AB2898" s="8"/>
      <c r="AC2898" s="3"/>
      <c r="AD2898" s="1"/>
      <c r="AE2898" s="3"/>
      <c r="AF2898" s="3"/>
      <c r="AG2898" s="4"/>
      <c r="AH2898" s="4"/>
      <c r="AI2898" s="4"/>
      <c r="AJ2898" s="1"/>
      <c r="AK2898" s="1"/>
      <c r="AL2898" s="1"/>
      <c r="AM2898" s="1"/>
    </row>
    <row r="2899" spans="1:177" ht="15" customHeight="1" x14ac:dyDescent="0.2">
      <c r="A2899" s="74"/>
      <c r="B2899" s="2"/>
      <c r="C2899" s="2"/>
      <c r="D2899" s="45"/>
      <c r="E2899" s="18"/>
      <c r="F2899" s="8"/>
      <c r="G2899" s="8"/>
      <c r="H2899" s="14"/>
      <c r="I2899" s="8"/>
      <c r="J2899" s="1"/>
      <c r="K2899" s="1"/>
      <c r="L2899" s="2"/>
      <c r="M2899" s="2"/>
      <c r="N2899" s="2"/>
      <c r="O2899" s="15"/>
      <c r="P2899" s="17"/>
      <c r="Q2899" s="2"/>
      <c r="R2899" s="4"/>
      <c r="S2899" s="15"/>
      <c r="T2899" s="15"/>
      <c r="U2899" s="16"/>
      <c r="V2899" s="2"/>
      <c r="W2899" s="3"/>
      <c r="X2899" s="5"/>
      <c r="Y2899" s="8"/>
      <c r="Z2899" s="5"/>
      <c r="AA2899" s="1"/>
      <c r="AB2899" s="8"/>
      <c r="AC2899" s="3"/>
      <c r="AD2899" s="1"/>
      <c r="AE2899" s="3"/>
      <c r="AF2899" s="3"/>
      <c r="AG2899" s="4"/>
      <c r="AH2899" s="4"/>
      <c r="AI2899" s="4"/>
      <c r="AJ2899" s="1"/>
      <c r="AK2899" s="1"/>
      <c r="AL2899" s="1"/>
      <c r="AM2899" s="1"/>
    </row>
    <row r="2900" spans="1:177" ht="15" customHeight="1" x14ac:dyDescent="0.2">
      <c r="A2900" s="74"/>
      <c r="B2900" s="2"/>
      <c r="C2900" s="2"/>
      <c r="D2900" s="45"/>
      <c r="E2900" s="18"/>
      <c r="F2900" s="8"/>
      <c r="G2900" s="8"/>
      <c r="H2900" s="14"/>
      <c r="I2900" s="8"/>
      <c r="J2900" s="1"/>
      <c r="K2900" s="1"/>
      <c r="L2900" s="2"/>
      <c r="M2900" s="2"/>
      <c r="N2900" s="2"/>
      <c r="O2900" s="15"/>
      <c r="P2900" s="17"/>
      <c r="Q2900" s="2"/>
      <c r="R2900" s="4"/>
      <c r="S2900" s="15"/>
      <c r="T2900" s="15"/>
      <c r="U2900" s="16"/>
      <c r="V2900" s="2"/>
      <c r="W2900" s="3"/>
      <c r="X2900" s="5"/>
      <c r="Y2900" s="8"/>
      <c r="Z2900" s="5"/>
      <c r="AA2900" s="1"/>
      <c r="AB2900" s="8"/>
      <c r="AC2900" s="3"/>
      <c r="AD2900" s="1"/>
      <c r="AE2900" s="3"/>
      <c r="AF2900" s="3"/>
      <c r="AG2900" s="4"/>
      <c r="AH2900" s="4"/>
      <c r="AI2900" s="4"/>
      <c r="AJ2900" s="1"/>
      <c r="AK2900" s="1"/>
      <c r="AL2900" s="1"/>
      <c r="AM2900" s="1"/>
    </row>
    <row r="2901" spans="1:177" ht="15" customHeight="1" x14ac:dyDescent="0.2">
      <c r="A2901" s="74"/>
      <c r="B2901" s="2"/>
      <c r="C2901" s="2"/>
      <c r="D2901" s="45"/>
      <c r="E2901" s="18"/>
      <c r="F2901" s="8"/>
      <c r="G2901" s="8"/>
      <c r="H2901" s="14"/>
      <c r="I2901" s="8"/>
      <c r="J2901" s="1"/>
      <c r="K2901" s="1"/>
      <c r="L2901" s="2"/>
      <c r="M2901" s="2"/>
      <c r="N2901" s="2"/>
      <c r="O2901" s="15"/>
      <c r="P2901" s="17"/>
      <c r="Q2901" s="2"/>
      <c r="R2901" s="4"/>
      <c r="S2901" s="15"/>
      <c r="T2901" s="15"/>
      <c r="U2901" s="16"/>
      <c r="V2901" s="2"/>
      <c r="W2901" s="3"/>
      <c r="X2901" s="5"/>
      <c r="Y2901" s="8"/>
      <c r="Z2901" s="5"/>
      <c r="AA2901" s="1"/>
      <c r="AB2901" s="8"/>
      <c r="AC2901" s="3"/>
      <c r="AD2901" s="1"/>
      <c r="AE2901" s="3"/>
      <c r="AF2901" s="3"/>
      <c r="AG2901" s="4"/>
      <c r="AH2901" s="4"/>
      <c r="AI2901" s="4"/>
      <c r="AJ2901" s="1"/>
      <c r="AK2901" s="1"/>
      <c r="AL2901" s="1"/>
      <c r="AM2901" s="1"/>
    </row>
    <row r="2902" spans="1:177" ht="15" customHeight="1" x14ac:dyDescent="0.2">
      <c r="A2902" s="74"/>
      <c r="B2902" s="2"/>
      <c r="C2902" s="2"/>
      <c r="D2902" s="45"/>
      <c r="E2902" s="18"/>
      <c r="F2902" s="8"/>
      <c r="G2902" s="8"/>
      <c r="H2902" s="14"/>
      <c r="I2902" s="8"/>
      <c r="J2902" s="1"/>
      <c r="K2902" s="1"/>
      <c r="L2902" s="2"/>
      <c r="M2902" s="2"/>
      <c r="N2902" s="2"/>
      <c r="O2902" s="15"/>
      <c r="P2902" s="17"/>
      <c r="Q2902" s="2"/>
      <c r="R2902" s="4"/>
      <c r="S2902" s="15"/>
      <c r="T2902" s="15"/>
      <c r="U2902" s="16"/>
      <c r="V2902" s="2"/>
      <c r="W2902" s="3"/>
      <c r="X2902" s="5"/>
      <c r="Y2902" s="8"/>
      <c r="Z2902" s="5"/>
      <c r="AA2902" s="23"/>
      <c r="AB2902" s="22"/>
      <c r="AC2902" s="9"/>
      <c r="AD2902" s="23"/>
      <c r="AE2902" s="9"/>
      <c r="AF2902" s="9"/>
      <c r="AG2902" s="36"/>
      <c r="AH2902" s="36"/>
      <c r="AI2902" s="36"/>
      <c r="AJ2902" s="23"/>
      <c r="AK2902" s="23"/>
      <c r="AL2902" s="23"/>
      <c r="AM2902" s="23"/>
      <c r="AN2902" s="23"/>
      <c r="AO2902" s="23"/>
      <c r="AP2902" s="23"/>
      <c r="AQ2902" s="23"/>
      <c r="AR2902" s="23"/>
      <c r="AS2902" s="23"/>
      <c r="AT2902" s="23"/>
      <c r="AU2902" s="23"/>
      <c r="AV2902" s="23"/>
      <c r="AW2902" s="23"/>
      <c r="AX2902" s="23"/>
      <c r="AY2902" s="23"/>
      <c r="AZ2902" s="23"/>
      <c r="BA2902" s="23"/>
      <c r="BB2902" s="23"/>
      <c r="BC2902" s="23"/>
      <c r="BD2902" s="23"/>
      <c r="BE2902" s="23"/>
      <c r="BF2902" s="23"/>
      <c r="BG2902" s="23"/>
      <c r="BH2902" s="23"/>
      <c r="BI2902" s="23"/>
      <c r="BJ2902" s="23"/>
      <c r="BK2902" s="23"/>
      <c r="BL2902" s="23"/>
      <c r="BM2902" s="23"/>
      <c r="BN2902" s="23"/>
      <c r="BO2902" s="23"/>
      <c r="BP2902" s="23"/>
      <c r="BQ2902" s="23"/>
      <c r="BR2902" s="23"/>
      <c r="BS2902" s="23"/>
      <c r="BT2902" s="23"/>
      <c r="BU2902" s="23"/>
      <c r="BV2902" s="23"/>
      <c r="BW2902" s="23"/>
      <c r="BX2902" s="23"/>
      <c r="BY2902" s="23"/>
      <c r="BZ2902" s="23"/>
      <c r="CA2902" s="23"/>
      <c r="CB2902" s="23"/>
      <c r="CC2902" s="23"/>
      <c r="CD2902" s="23"/>
      <c r="CE2902" s="23"/>
      <c r="CF2902" s="23"/>
      <c r="CG2902" s="23"/>
      <c r="CH2902" s="23"/>
      <c r="CI2902" s="23"/>
      <c r="CJ2902" s="23"/>
      <c r="CK2902" s="23"/>
      <c r="CL2902" s="23"/>
      <c r="CM2902" s="23"/>
      <c r="CN2902" s="23"/>
      <c r="CO2902" s="23"/>
      <c r="CP2902" s="23"/>
      <c r="CQ2902" s="23"/>
      <c r="CR2902" s="23"/>
      <c r="CS2902" s="23"/>
      <c r="CT2902" s="23"/>
      <c r="CU2902" s="23"/>
      <c r="CV2902" s="23"/>
      <c r="CW2902" s="23"/>
      <c r="CX2902" s="23"/>
      <c r="CY2902" s="23"/>
      <c r="CZ2902" s="23"/>
      <c r="DA2902" s="23"/>
      <c r="DB2902" s="23"/>
      <c r="DC2902" s="23"/>
      <c r="DD2902" s="23"/>
      <c r="DE2902" s="23"/>
      <c r="DF2902" s="23"/>
      <c r="DG2902" s="23"/>
      <c r="DH2902" s="23"/>
      <c r="DI2902" s="23"/>
      <c r="DJ2902" s="23"/>
      <c r="DK2902" s="23"/>
      <c r="DL2902" s="23"/>
      <c r="DM2902" s="23"/>
      <c r="DN2902" s="23"/>
      <c r="DO2902" s="23"/>
      <c r="DP2902" s="23"/>
      <c r="DQ2902" s="23"/>
      <c r="DR2902" s="23"/>
      <c r="DS2902" s="23"/>
      <c r="DT2902" s="23"/>
      <c r="DU2902" s="23"/>
      <c r="DV2902" s="23"/>
      <c r="DW2902" s="23"/>
      <c r="DX2902" s="23"/>
      <c r="DY2902" s="23"/>
      <c r="DZ2902" s="23"/>
      <c r="EA2902" s="23"/>
      <c r="EB2902" s="23"/>
      <c r="EC2902" s="23"/>
      <c r="ED2902" s="23"/>
      <c r="EE2902" s="23"/>
      <c r="EF2902" s="23"/>
      <c r="EG2902" s="23"/>
      <c r="EH2902" s="23"/>
      <c r="EI2902" s="23"/>
      <c r="EJ2902" s="23"/>
      <c r="EK2902" s="23"/>
      <c r="EL2902" s="23"/>
      <c r="EM2902" s="23"/>
      <c r="EN2902" s="23"/>
      <c r="EO2902" s="23"/>
      <c r="EP2902" s="23"/>
      <c r="EQ2902" s="23"/>
      <c r="ER2902" s="23"/>
      <c r="ES2902" s="23"/>
      <c r="ET2902" s="23"/>
      <c r="EU2902" s="23"/>
      <c r="EV2902" s="23"/>
      <c r="EW2902" s="23"/>
      <c r="EX2902" s="23"/>
      <c r="EY2902" s="23"/>
      <c r="EZ2902" s="23"/>
      <c r="FA2902" s="23"/>
      <c r="FB2902" s="23"/>
      <c r="FC2902" s="23"/>
      <c r="FD2902" s="23"/>
      <c r="FE2902" s="23"/>
      <c r="FF2902" s="23"/>
      <c r="FG2902" s="23"/>
      <c r="FH2902" s="23"/>
      <c r="FI2902" s="23"/>
      <c r="FJ2902" s="23"/>
      <c r="FK2902" s="23"/>
      <c r="FL2902" s="23"/>
      <c r="FM2902" s="23"/>
      <c r="FN2902" s="23"/>
      <c r="FO2902" s="23"/>
      <c r="FP2902" s="23"/>
      <c r="FQ2902" s="23"/>
      <c r="FR2902" s="23"/>
      <c r="FS2902" s="23"/>
      <c r="FT2902" s="23"/>
      <c r="FU2902" s="23"/>
    </row>
    <row r="2903" spans="1:177" ht="15" customHeight="1" x14ac:dyDescent="0.2">
      <c r="A2903" s="74"/>
      <c r="B2903" s="2"/>
      <c r="C2903" s="2"/>
      <c r="D2903" s="45"/>
      <c r="E2903" s="18"/>
      <c r="F2903" s="8"/>
      <c r="G2903" s="8"/>
      <c r="H2903" s="14"/>
      <c r="I2903" s="8"/>
      <c r="J2903" s="1"/>
      <c r="K2903" s="1"/>
      <c r="L2903" s="2"/>
      <c r="M2903" s="2"/>
      <c r="N2903" s="2"/>
      <c r="O2903" s="15"/>
      <c r="P2903" s="17"/>
      <c r="Q2903" s="2"/>
      <c r="R2903" s="4"/>
      <c r="S2903" s="15"/>
      <c r="T2903" s="15"/>
      <c r="U2903" s="16"/>
      <c r="V2903" s="2"/>
      <c r="W2903" s="3"/>
      <c r="X2903" s="5"/>
      <c r="Y2903" s="8"/>
      <c r="Z2903" s="5"/>
      <c r="AA2903" s="1"/>
      <c r="AB2903" s="8"/>
      <c r="AC2903" s="3"/>
      <c r="AD2903" s="1"/>
      <c r="AE2903" s="3"/>
      <c r="AF2903" s="3"/>
      <c r="AG2903" s="4"/>
      <c r="AH2903" s="4"/>
      <c r="AI2903" s="4"/>
      <c r="AJ2903" s="1"/>
      <c r="AK2903" s="1"/>
      <c r="AL2903" s="1"/>
      <c r="AM2903" s="1"/>
    </row>
    <row r="2904" spans="1:177" ht="15" customHeight="1" x14ac:dyDescent="0.2">
      <c r="A2904" s="74"/>
      <c r="B2904" s="2"/>
      <c r="C2904" s="2"/>
      <c r="D2904" s="45"/>
      <c r="E2904" s="18"/>
      <c r="F2904" s="8"/>
      <c r="G2904" s="8"/>
      <c r="H2904" s="14"/>
      <c r="I2904" s="8"/>
      <c r="J2904" s="1"/>
      <c r="K2904" s="1"/>
      <c r="L2904" s="2"/>
      <c r="M2904" s="2"/>
      <c r="N2904" s="2"/>
      <c r="O2904" s="15"/>
      <c r="P2904" s="17"/>
      <c r="Q2904" s="2"/>
      <c r="R2904" s="4"/>
      <c r="S2904" s="15"/>
      <c r="T2904" s="15"/>
      <c r="U2904" s="16"/>
      <c r="V2904" s="2"/>
      <c r="W2904" s="3"/>
      <c r="X2904" s="5"/>
      <c r="Y2904" s="8"/>
      <c r="Z2904" s="5"/>
      <c r="AA2904" s="1"/>
      <c r="AB2904" s="8"/>
      <c r="AC2904" s="3"/>
      <c r="AD2904" s="1"/>
      <c r="AE2904" s="3"/>
      <c r="AF2904" s="3"/>
      <c r="AG2904" s="4"/>
      <c r="AH2904" s="4"/>
      <c r="AI2904" s="4"/>
      <c r="AJ2904" s="1"/>
      <c r="AK2904" s="1"/>
      <c r="AL2904" s="1"/>
      <c r="AM2904" s="1"/>
    </row>
    <row r="2905" spans="1:177" ht="15" customHeight="1" x14ac:dyDescent="0.2">
      <c r="A2905" s="74"/>
      <c r="B2905" s="2"/>
      <c r="C2905" s="2"/>
      <c r="D2905" s="45"/>
      <c r="E2905" s="18"/>
      <c r="F2905" s="8"/>
      <c r="G2905" s="8"/>
      <c r="H2905" s="14"/>
      <c r="I2905" s="8"/>
      <c r="J2905" s="1"/>
      <c r="K2905" s="1"/>
      <c r="L2905" s="2"/>
      <c r="M2905" s="2"/>
      <c r="N2905" s="2"/>
      <c r="O2905" s="15"/>
      <c r="P2905" s="17"/>
      <c r="Q2905" s="2"/>
      <c r="R2905" s="4"/>
      <c r="S2905" s="15"/>
      <c r="T2905" s="15"/>
      <c r="U2905" s="16"/>
      <c r="V2905" s="2"/>
      <c r="W2905" s="3"/>
      <c r="X2905" s="5"/>
      <c r="Y2905" s="8"/>
      <c r="Z2905" s="5"/>
      <c r="AA2905" s="1"/>
      <c r="AB2905" s="8"/>
      <c r="AC2905" s="3"/>
      <c r="AD2905" s="1"/>
      <c r="AE2905" s="3"/>
      <c r="AF2905" s="3"/>
      <c r="AG2905" s="4"/>
      <c r="AH2905" s="4"/>
      <c r="AI2905" s="4"/>
      <c r="AJ2905" s="1"/>
      <c r="AK2905" s="1"/>
      <c r="AL2905" s="1"/>
      <c r="AM2905" s="1"/>
    </row>
    <row r="2906" spans="1:177" ht="15" customHeight="1" x14ac:dyDescent="0.2">
      <c r="A2906" s="74"/>
      <c r="B2906" s="2"/>
      <c r="C2906" s="2"/>
      <c r="D2906" s="45"/>
      <c r="E2906" s="18"/>
      <c r="F2906" s="8"/>
      <c r="G2906" s="8"/>
      <c r="H2906" s="14"/>
      <c r="I2906" s="8"/>
      <c r="J2906" s="1"/>
      <c r="K2906" s="1"/>
      <c r="L2906" s="2"/>
      <c r="M2906" s="2"/>
      <c r="N2906" s="2"/>
      <c r="O2906" s="15"/>
      <c r="P2906" s="17"/>
      <c r="Q2906" s="2"/>
      <c r="R2906" s="4"/>
      <c r="S2906" s="15"/>
      <c r="T2906" s="15"/>
      <c r="U2906" s="16"/>
      <c r="V2906" s="2"/>
      <c r="W2906" s="3"/>
      <c r="X2906" s="5"/>
      <c r="Y2906" s="8"/>
      <c r="Z2906" s="5"/>
      <c r="AA2906" s="1"/>
      <c r="AB2906" s="8"/>
      <c r="AC2906" s="3"/>
      <c r="AD2906" s="1"/>
      <c r="AE2906" s="3"/>
      <c r="AF2906" s="3"/>
      <c r="AG2906" s="4"/>
      <c r="AH2906" s="4"/>
      <c r="AI2906" s="4"/>
      <c r="AJ2906" s="1"/>
      <c r="AK2906" s="1"/>
      <c r="AL2906" s="1"/>
      <c r="AM2906" s="1"/>
    </row>
    <row r="2907" spans="1:177" ht="15" customHeight="1" x14ac:dyDescent="0.2">
      <c r="A2907" s="74"/>
      <c r="B2907" s="2"/>
      <c r="C2907" s="2"/>
      <c r="D2907" s="45"/>
      <c r="E2907" s="18"/>
      <c r="F2907" s="8"/>
      <c r="G2907" s="8"/>
      <c r="H2907" s="14"/>
      <c r="I2907" s="8"/>
      <c r="J2907" s="1"/>
      <c r="K2907" s="1"/>
      <c r="L2907" s="2"/>
      <c r="M2907" s="2"/>
      <c r="N2907" s="2"/>
      <c r="O2907" s="15"/>
      <c r="P2907" s="17"/>
      <c r="Q2907" s="2"/>
      <c r="R2907" s="4"/>
      <c r="S2907" s="15"/>
      <c r="T2907" s="15"/>
      <c r="U2907" s="16"/>
      <c r="V2907" s="2"/>
      <c r="W2907" s="3"/>
      <c r="X2907" s="5"/>
      <c r="Y2907" s="8"/>
      <c r="Z2907" s="5"/>
      <c r="AA2907" s="1"/>
      <c r="AB2907" s="8"/>
      <c r="AC2907" s="3"/>
      <c r="AD2907" s="1"/>
      <c r="AE2907" s="3"/>
      <c r="AF2907" s="3"/>
      <c r="AG2907" s="4"/>
      <c r="AH2907" s="4"/>
      <c r="AI2907" s="4"/>
      <c r="AJ2907" s="1"/>
      <c r="AK2907" s="1"/>
      <c r="AL2907" s="1"/>
      <c r="AM2907" s="1"/>
    </row>
    <row r="2908" spans="1:177" ht="15" customHeight="1" x14ac:dyDescent="0.2">
      <c r="A2908" s="74"/>
      <c r="B2908" s="2"/>
      <c r="C2908" s="2"/>
      <c r="D2908" s="45"/>
      <c r="E2908" s="18"/>
      <c r="F2908" s="8"/>
      <c r="G2908" s="8"/>
      <c r="H2908" s="14"/>
      <c r="I2908" s="8"/>
      <c r="J2908" s="1"/>
      <c r="K2908" s="1"/>
      <c r="L2908" s="2"/>
      <c r="M2908" s="2"/>
      <c r="N2908" s="2"/>
      <c r="O2908" s="15"/>
      <c r="P2908" s="17"/>
      <c r="Q2908" s="2"/>
      <c r="R2908" s="4"/>
      <c r="S2908" s="15"/>
      <c r="T2908" s="15"/>
      <c r="U2908" s="16"/>
      <c r="V2908" s="2"/>
      <c r="W2908" s="3"/>
      <c r="X2908" s="5"/>
      <c r="Y2908" s="8"/>
      <c r="Z2908" s="5"/>
      <c r="AA2908" s="1"/>
      <c r="AB2908" s="8"/>
      <c r="AC2908" s="3"/>
      <c r="AD2908" s="1"/>
      <c r="AE2908" s="3"/>
      <c r="AF2908" s="3"/>
      <c r="AG2908" s="4"/>
      <c r="AH2908" s="4"/>
      <c r="AI2908" s="4"/>
      <c r="AJ2908" s="1"/>
      <c r="AK2908" s="1"/>
      <c r="AL2908" s="1"/>
      <c r="AM2908" s="1"/>
    </row>
    <row r="2909" spans="1:177" ht="15" customHeight="1" x14ac:dyDescent="0.2">
      <c r="A2909" s="74"/>
      <c r="B2909" s="2"/>
      <c r="C2909" s="2"/>
      <c r="D2909" s="45"/>
      <c r="E2909" s="18"/>
      <c r="F2909" s="8"/>
      <c r="G2909" s="8"/>
      <c r="H2909" s="14"/>
      <c r="I2909" s="8"/>
      <c r="J2909" s="1"/>
      <c r="K2909" s="1"/>
      <c r="L2909" s="2"/>
      <c r="M2909" s="2"/>
      <c r="N2909" s="2"/>
      <c r="O2909" s="15"/>
      <c r="P2909" s="17"/>
      <c r="Q2909" s="2"/>
      <c r="R2909" s="4"/>
      <c r="S2909" s="15"/>
      <c r="T2909" s="15"/>
      <c r="U2909" s="16"/>
      <c r="V2909" s="2"/>
      <c r="W2909" s="3"/>
      <c r="X2909" s="5"/>
      <c r="Y2909" s="8"/>
      <c r="Z2909" s="5"/>
      <c r="AA2909" s="1"/>
      <c r="AB2909" s="8"/>
      <c r="AC2909" s="3"/>
      <c r="AD2909" s="1"/>
      <c r="AE2909" s="3"/>
      <c r="AF2909" s="3"/>
      <c r="AG2909" s="4"/>
      <c r="AH2909" s="4"/>
      <c r="AI2909" s="4"/>
      <c r="AJ2909" s="1"/>
      <c r="AK2909" s="1"/>
      <c r="AL2909" s="1"/>
      <c r="AM2909" s="1"/>
    </row>
    <row r="2910" spans="1:177" ht="15" customHeight="1" x14ac:dyDescent="0.2">
      <c r="A2910" s="74"/>
      <c r="B2910" s="2"/>
      <c r="C2910" s="2"/>
      <c r="D2910" s="45"/>
      <c r="E2910" s="18"/>
      <c r="F2910" s="8"/>
      <c r="G2910" s="8"/>
      <c r="H2910" s="14"/>
      <c r="I2910" s="8"/>
      <c r="J2910" s="1"/>
      <c r="K2910" s="1"/>
      <c r="L2910" s="2"/>
      <c r="M2910" s="2"/>
      <c r="N2910" s="2"/>
      <c r="O2910" s="15"/>
      <c r="P2910" s="17"/>
      <c r="Q2910" s="2"/>
      <c r="R2910" s="4"/>
      <c r="S2910" s="15"/>
      <c r="T2910" s="15"/>
      <c r="U2910" s="16"/>
      <c r="V2910" s="2"/>
      <c r="W2910" s="3"/>
      <c r="X2910" s="5"/>
      <c r="Y2910" s="8"/>
      <c r="Z2910" s="5"/>
      <c r="AA2910" s="1"/>
      <c r="AB2910" s="8"/>
      <c r="AC2910" s="3"/>
      <c r="AD2910" s="1"/>
      <c r="AE2910" s="3"/>
      <c r="AF2910" s="3"/>
      <c r="AG2910" s="4"/>
      <c r="AH2910" s="4"/>
      <c r="AI2910" s="4"/>
      <c r="AJ2910" s="1"/>
      <c r="AK2910" s="1"/>
      <c r="AL2910" s="1"/>
      <c r="AM2910" s="1"/>
    </row>
    <row r="2911" spans="1:177" ht="15" customHeight="1" x14ac:dyDescent="0.2">
      <c r="A2911" s="74"/>
      <c r="B2911" s="2"/>
      <c r="C2911" s="2"/>
      <c r="D2911" s="45"/>
      <c r="E2911" s="18"/>
      <c r="F2911" s="8"/>
      <c r="G2911" s="8"/>
      <c r="H2911" s="14"/>
      <c r="I2911" s="8"/>
      <c r="J2911" s="1"/>
      <c r="K2911" s="1"/>
      <c r="L2911" s="2"/>
      <c r="M2911" s="2"/>
      <c r="N2911" s="2"/>
      <c r="O2911" s="15"/>
      <c r="P2911" s="17"/>
      <c r="Q2911" s="2"/>
      <c r="R2911" s="4"/>
      <c r="S2911" s="15"/>
      <c r="T2911" s="15"/>
      <c r="U2911" s="16"/>
      <c r="V2911" s="2"/>
      <c r="W2911" s="3"/>
      <c r="X2911" s="5"/>
      <c r="Y2911" s="8"/>
      <c r="Z2911" s="5"/>
      <c r="AA2911" s="1"/>
      <c r="AB2911" s="8"/>
      <c r="AC2911" s="3"/>
      <c r="AD2911" s="1"/>
      <c r="AE2911" s="3"/>
      <c r="AF2911" s="3"/>
      <c r="AG2911" s="4"/>
      <c r="AH2911" s="4"/>
      <c r="AI2911" s="4"/>
      <c r="AJ2911" s="1"/>
      <c r="AK2911" s="1"/>
      <c r="AL2911" s="1"/>
      <c r="AM2911" s="1"/>
    </row>
    <row r="2912" spans="1:177" ht="15" customHeight="1" x14ac:dyDescent="0.2">
      <c r="A2912" s="74"/>
      <c r="B2912" s="2"/>
      <c r="C2912" s="2"/>
      <c r="D2912" s="45"/>
      <c r="E2912" s="18"/>
      <c r="F2912" s="8"/>
      <c r="G2912" s="8"/>
      <c r="H2912" s="14"/>
      <c r="I2912" s="8"/>
      <c r="J2912" s="1"/>
      <c r="K2912" s="1"/>
      <c r="L2912" s="2"/>
      <c r="M2912" s="2"/>
      <c r="N2912" s="2"/>
      <c r="O2912" s="15"/>
      <c r="P2912" s="17"/>
      <c r="Q2912" s="2"/>
      <c r="R2912" s="4"/>
      <c r="S2912" s="15"/>
      <c r="T2912" s="15"/>
      <c r="U2912" s="16"/>
      <c r="V2912" s="2"/>
      <c r="W2912" s="3"/>
      <c r="X2912" s="5"/>
      <c r="Y2912" s="8"/>
      <c r="Z2912" s="5"/>
      <c r="AA2912" s="1"/>
      <c r="AB2912" s="8"/>
      <c r="AC2912" s="3"/>
      <c r="AD2912" s="1"/>
      <c r="AE2912" s="3"/>
      <c r="AF2912" s="3"/>
      <c r="AG2912" s="4"/>
      <c r="AH2912" s="4"/>
      <c r="AI2912" s="4"/>
      <c r="AJ2912" s="1"/>
      <c r="AK2912" s="1"/>
      <c r="AL2912" s="1"/>
      <c r="AM2912" s="1"/>
    </row>
    <row r="2913" spans="1:39" ht="15" customHeight="1" x14ac:dyDescent="0.2">
      <c r="A2913" s="74"/>
      <c r="B2913" s="2"/>
      <c r="C2913" s="2"/>
      <c r="D2913" s="45"/>
      <c r="E2913" s="18"/>
      <c r="F2913" s="8"/>
      <c r="G2913" s="8"/>
      <c r="H2913" s="14"/>
      <c r="I2913" s="8"/>
      <c r="J2913" s="1"/>
      <c r="K2913" s="1"/>
      <c r="L2913" s="2"/>
      <c r="M2913" s="2"/>
      <c r="N2913" s="2"/>
      <c r="O2913" s="15"/>
      <c r="P2913" s="17"/>
      <c r="Q2913" s="2"/>
      <c r="R2913" s="4"/>
      <c r="S2913" s="15"/>
      <c r="T2913" s="15"/>
      <c r="U2913" s="16"/>
      <c r="V2913" s="2"/>
      <c r="W2913" s="3"/>
      <c r="X2913" s="5"/>
      <c r="Y2913" s="8"/>
      <c r="Z2913" s="5"/>
      <c r="AA2913" s="1"/>
      <c r="AB2913" s="8"/>
      <c r="AC2913" s="3"/>
      <c r="AD2913" s="1"/>
      <c r="AE2913" s="3"/>
      <c r="AF2913" s="3"/>
      <c r="AG2913" s="4"/>
      <c r="AH2913" s="4"/>
      <c r="AI2913" s="4"/>
      <c r="AJ2913" s="1"/>
      <c r="AK2913" s="1"/>
      <c r="AL2913" s="1"/>
      <c r="AM2913" s="1"/>
    </row>
    <row r="2914" spans="1:39" ht="15" customHeight="1" x14ac:dyDescent="0.2">
      <c r="A2914" s="74"/>
      <c r="B2914" s="2"/>
      <c r="C2914" s="2"/>
      <c r="D2914" s="45"/>
      <c r="E2914" s="18"/>
      <c r="F2914" s="8"/>
      <c r="G2914" s="8"/>
      <c r="H2914" s="14"/>
      <c r="I2914" s="8"/>
      <c r="J2914" s="1"/>
      <c r="K2914" s="1"/>
      <c r="L2914" s="2"/>
      <c r="M2914" s="2"/>
      <c r="N2914" s="2"/>
      <c r="O2914" s="15"/>
      <c r="P2914" s="17"/>
      <c r="Q2914" s="2"/>
      <c r="R2914" s="4"/>
      <c r="S2914" s="15"/>
      <c r="T2914" s="15"/>
      <c r="U2914" s="16"/>
      <c r="V2914" s="2"/>
      <c r="W2914" s="3"/>
      <c r="X2914" s="5"/>
      <c r="Y2914" s="8"/>
      <c r="Z2914" s="5"/>
      <c r="AA2914" s="1"/>
      <c r="AB2914" s="8"/>
      <c r="AC2914" s="3"/>
      <c r="AD2914" s="1"/>
      <c r="AE2914" s="3"/>
      <c r="AF2914" s="3"/>
      <c r="AG2914" s="4"/>
      <c r="AH2914" s="4"/>
      <c r="AI2914" s="4"/>
      <c r="AJ2914" s="1"/>
      <c r="AK2914" s="1"/>
      <c r="AL2914" s="1"/>
      <c r="AM2914" s="1"/>
    </row>
    <row r="2915" spans="1:39" ht="15" customHeight="1" x14ac:dyDescent="0.2">
      <c r="A2915" s="74"/>
      <c r="B2915" s="2"/>
      <c r="C2915" s="2"/>
      <c r="D2915" s="45"/>
      <c r="E2915" s="18"/>
      <c r="F2915" s="8"/>
      <c r="G2915" s="8"/>
      <c r="H2915" s="14"/>
      <c r="I2915" s="8"/>
      <c r="J2915" s="1"/>
      <c r="K2915" s="1"/>
      <c r="L2915" s="2"/>
      <c r="M2915" s="2"/>
      <c r="N2915" s="2"/>
      <c r="O2915" s="15"/>
      <c r="P2915" s="17"/>
      <c r="Q2915" s="2"/>
      <c r="R2915" s="4"/>
      <c r="S2915" s="15"/>
      <c r="T2915" s="15"/>
      <c r="U2915" s="16"/>
      <c r="V2915" s="2"/>
      <c r="W2915" s="3"/>
      <c r="X2915" s="5"/>
      <c r="Y2915" s="8"/>
      <c r="Z2915" s="5"/>
      <c r="AA2915" s="1"/>
      <c r="AB2915" s="8"/>
      <c r="AC2915" s="3"/>
      <c r="AD2915" s="1"/>
      <c r="AE2915" s="3"/>
      <c r="AF2915" s="3"/>
      <c r="AG2915" s="4"/>
      <c r="AH2915" s="4"/>
      <c r="AI2915" s="4"/>
      <c r="AJ2915" s="1"/>
      <c r="AK2915" s="1"/>
      <c r="AL2915" s="1"/>
      <c r="AM2915" s="1"/>
    </row>
    <row r="2916" spans="1:39" ht="15" customHeight="1" x14ac:dyDescent="0.2">
      <c r="A2916" s="74"/>
      <c r="B2916" s="2"/>
      <c r="C2916" s="2"/>
      <c r="D2916" s="45"/>
      <c r="E2916" s="18"/>
      <c r="F2916" s="8"/>
      <c r="G2916" s="8"/>
      <c r="H2916" s="14"/>
      <c r="I2916" s="8"/>
      <c r="J2916" s="1"/>
      <c r="K2916" s="1"/>
      <c r="L2916" s="2"/>
      <c r="M2916" s="2"/>
      <c r="N2916" s="2"/>
      <c r="O2916" s="15"/>
      <c r="P2916" s="17"/>
      <c r="Q2916" s="2"/>
      <c r="R2916" s="4"/>
      <c r="S2916" s="15"/>
      <c r="T2916" s="15"/>
      <c r="U2916" s="16"/>
      <c r="V2916" s="2"/>
      <c r="W2916" s="3"/>
      <c r="X2916" s="5"/>
      <c r="Y2916" s="8"/>
      <c r="Z2916" s="5"/>
      <c r="AA2916" s="1"/>
      <c r="AB2916" s="8"/>
      <c r="AC2916" s="3"/>
      <c r="AD2916" s="1"/>
      <c r="AE2916" s="3"/>
      <c r="AF2916" s="3"/>
      <c r="AG2916" s="4"/>
      <c r="AH2916" s="4"/>
      <c r="AI2916" s="4"/>
      <c r="AJ2916" s="1"/>
      <c r="AK2916" s="1"/>
      <c r="AL2916" s="1"/>
      <c r="AM2916" s="1"/>
    </row>
    <row r="2917" spans="1:39" ht="15" customHeight="1" x14ac:dyDescent="0.2">
      <c r="A2917" s="74"/>
      <c r="B2917" s="2"/>
      <c r="C2917" s="2"/>
      <c r="D2917" s="45"/>
      <c r="E2917" s="18"/>
      <c r="F2917" s="8"/>
      <c r="G2917" s="8"/>
      <c r="H2917" s="14"/>
      <c r="I2917" s="8"/>
      <c r="J2917" s="1"/>
      <c r="K2917" s="1"/>
      <c r="L2917" s="2"/>
      <c r="M2917" s="2"/>
      <c r="N2917" s="2"/>
      <c r="O2917" s="15"/>
      <c r="P2917" s="17"/>
      <c r="Q2917" s="2"/>
      <c r="R2917" s="4"/>
      <c r="S2917" s="15"/>
      <c r="T2917" s="15"/>
      <c r="U2917" s="16"/>
      <c r="V2917" s="2"/>
      <c r="W2917" s="3"/>
      <c r="X2917" s="5"/>
      <c r="Y2917" s="8"/>
      <c r="Z2917" s="5"/>
      <c r="AA2917" s="1"/>
      <c r="AB2917" s="8"/>
      <c r="AC2917" s="3"/>
      <c r="AD2917" s="1"/>
      <c r="AE2917" s="3"/>
      <c r="AF2917" s="3"/>
      <c r="AG2917" s="4"/>
      <c r="AH2917" s="4"/>
      <c r="AI2917" s="4"/>
      <c r="AJ2917" s="1"/>
      <c r="AK2917" s="1"/>
      <c r="AL2917" s="1"/>
      <c r="AM2917" s="1"/>
    </row>
    <row r="2918" spans="1:39" ht="15" customHeight="1" x14ac:dyDescent="0.2">
      <c r="A2918" s="74"/>
      <c r="B2918" s="2"/>
      <c r="C2918" s="2"/>
      <c r="D2918" s="45"/>
      <c r="E2918" s="18"/>
      <c r="F2918" s="8"/>
      <c r="G2918" s="8"/>
      <c r="H2918" s="14"/>
      <c r="I2918" s="8"/>
      <c r="J2918" s="1"/>
      <c r="K2918" s="1"/>
      <c r="L2918" s="2"/>
      <c r="M2918" s="2"/>
      <c r="N2918" s="2"/>
      <c r="O2918" s="15"/>
      <c r="P2918" s="17"/>
      <c r="Q2918" s="2"/>
      <c r="R2918" s="4"/>
      <c r="S2918" s="15"/>
      <c r="T2918" s="15"/>
      <c r="U2918" s="16"/>
      <c r="V2918" s="2"/>
      <c r="W2918" s="3"/>
      <c r="X2918" s="5"/>
      <c r="Y2918" s="8"/>
      <c r="Z2918" s="5"/>
      <c r="AA2918" s="1"/>
      <c r="AB2918" s="8"/>
      <c r="AC2918" s="3"/>
      <c r="AD2918" s="1"/>
      <c r="AE2918" s="3"/>
      <c r="AF2918" s="3"/>
      <c r="AG2918" s="4"/>
      <c r="AH2918" s="4"/>
      <c r="AI2918" s="4"/>
      <c r="AJ2918" s="1"/>
      <c r="AK2918" s="1"/>
      <c r="AL2918" s="1"/>
      <c r="AM2918" s="1"/>
    </row>
    <row r="2919" spans="1:39" ht="15" customHeight="1" x14ac:dyDescent="0.2">
      <c r="A2919" s="74"/>
      <c r="B2919" s="2"/>
      <c r="C2919" s="2"/>
      <c r="D2919" s="45"/>
      <c r="E2919" s="18"/>
      <c r="F2919" s="8"/>
      <c r="G2919" s="8"/>
      <c r="H2919" s="14"/>
      <c r="I2919" s="8"/>
      <c r="J2919" s="1"/>
      <c r="K2919" s="1"/>
      <c r="L2919" s="2"/>
      <c r="M2919" s="2"/>
      <c r="N2919" s="2"/>
      <c r="O2919" s="15"/>
      <c r="P2919" s="17"/>
      <c r="Q2919" s="2"/>
      <c r="R2919" s="4"/>
      <c r="S2919" s="15"/>
      <c r="T2919" s="15"/>
      <c r="U2919" s="16"/>
      <c r="V2919" s="2"/>
      <c r="W2919" s="3"/>
      <c r="X2919" s="5"/>
      <c r="Y2919" s="8"/>
      <c r="Z2919" s="5"/>
      <c r="AA2919" s="1"/>
      <c r="AB2919" s="8"/>
      <c r="AC2919" s="3"/>
      <c r="AD2919" s="1"/>
      <c r="AE2919" s="3"/>
      <c r="AF2919" s="3"/>
      <c r="AG2919" s="4"/>
      <c r="AH2919" s="4"/>
      <c r="AI2919" s="4"/>
      <c r="AJ2919" s="1"/>
      <c r="AK2919" s="1"/>
      <c r="AL2919" s="1"/>
      <c r="AM2919" s="1"/>
    </row>
    <row r="2920" spans="1:39" ht="15" customHeight="1" x14ac:dyDescent="0.2">
      <c r="A2920" s="74"/>
      <c r="B2920" s="2"/>
      <c r="C2920" s="2"/>
      <c r="D2920" s="45"/>
      <c r="E2920" s="18"/>
      <c r="F2920" s="8"/>
      <c r="G2920" s="8"/>
      <c r="H2920" s="14"/>
      <c r="I2920" s="8"/>
      <c r="J2920" s="1"/>
      <c r="K2920" s="1"/>
      <c r="L2920" s="2"/>
      <c r="M2920" s="2"/>
      <c r="N2920" s="2"/>
      <c r="O2920" s="15"/>
      <c r="P2920" s="17"/>
      <c r="Q2920" s="2"/>
      <c r="R2920" s="4"/>
      <c r="S2920" s="15"/>
      <c r="T2920" s="15"/>
      <c r="U2920" s="16"/>
      <c r="V2920" s="2"/>
      <c r="W2920" s="3"/>
      <c r="X2920" s="5"/>
      <c r="Y2920" s="8"/>
      <c r="Z2920" s="5"/>
      <c r="AA2920" s="1"/>
      <c r="AB2920" s="8"/>
      <c r="AC2920" s="3"/>
      <c r="AD2920" s="1"/>
      <c r="AE2920" s="3"/>
      <c r="AF2920" s="3"/>
      <c r="AG2920" s="4"/>
      <c r="AH2920" s="4"/>
      <c r="AI2920" s="4"/>
      <c r="AJ2920" s="1"/>
      <c r="AK2920" s="1"/>
      <c r="AL2920" s="1"/>
      <c r="AM2920" s="1"/>
    </row>
    <row r="2921" spans="1:39" ht="15" customHeight="1" x14ac:dyDescent="0.2">
      <c r="A2921" s="74"/>
      <c r="B2921" s="2"/>
      <c r="C2921" s="2"/>
      <c r="D2921" s="45"/>
      <c r="E2921" s="18"/>
      <c r="F2921" s="8"/>
      <c r="G2921" s="8"/>
      <c r="H2921" s="14"/>
      <c r="I2921" s="8"/>
      <c r="J2921" s="1"/>
      <c r="K2921" s="1"/>
      <c r="L2921" s="2"/>
      <c r="M2921" s="2"/>
      <c r="N2921" s="2"/>
      <c r="O2921" s="15"/>
      <c r="P2921" s="17"/>
      <c r="Q2921" s="2"/>
      <c r="R2921" s="4"/>
      <c r="S2921" s="15"/>
      <c r="T2921" s="15"/>
      <c r="U2921" s="16"/>
      <c r="V2921" s="2"/>
      <c r="W2921" s="3"/>
      <c r="X2921" s="5"/>
      <c r="Y2921" s="8"/>
      <c r="Z2921" s="5"/>
      <c r="AA2921" s="1"/>
      <c r="AB2921" s="8"/>
      <c r="AC2921" s="3"/>
      <c r="AD2921" s="1"/>
      <c r="AE2921" s="3"/>
      <c r="AF2921" s="3"/>
      <c r="AG2921" s="4"/>
      <c r="AH2921" s="4"/>
      <c r="AI2921" s="4"/>
      <c r="AJ2921" s="1"/>
      <c r="AK2921" s="1"/>
      <c r="AL2921" s="1"/>
      <c r="AM2921" s="1"/>
    </row>
    <row r="2922" spans="1:39" ht="15" customHeight="1" x14ac:dyDescent="0.2">
      <c r="A2922" s="74"/>
      <c r="B2922" s="2"/>
      <c r="C2922" s="2"/>
      <c r="D2922" s="45"/>
      <c r="E2922" s="18"/>
      <c r="F2922" s="8"/>
      <c r="G2922" s="8"/>
      <c r="H2922" s="14"/>
      <c r="I2922" s="8"/>
      <c r="J2922" s="1"/>
      <c r="K2922" s="1"/>
      <c r="L2922" s="2"/>
      <c r="M2922" s="2"/>
      <c r="N2922" s="2"/>
      <c r="O2922" s="15"/>
      <c r="P2922" s="17"/>
      <c r="Q2922" s="2"/>
      <c r="R2922" s="4"/>
      <c r="S2922" s="15"/>
      <c r="T2922" s="15"/>
      <c r="U2922" s="16"/>
      <c r="V2922" s="2"/>
      <c r="W2922" s="3"/>
      <c r="X2922" s="5"/>
      <c r="Y2922" s="8"/>
      <c r="Z2922" s="5"/>
      <c r="AA2922" s="1"/>
      <c r="AB2922" s="8"/>
      <c r="AC2922" s="3"/>
      <c r="AD2922" s="1"/>
      <c r="AE2922" s="3"/>
      <c r="AF2922" s="3"/>
      <c r="AG2922" s="4"/>
      <c r="AH2922" s="4"/>
      <c r="AI2922" s="4"/>
      <c r="AJ2922" s="1"/>
      <c r="AK2922" s="1"/>
      <c r="AL2922" s="1"/>
      <c r="AM2922" s="1"/>
    </row>
    <row r="2923" spans="1:39" ht="15" customHeight="1" x14ac:dyDescent="0.2">
      <c r="A2923" s="74"/>
      <c r="B2923" s="2"/>
      <c r="C2923" s="2"/>
      <c r="D2923" s="45"/>
      <c r="E2923" s="18"/>
      <c r="F2923" s="8"/>
      <c r="G2923" s="8"/>
      <c r="H2923" s="14"/>
      <c r="I2923" s="8"/>
      <c r="J2923" s="1"/>
      <c r="K2923" s="1"/>
      <c r="L2923" s="2"/>
      <c r="M2923" s="2"/>
      <c r="N2923" s="2"/>
      <c r="O2923" s="15"/>
      <c r="P2923" s="17"/>
      <c r="Q2923" s="2"/>
      <c r="R2923" s="4"/>
      <c r="S2923" s="15"/>
      <c r="T2923" s="15"/>
      <c r="U2923" s="16"/>
      <c r="V2923" s="2"/>
      <c r="W2923" s="3"/>
      <c r="X2923" s="5"/>
      <c r="Y2923" s="8"/>
      <c r="Z2923" s="5"/>
      <c r="AA2923" s="1"/>
      <c r="AB2923" s="8"/>
      <c r="AC2923" s="3"/>
      <c r="AD2923" s="1"/>
      <c r="AE2923" s="3"/>
      <c r="AF2923" s="3"/>
      <c r="AG2923" s="4"/>
      <c r="AH2923" s="4"/>
      <c r="AI2923" s="4"/>
      <c r="AJ2923" s="1"/>
      <c r="AK2923" s="1"/>
      <c r="AL2923" s="1"/>
      <c r="AM2923" s="1"/>
    </row>
    <row r="2924" spans="1:39" ht="15" customHeight="1" x14ac:dyDescent="0.2">
      <c r="A2924" s="74"/>
      <c r="B2924" s="2"/>
      <c r="C2924" s="2"/>
      <c r="D2924" s="45"/>
      <c r="E2924" s="18"/>
      <c r="F2924" s="8"/>
      <c r="G2924" s="8"/>
      <c r="H2924" s="14"/>
      <c r="I2924" s="8"/>
      <c r="J2924" s="1"/>
      <c r="K2924" s="1"/>
      <c r="L2924" s="2"/>
      <c r="M2924" s="2"/>
      <c r="N2924" s="2"/>
      <c r="O2924" s="15"/>
      <c r="P2924" s="17"/>
      <c r="Q2924" s="2"/>
      <c r="R2924" s="4"/>
      <c r="S2924" s="15"/>
      <c r="T2924" s="15"/>
      <c r="U2924" s="16"/>
      <c r="V2924" s="2"/>
      <c r="W2924" s="3"/>
      <c r="X2924" s="5"/>
      <c r="Y2924" s="8"/>
      <c r="Z2924" s="5"/>
      <c r="AA2924" s="1"/>
      <c r="AB2924" s="8"/>
      <c r="AC2924" s="3"/>
      <c r="AD2924" s="1"/>
      <c r="AE2924" s="3"/>
      <c r="AF2924" s="3"/>
      <c r="AG2924" s="4"/>
      <c r="AH2924" s="4"/>
      <c r="AI2924" s="4"/>
      <c r="AJ2924" s="1"/>
      <c r="AK2924" s="1"/>
      <c r="AL2924" s="1"/>
      <c r="AM2924" s="1"/>
    </row>
    <row r="2925" spans="1:39" ht="15" customHeight="1" x14ac:dyDescent="0.2">
      <c r="A2925" s="74"/>
      <c r="B2925" s="2"/>
      <c r="C2925" s="2"/>
      <c r="D2925" s="45"/>
      <c r="E2925" s="18"/>
      <c r="F2925" s="8"/>
      <c r="G2925" s="8"/>
      <c r="H2925" s="14"/>
      <c r="I2925" s="8"/>
      <c r="J2925" s="1"/>
      <c r="K2925" s="1"/>
      <c r="L2925" s="2"/>
      <c r="M2925" s="2"/>
      <c r="N2925" s="2"/>
      <c r="O2925" s="15"/>
      <c r="P2925" s="17"/>
      <c r="Q2925" s="2"/>
      <c r="R2925" s="4"/>
      <c r="S2925" s="15"/>
      <c r="T2925" s="15"/>
      <c r="U2925" s="16"/>
      <c r="V2925" s="2"/>
      <c r="W2925" s="3"/>
      <c r="X2925" s="5"/>
      <c r="Y2925" s="8"/>
      <c r="Z2925" s="5"/>
      <c r="AA2925" s="1"/>
      <c r="AB2925" s="8"/>
      <c r="AC2925" s="3"/>
      <c r="AD2925" s="1"/>
      <c r="AE2925" s="3"/>
      <c r="AF2925" s="3"/>
      <c r="AG2925" s="4"/>
      <c r="AH2925" s="4"/>
      <c r="AI2925" s="4"/>
      <c r="AJ2925" s="1"/>
      <c r="AK2925" s="1"/>
      <c r="AL2925" s="1"/>
      <c r="AM2925" s="1"/>
    </row>
    <row r="2926" spans="1:39" ht="15" customHeight="1" x14ac:dyDescent="0.2">
      <c r="A2926" s="74"/>
      <c r="B2926" s="2"/>
      <c r="C2926" s="2"/>
      <c r="D2926" s="45"/>
      <c r="E2926" s="18"/>
      <c r="F2926" s="8"/>
      <c r="G2926" s="8"/>
      <c r="H2926" s="14"/>
      <c r="I2926" s="8"/>
      <c r="J2926" s="1"/>
      <c r="K2926" s="1"/>
      <c r="L2926" s="2"/>
      <c r="M2926" s="2"/>
      <c r="N2926" s="2"/>
      <c r="O2926" s="15"/>
      <c r="P2926" s="17"/>
      <c r="Q2926" s="2"/>
      <c r="R2926" s="4"/>
      <c r="S2926" s="15"/>
      <c r="T2926" s="15"/>
      <c r="U2926" s="16"/>
      <c r="V2926" s="2"/>
      <c r="W2926" s="3"/>
      <c r="X2926" s="5"/>
      <c r="Y2926" s="8"/>
      <c r="Z2926" s="5"/>
      <c r="AA2926" s="1"/>
      <c r="AB2926" s="8"/>
      <c r="AC2926" s="3"/>
      <c r="AD2926" s="1"/>
      <c r="AE2926" s="3"/>
      <c r="AF2926" s="3"/>
      <c r="AG2926" s="4"/>
      <c r="AH2926" s="4"/>
      <c r="AI2926" s="4"/>
      <c r="AJ2926" s="1"/>
      <c r="AK2926" s="1"/>
      <c r="AL2926" s="1"/>
      <c r="AM2926" s="1"/>
    </row>
    <row r="2927" spans="1:39" ht="15" customHeight="1" x14ac:dyDescent="0.2">
      <c r="A2927" s="74"/>
      <c r="B2927" s="2"/>
      <c r="C2927" s="2"/>
      <c r="D2927" s="45"/>
      <c r="E2927" s="18"/>
      <c r="F2927" s="8"/>
      <c r="G2927" s="8"/>
      <c r="H2927" s="14"/>
      <c r="I2927" s="8"/>
      <c r="J2927" s="1"/>
      <c r="K2927" s="1"/>
      <c r="L2927" s="2"/>
      <c r="M2927" s="2"/>
      <c r="N2927" s="2"/>
      <c r="O2927" s="15"/>
      <c r="P2927" s="17"/>
      <c r="Q2927" s="2"/>
      <c r="R2927" s="4"/>
      <c r="S2927" s="15"/>
      <c r="T2927" s="15"/>
      <c r="U2927" s="16"/>
      <c r="V2927" s="2"/>
      <c r="W2927" s="3"/>
      <c r="X2927" s="5"/>
      <c r="Y2927" s="8"/>
      <c r="Z2927" s="5"/>
      <c r="AA2927" s="1"/>
      <c r="AB2927" s="8"/>
      <c r="AC2927" s="3"/>
      <c r="AD2927" s="1"/>
      <c r="AE2927" s="3"/>
      <c r="AF2927" s="3"/>
      <c r="AG2927" s="4"/>
      <c r="AH2927" s="4"/>
      <c r="AI2927" s="4"/>
      <c r="AJ2927" s="1"/>
      <c r="AK2927" s="1"/>
      <c r="AL2927" s="1"/>
      <c r="AM2927" s="1"/>
    </row>
    <row r="2928" spans="1:39" ht="15" customHeight="1" x14ac:dyDescent="0.2">
      <c r="A2928" s="74"/>
      <c r="B2928" s="2"/>
      <c r="C2928" s="2"/>
      <c r="D2928" s="45"/>
      <c r="E2928" s="18"/>
      <c r="F2928" s="8"/>
      <c r="G2928" s="8"/>
      <c r="H2928" s="14"/>
      <c r="I2928" s="8"/>
      <c r="J2928" s="1"/>
      <c r="K2928" s="1"/>
      <c r="L2928" s="2"/>
      <c r="M2928" s="2"/>
      <c r="N2928" s="2"/>
      <c r="O2928" s="15"/>
      <c r="P2928" s="17"/>
      <c r="Q2928" s="2"/>
      <c r="R2928" s="4"/>
      <c r="S2928" s="15"/>
      <c r="T2928" s="15"/>
      <c r="U2928" s="16"/>
      <c r="V2928" s="2"/>
      <c r="W2928" s="3"/>
      <c r="X2928" s="5"/>
      <c r="Y2928" s="8"/>
      <c r="Z2928" s="5"/>
      <c r="AA2928" s="1"/>
      <c r="AB2928" s="8"/>
      <c r="AC2928" s="3"/>
      <c r="AD2928" s="1"/>
      <c r="AE2928" s="3"/>
      <c r="AF2928" s="3"/>
      <c r="AG2928" s="4"/>
      <c r="AH2928" s="4"/>
      <c r="AI2928" s="4"/>
      <c r="AJ2928" s="1"/>
      <c r="AK2928" s="1"/>
      <c r="AL2928" s="1"/>
      <c r="AM2928" s="1"/>
    </row>
    <row r="2929" spans="1:177" ht="15" customHeight="1" x14ac:dyDescent="0.2">
      <c r="A2929" s="74"/>
      <c r="B2929" s="2"/>
      <c r="C2929" s="2"/>
      <c r="D2929" s="45"/>
      <c r="E2929" s="18"/>
      <c r="F2929" s="8"/>
      <c r="G2929" s="8"/>
      <c r="H2929" s="14"/>
      <c r="I2929" s="8"/>
      <c r="J2929" s="1"/>
      <c r="K2929" s="1"/>
      <c r="L2929" s="2"/>
      <c r="M2929" s="2"/>
      <c r="N2929" s="2"/>
      <c r="O2929" s="15"/>
      <c r="P2929" s="17"/>
      <c r="Q2929" s="2"/>
      <c r="R2929" s="4"/>
      <c r="S2929" s="15"/>
      <c r="T2929" s="15"/>
      <c r="U2929" s="16"/>
      <c r="V2929" s="2"/>
      <c r="W2929" s="3"/>
      <c r="X2929" s="5"/>
      <c r="Y2929" s="8"/>
      <c r="Z2929" s="5"/>
      <c r="AA2929" s="1"/>
      <c r="AB2929" s="8"/>
      <c r="AC2929" s="3"/>
      <c r="AD2929" s="1"/>
      <c r="AE2929" s="3"/>
      <c r="AF2929" s="3"/>
      <c r="AG2929" s="4"/>
      <c r="AH2929" s="4"/>
      <c r="AI2929" s="4"/>
      <c r="AJ2929" s="1"/>
      <c r="AK2929" s="1"/>
      <c r="AL2929" s="1"/>
      <c r="AM2929" s="1"/>
    </row>
    <row r="2930" spans="1:177" ht="15" customHeight="1" x14ac:dyDescent="0.2">
      <c r="A2930" s="74"/>
      <c r="B2930" s="2"/>
      <c r="C2930" s="2"/>
      <c r="D2930" s="45"/>
      <c r="E2930" s="18"/>
      <c r="F2930" s="8"/>
      <c r="G2930" s="8"/>
      <c r="H2930" s="14"/>
      <c r="I2930" s="8"/>
      <c r="J2930" s="1"/>
      <c r="K2930" s="1"/>
      <c r="L2930" s="2"/>
      <c r="M2930" s="2"/>
      <c r="N2930" s="2"/>
      <c r="O2930" s="15"/>
      <c r="P2930" s="17"/>
      <c r="Q2930" s="2"/>
      <c r="R2930" s="4"/>
      <c r="S2930" s="15"/>
      <c r="T2930" s="15"/>
      <c r="U2930" s="16"/>
      <c r="V2930" s="2"/>
      <c r="W2930" s="3"/>
      <c r="X2930" s="5"/>
      <c r="Y2930" s="8"/>
      <c r="Z2930" s="5"/>
      <c r="AA2930" s="1"/>
      <c r="AB2930" s="8"/>
      <c r="AC2930" s="3"/>
      <c r="AD2930" s="1"/>
      <c r="AE2930" s="3"/>
      <c r="AF2930" s="3"/>
      <c r="AG2930" s="4"/>
      <c r="AH2930" s="4"/>
      <c r="AI2930" s="4"/>
      <c r="AJ2930" s="1"/>
      <c r="AK2930" s="1"/>
      <c r="AL2930" s="1"/>
      <c r="AM2930" s="1"/>
    </row>
    <row r="2931" spans="1:177" ht="15" customHeight="1" x14ac:dyDescent="0.2">
      <c r="A2931" s="74"/>
      <c r="B2931" s="2"/>
      <c r="C2931" s="2"/>
      <c r="D2931" s="45"/>
      <c r="E2931" s="18"/>
      <c r="F2931" s="8"/>
      <c r="G2931" s="8"/>
      <c r="H2931" s="14"/>
      <c r="I2931" s="8"/>
      <c r="J2931" s="1"/>
      <c r="K2931" s="1"/>
      <c r="L2931" s="2"/>
      <c r="M2931" s="2"/>
      <c r="N2931" s="2"/>
      <c r="O2931" s="15"/>
      <c r="P2931" s="17"/>
      <c r="Q2931" s="2"/>
      <c r="R2931" s="4"/>
      <c r="S2931" s="15"/>
      <c r="T2931" s="15"/>
      <c r="U2931" s="16"/>
      <c r="V2931" s="2"/>
      <c r="W2931" s="3"/>
      <c r="X2931" s="5"/>
      <c r="Y2931" s="8"/>
      <c r="Z2931" s="5"/>
      <c r="AA2931" s="1"/>
      <c r="AB2931" s="8"/>
      <c r="AC2931" s="3"/>
      <c r="AD2931" s="1"/>
      <c r="AE2931" s="3"/>
      <c r="AF2931" s="3"/>
      <c r="AG2931" s="4"/>
      <c r="AH2931" s="4"/>
      <c r="AI2931" s="4"/>
      <c r="AJ2931" s="1"/>
      <c r="AK2931" s="1"/>
      <c r="AL2931" s="1"/>
      <c r="AM2931" s="1"/>
    </row>
    <row r="2932" spans="1:177" ht="15" customHeight="1" x14ac:dyDescent="0.2">
      <c r="A2932" s="74"/>
      <c r="B2932" s="2"/>
      <c r="C2932" s="2"/>
      <c r="D2932" s="45"/>
      <c r="E2932" s="18"/>
      <c r="F2932" s="8"/>
      <c r="G2932" s="8"/>
      <c r="H2932" s="14"/>
      <c r="I2932" s="8"/>
      <c r="J2932" s="1"/>
      <c r="K2932" s="1"/>
      <c r="L2932" s="2"/>
      <c r="M2932" s="2"/>
      <c r="N2932" s="2"/>
      <c r="O2932" s="15"/>
      <c r="P2932" s="17"/>
      <c r="Q2932" s="2"/>
      <c r="R2932" s="4"/>
      <c r="S2932" s="15"/>
      <c r="T2932" s="15"/>
      <c r="U2932" s="16"/>
      <c r="V2932" s="2"/>
      <c r="W2932" s="3"/>
      <c r="X2932" s="5"/>
      <c r="Y2932" s="8"/>
      <c r="Z2932" s="5"/>
      <c r="AA2932" s="21"/>
      <c r="AB2932" s="13"/>
      <c r="AC2932" s="27"/>
      <c r="AD2932" s="21"/>
      <c r="AE2932" s="27"/>
      <c r="AF2932" s="27"/>
      <c r="AG2932" s="35"/>
      <c r="AH2932" s="35"/>
      <c r="AI2932" s="35"/>
      <c r="AJ2932" s="21"/>
      <c r="AK2932" s="21"/>
      <c r="AL2932" s="21"/>
      <c r="AM2932" s="21"/>
    </row>
    <row r="2933" spans="1:177" ht="15" customHeight="1" x14ac:dyDescent="0.2">
      <c r="A2933" s="74"/>
      <c r="B2933" s="2"/>
      <c r="C2933" s="2"/>
      <c r="D2933" s="45"/>
      <c r="E2933" s="18"/>
      <c r="F2933" s="8"/>
      <c r="G2933" s="8"/>
      <c r="H2933" s="14"/>
      <c r="I2933" s="8"/>
      <c r="J2933" s="1"/>
      <c r="K2933" s="1"/>
      <c r="L2933" s="2"/>
      <c r="M2933" s="2"/>
      <c r="N2933" s="2"/>
      <c r="O2933" s="15"/>
      <c r="P2933" s="17"/>
      <c r="Q2933" s="2"/>
      <c r="R2933" s="4"/>
      <c r="S2933" s="15"/>
      <c r="T2933" s="15"/>
      <c r="U2933" s="16"/>
      <c r="V2933" s="2"/>
      <c r="W2933" s="3"/>
      <c r="X2933" s="5"/>
      <c r="Y2933" s="8"/>
      <c r="Z2933" s="5"/>
      <c r="AA2933" s="21"/>
      <c r="AB2933" s="13"/>
      <c r="AC2933" s="27"/>
      <c r="AD2933" s="21"/>
      <c r="AE2933" s="27"/>
      <c r="AF2933" s="27"/>
      <c r="AG2933" s="35"/>
      <c r="AH2933" s="35"/>
      <c r="AI2933" s="35"/>
      <c r="AJ2933" s="21"/>
      <c r="AK2933" s="21"/>
      <c r="AL2933" s="21"/>
      <c r="AM2933" s="21"/>
      <c r="AN2933" s="21"/>
      <c r="AO2933" s="21"/>
      <c r="AP2933" s="21"/>
      <c r="AQ2933" s="21"/>
      <c r="AR2933" s="21"/>
      <c r="AS2933" s="21"/>
      <c r="AT2933" s="21"/>
      <c r="AU2933" s="21"/>
      <c r="AV2933" s="21"/>
      <c r="AW2933" s="21"/>
      <c r="AX2933" s="21"/>
      <c r="AY2933" s="21"/>
      <c r="AZ2933" s="21"/>
      <c r="BA2933" s="21"/>
      <c r="BB2933" s="21"/>
      <c r="BC2933" s="21"/>
      <c r="BD2933" s="21"/>
      <c r="BE2933" s="21"/>
      <c r="BF2933" s="21"/>
      <c r="BG2933" s="21"/>
      <c r="BH2933" s="21"/>
      <c r="BI2933" s="21"/>
      <c r="BJ2933" s="21"/>
      <c r="BK2933" s="21"/>
      <c r="BL2933" s="21"/>
      <c r="BM2933" s="21"/>
      <c r="BN2933" s="21"/>
      <c r="BO2933" s="21"/>
      <c r="BP2933" s="21"/>
      <c r="BQ2933" s="21"/>
      <c r="BR2933" s="21"/>
      <c r="BS2933" s="21"/>
      <c r="BT2933" s="21"/>
      <c r="BU2933" s="21"/>
      <c r="BV2933" s="21"/>
      <c r="BW2933" s="21"/>
      <c r="BX2933" s="21"/>
      <c r="BY2933" s="21"/>
      <c r="BZ2933" s="21"/>
      <c r="CA2933" s="21"/>
      <c r="CB2933" s="21"/>
      <c r="CC2933" s="21"/>
      <c r="CD2933" s="21"/>
      <c r="CE2933" s="21"/>
      <c r="CF2933" s="21"/>
      <c r="CG2933" s="21"/>
      <c r="CH2933" s="21"/>
      <c r="CI2933" s="21"/>
      <c r="CJ2933" s="21"/>
      <c r="CK2933" s="21"/>
      <c r="CL2933" s="21"/>
      <c r="CM2933" s="21"/>
      <c r="CN2933" s="21"/>
      <c r="CO2933" s="21"/>
      <c r="CP2933" s="21"/>
      <c r="CQ2933" s="21"/>
      <c r="CR2933" s="21"/>
      <c r="CS2933" s="21"/>
      <c r="CT2933" s="21"/>
      <c r="CU2933" s="21"/>
      <c r="CV2933" s="21"/>
      <c r="CW2933" s="21"/>
      <c r="CX2933" s="21"/>
      <c r="CY2933" s="21"/>
      <c r="CZ2933" s="21"/>
      <c r="DA2933" s="21"/>
      <c r="DB2933" s="21"/>
      <c r="DC2933" s="21"/>
      <c r="DD2933" s="21"/>
      <c r="DE2933" s="21"/>
      <c r="DF2933" s="21"/>
      <c r="DG2933" s="21"/>
      <c r="DH2933" s="21"/>
      <c r="DI2933" s="21"/>
      <c r="DJ2933" s="21"/>
      <c r="DK2933" s="21"/>
      <c r="DL2933" s="21"/>
      <c r="DM2933" s="21"/>
      <c r="DN2933" s="21"/>
      <c r="DO2933" s="21"/>
      <c r="DP2933" s="21"/>
      <c r="DQ2933" s="21"/>
      <c r="DR2933" s="21"/>
      <c r="DS2933" s="21"/>
      <c r="DT2933" s="21"/>
      <c r="DU2933" s="21"/>
      <c r="DV2933" s="21"/>
      <c r="DW2933" s="21"/>
      <c r="DX2933" s="21"/>
      <c r="DY2933" s="21"/>
      <c r="DZ2933" s="21"/>
      <c r="EA2933" s="21"/>
      <c r="EB2933" s="21"/>
      <c r="EC2933" s="21"/>
      <c r="ED2933" s="21"/>
      <c r="EE2933" s="21"/>
      <c r="EF2933" s="21"/>
      <c r="EG2933" s="21"/>
      <c r="EH2933" s="21"/>
      <c r="EI2933" s="21"/>
      <c r="EJ2933" s="21"/>
      <c r="EK2933" s="21"/>
      <c r="EL2933" s="21"/>
      <c r="EM2933" s="21"/>
      <c r="EN2933" s="21"/>
      <c r="EO2933" s="21"/>
      <c r="EP2933" s="21"/>
      <c r="EQ2933" s="21"/>
      <c r="ER2933" s="21"/>
      <c r="ES2933" s="21"/>
      <c r="ET2933" s="21"/>
      <c r="EU2933" s="21"/>
      <c r="EV2933" s="21"/>
      <c r="EW2933" s="21"/>
      <c r="EX2933" s="21"/>
      <c r="EY2933" s="21"/>
      <c r="EZ2933" s="21"/>
      <c r="FA2933" s="21"/>
      <c r="FB2933" s="21"/>
      <c r="FC2933" s="21"/>
      <c r="FD2933" s="21"/>
      <c r="FE2933" s="21"/>
      <c r="FF2933" s="21"/>
      <c r="FG2933" s="21"/>
      <c r="FH2933" s="21"/>
      <c r="FI2933" s="21"/>
      <c r="FJ2933" s="21"/>
      <c r="FK2933" s="21"/>
      <c r="FL2933" s="21"/>
      <c r="FM2933" s="21"/>
      <c r="FN2933" s="21"/>
      <c r="FO2933" s="21"/>
      <c r="FP2933" s="21"/>
      <c r="FQ2933" s="21"/>
      <c r="FR2933" s="21"/>
      <c r="FS2933" s="21"/>
      <c r="FT2933" s="21"/>
      <c r="FU2933" s="21"/>
    </row>
    <row r="2934" spans="1:177" ht="15" customHeight="1" x14ac:dyDescent="0.2">
      <c r="A2934" s="74"/>
      <c r="B2934" s="2"/>
      <c r="C2934" s="2"/>
      <c r="D2934" s="45"/>
      <c r="E2934" s="18"/>
      <c r="F2934" s="8"/>
      <c r="G2934" s="8"/>
      <c r="H2934" s="14"/>
      <c r="I2934" s="8"/>
      <c r="J2934" s="1"/>
      <c r="K2934" s="1"/>
      <c r="L2934" s="2"/>
      <c r="M2934" s="2"/>
      <c r="N2934" s="2"/>
      <c r="O2934" s="15"/>
      <c r="P2934" s="17"/>
      <c r="Q2934" s="2"/>
      <c r="R2934" s="4"/>
      <c r="S2934" s="15"/>
      <c r="T2934" s="15"/>
      <c r="U2934" s="16"/>
      <c r="V2934" s="2"/>
      <c r="W2934" s="3"/>
      <c r="X2934" s="5"/>
      <c r="Y2934" s="8"/>
      <c r="Z2934" s="5"/>
      <c r="AA2934" s="1"/>
      <c r="AB2934" s="8"/>
      <c r="AC2934" s="3"/>
      <c r="AD2934" s="1"/>
      <c r="AE2934" s="3"/>
      <c r="AF2934" s="3"/>
      <c r="AG2934" s="4"/>
      <c r="AH2934" s="4"/>
      <c r="AI2934" s="4"/>
      <c r="AJ2934" s="1"/>
      <c r="AK2934" s="1"/>
      <c r="AL2934" s="1"/>
      <c r="AM2934" s="1"/>
    </row>
    <row r="2935" spans="1:177" ht="15" customHeight="1" x14ac:dyDescent="0.2">
      <c r="A2935" s="74"/>
      <c r="B2935" s="2"/>
      <c r="C2935" s="2"/>
      <c r="D2935" s="45"/>
      <c r="E2935" s="18"/>
      <c r="F2935" s="8"/>
      <c r="G2935" s="8"/>
      <c r="H2935" s="14"/>
      <c r="I2935" s="8"/>
      <c r="J2935" s="1"/>
      <c r="K2935" s="1"/>
      <c r="L2935" s="2"/>
      <c r="M2935" s="2"/>
      <c r="N2935" s="2"/>
      <c r="O2935" s="15"/>
      <c r="P2935" s="17"/>
      <c r="Q2935" s="2"/>
      <c r="R2935" s="4"/>
      <c r="S2935" s="15"/>
      <c r="T2935" s="15"/>
      <c r="U2935" s="16"/>
      <c r="V2935" s="2"/>
      <c r="W2935" s="3"/>
      <c r="X2935" s="5"/>
      <c r="Y2935" s="8"/>
      <c r="Z2935" s="5"/>
      <c r="AA2935" s="1"/>
      <c r="AB2935" s="8"/>
      <c r="AC2935" s="3"/>
      <c r="AD2935" s="1"/>
      <c r="AE2935" s="3"/>
      <c r="AF2935" s="3"/>
      <c r="AG2935" s="4"/>
      <c r="AH2935" s="4"/>
      <c r="AI2935" s="4"/>
      <c r="AJ2935" s="1"/>
      <c r="AK2935" s="1"/>
      <c r="AL2935" s="1"/>
      <c r="AM2935" s="1"/>
    </row>
    <row r="2936" spans="1:177" ht="15" customHeight="1" x14ac:dyDescent="0.2">
      <c r="A2936" s="74"/>
      <c r="B2936" s="2"/>
      <c r="C2936" s="2"/>
      <c r="D2936" s="45"/>
      <c r="E2936" s="18"/>
      <c r="F2936" s="8"/>
      <c r="G2936" s="8"/>
      <c r="H2936" s="14"/>
      <c r="I2936" s="8"/>
      <c r="J2936" s="1"/>
      <c r="K2936" s="1"/>
      <c r="L2936" s="2"/>
      <c r="M2936" s="2"/>
      <c r="N2936" s="2"/>
      <c r="O2936" s="15"/>
      <c r="P2936" s="17"/>
      <c r="Q2936" s="2"/>
      <c r="R2936" s="4"/>
      <c r="S2936" s="15"/>
      <c r="T2936" s="15"/>
      <c r="U2936" s="16"/>
      <c r="V2936" s="2"/>
      <c r="W2936" s="3"/>
      <c r="X2936" s="5"/>
      <c r="Y2936" s="8"/>
      <c r="Z2936" s="5"/>
      <c r="AA2936" s="1"/>
      <c r="AB2936" s="8"/>
      <c r="AC2936" s="3"/>
      <c r="AD2936" s="1"/>
      <c r="AE2936" s="3"/>
      <c r="AF2936" s="3"/>
      <c r="AG2936" s="4"/>
      <c r="AH2936" s="4"/>
      <c r="AI2936" s="4"/>
      <c r="AJ2936" s="1"/>
      <c r="AK2936" s="1"/>
      <c r="AL2936" s="1"/>
      <c r="AM2936" s="1"/>
    </row>
    <row r="2937" spans="1:177" ht="15" customHeight="1" x14ac:dyDescent="0.2">
      <c r="A2937" s="74"/>
      <c r="B2937" s="2"/>
      <c r="C2937" s="2"/>
      <c r="D2937" s="45"/>
      <c r="E2937" s="18"/>
      <c r="F2937" s="8"/>
      <c r="G2937" s="8"/>
      <c r="H2937" s="14"/>
      <c r="I2937" s="8"/>
      <c r="J2937" s="1"/>
      <c r="K2937" s="1"/>
      <c r="L2937" s="2"/>
      <c r="M2937" s="2"/>
      <c r="N2937" s="2"/>
      <c r="O2937" s="15"/>
      <c r="P2937" s="17"/>
      <c r="Q2937" s="2"/>
      <c r="R2937" s="4"/>
      <c r="S2937" s="15"/>
      <c r="T2937" s="15"/>
      <c r="U2937" s="16"/>
      <c r="V2937" s="2"/>
      <c r="W2937" s="3"/>
      <c r="X2937" s="5"/>
      <c r="Y2937" s="8"/>
      <c r="Z2937" s="5"/>
      <c r="AA2937" s="1"/>
      <c r="AB2937" s="8"/>
      <c r="AC2937" s="3"/>
      <c r="AD2937" s="1"/>
      <c r="AE2937" s="3"/>
      <c r="AF2937" s="3"/>
      <c r="AG2937" s="4"/>
      <c r="AH2937" s="4"/>
      <c r="AI2937" s="4"/>
      <c r="AJ2937" s="1"/>
      <c r="AK2937" s="1"/>
      <c r="AL2937" s="1"/>
      <c r="AM2937" s="1"/>
    </row>
    <row r="2938" spans="1:177" ht="15" customHeight="1" x14ac:dyDescent="0.2">
      <c r="A2938" s="74"/>
      <c r="B2938" s="2"/>
      <c r="C2938" s="2"/>
      <c r="D2938" s="45"/>
      <c r="E2938" s="18"/>
      <c r="F2938" s="8"/>
      <c r="G2938" s="8"/>
      <c r="H2938" s="14"/>
      <c r="I2938" s="8"/>
      <c r="J2938" s="1"/>
      <c r="K2938" s="1"/>
      <c r="L2938" s="2"/>
      <c r="M2938" s="2"/>
      <c r="N2938" s="2"/>
      <c r="O2938" s="15"/>
      <c r="P2938" s="17"/>
      <c r="Q2938" s="2"/>
      <c r="R2938" s="4"/>
      <c r="S2938" s="15"/>
      <c r="T2938" s="15"/>
      <c r="U2938" s="16"/>
      <c r="V2938" s="2"/>
      <c r="W2938" s="3"/>
      <c r="X2938" s="5"/>
      <c r="Y2938" s="8"/>
      <c r="Z2938" s="5"/>
      <c r="AA2938" s="1"/>
      <c r="AB2938" s="8"/>
      <c r="AC2938" s="3"/>
      <c r="AD2938" s="1"/>
      <c r="AE2938" s="3"/>
      <c r="AF2938" s="3"/>
      <c r="AG2938" s="4"/>
      <c r="AH2938" s="4"/>
      <c r="AI2938" s="4"/>
      <c r="AJ2938" s="1"/>
      <c r="AK2938" s="1"/>
      <c r="AL2938" s="1"/>
      <c r="AM2938" s="1"/>
    </row>
    <row r="2939" spans="1:177" ht="15" customHeight="1" x14ac:dyDescent="0.2">
      <c r="A2939" s="74"/>
      <c r="B2939" s="2"/>
      <c r="C2939" s="2"/>
      <c r="D2939" s="45"/>
      <c r="E2939" s="18"/>
      <c r="F2939" s="8"/>
      <c r="G2939" s="8"/>
      <c r="H2939" s="14"/>
      <c r="I2939" s="8"/>
      <c r="J2939" s="1"/>
      <c r="K2939" s="1"/>
      <c r="L2939" s="2"/>
      <c r="M2939" s="2"/>
      <c r="N2939" s="2"/>
      <c r="O2939" s="15"/>
      <c r="P2939" s="17"/>
      <c r="Q2939" s="2"/>
      <c r="R2939" s="4"/>
      <c r="S2939" s="15"/>
      <c r="T2939" s="15"/>
      <c r="U2939" s="16"/>
      <c r="V2939" s="2"/>
      <c r="W2939" s="3"/>
      <c r="X2939" s="5"/>
      <c r="Y2939" s="8"/>
      <c r="Z2939" s="5"/>
      <c r="AA2939" s="1"/>
      <c r="AB2939" s="8"/>
      <c r="AC2939" s="3"/>
      <c r="AD2939" s="1"/>
      <c r="AE2939" s="3"/>
      <c r="AF2939" s="3"/>
      <c r="AG2939" s="4"/>
      <c r="AH2939" s="4"/>
      <c r="AI2939" s="4"/>
      <c r="AJ2939" s="1"/>
      <c r="AK2939" s="1"/>
      <c r="AL2939" s="1"/>
      <c r="AM2939" s="1"/>
    </row>
    <row r="2940" spans="1:177" ht="15" customHeight="1" x14ac:dyDescent="0.2">
      <c r="A2940" s="74"/>
      <c r="B2940" s="2"/>
      <c r="C2940" s="2"/>
      <c r="D2940" s="45"/>
      <c r="E2940" s="18"/>
      <c r="F2940" s="8"/>
      <c r="G2940" s="8"/>
      <c r="H2940" s="14"/>
      <c r="I2940" s="8"/>
      <c r="J2940" s="1"/>
      <c r="K2940" s="1"/>
      <c r="L2940" s="2"/>
      <c r="M2940" s="2"/>
      <c r="N2940" s="2"/>
      <c r="O2940" s="15"/>
      <c r="P2940" s="17"/>
      <c r="Q2940" s="2"/>
      <c r="R2940" s="4"/>
      <c r="S2940" s="15"/>
      <c r="T2940" s="15"/>
      <c r="U2940" s="16"/>
      <c r="V2940" s="2"/>
      <c r="W2940" s="3"/>
      <c r="X2940" s="5"/>
      <c r="Y2940" s="8"/>
      <c r="Z2940" s="5"/>
      <c r="AA2940" s="1"/>
      <c r="AB2940" s="8"/>
      <c r="AC2940" s="3"/>
      <c r="AD2940" s="1"/>
      <c r="AE2940" s="3"/>
      <c r="AF2940" s="3"/>
      <c r="AG2940" s="4"/>
      <c r="AH2940" s="4"/>
      <c r="AI2940" s="4"/>
      <c r="AJ2940" s="1"/>
      <c r="AK2940" s="1"/>
      <c r="AL2940" s="1"/>
      <c r="AM2940" s="1"/>
    </row>
    <row r="2941" spans="1:177" ht="15" customHeight="1" x14ac:dyDescent="0.2">
      <c r="A2941" s="74"/>
      <c r="B2941" s="2"/>
      <c r="C2941" s="2"/>
      <c r="D2941" s="45"/>
      <c r="E2941" s="18"/>
      <c r="F2941" s="8"/>
      <c r="G2941" s="8"/>
      <c r="H2941" s="14"/>
      <c r="I2941" s="8"/>
      <c r="J2941" s="1"/>
      <c r="K2941" s="1"/>
      <c r="L2941" s="2"/>
      <c r="M2941" s="2"/>
      <c r="N2941" s="2"/>
      <c r="O2941" s="15"/>
      <c r="P2941" s="17"/>
      <c r="Q2941" s="2"/>
      <c r="R2941" s="4"/>
      <c r="S2941" s="15"/>
      <c r="T2941" s="15"/>
      <c r="U2941" s="16"/>
      <c r="V2941" s="2"/>
      <c r="W2941" s="3"/>
      <c r="X2941" s="5"/>
      <c r="Y2941" s="8"/>
      <c r="Z2941" s="5"/>
      <c r="AA2941" s="1"/>
      <c r="AB2941" s="8"/>
      <c r="AC2941" s="3"/>
      <c r="AD2941" s="1"/>
      <c r="AE2941" s="3"/>
      <c r="AF2941" s="3"/>
      <c r="AG2941" s="4"/>
      <c r="AH2941" s="4"/>
      <c r="AI2941" s="4"/>
      <c r="AJ2941" s="1"/>
      <c r="AK2941" s="1"/>
      <c r="AL2941" s="1"/>
      <c r="AM2941" s="1"/>
    </row>
    <row r="2942" spans="1:177" ht="15" customHeight="1" x14ac:dyDescent="0.2">
      <c r="A2942" s="74"/>
      <c r="B2942" s="2"/>
      <c r="C2942" s="2"/>
      <c r="D2942" s="45"/>
      <c r="E2942" s="18"/>
      <c r="F2942" s="8"/>
      <c r="G2942" s="8"/>
      <c r="H2942" s="14"/>
      <c r="I2942" s="8"/>
      <c r="J2942" s="1"/>
      <c r="K2942" s="1"/>
      <c r="L2942" s="2"/>
      <c r="M2942" s="2"/>
      <c r="N2942" s="2"/>
      <c r="O2942" s="15"/>
      <c r="P2942" s="17"/>
      <c r="Q2942" s="2"/>
      <c r="R2942" s="4"/>
      <c r="S2942" s="15"/>
      <c r="T2942" s="15"/>
      <c r="U2942" s="16"/>
      <c r="V2942" s="2"/>
      <c r="W2942" s="3"/>
      <c r="X2942" s="5"/>
      <c r="Y2942" s="8"/>
      <c r="Z2942" s="5"/>
      <c r="AA2942" s="1"/>
      <c r="AB2942" s="8"/>
      <c r="AC2942" s="3"/>
      <c r="AD2942" s="1"/>
      <c r="AE2942" s="3"/>
      <c r="AF2942" s="3"/>
      <c r="AG2942" s="4"/>
      <c r="AH2942" s="4"/>
      <c r="AI2942" s="4"/>
      <c r="AJ2942" s="1"/>
      <c r="AK2942" s="1"/>
      <c r="AL2942" s="1"/>
      <c r="AM2942" s="1"/>
    </row>
    <row r="2943" spans="1:177" ht="15" customHeight="1" x14ac:dyDescent="0.2">
      <c r="A2943" s="74"/>
      <c r="B2943" s="2"/>
      <c r="C2943" s="2"/>
      <c r="D2943" s="45"/>
      <c r="E2943" s="18"/>
      <c r="F2943" s="8"/>
      <c r="G2943" s="8"/>
      <c r="H2943" s="14"/>
      <c r="I2943" s="8"/>
      <c r="J2943" s="1"/>
      <c r="K2943" s="1"/>
      <c r="L2943" s="2"/>
      <c r="M2943" s="2"/>
      <c r="N2943" s="2"/>
      <c r="O2943" s="15"/>
      <c r="P2943" s="17"/>
      <c r="Q2943" s="2"/>
      <c r="R2943" s="4"/>
      <c r="S2943" s="15"/>
      <c r="T2943" s="15"/>
      <c r="U2943" s="16"/>
      <c r="V2943" s="2"/>
      <c r="W2943" s="3"/>
      <c r="X2943" s="5"/>
      <c r="Y2943" s="8"/>
      <c r="Z2943" s="5"/>
      <c r="AA2943" s="1"/>
      <c r="AB2943" s="8"/>
      <c r="AC2943" s="3"/>
      <c r="AD2943" s="1"/>
      <c r="AE2943" s="3"/>
      <c r="AF2943" s="3"/>
      <c r="AG2943" s="4"/>
      <c r="AH2943" s="4"/>
      <c r="AI2943" s="4"/>
      <c r="AJ2943" s="1"/>
      <c r="AK2943" s="1"/>
      <c r="AL2943" s="1"/>
      <c r="AM2943" s="1"/>
    </row>
    <row r="2944" spans="1:177" ht="15" customHeight="1" x14ac:dyDescent="0.2">
      <c r="A2944" s="74"/>
      <c r="B2944" s="2"/>
      <c r="C2944" s="2"/>
      <c r="D2944" s="45"/>
      <c r="E2944" s="18"/>
      <c r="F2944" s="8"/>
      <c r="G2944" s="8"/>
      <c r="H2944" s="14"/>
      <c r="I2944" s="8"/>
      <c r="J2944" s="1"/>
      <c r="K2944" s="1"/>
      <c r="L2944" s="2"/>
      <c r="M2944" s="2"/>
      <c r="N2944" s="2"/>
      <c r="O2944" s="15"/>
      <c r="P2944" s="17"/>
      <c r="Q2944" s="2"/>
      <c r="R2944" s="4"/>
      <c r="S2944" s="15"/>
      <c r="T2944" s="15"/>
      <c r="U2944" s="16"/>
      <c r="V2944" s="2"/>
      <c r="W2944" s="3"/>
      <c r="X2944" s="5"/>
      <c r="Y2944" s="8"/>
      <c r="Z2944" s="5"/>
      <c r="AA2944" s="1"/>
      <c r="AB2944" s="8"/>
      <c r="AC2944" s="3"/>
      <c r="AD2944" s="1"/>
      <c r="AE2944" s="3"/>
      <c r="AF2944" s="3"/>
      <c r="AG2944" s="4"/>
      <c r="AH2944" s="4"/>
      <c r="AI2944" s="4"/>
      <c r="AJ2944" s="1"/>
      <c r="AK2944" s="1"/>
      <c r="AL2944" s="1"/>
      <c r="AM2944" s="1"/>
    </row>
    <row r="2945" spans="1:177" ht="15" customHeight="1" x14ac:dyDescent="0.2">
      <c r="A2945" s="74"/>
      <c r="B2945" s="2"/>
      <c r="C2945" s="2"/>
      <c r="D2945" s="45"/>
      <c r="E2945" s="18"/>
      <c r="F2945" s="8"/>
      <c r="G2945" s="8"/>
      <c r="H2945" s="14"/>
      <c r="I2945" s="8"/>
      <c r="J2945" s="1"/>
      <c r="K2945" s="1"/>
      <c r="L2945" s="2"/>
      <c r="M2945" s="2"/>
      <c r="N2945" s="2"/>
      <c r="O2945" s="15"/>
      <c r="P2945" s="17"/>
      <c r="Q2945" s="2"/>
      <c r="R2945" s="4"/>
      <c r="S2945" s="15"/>
      <c r="T2945" s="15"/>
      <c r="U2945" s="16"/>
      <c r="V2945" s="2"/>
      <c r="W2945" s="3"/>
      <c r="X2945" s="5"/>
      <c r="Y2945" s="8"/>
      <c r="Z2945" s="5"/>
      <c r="AA2945" s="1"/>
      <c r="AB2945" s="8"/>
      <c r="AC2945" s="3"/>
      <c r="AD2945" s="1"/>
      <c r="AE2945" s="3"/>
      <c r="AF2945" s="3"/>
      <c r="AG2945" s="4"/>
      <c r="AH2945" s="4"/>
      <c r="AI2945" s="4"/>
      <c r="AJ2945" s="1"/>
      <c r="AK2945" s="1"/>
      <c r="AL2945" s="1"/>
      <c r="AM2945" s="1"/>
    </row>
    <row r="2946" spans="1:177" ht="15" customHeight="1" x14ac:dyDescent="0.2">
      <c r="A2946" s="74"/>
      <c r="B2946" s="2"/>
      <c r="C2946" s="2"/>
      <c r="D2946" s="45"/>
      <c r="E2946" s="18"/>
      <c r="F2946" s="8"/>
      <c r="G2946" s="8"/>
      <c r="H2946" s="14"/>
      <c r="I2946" s="8"/>
      <c r="J2946" s="1"/>
      <c r="K2946" s="1"/>
      <c r="L2946" s="2"/>
      <c r="M2946" s="2"/>
      <c r="N2946" s="2"/>
      <c r="O2946" s="15"/>
      <c r="P2946" s="17"/>
      <c r="Q2946" s="2"/>
      <c r="R2946" s="4"/>
      <c r="S2946" s="15"/>
      <c r="T2946" s="15"/>
      <c r="U2946" s="16"/>
      <c r="V2946" s="2"/>
      <c r="W2946" s="3"/>
      <c r="X2946" s="5"/>
      <c r="Y2946" s="8"/>
      <c r="Z2946" s="5"/>
      <c r="AA2946" s="1"/>
      <c r="AB2946" s="8"/>
      <c r="AC2946" s="3"/>
      <c r="AD2946" s="1"/>
      <c r="AE2946" s="3"/>
      <c r="AF2946" s="3"/>
      <c r="AG2946" s="4"/>
      <c r="AH2946" s="4"/>
      <c r="AI2946" s="4"/>
      <c r="AJ2946" s="1"/>
      <c r="AK2946" s="1"/>
      <c r="AL2946" s="1"/>
      <c r="AM2946" s="1"/>
    </row>
    <row r="2947" spans="1:177" ht="15" customHeight="1" x14ac:dyDescent="0.2">
      <c r="A2947" s="74"/>
      <c r="B2947" s="2"/>
      <c r="C2947" s="2"/>
      <c r="D2947" s="45"/>
      <c r="E2947" s="18"/>
      <c r="F2947" s="8"/>
      <c r="G2947" s="8"/>
      <c r="H2947" s="14"/>
      <c r="I2947" s="8"/>
      <c r="J2947" s="1"/>
      <c r="K2947" s="1"/>
      <c r="L2947" s="2"/>
      <c r="M2947" s="2"/>
      <c r="N2947" s="2"/>
      <c r="O2947" s="15"/>
      <c r="P2947" s="17"/>
      <c r="Q2947" s="2"/>
      <c r="R2947" s="4"/>
      <c r="S2947" s="15"/>
      <c r="T2947" s="15"/>
      <c r="U2947" s="16"/>
      <c r="V2947" s="2"/>
      <c r="W2947" s="3"/>
      <c r="X2947" s="5"/>
      <c r="Y2947" s="8"/>
      <c r="Z2947" s="5"/>
      <c r="AA2947" s="1"/>
      <c r="AB2947" s="8"/>
      <c r="AC2947" s="3"/>
      <c r="AD2947" s="1"/>
      <c r="AE2947" s="3"/>
      <c r="AF2947" s="3"/>
      <c r="AG2947" s="4"/>
      <c r="AH2947" s="4"/>
      <c r="AI2947" s="4"/>
      <c r="AJ2947" s="1"/>
      <c r="AK2947" s="1"/>
      <c r="AL2947" s="1"/>
      <c r="AM2947" s="1"/>
    </row>
    <row r="2948" spans="1:177" ht="15" customHeight="1" x14ac:dyDescent="0.2">
      <c r="A2948" s="74"/>
      <c r="B2948" s="2"/>
      <c r="C2948" s="2"/>
      <c r="D2948" s="45"/>
      <c r="E2948" s="18"/>
      <c r="F2948" s="8"/>
      <c r="G2948" s="8"/>
      <c r="H2948" s="14"/>
      <c r="I2948" s="8"/>
      <c r="J2948" s="1"/>
      <c r="K2948" s="1"/>
      <c r="L2948" s="2"/>
      <c r="M2948" s="2"/>
      <c r="N2948" s="2"/>
      <c r="O2948" s="15"/>
      <c r="P2948" s="17"/>
      <c r="Q2948" s="2"/>
      <c r="R2948" s="4"/>
      <c r="S2948" s="15"/>
      <c r="T2948" s="15"/>
      <c r="U2948" s="16"/>
      <c r="V2948" s="2"/>
      <c r="W2948" s="3"/>
      <c r="X2948" s="5"/>
      <c r="Y2948" s="8"/>
      <c r="Z2948" s="5"/>
      <c r="AA2948" s="1"/>
      <c r="AB2948" s="8"/>
      <c r="AC2948" s="3"/>
      <c r="AD2948" s="1"/>
      <c r="AE2948" s="3"/>
      <c r="AF2948" s="3"/>
      <c r="AG2948" s="4"/>
      <c r="AH2948" s="4"/>
      <c r="AI2948" s="4"/>
      <c r="AJ2948" s="1"/>
      <c r="AK2948" s="1"/>
      <c r="AL2948" s="1"/>
      <c r="AM2948" s="1"/>
    </row>
    <row r="2949" spans="1:177" ht="15" customHeight="1" x14ac:dyDescent="0.2">
      <c r="A2949" s="74"/>
      <c r="B2949" s="2"/>
      <c r="C2949" s="2"/>
      <c r="D2949" s="45"/>
      <c r="E2949" s="18"/>
      <c r="F2949" s="8"/>
      <c r="G2949" s="8"/>
      <c r="H2949" s="14"/>
      <c r="I2949" s="8"/>
      <c r="J2949" s="1"/>
      <c r="K2949" s="1"/>
      <c r="L2949" s="2"/>
      <c r="M2949" s="2"/>
      <c r="N2949" s="2"/>
      <c r="O2949" s="15"/>
      <c r="P2949" s="17"/>
      <c r="Q2949" s="2"/>
      <c r="R2949" s="4"/>
      <c r="S2949" s="15"/>
      <c r="T2949" s="15"/>
      <c r="U2949" s="16"/>
      <c r="V2949" s="2"/>
      <c r="W2949" s="3"/>
      <c r="X2949" s="5"/>
      <c r="Y2949" s="8"/>
      <c r="Z2949" s="5"/>
      <c r="AA2949" s="1"/>
      <c r="AB2949" s="8"/>
      <c r="AC2949" s="3"/>
      <c r="AD2949" s="1"/>
      <c r="AE2949" s="3"/>
      <c r="AF2949" s="3"/>
      <c r="AG2949" s="4"/>
      <c r="AH2949" s="4"/>
      <c r="AI2949" s="4"/>
      <c r="AJ2949" s="1"/>
      <c r="AK2949" s="1"/>
      <c r="AL2949" s="1"/>
      <c r="AM2949" s="1"/>
    </row>
    <row r="2950" spans="1:177" ht="15" customHeight="1" x14ac:dyDescent="0.2">
      <c r="A2950" s="74"/>
      <c r="B2950" s="2"/>
      <c r="C2950" s="2"/>
      <c r="D2950" s="45"/>
      <c r="E2950" s="18"/>
      <c r="F2950" s="8"/>
      <c r="G2950" s="8"/>
      <c r="H2950" s="14"/>
      <c r="I2950" s="8"/>
      <c r="J2950" s="1"/>
      <c r="K2950" s="1"/>
      <c r="L2950" s="2"/>
      <c r="M2950" s="2"/>
      <c r="N2950" s="2"/>
      <c r="O2950" s="15"/>
      <c r="P2950" s="17"/>
      <c r="Q2950" s="2"/>
      <c r="R2950" s="4"/>
      <c r="S2950" s="15"/>
      <c r="T2950" s="15"/>
      <c r="U2950" s="16"/>
      <c r="V2950" s="2"/>
      <c r="W2950" s="3"/>
      <c r="X2950" s="5"/>
      <c r="Y2950" s="8"/>
      <c r="Z2950" s="5"/>
      <c r="AA2950" s="1"/>
      <c r="AB2950" s="8"/>
      <c r="AC2950" s="3"/>
      <c r="AD2950" s="1"/>
      <c r="AE2950" s="3"/>
      <c r="AF2950" s="3"/>
      <c r="AG2950" s="4"/>
      <c r="AH2950" s="4"/>
      <c r="AI2950" s="4"/>
      <c r="AJ2950" s="1"/>
      <c r="AK2950" s="1"/>
      <c r="AL2950" s="1"/>
      <c r="AM2950" s="1"/>
    </row>
    <row r="2951" spans="1:177" ht="15" customHeight="1" x14ac:dyDescent="0.2">
      <c r="A2951" s="74"/>
      <c r="B2951" s="2"/>
      <c r="C2951" s="2"/>
      <c r="D2951" s="45"/>
      <c r="E2951" s="18"/>
      <c r="F2951" s="8"/>
      <c r="G2951" s="8"/>
      <c r="H2951" s="14"/>
      <c r="I2951" s="8"/>
      <c r="J2951" s="1"/>
      <c r="K2951" s="1"/>
      <c r="L2951" s="2"/>
      <c r="M2951" s="2"/>
      <c r="N2951" s="2"/>
      <c r="O2951" s="15"/>
      <c r="P2951" s="17"/>
      <c r="Q2951" s="2"/>
      <c r="R2951" s="4"/>
      <c r="S2951" s="15"/>
      <c r="T2951" s="15"/>
      <c r="U2951" s="16"/>
      <c r="V2951" s="2"/>
      <c r="W2951" s="3"/>
      <c r="X2951" s="5"/>
      <c r="Y2951" s="8"/>
      <c r="Z2951" s="5"/>
      <c r="AA2951" s="21"/>
      <c r="AB2951" s="13"/>
      <c r="AC2951" s="27"/>
      <c r="AD2951" s="21"/>
      <c r="AE2951" s="27"/>
      <c r="AF2951" s="27"/>
      <c r="AG2951" s="35"/>
      <c r="AH2951" s="35"/>
      <c r="AI2951" s="35"/>
      <c r="AJ2951" s="21"/>
      <c r="AK2951" s="21"/>
      <c r="AL2951" s="21"/>
      <c r="AM2951" s="21"/>
      <c r="AN2951" s="21"/>
      <c r="AO2951" s="21"/>
      <c r="AP2951" s="21"/>
      <c r="AQ2951" s="21"/>
      <c r="AR2951" s="21"/>
      <c r="AS2951" s="21"/>
      <c r="AT2951" s="21"/>
      <c r="AU2951" s="21"/>
      <c r="AV2951" s="21"/>
      <c r="AW2951" s="21"/>
      <c r="AX2951" s="21"/>
      <c r="AY2951" s="21"/>
      <c r="AZ2951" s="21"/>
      <c r="BA2951" s="21"/>
      <c r="BB2951" s="21"/>
      <c r="BC2951" s="21"/>
      <c r="BD2951" s="21"/>
      <c r="BE2951" s="21"/>
      <c r="BF2951" s="21"/>
      <c r="BG2951" s="21"/>
      <c r="BH2951" s="21"/>
      <c r="BI2951" s="21"/>
      <c r="BJ2951" s="21"/>
      <c r="BK2951" s="21"/>
      <c r="BL2951" s="21"/>
      <c r="BM2951" s="21"/>
      <c r="BN2951" s="21"/>
      <c r="BO2951" s="21"/>
      <c r="BP2951" s="21"/>
      <c r="BQ2951" s="21"/>
      <c r="BR2951" s="21"/>
      <c r="BS2951" s="21"/>
      <c r="BT2951" s="21"/>
      <c r="BU2951" s="21"/>
      <c r="BV2951" s="21"/>
      <c r="BW2951" s="21"/>
      <c r="BX2951" s="21"/>
      <c r="BY2951" s="21"/>
      <c r="BZ2951" s="21"/>
      <c r="CA2951" s="21"/>
      <c r="CB2951" s="21"/>
      <c r="CC2951" s="21"/>
      <c r="CD2951" s="21"/>
      <c r="CE2951" s="21"/>
      <c r="CF2951" s="21"/>
      <c r="CG2951" s="21"/>
      <c r="CH2951" s="21"/>
      <c r="CI2951" s="21"/>
      <c r="CJ2951" s="21"/>
      <c r="CK2951" s="21"/>
      <c r="CL2951" s="21"/>
      <c r="CM2951" s="21"/>
      <c r="CN2951" s="21"/>
      <c r="CO2951" s="21"/>
      <c r="CP2951" s="21"/>
      <c r="CQ2951" s="21"/>
      <c r="CR2951" s="21"/>
      <c r="CS2951" s="21"/>
      <c r="CT2951" s="21"/>
      <c r="CU2951" s="21"/>
      <c r="CV2951" s="21"/>
      <c r="CW2951" s="21"/>
      <c r="CX2951" s="21"/>
      <c r="CY2951" s="21"/>
      <c r="CZ2951" s="21"/>
      <c r="DA2951" s="21"/>
      <c r="DB2951" s="21"/>
      <c r="DC2951" s="21"/>
      <c r="DD2951" s="21"/>
      <c r="DE2951" s="21"/>
      <c r="DF2951" s="21"/>
      <c r="DG2951" s="21"/>
      <c r="DH2951" s="21"/>
      <c r="DI2951" s="21"/>
      <c r="DJ2951" s="21"/>
      <c r="DK2951" s="21"/>
      <c r="DL2951" s="21"/>
      <c r="DM2951" s="21"/>
      <c r="DN2951" s="21"/>
      <c r="DO2951" s="21"/>
      <c r="DP2951" s="21"/>
      <c r="DQ2951" s="21"/>
      <c r="DR2951" s="21"/>
      <c r="DS2951" s="21"/>
      <c r="DT2951" s="21"/>
      <c r="DU2951" s="21"/>
      <c r="DV2951" s="21"/>
      <c r="DW2951" s="21"/>
      <c r="DX2951" s="21"/>
      <c r="DY2951" s="21"/>
      <c r="DZ2951" s="21"/>
      <c r="EA2951" s="21"/>
      <c r="EB2951" s="21"/>
      <c r="EC2951" s="21"/>
      <c r="ED2951" s="21"/>
      <c r="EE2951" s="21"/>
      <c r="EF2951" s="21"/>
      <c r="EG2951" s="21"/>
      <c r="EH2951" s="21"/>
      <c r="EI2951" s="21"/>
      <c r="EJ2951" s="21"/>
      <c r="EK2951" s="21"/>
      <c r="EL2951" s="21"/>
      <c r="EM2951" s="21"/>
      <c r="EN2951" s="21"/>
      <c r="EO2951" s="21"/>
      <c r="EP2951" s="21"/>
      <c r="EQ2951" s="21"/>
      <c r="ER2951" s="21"/>
      <c r="ES2951" s="21"/>
      <c r="ET2951" s="21"/>
      <c r="EU2951" s="21"/>
      <c r="EV2951" s="21"/>
      <c r="EW2951" s="21"/>
      <c r="EX2951" s="21"/>
      <c r="EY2951" s="21"/>
      <c r="EZ2951" s="21"/>
      <c r="FA2951" s="21"/>
      <c r="FB2951" s="21"/>
      <c r="FC2951" s="21"/>
      <c r="FD2951" s="21"/>
      <c r="FE2951" s="21"/>
      <c r="FF2951" s="21"/>
      <c r="FG2951" s="21"/>
    </row>
    <row r="2952" spans="1:177" ht="15" customHeight="1" x14ac:dyDescent="0.2">
      <c r="A2952" s="74"/>
      <c r="B2952" s="2"/>
      <c r="C2952" s="2"/>
      <c r="D2952" s="45"/>
      <c r="E2952" s="18"/>
      <c r="F2952" s="8"/>
      <c r="G2952" s="8"/>
      <c r="H2952" s="14"/>
      <c r="I2952" s="8"/>
      <c r="J2952" s="1"/>
      <c r="K2952" s="1"/>
      <c r="L2952" s="2"/>
      <c r="M2952" s="2"/>
      <c r="N2952" s="2"/>
      <c r="O2952" s="15"/>
      <c r="P2952" s="17"/>
      <c r="Q2952" s="2"/>
      <c r="R2952" s="4"/>
      <c r="S2952" s="15"/>
      <c r="T2952" s="15"/>
      <c r="U2952" s="16"/>
      <c r="V2952" s="2"/>
      <c r="W2952" s="3"/>
      <c r="X2952" s="5"/>
      <c r="Y2952" s="8"/>
      <c r="Z2952" s="5"/>
      <c r="AA2952" s="1"/>
      <c r="AB2952" s="8"/>
      <c r="AC2952" s="3"/>
      <c r="AD2952" s="1"/>
      <c r="AE2952" s="3"/>
      <c r="AF2952" s="3"/>
      <c r="AG2952" s="4"/>
      <c r="AH2952" s="4"/>
      <c r="AI2952" s="4"/>
      <c r="AJ2952" s="1"/>
      <c r="AK2952" s="1"/>
      <c r="AL2952" s="1"/>
      <c r="AM2952" s="1"/>
    </row>
    <row r="2953" spans="1:177" ht="15" customHeight="1" x14ac:dyDescent="0.2">
      <c r="A2953" s="74"/>
      <c r="B2953" s="2"/>
      <c r="C2953" s="2"/>
      <c r="D2953" s="45"/>
      <c r="E2953" s="18"/>
      <c r="F2953" s="8"/>
      <c r="G2953" s="8"/>
      <c r="H2953" s="14"/>
      <c r="I2953" s="8"/>
      <c r="J2953" s="1"/>
      <c r="K2953" s="1"/>
      <c r="L2953" s="2"/>
      <c r="M2953" s="2"/>
      <c r="N2953" s="2"/>
      <c r="O2953" s="15"/>
      <c r="P2953" s="17"/>
      <c r="Q2953" s="2"/>
      <c r="R2953" s="4"/>
      <c r="S2953" s="15"/>
      <c r="T2953" s="15"/>
      <c r="U2953" s="16"/>
      <c r="V2953" s="2"/>
      <c r="W2953" s="3"/>
      <c r="X2953" s="5"/>
      <c r="Y2953" s="8"/>
      <c r="Z2953" s="5"/>
      <c r="AA2953" s="1"/>
      <c r="AB2953" s="8"/>
      <c r="AC2953" s="3"/>
      <c r="AD2953" s="1"/>
      <c r="AE2953" s="3"/>
      <c r="AF2953" s="3"/>
      <c r="AG2953" s="4"/>
      <c r="AH2953" s="4"/>
      <c r="AI2953" s="4"/>
      <c r="AJ2953" s="1"/>
      <c r="AK2953" s="1"/>
      <c r="AL2953" s="1"/>
      <c r="AM2953" s="1"/>
    </row>
    <row r="2954" spans="1:177" ht="15" customHeight="1" x14ac:dyDescent="0.2">
      <c r="A2954" s="74"/>
      <c r="B2954" s="2"/>
      <c r="C2954" s="2"/>
      <c r="D2954" s="45"/>
      <c r="E2954" s="18"/>
      <c r="F2954" s="8"/>
      <c r="G2954" s="8"/>
      <c r="H2954" s="14"/>
      <c r="I2954" s="8"/>
      <c r="J2954" s="1"/>
      <c r="K2954" s="1"/>
      <c r="L2954" s="2"/>
      <c r="M2954" s="2"/>
      <c r="N2954" s="2"/>
      <c r="O2954" s="15"/>
      <c r="P2954" s="17"/>
      <c r="Q2954" s="2"/>
      <c r="R2954" s="4"/>
      <c r="S2954" s="15"/>
      <c r="T2954" s="15"/>
      <c r="U2954" s="16"/>
      <c r="V2954" s="2"/>
      <c r="W2954" s="3"/>
      <c r="X2954" s="5"/>
      <c r="Y2954" s="8"/>
      <c r="Z2954" s="5"/>
      <c r="AA2954" s="1"/>
      <c r="AB2954" s="8"/>
      <c r="AC2954" s="3"/>
      <c r="AD2954" s="1"/>
      <c r="AE2954" s="3"/>
      <c r="AF2954" s="3"/>
      <c r="AG2954" s="4"/>
      <c r="AH2954" s="4"/>
      <c r="AI2954" s="4"/>
      <c r="AJ2954" s="1"/>
      <c r="AK2954" s="1"/>
      <c r="AL2954" s="1"/>
      <c r="AM2954" s="1"/>
    </row>
    <row r="2955" spans="1:177" ht="15" customHeight="1" x14ac:dyDescent="0.2">
      <c r="A2955" s="74"/>
      <c r="B2955" s="2"/>
      <c r="C2955" s="2"/>
      <c r="D2955" s="45"/>
      <c r="E2955" s="18"/>
      <c r="F2955" s="8"/>
      <c r="G2955" s="8"/>
      <c r="H2955" s="14"/>
      <c r="I2955" s="8"/>
      <c r="J2955" s="1"/>
      <c r="K2955" s="1"/>
      <c r="L2955" s="2"/>
      <c r="M2955" s="2"/>
      <c r="N2955" s="2"/>
      <c r="O2955" s="15"/>
      <c r="P2955" s="17"/>
      <c r="Q2955" s="2"/>
      <c r="R2955" s="4"/>
      <c r="S2955" s="15"/>
      <c r="T2955" s="15"/>
      <c r="U2955" s="16"/>
      <c r="V2955" s="2"/>
      <c r="W2955" s="3"/>
      <c r="X2955" s="5"/>
      <c r="Y2955" s="8"/>
      <c r="Z2955" s="5"/>
      <c r="AA2955" s="1"/>
      <c r="AB2955" s="8"/>
      <c r="AC2955" s="3"/>
      <c r="AD2955" s="1"/>
      <c r="AE2955" s="3"/>
      <c r="AF2955" s="3"/>
      <c r="AG2955" s="4"/>
      <c r="AH2955" s="4"/>
      <c r="AI2955" s="4"/>
      <c r="AJ2955" s="1"/>
      <c r="AK2955" s="1"/>
      <c r="AL2955" s="1"/>
      <c r="AM2955" s="1"/>
    </row>
    <row r="2956" spans="1:177" ht="15" customHeight="1" x14ac:dyDescent="0.2">
      <c r="A2956" s="74"/>
      <c r="B2956" s="2"/>
      <c r="C2956" s="2"/>
      <c r="D2956" s="45"/>
      <c r="E2956" s="18"/>
      <c r="F2956" s="8"/>
      <c r="G2956" s="8"/>
      <c r="H2956" s="14"/>
      <c r="I2956" s="8"/>
      <c r="J2956" s="1"/>
      <c r="K2956" s="1"/>
      <c r="L2956" s="2"/>
      <c r="M2956" s="2"/>
      <c r="N2956" s="2"/>
      <c r="O2956" s="15"/>
      <c r="P2956" s="17"/>
      <c r="Q2956" s="2"/>
      <c r="R2956" s="4"/>
      <c r="S2956" s="15"/>
      <c r="T2956" s="15"/>
      <c r="U2956" s="16"/>
      <c r="V2956" s="2"/>
      <c r="W2956" s="3"/>
      <c r="X2956" s="5"/>
      <c r="Y2956" s="8"/>
      <c r="Z2956" s="5"/>
      <c r="AA2956" s="1"/>
      <c r="AB2956" s="8"/>
      <c r="AC2956" s="3"/>
      <c r="AD2956" s="1"/>
      <c r="AE2956" s="3"/>
      <c r="AF2956" s="3"/>
      <c r="AG2956" s="4"/>
      <c r="AH2956" s="4"/>
      <c r="AI2956" s="4"/>
      <c r="AJ2956" s="1"/>
      <c r="AK2956" s="1"/>
      <c r="AL2956" s="1"/>
      <c r="AM2956" s="1"/>
    </row>
    <row r="2957" spans="1:177" ht="15" customHeight="1" x14ac:dyDescent="0.2">
      <c r="A2957" s="74"/>
      <c r="B2957" s="2"/>
      <c r="C2957" s="2"/>
      <c r="D2957" s="45"/>
      <c r="E2957" s="18"/>
      <c r="F2957" s="8"/>
      <c r="G2957" s="8"/>
      <c r="H2957" s="14"/>
      <c r="I2957" s="8"/>
      <c r="J2957" s="1"/>
      <c r="K2957" s="1"/>
      <c r="L2957" s="2"/>
      <c r="M2957" s="2"/>
      <c r="N2957" s="2"/>
      <c r="O2957" s="15"/>
      <c r="P2957" s="17"/>
      <c r="Q2957" s="2"/>
      <c r="R2957" s="4"/>
      <c r="S2957" s="15"/>
      <c r="T2957" s="15"/>
      <c r="U2957" s="16"/>
      <c r="V2957" s="2"/>
      <c r="W2957" s="3"/>
      <c r="X2957" s="5"/>
      <c r="Y2957" s="8"/>
      <c r="Z2957" s="5"/>
      <c r="AA2957" s="20"/>
      <c r="AB2957" s="19"/>
      <c r="AC2957" s="28"/>
      <c r="AD2957" s="20"/>
      <c r="AE2957" s="28"/>
      <c r="AF2957" s="28"/>
      <c r="AG2957" s="37"/>
      <c r="AH2957" s="37"/>
      <c r="AI2957" s="37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  <c r="BA2957" s="20"/>
      <c r="BB2957" s="20"/>
      <c r="BC2957" s="20"/>
      <c r="BD2957" s="20"/>
      <c r="BE2957" s="20"/>
      <c r="BF2957" s="20"/>
      <c r="BG2957" s="20"/>
      <c r="BH2957" s="20"/>
      <c r="BI2957" s="20"/>
      <c r="BJ2957" s="20"/>
      <c r="BK2957" s="20"/>
      <c r="BL2957" s="20"/>
      <c r="BM2957" s="20"/>
      <c r="BN2957" s="20"/>
      <c r="BO2957" s="20"/>
      <c r="BP2957" s="20"/>
      <c r="BQ2957" s="20"/>
      <c r="BR2957" s="20"/>
      <c r="BS2957" s="20"/>
      <c r="BT2957" s="20"/>
      <c r="BU2957" s="20"/>
      <c r="BV2957" s="20"/>
      <c r="BW2957" s="20"/>
      <c r="BX2957" s="20"/>
      <c r="BY2957" s="20"/>
      <c r="BZ2957" s="20"/>
      <c r="CA2957" s="20"/>
      <c r="CB2957" s="20"/>
      <c r="CC2957" s="20"/>
      <c r="CD2957" s="20"/>
      <c r="CE2957" s="20"/>
      <c r="CF2957" s="20"/>
      <c r="CG2957" s="20"/>
      <c r="CH2957" s="20"/>
      <c r="CI2957" s="20"/>
      <c r="CJ2957" s="20"/>
      <c r="CK2957" s="20"/>
      <c r="CL2957" s="20"/>
      <c r="CM2957" s="20"/>
      <c r="CN2957" s="20"/>
      <c r="CO2957" s="20"/>
      <c r="CP2957" s="20"/>
      <c r="CQ2957" s="20"/>
      <c r="CR2957" s="20"/>
      <c r="CS2957" s="20"/>
      <c r="CT2957" s="20"/>
      <c r="CU2957" s="20"/>
      <c r="CV2957" s="20"/>
      <c r="CW2957" s="20"/>
      <c r="CX2957" s="20"/>
      <c r="CY2957" s="20"/>
      <c r="CZ2957" s="20"/>
      <c r="DA2957" s="20"/>
      <c r="DB2957" s="20"/>
      <c r="DC2957" s="20"/>
      <c r="DD2957" s="20"/>
      <c r="DE2957" s="20"/>
      <c r="DF2957" s="20"/>
      <c r="DG2957" s="20"/>
      <c r="DH2957" s="20"/>
      <c r="DI2957" s="20"/>
      <c r="DJ2957" s="20"/>
      <c r="DK2957" s="20"/>
      <c r="DL2957" s="20"/>
      <c r="DM2957" s="20"/>
      <c r="DN2957" s="20"/>
      <c r="DO2957" s="20"/>
      <c r="DP2957" s="20"/>
      <c r="DQ2957" s="20"/>
      <c r="DR2957" s="20"/>
      <c r="DS2957" s="20"/>
      <c r="DT2957" s="20"/>
      <c r="DU2957" s="20"/>
      <c r="DV2957" s="20"/>
      <c r="DW2957" s="20"/>
      <c r="DX2957" s="20"/>
      <c r="DY2957" s="20"/>
      <c r="DZ2957" s="20"/>
      <c r="EA2957" s="20"/>
      <c r="EB2957" s="20"/>
      <c r="EC2957" s="20"/>
      <c r="ED2957" s="20"/>
      <c r="EE2957" s="20"/>
      <c r="EF2957" s="20"/>
      <c r="EG2957" s="20"/>
      <c r="EH2957" s="20"/>
      <c r="EI2957" s="20"/>
      <c r="EJ2957" s="20"/>
      <c r="EK2957" s="20"/>
      <c r="EL2957" s="20"/>
      <c r="EM2957" s="20"/>
      <c r="EN2957" s="20"/>
      <c r="EO2957" s="20"/>
      <c r="EP2957" s="20"/>
      <c r="EQ2957" s="20"/>
      <c r="ER2957" s="20"/>
      <c r="ES2957" s="20"/>
      <c r="ET2957" s="20"/>
      <c r="EU2957" s="20"/>
      <c r="EV2957" s="20"/>
      <c r="EW2957" s="20"/>
      <c r="EX2957" s="20"/>
      <c r="EY2957" s="20"/>
      <c r="EZ2957" s="20"/>
      <c r="FA2957" s="20"/>
      <c r="FB2957" s="20"/>
      <c r="FC2957" s="20"/>
      <c r="FD2957" s="20"/>
      <c r="FE2957" s="20"/>
      <c r="FF2957" s="20"/>
      <c r="FG2957" s="20"/>
      <c r="FH2957" s="20"/>
      <c r="FI2957" s="20"/>
      <c r="FJ2957" s="20"/>
      <c r="FK2957" s="20"/>
      <c r="FL2957" s="20"/>
      <c r="FM2957" s="20"/>
      <c r="FN2957" s="20"/>
      <c r="FO2957" s="20"/>
      <c r="FP2957" s="20"/>
      <c r="FQ2957" s="20"/>
      <c r="FR2957" s="20"/>
      <c r="FS2957" s="20"/>
      <c r="FT2957" s="20"/>
      <c r="FU2957" s="20"/>
    </row>
    <row r="2958" spans="1:177" ht="15" customHeight="1" x14ac:dyDescent="0.2">
      <c r="A2958" s="74"/>
      <c r="B2958" s="2"/>
      <c r="C2958" s="2"/>
      <c r="D2958" s="45"/>
      <c r="E2958" s="18"/>
      <c r="F2958" s="8"/>
      <c r="G2958" s="8"/>
      <c r="H2958" s="14"/>
      <c r="I2958" s="8"/>
      <c r="J2958" s="1"/>
      <c r="K2958" s="1"/>
      <c r="L2958" s="2"/>
      <c r="M2958" s="2"/>
      <c r="N2958" s="2"/>
      <c r="O2958" s="15"/>
      <c r="P2958" s="17"/>
      <c r="Q2958" s="2"/>
      <c r="R2958" s="4"/>
      <c r="S2958" s="15"/>
      <c r="T2958" s="15"/>
      <c r="U2958" s="16"/>
      <c r="V2958" s="2"/>
      <c r="W2958" s="3"/>
      <c r="X2958" s="5"/>
      <c r="Y2958" s="8"/>
      <c r="Z2958" s="5"/>
      <c r="AA2958" s="1"/>
      <c r="AB2958" s="8"/>
      <c r="AC2958" s="3"/>
      <c r="AD2958" s="1"/>
      <c r="AE2958" s="3"/>
      <c r="AF2958" s="3"/>
      <c r="AG2958" s="4"/>
      <c r="AH2958" s="4"/>
      <c r="AI2958" s="4"/>
      <c r="AJ2958" s="1"/>
      <c r="AK2958" s="1"/>
      <c r="AL2958" s="1"/>
      <c r="AM2958" s="1"/>
    </row>
    <row r="2959" spans="1:177" ht="15" customHeight="1" x14ac:dyDescent="0.2">
      <c r="A2959" s="74"/>
      <c r="B2959" s="2"/>
      <c r="C2959" s="2"/>
      <c r="D2959" s="45"/>
      <c r="E2959" s="18"/>
      <c r="F2959" s="8"/>
      <c r="G2959" s="8"/>
      <c r="H2959" s="14"/>
      <c r="I2959" s="8"/>
      <c r="J2959" s="1"/>
      <c r="K2959" s="1"/>
      <c r="L2959" s="2"/>
      <c r="M2959" s="2"/>
      <c r="N2959" s="2"/>
      <c r="O2959" s="15"/>
      <c r="P2959" s="17"/>
      <c r="Q2959" s="2"/>
      <c r="R2959" s="4"/>
      <c r="S2959" s="15"/>
      <c r="T2959" s="15"/>
      <c r="U2959" s="16"/>
      <c r="V2959" s="2"/>
      <c r="W2959" s="3"/>
      <c r="X2959" s="5"/>
      <c r="Y2959" s="8"/>
      <c r="Z2959" s="5"/>
      <c r="AA2959" s="1"/>
      <c r="AB2959" s="8"/>
      <c r="AC2959" s="3"/>
      <c r="AD2959" s="1"/>
      <c r="AE2959" s="3"/>
      <c r="AF2959" s="3"/>
      <c r="AG2959" s="4"/>
      <c r="AH2959" s="4"/>
      <c r="AI2959" s="4"/>
      <c r="AJ2959" s="1"/>
      <c r="AK2959" s="1"/>
      <c r="AL2959" s="1"/>
      <c r="AM2959" s="1"/>
    </row>
    <row r="2960" spans="1:177" ht="15" customHeight="1" x14ac:dyDescent="0.2">
      <c r="A2960" s="74"/>
      <c r="B2960" s="2"/>
      <c r="C2960" s="2"/>
      <c r="D2960" s="45"/>
      <c r="E2960" s="18"/>
      <c r="F2960" s="8"/>
      <c r="G2960" s="8"/>
      <c r="H2960" s="14"/>
      <c r="I2960" s="8"/>
      <c r="J2960" s="1"/>
      <c r="K2960" s="1"/>
      <c r="L2960" s="2"/>
      <c r="M2960" s="2"/>
      <c r="N2960" s="2"/>
      <c r="O2960" s="15"/>
      <c r="P2960" s="17"/>
      <c r="Q2960" s="2"/>
      <c r="R2960" s="4"/>
      <c r="S2960" s="15"/>
      <c r="T2960" s="15"/>
      <c r="U2960" s="16"/>
      <c r="V2960" s="2"/>
      <c r="W2960" s="3"/>
      <c r="X2960" s="5"/>
      <c r="Y2960" s="8"/>
      <c r="Z2960" s="5"/>
      <c r="AA2960" s="1"/>
      <c r="AB2960" s="8"/>
      <c r="AC2960" s="3"/>
      <c r="AD2960" s="1"/>
      <c r="AE2960" s="3"/>
      <c r="AF2960" s="3"/>
      <c r="AG2960" s="4"/>
      <c r="AH2960" s="4"/>
      <c r="AI2960" s="4"/>
      <c r="AJ2960" s="1"/>
      <c r="AK2960" s="1"/>
      <c r="AL2960" s="1"/>
      <c r="AM2960" s="1"/>
    </row>
    <row r="2961" spans="1:39" ht="15" customHeight="1" x14ac:dyDescent="0.2">
      <c r="A2961" s="74"/>
      <c r="B2961" s="2"/>
      <c r="C2961" s="2"/>
      <c r="D2961" s="45"/>
      <c r="E2961" s="18"/>
      <c r="F2961" s="8"/>
      <c r="G2961" s="8"/>
      <c r="H2961" s="14"/>
      <c r="I2961" s="8"/>
      <c r="J2961" s="1"/>
      <c r="K2961" s="1"/>
      <c r="L2961" s="2"/>
      <c r="M2961" s="2"/>
      <c r="N2961" s="2"/>
      <c r="O2961" s="15"/>
      <c r="P2961" s="17"/>
      <c r="Q2961" s="2"/>
      <c r="R2961" s="4"/>
      <c r="S2961" s="15"/>
      <c r="T2961" s="15"/>
      <c r="U2961" s="16"/>
      <c r="V2961" s="2"/>
      <c r="W2961" s="3"/>
      <c r="X2961" s="5"/>
      <c r="Y2961" s="8"/>
      <c r="Z2961" s="5"/>
      <c r="AA2961" s="1"/>
      <c r="AB2961" s="8"/>
      <c r="AC2961" s="3"/>
      <c r="AD2961" s="1"/>
      <c r="AE2961" s="3"/>
      <c r="AF2961" s="3"/>
      <c r="AG2961" s="4"/>
      <c r="AH2961" s="4"/>
      <c r="AI2961" s="4"/>
      <c r="AJ2961" s="1"/>
      <c r="AK2961" s="1"/>
      <c r="AL2961" s="1"/>
      <c r="AM2961" s="1"/>
    </row>
    <row r="2962" spans="1:39" ht="15" customHeight="1" x14ac:dyDescent="0.2">
      <c r="A2962" s="74"/>
      <c r="B2962" s="2"/>
      <c r="C2962" s="2"/>
      <c r="D2962" s="45"/>
      <c r="E2962" s="18"/>
      <c r="F2962" s="8"/>
      <c r="G2962" s="8"/>
      <c r="H2962" s="14"/>
      <c r="I2962" s="8"/>
      <c r="J2962" s="1"/>
      <c r="K2962" s="1"/>
      <c r="L2962" s="2"/>
      <c r="M2962" s="2"/>
      <c r="N2962" s="2"/>
      <c r="O2962" s="15"/>
      <c r="P2962" s="17"/>
      <c r="Q2962" s="2"/>
      <c r="R2962" s="4"/>
      <c r="S2962" s="15"/>
      <c r="T2962" s="15"/>
      <c r="U2962" s="16"/>
      <c r="V2962" s="2"/>
      <c r="W2962" s="3"/>
      <c r="X2962" s="5"/>
      <c r="Y2962" s="8"/>
      <c r="Z2962" s="5"/>
      <c r="AA2962" s="1"/>
      <c r="AB2962" s="8"/>
      <c r="AC2962" s="3"/>
      <c r="AD2962" s="1"/>
      <c r="AE2962" s="3"/>
      <c r="AF2962" s="3"/>
      <c r="AG2962" s="4"/>
      <c r="AH2962" s="4"/>
      <c r="AI2962" s="4"/>
      <c r="AJ2962" s="1"/>
      <c r="AK2962" s="1"/>
      <c r="AL2962" s="1"/>
      <c r="AM2962" s="1"/>
    </row>
    <row r="2963" spans="1:39" ht="15" customHeight="1" x14ac:dyDescent="0.2">
      <c r="A2963" s="74"/>
      <c r="B2963" s="2"/>
      <c r="C2963" s="2"/>
      <c r="D2963" s="45"/>
      <c r="E2963" s="18"/>
      <c r="F2963" s="8"/>
      <c r="G2963" s="8"/>
      <c r="H2963" s="14"/>
      <c r="I2963" s="8"/>
      <c r="J2963" s="1"/>
      <c r="K2963" s="1"/>
      <c r="L2963" s="2"/>
      <c r="M2963" s="2"/>
      <c r="N2963" s="2"/>
      <c r="O2963" s="15"/>
      <c r="P2963" s="17"/>
      <c r="Q2963" s="2"/>
      <c r="R2963" s="4"/>
      <c r="S2963" s="15"/>
      <c r="T2963" s="15"/>
      <c r="U2963" s="16"/>
      <c r="V2963" s="2"/>
      <c r="W2963" s="3"/>
      <c r="X2963" s="5"/>
      <c r="Y2963" s="8"/>
      <c r="Z2963" s="5"/>
      <c r="AA2963" s="1"/>
      <c r="AB2963" s="8"/>
      <c r="AC2963" s="3"/>
      <c r="AD2963" s="1"/>
      <c r="AE2963" s="3"/>
      <c r="AF2963" s="3"/>
      <c r="AG2963" s="4"/>
      <c r="AH2963" s="4"/>
      <c r="AI2963" s="4"/>
      <c r="AJ2963" s="1"/>
      <c r="AK2963" s="1"/>
      <c r="AL2963" s="1"/>
      <c r="AM2963" s="1"/>
    </row>
    <row r="2964" spans="1:39" ht="15" customHeight="1" x14ac:dyDescent="0.2">
      <c r="A2964" s="74"/>
      <c r="B2964" s="2"/>
      <c r="C2964" s="2"/>
      <c r="D2964" s="45"/>
      <c r="E2964" s="18"/>
      <c r="F2964" s="8"/>
      <c r="G2964" s="8"/>
      <c r="H2964" s="14"/>
      <c r="I2964" s="8"/>
      <c r="J2964" s="1"/>
      <c r="K2964" s="1"/>
      <c r="L2964" s="2"/>
      <c r="M2964" s="2"/>
      <c r="N2964" s="2"/>
      <c r="O2964" s="15"/>
      <c r="P2964" s="17"/>
      <c r="Q2964" s="2"/>
      <c r="R2964" s="4"/>
      <c r="S2964" s="15"/>
      <c r="T2964" s="15"/>
      <c r="U2964" s="16"/>
      <c r="V2964" s="2"/>
      <c r="W2964" s="3"/>
      <c r="X2964" s="5"/>
      <c r="Y2964" s="8"/>
      <c r="Z2964" s="5"/>
      <c r="AA2964" s="1"/>
      <c r="AB2964" s="8"/>
      <c r="AC2964" s="3"/>
      <c r="AD2964" s="1"/>
      <c r="AE2964" s="3"/>
      <c r="AF2964" s="3"/>
      <c r="AG2964" s="4"/>
      <c r="AH2964" s="4"/>
      <c r="AI2964" s="4"/>
      <c r="AJ2964" s="1"/>
      <c r="AK2964" s="1"/>
      <c r="AL2964" s="1"/>
      <c r="AM2964" s="1"/>
    </row>
    <row r="2965" spans="1:39" ht="15" customHeight="1" x14ac:dyDescent="0.2">
      <c r="A2965" s="74"/>
      <c r="B2965" s="2"/>
      <c r="C2965" s="2"/>
      <c r="D2965" s="45"/>
      <c r="E2965" s="18"/>
      <c r="F2965" s="8"/>
      <c r="G2965" s="8"/>
      <c r="H2965" s="14"/>
      <c r="I2965" s="8"/>
      <c r="J2965" s="1"/>
      <c r="K2965" s="1"/>
      <c r="L2965" s="2"/>
      <c r="M2965" s="2"/>
      <c r="N2965" s="2"/>
      <c r="O2965" s="15"/>
      <c r="P2965" s="17"/>
      <c r="Q2965" s="2"/>
      <c r="R2965" s="4"/>
      <c r="S2965" s="15"/>
      <c r="T2965" s="15"/>
      <c r="U2965" s="16"/>
      <c r="V2965" s="2"/>
      <c r="W2965" s="3"/>
      <c r="X2965" s="5"/>
      <c r="Y2965" s="8"/>
      <c r="Z2965" s="5"/>
      <c r="AA2965" s="1"/>
      <c r="AB2965" s="8"/>
      <c r="AC2965" s="3"/>
      <c r="AD2965" s="1"/>
      <c r="AE2965" s="3"/>
      <c r="AF2965" s="3"/>
      <c r="AG2965" s="4"/>
      <c r="AH2965" s="4"/>
      <c r="AI2965" s="4"/>
      <c r="AJ2965" s="1"/>
      <c r="AK2965" s="1"/>
      <c r="AL2965" s="1"/>
      <c r="AM2965" s="1"/>
    </row>
    <row r="2966" spans="1:39" ht="15" customHeight="1" x14ac:dyDescent="0.2">
      <c r="A2966" s="74"/>
      <c r="B2966" s="2"/>
      <c r="C2966" s="2"/>
      <c r="D2966" s="45"/>
      <c r="E2966" s="18"/>
      <c r="F2966" s="8"/>
      <c r="G2966" s="8"/>
      <c r="H2966" s="14"/>
      <c r="I2966" s="8"/>
      <c r="J2966" s="1"/>
      <c r="K2966" s="1"/>
      <c r="L2966" s="2"/>
      <c r="M2966" s="2"/>
      <c r="N2966" s="2"/>
      <c r="O2966" s="15"/>
      <c r="P2966" s="17"/>
      <c r="Q2966" s="2"/>
      <c r="R2966" s="4"/>
      <c r="S2966" s="15"/>
      <c r="T2966" s="15"/>
      <c r="U2966" s="16"/>
      <c r="V2966" s="2"/>
      <c r="W2966" s="3"/>
      <c r="X2966" s="5"/>
      <c r="Y2966" s="8"/>
      <c r="Z2966" s="5"/>
      <c r="AA2966" s="1"/>
      <c r="AB2966" s="8"/>
      <c r="AC2966" s="3"/>
      <c r="AD2966" s="1"/>
      <c r="AE2966" s="3"/>
      <c r="AF2966" s="3"/>
      <c r="AG2966" s="4"/>
      <c r="AH2966" s="4"/>
      <c r="AI2966" s="4"/>
      <c r="AJ2966" s="1"/>
      <c r="AK2966" s="1"/>
      <c r="AL2966" s="1"/>
      <c r="AM2966" s="1"/>
    </row>
    <row r="2967" spans="1:39" ht="15" customHeight="1" x14ac:dyDescent="0.2">
      <c r="A2967" s="74"/>
      <c r="B2967" s="2"/>
      <c r="C2967" s="2"/>
      <c r="D2967" s="45"/>
      <c r="E2967" s="18"/>
      <c r="F2967" s="8"/>
      <c r="G2967" s="8"/>
      <c r="H2967" s="14"/>
      <c r="I2967" s="8"/>
      <c r="J2967" s="1"/>
      <c r="K2967" s="1"/>
      <c r="L2967" s="2"/>
      <c r="M2967" s="2"/>
      <c r="N2967" s="2"/>
      <c r="O2967" s="15"/>
      <c r="P2967" s="17"/>
      <c r="Q2967" s="2"/>
      <c r="R2967" s="4"/>
      <c r="S2967" s="15"/>
      <c r="T2967" s="15"/>
      <c r="U2967" s="16"/>
      <c r="V2967" s="2"/>
      <c r="W2967" s="3"/>
      <c r="X2967" s="5"/>
      <c r="Y2967" s="8"/>
      <c r="Z2967" s="5"/>
      <c r="AA2967" s="1"/>
      <c r="AB2967" s="8"/>
      <c r="AC2967" s="3"/>
      <c r="AD2967" s="1"/>
      <c r="AE2967" s="3"/>
      <c r="AF2967" s="3"/>
      <c r="AG2967" s="4"/>
      <c r="AH2967" s="4"/>
      <c r="AI2967" s="4"/>
      <c r="AJ2967" s="1"/>
      <c r="AK2967" s="1"/>
      <c r="AL2967" s="1"/>
      <c r="AM2967" s="1"/>
    </row>
    <row r="2968" spans="1:39" ht="15" customHeight="1" x14ac:dyDescent="0.2">
      <c r="A2968" s="74"/>
      <c r="B2968" s="2"/>
      <c r="C2968" s="2"/>
      <c r="D2968" s="45"/>
      <c r="E2968" s="18"/>
      <c r="F2968" s="8"/>
      <c r="G2968" s="8"/>
      <c r="H2968" s="14"/>
      <c r="I2968" s="8"/>
      <c r="J2968" s="1"/>
      <c r="K2968" s="1"/>
      <c r="L2968" s="2"/>
      <c r="M2968" s="2"/>
      <c r="N2968" s="2"/>
      <c r="O2968" s="15"/>
      <c r="P2968" s="17"/>
      <c r="Q2968" s="2"/>
      <c r="R2968" s="4"/>
      <c r="S2968" s="15"/>
      <c r="T2968" s="15"/>
      <c r="U2968" s="16"/>
      <c r="V2968" s="2"/>
      <c r="W2968" s="3"/>
      <c r="X2968" s="5"/>
      <c r="Y2968" s="8"/>
      <c r="Z2968" s="5"/>
      <c r="AA2968" s="1"/>
      <c r="AB2968" s="8"/>
      <c r="AC2968" s="3"/>
      <c r="AD2968" s="1"/>
      <c r="AE2968" s="3"/>
      <c r="AF2968" s="3"/>
      <c r="AG2968" s="4"/>
      <c r="AH2968" s="4"/>
      <c r="AI2968" s="4"/>
      <c r="AJ2968" s="1"/>
      <c r="AK2968" s="1"/>
      <c r="AL2968" s="1"/>
      <c r="AM2968" s="1"/>
    </row>
    <row r="2969" spans="1:39" ht="15" customHeight="1" x14ac:dyDescent="0.2">
      <c r="A2969" s="74"/>
      <c r="B2969" s="2"/>
      <c r="C2969" s="2"/>
      <c r="D2969" s="45"/>
      <c r="E2969" s="18"/>
      <c r="F2969" s="8"/>
      <c r="G2969" s="8"/>
      <c r="H2969" s="14"/>
      <c r="I2969" s="8"/>
      <c r="J2969" s="1"/>
      <c r="K2969" s="1"/>
      <c r="L2969" s="2"/>
      <c r="M2969" s="2"/>
      <c r="N2969" s="2"/>
      <c r="O2969" s="15"/>
      <c r="P2969" s="17"/>
      <c r="Q2969" s="2"/>
      <c r="R2969" s="4"/>
      <c r="S2969" s="15"/>
      <c r="T2969" s="15"/>
      <c r="U2969" s="16"/>
      <c r="V2969" s="2"/>
      <c r="W2969" s="3"/>
      <c r="X2969" s="5"/>
      <c r="Y2969" s="8"/>
      <c r="Z2969" s="5"/>
      <c r="AA2969" s="1"/>
      <c r="AB2969" s="8"/>
      <c r="AC2969" s="3"/>
      <c r="AD2969" s="1"/>
      <c r="AE2969" s="3"/>
      <c r="AF2969" s="3"/>
      <c r="AG2969" s="4"/>
      <c r="AH2969" s="4"/>
      <c r="AI2969" s="4"/>
      <c r="AJ2969" s="1"/>
      <c r="AK2969" s="1"/>
      <c r="AL2969" s="1"/>
      <c r="AM2969" s="1"/>
    </row>
    <row r="2970" spans="1:39" ht="15" customHeight="1" x14ac:dyDescent="0.2">
      <c r="A2970" s="74"/>
      <c r="B2970" s="2"/>
      <c r="C2970" s="2"/>
      <c r="D2970" s="45"/>
      <c r="E2970" s="18"/>
      <c r="F2970" s="8"/>
      <c r="G2970" s="8"/>
      <c r="H2970" s="14"/>
      <c r="I2970" s="8"/>
      <c r="J2970" s="1"/>
      <c r="K2970" s="1"/>
      <c r="L2970" s="2"/>
      <c r="M2970" s="2"/>
      <c r="N2970" s="2"/>
      <c r="O2970" s="15"/>
      <c r="P2970" s="17"/>
      <c r="Q2970" s="2"/>
      <c r="R2970" s="4"/>
      <c r="S2970" s="15"/>
      <c r="T2970" s="15"/>
      <c r="U2970" s="16"/>
      <c r="V2970" s="2"/>
      <c r="W2970" s="3"/>
      <c r="X2970" s="5"/>
      <c r="Y2970" s="8"/>
      <c r="Z2970" s="5"/>
      <c r="AA2970" s="1"/>
      <c r="AB2970" s="8"/>
      <c r="AC2970" s="3"/>
      <c r="AD2970" s="1"/>
      <c r="AE2970" s="3"/>
      <c r="AF2970" s="3"/>
      <c r="AG2970" s="4"/>
      <c r="AH2970" s="4"/>
      <c r="AI2970" s="4"/>
      <c r="AJ2970" s="1"/>
      <c r="AK2970" s="1"/>
      <c r="AL2970" s="1"/>
      <c r="AM2970" s="1"/>
    </row>
    <row r="2971" spans="1:39" ht="15" customHeight="1" x14ac:dyDescent="0.2">
      <c r="A2971" s="74"/>
      <c r="B2971" s="2"/>
      <c r="C2971" s="2"/>
      <c r="D2971" s="45"/>
      <c r="E2971" s="18"/>
      <c r="F2971" s="8"/>
      <c r="G2971" s="8"/>
      <c r="H2971" s="14"/>
      <c r="I2971" s="8"/>
      <c r="J2971" s="1"/>
      <c r="K2971" s="1"/>
      <c r="L2971" s="2"/>
      <c r="M2971" s="2"/>
      <c r="N2971" s="2"/>
      <c r="O2971" s="15"/>
      <c r="P2971" s="17"/>
      <c r="Q2971" s="2"/>
      <c r="R2971" s="4"/>
      <c r="S2971" s="15"/>
      <c r="T2971" s="15"/>
      <c r="U2971" s="16"/>
      <c r="V2971" s="2"/>
      <c r="W2971" s="3"/>
      <c r="X2971" s="5"/>
      <c r="Y2971" s="8"/>
      <c r="Z2971" s="5"/>
      <c r="AA2971" s="1"/>
      <c r="AB2971" s="8"/>
      <c r="AC2971" s="3"/>
      <c r="AD2971" s="1"/>
      <c r="AE2971" s="3"/>
      <c r="AF2971" s="3"/>
      <c r="AG2971" s="4"/>
      <c r="AH2971" s="4"/>
      <c r="AI2971" s="4"/>
      <c r="AJ2971" s="1"/>
      <c r="AK2971" s="1"/>
      <c r="AL2971" s="1"/>
      <c r="AM2971" s="1"/>
    </row>
    <row r="2972" spans="1:39" ht="15" customHeight="1" x14ac:dyDescent="0.2">
      <c r="A2972" s="74"/>
      <c r="B2972" s="2"/>
      <c r="C2972" s="2"/>
      <c r="D2972" s="45"/>
      <c r="E2972" s="18"/>
      <c r="F2972" s="8"/>
      <c r="G2972" s="8"/>
      <c r="H2972" s="14"/>
      <c r="I2972" s="8"/>
      <c r="J2972" s="1"/>
      <c r="K2972" s="1"/>
      <c r="L2972" s="2"/>
      <c r="M2972" s="2"/>
      <c r="N2972" s="2"/>
      <c r="O2972" s="15"/>
      <c r="P2972" s="17"/>
      <c r="Q2972" s="2"/>
      <c r="R2972" s="4"/>
      <c r="S2972" s="15"/>
      <c r="T2972" s="15"/>
      <c r="U2972" s="16"/>
      <c r="V2972" s="2"/>
      <c r="W2972" s="3"/>
      <c r="X2972" s="5"/>
      <c r="Y2972" s="8"/>
      <c r="Z2972" s="5"/>
      <c r="AA2972" s="1"/>
      <c r="AB2972" s="8"/>
      <c r="AC2972" s="3"/>
      <c r="AD2972" s="1"/>
      <c r="AE2972" s="3"/>
      <c r="AF2972" s="3"/>
      <c r="AG2972" s="4"/>
      <c r="AH2972" s="4"/>
      <c r="AI2972" s="4"/>
      <c r="AJ2972" s="1"/>
      <c r="AK2972" s="1"/>
      <c r="AL2972" s="1"/>
      <c r="AM2972" s="1"/>
    </row>
    <row r="2973" spans="1:39" ht="15" customHeight="1" x14ac:dyDescent="0.2">
      <c r="A2973" s="74"/>
      <c r="B2973" s="2"/>
      <c r="C2973" s="2"/>
      <c r="D2973" s="45"/>
      <c r="E2973" s="18"/>
      <c r="F2973" s="8"/>
      <c r="G2973" s="8"/>
      <c r="H2973" s="14"/>
      <c r="I2973" s="8"/>
      <c r="J2973" s="1"/>
      <c r="K2973" s="1"/>
      <c r="L2973" s="2"/>
      <c r="M2973" s="2"/>
      <c r="N2973" s="2"/>
      <c r="O2973" s="15"/>
      <c r="P2973" s="17"/>
      <c r="Q2973" s="2"/>
      <c r="R2973" s="4"/>
      <c r="S2973" s="15"/>
      <c r="T2973" s="15"/>
      <c r="U2973" s="16"/>
      <c r="V2973" s="2"/>
      <c r="W2973" s="3"/>
      <c r="X2973" s="5"/>
      <c r="Y2973" s="8"/>
      <c r="Z2973" s="5"/>
      <c r="AA2973" s="1"/>
      <c r="AB2973" s="8"/>
      <c r="AC2973" s="3"/>
      <c r="AD2973" s="1"/>
      <c r="AE2973" s="3"/>
      <c r="AF2973" s="3"/>
      <c r="AG2973" s="4"/>
      <c r="AH2973" s="4"/>
      <c r="AI2973" s="4"/>
      <c r="AJ2973" s="1"/>
      <c r="AK2973" s="1"/>
      <c r="AL2973" s="1"/>
      <c r="AM2973" s="1"/>
    </row>
    <row r="2974" spans="1:39" ht="15" customHeight="1" x14ac:dyDescent="0.2">
      <c r="A2974" s="74"/>
      <c r="B2974" s="2"/>
      <c r="C2974" s="2"/>
      <c r="D2974" s="45"/>
      <c r="E2974" s="18"/>
      <c r="F2974" s="8"/>
      <c r="G2974" s="8"/>
      <c r="H2974" s="14"/>
      <c r="I2974" s="8"/>
      <c r="J2974" s="1"/>
      <c r="K2974" s="1"/>
      <c r="L2974" s="2"/>
      <c r="M2974" s="2"/>
      <c r="N2974" s="2"/>
      <c r="O2974" s="15"/>
      <c r="P2974" s="17"/>
      <c r="Q2974" s="2"/>
      <c r="R2974" s="4"/>
      <c r="S2974" s="15"/>
      <c r="T2974" s="15"/>
      <c r="U2974" s="16"/>
      <c r="V2974" s="2"/>
      <c r="W2974" s="3"/>
      <c r="X2974" s="5"/>
      <c r="Y2974" s="8"/>
      <c r="Z2974" s="5"/>
      <c r="AA2974" s="1"/>
      <c r="AB2974" s="8"/>
      <c r="AC2974" s="3"/>
      <c r="AD2974" s="1"/>
      <c r="AE2974" s="3"/>
      <c r="AF2974" s="3"/>
      <c r="AG2974" s="4"/>
      <c r="AH2974" s="4"/>
      <c r="AI2974" s="4"/>
      <c r="AJ2974" s="1"/>
      <c r="AK2974" s="1"/>
      <c r="AL2974" s="1"/>
      <c r="AM2974" s="1"/>
    </row>
    <row r="2975" spans="1:39" ht="15" customHeight="1" x14ac:dyDescent="0.2">
      <c r="A2975" s="74"/>
      <c r="B2975" s="2"/>
      <c r="C2975" s="2"/>
      <c r="D2975" s="45"/>
      <c r="E2975" s="18"/>
      <c r="F2975" s="8"/>
      <c r="G2975" s="8"/>
      <c r="H2975" s="14"/>
      <c r="I2975" s="8"/>
      <c r="J2975" s="1"/>
      <c r="K2975" s="1"/>
      <c r="L2975" s="2"/>
      <c r="M2975" s="2"/>
      <c r="N2975" s="2"/>
      <c r="O2975" s="15"/>
      <c r="P2975" s="17"/>
      <c r="Q2975" s="2"/>
      <c r="R2975" s="4"/>
      <c r="S2975" s="15"/>
      <c r="T2975" s="15"/>
      <c r="U2975" s="16"/>
      <c r="V2975" s="2"/>
      <c r="W2975" s="3"/>
      <c r="X2975" s="5"/>
      <c r="Y2975" s="8"/>
      <c r="Z2975" s="5"/>
      <c r="AA2975" s="1"/>
      <c r="AB2975" s="8"/>
      <c r="AC2975" s="3"/>
      <c r="AD2975" s="1"/>
      <c r="AE2975" s="3"/>
      <c r="AF2975" s="3"/>
      <c r="AG2975" s="4"/>
      <c r="AH2975" s="4"/>
      <c r="AI2975" s="4"/>
      <c r="AJ2975" s="1"/>
      <c r="AK2975" s="1"/>
      <c r="AL2975" s="1"/>
      <c r="AM2975" s="1"/>
    </row>
    <row r="2976" spans="1:39" ht="15" customHeight="1" x14ac:dyDescent="0.2">
      <c r="A2976" s="74"/>
      <c r="B2976" s="2"/>
      <c r="C2976" s="2"/>
      <c r="D2976" s="45"/>
      <c r="E2976" s="18"/>
      <c r="F2976" s="8"/>
      <c r="G2976" s="8"/>
      <c r="H2976" s="14"/>
      <c r="I2976" s="8"/>
      <c r="J2976" s="1"/>
      <c r="K2976" s="1"/>
      <c r="L2976" s="2"/>
      <c r="M2976" s="2"/>
      <c r="N2976" s="2"/>
      <c r="O2976" s="15"/>
      <c r="P2976" s="17"/>
      <c r="Q2976" s="2"/>
      <c r="R2976" s="4"/>
      <c r="S2976" s="15"/>
      <c r="T2976" s="15"/>
      <c r="U2976" s="16"/>
      <c r="V2976" s="2"/>
      <c r="W2976" s="3"/>
      <c r="X2976" s="5"/>
      <c r="Y2976" s="8"/>
      <c r="Z2976" s="5"/>
      <c r="AA2976" s="1"/>
      <c r="AB2976" s="8"/>
      <c r="AC2976" s="3"/>
      <c r="AD2976" s="1"/>
      <c r="AE2976" s="3"/>
      <c r="AF2976" s="3"/>
      <c r="AG2976" s="4"/>
      <c r="AH2976" s="4"/>
      <c r="AI2976" s="4"/>
      <c r="AJ2976" s="1"/>
      <c r="AK2976" s="1"/>
      <c r="AL2976" s="1"/>
      <c r="AM2976" s="1"/>
    </row>
    <row r="2977" spans="1:177" ht="15" customHeight="1" x14ac:dyDescent="0.2">
      <c r="A2977" s="74"/>
      <c r="B2977" s="2"/>
      <c r="C2977" s="2"/>
      <c r="D2977" s="45"/>
      <c r="E2977" s="18"/>
      <c r="F2977" s="8"/>
      <c r="G2977" s="8"/>
      <c r="H2977" s="14"/>
      <c r="I2977" s="8"/>
      <c r="J2977" s="1"/>
      <c r="K2977" s="1"/>
      <c r="L2977" s="2"/>
      <c r="M2977" s="2"/>
      <c r="N2977" s="2"/>
      <c r="O2977" s="15"/>
      <c r="P2977" s="17"/>
      <c r="Q2977" s="2"/>
      <c r="R2977" s="4"/>
      <c r="S2977" s="15"/>
      <c r="T2977" s="15"/>
      <c r="U2977" s="16"/>
      <c r="V2977" s="2"/>
      <c r="W2977" s="3"/>
      <c r="X2977" s="5"/>
      <c r="Y2977" s="8"/>
      <c r="Z2977" s="5"/>
      <c r="AA2977" s="1"/>
      <c r="AB2977" s="8"/>
      <c r="AC2977" s="3"/>
      <c r="AD2977" s="1"/>
      <c r="AE2977" s="3"/>
      <c r="AF2977" s="3"/>
      <c r="AG2977" s="4"/>
      <c r="AH2977" s="4"/>
      <c r="AI2977" s="4"/>
      <c r="AJ2977" s="1"/>
      <c r="AK2977" s="1"/>
      <c r="AL2977" s="1"/>
      <c r="AM2977" s="1"/>
    </row>
    <row r="2978" spans="1:177" ht="15" customHeight="1" x14ac:dyDescent="0.2">
      <c r="A2978" s="74"/>
      <c r="B2978" s="2"/>
      <c r="C2978" s="2"/>
      <c r="D2978" s="45"/>
      <c r="E2978" s="18"/>
      <c r="F2978" s="8"/>
      <c r="G2978" s="8"/>
      <c r="H2978" s="14"/>
      <c r="I2978" s="8"/>
      <c r="J2978" s="1"/>
      <c r="K2978" s="1"/>
      <c r="L2978" s="2"/>
      <c r="M2978" s="2"/>
      <c r="N2978" s="2"/>
      <c r="O2978" s="15"/>
      <c r="P2978" s="17"/>
      <c r="Q2978" s="2"/>
      <c r="R2978" s="4"/>
      <c r="S2978" s="15"/>
      <c r="T2978" s="15"/>
      <c r="U2978" s="16"/>
      <c r="V2978" s="2"/>
      <c r="W2978" s="3"/>
      <c r="X2978" s="5"/>
      <c r="Y2978" s="8"/>
      <c r="Z2978" s="5"/>
      <c r="AA2978" s="1"/>
      <c r="AB2978" s="8"/>
      <c r="AC2978" s="3"/>
      <c r="AD2978" s="1"/>
      <c r="AE2978" s="3"/>
      <c r="AF2978" s="3"/>
      <c r="AG2978" s="4"/>
      <c r="AH2978" s="4"/>
      <c r="AI2978" s="4"/>
      <c r="AJ2978" s="1"/>
      <c r="AK2978" s="1"/>
      <c r="AL2978" s="1"/>
      <c r="AM2978" s="1"/>
    </row>
    <row r="2979" spans="1:177" ht="15" customHeight="1" x14ac:dyDescent="0.2">
      <c r="A2979" s="74"/>
      <c r="B2979" s="2"/>
      <c r="C2979" s="2"/>
      <c r="D2979" s="45"/>
      <c r="E2979" s="18"/>
      <c r="F2979" s="8"/>
      <c r="G2979" s="8"/>
      <c r="H2979" s="14"/>
      <c r="I2979" s="8"/>
      <c r="J2979" s="1"/>
      <c r="K2979" s="1"/>
      <c r="L2979" s="2"/>
      <c r="M2979" s="2"/>
      <c r="N2979" s="2"/>
      <c r="O2979" s="15"/>
      <c r="P2979" s="17"/>
      <c r="Q2979" s="2"/>
      <c r="R2979" s="4"/>
      <c r="S2979" s="15"/>
      <c r="T2979" s="15"/>
      <c r="U2979" s="16"/>
      <c r="V2979" s="2"/>
      <c r="W2979" s="3"/>
      <c r="X2979" s="5"/>
      <c r="Y2979" s="8"/>
      <c r="Z2979" s="5"/>
      <c r="AA2979" s="1"/>
      <c r="AB2979" s="8"/>
      <c r="AC2979" s="3"/>
      <c r="AD2979" s="1"/>
      <c r="AE2979" s="3"/>
      <c r="AF2979" s="3"/>
      <c r="AG2979" s="4"/>
      <c r="AH2979" s="4"/>
      <c r="AI2979" s="4"/>
      <c r="AJ2979" s="1"/>
      <c r="AK2979" s="1"/>
      <c r="AL2979" s="1"/>
      <c r="AM2979" s="1"/>
    </row>
    <row r="2980" spans="1:177" ht="15" customHeight="1" x14ac:dyDescent="0.2">
      <c r="A2980" s="74"/>
      <c r="B2980" s="2"/>
      <c r="C2980" s="2"/>
      <c r="D2980" s="45"/>
      <c r="E2980" s="18"/>
      <c r="F2980" s="8"/>
      <c r="G2980" s="8"/>
      <c r="H2980" s="14"/>
      <c r="I2980" s="8"/>
      <c r="J2980" s="1"/>
      <c r="K2980" s="1"/>
      <c r="L2980" s="2"/>
      <c r="M2980" s="2"/>
      <c r="N2980" s="2"/>
      <c r="O2980" s="15"/>
      <c r="P2980" s="17"/>
      <c r="Q2980" s="2"/>
      <c r="R2980" s="4"/>
      <c r="S2980" s="15"/>
      <c r="T2980" s="15"/>
      <c r="U2980" s="16"/>
      <c r="V2980" s="2"/>
      <c r="W2980" s="3"/>
      <c r="X2980" s="5"/>
      <c r="Y2980" s="8"/>
      <c r="Z2980" s="5"/>
      <c r="AA2980" s="1"/>
      <c r="AB2980" s="8"/>
      <c r="AC2980" s="3"/>
      <c r="AD2980" s="1"/>
      <c r="AE2980" s="3"/>
      <c r="AF2980" s="3"/>
      <c r="AG2980" s="4"/>
      <c r="AH2980" s="4"/>
      <c r="AI2980" s="4"/>
      <c r="AJ2980" s="1"/>
      <c r="AK2980" s="1"/>
      <c r="AL2980" s="1"/>
      <c r="AM2980" s="1"/>
    </row>
    <row r="2981" spans="1:177" ht="15" customHeight="1" x14ac:dyDescent="0.2">
      <c r="A2981" s="74"/>
      <c r="B2981" s="2"/>
      <c r="C2981" s="2"/>
      <c r="D2981" s="45"/>
      <c r="E2981" s="18"/>
      <c r="F2981" s="8"/>
      <c r="G2981" s="8"/>
      <c r="H2981" s="14"/>
      <c r="I2981" s="8"/>
      <c r="J2981" s="1"/>
      <c r="K2981" s="1"/>
      <c r="L2981" s="2"/>
      <c r="M2981" s="2"/>
      <c r="N2981" s="2"/>
      <c r="O2981" s="15"/>
      <c r="P2981" s="17"/>
      <c r="Q2981" s="2"/>
      <c r="R2981" s="4"/>
      <c r="S2981" s="15"/>
      <c r="T2981" s="15"/>
      <c r="U2981" s="16"/>
      <c r="V2981" s="2"/>
      <c r="W2981" s="3"/>
      <c r="X2981" s="5"/>
      <c r="Y2981" s="8"/>
      <c r="Z2981" s="5"/>
      <c r="AA2981" s="1"/>
      <c r="AB2981" s="8"/>
      <c r="AC2981" s="3"/>
      <c r="AD2981" s="1"/>
      <c r="AE2981" s="3"/>
      <c r="AF2981" s="3"/>
      <c r="AG2981" s="4"/>
      <c r="AH2981" s="4"/>
      <c r="AI2981" s="4"/>
      <c r="AJ2981" s="1"/>
      <c r="AK2981" s="1"/>
      <c r="AL2981" s="1"/>
      <c r="AM2981" s="1"/>
    </row>
    <row r="2982" spans="1:177" ht="15" customHeight="1" x14ac:dyDescent="0.2">
      <c r="A2982" s="74"/>
      <c r="B2982" s="2"/>
      <c r="C2982" s="2"/>
      <c r="D2982" s="45"/>
      <c r="E2982" s="18"/>
      <c r="F2982" s="8"/>
      <c r="G2982" s="8"/>
      <c r="H2982" s="14"/>
      <c r="I2982" s="8"/>
      <c r="J2982" s="1"/>
      <c r="K2982" s="1"/>
      <c r="L2982" s="2"/>
      <c r="M2982" s="2"/>
      <c r="N2982" s="2"/>
      <c r="O2982" s="15"/>
      <c r="P2982" s="17"/>
      <c r="Q2982" s="2"/>
      <c r="R2982" s="4"/>
      <c r="S2982" s="15"/>
      <c r="T2982" s="15"/>
      <c r="U2982" s="16"/>
      <c r="V2982" s="2"/>
      <c r="W2982" s="3"/>
      <c r="X2982" s="5"/>
      <c r="Y2982" s="8"/>
      <c r="Z2982" s="5"/>
      <c r="AA2982" s="1"/>
      <c r="AB2982" s="8"/>
      <c r="AC2982" s="3"/>
      <c r="AD2982" s="1"/>
      <c r="AE2982" s="3"/>
      <c r="AF2982" s="3"/>
      <c r="AG2982" s="4"/>
      <c r="AH2982" s="4"/>
      <c r="AI2982" s="4"/>
      <c r="AJ2982" s="1"/>
      <c r="AK2982" s="1"/>
      <c r="AL2982" s="1"/>
      <c r="AM2982" s="1"/>
    </row>
    <row r="2983" spans="1:177" ht="15" customHeight="1" x14ac:dyDescent="0.2">
      <c r="A2983" s="74"/>
      <c r="B2983" s="2"/>
      <c r="C2983" s="2"/>
      <c r="D2983" s="45"/>
      <c r="E2983" s="18"/>
      <c r="F2983" s="8"/>
      <c r="G2983" s="8"/>
      <c r="H2983" s="14"/>
      <c r="I2983" s="8"/>
      <c r="J2983" s="1"/>
      <c r="K2983" s="1"/>
      <c r="L2983" s="2"/>
      <c r="M2983" s="2"/>
      <c r="N2983" s="2"/>
      <c r="O2983" s="15"/>
      <c r="P2983" s="17"/>
      <c r="Q2983" s="2"/>
      <c r="R2983" s="4"/>
      <c r="S2983" s="15"/>
      <c r="T2983" s="15"/>
      <c r="U2983" s="16"/>
      <c r="V2983" s="2"/>
      <c r="W2983" s="3"/>
      <c r="X2983" s="5"/>
      <c r="Y2983" s="8"/>
      <c r="Z2983" s="5"/>
      <c r="AA2983" s="1"/>
      <c r="AB2983" s="8"/>
      <c r="AC2983" s="3"/>
      <c r="AD2983" s="1"/>
      <c r="AE2983" s="3"/>
      <c r="AF2983" s="3"/>
      <c r="AG2983" s="4"/>
      <c r="AH2983" s="4"/>
      <c r="AI2983" s="4"/>
      <c r="AJ2983" s="1"/>
      <c r="AK2983" s="1"/>
      <c r="AL2983" s="1"/>
      <c r="AM2983" s="1"/>
    </row>
    <row r="2984" spans="1:177" ht="15" customHeight="1" x14ac:dyDescent="0.2">
      <c r="A2984" s="74"/>
      <c r="B2984" s="2"/>
      <c r="C2984" s="2"/>
      <c r="D2984" s="45"/>
      <c r="E2984" s="18"/>
      <c r="F2984" s="8"/>
      <c r="G2984" s="8"/>
      <c r="H2984" s="14"/>
      <c r="I2984" s="8"/>
      <c r="J2984" s="1"/>
      <c r="K2984" s="1"/>
      <c r="L2984" s="2"/>
      <c r="M2984" s="2"/>
      <c r="N2984" s="2"/>
      <c r="O2984" s="15"/>
      <c r="P2984" s="17"/>
      <c r="Q2984" s="2"/>
      <c r="R2984" s="4"/>
      <c r="S2984" s="15"/>
      <c r="T2984" s="15"/>
      <c r="U2984" s="16"/>
      <c r="V2984" s="2"/>
      <c r="W2984" s="3"/>
      <c r="X2984" s="5"/>
      <c r="Y2984" s="8"/>
      <c r="Z2984" s="5"/>
      <c r="AA2984" s="1"/>
      <c r="AB2984" s="8"/>
      <c r="AC2984" s="3"/>
      <c r="AD2984" s="1"/>
      <c r="AE2984" s="3"/>
      <c r="AF2984" s="3"/>
      <c r="AG2984" s="4"/>
      <c r="AH2984" s="4"/>
      <c r="AI2984" s="4"/>
      <c r="AJ2984" s="1"/>
      <c r="AK2984" s="1"/>
      <c r="AL2984" s="1"/>
      <c r="AM2984" s="1"/>
    </row>
    <row r="2985" spans="1:177" ht="15" customHeight="1" x14ac:dyDescent="0.2">
      <c r="A2985" s="74"/>
      <c r="B2985" s="2"/>
      <c r="C2985" s="2"/>
      <c r="D2985" s="45"/>
      <c r="E2985" s="18"/>
      <c r="F2985" s="8"/>
      <c r="G2985" s="8"/>
      <c r="H2985" s="14"/>
      <c r="I2985" s="8"/>
      <c r="J2985" s="1"/>
      <c r="K2985" s="1"/>
      <c r="L2985" s="2"/>
      <c r="M2985" s="2"/>
      <c r="N2985" s="2"/>
      <c r="O2985" s="15"/>
      <c r="P2985" s="17"/>
      <c r="Q2985" s="2"/>
      <c r="R2985" s="4"/>
      <c r="S2985" s="15"/>
      <c r="T2985" s="15"/>
      <c r="U2985" s="16"/>
      <c r="V2985" s="2"/>
      <c r="W2985" s="3"/>
      <c r="X2985" s="5"/>
      <c r="Y2985" s="8"/>
      <c r="Z2985" s="5"/>
      <c r="AA2985" s="1"/>
      <c r="AB2985" s="8"/>
      <c r="AC2985" s="3"/>
      <c r="AD2985" s="1"/>
      <c r="AE2985" s="3"/>
      <c r="AF2985" s="3"/>
      <c r="AG2985" s="4"/>
      <c r="AH2985" s="4"/>
      <c r="AI2985" s="4"/>
      <c r="AJ2985" s="1"/>
      <c r="AK2985" s="1"/>
      <c r="AL2985" s="1"/>
      <c r="AM2985" s="1"/>
    </row>
    <row r="2986" spans="1:177" ht="15" customHeight="1" x14ac:dyDescent="0.2">
      <c r="A2986" s="74"/>
      <c r="B2986" s="2"/>
      <c r="C2986" s="2"/>
      <c r="D2986" s="45"/>
      <c r="E2986" s="18"/>
      <c r="F2986" s="8"/>
      <c r="G2986" s="8"/>
      <c r="H2986" s="14"/>
      <c r="I2986" s="8"/>
      <c r="J2986" s="1"/>
      <c r="K2986" s="1"/>
      <c r="L2986" s="2"/>
      <c r="M2986" s="2"/>
      <c r="N2986" s="2"/>
      <c r="O2986" s="15"/>
      <c r="P2986" s="17"/>
      <c r="Q2986" s="2"/>
      <c r="R2986" s="4"/>
      <c r="S2986" s="15"/>
      <c r="T2986" s="15"/>
      <c r="U2986" s="16"/>
      <c r="V2986" s="2"/>
      <c r="W2986" s="3"/>
      <c r="X2986" s="5"/>
      <c r="Y2986" s="8"/>
      <c r="Z2986" s="5"/>
      <c r="AA2986" s="1"/>
      <c r="AB2986" s="8"/>
      <c r="AC2986" s="3"/>
      <c r="AD2986" s="1"/>
      <c r="AE2986" s="3"/>
      <c r="AF2986" s="3"/>
      <c r="AG2986" s="4"/>
      <c r="AH2986" s="4"/>
      <c r="AI2986" s="4"/>
      <c r="AJ2986" s="1"/>
      <c r="AK2986" s="1"/>
      <c r="AL2986" s="1"/>
      <c r="AM2986" s="1"/>
    </row>
    <row r="2987" spans="1:177" ht="15" customHeight="1" x14ac:dyDescent="0.2">
      <c r="A2987" s="74"/>
      <c r="B2987" s="2"/>
      <c r="C2987" s="2"/>
      <c r="D2987" s="45"/>
      <c r="E2987" s="18"/>
      <c r="F2987" s="8"/>
      <c r="G2987" s="8"/>
      <c r="H2987" s="14"/>
      <c r="I2987" s="8"/>
      <c r="J2987" s="1"/>
      <c r="K2987" s="1"/>
      <c r="L2987" s="2"/>
      <c r="M2987" s="2"/>
      <c r="N2987" s="2"/>
      <c r="O2987" s="15"/>
      <c r="P2987" s="17"/>
      <c r="Q2987" s="2"/>
      <c r="R2987" s="4"/>
      <c r="S2987" s="15"/>
      <c r="T2987" s="15"/>
      <c r="U2987" s="16"/>
      <c r="V2987" s="2"/>
      <c r="W2987" s="3"/>
      <c r="X2987" s="5"/>
      <c r="Y2987" s="8"/>
      <c r="Z2987" s="5"/>
      <c r="AA2987" s="21"/>
      <c r="AB2987" s="13"/>
      <c r="AC2987" s="27"/>
      <c r="AD2987" s="21"/>
      <c r="AE2987" s="27"/>
      <c r="AF2987" s="27"/>
      <c r="AG2987" s="35"/>
      <c r="AH2987" s="35"/>
      <c r="AI2987" s="35"/>
      <c r="AJ2987" s="21"/>
      <c r="AK2987" s="21"/>
      <c r="AL2987" s="21"/>
      <c r="AM2987" s="21"/>
      <c r="AN2987" s="21"/>
      <c r="AO2987" s="21"/>
      <c r="AP2987" s="21"/>
      <c r="AQ2987" s="21"/>
      <c r="AR2987" s="21"/>
      <c r="AS2987" s="21"/>
      <c r="AT2987" s="21"/>
      <c r="AU2987" s="21"/>
      <c r="AV2987" s="21"/>
      <c r="AW2987" s="21"/>
      <c r="AX2987" s="21"/>
      <c r="AY2987" s="21"/>
      <c r="AZ2987" s="21"/>
      <c r="BA2987" s="21"/>
      <c r="BB2987" s="21"/>
      <c r="BC2987" s="21"/>
      <c r="BD2987" s="21"/>
      <c r="BE2987" s="21"/>
      <c r="BF2987" s="21"/>
      <c r="BG2987" s="21"/>
      <c r="BH2987" s="21"/>
      <c r="BI2987" s="21"/>
      <c r="BJ2987" s="21"/>
      <c r="BK2987" s="21"/>
      <c r="BL2987" s="21"/>
      <c r="BM2987" s="21"/>
      <c r="BN2987" s="21"/>
      <c r="BO2987" s="21"/>
      <c r="BP2987" s="21"/>
      <c r="BQ2987" s="21"/>
      <c r="BR2987" s="21"/>
      <c r="BS2987" s="21"/>
      <c r="BT2987" s="21"/>
      <c r="BU2987" s="21"/>
      <c r="BV2987" s="21"/>
      <c r="BW2987" s="21"/>
      <c r="BX2987" s="21"/>
      <c r="BY2987" s="21"/>
      <c r="BZ2987" s="21"/>
      <c r="CA2987" s="21"/>
      <c r="CB2987" s="21"/>
      <c r="CC2987" s="21"/>
      <c r="CD2987" s="21"/>
      <c r="CE2987" s="21"/>
      <c r="CF2987" s="21"/>
      <c r="CG2987" s="21"/>
      <c r="CH2987" s="21"/>
      <c r="CI2987" s="21"/>
      <c r="CJ2987" s="21"/>
      <c r="CK2987" s="21"/>
      <c r="CL2987" s="21"/>
      <c r="CM2987" s="21"/>
      <c r="CN2987" s="21"/>
      <c r="CO2987" s="21"/>
      <c r="CP2987" s="21"/>
      <c r="CQ2987" s="21"/>
      <c r="CR2987" s="21"/>
      <c r="CS2987" s="21"/>
      <c r="CT2987" s="21"/>
      <c r="CU2987" s="21"/>
      <c r="CV2987" s="21"/>
      <c r="CW2987" s="21"/>
      <c r="CX2987" s="21"/>
      <c r="CY2987" s="21"/>
      <c r="CZ2987" s="21"/>
      <c r="DA2987" s="21"/>
      <c r="DB2987" s="21"/>
      <c r="DC2987" s="21"/>
      <c r="DD2987" s="21"/>
      <c r="DE2987" s="21"/>
      <c r="DF2987" s="21"/>
      <c r="DG2987" s="21"/>
      <c r="DH2987" s="21"/>
      <c r="DI2987" s="21"/>
      <c r="DJ2987" s="21"/>
      <c r="DK2987" s="21"/>
      <c r="DL2987" s="21"/>
      <c r="DM2987" s="21"/>
      <c r="DN2987" s="21"/>
      <c r="DO2987" s="21"/>
      <c r="DP2987" s="21"/>
      <c r="DQ2987" s="21"/>
      <c r="DR2987" s="21"/>
      <c r="DS2987" s="21"/>
      <c r="DT2987" s="21"/>
      <c r="DU2987" s="21"/>
      <c r="DV2987" s="21"/>
      <c r="DW2987" s="21"/>
      <c r="DX2987" s="21"/>
      <c r="DY2987" s="21"/>
      <c r="DZ2987" s="21"/>
      <c r="EA2987" s="21"/>
      <c r="EB2987" s="21"/>
      <c r="EC2987" s="21"/>
      <c r="ED2987" s="21"/>
      <c r="EE2987" s="21"/>
      <c r="EF2987" s="21"/>
      <c r="EG2987" s="21"/>
      <c r="EH2987" s="21"/>
      <c r="EI2987" s="21"/>
      <c r="EJ2987" s="21"/>
      <c r="EK2987" s="21"/>
      <c r="EL2987" s="21"/>
      <c r="EM2987" s="21"/>
      <c r="EN2987" s="21"/>
      <c r="EO2987" s="21"/>
      <c r="EP2987" s="21"/>
      <c r="EQ2987" s="21"/>
      <c r="ER2987" s="21"/>
      <c r="ES2987" s="21"/>
      <c r="ET2987" s="21"/>
      <c r="EU2987" s="21"/>
      <c r="EV2987" s="21"/>
      <c r="EW2987" s="21"/>
      <c r="EX2987" s="21"/>
      <c r="EY2987" s="21"/>
      <c r="EZ2987" s="21"/>
      <c r="FA2987" s="21"/>
      <c r="FB2987" s="21"/>
      <c r="FC2987" s="21"/>
      <c r="FD2987" s="21"/>
      <c r="FE2987" s="21"/>
      <c r="FF2987" s="21"/>
      <c r="FG2987" s="21"/>
      <c r="FH2987" s="21"/>
      <c r="FI2987" s="21"/>
      <c r="FJ2987" s="21"/>
      <c r="FK2987" s="21"/>
      <c r="FL2987" s="21"/>
      <c r="FM2987" s="21"/>
      <c r="FN2987" s="21"/>
      <c r="FO2987" s="21"/>
      <c r="FP2987" s="21"/>
      <c r="FQ2987" s="21"/>
      <c r="FR2987" s="21"/>
      <c r="FS2987" s="21"/>
      <c r="FT2987" s="21"/>
      <c r="FU2987" s="21"/>
    </row>
    <row r="2988" spans="1:177" ht="15" customHeight="1" x14ac:dyDescent="0.2">
      <c r="A2988" s="74"/>
      <c r="B2988" s="2"/>
      <c r="C2988" s="2"/>
      <c r="D2988" s="45"/>
      <c r="E2988" s="18"/>
      <c r="F2988" s="8"/>
      <c r="G2988" s="8"/>
      <c r="H2988" s="14"/>
      <c r="I2988" s="8"/>
      <c r="J2988" s="1"/>
      <c r="K2988" s="1"/>
      <c r="L2988" s="2"/>
      <c r="M2988" s="2"/>
      <c r="N2988" s="2"/>
      <c r="O2988" s="15"/>
      <c r="P2988" s="17"/>
      <c r="Q2988" s="2"/>
      <c r="R2988" s="4"/>
      <c r="S2988" s="15"/>
      <c r="T2988" s="15"/>
      <c r="U2988" s="16"/>
      <c r="V2988" s="2"/>
      <c r="W2988" s="3"/>
      <c r="X2988" s="5"/>
      <c r="Y2988" s="8"/>
      <c r="Z2988" s="5"/>
      <c r="AA2988" s="1"/>
      <c r="AB2988" s="8"/>
      <c r="AC2988" s="3"/>
      <c r="AD2988" s="1"/>
      <c r="AE2988" s="3"/>
      <c r="AF2988" s="3"/>
      <c r="AG2988" s="4"/>
      <c r="AH2988" s="4"/>
      <c r="AI2988" s="4"/>
      <c r="AJ2988" s="1"/>
      <c r="AK2988" s="1"/>
      <c r="AL2988" s="1"/>
      <c r="AM2988" s="1"/>
    </row>
    <row r="2989" spans="1:177" ht="15" customHeight="1" x14ac:dyDescent="0.2">
      <c r="A2989" s="74"/>
      <c r="B2989" s="2"/>
      <c r="C2989" s="2"/>
      <c r="D2989" s="45"/>
      <c r="E2989" s="18"/>
      <c r="F2989" s="8"/>
      <c r="G2989" s="8"/>
      <c r="H2989" s="14"/>
      <c r="I2989" s="8"/>
      <c r="J2989" s="1"/>
      <c r="K2989" s="1"/>
      <c r="L2989" s="2"/>
      <c r="M2989" s="2"/>
      <c r="N2989" s="2"/>
      <c r="O2989" s="15"/>
      <c r="P2989" s="17"/>
      <c r="Q2989" s="2"/>
      <c r="R2989" s="4"/>
      <c r="S2989" s="15"/>
      <c r="T2989" s="15"/>
      <c r="U2989" s="16"/>
      <c r="V2989" s="2"/>
      <c r="W2989" s="3"/>
      <c r="X2989" s="5"/>
      <c r="Y2989" s="8"/>
      <c r="Z2989" s="5"/>
      <c r="AA2989" s="1"/>
      <c r="AB2989" s="8"/>
      <c r="AC2989" s="3"/>
      <c r="AD2989" s="1"/>
      <c r="AE2989" s="3"/>
      <c r="AF2989" s="3"/>
      <c r="AG2989" s="4"/>
      <c r="AH2989" s="4"/>
      <c r="AI2989" s="4"/>
      <c r="AJ2989" s="1"/>
      <c r="AK2989" s="1"/>
      <c r="AL2989" s="1"/>
      <c r="AM2989" s="1"/>
    </row>
    <row r="2990" spans="1:177" ht="15" customHeight="1" x14ac:dyDescent="0.2">
      <c r="A2990" s="74"/>
      <c r="B2990" s="2"/>
      <c r="C2990" s="2"/>
      <c r="D2990" s="45"/>
      <c r="E2990" s="18"/>
      <c r="F2990" s="8"/>
      <c r="G2990" s="8"/>
      <c r="H2990" s="14"/>
      <c r="I2990" s="8"/>
      <c r="J2990" s="1"/>
      <c r="K2990" s="1"/>
      <c r="L2990" s="2"/>
      <c r="M2990" s="2"/>
      <c r="N2990" s="2"/>
      <c r="O2990" s="15"/>
      <c r="P2990" s="17"/>
      <c r="Q2990" s="2"/>
      <c r="R2990" s="4"/>
      <c r="S2990" s="15"/>
      <c r="T2990" s="15"/>
      <c r="U2990" s="16"/>
      <c r="V2990" s="2"/>
      <c r="W2990" s="3"/>
      <c r="X2990" s="5"/>
      <c r="Y2990" s="8"/>
      <c r="Z2990" s="5"/>
      <c r="AA2990" s="1"/>
      <c r="AB2990" s="8"/>
      <c r="AC2990" s="3"/>
      <c r="AD2990" s="1"/>
      <c r="AE2990" s="3"/>
      <c r="AF2990" s="3"/>
      <c r="AG2990" s="4"/>
      <c r="AH2990" s="4"/>
      <c r="AI2990" s="4"/>
      <c r="AJ2990" s="1"/>
      <c r="AK2990" s="1"/>
      <c r="AL2990" s="1"/>
      <c r="AM2990" s="1"/>
    </row>
    <row r="2991" spans="1:177" ht="15" customHeight="1" x14ac:dyDescent="0.2">
      <c r="A2991" s="74"/>
      <c r="B2991" s="2"/>
      <c r="C2991" s="2"/>
      <c r="D2991" s="45"/>
      <c r="E2991" s="18"/>
      <c r="F2991" s="8"/>
      <c r="G2991" s="8"/>
      <c r="H2991" s="14"/>
      <c r="I2991" s="8"/>
      <c r="J2991" s="1"/>
      <c r="K2991" s="1"/>
      <c r="L2991" s="2"/>
      <c r="M2991" s="2"/>
      <c r="N2991" s="2"/>
      <c r="O2991" s="15"/>
      <c r="P2991" s="17"/>
      <c r="Q2991" s="2"/>
      <c r="R2991" s="4"/>
      <c r="S2991" s="15"/>
      <c r="T2991" s="15"/>
      <c r="U2991" s="16"/>
      <c r="V2991" s="2"/>
      <c r="W2991" s="3"/>
      <c r="X2991" s="5"/>
      <c r="Y2991" s="8"/>
      <c r="Z2991" s="5"/>
      <c r="AA2991" s="1"/>
      <c r="AB2991" s="8"/>
      <c r="AC2991" s="3"/>
      <c r="AD2991" s="1"/>
      <c r="AE2991" s="3"/>
      <c r="AF2991" s="3"/>
      <c r="AG2991" s="4"/>
      <c r="AH2991" s="4"/>
      <c r="AI2991" s="4"/>
      <c r="AJ2991" s="1"/>
      <c r="AK2991" s="1"/>
      <c r="AL2991" s="1"/>
      <c r="AM2991" s="1"/>
    </row>
    <row r="2992" spans="1:177" ht="15" customHeight="1" x14ac:dyDescent="0.2">
      <c r="A2992" s="74"/>
      <c r="B2992" s="2"/>
      <c r="C2992" s="2"/>
      <c r="D2992" s="45"/>
      <c r="E2992" s="18"/>
      <c r="F2992" s="8"/>
      <c r="G2992" s="8"/>
      <c r="H2992" s="14"/>
      <c r="I2992" s="8"/>
      <c r="J2992" s="1"/>
      <c r="K2992" s="1"/>
      <c r="L2992" s="2"/>
      <c r="M2992" s="2"/>
      <c r="N2992" s="2"/>
      <c r="O2992" s="15"/>
      <c r="P2992" s="17"/>
      <c r="Q2992" s="2"/>
      <c r="R2992" s="4"/>
      <c r="S2992" s="15"/>
      <c r="T2992" s="15"/>
      <c r="U2992" s="16"/>
      <c r="V2992" s="2"/>
      <c r="W2992" s="3"/>
      <c r="X2992" s="5"/>
      <c r="Y2992" s="8"/>
      <c r="Z2992" s="5"/>
      <c r="AA2992" s="1"/>
      <c r="AB2992" s="8"/>
      <c r="AC2992" s="3"/>
      <c r="AD2992" s="1"/>
      <c r="AE2992" s="3"/>
      <c r="AF2992" s="3"/>
      <c r="AG2992" s="4"/>
      <c r="AH2992" s="4"/>
      <c r="AI2992" s="4"/>
      <c r="AJ2992" s="1"/>
      <c r="AK2992" s="1"/>
      <c r="AL2992" s="1"/>
      <c r="AM2992" s="1"/>
    </row>
    <row r="2993" spans="1:39" ht="15" customHeight="1" x14ac:dyDescent="0.2">
      <c r="A2993" s="74"/>
      <c r="B2993" s="2"/>
      <c r="C2993" s="2"/>
      <c r="D2993" s="45"/>
      <c r="E2993" s="18"/>
      <c r="F2993" s="8"/>
      <c r="G2993" s="8"/>
      <c r="H2993" s="14"/>
      <c r="I2993" s="8"/>
      <c r="J2993" s="1"/>
      <c r="K2993" s="1"/>
      <c r="L2993" s="2"/>
      <c r="M2993" s="2"/>
      <c r="N2993" s="2"/>
      <c r="O2993" s="15"/>
      <c r="P2993" s="17"/>
      <c r="Q2993" s="2"/>
      <c r="R2993" s="4"/>
      <c r="S2993" s="15"/>
      <c r="T2993" s="15"/>
      <c r="U2993" s="16"/>
      <c r="V2993" s="2"/>
      <c r="W2993" s="3"/>
      <c r="X2993" s="5"/>
      <c r="Y2993" s="8"/>
      <c r="Z2993" s="5"/>
      <c r="AA2993" s="1"/>
      <c r="AB2993" s="8"/>
      <c r="AC2993" s="3"/>
      <c r="AD2993" s="1"/>
      <c r="AE2993" s="3"/>
      <c r="AF2993" s="3"/>
      <c r="AG2993" s="4"/>
      <c r="AH2993" s="4"/>
      <c r="AI2993" s="4"/>
      <c r="AJ2993" s="1"/>
      <c r="AK2993" s="1"/>
      <c r="AL2993" s="1"/>
      <c r="AM2993" s="1"/>
    </row>
    <row r="2994" spans="1:39" ht="15" customHeight="1" x14ac:dyDescent="0.2">
      <c r="A2994" s="74"/>
      <c r="B2994" s="2"/>
      <c r="C2994" s="2"/>
      <c r="D2994" s="45"/>
      <c r="E2994" s="18"/>
      <c r="F2994" s="8"/>
      <c r="G2994" s="8"/>
      <c r="H2994" s="14"/>
      <c r="I2994" s="8"/>
      <c r="J2994" s="1"/>
      <c r="K2994" s="1"/>
      <c r="L2994" s="2"/>
      <c r="M2994" s="2"/>
      <c r="N2994" s="2"/>
      <c r="O2994" s="15"/>
      <c r="P2994" s="17"/>
      <c r="Q2994" s="2"/>
      <c r="R2994" s="4"/>
      <c r="S2994" s="15"/>
      <c r="T2994" s="15"/>
      <c r="U2994" s="16"/>
      <c r="V2994" s="2"/>
      <c r="W2994" s="3"/>
      <c r="X2994" s="5"/>
      <c r="Y2994" s="8"/>
      <c r="Z2994" s="5"/>
      <c r="AA2994" s="1"/>
      <c r="AB2994" s="8"/>
      <c r="AC2994" s="3"/>
      <c r="AD2994" s="1"/>
      <c r="AE2994" s="3"/>
      <c r="AF2994" s="3"/>
      <c r="AG2994" s="4"/>
      <c r="AH2994" s="4"/>
      <c r="AI2994" s="4"/>
      <c r="AJ2994" s="1"/>
      <c r="AK2994" s="1"/>
      <c r="AL2994" s="1"/>
      <c r="AM2994" s="1"/>
    </row>
    <row r="2995" spans="1:39" ht="15" customHeight="1" x14ac:dyDescent="0.2">
      <c r="A2995" s="74"/>
      <c r="B2995" s="2"/>
      <c r="C2995" s="2"/>
      <c r="D2995" s="45"/>
      <c r="E2995" s="18"/>
      <c r="F2995" s="8"/>
      <c r="G2995" s="8"/>
      <c r="H2995" s="14"/>
      <c r="I2995" s="8"/>
      <c r="J2995" s="1"/>
      <c r="K2995" s="1"/>
      <c r="L2995" s="2"/>
      <c r="M2995" s="2"/>
      <c r="N2995" s="2"/>
      <c r="O2995" s="15"/>
      <c r="P2995" s="17"/>
      <c r="Q2995" s="2"/>
      <c r="R2995" s="4"/>
      <c r="S2995" s="15"/>
      <c r="T2995" s="15"/>
      <c r="U2995" s="16"/>
      <c r="V2995" s="2"/>
      <c r="W2995" s="3"/>
      <c r="X2995" s="5"/>
      <c r="Y2995" s="8"/>
      <c r="Z2995" s="5"/>
      <c r="AA2995" s="1"/>
      <c r="AB2995" s="8"/>
      <c r="AC2995" s="3"/>
      <c r="AD2995" s="1"/>
      <c r="AE2995" s="3"/>
      <c r="AF2995" s="3"/>
      <c r="AG2995" s="4"/>
      <c r="AH2995" s="4"/>
      <c r="AI2995" s="4"/>
      <c r="AJ2995" s="1"/>
      <c r="AK2995" s="1"/>
      <c r="AL2995" s="1"/>
      <c r="AM2995" s="1"/>
    </row>
    <row r="2996" spans="1:39" ht="15" customHeight="1" x14ac:dyDescent="0.2">
      <c r="A2996" s="74"/>
      <c r="B2996" s="2"/>
      <c r="C2996" s="2"/>
      <c r="D2996" s="45"/>
      <c r="E2996" s="18"/>
      <c r="F2996" s="8"/>
      <c r="G2996" s="8"/>
      <c r="H2996" s="14"/>
      <c r="I2996" s="8"/>
      <c r="J2996" s="1"/>
      <c r="K2996" s="1"/>
      <c r="L2996" s="2"/>
      <c r="M2996" s="2"/>
      <c r="N2996" s="2"/>
      <c r="O2996" s="15"/>
      <c r="P2996" s="17"/>
      <c r="Q2996" s="2"/>
      <c r="R2996" s="4"/>
      <c r="S2996" s="15"/>
      <c r="T2996" s="15"/>
      <c r="U2996" s="16"/>
      <c r="V2996" s="2"/>
      <c r="W2996" s="3"/>
      <c r="X2996" s="5"/>
      <c r="Y2996" s="8"/>
      <c r="Z2996" s="5"/>
      <c r="AA2996" s="1"/>
      <c r="AB2996" s="8"/>
      <c r="AC2996" s="3"/>
      <c r="AD2996" s="1"/>
      <c r="AE2996" s="3"/>
      <c r="AF2996" s="3"/>
      <c r="AG2996" s="4"/>
      <c r="AH2996" s="4"/>
      <c r="AI2996" s="4"/>
      <c r="AJ2996" s="1"/>
      <c r="AK2996" s="1"/>
      <c r="AL2996" s="1"/>
      <c r="AM2996" s="1"/>
    </row>
    <row r="2997" spans="1:39" ht="15" customHeight="1" x14ac:dyDescent="0.2">
      <c r="A2997" s="74"/>
      <c r="B2997" s="2"/>
      <c r="C2997" s="2"/>
      <c r="D2997" s="45"/>
      <c r="E2997" s="18"/>
      <c r="F2997" s="8"/>
      <c r="G2997" s="8"/>
      <c r="H2997" s="14"/>
      <c r="I2997" s="8"/>
      <c r="J2997" s="1"/>
      <c r="K2997" s="1"/>
      <c r="L2997" s="2"/>
      <c r="M2997" s="2"/>
      <c r="N2997" s="2"/>
      <c r="O2997" s="15"/>
      <c r="P2997" s="17"/>
      <c r="Q2997" s="2"/>
      <c r="R2997" s="4"/>
      <c r="S2997" s="15"/>
      <c r="T2997" s="15"/>
      <c r="U2997" s="16"/>
      <c r="V2997" s="2"/>
      <c r="W2997" s="3"/>
      <c r="X2997" s="5"/>
      <c r="Y2997" s="8"/>
      <c r="Z2997" s="5"/>
      <c r="AA2997" s="1"/>
      <c r="AB2997" s="8"/>
      <c r="AC2997" s="3"/>
      <c r="AD2997" s="1"/>
      <c r="AE2997" s="3"/>
      <c r="AF2997" s="3"/>
      <c r="AG2997" s="4"/>
      <c r="AH2997" s="4"/>
      <c r="AI2997" s="4"/>
      <c r="AJ2997" s="1"/>
      <c r="AK2997" s="1"/>
      <c r="AL2997" s="1"/>
      <c r="AM2997" s="1"/>
    </row>
    <row r="2998" spans="1:39" ht="15" customHeight="1" x14ac:dyDescent="0.2">
      <c r="A2998" s="74"/>
      <c r="B2998" s="2"/>
      <c r="C2998" s="2"/>
      <c r="D2998" s="45"/>
      <c r="E2998" s="18"/>
      <c r="F2998" s="8"/>
      <c r="G2998" s="8"/>
      <c r="H2998" s="14"/>
      <c r="I2998" s="8"/>
      <c r="J2998" s="1"/>
      <c r="K2998" s="1"/>
      <c r="L2998" s="2"/>
      <c r="M2998" s="2"/>
      <c r="N2998" s="2"/>
      <c r="O2998" s="15"/>
      <c r="P2998" s="17"/>
      <c r="Q2998" s="2"/>
      <c r="R2998" s="4"/>
      <c r="S2998" s="15"/>
      <c r="T2998" s="15"/>
      <c r="U2998" s="16"/>
      <c r="V2998" s="2"/>
      <c r="W2998" s="3"/>
      <c r="X2998" s="5"/>
      <c r="Y2998" s="8"/>
      <c r="Z2998" s="5"/>
      <c r="AA2998" s="1"/>
      <c r="AB2998" s="8"/>
      <c r="AC2998" s="3"/>
      <c r="AD2998" s="1"/>
      <c r="AE2998" s="3"/>
      <c r="AF2998" s="3"/>
      <c r="AG2998" s="4"/>
      <c r="AH2998" s="4"/>
      <c r="AI2998" s="4"/>
      <c r="AJ2998" s="1"/>
      <c r="AK2998" s="1"/>
      <c r="AL2998" s="1"/>
      <c r="AM2998" s="1"/>
    </row>
    <row r="2999" spans="1:39" ht="15" customHeight="1" x14ac:dyDescent="0.2">
      <c r="A2999" s="74"/>
      <c r="B2999" s="2"/>
      <c r="C2999" s="2"/>
      <c r="D2999" s="45"/>
      <c r="E2999" s="18"/>
      <c r="F2999" s="8"/>
      <c r="G2999" s="8"/>
      <c r="H2999" s="14"/>
      <c r="I2999" s="8"/>
      <c r="J2999" s="1"/>
      <c r="K2999" s="1"/>
      <c r="L2999" s="2"/>
      <c r="M2999" s="2"/>
      <c r="N2999" s="2"/>
      <c r="O2999" s="15"/>
      <c r="P2999" s="17"/>
      <c r="Q2999" s="2"/>
      <c r="R2999" s="4"/>
      <c r="S2999" s="15"/>
      <c r="T2999" s="15"/>
      <c r="U2999" s="16"/>
      <c r="V2999" s="2"/>
      <c r="W2999" s="3"/>
      <c r="X2999" s="5"/>
      <c r="Y2999" s="8"/>
      <c r="Z2999" s="5"/>
      <c r="AA2999" s="1"/>
      <c r="AB2999" s="8"/>
      <c r="AC2999" s="3"/>
      <c r="AD2999" s="1"/>
      <c r="AE2999" s="3"/>
      <c r="AF2999" s="3"/>
      <c r="AG2999" s="4"/>
      <c r="AH2999" s="4"/>
      <c r="AI2999" s="4"/>
      <c r="AJ2999" s="1"/>
      <c r="AK2999" s="1"/>
      <c r="AL2999" s="1"/>
      <c r="AM2999" s="1"/>
    </row>
    <row r="3000" spans="1:39" ht="15" customHeight="1" x14ac:dyDescent="0.2">
      <c r="A3000" s="74"/>
      <c r="B3000" s="2"/>
      <c r="C3000" s="2"/>
      <c r="D3000" s="45"/>
      <c r="E3000" s="18"/>
      <c r="F3000" s="8"/>
      <c r="G3000" s="8"/>
      <c r="H3000" s="14"/>
      <c r="I3000" s="8"/>
      <c r="J3000" s="1"/>
      <c r="K3000" s="1"/>
      <c r="L3000" s="2"/>
      <c r="M3000" s="2"/>
      <c r="N3000" s="2"/>
      <c r="O3000" s="15"/>
      <c r="P3000" s="17"/>
      <c r="Q3000" s="2"/>
      <c r="R3000" s="4"/>
      <c r="S3000" s="15"/>
      <c r="T3000" s="15"/>
      <c r="U3000" s="16"/>
      <c r="V3000" s="2"/>
      <c r="W3000" s="3"/>
      <c r="X3000" s="5"/>
      <c r="Y3000" s="8"/>
      <c r="Z3000" s="5"/>
      <c r="AA3000" s="1"/>
      <c r="AB3000" s="8"/>
      <c r="AC3000" s="3"/>
      <c r="AD3000" s="1"/>
      <c r="AE3000" s="3"/>
      <c r="AF3000" s="3"/>
      <c r="AG3000" s="4"/>
      <c r="AH3000" s="4"/>
      <c r="AI3000" s="4"/>
      <c r="AJ3000" s="1"/>
      <c r="AK3000" s="1"/>
      <c r="AL3000" s="1"/>
      <c r="AM3000" s="1"/>
    </row>
    <row r="3001" spans="1:39" ht="15" customHeight="1" x14ac:dyDescent="0.2">
      <c r="A3001" s="74"/>
      <c r="B3001" s="2"/>
      <c r="C3001" s="2"/>
      <c r="D3001" s="45"/>
      <c r="E3001" s="18"/>
      <c r="F3001" s="8"/>
      <c r="G3001" s="8"/>
      <c r="H3001" s="14"/>
      <c r="I3001" s="8"/>
      <c r="J3001" s="1"/>
      <c r="K3001" s="1"/>
      <c r="L3001" s="2"/>
      <c r="M3001" s="2"/>
      <c r="N3001" s="2"/>
      <c r="O3001" s="15"/>
      <c r="P3001" s="17"/>
      <c r="Q3001" s="2"/>
      <c r="R3001" s="4"/>
      <c r="S3001" s="15"/>
      <c r="T3001" s="15"/>
      <c r="U3001" s="16"/>
      <c r="V3001" s="2"/>
      <c r="W3001" s="3"/>
      <c r="X3001" s="5"/>
      <c r="Y3001" s="8"/>
      <c r="Z3001" s="5"/>
      <c r="AA3001" s="1"/>
      <c r="AB3001" s="8"/>
      <c r="AC3001" s="3"/>
      <c r="AD3001" s="1"/>
      <c r="AE3001" s="3"/>
      <c r="AF3001" s="3"/>
      <c r="AG3001" s="4"/>
      <c r="AH3001" s="4"/>
      <c r="AI3001" s="4"/>
      <c r="AJ3001" s="1"/>
      <c r="AK3001" s="1"/>
      <c r="AL3001" s="1"/>
      <c r="AM3001" s="1"/>
    </row>
    <row r="3002" spans="1:39" ht="15" customHeight="1" x14ac:dyDescent="0.2">
      <c r="A3002" s="74"/>
      <c r="B3002" s="2"/>
      <c r="C3002" s="2"/>
      <c r="D3002" s="45"/>
      <c r="E3002" s="18"/>
      <c r="F3002" s="8"/>
      <c r="G3002" s="8"/>
      <c r="H3002" s="14"/>
      <c r="I3002" s="8"/>
      <c r="J3002" s="1"/>
      <c r="K3002" s="1"/>
      <c r="L3002" s="2"/>
      <c r="M3002" s="2"/>
      <c r="N3002" s="2"/>
      <c r="O3002" s="15"/>
      <c r="P3002" s="17"/>
      <c r="Q3002" s="2"/>
      <c r="R3002" s="4"/>
      <c r="S3002" s="15"/>
      <c r="T3002" s="15"/>
      <c r="U3002" s="16"/>
      <c r="V3002" s="2"/>
      <c r="W3002" s="3"/>
      <c r="X3002" s="5"/>
      <c r="Y3002" s="8"/>
      <c r="Z3002" s="5"/>
      <c r="AA3002" s="1"/>
      <c r="AB3002" s="8"/>
      <c r="AC3002" s="3"/>
      <c r="AD3002" s="1"/>
      <c r="AE3002" s="3"/>
      <c r="AF3002" s="3"/>
      <c r="AG3002" s="4"/>
      <c r="AH3002" s="4"/>
      <c r="AI3002" s="4"/>
      <c r="AJ3002" s="1"/>
      <c r="AK3002" s="1"/>
      <c r="AL3002" s="1"/>
      <c r="AM3002" s="1"/>
    </row>
    <row r="3003" spans="1:39" ht="15" customHeight="1" x14ac:dyDescent="0.2">
      <c r="A3003" s="74"/>
      <c r="B3003" s="2"/>
      <c r="C3003" s="2"/>
      <c r="D3003" s="45"/>
      <c r="E3003" s="18"/>
      <c r="F3003" s="8"/>
      <c r="G3003" s="8"/>
      <c r="H3003" s="14"/>
      <c r="I3003" s="8"/>
      <c r="J3003" s="1"/>
      <c r="K3003" s="1"/>
      <c r="L3003" s="2"/>
      <c r="M3003" s="2"/>
      <c r="N3003" s="2"/>
      <c r="O3003" s="15"/>
      <c r="P3003" s="17"/>
      <c r="Q3003" s="2"/>
      <c r="R3003" s="4"/>
      <c r="S3003" s="15"/>
      <c r="T3003" s="15"/>
      <c r="U3003" s="16"/>
      <c r="V3003" s="2"/>
      <c r="W3003" s="3"/>
      <c r="X3003" s="5"/>
      <c r="Y3003" s="8"/>
      <c r="Z3003" s="5"/>
      <c r="AA3003" s="1"/>
      <c r="AB3003" s="8"/>
      <c r="AC3003" s="3"/>
      <c r="AD3003" s="1"/>
      <c r="AE3003" s="3"/>
      <c r="AF3003" s="3"/>
      <c r="AG3003" s="4"/>
      <c r="AH3003" s="4"/>
      <c r="AI3003" s="4"/>
      <c r="AJ3003" s="1"/>
      <c r="AK3003" s="1"/>
      <c r="AL3003" s="1"/>
      <c r="AM3003" s="1"/>
    </row>
    <row r="3004" spans="1:39" ht="15" customHeight="1" x14ac:dyDescent="0.2">
      <c r="A3004" s="74"/>
      <c r="B3004" s="2"/>
      <c r="C3004" s="2"/>
      <c r="D3004" s="45"/>
      <c r="E3004" s="18"/>
      <c r="F3004" s="8"/>
      <c r="G3004" s="8"/>
      <c r="H3004" s="14"/>
      <c r="I3004" s="8"/>
      <c r="J3004" s="1"/>
      <c r="K3004" s="1"/>
      <c r="L3004" s="2"/>
      <c r="M3004" s="2"/>
      <c r="N3004" s="2"/>
      <c r="O3004" s="15"/>
      <c r="P3004" s="17"/>
      <c r="Q3004" s="2"/>
      <c r="R3004" s="4"/>
      <c r="S3004" s="15"/>
      <c r="T3004" s="15"/>
      <c r="U3004" s="16"/>
      <c r="V3004" s="2"/>
      <c r="W3004" s="3"/>
      <c r="X3004" s="5"/>
      <c r="Y3004" s="8"/>
      <c r="Z3004" s="5"/>
      <c r="AA3004" s="1"/>
      <c r="AB3004" s="8"/>
      <c r="AC3004" s="3"/>
      <c r="AD3004" s="1"/>
      <c r="AE3004" s="3"/>
      <c r="AF3004" s="3"/>
      <c r="AG3004" s="4"/>
      <c r="AH3004" s="4"/>
      <c r="AI3004" s="4"/>
      <c r="AJ3004" s="1"/>
      <c r="AK3004" s="1"/>
      <c r="AL3004" s="1"/>
      <c r="AM3004" s="1"/>
    </row>
    <row r="3005" spans="1:39" ht="15" customHeight="1" x14ac:dyDescent="0.2">
      <c r="A3005" s="74"/>
      <c r="B3005" s="2"/>
      <c r="C3005" s="2"/>
      <c r="D3005" s="45"/>
      <c r="E3005" s="18"/>
      <c r="F3005" s="8"/>
      <c r="G3005" s="8"/>
      <c r="H3005" s="14"/>
      <c r="I3005" s="8"/>
      <c r="J3005" s="1"/>
      <c r="K3005" s="1"/>
      <c r="L3005" s="2"/>
      <c r="M3005" s="2"/>
      <c r="N3005" s="2"/>
      <c r="O3005" s="15"/>
      <c r="P3005" s="17"/>
      <c r="Q3005" s="2"/>
      <c r="R3005" s="4"/>
      <c r="S3005" s="15"/>
      <c r="T3005" s="15"/>
      <c r="U3005" s="16"/>
      <c r="V3005" s="2"/>
      <c r="W3005" s="3"/>
      <c r="X3005" s="5"/>
      <c r="Y3005" s="8"/>
      <c r="Z3005" s="5"/>
      <c r="AA3005" s="1"/>
      <c r="AB3005" s="8"/>
      <c r="AC3005" s="3"/>
      <c r="AD3005" s="1"/>
      <c r="AE3005" s="3"/>
      <c r="AF3005" s="3"/>
      <c r="AG3005" s="4"/>
      <c r="AH3005" s="4"/>
      <c r="AI3005" s="4"/>
      <c r="AJ3005" s="1"/>
      <c r="AK3005" s="1"/>
      <c r="AL3005" s="1"/>
      <c r="AM3005" s="1"/>
    </row>
    <row r="3006" spans="1:39" ht="15" customHeight="1" x14ac:dyDescent="0.2">
      <c r="A3006" s="74"/>
      <c r="B3006" s="2"/>
      <c r="C3006" s="2"/>
      <c r="D3006" s="45"/>
      <c r="E3006" s="18"/>
      <c r="F3006" s="8"/>
      <c r="G3006" s="8"/>
      <c r="H3006" s="14"/>
      <c r="I3006" s="8"/>
      <c r="J3006" s="1"/>
      <c r="K3006" s="1"/>
      <c r="L3006" s="2"/>
      <c r="M3006" s="2"/>
      <c r="N3006" s="2"/>
      <c r="O3006" s="15"/>
      <c r="P3006" s="17"/>
      <c r="Q3006" s="2"/>
      <c r="R3006" s="4"/>
      <c r="S3006" s="15"/>
      <c r="T3006" s="15"/>
      <c r="U3006" s="16"/>
      <c r="V3006" s="2"/>
      <c r="W3006" s="3"/>
      <c r="X3006" s="5"/>
      <c r="Y3006" s="8"/>
      <c r="Z3006" s="5"/>
      <c r="AA3006" s="1"/>
      <c r="AB3006" s="8"/>
      <c r="AC3006" s="3"/>
      <c r="AD3006" s="1"/>
      <c r="AE3006" s="3"/>
      <c r="AF3006" s="3"/>
      <c r="AG3006" s="4"/>
      <c r="AH3006" s="4"/>
      <c r="AI3006" s="4"/>
      <c r="AJ3006" s="1"/>
      <c r="AK3006" s="1"/>
      <c r="AL3006" s="1"/>
      <c r="AM3006" s="1"/>
    </row>
    <row r="3007" spans="1:39" ht="15" customHeight="1" x14ac:dyDescent="0.2">
      <c r="A3007" s="74"/>
      <c r="B3007" s="2"/>
      <c r="C3007" s="2"/>
      <c r="D3007" s="45"/>
      <c r="E3007" s="18"/>
      <c r="F3007" s="8"/>
      <c r="G3007" s="8"/>
      <c r="H3007" s="14"/>
      <c r="I3007" s="8"/>
      <c r="J3007" s="1"/>
      <c r="K3007" s="1"/>
      <c r="L3007" s="2"/>
      <c r="M3007" s="2"/>
      <c r="N3007" s="2"/>
      <c r="O3007" s="15"/>
      <c r="P3007" s="17"/>
      <c r="Q3007" s="2"/>
      <c r="R3007" s="4"/>
      <c r="S3007" s="15"/>
      <c r="T3007" s="15"/>
      <c r="U3007" s="16"/>
      <c r="V3007" s="2"/>
      <c r="W3007" s="3"/>
      <c r="X3007" s="5"/>
      <c r="Y3007" s="8"/>
      <c r="Z3007" s="5"/>
      <c r="AA3007" s="1"/>
      <c r="AB3007" s="8"/>
      <c r="AC3007" s="3"/>
      <c r="AD3007" s="1"/>
      <c r="AE3007" s="3"/>
      <c r="AF3007" s="3"/>
      <c r="AG3007" s="4"/>
      <c r="AH3007" s="4"/>
      <c r="AI3007" s="4"/>
      <c r="AJ3007" s="1"/>
      <c r="AK3007" s="1"/>
      <c r="AL3007" s="1"/>
      <c r="AM3007" s="1"/>
    </row>
    <row r="3008" spans="1:39" ht="15" customHeight="1" x14ac:dyDescent="0.2">
      <c r="A3008" s="74"/>
      <c r="B3008" s="2"/>
      <c r="C3008" s="2"/>
      <c r="D3008" s="45"/>
      <c r="E3008" s="18"/>
      <c r="F3008" s="8"/>
      <c r="G3008" s="8"/>
      <c r="H3008" s="14"/>
      <c r="I3008" s="8"/>
      <c r="J3008" s="1"/>
      <c r="K3008" s="1"/>
      <c r="L3008" s="2"/>
      <c r="M3008" s="2"/>
      <c r="N3008" s="2"/>
      <c r="O3008" s="15"/>
      <c r="P3008" s="17"/>
      <c r="Q3008" s="2"/>
      <c r="R3008" s="4"/>
      <c r="S3008" s="15"/>
      <c r="T3008" s="15"/>
      <c r="U3008" s="16"/>
      <c r="V3008" s="2"/>
      <c r="W3008" s="3"/>
      <c r="X3008" s="5"/>
      <c r="Y3008" s="8"/>
      <c r="Z3008" s="5"/>
      <c r="AA3008" s="1"/>
      <c r="AB3008" s="8"/>
      <c r="AC3008" s="3"/>
      <c r="AD3008" s="1"/>
      <c r="AE3008" s="3"/>
      <c r="AF3008" s="3"/>
      <c r="AG3008" s="4"/>
      <c r="AH3008" s="4"/>
      <c r="AI3008" s="4"/>
      <c r="AJ3008" s="1"/>
      <c r="AK3008" s="1"/>
      <c r="AL3008" s="1"/>
      <c r="AM3008" s="1"/>
    </row>
    <row r="3009" spans="1:39" ht="15" customHeight="1" x14ac:dyDescent="0.2">
      <c r="A3009" s="74"/>
      <c r="B3009" s="2"/>
      <c r="C3009" s="2"/>
      <c r="D3009" s="45"/>
      <c r="E3009" s="18"/>
      <c r="F3009" s="8"/>
      <c r="G3009" s="8"/>
      <c r="H3009" s="14"/>
      <c r="I3009" s="8"/>
      <c r="J3009" s="1"/>
      <c r="K3009" s="1"/>
      <c r="L3009" s="2"/>
      <c r="M3009" s="2"/>
      <c r="N3009" s="2"/>
      <c r="O3009" s="15"/>
      <c r="P3009" s="17"/>
      <c r="Q3009" s="2"/>
      <c r="R3009" s="4"/>
      <c r="S3009" s="15"/>
      <c r="T3009" s="15"/>
      <c r="U3009" s="16"/>
      <c r="V3009" s="2"/>
      <c r="W3009" s="3"/>
      <c r="X3009" s="5"/>
      <c r="Y3009" s="8"/>
      <c r="Z3009" s="5"/>
      <c r="AA3009" s="1"/>
      <c r="AB3009" s="8"/>
      <c r="AC3009" s="3"/>
      <c r="AD3009" s="1"/>
      <c r="AE3009" s="3"/>
      <c r="AF3009" s="3"/>
      <c r="AG3009" s="4"/>
      <c r="AH3009" s="4"/>
      <c r="AI3009" s="4"/>
      <c r="AJ3009" s="1"/>
      <c r="AK3009" s="1"/>
      <c r="AL3009" s="1"/>
      <c r="AM3009" s="1"/>
    </row>
    <row r="3010" spans="1:39" ht="15" customHeight="1" x14ac:dyDescent="0.2">
      <c r="A3010" s="74"/>
      <c r="B3010" s="2"/>
      <c r="C3010" s="2"/>
      <c r="D3010" s="45"/>
      <c r="E3010" s="18"/>
      <c r="F3010" s="8"/>
      <c r="G3010" s="8"/>
      <c r="H3010" s="14"/>
      <c r="I3010" s="8"/>
      <c r="J3010" s="1"/>
      <c r="K3010" s="1"/>
      <c r="L3010" s="2"/>
      <c r="M3010" s="2"/>
      <c r="N3010" s="2"/>
      <c r="O3010" s="15"/>
      <c r="P3010" s="17"/>
      <c r="Q3010" s="2"/>
      <c r="R3010" s="4"/>
      <c r="S3010" s="15"/>
      <c r="T3010" s="15"/>
      <c r="U3010" s="16"/>
      <c r="V3010" s="2"/>
      <c r="W3010" s="3"/>
      <c r="X3010" s="5"/>
      <c r="Y3010" s="8"/>
      <c r="Z3010" s="5"/>
      <c r="AA3010" s="1"/>
      <c r="AB3010" s="8"/>
      <c r="AC3010" s="3"/>
      <c r="AD3010" s="1"/>
      <c r="AE3010" s="3"/>
      <c r="AF3010" s="3"/>
      <c r="AG3010" s="4"/>
      <c r="AH3010" s="4"/>
      <c r="AI3010" s="4"/>
      <c r="AJ3010" s="1"/>
      <c r="AK3010" s="1"/>
      <c r="AL3010" s="1"/>
      <c r="AM3010" s="1"/>
    </row>
    <row r="3011" spans="1:39" ht="15" customHeight="1" x14ac:dyDescent="0.2">
      <c r="A3011" s="74"/>
      <c r="B3011" s="2"/>
      <c r="C3011" s="2"/>
      <c r="D3011" s="45"/>
      <c r="E3011" s="18"/>
      <c r="F3011" s="8"/>
      <c r="G3011" s="8"/>
      <c r="H3011" s="14"/>
      <c r="I3011" s="8"/>
      <c r="J3011" s="1"/>
      <c r="K3011" s="1"/>
      <c r="L3011" s="2"/>
      <c r="M3011" s="2"/>
      <c r="N3011" s="2"/>
      <c r="O3011" s="15"/>
      <c r="P3011" s="17"/>
      <c r="Q3011" s="2"/>
      <c r="R3011" s="4"/>
      <c r="S3011" s="15"/>
      <c r="T3011" s="15"/>
      <c r="U3011" s="16"/>
      <c r="V3011" s="2"/>
      <c r="W3011" s="3"/>
      <c r="X3011" s="5"/>
      <c r="Y3011" s="8"/>
      <c r="Z3011" s="5"/>
      <c r="AA3011" s="1"/>
      <c r="AB3011" s="8"/>
      <c r="AC3011" s="3"/>
      <c r="AD3011" s="1"/>
      <c r="AE3011" s="3"/>
      <c r="AF3011" s="3"/>
      <c r="AG3011" s="4"/>
      <c r="AH3011" s="4"/>
      <c r="AI3011" s="4"/>
      <c r="AJ3011" s="1"/>
      <c r="AK3011" s="1"/>
      <c r="AL3011" s="1"/>
      <c r="AM3011" s="1"/>
    </row>
    <row r="3012" spans="1:39" ht="15" customHeight="1" x14ac:dyDescent="0.2">
      <c r="A3012" s="74"/>
      <c r="B3012" s="2"/>
      <c r="C3012" s="2"/>
      <c r="D3012" s="45"/>
      <c r="E3012" s="18"/>
      <c r="F3012" s="8"/>
      <c r="G3012" s="8"/>
      <c r="H3012" s="14"/>
      <c r="I3012" s="8"/>
      <c r="J3012" s="1"/>
      <c r="K3012" s="1"/>
      <c r="L3012" s="2"/>
      <c r="M3012" s="2"/>
      <c r="N3012" s="2"/>
      <c r="O3012" s="15"/>
      <c r="P3012" s="17"/>
      <c r="Q3012" s="2"/>
      <c r="R3012" s="4"/>
      <c r="S3012" s="15"/>
      <c r="T3012" s="15"/>
      <c r="U3012" s="16"/>
      <c r="V3012" s="2"/>
      <c r="W3012" s="3"/>
      <c r="X3012" s="5"/>
      <c r="Y3012" s="8"/>
      <c r="Z3012" s="5"/>
      <c r="AA3012" s="1"/>
      <c r="AB3012" s="8"/>
      <c r="AC3012" s="3"/>
      <c r="AD3012" s="1"/>
      <c r="AE3012" s="3"/>
      <c r="AF3012" s="3"/>
      <c r="AG3012" s="4"/>
      <c r="AH3012" s="4"/>
      <c r="AI3012" s="4"/>
      <c r="AJ3012" s="1"/>
      <c r="AK3012" s="1"/>
      <c r="AL3012" s="1"/>
      <c r="AM3012" s="1"/>
    </row>
    <row r="3013" spans="1:39" ht="15" customHeight="1" x14ac:dyDescent="0.2">
      <c r="A3013" s="74"/>
      <c r="B3013" s="2"/>
      <c r="C3013" s="2"/>
      <c r="D3013" s="45"/>
      <c r="E3013" s="18"/>
      <c r="F3013" s="8"/>
      <c r="G3013" s="8"/>
      <c r="H3013" s="14"/>
      <c r="I3013" s="8"/>
      <c r="J3013" s="1"/>
      <c r="K3013" s="1"/>
      <c r="L3013" s="2"/>
      <c r="M3013" s="2"/>
      <c r="N3013" s="2"/>
      <c r="O3013" s="15"/>
      <c r="P3013" s="17"/>
      <c r="Q3013" s="2"/>
      <c r="R3013" s="4"/>
      <c r="S3013" s="15"/>
      <c r="T3013" s="15"/>
      <c r="U3013" s="16"/>
      <c r="V3013" s="2"/>
      <c r="W3013" s="3"/>
      <c r="X3013" s="5"/>
      <c r="Y3013" s="8"/>
      <c r="Z3013" s="5"/>
      <c r="AA3013" s="1"/>
      <c r="AB3013" s="8"/>
      <c r="AC3013" s="3"/>
      <c r="AD3013" s="1"/>
      <c r="AE3013" s="3"/>
      <c r="AF3013" s="3"/>
      <c r="AG3013" s="4"/>
      <c r="AH3013" s="4"/>
      <c r="AI3013" s="4"/>
      <c r="AJ3013" s="1"/>
      <c r="AK3013" s="1"/>
      <c r="AL3013" s="1"/>
      <c r="AM3013" s="1"/>
    </row>
    <row r="3014" spans="1:39" ht="15" customHeight="1" x14ac:dyDescent="0.2">
      <c r="A3014" s="74"/>
      <c r="B3014" s="2"/>
      <c r="C3014" s="2"/>
      <c r="D3014" s="45"/>
      <c r="E3014" s="18"/>
      <c r="F3014" s="8"/>
      <c r="G3014" s="8"/>
      <c r="H3014" s="14"/>
      <c r="I3014" s="8"/>
      <c r="J3014" s="1"/>
      <c r="K3014" s="1"/>
      <c r="L3014" s="2"/>
      <c r="M3014" s="2"/>
      <c r="N3014" s="2"/>
      <c r="O3014" s="15"/>
      <c r="P3014" s="17"/>
      <c r="Q3014" s="2"/>
      <c r="R3014" s="4"/>
      <c r="S3014" s="15"/>
      <c r="T3014" s="15"/>
      <c r="U3014" s="16"/>
      <c r="V3014" s="2"/>
      <c r="W3014" s="3"/>
      <c r="X3014" s="5"/>
      <c r="Y3014" s="8"/>
      <c r="Z3014" s="5"/>
      <c r="AA3014" s="1"/>
      <c r="AB3014" s="8"/>
      <c r="AC3014" s="3"/>
      <c r="AD3014" s="1"/>
      <c r="AE3014" s="3"/>
      <c r="AF3014" s="3"/>
      <c r="AG3014" s="4"/>
      <c r="AH3014" s="4"/>
      <c r="AI3014" s="4"/>
      <c r="AJ3014" s="1"/>
      <c r="AK3014" s="1"/>
      <c r="AL3014" s="1"/>
      <c r="AM3014" s="1"/>
    </row>
    <row r="3015" spans="1:39" ht="15" customHeight="1" x14ac:dyDescent="0.2">
      <c r="A3015" s="74"/>
      <c r="B3015" s="2"/>
      <c r="C3015" s="2"/>
      <c r="D3015" s="45"/>
      <c r="E3015" s="18"/>
      <c r="F3015" s="8"/>
      <c r="G3015" s="8"/>
      <c r="H3015" s="14"/>
      <c r="I3015" s="8"/>
      <c r="J3015" s="1"/>
      <c r="K3015" s="1"/>
      <c r="L3015" s="2"/>
      <c r="M3015" s="2"/>
      <c r="N3015" s="2"/>
      <c r="O3015" s="15"/>
      <c r="P3015" s="17"/>
      <c r="Q3015" s="2"/>
      <c r="R3015" s="4"/>
      <c r="S3015" s="15"/>
      <c r="T3015" s="15"/>
      <c r="U3015" s="16"/>
      <c r="V3015" s="2"/>
      <c r="W3015" s="3"/>
      <c r="X3015" s="5"/>
      <c r="Y3015" s="8"/>
      <c r="Z3015" s="5"/>
      <c r="AA3015" s="1"/>
      <c r="AB3015" s="8"/>
      <c r="AC3015" s="3"/>
      <c r="AD3015" s="1"/>
      <c r="AE3015" s="3"/>
      <c r="AF3015" s="3"/>
      <c r="AG3015" s="4"/>
      <c r="AH3015" s="4"/>
      <c r="AI3015" s="4"/>
      <c r="AJ3015" s="1"/>
      <c r="AK3015" s="1"/>
      <c r="AL3015" s="1"/>
      <c r="AM3015" s="1"/>
    </row>
    <row r="3016" spans="1:39" ht="15" customHeight="1" x14ac:dyDescent="0.2">
      <c r="A3016" s="74"/>
      <c r="B3016" s="2"/>
      <c r="C3016" s="2"/>
      <c r="D3016" s="45"/>
      <c r="E3016" s="18"/>
      <c r="F3016" s="8"/>
      <c r="G3016" s="8"/>
      <c r="H3016" s="14"/>
      <c r="I3016" s="8"/>
      <c r="J3016" s="1"/>
      <c r="K3016" s="1"/>
      <c r="L3016" s="2"/>
      <c r="M3016" s="2"/>
      <c r="N3016" s="2"/>
      <c r="O3016" s="15"/>
      <c r="P3016" s="17"/>
      <c r="Q3016" s="2"/>
      <c r="R3016" s="4"/>
      <c r="S3016" s="15"/>
      <c r="T3016" s="15"/>
      <c r="U3016" s="16"/>
      <c r="V3016" s="2"/>
      <c r="W3016" s="3"/>
      <c r="X3016" s="5"/>
      <c r="Y3016" s="8"/>
      <c r="Z3016" s="5"/>
      <c r="AA3016" s="1"/>
      <c r="AB3016" s="8"/>
      <c r="AC3016" s="3"/>
      <c r="AD3016" s="1"/>
      <c r="AE3016" s="3"/>
      <c r="AF3016" s="3"/>
      <c r="AG3016" s="4"/>
      <c r="AH3016" s="4"/>
      <c r="AI3016" s="4"/>
      <c r="AJ3016" s="1"/>
      <c r="AK3016" s="1"/>
      <c r="AL3016" s="1"/>
      <c r="AM3016" s="1"/>
    </row>
    <row r="3017" spans="1:39" ht="15" customHeight="1" x14ac:dyDescent="0.2">
      <c r="A3017" s="74"/>
      <c r="B3017" s="2"/>
      <c r="C3017" s="2"/>
      <c r="D3017" s="45"/>
      <c r="E3017" s="18"/>
      <c r="F3017" s="8"/>
      <c r="G3017" s="8"/>
      <c r="H3017" s="14"/>
      <c r="I3017" s="8"/>
      <c r="J3017" s="1"/>
      <c r="K3017" s="1"/>
      <c r="L3017" s="2"/>
      <c r="M3017" s="2"/>
      <c r="N3017" s="2"/>
      <c r="O3017" s="15"/>
      <c r="P3017" s="17"/>
      <c r="Q3017" s="2"/>
      <c r="R3017" s="4"/>
      <c r="S3017" s="15"/>
      <c r="T3017" s="15"/>
      <c r="U3017" s="16"/>
      <c r="V3017" s="2"/>
      <c r="W3017" s="3"/>
      <c r="X3017" s="5"/>
      <c r="Y3017" s="8"/>
      <c r="Z3017" s="5"/>
      <c r="AA3017" s="1"/>
      <c r="AB3017" s="8"/>
      <c r="AC3017" s="3"/>
      <c r="AD3017" s="1"/>
      <c r="AE3017" s="3"/>
      <c r="AF3017" s="3"/>
      <c r="AG3017" s="4"/>
      <c r="AH3017" s="4"/>
      <c r="AI3017" s="4"/>
      <c r="AJ3017" s="1"/>
      <c r="AK3017" s="1"/>
      <c r="AL3017" s="1"/>
      <c r="AM3017" s="1"/>
    </row>
    <row r="3018" spans="1:39" ht="15" customHeight="1" x14ac:dyDescent="0.2">
      <c r="A3018" s="74"/>
      <c r="B3018" s="2"/>
      <c r="C3018" s="2"/>
      <c r="D3018" s="45"/>
      <c r="E3018" s="18"/>
      <c r="F3018" s="8"/>
      <c r="G3018" s="8"/>
      <c r="H3018" s="14"/>
      <c r="I3018" s="8"/>
      <c r="J3018" s="1"/>
      <c r="K3018" s="1"/>
      <c r="L3018" s="2"/>
      <c r="M3018" s="2"/>
      <c r="N3018" s="2"/>
      <c r="O3018" s="15"/>
      <c r="P3018" s="17"/>
      <c r="Q3018" s="2"/>
      <c r="R3018" s="4"/>
      <c r="S3018" s="15"/>
      <c r="T3018" s="15"/>
      <c r="U3018" s="16"/>
      <c r="V3018" s="2"/>
      <c r="W3018" s="3"/>
      <c r="X3018" s="5"/>
      <c r="Y3018" s="8"/>
      <c r="Z3018" s="5"/>
      <c r="AA3018" s="1"/>
      <c r="AB3018" s="8"/>
      <c r="AC3018" s="3"/>
      <c r="AD3018" s="1"/>
      <c r="AE3018" s="3"/>
      <c r="AF3018" s="3"/>
      <c r="AG3018" s="4"/>
      <c r="AH3018" s="4"/>
      <c r="AI3018" s="4"/>
      <c r="AJ3018" s="1"/>
      <c r="AK3018" s="1"/>
      <c r="AL3018" s="1"/>
      <c r="AM3018" s="1"/>
    </row>
    <row r="3019" spans="1:39" ht="15" customHeight="1" x14ac:dyDescent="0.2">
      <c r="A3019" s="74"/>
      <c r="B3019" s="2"/>
      <c r="C3019" s="2"/>
      <c r="D3019" s="45"/>
      <c r="E3019" s="18"/>
      <c r="F3019" s="8"/>
      <c r="G3019" s="8"/>
      <c r="H3019" s="14"/>
      <c r="I3019" s="8"/>
      <c r="J3019" s="1"/>
      <c r="K3019" s="1"/>
      <c r="L3019" s="2"/>
      <c r="M3019" s="2"/>
      <c r="N3019" s="2"/>
      <c r="O3019" s="15"/>
      <c r="P3019" s="17"/>
      <c r="Q3019" s="2"/>
      <c r="R3019" s="4"/>
      <c r="S3019" s="15"/>
      <c r="T3019" s="15"/>
      <c r="U3019" s="16"/>
      <c r="V3019" s="2"/>
      <c r="W3019" s="3"/>
      <c r="X3019" s="5"/>
      <c r="Y3019" s="8"/>
      <c r="Z3019" s="5"/>
      <c r="AA3019" s="1"/>
      <c r="AB3019" s="8"/>
      <c r="AC3019" s="3"/>
      <c r="AD3019" s="1"/>
      <c r="AE3019" s="3"/>
      <c r="AF3019" s="3"/>
      <c r="AG3019" s="4"/>
      <c r="AH3019" s="4"/>
      <c r="AI3019" s="4"/>
      <c r="AJ3019" s="1"/>
      <c r="AK3019" s="1"/>
      <c r="AL3019" s="1"/>
      <c r="AM3019" s="1"/>
    </row>
    <row r="3020" spans="1:39" ht="15" customHeight="1" x14ac:dyDescent="0.2">
      <c r="A3020" s="74"/>
      <c r="B3020" s="2"/>
      <c r="C3020" s="2"/>
      <c r="D3020" s="45"/>
      <c r="E3020" s="18"/>
      <c r="F3020" s="8"/>
      <c r="G3020" s="8"/>
      <c r="H3020" s="14"/>
      <c r="I3020" s="8"/>
      <c r="J3020" s="1"/>
      <c r="K3020" s="1"/>
      <c r="L3020" s="2"/>
      <c r="M3020" s="2"/>
      <c r="N3020" s="2"/>
      <c r="O3020" s="15"/>
      <c r="P3020" s="17"/>
      <c r="Q3020" s="2"/>
      <c r="R3020" s="4"/>
      <c r="S3020" s="15"/>
      <c r="T3020" s="15"/>
      <c r="U3020" s="16"/>
      <c r="V3020" s="2"/>
      <c r="W3020" s="3"/>
      <c r="X3020" s="5"/>
      <c r="Y3020" s="8"/>
      <c r="Z3020" s="5"/>
      <c r="AA3020" s="1"/>
      <c r="AB3020" s="8"/>
      <c r="AC3020" s="3"/>
      <c r="AD3020" s="1"/>
      <c r="AE3020" s="3"/>
      <c r="AF3020" s="3"/>
      <c r="AG3020" s="4"/>
      <c r="AH3020" s="4"/>
      <c r="AI3020" s="4"/>
      <c r="AJ3020" s="1"/>
      <c r="AK3020" s="1"/>
      <c r="AL3020" s="1"/>
      <c r="AM3020" s="1"/>
    </row>
    <row r="3021" spans="1:39" ht="15" customHeight="1" x14ac:dyDescent="0.2">
      <c r="A3021" s="74"/>
      <c r="B3021" s="2"/>
      <c r="C3021" s="2"/>
      <c r="D3021" s="45"/>
      <c r="E3021" s="18"/>
      <c r="F3021" s="8"/>
      <c r="G3021" s="8"/>
      <c r="H3021" s="14"/>
      <c r="I3021" s="8"/>
      <c r="J3021" s="1"/>
      <c r="K3021" s="1"/>
      <c r="L3021" s="2"/>
      <c r="M3021" s="2"/>
      <c r="N3021" s="2"/>
      <c r="O3021" s="15"/>
      <c r="P3021" s="17"/>
      <c r="Q3021" s="2"/>
      <c r="R3021" s="4"/>
      <c r="S3021" s="15"/>
      <c r="T3021" s="15"/>
      <c r="U3021" s="16"/>
      <c r="V3021" s="2"/>
      <c r="W3021" s="3"/>
      <c r="X3021" s="5"/>
      <c r="Y3021" s="8"/>
      <c r="Z3021" s="5"/>
      <c r="AA3021" s="1"/>
      <c r="AB3021" s="8"/>
      <c r="AC3021" s="3"/>
      <c r="AD3021" s="1"/>
      <c r="AE3021" s="3"/>
      <c r="AF3021" s="3"/>
      <c r="AG3021" s="4"/>
      <c r="AH3021" s="4"/>
      <c r="AI3021" s="4"/>
      <c r="AJ3021" s="1"/>
      <c r="AK3021" s="1"/>
      <c r="AL3021" s="1"/>
      <c r="AM3021" s="1"/>
    </row>
    <row r="3022" spans="1:39" ht="15" customHeight="1" x14ac:dyDescent="0.2">
      <c r="A3022" s="74"/>
      <c r="B3022" s="2"/>
      <c r="C3022" s="2"/>
      <c r="D3022" s="45"/>
      <c r="E3022" s="18"/>
      <c r="F3022" s="8"/>
      <c r="G3022" s="8"/>
      <c r="H3022" s="14"/>
      <c r="I3022" s="8"/>
      <c r="J3022" s="1"/>
      <c r="K3022" s="1"/>
      <c r="L3022" s="2"/>
      <c r="M3022" s="2"/>
      <c r="N3022" s="2"/>
      <c r="O3022" s="15"/>
      <c r="P3022" s="17"/>
      <c r="Q3022" s="2"/>
      <c r="R3022" s="4"/>
      <c r="S3022" s="15"/>
      <c r="T3022" s="15"/>
      <c r="U3022" s="16"/>
      <c r="V3022" s="2"/>
      <c r="W3022" s="3"/>
      <c r="X3022" s="5"/>
      <c r="Y3022" s="8"/>
      <c r="Z3022" s="5"/>
      <c r="AA3022" s="1"/>
      <c r="AB3022" s="8"/>
      <c r="AC3022" s="3"/>
      <c r="AD3022" s="1"/>
      <c r="AE3022" s="3"/>
      <c r="AF3022" s="3"/>
      <c r="AG3022" s="4"/>
      <c r="AH3022" s="4"/>
      <c r="AI3022" s="4"/>
      <c r="AJ3022" s="1"/>
      <c r="AK3022" s="1"/>
      <c r="AL3022" s="1"/>
      <c r="AM3022" s="1"/>
    </row>
    <row r="3023" spans="1:39" ht="15" customHeight="1" x14ac:dyDescent="0.2">
      <c r="A3023" s="74"/>
      <c r="B3023" s="2"/>
      <c r="C3023" s="2"/>
      <c r="D3023" s="45"/>
      <c r="E3023" s="18"/>
      <c r="F3023" s="8"/>
      <c r="G3023" s="8"/>
      <c r="H3023" s="14"/>
      <c r="I3023" s="8"/>
      <c r="J3023" s="1"/>
      <c r="K3023" s="1"/>
      <c r="L3023" s="2"/>
      <c r="M3023" s="2"/>
      <c r="N3023" s="2"/>
      <c r="O3023" s="15"/>
      <c r="P3023" s="17"/>
      <c r="Q3023" s="2"/>
      <c r="R3023" s="4"/>
      <c r="S3023" s="15"/>
      <c r="T3023" s="15"/>
      <c r="U3023" s="16"/>
      <c r="V3023" s="2"/>
      <c r="W3023" s="3"/>
      <c r="X3023" s="5"/>
      <c r="Y3023" s="8"/>
      <c r="Z3023" s="5"/>
      <c r="AA3023" s="1"/>
      <c r="AB3023" s="8"/>
      <c r="AC3023" s="3"/>
      <c r="AD3023" s="1"/>
      <c r="AE3023" s="3"/>
      <c r="AF3023" s="3"/>
      <c r="AG3023" s="4"/>
      <c r="AH3023" s="4"/>
      <c r="AI3023" s="4"/>
      <c r="AJ3023" s="1"/>
      <c r="AK3023" s="1"/>
      <c r="AL3023" s="1"/>
      <c r="AM3023" s="1"/>
    </row>
    <row r="3024" spans="1:39" ht="15" customHeight="1" x14ac:dyDescent="0.2">
      <c r="A3024" s="74"/>
      <c r="B3024" s="2"/>
      <c r="C3024" s="2"/>
      <c r="D3024" s="45"/>
      <c r="E3024" s="18"/>
      <c r="F3024" s="8"/>
      <c r="G3024" s="8"/>
      <c r="H3024" s="14"/>
      <c r="I3024" s="8"/>
      <c r="J3024" s="1"/>
      <c r="K3024" s="1"/>
      <c r="L3024" s="2"/>
      <c r="M3024" s="2"/>
      <c r="N3024" s="2"/>
      <c r="O3024" s="15"/>
      <c r="P3024" s="17"/>
      <c r="Q3024" s="2"/>
      <c r="R3024" s="4"/>
      <c r="S3024" s="15"/>
      <c r="T3024" s="15"/>
      <c r="U3024" s="16"/>
      <c r="V3024" s="2"/>
      <c r="W3024" s="3"/>
      <c r="X3024" s="5"/>
      <c r="Y3024" s="8"/>
      <c r="Z3024" s="5"/>
      <c r="AA3024" s="1"/>
      <c r="AB3024" s="8"/>
      <c r="AC3024" s="3"/>
      <c r="AD3024" s="1"/>
      <c r="AE3024" s="3"/>
      <c r="AF3024" s="3"/>
      <c r="AG3024" s="4"/>
      <c r="AH3024" s="4"/>
      <c r="AI3024" s="4"/>
      <c r="AJ3024" s="1"/>
      <c r="AK3024" s="1"/>
      <c r="AL3024" s="1"/>
      <c r="AM3024" s="1"/>
    </row>
    <row r="3025" spans="1:39" ht="15" customHeight="1" x14ac:dyDescent="0.2">
      <c r="A3025" s="74"/>
      <c r="B3025" s="2"/>
      <c r="C3025" s="2"/>
      <c r="D3025" s="45"/>
      <c r="E3025" s="18"/>
      <c r="F3025" s="8"/>
      <c r="G3025" s="8"/>
      <c r="H3025" s="14"/>
      <c r="I3025" s="8"/>
      <c r="J3025" s="1"/>
      <c r="K3025" s="1"/>
      <c r="L3025" s="2"/>
      <c r="M3025" s="2"/>
      <c r="N3025" s="2"/>
      <c r="O3025" s="15"/>
      <c r="P3025" s="17"/>
      <c r="Q3025" s="2"/>
      <c r="R3025" s="4"/>
      <c r="S3025" s="15"/>
      <c r="T3025" s="15"/>
      <c r="U3025" s="16"/>
      <c r="V3025" s="2"/>
      <c r="W3025" s="3"/>
      <c r="X3025" s="5"/>
      <c r="Y3025" s="8"/>
      <c r="Z3025" s="5"/>
      <c r="AA3025" s="1"/>
      <c r="AB3025" s="8"/>
      <c r="AC3025" s="3"/>
      <c r="AD3025" s="1"/>
      <c r="AE3025" s="3"/>
      <c r="AF3025" s="3"/>
      <c r="AG3025" s="4"/>
      <c r="AH3025" s="4"/>
      <c r="AI3025" s="4"/>
      <c r="AJ3025" s="1"/>
      <c r="AK3025" s="1"/>
      <c r="AL3025" s="1"/>
      <c r="AM3025" s="1"/>
    </row>
    <row r="3026" spans="1:39" ht="15" customHeight="1" x14ac:dyDescent="0.2">
      <c r="A3026" s="74"/>
      <c r="B3026" s="2"/>
      <c r="C3026" s="2"/>
      <c r="D3026" s="45"/>
      <c r="E3026" s="18"/>
      <c r="F3026" s="8"/>
      <c r="G3026" s="8"/>
      <c r="H3026" s="14"/>
      <c r="I3026" s="8"/>
      <c r="J3026" s="1"/>
      <c r="K3026" s="1"/>
      <c r="L3026" s="2"/>
      <c r="M3026" s="2"/>
      <c r="N3026" s="2"/>
      <c r="O3026" s="15"/>
      <c r="P3026" s="17"/>
      <c r="Q3026" s="2"/>
      <c r="R3026" s="4"/>
      <c r="S3026" s="15"/>
      <c r="T3026" s="15"/>
      <c r="U3026" s="16"/>
      <c r="V3026" s="2"/>
      <c r="W3026" s="3"/>
      <c r="X3026" s="5"/>
      <c r="Y3026" s="8"/>
      <c r="Z3026" s="5"/>
      <c r="AA3026" s="1"/>
      <c r="AB3026" s="8"/>
      <c r="AC3026" s="3"/>
      <c r="AD3026" s="1"/>
      <c r="AE3026" s="3"/>
      <c r="AF3026" s="3"/>
      <c r="AG3026" s="4"/>
      <c r="AH3026" s="4"/>
      <c r="AI3026" s="4"/>
      <c r="AJ3026" s="1"/>
      <c r="AK3026" s="1"/>
      <c r="AL3026" s="1"/>
      <c r="AM3026" s="1"/>
    </row>
    <row r="3027" spans="1:39" ht="15" customHeight="1" x14ac:dyDescent="0.2">
      <c r="A3027" s="74"/>
      <c r="B3027" s="2"/>
      <c r="C3027" s="2"/>
      <c r="D3027" s="45"/>
      <c r="E3027" s="18"/>
      <c r="F3027" s="8"/>
      <c r="G3027" s="8"/>
      <c r="H3027" s="14"/>
      <c r="I3027" s="8"/>
      <c r="J3027" s="1"/>
      <c r="K3027" s="1"/>
      <c r="L3027" s="2"/>
      <c r="M3027" s="2"/>
      <c r="N3027" s="2"/>
      <c r="O3027" s="15"/>
      <c r="P3027" s="17"/>
      <c r="Q3027" s="2"/>
      <c r="R3027" s="4"/>
      <c r="S3027" s="15"/>
      <c r="T3027" s="15"/>
      <c r="U3027" s="16"/>
      <c r="V3027" s="2"/>
      <c r="W3027" s="3"/>
      <c r="X3027" s="5"/>
      <c r="Y3027" s="8"/>
      <c r="Z3027" s="5"/>
      <c r="AA3027" s="1"/>
      <c r="AB3027" s="8"/>
      <c r="AC3027" s="3"/>
      <c r="AD3027" s="1"/>
      <c r="AE3027" s="3"/>
      <c r="AF3027" s="3"/>
      <c r="AG3027" s="4"/>
      <c r="AH3027" s="4"/>
      <c r="AI3027" s="4"/>
      <c r="AJ3027" s="1"/>
      <c r="AK3027" s="1"/>
      <c r="AL3027" s="1"/>
      <c r="AM3027" s="1"/>
    </row>
    <row r="3028" spans="1:39" ht="15" customHeight="1" x14ac:dyDescent="0.2">
      <c r="A3028" s="74"/>
      <c r="B3028" s="2"/>
      <c r="C3028" s="2"/>
      <c r="D3028" s="45"/>
      <c r="E3028" s="18"/>
      <c r="F3028" s="8"/>
      <c r="G3028" s="8"/>
      <c r="H3028" s="14"/>
      <c r="I3028" s="8"/>
      <c r="J3028" s="1"/>
      <c r="K3028" s="1"/>
      <c r="L3028" s="2"/>
      <c r="M3028" s="2"/>
      <c r="N3028" s="2"/>
      <c r="O3028" s="15"/>
      <c r="P3028" s="17"/>
      <c r="Q3028" s="2"/>
      <c r="R3028" s="4"/>
      <c r="S3028" s="15"/>
      <c r="T3028" s="15"/>
      <c r="U3028" s="16"/>
      <c r="V3028" s="2"/>
      <c r="W3028" s="3"/>
      <c r="X3028" s="5"/>
      <c r="Y3028" s="8"/>
      <c r="Z3028" s="5"/>
      <c r="AA3028" s="1"/>
      <c r="AB3028" s="8"/>
      <c r="AC3028" s="3"/>
      <c r="AD3028" s="1"/>
      <c r="AE3028" s="3"/>
      <c r="AF3028" s="3"/>
      <c r="AG3028" s="4"/>
      <c r="AH3028" s="4"/>
      <c r="AI3028" s="4"/>
      <c r="AJ3028" s="1"/>
      <c r="AK3028" s="1"/>
      <c r="AL3028" s="1"/>
      <c r="AM3028" s="1"/>
    </row>
    <row r="3029" spans="1:39" ht="15" customHeight="1" x14ac:dyDescent="0.2">
      <c r="A3029" s="74"/>
      <c r="B3029" s="2"/>
      <c r="C3029" s="2"/>
      <c r="D3029" s="45"/>
      <c r="E3029" s="18"/>
      <c r="F3029" s="8"/>
      <c r="G3029" s="8"/>
      <c r="H3029" s="14"/>
      <c r="I3029" s="8"/>
      <c r="J3029" s="1"/>
      <c r="K3029" s="1"/>
      <c r="L3029" s="2"/>
      <c r="M3029" s="2"/>
      <c r="N3029" s="2"/>
      <c r="O3029" s="15"/>
      <c r="P3029" s="17"/>
      <c r="Q3029" s="2"/>
      <c r="R3029" s="4"/>
      <c r="S3029" s="15"/>
      <c r="T3029" s="15"/>
      <c r="U3029" s="16"/>
      <c r="V3029" s="2"/>
      <c r="W3029" s="3"/>
      <c r="X3029" s="5"/>
      <c r="Y3029" s="8"/>
      <c r="Z3029" s="5"/>
      <c r="AA3029" s="1"/>
      <c r="AB3029" s="8"/>
      <c r="AC3029" s="3"/>
      <c r="AD3029" s="1"/>
      <c r="AE3029" s="3"/>
      <c r="AF3029" s="3"/>
      <c r="AG3029" s="4"/>
      <c r="AH3029" s="4"/>
      <c r="AI3029" s="4"/>
      <c r="AJ3029" s="1"/>
      <c r="AK3029" s="1"/>
      <c r="AL3029" s="1"/>
      <c r="AM3029" s="1"/>
    </row>
    <row r="3030" spans="1:39" ht="15" customHeight="1" x14ac:dyDescent="0.2">
      <c r="A3030" s="74"/>
      <c r="B3030" s="2"/>
      <c r="C3030" s="2"/>
      <c r="D3030" s="45"/>
      <c r="E3030" s="18"/>
      <c r="F3030" s="8"/>
      <c r="G3030" s="8"/>
      <c r="H3030" s="14"/>
      <c r="I3030" s="8"/>
      <c r="J3030" s="1"/>
      <c r="K3030" s="1"/>
      <c r="L3030" s="2"/>
      <c r="M3030" s="2"/>
      <c r="N3030" s="2"/>
      <c r="O3030" s="15"/>
      <c r="P3030" s="17"/>
      <c r="Q3030" s="2"/>
      <c r="R3030" s="4"/>
      <c r="S3030" s="15"/>
      <c r="T3030" s="15"/>
      <c r="U3030" s="16"/>
      <c r="V3030" s="2"/>
      <c r="W3030" s="3"/>
      <c r="X3030" s="5"/>
      <c r="Y3030" s="8"/>
      <c r="Z3030" s="5"/>
      <c r="AA3030" s="1"/>
      <c r="AB3030" s="8"/>
      <c r="AC3030" s="3"/>
      <c r="AD3030" s="1"/>
      <c r="AE3030" s="3"/>
      <c r="AF3030" s="3"/>
      <c r="AG3030" s="4"/>
      <c r="AH3030" s="4"/>
      <c r="AI3030" s="4"/>
      <c r="AJ3030" s="1"/>
      <c r="AK3030" s="1"/>
      <c r="AL3030" s="1"/>
      <c r="AM3030" s="1"/>
    </row>
    <row r="3031" spans="1:39" ht="15" customHeight="1" x14ac:dyDescent="0.2">
      <c r="A3031" s="74"/>
      <c r="B3031" s="2"/>
      <c r="C3031" s="2"/>
      <c r="D3031" s="45"/>
      <c r="E3031" s="18"/>
      <c r="F3031" s="8"/>
      <c r="G3031" s="8"/>
      <c r="H3031" s="14"/>
      <c r="I3031" s="8"/>
      <c r="J3031" s="1"/>
      <c r="K3031" s="1"/>
      <c r="L3031" s="2"/>
      <c r="M3031" s="2"/>
      <c r="N3031" s="2"/>
      <c r="O3031" s="15"/>
      <c r="P3031" s="17"/>
      <c r="Q3031" s="2"/>
      <c r="R3031" s="4"/>
      <c r="S3031" s="15"/>
      <c r="T3031" s="15"/>
      <c r="U3031" s="16"/>
      <c r="V3031" s="2"/>
      <c r="W3031" s="3"/>
      <c r="X3031" s="5"/>
      <c r="Y3031" s="8"/>
      <c r="Z3031" s="5"/>
      <c r="AA3031" s="1"/>
      <c r="AB3031" s="8"/>
      <c r="AC3031" s="3"/>
      <c r="AD3031" s="1"/>
      <c r="AE3031" s="3"/>
      <c r="AF3031" s="3"/>
      <c r="AG3031" s="4"/>
      <c r="AH3031" s="4"/>
      <c r="AI3031" s="4"/>
      <c r="AJ3031" s="1"/>
      <c r="AK3031" s="1"/>
      <c r="AL3031" s="1"/>
      <c r="AM3031" s="1"/>
    </row>
    <row r="3032" spans="1:39" ht="15" customHeight="1" x14ac:dyDescent="0.2">
      <c r="A3032" s="74"/>
      <c r="B3032" s="2"/>
      <c r="C3032" s="2"/>
      <c r="D3032" s="45"/>
      <c r="E3032" s="18"/>
      <c r="F3032" s="8"/>
      <c r="G3032" s="8"/>
      <c r="H3032" s="14"/>
      <c r="I3032" s="8"/>
      <c r="J3032" s="1"/>
      <c r="K3032" s="1"/>
      <c r="L3032" s="2"/>
      <c r="M3032" s="2"/>
      <c r="N3032" s="2"/>
      <c r="O3032" s="15"/>
      <c r="P3032" s="17"/>
      <c r="Q3032" s="2"/>
      <c r="R3032" s="4"/>
      <c r="S3032" s="15"/>
      <c r="T3032" s="15"/>
      <c r="U3032" s="16"/>
      <c r="V3032" s="2"/>
      <c r="W3032" s="3"/>
      <c r="X3032" s="5"/>
      <c r="Y3032" s="8"/>
      <c r="Z3032" s="5"/>
      <c r="AA3032" s="1"/>
      <c r="AB3032" s="8"/>
      <c r="AC3032" s="3"/>
      <c r="AD3032" s="1"/>
      <c r="AE3032" s="3"/>
      <c r="AF3032" s="3"/>
      <c r="AG3032" s="4"/>
      <c r="AH3032" s="4"/>
      <c r="AI3032" s="4"/>
      <c r="AJ3032" s="1"/>
      <c r="AK3032" s="1"/>
      <c r="AL3032" s="1"/>
      <c r="AM3032" s="1"/>
    </row>
    <row r="3033" spans="1:39" ht="15" customHeight="1" x14ac:dyDescent="0.2">
      <c r="A3033" s="74"/>
      <c r="B3033" s="2"/>
      <c r="C3033" s="2"/>
      <c r="D3033" s="45"/>
      <c r="E3033" s="18"/>
      <c r="F3033" s="8"/>
      <c r="G3033" s="8"/>
      <c r="H3033" s="14"/>
      <c r="I3033" s="8"/>
      <c r="J3033" s="1"/>
      <c r="K3033" s="1"/>
      <c r="L3033" s="2"/>
      <c r="M3033" s="2"/>
      <c r="N3033" s="2"/>
      <c r="O3033" s="15"/>
      <c r="P3033" s="17"/>
      <c r="Q3033" s="2"/>
      <c r="R3033" s="4"/>
      <c r="S3033" s="15"/>
      <c r="T3033" s="15"/>
      <c r="U3033" s="16"/>
      <c r="V3033" s="2"/>
      <c r="W3033" s="3"/>
      <c r="X3033" s="5"/>
      <c r="Y3033" s="8"/>
      <c r="Z3033" s="5"/>
      <c r="AA3033" s="1"/>
      <c r="AB3033" s="8"/>
      <c r="AC3033" s="3"/>
      <c r="AD3033" s="1"/>
      <c r="AE3033" s="3"/>
      <c r="AF3033" s="3"/>
      <c r="AG3033" s="4"/>
      <c r="AH3033" s="4"/>
      <c r="AI3033" s="4"/>
      <c r="AJ3033" s="1"/>
      <c r="AK3033" s="1"/>
      <c r="AL3033" s="1"/>
      <c r="AM3033" s="1"/>
    </row>
    <row r="3034" spans="1:39" ht="15" customHeight="1" x14ac:dyDescent="0.2">
      <c r="A3034" s="74"/>
      <c r="B3034" s="2"/>
      <c r="C3034" s="2"/>
      <c r="D3034" s="45"/>
      <c r="E3034" s="18"/>
      <c r="F3034" s="8"/>
      <c r="G3034" s="8"/>
      <c r="H3034" s="14"/>
      <c r="I3034" s="8"/>
      <c r="J3034" s="1"/>
      <c r="K3034" s="1"/>
      <c r="L3034" s="2"/>
      <c r="M3034" s="2"/>
      <c r="N3034" s="2"/>
      <c r="O3034" s="15"/>
      <c r="P3034" s="17"/>
      <c r="Q3034" s="2"/>
      <c r="R3034" s="4"/>
      <c r="S3034" s="15"/>
      <c r="T3034" s="15"/>
      <c r="U3034" s="16"/>
      <c r="V3034" s="2"/>
      <c r="W3034" s="3"/>
      <c r="X3034" s="5"/>
      <c r="Y3034" s="8"/>
      <c r="Z3034" s="5"/>
      <c r="AA3034" s="1"/>
      <c r="AB3034" s="8"/>
      <c r="AC3034" s="3"/>
      <c r="AD3034" s="1"/>
      <c r="AE3034" s="3"/>
      <c r="AF3034" s="3"/>
      <c r="AG3034" s="4"/>
      <c r="AH3034" s="4"/>
      <c r="AI3034" s="4"/>
      <c r="AJ3034" s="1"/>
      <c r="AK3034" s="1"/>
      <c r="AL3034" s="1"/>
      <c r="AM3034" s="1"/>
    </row>
    <row r="3035" spans="1:39" ht="15" customHeight="1" x14ac:dyDescent="0.2">
      <c r="A3035" s="74"/>
      <c r="B3035" s="2"/>
      <c r="C3035" s="2"/>
      <c r="D3035" s="45"/>
      <c r="E3035" s="18"/>
      <c r="F3035" s="8"/>
      <c r="G3035" s="8"/>
      <c r="H3035" s="14"/>
      <c r="I3035" s="8"/>
      <c r="J3035" s="1"/>
      <c r="K3035" s="1"/>
      <c r="L3035" s="2"/>
      <c r="M3035" s="2"/>
      <c r="N3035" s="2"/>
      <c r="O3035" s="15"/>
      <c r="P3035" s="17"/>
      <c r="Q3035" s="2"/>
      <c r="R3035" s="4"/>
      <c r="S3035" s="15"/>
      <c r="T3035" s="15"/>
      <c r="U3035" s="16"/>
      <c r="V3035" s="2"/>
      <c r="W3035" s="3"/>
      <c r="X3035" s="5"/>
      <c r="Y3035" s="8"/>
      <c r="Z3035" s="5"/>
      <c r="AA3035" s="1"/>
      <c r="AB3035" s="8"/>
      <c r="AC3035" s="3"/>
      <c r="AD3035" s="1"/>
      <c r="AE3035" s="3"/>
      <c r="AF3035" s="3"/>
      <c r="AG3035" s="4"/>
      <c r="AH3035" s="4"/>
      <c r="AI3035" s="4"/>
      <c r="AJ3035" s="1"/>
      <c r="AK3035" s="1"/>
      <c r="AL3035" s="1"/>
      <c r="AM3035" s="1"/>
    </row>
    <row r="3036" spans="1:39" ht="15" customHeight="1" x14ac:dyDescent="0.2">
      <c r="A3036" s="74"/>
      <c r="B3036" s="2"/>
      <c r="C3036" s="2"/>
      <c r="D3036" s="45"/>
      <c r="E3036" s="18"/>
      <c r="F3036" s="8"/>
      <c r="G3036" s="8"/>
      <c r="H3036" s="14"/>
      <c r="I3036" s="8"/>
      <c r="J3036" s="1"/>
      <c r="K3036" s="1"/>
      <c r="L3036" s="2"/>
      <c r="M3036" s="2"/>
      <c r="N3036" s="2"/>
      <c r="O3036" s="15"/>
      <c r="P3036" s="17"/>
      <c r="Q3036" s="2"/>
      <c r="R3036" s="4"/>
      <c r="S3036" s="15"/>
      <c r="T3036" s="15"/>
      <c r="U3036" s="16"/>
      <c r="V3036" s="2"/>
      <c r="W3036" s="3"/>
      <c r="X3036" s="5"/>
      <c r="Y3036" s="8"/>
      <c r="Z3036" s="5"/>
      <c r="AA3036" s="1"/>
      <c r="AB3036" s="8"/>
      <c r="AC3036" s="3"/>
      <c r="AD3036" s="1"/>
      <c r="AE3036" s="3"/>
      <c r="AF3036" s="3"/>
      <c r="AG3036" s="4"/>
      <c r="AH3036" s="4"/>
      <c r="AI3036" s="4"/>
      <c r="AJ3036" s="1"/>
      <c r="AK3036" s="1"/>
      <c r="AL3036" s="1"/>
      <c r="AM3036" s="1"/>
    </row>
    <row r="3037" spans="1:39" ht="15" customHeight="1" x14ac:dyDescent="0.2">
      <c r="A3037" s="74"/>
      <c r="B3037" s="2"/>
      <c r="C3037" s="2"/>
      <c r="D3037" s="45"/>
      <c r="E3037" s="18"/>
      <c r="F3037" s="8"/>
      <c r="G3037" s="8"/>
      <c r="H3037" s="14"/>
      <c r="I3037" s="8"/>
      <c r="J3037" s="1"/>
      <c r="K3037" s="1"/>
      <c r="L3037" s="2"/>
      <c r="M3037" s="2"/>
      <c r="N3037" s="2"/>
      <c r="O3037" s="15"/>
      <c r="P3037" s="17"/>
      <c r="Q3037" s="2"/>
      <c r="R3037" s="4"/>
      <c r="S3037" s="15"/>
      <c r="T3037" s="15"/>
      <c r="U3037" s="16"/>
      <c r="V3037" s="2"/>
      <c r="W3037" s="3"/>
      <c r="X3037" s="5"/>
      <c r="Y3037" s="8"/>
      <c r="Z3037" s="5"/>
      <c r="AA3037" s="1"/>
      <c r="AB3037" s="8"/>
      <c r="AC3037" s="3"/>
      <c r="AD3037" s="1"/>
      <c r="AE3037" s="3"/>
      <c r="AF3037" s="3"/>
      <c r="AG3037" s="4"/>
      <c r="AH3037" s="4"/>
      <c r="AI3037" s="4"/>
      <c r="AJ3037" s="1"/>
      <c r="AK3037" s="1"/>
      <c r="AL3037" s="1"/>
      <c r="AM3037" s="1"/>
    </row>
    <row r="3038" spans="1:39" ht="15" customHeight="1" x14ac:dyDescent="0.2">
      <c r="A3038" s="74"/>
      <c r="B3038" s="2"/>
      <c r="C3038" s="2"/>
      <c r="D3038" s="45"/>
      <c r="E3038" s="18"/>
      <c r="F3038" s="8"/>
      <c r="G3038" s="8"/>
      <c r="H3038" s="14"/>
      <c r="I3038" s="8"/>
      <c r="J3038" s="1"/>
      <c r="K3038" s="1"/>
      <c r="L3038" s="2"/>
      <c r="M3038" s="2"/>
      <c r="N3038" s="2"/>
      <c r="O3038" s="15"/>
      <c r="P3038" s="17"/>
      <c r="Q3038" s="2"/>
      <c r="R3038" s="4"/>
      <c r="S3038" s="15"/>
      <c r="T3038" s="15"/>
      <c r="U3038" s="16"/>
      <c r="V3038" s="2"/>
      <c r="W3038" s="3"/>
      <c r="X3038" s="5"/>
      <c r="Y3038" s="8"/>
      <c r="Z3038" s="5"/>
      <c r="AA3038" s="1"/>
      <c r="AB3038" s="8"/>
      <c r="AC3038" s="3"/>
      <c r="AD3038" s="1"/>
      <c r="AE3038" s="3"/>
      <c r="AF3038" s="3"/>
      <c r="AG3038" s="4"/>
      <c r="AH3038" s="4"/>
      <c r="AI3038" s="4"/>
      <c r="AJ3038" s="1"/>
      <c r="AK3038" s="1"/>
      <c r="AL3038" s="1"/>
      <c r="AM3038" s="1"/>
    </row>
    <row r="3039" spans="1:39" ht="15" customHeight="1" x14ac:dyDescent="0.2">
      <c r="A3039" s="74"/>
      <c r="B3039" s="2"/>
      <c r="C3039" s="2"/>
      <c r="D3039" s="45"/>
      <c r="E3039" s="18"/>
      <c r="F3039" s="8"/>
      <c r="G3039" s="8"/>
      <c r="H3039" s="14"/>
      <c r="I3039" s="8"/>
      <c r="J3039" s="1"/>
      <c r="K3039" s="1"/>
      <c r="L3039" s="2"/>
      <c r="M3039" s="2"/>
      <c r="N3039" s="2"/>
      <c r="O3039" s="15"/>
      <c r="P3039" s="17"/>
      <c r="Q3039" s="2"/>
      <c r="R3039" s="4"/>
      <c r="S3039" s="15"/>
      <c r="T3039" s="15"/>
      <c r="U3039" s="16"/>
      <c r="V3039" s="2"/>
      <c r="W3039" s="3"/>
      <c r="X3039" s="5"/>
      <c r="Y3039" s="8"/>
      <c r="Z3039" s="5"/>
      <c r="AA3039" s="1"/>
      <c r="AB3039" s="8"/>
      <c r="AC3039" s="3"/>
      <c r="AD3039" s="1"/>
      <c r="AE3039" s="3"/>
      <c r="AF3039" s="3"/>
      <c r="AG3039" s="4"/>
      <c r="AH3039" s="4"/>
      <c r="AI3039" s="4"/>
      <c r="AJ3039" s="1"/>
      <c r="AK3039" s="1"/>
      <c r="AL3039" s="1"/>
      <c r="AM3039" s="1"/>
    </row>
    <row r="3040" spans="1:39" ht="15" customHeight="1" x14ac:dyDescent="0.2">
      <c r="A3040" s="74"/>
      <c r="B3040" s="2"/>
      <c r="C3040" s="2"/>
      <c r="D3040" s="45"/>
      <c r="E3040" s="18"/>
      <c r="F3040" s="8"/>
      <c r="G3040" s="8"/>
      <c r="H3040" s="14"/>
      <c r="I3040" s="8"/>
      <c r="J3040" s="1"/>
      <c r="K3040" s="1"/>
      <c r="L3040" s="2"/>
      <c r="M3040" s="2"/>
      <c r="N3040" s="2"/>
      <c r="O3040" s="15"/>
      <c r="P3040" s="17"/>
      <c r="Q3040" s="2"/>
      <c r="R3040" s="4"/>
      <c r="S3040" s="15"/>
      <c r="T3040" s="15"/>
      <c r="U3040" s="16"/>
      <c r="V3040" s="2"/>
      <c r="W3040" s="3"/>
      <c r="X3040" s="5"/>
      <c r="Y3040" s="8"/>
      <c r="Z3040" s="5"/>
      <c r="AA3040" s="1"/>
      <c r="AB3040" s="8"/>
      <c r="AC3040" s="3"/>
      <c r="AD3040" s="1"/>
      <c r="AE3040" s="3"/>
      <c r="AF3040" s="3"/>
      <c r="AG3040" s="4"/>
      <c r="AH3040" s="4"/>
      <c r="AI3040" s="4"/>
      <c r="AJ3040" s="1"/>
      <c r="AK3040" s="1"/>
      <c r="AL3040" s="1"/>
      <c r="AM3040" s="1"/>
    </row>
    <row r="3041" spans="1:39" ht="15" customHeight="1" x14ac:dyDescent="0.2">
      <c r="A3041" s="74"/>
      <c r="B3041" s="2"/>
      <c r="C3041" s="2"/>
      <c r="D3041" s="45"/>
      <c r="E3041" s="18"/>
      <c r="F3041" s="8"/>
      <c r="G3041" s="8"/>
      <c r="H3041" s="14"/>
      <c r="I3041" s="8"/>
      <c r="J3041" s="1"/>
      <c r="K3041" s="1"/>
      <c r="L3041" s="2"/>
      <c r="M3041" s="2"/>
      <c r="N3041" s="2"/>
      <c r="O3041" s="15"/>
      <c r="P3041" s="17"/>
      <c r="Q3041" s="2"/>
      <c r="R3041" s="4"/>
      <c r="S3041" s="15"/>
      <c r="T3041" s="15"/>
      <c r="U3041" s="16"/>
      <c r="V3041" s="2"/>
      <c r="W3041" s="3"/>
      <c r="X3041" s="5"/>
      <c r="Y3041" s="8"/>
      <c r="Z3041" s="5"/>
      <c r="AA3041" s="1"/>
      <c r="AB3041" s="8"/>
      <c r="AC3041" s="3"/>
      <c r="AD3041" s="1"/>
      <c r="AE3041" s="3"/>
      <c r="AF3041" s="3"/>
      <c r="AG3041" s="4"/>
      <c r="AH3041" s="4"/>
      <c r="AI3041" s="4"/>
      <c r="AJ3041" s="1"/>
      <c r="AK3041" s="1"/>
      <c r="AL3041" s="1"/>
      <c r="AM3041" s="1"/>
    </row>
    <row r="3042" spans="1:39" ht="15" customHeight="1" x14ac:dyDescent="0.2">
      <c r="A3042" s="74"/>
      <c r="B3042" s="2"/>
      <c r="C3042" s="2"/>
      <c r="D3042" s="45"/>
      <c r="E3042" s="18"/>
      <c r="F3042" s="8"/>
      <c r="G3042" s="8"/>
      <c r="H3042" s="14"/>
      <c r="I3042" s="8"/>
      <c r="J3042" s="1"/>
      <c r="K3042" s="1"/>
      <c r="L3042" s="2"/>
      <c r="M3042" s="2"/>
      <c r="N3042" s="2"/>
      <c r="O3042" s="15"/>
      <c r="P3042" s="17"/>
      <c r="Q3042" s="2"/>
      <c r="R3042" s="4"/>
      <c r="S3042" s="15"/>
      <c r="T3042" s="15"/>
      <c r="U3042" s="16"/>
      <c r="V3042" s="2"/>
      <c r="W3042" s="3"/>
      <c r="X3042" s="5"/>
      <c r="Y3042" s="8"/>
      <c r="Z3042" s="5"/>
      <c r="AA3042" s="1"/>
      <c r="AB3042" s="8"/>
      <c r="AC3042" s="3"/>
      <c r="AD3042" s="1"/>
      <c r="AE3042" s="3"/>
      <c r="AF3042" s="3"/>
      <c r="AG3042" s="4"/>
      <c r="AH3042" s="4"/>
      <c r="AI3042" s="4"/>
      <c r="AJ3042" s="1"/>
      <c r="AK3042" s="1"/>
      <c r="AL3042" s="1"/>
      <c r="AM3042" s="1"/>
    </row>
    <row r="3043" spans="1:39" ht="15" customHeight="1" x14ac:dyDescent="0.2">
      <c r="A3043" s="74"/>
      <c r="B3043" s="2"/>
      <c r="C3043" s="2"/>
      <c r="D3043" s="45"/>
      <c r="E3043" s="18"/>
      <c r="F3043" s="8"/>
      <c r="G3043" s="8"/>
      <c r="H3043" s="14"/>
      <c r="I3043" s="8"/>
      <c r="J3043" s="1"/>
      <c r="K3043" s="1"/>
      <c r="L3043" s="2"/>
      <c r="M3043" s="2"/>
      <c r="N3043" s="2"/>
      <c r="O3043" s="15"/>
      <c r="P3043" s="17"/>
      <c r="Q3043" s="2"/>
      <c r="R3043" s="4"/>
      <c r="S3043" s="15"/>
      <c r="T3043" s="15"/>
      <c r="U3043" s="16"/>
      <c r="V3043" s="2"/>
      <c r="W3043" s="3"/>
      <c r="X3043" s="5"/>
      <c r="Y3043" s="8"/>
      <c r="Z3043" s="5"/>
      <c r="AA3043" s="1"/>
      <c r="AB3043" s="8"/>
      <c r="AC3043" s="3"/>
      <c r="AD3043" s="1"/>
      <c r="AE3043" s="3"/>
      <c r="AF3043" s="3"/>
      <c r="AG3043" s="4"/>
      <c r="AH3043" s="4"/>
      <c r="AI3043" s="4"/>
      <c r="AJ3043" s="1"/>
      <c r="AK3043" s="1"/>
      <c r="AL3043" s="1"/>
      <c r="AM3043" s="1"/>
    </row>
    <row r="3044" spans="1:39" ht="15" customHeight="1" x14ac:dyDescent="0.2">
      <c r="A3044" s="74"/>
      <c r="B3044" s="2"/>
      <c r="C3044" s="2"/>
      <c r="D3044" s="45"/>
      <c r="E3044" s="18"/>
      <c r="F3044" s="8"/>
      <c r="G3044" s="8"/>
      <c r="H3044" s="14"/>
      <c r="I3044" s="8"/>
      <c r="J3044" s="1"/>
      <c r="K3044" s="1"/>
      <c r="L3044" s="2"/>
      <c r="M3044" s="2"/>
      <c r="N3044" s="2"/>
      <c r="O3044" s="15"/>
      <c r="P3044" s="17"/>
      <c r="Q3044" s="2"/>
      <c r="R3044" s="4"/>
      <c r="S3044" s="15"/>
      <c r="T3044" s="15"/>
      <c r="U3044" s="16"/>
      <c r="V3044" s="2"/>
      <c r="W3044" s="3"/>
      <c r="X3044" s="5"/>
      <c r="Y3044" s="8"/>
      <c r="Z3044" s="5"/>
      <c r="AA3044" s="1"/>
      <c r="AB3044" s="8"/>
      <c r="AC3044" s="3"/>
      <c r="AD3044" s="1"/>
      <c r="AE3044" s="3"/>
      <c r="AF3044" s="3"/>
      <c r="AG3044" s="4"/>
      <c r="AH3044" s="4"/>
      <c r="AI3044" s="4"/>
      <c r="AJ3044" s="1"/>
      <c r="AK3044" s="1"/>
      <c r="AL3044" s="1"/>
      <c r="AM3044" s="1"/>
    </row>
    <row r="3045" spans="1:39" ht="15" customHeight="1" x14ac:dyDescent="0.2">
      <c r="A3045" s="74"/>
      <c r="B3045" s="2"/>
      <c r="C3045" s="2"/>
      <c r="D3045" s="45"/>
      <c r="E3045" s="18"/>
      <c r="F3045" s="8"/>
      <c r="G3045" s="8"/>
      <c r="H3045" s="14"/>
      <c r="I3045" s="8"/>
      <c r="J3045" s="1"/>
      <c r="K3045" s="1"/>
      <c r="L3045" s="2"/>
      <c r="M3045" s="2"/>
      <c r="N3045" s="2"/>
      <c r="O3045" s="15"/>
      <c r="P3045" s="17"/>
      <c r="Q3045" s="2"/>
      <c r="R3045" s="4"/>
      <c r="S3045" s="15"/>
      <c r="T3045" s="15"/>
      <c r="U3045" s="16"/>
      <c r="V3045" s="2"/>
      <c r="W3045" s="3"/>
      <c r="X3045" s="5"/>
      <c r="Y3045" s="8"/>
      <c r="Z3045" s="5"/>
      <c r="AA3045" s="1"/>
      <c r="AB3045" s="8"/>
      <c r="AC3045" s="3"/>
      <c r="AD3045" s="1"/>
      <c r="AE3045" s="3"/>
      <c r="AF3045" s="3"/>
      <c r="AG3045" s="4"/>
      <c r="AH3045" s="4"/>
      <c r="AI3045" s="4"/>
      <c r="AJ3045" s="1"/>
      <c r="AK3045" s="1"/>
      <c r="AL3045" s="1"/>
      <c r="AM3045" s="1"/>
    </row>
    <row r="3046" spans="1:39" ht="15" customHeight="1" x14ac:dyDescent="0.2">
      <c r="A3046" s="74"/>
      <c r="B3046" s="2"/>
      <c r="C3046" s="2"/>
      <c r="D3046" s="45"/>
      <c r="E3046" s="18"/>
      <c r="F3046" s="8"/>
      <c r="G3046" s="8"/>
      <c r="H3046" s="14"/>
      <c r="I3046" s="8"/>
      <c r="J3046" s="1"/>
      <c r="K3046" s="1"/>
      <c r="L3046" s="2"/>
      <c r="M3046" s="2"/>
      <c r="N3046" s="2"/>
      <c r="O3046" s="15"/>
      <c r="P3046" s="17"/>
      <c r="Q3046" s="2"/>
      <c r="R3046" s="4"/>
      <c r="S3046" s="15"/>
      <c r="T3046" s="15"/>
      <c r="U3046" s="16"/>
      <c r="V3046" s="2"/>
      <c r="W3046" s="3"/>
      <c r="X3046" s="5"/>
      <c r="Y3046" s="8"/>
      <c r="Z3046" s="5"/>
      <c r="AA3046" s="1"/>
      <c r="AB3046" s="8"/>
      <c r="AC3046" s="3"/>
      <c r="AD3046" s="1"/>
      <c r="AE3046" s="3"/>
      <c r="AF3046" s="3"/>
      <c r="AG3046" s="4"/>
      <c r="AH3046" s="4"/>
      <c r="AI3046" s="4"/>
      <c r="AJ3046" s="1"/>
      <c r="AK3046" s="1"/>
      <c r="AL3046" s="1"/>
      <c r="AM3046" s="1"/>
    </row>
    <row r="3047" spans="1:39" ht="15" customHeight="1" x14ac:dyDescent="0.2">
      <c r="A3047" s="74"/>
      <c r="B3047" s="2"/>
      <c r="C3047" s="2"/>
      <c r="D3047" s="45"/>
      <c r="E3047" s="18"/>
      <c r="F3047" s="8"/>
      <c r="G3047" s="8"/>
      <c r="H3047" s="14"/>
      <c r="I3047" s="8"/>
      <c r="J3047" s="1"/>
      <c r="K3047" s="1"/>
      <c r="L3047" s="2"/>
      <c r="M3047" s="2"/>
      <c r="N3047" s="2"/>
      <c r="O3047" s="15"/>
      <c r="P3047" s="17"/>
      <c r="Q3047" s="2"/>
      <c r="R3047" s="4"/>
      <c r="S3047" s="15"/>
      <c r="T3047" s="15"/>
      <c r="U3047" s="16"/>
      <c r="V3047" s="2"/>
      <c r="W3047" s="3"/>
      <c r="X3047" s="5"/>
      <c r="Y3047" s="8"/>
      <c r="Z3047" s="5"/>
      <c r="AA3047" s="1"/>
      <c r="AB3047" s="8"/>
      <c r="AC3047" s="3"/>
      <c r="AD3047" s="1"/>
      <c r="AE3047" s="3"/>
      <c r="AF3047" s="3"/>
      <c r="AG3047" s="4"/>
      <c r="AH3047" s="4"/>
      <c r="AI3047" s="4"/>
      <c r="AJ3047" s="1"/>
      <c r="AK3047" s="1"/>
      <c r="AL3047" s="1"/>
      <c r="AM3047" s="1"/>
    </row>
    <row r="3048" spans="1:39" ht="15" customHeight="1" x14ac:dyDescent="0.2">
      <c r="A3048" s="74"/>
      <c r="B3048" s="2"/>
      <c r="C3048" s="2"/>
      <c r="D3048" s="45"/>
      <c r="E3048" s="18"/>
      <c r="F3048" s="8"/>
      <c r="G3048" s="8"/>
      <c r="H3048" s="14"/>
      <c r="I3048" s="8"/>
      <c r="J3048" s="1"/>
      <c r="K3048" s="1"/>
      <c r="L3048" s="2"/>
      <c r="M3048" s="2"/>
      <c r="N3048" s="2"/>
      <c r="O3048" s="15"/>
      <c r="P3048" s="17"/>
      <c r="Q3048" s="2"/>
      <c r="R3048" s="4"/>
      <c r="S3048" s="15"/>
      <c r="T3048" s="15"/>
      <c r="U3048" s="16"/>
      <c r="V3048" s="2"/>
      <c r="W3048" s="3"/>
      <c r="X3048" s="5"/>
      <c r="Y3048" s="8"/>
      <c r="Z3048" s="5"/>
      <c r="AA3048" s="1"/>
      <c r="AB3048" s="8"/>
      <c r="AC3048" s="3"/>
      <c r="AD3048" s="1"/>
      <c r="AE3048" s="3"/>
      <c r="AF3048" s="3"/>
      <c r="AG3048" s="4"/>
      <c r="AH3048" s="4"/>
      <c r="AI3048" s="4"/>
      <c r="AJ3048" s="1"/>
      <c r="AK3048" s="1"/>
      <c r="AL3048" s="1"/>
      <c r="AM3048" s="1"/>
    </row>
    <row r="3049" spans="1:39" ht="15" customHeight="1" x14ac:dyDescent="0.2">
      <c r="A3049" s="74"/>
      <c r="B3049" s="2"/>
      <c r="C3049" s="2"/>
      <c r="D3049" s="45"/>
      <c r="E3049" s="18"/>
      <c r="F3049" s="8"/>
      <c r="G3049" s="8"/>
      <c r="H3049" s="14"/>
      <c r="I3049" s="8"/>
      <c r="J3049" s="1"/>
      <c r="K3049" s="1"/>
      <c r="L3049" s="2"/>
      <c r="M3049" s="2"/>
      <c r="N3049" s="2"/>
      <c r="O3049" s="15"/>
      <c r="P3049" s="17"/>
      <c r="Q3049" s="2"/>
      <c r="R3049" s="4"/>
      <c r="S3049" s="15"/>
      <c r="T3049" s="15"/>
      <c r="U3049" s="16"/>
      <c r="V3049" s="2"/>
      <c r="W3049" s="3"/>
      <c r="X3049" s="5"/>
      <c r="Y3049" s="8"/>
      <c r="Z3049" s="5"/>
      <c r="AA3049" s="1"/>
      <c r="AB3049" s="8"/>
      <c r="AC3049" s="3"/>
      <c r="AD3049" s="1"/>
      <c r="AE3049" s="3"/>
      <c r="AF3049" s="3"/>
      <c r="AG3049" s="4"/>
      <c r="AH3049" s="4"/>
      <c r="AI3049" s="4"/>
      <c r="AJ3049" s="1"/>
      <c r="AK3049" s="1"/>
      <c r="AL3049" s="1"/>
      <c r="AM3049" s="1"/>
    </row>
    <row r="3050" spans="1:39" ht="15" customHeight="1" x14ac:dyDescent="0.2">
      <c r="A3050" s="74"/>
      <c r="B3050" s="2"/>
      <c r="C3050" s="2"/>
      <c r="D3050" s="45"/>
      <c r="E3050" s="18"/>
      <c r="F3050" s="8"/>
      <c r="G3050" s="8"/>
      <c r="H3050" s="14"/>
      <c r="I3050" s="8"/>
      <c r="J3050" s="1"/>
      <c r="K3050" s="1"/>
      <c r="L3050" s="2"/>
      <c r="M3050" s="2"/>
      <c r="N3050" s="2"/>
      <c r="O3050" s="15"/>
      <c r="P3050" s="17"/>
      <c r="Q3050" s="2"/>
      <c r="R3050" s="4"/>
      <c r="S3050" s="15"/>
      <c r="T3050" s="15"/>
      <c r="U3050" s="16"/>
      <c r="V3050" s="2"/>
      <c r="W3050" s="3"/>
      <c r="X3050" s="5"/>
      <c r="Y3050" s="8"/>
      <c r="Z3050" s="5"/>
      <c r="AA3050" s="1"/>
      <c r="AB3050" s="8"/>
      <c r="AC3050" s="3"/>
      <c r="AD3050" s="1"/>
      <c r="AE3050" s="3"/>
      <c r="AF3050" s="3"/>
      <c r="AG3050" s="4"/>
      <c r="AH3050" s="4"/>
      <c r="AI3050" s="4"/>
      <c r="AJ3050" s="1"/>
      <c r="AK3050" s="1"/>
      <c r="AL3050" s="1"/>
      <c r="AM3050" s="1"/>
    </row>
    <row r="3051" spans="1:39" ht="15" customHeight="1" x14ac:dyDescent="0.2">
      <c r="A3051" s="74"/>
      <c r="B3051" s="2"/>
      <c r="C3051" s="2"/>
      <c r="D3051" s="45"/>
      <c r="E3051" s="18"/>
      <c r="F3051" s="8"/>
      <c r="G3051" s="8"/>
      <c r="H3051" s="14"/>
      <c r="I3051" s="8"/>
      <c r="J3051" s="1"/>
      <c r="K3051" s="1"/>
      <c r="L3051" s="2"/>
      <c r="M3051" s="2"/>
      <c r="N3051" s="2"/>
      <c r="O3051" s="15"/>
      <c r="P3051" s="17"/>
      <c r="Q3051" s="2"/>
      <c r="R3051" s="4"/>
      <c r="S3051" s="15"/>
      <c r="T3051" s="15"/>
      <c r="U3051" s="16"/>
      <c r="V3051" s="2"/>
      <c r="W3051" s="3"/>
      <c r="X3051" s="5"/>
      <c r="Y3051" s="8"/>
      <c r="Z3051" s="5"/>
      <c r="AA3051" s="1"/>
      <c r="AB3051" s="8"/>
      <c r="AC3051" s="3"/>
      <c r="AD3051" s="1"/>
      <c r="AE3051" s="3"/>
      <c r="AF3051" s="3"/>
      <c r="AG3051" s="4"/>
      <c r="AH3051" s="4"/>
      <c r="AI3051" s="4"/>
      <c r="AJ3051" s="1"/>
      <c r="AK3051" s="1"/>
      <c r="AL3051" s="1"/>
      <c r="AM3051" s="1"/>
    </row>
    <row r="3052" spans="1:39" ht="15" customHeight="1" x14ac:dyDescent="0.2">
      <c r="A3052" s="74"/>
      <c r="B3052" s="2"/>
      <c r="C3052" s="2"/>
      <c r="D3052" s="45"/>
      <c r="E3052" s="18"/>
      <c r="F3052" s="8"/>
      <c r="G3052" s="8"/>
      <c r="H3052" s="14"/>
      <c r="I3052" s="8"/>
      <c r="J3052" s="1"/>
      <c r="K3052" s="1"/>
      <c r="L3052" s="2"/>
      <c r="M3052" s="2"/>
      <c r="N3052" s="2"/>
      <c r="O3052" s="15"/>
      <c r="P3052" s="17"/>
      <c r="Q3052" s="2"/>
      <c r="R3052" s="4"/>
      <c r="S3052" s="15"/>
      <c r="T3052" s="15"/>
      <c r="U3052" s="16"/>
      <c r="V3052" s="2"/>
      <c r="W3052" s="3"/>
      <c r="X3052" s="5"/>
      <c r="Y3052" s="8"/>
      <c r="Z3052" s="5"/>
      <c r="AA3052" s="1"/>
      <c r="AB3052" s="8"/>
      <c r="AC3052" s="3"/>
      <c r="AD3052" s="1"/>
      <c r="AE3052" s="3"/>
      <c r="AF3052" s="3"/>
      <c r="AG3052" s="4"/>
      <c r="AH3052" s="4"/>
      <c r="AI3052" s="4"/>
      <c r="AJ3052" s="1"/>
      <c r="AK3052" s="1"/>
      <c r="AL3052" s="1"/>
      <c r="AM3052" s="1"/>
    </row>
    <row r="3053" spans="1:39" ht="15" customHeight="1" x14ac:dyDescent="0.2">
      <c r="A3053" s="74"/>
      <c r="B3053" s="2"/>
      <c r="C3053" s="2"/>
      <c r="D3053" s="45"/>
      <c r="E3053" s="18"/>
      <c r="F3053" s="8"/>
      <c r="G3053" s="8"/>
      <c r="H3053" s="14"/>
      <c r="I3053" s="8"/>
      <c r="J3053" s="1"/>
      <c r="K3053" s="1"/>
      <c r="L3053" s="2"/>
      <c r="M3053" s="2"/>
      <c r="N3053" s="2"/>
      <c r="O3053" s="15"/>
      <c r="P3053" s="17"/>
      <c r="Q3053" s="2"/>
      <c r="R3053" s="4"/>
      <c r="S3053" s="15"/>
      <c r="T3053" s="15"/>
      <c r="U3053" s="16"/>
      <c r="V3053" s="2"/>
      <c r="W3053" s="3"/>
      <c r="X3053" s="5"/>
      <c r="Y3053" s="8"/>
      <c r="Z3053" s="5"/>
      <c r="AA3053" s="1"/>
      <c r="AB3053" s="8"/>
      <c r="AC3053" s="3"/>
      <c r="AD3053" s="1"/>
      <c r="AE3053" s="3"/>
      <c r="AF3053" s="3"/>
      <c r="AG3053" s="4"/>
      <c r="AH3053" s="4"/>
      <c r="AI3053" s="4"/>
      <c r="AJ3053" s="1"/>
      <c r="AK3053" s="1"/>
      <c r="AL3053" s="1"/>
      <c r="AM3053" s="1"/>
    </row>
    <row r="3054" spans="1:39" ht="15" customHeight="1" x14ac:dyDescent="0.2">
      <c r="A3054" s="74"/>
      <c r="B3054" s="2"/>
      <c r="C3054" s="2"/>
      <c r="D3054" s="45"/>
      <c r="E3054" s="18"/>
      <c r="F3054" s="8"/>
      <c r="G3054" s="8"/>
      <c r="H3054" s="14"/>
      <c r="I3054" s="8"/>
      <c r="J3054" s="1"/>
      <c r="K3054" s="1"/>
      <c r="L3054" s="2"/>
      <c r="M3054" s="2"/>
      <c r="N3054" s="2"/>
      <c r="O3054" s="15"/>
      <c r="P3054" s="17"/>
      <c r="Q3054" s="2"/>
      <c r="R3054" s="4"/>
      <c r="S3054" s="15"/>
      <c r="T3054" s="15"/>
      <c r="U3054" s="16"/>
      <c r="V3054" s="2"/>
      <c r="W3054" s="3"/>
      <c r="X3054" s="5"/>
      <c r="Y3054" s="8"/>
      <c r="Z3054" s="5"/>
      <c r="AA3054" s="1"/>
      <c r="AB3054" s="8"/>
      <c r="AC3054" s="3"/>
      <c r="AD3054" s="1"/>
      <c r="AE3054" s="3"/>
      <c r="AF3054" s="3"/>
      <c r="AG3054" s="4"/>
      <c r="AH3054" s="4"/>
      <c r="AI3054" s="4"/>
      <c r="AJ3054" s="1"/>
      <c r="AK3054" s="1"/>
      <c r="AL3054" s="1"/>
      <c r="AM3054" s="1"/>
    </row>
    <row r="3055" spans="1:39" ht="15" customHeight="1" x14ac:dyDescent="0.2">
      <c r="A3055" s="74"/>
      <c r="B3055" s="2"/>
      <c r="C3055" s="2"/>
      <c r="D3055" s="45"/>
      <c r="E3055" s="18"/>
      <c r="F3055" s="8"/>
      <c r="G3055" s="8"/>
      <c r="H3055" s="14"/>
      <c r="I3055" s="8"/>
      <c r="J3055" s="1"/>
      <c r="K3055" s="1"/>
      <c r="L3055" s="2"/>
      <c r="M3055" s="2"/>
      <c r="N3055" s="2"/>
      <c r="O3055" s="15"/>
      <c r="P3055" s="17"/>
      <c r="Q3055" s="2"/>
      <c r="R3055" s="4"/>
      <c r="S3055" s="15"/>
      <c r="T3055" s="15"/>
      <c r="U3055" s="16"/>
      <c r="V3055" s="2"/>
      <c r="W3055" s="3"/>
      <c r="X3055" s="5"/>
      <c r="Y3055" s="8"/>
      <c r="Z3055" s="5"/>
      <c r="AA3055" s="1"/>
      <c r="AB3055" s="8"/>
      <c r="AC3055" s="3"/>
      <c r="AD3055" s="1"/>
      <c r="AE3055" s="3"/>
      <c r="AF3055" s="3"/>
      <c r="AG3055" s="4"/>
      <c r="AH3055" s="4"/>
      <c r="AI3055" s="4"/>
      <c r="AJ3055" s="1"/>
      <c r="AK3055" s="1"/>
      <c r="AL3055" s="1"/>
      <c r="AM3055" s="1"/>
    </row>
    <row r="3056" spans="1:39" ht="15" customHeight="1" x14ac:dyDescent="0.2">
      <c r="A3056" s="74"/>
      <c r="B3056" s="2"/>
      <c r="C3056" s="2"/>
      <c r="D3056" s="45"/>
      <c r="E3056" s="18"/>
      <c r="F3056" s="8"/>
      <c r="G3056" s="8"/>
      <c r="H3056" s="14"/>
      <c r="I3056" s="8"/>
      <c r="J3056" s="1"/>
      <c r="K3056" s="1"/>
      <c r="L3056" s="2"/>
      <c r="M3056" s="2"/>
      <c r="N3056" s="2"/>
      <c r="O3056" s="15"/>
      <c r="P3056" s="17"/>
      <c r="Q3056" s="2"/>
      <c r="R3056" s="4"/>
      <c r="S3056" s="15"/>
      <c r="T3056" s="15"/>
      <c r="U3056" s="16"/>
      <c r="V3056" s="2"/>
      <c r="W3056" s="3"/>
      <c r="X3056" s="5"/>
      <c r="Y3056" s="8"/>
      <c r="Z3056" s="5"/>
      <c r="AA3056" s="1"/>
      <c r="AB3056" s="8"/>
      <c r="AC3056" s="3"/>
      <c r="AD3056" s="1"/>
      <c r="AE3056" s="3"/>
      <c r="AF3056" s="3"/>
      <c r="AG3056" s="4"/>
      <c r="AH3056" s="4"/>
      <c r="AI3056" s="4"/>
      <c r="AJ3056" s="1"/>
      <c r="AK3056" s="1"/>
      <c r="AL3056" s="1"/>
      <c r="AM3056" s="1"/>
    </row>
    <row r="3057" spans="1:39" ht="15" customHeight="1" x14ac:dyDescent="0.2">
      <c r="A3057" s="74"/>
      <c r="B3057" s="2"/>
      <c r="C3057" s="2"/>
      <c r="D3057" s="45"/>
      <c r="E3057" s="18"/>
      <c r="F3057" s="8"/>
      <c r="G3057" s="8"/>
      <c r="H3057" s="14"/>
      <c r="I3057" s="8"/>
      <c r="J3057" s="1"/>
      <c r="K3057" s="1"/>
      <c r="L3057" s="2"/>
      <c r="M3057" s="2"/>
      <c r="N3057" s="2"/>
      <c r="O3057" s="15"/>
      <c r="P3057" s="17"/>
      <c r="Q3057" s="2"/>
      <c r="R3057" s="4"/>
      <c r="S3057" s="15"/>
      <c r="T3057" s="15"/>
      <c r="U3057" s="16"/>
      <c r="V3057" s="2"/>
      <c r="W3057" s="3"/>
      <c r="X3057" s="5"/>
      <c r="Y3057" s="8"/>
      <c r="Z3057" s="5"/>
      <c r="AA3057" s="1"/>
      <c r="AB3057" s="8"/>
      <c r="AC3057" s="3"/>
      <c r="AD3057" s="1"/>
      <c r="AE3057" s="3"/>
      <c r="AF3057" s="3"/>
      <c r="AG3057" s="4"/>
      <c r="AH3057" s="4"/>
      <c r="AI3057" s="4"/>
      <c r="AJ3057" s="1"/>
      <c r="AK3057" s="1"/>
      <c r="AL3057" s="1"/>
      <c r="AM3057" s="1"/>
    </row>
    <row r="3058" spans="1:39" ht="15" customHeight="1" x14ac:dyDescent="0.2">
      <c r="A3058" s="74"/>
      <c r="B3058" s="2"/>
      <c r="C3058" s="2"/>
      <c r="D3058" s="45"/>
      <c r="E3058" s="18"/>
      <c r="F3058" s="8"/>
      <c r="G3058" s="8"/>
      <c r="H3058" s="14"/>
      <c r="I3058" s="8"/>
      <c r="J3058" s="1"/>
      <c r="K3058" s="1"/>
      <c r="L3058" s="2"/>
      <c r="M3058" s="2"/>
      <c r="N3058" s="2"/>
      <c r="O3058" s="15"/>
      <c r="P3058" s="17"/>
      <c r="Q3058" s="2"/>
      <c r="R3058" s="4"/>
      <c r="S3058" s="15"/>
      <c r="T3058" s="15"/>
      <c r="U3058" s="16"/>
      <c r="V3058" s="2"/>
      <c r="W3058" s="3"/>
      <c r="X3058" s="5"/>
      <c r="Y3058" s="8"/>
      <c r="Z3058" s="5"/>
      <c r="AA3058" s="1"/>
      <c r="AB3058" s="8"/>
      <c r="AC3058" s="3"/>
      <c r="AD3058" s="1"/>
      <c r="AE3058" s="3"/>
      <c r="AF3058" s="3"/>
      <c r="AG3058" s="4"/>
      <c r="AH3058" s="4"/>
      <c r="AI3058" s="4"/>
      <c r="AJ3058" s="1"/>
      <c r="AK3058" s="1"/>
      <c r="AL3058" s="1"/>
      <c r="AM3058" s="1"/>
    </row>
    <row r="3059" spans="1:39" ht="15" customHeight="1" x14ac:dyDescent="0.2">
      <c r="A3059" s="74"/>
      <c r="B3059" s="2"/>
      <c r="C3059" s="2"/>
      <c r="D3059" s="45"/>
      <c r="E3059" s="18"/>
      <c r="F3059" s="8"/>
      <c r="G3059" s="8"/>
      <c r="H3059" s="14"/>
      <c r="I3059" s="8"/>
      <c r="J3059" s="1"/>
      <c r="K3059" s="1"/>
      <c r="L3059" s="2"/>
      <c r="M3059" s="2"/>
      <c r="N3059" s="2"/>
      <c r="O3059" s="15"/>
      <c r="P3059" s="17"/>
      <c r="Q3059" s="2"/>
      <c r="R3059" s="4"/>
      <c r="S3059" s="15"/>
      <c r="T3059" s="15"/>
      <c r="U3059" s="16"/>
      <c r="V3059" s="2"/>
      <c r="W3059" s="3"/>
      <c r="X3059" s="5"/>
      <c r="Y3059" s="8"/>
      <c r="Z3059" s="5"/>
      <c r="AA3059" s="1"/>
      <c r="AB3059" s="8"/>
      <c r="AC3059" s="3"/>
      <c r="AD3059" s="1"/>
      <c r="AE3059" s="3"/>
      <c r="AF3059" s="3"/>
      <c r="AG3059" s="4"/>
      <c r="AH3059" s="4"/>
      <c r="AI3059" s="4"/>
      <c r="AJ3059" s="1"/>
      <c r="AK3059" s="1"/>
      <c r="AL3059" s="1"/>
      <c r="AM3059" s="1"/>
    </row>
    <row r="3060" spans="1:39" ht="15" customHeight="1" x14ac:dyDescent="0.2">
      <c r="A3060" s="74"/>
      <c r="B3060" s="2"/>
      <c r="C3060" s="2"/>
      <c r="D3060" s="45"/>
      <c r="E3060" s="18"/>
      <c r="F3060" s="8"/>
      <c r="G3060" s="8"/>
      <c r="H3060" s="14"/>
      <c r="I3060" s="8"/>
      <c r="J3060" s="1"/>
      <c r="K3060" s="1"/>
      <c r="L3060" s="2"/>
      <c r="M3060" s="2"/>
      <c r="N3060" s="2"/>
      <c r="O3060" s="15"/>
      <c r="P3060" s="17"/>
      <c r="Q3060" s="2"/>
      <c r="R3060" s="4"/>
      <c r="S3060" s="15"/>
      <c r="T3060" s="15"/>
      <c r="U3060" s="16"/>
      <c r="V3060" s="2"/>
      <c r="W3060" s="3"/>
      <c r="X3060" s="5"/>
      <c r="Y3060" s="8"/>
      <c r="Z3060" s="5"/>
      <c r="AA3060" s="1"/>
      <c r="AB3060" s="8"/>
      <c r="AC3060" s="3"/>
      <c r="AD3060" s="1"/>
      <c r="AE3060" s="3"/>
      <c r="AF3060" s="3"/>
      <c r="AG3060" s="4"/>
      <c r="AH3060" s="4"/>
      <c r="AI3060" s="4"/>
      <c r="AJ3060" s="1"/>
      <c r="AK3060" s="1"/>
      <c r="AL3060" s="1"/>
      <c r="AM3060" s="1"/>
    </row>
    <row r="3061" spans="1:39" ht="15" customHeight="1" x14ac:dyDescent="0.2">
      <c r="A3061" s="74"/>
      <c r="B3061" s="2"/>
      <c r="C3061" s="2"/>
      <c r="D3061" s="45"/>
      <c r="E3061" s="18"/>
      <c r="F3061" s="8"/>
      <c r="G3061" s="8"/>
      <c r="H3061" s="14"/>
      <c r="I3061" s="8"/>
      <c r="J3061" s="1"/>
      <c r="K3061" s="1"/>
      <c r="L3061" s="2"/>
      <c r="M3061" s="2"/>
      <c r="N3061" s="2"/>
      <c r="O3061" s="15"/>
      <c r="P3061" s="17"/>
      <c r="Q3061" s="2"/>
      <c r="R3061" s="4"/>
      <c r="S3061" s="15"/>
      <c r="T3061" s="15"/>
      <c r="U3061" s="16"/>
      <c r="V3061" s="2"/>
      <c r="W3061" s="3"/>
      <c r="X3061" s="5"/>
      <c r="Y3061" s="8"/>
      <c r="Z3061" s="5"/>
      <c r="AA3061" s="1"/>
      <c r="AB3061" s="8"/>
      <c r="AC3061" s="3"/>
      <c r="AD3061" s="1"/>
      <c r="AE3061" s="3"/>
      <c r="AF3061" s="3"/>
      <c r="AG3061" s="4"/>
      <c r="AH3061" s="4"/>
      <c r="AI3061" s="4"/>
      <c r="AJ3061" s="1"/>
      <c r="AK3061" s="1"/>
      <c r="AL3061" s="1"/>
      <c r="AM3061" s="1"/>
    </row>
    <row r="3062" spans="1:39" ht="15" customHeight="1" x14ac:dyDescent="0.2">
      <c r="A3062" s="74"/>
      <c r="B3062" s="2"/>
      <c r="C3062" s="2"/>
      <c r="D3062" s="45"/>
      <c r="E3062" s="18"/>
      <c r="F3062" s="8"/>
      <c r="G3062" s="8"/>
      <c r="H3062" s="14"/>
      <c r="I3062" s="8"/>
      <c r="J3062" s="1"/>
      <c r="K3062" s="1"/>
      <c r="L3062" s="2"/>
      <c r="M3062" s="2"/>
      <c r="N3062" s="2"/>
      <c r="O3062" s="15"/>
      <c r="P3062" s="17"/>
      <c r="Q3062" s="2"/>
      <c r="R3062" s="4"/>
      <c r="S3062" s="15"/>
      <c r="T3062" s="15"/>
      <c r="U3062" s="16"/>
      <c r="V3062" s="2"/>
      <c r="W3062" s="3"/>
      <c r="X3062" s="5"/>
      <c r="Y3062" s="8"/>
      <c r="Z3062" s="5"/>
      <c r="AA3062" s="1"/>
      <c r="AB3062" s="8"/>
      <c r="AC3062" s="3"/>
      <c r="AD3062" s="1"/>
      <c r="AE3062" s="3"/>
      <c r="AF3062" s="3"/>
      <c r="AG3062" s="4"/>
      <c r="AH3062" s="4"/>
      <c r="AI3062" s="4"/>
      <c r="AJ3062" s="1"/>
      <c r="AK3062" s="1"/>
      <c r="AL3062" s="1"/>
      <c r="AM3062" s="1"/>
    </row>
    <row r="3063" spans="1:39" ht="15" customHeight="1" x14ac:dyDescent="0.2">
      <c r="A3063" s="74"/>
      <c r="B3063" s="2"/>
      <c r="C3063" s="2"/>
      <c r="D3063" s="45"/>
      <c r="E3063" s="18"/>
      <c r="F3063" s="8"/>
      <c r="G3063" s="8"/>
      <c r="H3063" s="14"/>
      <c r="I3063" s="8"/>
      <c r="J3063" s="1"/>
      <c r="K3063" s="1"/>
      <c r="L3063" s="2"/>
      <c r="M3063" s="2"/>
      <c r="N3063" s="2"/>
      <c r="O3063" s="15"/>
      <c r="P3063" s="17"/>
      <c r="Q3063" s="2"/>
      <c r="R3063" s="4"/>
      <c r="S3063" s="15"/>
      <c r="T3063" s="15"/>
      <c r="U3063" s="16"/>
      <c r="V3063" s="2"/>
      <c r="W3063" s="3"/>
      <c r="X3063" s="5"/>
      <c r="Y3063" s="8"/>
      <c r="Z3063" s="5"/>
      <c r="AA3063" s="1"/>
      <c r="AB3063" s="8"/>
      <c r="AC3063" s="3"/>
      <c r="AD3063" s="1"/>
      <c r="AE3063" s="3"/>
      <c r="AF3063" s="3"/>
      <c r="AG3063" s="4"/>
      <c r="AH3063" s="4"/>
      <c r="AI3063" s="4"/>
      <c r="AJ3063" s="1"/>
      <c r="AK3063" s="1"/>
      <c r="AL3063" s="1"/>
      <c r="AM3063" s="1"/>
    </row>
    <row r="3064" spans="1:39" ht="15" customHeight="1" x14ac:dyDescent="0.2">
      <c r="A3064" s="74"/>
      <c r="B3064" s="2"/>
      <c r="C3064" s="2"/>
      <c r="D3064" s="45"/>
      <c r="E3064" s="18"/>
      <c r="F3064" s="8"/>
      <c r="G3064" s="8"/>
      <c r="H3064" s="14"/>
      <c r="I3064" s="8"/>
      <c r="J3064" s="1"/>
      <c r="K3064" s="1"/>
      <c r="L3064" s="2"/>
      <c r="M3064" s="2"/>
      <c r="N3064" s="2"/>
      <c r="O3064" s="15"/>
      <c r="P3064" s="17"/>
      <c r="Q3064" s="2"/>
      <c r="R3064" s="4"/>
      <c r="S3064" s="15"/>
      <c r="T3064" s="15"/>
      <c r="U3064" s="16"/>
      <c r="V3064" s="2"/>
      <c r="W3064" s="3"/>
      <c r="X3064" s="5"/>
      <c r="Y3064" s="8"/>
      <c r="Z3064" s="5"/>
      <c r="AA3064" s="1"/>
      <c r="AB3064" s="8"/>
      <c r="AC3064" s="3"/>
      <c r="AD3064" s="1"/>
      <c r="AE3064" s="3"/>
      <c r="AF3064" s="3"/>
      <c r="AG3064" s="4"/>
      <c r="AH3064" s="4"/>
      <c r="AI3064" s="4"/>
      <c r="AJ3064" s="1"/>
      <c r="AK3064" s="1"/>
      <c r="AL3064" s="1"/>
      <c r="AM3064" s="1"/>
    </row>
    <row r="3065" spans="1:39" ht="15" customHeight="1" x14ac:dyDescent="0.2">
      <c r="A3065" s="74"/>
      <c r="B3065" s="2"/>
      <c r="C3065" s="2"/>
      <c r="D3065" s="45"/>
      <c r="E3065" s="18"/>
      <c r="F3065" s="8"/>
      <c r="G3065" s="8"/>
      <c r="H3065" s="14"/>
      <c r="I3065" s="8"/>
      <c r="J3065" s="1"/>
      <c r="K3065" s="1"/>
      <c r="L3065" s="2"/>
      <c r="M3065" s="2"/>
      <c r="N3065" s="2"/>
      <c r="O3065" s="15"/>
      <c r="P3065" s="17"/>
      <c r="Q3065" s="2"/>
      <c r="R3065" s="4"/>
      <c r="S3065" s="15"/>
      <c r="T3065" s="15"/>
      <c r="U3065" s="16"/>
      <c r="V3065" s="2"/>
      <c r="W3065" s="3"/>
      <c r="X3065" s="5"/>
      <c r="Y3065" s="8"/>
      <c r="Z3065" s="5"/>
      <c r="AA3065" s="1"/>
      <c r="AB3065" s="8"/>
      <c r="AC3065" s="3"/>
      <c r="AD3065" s="1"/>
      <c r="AE3065" s="3"/>
      <c r="AF3065" s="3"/>
      <c r="AG3065" s="4"/>
      <c r="AH3065" s="4"/>
      <c r="AI3065" s="4"/>
      <c r="AJ3065" s="1"/>
      <c r="AK3065" s="1"/>
      <c r="AL3065" s="1"/>
      <c r="AM3065" s="1"/>
    </row>
    <row r="3066" spans="1:39" ht="15" customHeight="1" x14ac:dyDescent="0.2">
      <c r="A3066" s="74"/>
      <c r="B3066" s="2"/>
      <c r="C3066" s="2"/>
      <c r="D3066" s="45"/>
      <c r="E3066" s="18"/>
      <c r="F3066" s="8"/>
      <c r="G3066" s="8"/>
      <c r="H3066" s="14"/>
      <c r="I3066" s="8"/>
      <c r="J3066" s="1"/>
      <c r="K3066" s="1"/>
      <c r="L3066" s="2"/>
      <c r="M3066" s="2"/>
      <c r="N3066" s="2"/>
      <c r="O3066" s="15"/>
      <c r="P3066" s="17"/>
      <c r="Q3066" s="2"/>
      <c r="R3066" s="4"/>
      <c r="S3066" s="15"/>
      <c r="T3066" s="15"/>
      <c r="U3066" s="16"/>
      <c r="V3066" s="2"/>
      <c r="W3066" s="3"/>
      <c r="X3066" s="5"/>
      <c r="Y3066" s="8"/>
      <c r="Z3066" s="5"/>
      <c r="AA3066" s="1"/>
      <c r="AB3066" s="8"/>
      <c r="AC3066" s="3"/>
      <c r="AD3066" s="1"/>
      <c r="AE3066" s="3"/>
      <c r="AF3066" s="3"/>
      <c r="AG3066" s="4"/>
      <c r="AH3066" s="4"/>
      <c r="AI3066" s="4"/>
      <c r="AJ3066" s="1"/>
      <c r="AK3066" s="1"/>
      <c r="AL3066" s="1"/>
      <c r="AM3066" s="1"/>
    </row>
    <row r="3067" spans="1:39" ht="15" customHeight="1" x14ac:dyDescent="0.2">
      <c r="A3067" s="74"/>
      <c r="B3067" s="2"/>
      <c r="C3067" s="2"/>
      <c r="D3067" s="45"/>
      <c r="E3067" s="18"/>
      <c r="F3067" s="8"/>
      <c r="G3067" s="8"/>
      <c r="H3067" s="14"/>
      <c r="I3067" s="8"/>
      <c r="J3067" s="1"/>
      <c r="K3067" s="1"/>
      <c r="L3067" s="2"/>
      <c r="M3067" s="2"/>
      <c r="N3067" s="2"/>
      <c r="O3067" s="15"/>
      <c r="P3067" s="17"/>
      <c r="Q3067" s="2"/>
      <c r="R3067" s="4"/>
      <c r="S3067" s="15"/>
      <c r="T3067" s="15"/>
      <c r="U3067" s="16"/>
      <c r="V3067" s="2"/>
      <c r="W3067" s="3"/>
      <c r="X3067" s="5"/>
      <c r="Y3067" s="8"/>
      <c r="Z3067" s="5"/>
      <c r="AA3067" s="1"/>
      <c r="AB3067" s="8"/>
      <c r="AC3067" s="3"/>
      <c r="AD3067" s="1"/>
      <c r="AE3067" s="3"/>
      <c r="AF3067" s="3"/>
      <c r="AG3067" s="4"/>
      <c r="AH3067" s="4"/>
      <c r="AI3067" s="4"/>
      <c r="AJ3067" s="1"/>
      <c r="AK3067" s="1"/>
      <c r="AL3067" s="1"/>
      <c r="AM3067" s="1"/>
    </row>
    <row r="3068" spans="1:39" ht="15" customHeight="1" x14ac:dyDescent="0.2">
      <c r="A3068" s="74"/>
      <c r="B3068" s="2"/>
      <c r="C3068" s="2"/>
      <c r="D3068" s="45"/>
      <c r="E3068" s="18"/>
      <c r="F3068" s="8"/>
      <c r="G3068" s="8"/>
      <c r="H3068" s="14"/>
      <c r="I3068" s="8"/>
      <c r="J3068" s="1"/>
      <c r="K3068" s="1"/>
      <c r="L3068" s="2"/>
      <c r="M3068" s="2"/>
      <c r="N3068" s="2"/>
      <c r="O3068" s="15"/>
      <c r="P3068" s="17"/>
      <c r="Q3068" s="2"/>
      <c r="R3068" s="4"/>
      <c r="S3068" s="15"/>
      <c r="T3068" s="15"/>
      <c r="U3068" s="16"/>
      <c r="V3068" s="2"/>
      <c r="W3068" s="3"/>
      <c r="X3068" s="5"/>
      <c r="Y3068" s="8"/>
      <c r="Z3068" s="5"/>
      <c r="AA3068" s="1"/>
      <c r="AB3068" s="8"/>
      <c r="AC3068" s="3"/>
      <c r="AD3068" s="1"/>
      <c r="AE3068" s="3"/>
      <c r="AF3068" s="3"/>
      <c r="AG3068" s="4"/>
      <c r="AH3068" s="4"/>
      <c r="AI3068" s="4"/>
      <c r="AJ3068" s="1"/>
      <c r="AK3068" s="1"/>
      <c r="AL3068" s="1"/>
      <c r="AM3068" s="1"/>
    </row>
    <row r="3069" spans="1:39" ht="15" customHeight="1" x14ac:dyDescent="0.2">
      <c r="A3069" s="74"/>
      <c r="B3069" s="2"/>
      <c r="C3069" s="2"/>
      <c r="D3069" s="45"/>
      <c r="E3069" s="18"/>
      <c r="F3069" s="8"/>
      <c r="G3069" s="8"/>
      <c r="H3069" s="14"/>
      <c r="I3069" s="8"/>
      <c r="J3069" s="1"/>
      <c r="K3069" s="1"/>
      <c r="L3069" s="2"/>
      <c r="M3069" s="2"/>
      <c r="N3069" s="2"/>
      <c r="O3069" s="15"/>
      <c r="P3069" s="17"/>
      <c r="Q3069" s="2"/>
      <c r="R3069" s="4"/>
      <c r="S3069" s="15"/>
      <c r="T3069" s="15"/>
      <c r="U3069" s="16"/>
      <c r="V3069" s="2"/>
      <c r="W3069" s="3"/>
      <c r="X3069" s="5"/>
      <c r="Y3069" s="8"/>
      <c r="Z3069" s="5"/>
      <c r="AA3069" s="1"/>
      <c r="AB3069" s="8"/>
      <c r="AC3069" s="3"/>
      <c r="AD3069" s="1"/>
      <c r="AE3069" s="3"/>
      <c r="AF3069" s="3"/>
      <c r="AG3069" s="4"/>
      <c r="AH3069" s="4"/>
      <c r="AI3069" s="4"/>
      <c r="AJ3069" s="1"/>
      <c r="AK3069" s="1"/>
      <c r="AL3069" s="1"/>
      <c r="AM3069" s="1"/>
    </row>
    <row r="3070" spans="1:39" ht="15" customHeight="1" x14ac:dyDescent="0.2">
      <c r="A3070" s="74"/>
      <c r="B3070" s="2"/>
      <c r="C3070" s="2"/>
      <c r="D3070" s="45"/>
      <c r="E3070" s="18"/>
      <c r="F3070" s="8"/>
      <c r="G3070" s="8"/>
      <c r="H3070" s="14"/>
      <c r="I3070" s="8"/>
      <c r="J3070" s="1"/>
      <c r="K3070" s="1"/>
      <c r="L3070" s="2"/>
      <c r="M3070" s="2"/>
      <c r="N3070" s="2"/>
      <c r="O3070" s="15"/>
      <c r="P3070" s="17"/>
      <c r="Q3070" s="2"/>
      <c r="R3070" s="4"/>
      <c r="S3070" s="15"/>
      <c r="T3070" s="15"/>
      <c r="U3070" s="16"/>
      <c r="V3070" s="2"/>
      <c r="W3070" s="3"/>
      <c r="X3070" s="5"/>
      <c r="Y3070" s="8"/>
      <c r="Z3070" s="5"/>
      <c r="AA3070" s="1"/>
      <c r="AB3070" s="8"/>
      <c r="AC3070" s="3"/>
      <c r="AD3070" s="1"/>
      <c r="AE3070" s="3"/>
      <c r="AF3070" s="3"/>
      <c r="AG3070" s="4"/>
      <c r="AH3070" s="4"/>
      <c r="AI3070" s="4"/>
      <c r="AJ3070" s="1"/>
      <c r="AK3070" s="1"/>
      <c r="AL3070" s="1"/>
      <c r="AM3070" s="1"/>
    </row>
    <row r="3071" spans="1:39" ht="15" customHeight="1" x14ac:dyDescent="0.2">
      <c r="A3071" s="74"/>
      <c r="B3071" s="2"/>
      <c r="C3071" s="2"/>
      <c r="D3071" s="45"/>
      <c r="E3071" s="18"/>
      <c r="F3071" s="8"/>
      <c r="G3071" s="8"/>
      <c r="H3071" s="14"/>
      <c r="I3071" s="8"/>
      <c r="J3071" s="1"/>
      <c r="K3071" s="1"/>
      <c r="L3071" s="2"/>
      <c r="M3071" s="2"/>
      <c r="N3071" s="2"/>
      <c r="O3071" s="15"/>
      <c r="P3071" s="17"/>
      <c r="Q3071" s="2"/>
      <c r="R3071" s="4"/>
      <c r="S3071" s="15"/>
      <c r="T3071" s="15"/>
      <c r="U3071" s="16"/>
      <c r="V3071" s="2"/>
      <c r="W3071" s="3"/>
      <c r="X3071" s="5"/>
      <c r="Y3071" s="8"/>
      <c r="Z3071" s="5"/>
      <c r="AA3071" s="1"/>
      <c r="AB3071" s="8"/>
      <c r="AC3071" s="3"/>
      <c r="AD3071" s="1"/>
      <c r="AE3071" s="3"/>
      <c r="AF3071" s="3"/>
      <c r="AG3071" s="4"/>
      <c r="AH3071" s="4"/>
      <c r="AI3071" s="4"/>
      <c r="AJ3071" s="1"/>
      <c r="AK3071" s="1"/>
      <c r="AL3071" s="1"/>
      <c r="AM3071" s="1"/>
    </row>
    <row r="3072" spans="1:39" ht="15" customHeight="1" x14ac:dyDescent="0.2">
      <c r="A3072" s="74"/>
      <c r="B3072" s="2"/>
      <c r="C3072" s="2"/>
      <c r="D3072" s="45"/>
      <c r="E3072" s="18"/>
      <c r="F3072" s="8"/>
      <c r="G3072" s="8"/>
      <c r="H3072" s="14"/>
      <c r="I3072" s="8"/>
      <c r="J3072" s="1"/>
      <c r="K3072" s="1"/>
      <c r="L3072" s="2"/>
      <c r="M3072" s="2"/>
      <c r="N3072" s="2"/>
      <c r="O3072" s="15"/>
      <c r="P3072" s="17"/>
      <c r="Q3072" s="2"/>
      <c r="R3072" s="4"/>
      <c r="S3072" s="15"/>
      <c r="T3072" s="15"/>
      <c r="U3072" s="16"/>
      <c r="V3072" s="2"/>
      <c r="W3072" s="3"/>
      <c r="X3072" s="5"/>
      <c r="Y3072" s="8"/>
      <c r="Z3072" s="5"/>
      <c r="AA3072" s="1"/>
      <c r="AB3072" s="8"/>
      <c r="AC3072" s="3"/>
      <c r="AD3072" s="1"/>
      <c r="AE3072" s="3"/>
      <c r="AF3072" s="3"/>
      <c r="AG3072" s="4"/>
      <c r="AH3072" s="4"/>
      <c r="AI3072" s="4"/>
      <c r="AJ3072" s="1"/>
      <c r="AK3072" s="1"/>
      <c r="AL3072" s="1"/>
      <c r="AM3072" s="1"/>
    </row>
    <row r="3073" spans="1:39" ht="15" customHeight="1" x14ac:dyDescent="0.2">
      <c r="A3073" s="74"/>
      <c r="B3073" s="2"/>
      <c r="C3073" s="2"/>
      <c r="D3073" s="45"/>
      <c r="E3073" s="18"/>
      <c r="F3073" s="8"/>
      <c r="G3073" s="8"/>
      <c r="H3073" s="14"/>
      <c r="I3073" s="8"/>
      <c r="J3073" s="1"/>
      <c r="K3073" s="1"/>
      <c r="L3073" s="2"/>
      <c r="M3073" s="2"/>
      <c r="N3073" s="2"/>
      <c r="O3073" s="15"/>
      <c r="P3073" s="17"/>
      <c r="Q3073" s="2"/>
      <c r="R3073" s="4"/>
      <c r="S3073" s="15"/>
      <c r="T3073" s="15"/>
      <c r="U3073" s="16"/>
      <c r="V3073" s="2"/>
      <c r="W3073" s="3"/>
      <c r="X3073" s="5"/>
      <c r="Y3073" s="8"/>
      <c r="Z3073" s="5"/>
      <c r="AA3073" s="1"/>
      <c r="AB3073" s="8"/>
      <c r="AC3073" s="3"/>
      <c r="AD3073" s="1"/>
      <c r="AE3073" s="3"/>
      <c r="AF3073" s="3"/>
      <c r="AG3073" s="4"/>
      <c r="AH3073" s="4"/>
      <c r="AI3073" s="4"/>
      <c r="AJ3073" s="1"/>
      <c r="AK3073" s="1"/>
      <c r="AL3073" s="1"/>
      <c r="AM3073" s="1"/>
    </row>
    <row r="3074" spans="1:39" ht="15" customHeight="1" x14ac:dyDescent="0.2">
      <c r="A3074" s="74"/>
      <c r="B3074" s="2"/>
      <c r="C3074" s="2"/>
      <c r="D3074" s="45"/>
      <c r="E3074" s="18"/>
      <c r="F3074" s="8"/>
      <c r="G3074" s="8"/>
      <c r="H3074" s="14"/>
      <c r="I3074" s="8"/>
      <c r="J3074" s="1"/>
      <c r="K3074" s="1"/>
      <c r="L3074" s="2"/>
      <c r="M3074" s="2"/>
      <c r="N3074" s="2"/>
      <c r="O3074" s="15"/>
      <c r="P3074" s="17"/>
      <c r="Q3074" s="2"/>
      <c r="R3074" s="4"/>
      <c r="S3074" s="15"/>
      <c r="T3074" s="15"/>
      <c r="U3074" s="16"/>
      <c r="V3074" s="2"/>
      <c r="W3074" s="3"/>
      <c r="X3074" s="5"/>
      <c r="Y3074" s="8"/>
      <c r="Z3074" s="5"/>
      <c r="AA3074" s="1"/>
      <c r="AB3074" s="8"/>
      <c r="AC3074" s="3"/>
      <c r="AD3074" s="1"/>
      <c r="AE3074" s="3"/>
      <c r="AF3074" s="3"/>
      <c r="AG3074" s="4"/>
      <c r="AH3074" s="4"/>
      <c r="AI3074" s="4"/>
      <c r="AJ3074" s="1"/>
      <c r="AK3074" s="1"/>
      <c r="AL3074" s="1"/>
      <c r="AM3074" s="1"/>
    </row>
    <row r="3075" spans="1:39" ht="15" customHeight="1" x14ac:dyDescent="0.2">
      <c r="A3075" s="74"/>
      <c r="B3075" s="2"/>
      <c r="C3075" s="2"/>
      <c r="D3075" s="45"/>
      <c r="E3075" s="18"/>
      <c r="F3075" s="8"/>
      <c r="G3075" s="8"/>
      <c r="H3075" s="14"/>
      <c r="I3075" s="8"/>
      <c r="J3075" s="1"/>
      <c r="K3075" s="1"/>
      <c r="L3075" s="2"/>
      <c r="M3075" s="2"/>
      <c r="N3075" s="2"/>
      <c r="O3075" s="15"/>
      <c r="P3075" s="17"/>
      <c r="Q3075" s="2"/>
      <c r="R3075" s="4"/>
      <c r="S3075" s="15"/>
      <c r="T3075" s="15"/>
      <c r="U3075" s="16"/>
      <c r="V3075" s="2"/>
      <c r="W3075" s="3"/>
      <c r="X3075" s="5"/>
      <c r="Y3075" s="8"/>
      <c r="Z3075" s="5"/>
      <c r="AA3075" s="1"/>
      <c r="AB3075" s="8"/>
      <c r="AC3075" s="3"/>
      <c r="AD3075" s="1"/>
      <c r="AE3075" s="3"/>
      <c r="AF3075" s="3"/>
      <c r="AG3075" s="4"/>
      <c r="AH3075" s="4"/>
      <c r="AI3075" s="4"/>
      <c r="AJ3075" s="1"/>
      <c r="AK3075" s="1"/>
      <c r="AL3075" s="1"/>
      <c r="AM3075" s="1"/>
    </row>
    <row r="3076" spans="1:39" ht="15" customHeight="1" x14ac:dyDescent="0.2">
      <c r="A3076" s="74"/>
      <c r="B3076" s="2"/>
      <c r="C3076" s="2"/>
      <c r="D3076" s="45"/>
      <c r="E3076" s="18"/>
      <c r="F3076" s="8"/>
      <c r="G3076" s="8"/>
      <c r="H3076" s="14"/>
      <c r="I3076" s="8"/>
      <c r="J3076" s="1"/>
      <c r="K3076" s="1"/>
      <c r="L3076" s="2"/>
      <c r="M3076" s="2"/>
      <c r="N3076" s="2"/>
      <c r="O3076" s="15"/>
      <c r="P3076" s="17"/>
      <c r="Q3076" s="2"/>
      <c r="R3076" s="4"/>
      <c r="S3076" s="15"/>
      <c r="T3076" s="15"/>
      <c r="U3076" s="16"/>
      <c r="V3076" s="2"/>
      <c r="W3076" s="3"/>
      <c r="X3076" s="5"/>
      <c r="Y3076" s="8"/>
      <c r="Z3076" s="5"/>
      <c r="AA3076" s="1"/>
      <c r="AB3076" s="8"/>
      <c r="AC3076" s="3"/>
      <c r="AD3076" s="1"/>
      <c r="AE3076" s="3"/>
      <c r="AF3076" s="3"/>
      <c r="AG3076" s="4"/>
      <c r="AH3076" s="4"/>
      <c r="AI3076" s="4"/>
      <c r="AJ3076" s="1"/>
      <c r="AK3076" s="1"/>
      <c r="AL3076" s="1"/>
      <c r="AM3076" s="1"/>
    </row>
    <row r="3077" spans="1:39" ht="15" customHeight="1" x14ac:dyDescent="0.2">
      <c r="A3077" s="74"/>
      <c r="B3077" s="2"/>
      <c r="C3077" s="2"/>
      <c r="D3077" s="45"/>
      <c r="E3077" s="18"/>
      <c r="F3077" s="8"/>
      <c r="G3077" s="8"/>
      <c r="H3077" s="14"/>
      <c r="I3077" s="8"/>
      <c r="J3077" s="1"/>
      <c r="K3077" s="1"/>
      <c r="L3077" s="2"/>
      <c r="M3077" s="2"/>
      <c r="N3077" s="2"/>
      <c r="O3077" s="15"/>
      <c r="P3077" s="17"/>
      <c r="Q3077" s="2"/>
      <c r="R3077" s="4"/>
      <c r="S3077" s="15"/>
      <c r="T3077" s="15"/>
      <c r="U3077" s="16"/>
      <c r="V3077" s="2"/>
      <c r="W3077" s="3"/>
      <c r="X3077" s="5"/>
      <c r="Y3077" s="8"/>
      <c r="Z3077" s="5"/>
      <c r="AA3077" s="1"/>
      <c r="AB3077" s="8"/>
      <c r="AC3077" s="3"/>
      <c r="AD3077" s="1"/>
      <c r="AE3077" s="3"/>
      <c r="AF3077" s="3"/>
      <c r="AG3077" s="4"/>
      <c r="AH3077" s="4"/>
      <c r="AI3077" s="4"/>
      <c r="AJ3077" s="1"/>
      <c r="AK3077" s="1"/>
      <c r="AL3077" s="1"/>
      <c r="AM3077" s="1"/>
    </row>
    <row r="3078" spans="1:39" ht="15" customHeight="1" x14ac:dyDescent="0.2">
      <c r="A3078" s="74"/>
      <c r="B3078" s="2"/>
      <c r="C3078" s="2"/>
      <c r="D3078" s="45"/>
      <c r="E3078" s="18"/>
      <c r="F3078" s="8"/>
      <c r="G3078" s="8"/>
      <c r="H3078" s="14"/>
      <c r="I3078" s="8"/>
      <c r="J3078" s="1"/>
      <c r="K3078" s="1"/>
      <c r="L3078" s="2"/>
      <c r="M3078" s="2"/>
      <c r="N3078" s="2"/>
      <c r="O3078" s="15"/>
      <c r="P3078" s="17"/>
      <c r="Q3078" s="2"/>
      <c r="R3078" s="4"/>
      <c r="S3078" s="15"/>
      <c r="T3078" s="15"/>
      <c r="U3078" s="16"/>
      <c r="V3078" s="2"/>
      <c r="W3078" s="3"/>
      <c r="X3078" s="5"/>
      <c r="Y3078" s="8"/>
      <c r="Z3078" s="5"/>
      <c r="AA3078" s="1"/>
      <c r="AB3078" s="8"/>
      <c r="AC3078" s="3"/>
      <c r="AD3078" s="1"/>
      <c r="AE3078" s="3"/>
      <c r="AF3078" s="3"/>
      <c r="AG3078" s="4"/>
      <c r="AH3078" s="4"/>
      <c r="AI3078" s="4"/>
      <c r="AJ3078" s="1"/>
      <c r="AK3078" s="1"/>
      <c r="AL3078" s="1"/>
      <c r="AM3078" s="1"/>
    </row>
    <row r="3079" spans="1:39" ht="15" customHeight="1" x14ac:dyDescent="0.2">
      <c r="A3079" s="74"/>
      <c r="B3079" s="2"/>
      <c r="C3079" s="2"/>
      <c r="D3079" s="45"/>
      <c r="E3079" s="18"/>
      <c r="F3079" s="8"/>
      <c r="G3079" s="8"/>
      <c r="H3079" s="14"/>
      <c r="I3079" s="8"/>
      <c r="J3079" s="1"/>
      <c r="K3079" s="1"/>
      <c r="L3079" s="2"/>
      <c r="M3079" s="2"/>
      <c r="N3079" s="2"/>
      <c r="O3079" s="15"/>
      <c r="P3079" s="17"/>
      <c r="Q3079" s="2"/>
      <c r="R3079" s="4"/>
      <c r="S3079" s="15"/>
      <c r="T3079" s="15"/>
      <c r="U3079" s="16"/>
      <c r="V3079" s="2"/>
      <c r="W3079" s="3"/>
      <c r="X3079" s="5"/>
      <c r="Y3079" s="8"/>
      <c r="Z3079" s="5"/>
      <c r="AA3079" s="1"/>
      <c r="AB3079" s="8"/>
      <c r="AC3079" s="3"/>
      <c r="AD3079" s="1"/>
      <c r="AE3079" s="3"/>
      <c r="AF3079" s="3"/>
      <c r="AG3079" s="4"/>
      <c r="AH3079" s="4"/>
      <c r="AI3079" s="4"/>
      <c r="AJ3079" s="1"/>
      <c r="AK3079" s="1"/>
      <c r="AL3079" s="1"/>
      <c r="AM3079" s="1"/>
    </row>
    <row r="3080" spans="1:39" ht="15" customHeight="1" x14ac:dyDescent="0.2">
      <c r="A3080" s="74"/>
      <c r="B3080" s="2"/>
      <c r="C3080" s="2"/>
      <c r="D3080" s="45"/>
      <c r="E3080" s="18"/>
      <c r="F3080" s="8"/>
      <c r="G3080" s="8"/>
      <c r="H3080" s="14"/>
      <c r="I3080" s="8"/>
      <c r="J3080" s="1"/>
      <c r="K3080" s="1"/>
      <c r="L3080" s="2"/>
      <c r="M3080" s="2"/>
      <c r="N3080" s="2"/>
      <c r="O3080" s="15"/>
      <c r="P3080" s="17"/>
      <c r="Q3080" s="2"/>
      <c r="R3080" s="4"/>
      <c r="S3080" s="15"/>
      <c r="T3080" s="15"/>
      <c r="U3080" s="16"/>
      <c r="V3080" s="2"/>
      <c r="W3080" s="3"/>
      <c r="X3080" s="5"/>
      <c r="Y3080" s="8"/>
      <c r="Z3080" s="5"/>
      <c r="AA3080" s="1"/>
      <c r="AB3080" s="8"/>
      <c r="AC3080" s="3"/>
      <c r="AD3080" s="1"/>
      <c r="AE3080" s="3"/>
      <c r="AF3080" s="3"/>
      <c r="AG3080" s="4"/>
      <c r="AH3080" s="4"/>
      <c r="AI3080" s="4"/>
      <c r="AJ3080" s="1"/>
      <c r="AK3080" s="1"/>
      <c r="AL3080" s="1"/>
      <c r="AM3080" s="1"/>
    </row>
    <row r="3081" spans="1:39" ht="15" customHeight="1" x14ac:dyDescent="0.2">
      <c r="A3081" s="74"/>
      <c r="B3081" s="2"/>
      <c r="C3081" s="2"/>
      <c r="D3081" s="45"/>
      <c r="E3081" s="18"/>
      <c r="F3081" s="8"/>
      <c r="G3081" s="8"/>
      <c r="H3081" s="14"/>
      <c r="I3081" s="8"/>
      <c r="J3081" s="1"/>
      <c r="K3081" s="1"/>
      <c r="L3081" s="2"/>
      <c r="M3081" s="2"/>
      <c r="N3081" s="2"/>
      <c r="O3081" s="15"/>
      <c r="P3081" s="17"/>
      <c r="Q3081" s="2"/>
      <c r="R3081" s="4"/>
      <c r="S3081" s="15"/>
      <c r="T3081" s="15"/>
      <c r="U3081" s="16"/>
      <c r="V3081" s="2"/>
      <c r="W3081" s="3"/>
      <c r="X3081" s="5"/>
      <c r="Y3081" s="8"/>
      <c r="Z3081" s="5"/>
      <c r="AA3081" s="1"/>
      <c r="AB3081" s="8"/>
      <c r="AC3081" s="3"/>
      <c r="AD3081" s="1"/>
      <c r="AE3081" s="3"/>
      <c r="AF3081" s="3"/>
      <c r="AG3081" s="4"/>
      <c r="AH3081" s="4"/>
      <c r="AI3081" s="4"/>
      <c r="AJ3081" s="1"/>
      <c r="AK3081" s="1"/>
      <c r="AL3081" s="1"/>
      <c r="AM3081" s="1"/>
    </row>
    <row r="3082" spans="1:39" ht="15" customHeight="1" x14ac:dyDescent="0.2">
      <c r="A3082" s="74"/>
      <c r="B3082" s="2"/>
      <c r="C3082" s="2"/>
      <c r="D3082" s="45"/>
      <c r="E3082" s="18"/>
      <c r="F3082" s="8"/>
      <c r="G3082" s="8"/>
      <c r="H3082" s="14"/>
      <c r="I3082" s="8"/>
      <c r="J3082" s="1"/>
      <c r="K3082" s="1"/>
      <c r="L3082" s="2"/>
      <c r="M3082" s="2"/>
      <c r="N3082" s="2"/>
      <c r="O3082" s="15"/>
      <c r="P3082" s="17"/>
      <c r="Q3082" s="2"/>
      <c r="R3082" s="4"/>
      <c r="S3082" s="15"/>
      <c r="T3082" s="15"/>
      <c r="U3082" s="16"/>
      <c r="V3082" s="2"/>
      <c r="W3082" s="3"/>
      <c r="X3082" s="5"/>
      <c r="Y3082" s="8"/>
      <c r="Z3082" s="5"/>
      <c r="AA3082" s="1"/>
      <c r="AB3082" s="8"/>
      <c r="AC3082" s="3"/>
      <c r="AD3082" s="1"/>
      <c r="AE3082" s="3"/>
      <c r="AF3082" s="3"/>
      <c r="AG3082" s="4"/>
      <c r="AH3082" s="4"/>
      <c r="AI3082" s="4"/>
      <c r="AJ3082" s="1"/>
      <c r="AK3082" s="1"/>
      <c r="AL3082" s="1"/>
      <c r="AM3082" s="1"/>
    </row>
    <row r="3083" spans="1:39" ht="15" customHeight="1" x14ac:dyDescent="0.2">
      <c r="A3083" s="74"/>
      <c r="B3083" s="2"/>
      <c r="C3083" s="2"/>
      <c r="D3083" s="45"/>
      <c r="E3083" s="18"/>
      <c r="F3083" s="8"/>
      <c r="G3083" s="8"/>
      <c r="H3083" s="14"/>
      <c r="I3083" s="8"/>
      <c r="J3083" s="1"/>
      <c r="K3083" s="1"/>
      <c r="L3083" s="2"/>
      <c r="M3083" s="2"/>
      <c r="N3083" s="2"/>
      <c r="O3083" s="15"/>
      <c r="P3083" s="17"/>
      <c r="Q3083" s="2"/>
      <c r="R3083" s="4"/>
      <c r="S3083" s="15"/>
      <c r="T3083" s="15"/>
      <c r="U3083" s="16"/>
      <c r="V3083" s="2"/>
      <c r="W3083" s="3"/>
      <c r="X3083" s="5"/>
      <c r="Y3083" s="8"/>
      <c r="Z3083" s="5"/>
      <c r="AA3083" s="1"/>
      <c r="AB3083" s="8"/>
      <c r="AC3083" s="3"/>
      <c r="AD3083" s="1"/>
      <c r="AE3083" s="3"/>
      <c r="AF3083" s="3"/>
      <c r="AG3083" s="4"/>
      <c r="AH3083" s="4"/>
      <c r="AI3083" s="4"/>
      <c r="AJ3083" s="1"/>
      <c r="AK3083" s="1"/>
      <c r="AL3083" s="1"/>
      <c r="AM3083" s="1"/>
    </row>
    <row r="3084" spans="1:39" ht="15" customHeight="1" x14ac:dyDescent="0.2">
      <c r="A3084" s="74"/>
      <c r="B3084" s="2"/>
      <c r="C3084" s="2"/>
      <c r="D3084" s="45"/>
      <c r="E3084" s="18"/>
      <c r="F3084" s="8"/>
      <c r="G3084" s="8"/>
      <c r="H3084" s="14"/>
      <c r="I3084" s="8"/>
      <c r="J3084" s="1"/>
      <c r="K3084" s="1"/>
      <c r="L3084" s="2"/>
      <c r="M3084" s="2"/>
      <c r="N3084" s="2"/>
      <c r="O3084" s="15"/>
      <c r="P3084" s="17"/>
      <c r="Q3084" s="2"/>
      <c r="R3084" s="4"/>
      <c r="S3084" s="15"/>
      <c r="T3084" s="15"/>
      <c r="U3084" s="16"/>
      <c r="V3084" s="2"/>
      <c r="W3084" s="3"/>
      <c r="X3084" s="5"/>
      <c r="Y3084" s="8"/>
      <c r="Z3084" s="5"/>
      <c r="AA3084" s="1"/>
      <c r="AB3084" s="8"/>
      <c r="AC3084" s="3"/>
      <c r="AD3084" s="1"/>
      <c r="AE3084" s="3"/>
      <c r="AF3084" s="3"/>
      <c r="AG3084" s="4"/>
      <c r="AH3084" s="4"/>
      <c r="AI3084" s="4"/>
      <c r="AJ3084" s="1"/>
      <c r="AK3084" s="1"/>
      <c r="AL3084" s="1"/>
      <c r="AM3084" s="1"/>
    </row>
    <row r="3085" spans="1:39" ht="15" customHeight="1" x14ac:dyDescent="0.2">
      <c r="A3085" s="74"/>
      <c r="B3085" s="2"/>
      <c r="C3085" s="2"/>
      <c r="D3085" s="45"/>
      <c r="E3085" s="18"/>
      <c r="F3085" s="8"/>
      <c r="G3085" s="8"/>
      <c r="H3085" s="14"/>
      <c r="I3085" s="8"/>
      <c r="J3085" s="1"/>
      <c r="K3085" s="1"/>
      <c r="L3085" s="2"/>
      <c r="M3085" s="2"/>
      <c r="N3085" s="2"/>
      <c r="O3085" s="15"/>
      <c r="P3085" s="17"/>
      <c r="Q3085" s="2"/>
      <c r="R3085" s="4"/>
      <c r="S3085" s="15"/>
      <c r="T3085" s="15"/>
      <c r="U3085" s="16"/>
      <c r="V3085" s="2"/>
      <c r="W3085" s="3"/>
      <c r="X3085" s="5"/>
      <c r="Y3085" s="8"/>
      <c r="Z3085" s="5"/>
      <c r="AA3085" s="1"/>
      <c r="AB3085" s="8"/>
      <c r="AC3085" s="3"/>
      <c r="AD3085" s="1"/>
      <c r="AE3085" s="3"/>
      <c r="AF3085" s="3"/>
      <c r="AG3085" s="4"/>
      <c r="AH3085" s="4"/>
      <c r="AI3085" s="4"/>
      <c r="AJ3085" s="1"/>
      <c r="AK3085" s="1"/>
      <c r="AL3085" s="1"/>
      <c r="AM3085" s="1"/>
    </row>
    <row r="3086" spans="1:39" ht="15" customHeight="1" x14ac:dyDescent="0.2">
      <c r="A3086" s="74"/>
      <c r="B3086" s="2"/>
      <c r="C3086" s="2"/>
      <c r="D3086" s="45"/>
      <c r="E3086" s="18"/>
      <c r="F3086" s="8"/>
      <c r="G3086" s="8"/>
      <c r="H3086" s="14"/>
      <c r="I3086" s="8"/>
      <c r="J3086" s="1"/>
      <c r="K3086" s="1"/>
      <c r="L3086" s="2"/>
      <c r="M3086" s="2"/>
      <c r="N3086" s="2"/>
      <c r="O3086" s="15"/>
      <c r="P3086" s="17"/>
      <c r="Q3086" s="2"/>
      <c r="R3086" s="4"/>
      <c r="S3086" s="15"/>
      <c r="T3086" s="15"/>
      <c r="U3086" s="16"/>
      <c r="V3086" s="2"/>
      <c r="W3086" s="3"/>
      <c r="X3086" s="5"/>
      <c r="Y3086" s="8"/>
      <c r="Z3086" s="5"/>
      <c r="AA3086" s="1"/>
      <c r="AB3086" s="8"/>
      <c r="AC3086" s="3"/>
      <c r="AD3086" s="1"/>
      <c r="AE3086" s="3"/>
      <c r="AF3086" s="3"/>
      <c r="AG3086" s="4"/>
      <c r="AH3086" s="4"/>
      <c r="AI3086" s="4"/>
      <c r="AJ3086" s="1"/>
      <c r="AK3086" s="1"/>
      <c r="AL3086" s="1"/>
      <c r="AM3086" s="1"/>
    </row>
    <row r="3087" spans="1:39" ht="15" customHeight="1" x14ac:dyDescent="0.2">
      <c r="A3087" s="74"/>
      <c r="B3087" s="2"/>
      <c r="C3087" s="2"/>
      <c r="D3087" s="45"/>
      <c r="E3087" s="18"/>
      <c r="F3087" s="8"/>
      <c r="G3087" s="8"/>
      <c r="H3087" s="14"/>
      <c r="I3087" s="8"/>
      <c r="J3087" s="1"/>
      <c r="K3087" s="1"/>
      <c r="L3087" s="2"/>
      <c r="M3087" s="2"/>
      <c r="N3087" s="2"/>
      <c r="O3087" s="15"/>
      <c r="P3087" s="17"/>
      <c r="Q3087" s="2"/>
      <c r="R3087" s="4"/>
      <c r="S3087" s="15"/>
      <c r="T3087" s="15"/>
      <c r="U3087" s="16"/>
      <c r="V3087" s="2"/>
      <c r="W3087" s="3"/>
      <c r="X3087" s="5"/>
      <c r="Y3087" s="8"/>
      <c r="Z3087" s="5"/>
      <c r="AA3087" s="1"/>
      <c r="AB3087" s="8"/>
      <c r="AC3087" s="3"/>
      <c r="AD3087" s="1"/>
      <c r="AE3087" s="3"/>
      <c r="AF3087" s="3"/>
      <c r="AG3087" s="4"/>
      <c r="AH3087" s="4"/>
      <c r="AI3087" s="4"/>
      <c r="AJ3087" s="1"/>
      <c r="AK3087" s="1"/>
      <c r="AL3087" s="1"/>
      <c r="AM3087" s="1"/>
    </row>
    <row r="3088" spans="1:39" ht="15" customHeight="1" x14ac:dyDescent="0.2">
      <c r="A3088" s="74"/>
      <c r="B3088" s="2"/>
      <c r="C3088" s="2"/>
      <c r="D3088" s="45"/>
      <c r="E3088" s="18"/>
      <c r="F3088" s="8"/>
      <c r="G3088" s="8"/>
      <c r="H3088" s="14"/>
      <c r="I3088" s="8"/>
      <c r="J3088" s="1"/>
      <c r="K3088" s="1"/>
      <c r="L3088" s="2"/>
      <c r="M3088" s="2"/>
      <c r="N3088" s="2"/>
      <c r="O3088" s="15"/>
      <c r="P3088" s="17"/>
      <c r="Q3088" s="2"/>
      <c r="R3088" s="4"/>
      <c r="S3088" s="15"/>
      <c r="T3088" s="15"/>
      <c r="U3088" s="16"/>
      <c r="V3088" s="2"/>
      <c r="W3088" s="3"/>
      <c r="X3088" s="5"/>
      <c r="Y3088" s="8"/>
      <c r="Z3088" s="5"/>
      <c r="AA3088" s="1"/>
      <c r="AB3088" s="8"/>
      <c r="AC3088" s="3"/>
      <c r="AD3088" s="1"/>
      <c r="AE3088" s="3"/>
      <c r="AF3088" s="3"/>
      <c r="AG3088" s="4"/>
      <c r="AH3088" s="4"/>
      <c r="AI3088" s="4"/>
      <c r="AJ3088" s="1"/>
      <c r="AK3088" s="1"/>
      <c r="AL3088" s="1"/>
      <c r="AM3088" s="1"/>
    </row>
    <row r="3089" spans="1:39" ht="15" customHeight="1" x14ac:dyDescent="0.2">
      <c r="A3089" s="74"/>
      <c r="B3089" s="2"/>
      <c r="C3089" s="2"/>
      <c r="D3089" s="45"/>
      <c r="E3089" s="18"/>
      <c r="F3089" s="8"/>
      <c r="G3089" s="8"/>
      <c r="H3089" s="14"/>
      <c r="I3089" s="8"/>
      <c r="J3089" s="1"/>
      <c r="K3089" s="1"/>
      <c r="L3089" s="2"/>
      <c r="M3089" s="2"/>
      <c r="N3089" s="2"/>
      <c r="O3089" s="15"/>
      <c r="P3089" s="17"/>
      <c r="Q3089" s="2"/>
      <c r="R3089" s="4"/>
      <c r="S3089" s="15"/>
      <c r="T3089" s="15"/>
      <c r="U3089" s="16"/>
      <c r="V3089" s="2"/>
      <c r="W3089" s="3"/>
      <c r="X3089" s="5"/>
      <c r="Y3089" s="8"/>
      <c r="Z3089" s="5"/>
      <c r="AA3089" s="1"/>
      <c r="AB3089" s="8"/>
      <c r="AC3089" s="3"/>
      <c r="AD3089" s="1"/>
      <c r="AE3089" s="3"/>
      <c r="AF3089" s="3"/>
      <c r="AG3089" s="4"/>
      <c r="AH3089" s="4"/>
      <c r="AI3089" s="4"/>
      <c r="AJ3089" s="1"/>
      <c r="AK3089" s="1"/>
      <c r="AL3089" s="1"/>
      <c r="AM3089" s="1"/>
    </row>
    <row r="3090" spans="1:39" ht="15" customHeight="1" x14ac:dyDescent="0.2">
      <c r="A3090" s="74"/>
      <c r="B3090" s="2"/>
      <c r="C3090" s="2"/>
      <c r="D3090" s="45"/>
      <c r="E3090" s="18"/>
      <c r="F3090" s="8"/>
      <c r="G3090" s="8"/>
      <c r="H3090" s="14"/>
      <c r="I3090" s="8"/>
      <c r="J3090" s="1"/>
      <c r="K3090" s="1"/>
      <c r="L3090" s="2"/>
      <c r="M3090" s="2"/>
      <c r="N3090" s="2"/>
      <c r="O3090" s="15"/>
      <c r="P3090" s="17"/>
      <c r="Q3090" s="2"/>
      <c r="R3090" s="4"/>
      <c r="S3090" s="15"/>
      <c r="T3090" s="15"/>
      <c r="U3090" s="16"/>
      <c r="V3090" s="2"/>
      <c r="W3090" s="3"/>
      <c r="X3090" s="5"/>
      <c r="Y3090" s="8"/>
      <c r="Z3090" s="5"/>
      <c r="AA3090" s="1"/>
      <c r="AB3090" s="8"/>
      <c r="AC3090" s="3"/>
      <c r="AD3090" s="1"/>
      <c r="AE3090" s="3"/>
      <c r="AF3090" s="3"/>
      <c r="AG3090" s="4"/>
      <c r="AH3090" s="4"/>
      <c r="AI3090" s="4"/>
      <c r="AJ3090" s="1"/>
      <c r="AK3090" s="1"/>
      <c r="AL3090" s="1"/>
      <c r="AM3090" s="1"/>
    </row>
    <row r="3091" spans="1:39" ht="15" customHeight="1" x14ac:dyDescent="0.2">
      <c r="A3091" s="74"/>
      <c r="B3091" s="2"/>
      <c r="C3091" s="2"/>
      <c r="D3091" s="45"/>
      <c r="E3091" s="18"/>
      <c r="F3091" s="8"/>
      <c r="G3091" s="8"/>
      <c r="H3091" s="14"/>
      <c r="I3091" s="8"/>
      <c r="J3091" s="1"/>
      <c r="K3091" s="1"/>
      <c r="L3091" s="2"/>
      <c r="M3091" s="2"/>
      <c r="N3091" s="2"/>
      <c r="O3091" s="15"/>
      <c r="P3091" s="17"/>
      <c r="Q3091" s="2"/>
      <c r="R3091" s="4"/>
      <c r="S3091" s="15"/>
      <c r="T3091" s="15"/>
      <c r="U3091" s="16"/>
      <c r="V3091" s="2"/>
      <c r="W3091" s="3"/>
      <c r="X3091" s="5"/>
      <c r="Y3091" s="8"/>
      <c r="Z3091" s="5"/>
      <c r="AA3091" s="1"/>
      <c r="AB3091" s="8"/>
      <c r="AC3091" s="3"/>
      <c r="AD3091" s="1"/>
      <c r="AE3091" s="3"/>
      <c r="AF3091" s="3"/>
      <c r="AG3091" s="4"/>
      <c r="AH3091" s="4"/>
      <c r="AI3091" s="4"/>
      <c r="AJ3091" s="1"/>
      <c r="AK3091" s="1"/>
      <c r="AL3091" s="1"/>
      <c r="AM3091" s="1"/>
    </row>
    <row r="3092" spans="1:39" ht="15" customHeight="1" x14ac:dyDescent="0.2">
      <c r="A3092" s="74"/>
      <c r="B3092" s="2"/>
      <c r="C3092" s="2"/>
      <c r="D3092" s="45"/>
      <c r="E3092" s="18"/>
      <c r="F3092" s="8"/>
      <c r="G3092" s="8"/>
      <c r="H3092" s="14"/>
      <c r="I3092" s="8"/>
      <c r="J3092" s="1"/>
      <c r="K3092" s="1"/>
      <c r="L3092" s="2"/>
      <c r="M3092" s="2"/>
      <c r="N3092" s="2"/>
      <c r="O3092" s="15"/>
      <c r="P3092" s="17"/>
      <c r="Q3092" s="2"/>
      <c r="R3092" s="4"/>
      <c r="S3092" s="15"/>
      <c r="T3092" s="15"/>
      <c r="U3092" s="16"/>
      <c r="V3092" s="2"/>
      <c r="W3092" s="3"/>
      <c r="X3092" s="5"/>
      <c r="Y3092" s="8"/>
      <c r="Z3092" s="5"/>
      <c r="AA3092" s="1"/>
      <c r="AB3092" s="8"/>
      <c r="AC3092" s="3"/>
      <c r="AD3092" s="1"/>
      <c r="AE3092" s="3"/>
      <c r="AF3092" s="3"/>
      <c r="AG3092" s="4"/>
      <c r="AH3092" s="4"/>
      <c r="AI3092" s="4"/>
      <c r="AJ3092" s="1"/>
      <c r="AK3092" s="1"/>
      <c r="AL3092" s="1"/>
      <c r="AM3092" s="1"/>
    </row>
    <row r="3093" spans="1:39" ht="15" customHeight="1" x14ac:dyDescent="0.2">
      <c r="A3093" s="74"/>
      <c r="B3093" s="2"/>
      <c r="C3093" s="2"/>
      <c r="D3093" s="45"/>
      <c r="E3093" s="18"/>
      <c r="F3093" s="8"/>
      <c r="G3093" s="8"/>
      <c r="H3093" s="14"/>
      <c r="I3093" s="8"/>
      <c r="J3093" s="1"/>
      <c r="K3093" s="1"/>
      <c r="L3093" s="2"/>
      <c r="M3093" s="2"/>
      <c r="N3093" s="2"/>
      <c r="O3093" s="15"/>
      <c r="P3093" s="17"/>
      <c r="Q3093" s="2"/>
      <c r="R3093" s="4"/>
      <c r="S3093" s="15"/>
      <c r="T3093" s="15"/>
      <c r="U3093" s="16"/>
      <c r="V3093" s="2"/>
      <c r="W3093" s="3"/>
      <c r="X3093" s="5"/>
      <c r="Y3093" s="8"/>
      <c r="Z3093" s="5"/>
      <c r="AA3093" s="1"/>
      <c r="AB3093" s="8"/>
      <c r="AC3093" s="3"/>
      <c r="AD3093" s="1"/>
      <c r="AE3093" s="3"/>
      <c r="AF3093" s="3"/>
      <c r="AG3093" s="4"/>
      <c r="AH3093" s="4"/>
      <c r="AI3093" s="4"/>
      <c r="AJ3093" s="1"/>
      <c r="AK3093" s="1"/>
      <c r="AL3093" s="1"/>
      <c r="AM3093" s="1"/>
    </row>
    <row r="3094" spans="1:39" ht="15" customHeight="1" x14ac:dyDescent="0.2">
      <c r="A3094" s="74"/>
      <c r="B3094" s="2"/>
      <c r="C3094" s="2"/>
      <c r="D3094" s="45"/>
      <c r="E3094" s="18"/>
      <c r="F3094" s="8"/>
      <c r="G3094" s="8"/>
      <c r="H3094" s="14"/>
      <c r="I3094" s="8"/>
      <c r="J3094" s="1"/>
      <c r="K3094" s="1"/>
      <c r="L3094" s="2"/>
      <c r="M3094" s="2"/>
      <c r="N3094" s="2"/>
      <c r="O3094" s="15"/>
      <c r="P3094" s="17"/>
      <c r="Q3094" s="2"/>
      <c r="R3094" s="4"/>
      <c r="S3094" s="15"/>
      <c r="T3094" s="15"/>
      <c r="U3094" s="16"/>
      <c r="V3094" s="2"/>
      <c r="W3094" s="3"/>
      <c r="X3094" s="5"/>
      <c r="Y3094" s="8"/>
      <c r="Z3094" s="5"/>
      <c r="AA3094" s="1"/>
      <c r="AB3094" s="8"/>
      <c r="AC3094" s="3"/>
      <c r="AD3094" s="1"/>
      <c r="AE3094" s="3"/>
      <c r="AF3094" s="3"/>
      <c r="AG3094" s="4"/>
      <c r="AH3094" s="4"/>
      <c r="AI3094" s="4"/>
      <c r="AJ3094" s="1"/>
      <c r="AK3094" s="1"/>
      <c r="AL3094" s="1"/>
      <c r="AM3094" s="1"/>
    </row>
    <row r="3095" spans="1:39" ht="15" customHeight="1" x14ac:dyDescent="0.2">
      <c r="A3095" s="74"/>
      <c r="B3095" s="2"/>
      <c r="C3095" s="2"/>
      <c r="D3095" s="45"/>
      <c r="E3095" s="18"/>
      <c r="F3095" s="8"/>
      <c r="G3095" s="8"/>
      <c r="H3095" s="14"/>
      <c r="I3095" s="8"/>
      <c r="J3095" s="1"/>
      <c r="K3095" s="1"/>
      <c r="L3095" s="2"/>
      <c r="M3095" s="2"/>
      <c r="N3095" s="2"/>
      <c r="O3095" s="15"/>
      <c r="P3095" s="17"/>
      <c r="Q3095" s="2"/>
      <c r="R3095" s="4"/>
      <c r="S3095" s="15"/>
      <c r="T3095" s="15"/>
      <c r="U3095" s="16"/>
      <c r="V3095" s="2"/>
      <c r="W3095" s="3"/>
      <c r="X3095" s="5"/>
      <c r="Y3095" s="8"/>
      <c r="Z3095" s="5"/>
      <c r="AA3095" s="1"/>
      <c r="AB3095" s="8"/>
      <c r="AC3095" s="3"/>
      <c r="AD3095" s="1"/>
      <c r="AE3095" s="3"/>
      <c r="AF3095" s="3"/>
      <c r="AG3095" s="4"/>
      <c r="AH3095" s="4"/>
      <c r="AI3095" s="4"/>
      <c r="AJ3095" s="1"/>
      <c r="AK3095" s="1"/>
      <c r="AL3095" s="1"/>
      <c r="AM3095" s="1"/>
    </row>
    <row r="3096" spans="1:39" ht="15" customHeight="1" x14ac:dyDescent="0.2">
      <c r="A3096" s="74"/>
      <c r="B3096" s="2"/>
      <c r="C3096" s="2"/>
      <c r="D3096" s="45"/>
      <c r="E3096" s="18"/>
      <c r="F3096" s="8"/>
      <c r="G3096" s="8"/>
      <c r="H3096" s="14"/>
      <c r="I3096" s="8"/>
      <c r="J3096" s="1"/>
      <c r="K3096" s="1"/>
      <c r="L3096" s="2"/>
      <c r="M3096" s="2"/>
      <c r="N3096" s="2"/>
      <c r="O3096" s="15"/>
      <c r="P3096" s="17"/>
      <c r="Q3096" s="2"/>
      <c r="R3096" s="4"/>
      <c r="S3096" s="15"/>
      <c r="T3096" s="15"/>
      <c r="U3096" s="16"/>
      <c r="V3096" s="2"/>
      <c r="W3096" s="3"/>
      <c r="X3096" s="5"/>
      <c r="Y3096" s="8"/>
      <c r="Z3096" s="5"/>
      <c r="AA3096" s="1"/>
      <c r="AB3096" s="8"/>
      <c r="AC3096" s="3"/>
      <c r="AD3096" s="1"/>
      <c r="AE3096" s="3"/>
      <c r="AF3096" s="3"/>
      <c r="AG3096" s="4"/>
      <c r="AH3096" s="4"/>
      <c r="AI3096" s="4"/>
      <c r="AJ3096" s="1"/>
      <c r="AK3096" s="1"/>
      <c r="AL3096" s="1"/>
      <c r="AM3096" s="1"/>
    </row>
    <row r="3097" spans="1:39" ht="15" customHeight="1" x14ac:dyDescent="0.2">
      <c r="A3097" s="74"/>
      <c r="B3097" s="2"/>
      <c r="C3097" s="2"/>
      <c r="D3097" s="45"/>
      <c r="E3097" s="18"/>
      <c r="F3097" s="8"/>
      <c r="G3097" s="8"/>
      <c r="H3097" s="14"/>
      <c r="I3097" s="8"/>
      <c r="J3097" s="1"/>
      <c r="K3097" s="1"/>
      <c r="L3097" s="2"/>
      <c r="M3097" s="2"/>
      <c r="N3097" s="2"/>
      <c r="O3097" s="15"/>
      <c r="P3097" s="17"/>
      <c r="Q3097" s="2"/>
      <c r="R3097" s="4"/>
      <c r="S3097" s="15"/>
      <c r="T3097" s="15"/>
      <c r="U3097" s="16"/>
      <c r="V3097" s="2"/>
      <c r="W3097" s="3"/>
      <c r="X3097" s="5"/>
      <c r="Y3097" s="8"/>
      <c r="Z3097" s="5"/>
      <c r="AA3097" s="1"/>
      <c r="AB3097" s="8"/>
      <c r="AC3097" s="3"/>
      <c r="AD3097" s="1"/>
      <c r="AE3097" s="3"/>
      <c r="AF3097" s="3"/>
      <c r="AG3097" s="4"/>
      <c r="AH3097" s="4"/>
      <c r="AI3097" s="4"/>
      <c r="AJ3097" s="1"/>
      <c r="AK3097" s="1"/>
      <c r="AL3097" s="1"/>
      <c r="AM3097" s="1"/>
    </row>
    <row r="3098" spans="1:39" ht="15" customHeight="1" x14ac:dyDescent="0.2">
      <c r="A3098" s="74"/>
      <c r="B3098" s="2"/>
      <c r="C3098" s="2"/>
      <c r="D3098" s="45"/>
      <c r="E3098" s="18"/>
      <c r="F3098" s="8"/>
      <c r="G3098" s="8"/>
      <c r="H3098" s="14"/>
      <c r="I3098" s="8"/>
      <c r="J3098" s="1"/>
      <c r="K3098" s="1"/>
      <c r="L3098" s="2"/>
      <c r="M3098" s="2"/>
      <c r="N3098" s="2"/>
      <c r="O3098" s="15"/>
      <c r="P3098" s="17"/>
      <c r="Q3098" s="2"/>
      <c r="R3098" s="4"/>
      <c r="S3098" s="15"/>
      <c r="T3098" s="15"/>
      <c r="U3098" s="16"/>
      <c r="V3098" s="2"/>
      <c r="W3098" s="3"/>
      <c r="X3098" s="5"/>
      <c r="Y3098" s="8"/>
      <c r="Z3098" s="5"/>
      <c r="AA3098" s="1"/>
      <c r="AB3098" s="8"/>
      <c r="AC3098" s="3"/>
      <c r="AD3098" s="1"/>
      <c r="AE3098" s="3"/>
      <c r="AF3098" s="3"/>
      <c r="AG3098" s="4"/>
      <c r="AH3098" s="4"/>
      <c r="AI3098" s="4"/>
      <c r="AJ3098" s="1"/>
      <c r="AK3098" s="1"/>
      <c r="AL3098" s="1"/>
      <c r="AM3098" s="1"/>
    </row>
    <row r="3099" spans="1:39" ht="15" customHeight="1" x14ac:dyDescent="0.2">
      <c r="A3099" s="74"/>
      <c r="B3099" s="2"/>
      <c r="C3099" s="2"/>
      <c r="D3099" s="45"/>
      <c r="E3099" s="18"/>
      <c r="F3099" s="8"/>
      <c r="G3099" s="8"/>
      <c r="H3099" s="14"/>
      <c r="I3099" s="8"/>
      <c r="J3099" s="1"/>
      <c r="K3099" s="1"/>
      <c r="L3099" s="2"/>
      <c r="M3099" s="2"/>
      <c r="N3099" s="2"/>
      <c r="O3099" s="15"/>
      <c r="P3099" s="17"/>
      <c r="Q3099" s="2"/>
      <c r="R3099" s="4"/>
      <c r="S3099" s="15"/>
      <c r="T3099" s="15"/>
      <c r="U3099" s="16"/>
      <c r="V3099" s="2"/>
      <c r="W3099" s="3"/>
      <c r="X3099" s="5"/>
      <c r="Y3099" s="8"/>
      <c r="Z3099" s="5"/>
      <c r="AA3099" s="1"/>
      <c r="AB3099" s="8"/>
      <c r="AC3099" s="3"/>
      <c r="AD3099" s="1"/>
      <c r="AE3099" s="3"/>
      <c r="AF3099" s="3"/>
      <c r="AG3099" s="4"/>
      <c r="AH3099" s="4"/>
      <c r="AI3099" s="4"/>
      <c r="AJ3099" s="1"/>
      <c r="AK3099" s="1"/>
      <c r="AL3099" s="1"/>
      <c r="AM3099" s="1"/>
    </row>
    <row r="3100" spans="1:39" ht="15" customHeight="1" x14ac:dyDescent="0.2">
      <c r="A3100" s="74"/>
      <c r="B3100" s="2"/>
      <c r="C3100" s="2"/>
      <c r="D3100" s="45"/>
      <c r="E3100" s="18"/>
      <c r="F3100" s="8"/>
      <c r="G3100" s="8"/>
      <c r="H3100" s="14"/>
      <c r="I3100" s="8"/>
      <c r="J3100" s="1"/>
      <c r="K3100" s="1"/>
      <c r="L3100" s="2"/>
      <c r="M3100" s="2"/>
      <c r="N3100" s="2"/>
      <c r="O3100" s="15"/>
      <c r="P3100" s="17"/>
      <c r="Q3100" s="2"/>
      <c r="R3100" s="4"/>
      <c r="S3100" s="15"/>
      <c r="T3100" s="15"/>
      <c r="U3100" s="16"/>
      <c r="V3100" s="2"/>
      <c r="W3100" s="3"/>
      <c r="X3100" s="5"/>
      <c r="Y3100" s="8"/>
      <c r="Z3100" s="5"/>
      <c r="AA3100" s="1"/>
      <c r="AB3100" s="8"/>
      <c r="AC3100" s="3"/>
      <c r="AD3100" s="1"/>
      <c r="AE3100" s="3"/>
      <c r="AF3100" s="3"/>
      <c r="AG3100" s="4"/>
      <c r="AH3100" s="4"/>
      <c r="AI3100" s="4"/>
      <c r="AJ3100" s="1"/>
      <c r="AK3100" s="1"/>
      <c r="AL3100" s="1"/>
      <c r="AM3100" s="1"/>
    </row>
    <row r="3101" spans="1:39" ht="15" customHeight="1" x14ac:dyDescent="0.2">
      <c r="A3101" s="74"/>
      <c r="B3101" s="2"/>
      <c r="C3101" s="2"/>
      <c r="D3101" s="45"/>
      <c r="E3101" s="18"/>
      <c r="F3101" s="8"/>
      <c r="G3101" s="8"/>
      <c r="H3101" s="14"/>
      <c r="I3101" s="8"/>
      <c r="J3101" s="1"/>
      <c r="K3101" s="1"/>
      <c r="L3101" s="2"/>
      <c r="M3101" s="2"/>
      <c r="N3101" s="2"/>
      <c r="O3101" s="15"/>
      <c r="P3101" s="17"/>
      <c r="Q3101" s="2"/>
      <c r="R3101" s="4"/>
      <c r="S3101" s="15"/>
      <c r="T3101" s="15"/>
      <c r="U3101" s="16"/>
      <c r="V3101" s="2"/>
      <c r="W3101" s="3"/>
      <c r="X3101" s="5"/>
      <c r="Y3101" s="8"/>
      <c r="Z3101" s="5"/>
      <c r="AA3101" s="1"/>
      <c r="AB3101" s="8"/>
      <c r="AC3101" s="3"/>
      <c r="AD3101" s="1"/>
      <c r="AE3101" s="3"/>
      <c r="AF3101" s="3"/>
      <c r="AG3101" s="4"/>
      <c r="AH3101" s="4"/>
      <c r="AI3101" s="4"/>
      <c r="AJ3101" s="1"/>
      <c r="AK3101" s="1"/>
      <c r="AL3101" s="1"/>
      <c r="AM3101" s="1"/>
    </row>
    <row r="3102" spans="1:39" ht="15" customHeight="1" x14ac:dyDescent="0.2">
      <c r="A3102" s="74"/>
      <c r="B3102" s="2"/>
      <c r="C3102" s="2"/>
      <c r="D3102" s="45"/>
      <c r="E3102" s="18"/>
      <c r="F3102" s="8"/>
      <c r="G3102" s="8"/>
      <c r="H3102" s="14"/>
      <c r="I3102" s="8"/>
      <c r="J3102" s="1"/>
      <c r="K3102" s="1"/>
      <c r="L3102" s="2"/>
      <c r="M3102" s="2"/>
      <c r="N3102" s="2"/>
      <c r="O3102" s="15"/>
      <c r="P3102" s="17"/>
      <c r="Q3102" s="2"/>
      <c r="R3102" s="4"/>
      <c r="S3102" s="15"/>
      <c r="T3102" s="15"/>
      <c r="U3102" s="16"/>
      <c r="V3102" s="2"/>
      <c r="W3102" s="3"/>
      <c r="X3102" s="5"/>
      <c r="Y3102" s="8"/>
      <c r="Z3102" s="5"/>
      <c r="AA3102" s="1"/>
      <c r="AB3102" s="8"/>
      <c r="AC3102" s="3"/>
      <c r="AD3102" s="1"/>
      <c r="AE3102" s="3"/>
      <c r="AF3102" s="3"/>
      <c r="AG3102" s="4"/>
      <c r="AH3102" s="4"/>
      <c r="AI3102" s="4"/>
      <c r="AJ3102" s="1"/>
      <c r="AK3102" s="1"/>
      <c r="AL3102" s="1"/>
      <c r="AM3102" s="1"/>
    </row>
    <row r="3103" spans="1:39" ht="15" customHeight="1" x14ac:dyDescent="0.2">
      <c r="A3103" s="74"/>
      <c r="B3103" s="2"/>
      <c r="C3103" s="2"/>
      <c r="D3103" s="45"/>
      <c r="E3103" s="18"/>
      <c r="F3103" s="8"/>
      <c r="G3103" s="8"/>
      <c r="H3103" s="14"/>
      <c r="I3103" s="8"/>
      <c r="J3103" s="1"/>
      <c r="K3103" s="1"/>
      <c r="L3103" s="2"/>
      <c r="M3103" s="2"/>
      <c r="N3103" s="2"/>
      <c r="O3103" s="15"/>
      <c r="P3103" s="17"/>
      <c r="Q3103" s="2"/>
      <c r="R3103" s="4"/>
      <c r="S3103" s="15"/>
      <c r="T3103" s="15"/>
      <c r="U3103" s="16"/>
      <c r="V3103" s="2"/>
      <c r="W3103" s="3"/>
      <c r="X3103" s="5"/>
      <c r="Y3103" s="8"/>
      <c r="Z3103" s="5"/>
      <c r="AA3103" s="1"/>
      <c r="AB3103" s="8"/>
      <c r="AC3103" s="3"/>
      <c r="AD3103" s="1"/>
      <c r="AE3103" s="3"/>
      <c r="AF3103" s="3"/>
      <c r="AG3103" s="4"/>
      <c r="AH3103" s="4"/>
      <c r="AI3103" s="4"/>
      <c r="AJ3103" s="1"/>
      <c r="AK3103" s="1"/>
      <c r="AL3103" s="1"/>
      <c r="AM3103" s="1"/>
    </row>
    <row r="3104" spans="1:39" ht="15" customHeight="1" x14ac:dyDescent="0.2">
      <c r="A3104" s="74"/>
      <c r="B3104" s="2"/>
      <c r="C3104" s="2"/>
      <c r="D3104" s="45"/>
      <c r="E3104" s="18"/>
      <c r="F3104" s="8"/>
      <c r="G3104" s="8"/>
      <c r="H3104" s="14"/>
      <c r="I3104" s="8"/>
      <c r="J3104" s="1"/>
      <c r="K3104" s="1"/>
      <c r="L3104" s="2"/>
      <c r="M3104" s="2"/>
      <c r="N3104" s="2"/>
      <c r="O3104" s="15"/>
      <c r="P3104" s="17"/>
      <c r="Q3104" s="2"/>
      <c r="R3104" s="4"/>
      <c r="S3104" s="15"/>
      <c r="T3104" s="15"/>
      <c r="U3104" s="16"/>
      <c r="V3104" s="2"/>
      <c r="W3104" s="3"/>
      <c r="X3104" s="5"/>
      <c r="Y3104" s="8"/>
      <c r="Z3104" s="5"/>
      <c r="AA3104" s="1"/>
      <c r="AB3104" s="8"/>
      <c r="AC3104" s="3"/>
      <c r="AD3104" s="1"/>
      <c r="AE3104" s="3"/>
      <c r="AF3104" s="3"/>
      <c r="AG3104" s="4"/>
      <c r="AH3104" s="4"/>
      <c r="AI3104" s="4"/>
      <c r="AJ3104" s="1"/>
      <c r="AK3104" s="1"/>
      <c r="AL3104" s="1"/>
      <c r="AM3104" s="1"/>
    </row>
    <row r="3105" spans="1:39" ht="15" customHeight="1" x14ac:dyDescent="0.2">
      <c r="A3105" s="74"/>
      <c r="B3105" s="2"/>
      <c r="C3105" s="2"/>
      <c r="D3105" s="45"/>
      <c r="E3105" s="18"/>
      <c r="F3105" s="8"/>
      <c r="G3105" s="8"/>
      <c r="H3105" s="14"/>
      <c r="I3105" s="8"/>
      <c r="J3105" s="1"/>
      <c r="K3105" s="1"/>
      <c r="L3105" s="2"/>
      <c r="M3105" s="2"/>
      <c r="N3105" s="2"/>
      <c r="O3105" s="15"/>
      <c r="P3105" s="17"/>
      <c r="Q3105" s="2"/>
      <c r="R3105" s="4"/>
      <c r="S3105" s="15"/>
      <c r="T3105" s="15"/>
      <c r="U3105" s="16"/>
      <c r="V3105" s="2"/>
      <c r="W3105" s="3"/>
      <c r="X3105" s="5"/>
      <c r="Y3105" s="8"/>
      <c r="Z3105" s="5"/>
      <c r="AA3105" s="1"/>
      <c r="AB3105" s="8"/>
      <c r="AC3105" s="3"/>
      <c r="AD3105" s="1"/>
      <c r="AE3105" s="3"/>
      <c r="AF3105" s="3"/>
      <c r="AG3105" s="4"/>
      <c r="AH3105" s="4"/>
      <c r="AI3105" s="4"/>
      <c r="AJ3105" s="1"/>
      <c r="AK3105" s="1"/>
      <c r="AL3105" s="1"/>
      <c r="AM3105" s="1"/>
    </row>
    <row r="3106" spans="1:39" ht="15" customHeight="1" x14ac:dyDescent="0.2">
      <c r="A3106" s="74"/>
      <c r="B3106" s="2"/>
      <c r="C3106" s="2"/>
      <c r="D3106" s="45"/>
      <c r="E3106" s="18"/>
      <c r="F3106" s="8"/>
      <c r="G3106" s="8"/>
      <c r="H3106" s="14"/>
      <c r="I3106" s="8"/>
      <c r="J3106" s="1"/>
      <c r="K3106" s="1"/>
      <c r="L3106" s="2"/>
      <c r="M3106" s="2"/>
      <c r="N3106" s="2"/>
      <c r="O3106" s="15"/>
      <c r="P3106" s="17"/>
      <c r="Q3106" s="2"/>
      <c r="R3106" s="4"/>
      <c r="S3106" s="15"/>
      <c r="T3106" s="15"/>
      <c r="U3106" s="16"/>
      <c r="V3106" s="2"/>
      <c r="W3106" s="3"/>
      <c r="X3106" s="5"/>
      <c r="Y3106" s="8"/>
      <c r="Z3106" s="5"/>
      <c r="AA3106" s="1"/>
      <c r="AB3106" s="8"/>
      <c r="AC3106" s="3"/>
      <c r="AD3106" s="1"/>
      <c r="AE3106" s="3"/>
      <c r="AF3106" s="3"/>
      <c r="AG3106" s="4"/>
      <c r="AH3106" s="4"/>
      <c r="AI3106" s="4"/>
      <c r="AJ3106" s="1"/>
      <c r="AK3106" s="1"/>
      <c r="AL3106" s="1"/>
      <c r="AM3106" s="1"/>
    </row>
    <row r="3107" spans="1:39" ht="15" customHeight="1" x14ac:dyDescent="0.2">
      <c r="A3107" s="74"/>
      <c r="B3107" s="2"/>
      <c r="C3107" s="2"/>
      <c r="D3107" s="45"/>
      <c r="E3107" s="18"/>
      <c r="F3107" s="8"/>
      <c r="G3107" s="8"/>
      <c r="H3107" s="14"/>
      <c r="I3107" s="8"/>
      <c r="J3107" s="1"/>
      <c r="K3107" s="1"/>
      <c r="L3107" s="2"/>
      <c r="M3107" s="2"/>
      <c r="N3107" s="2"/>
      <c r="O3107" s="15"/>
      <c r="P3107" s="17"/>
      <c r="Q3107" s="2"/>
      <c r="R3107" s="4"/>
      <c r="S3107" s="15"/>
      <c r="T3107" s="15"/>
      <c r="U3107" s="16"/>
      <c r="V3107" s="2"/>
      <c r="W3107" s="3"/>
      <c r="X3107" s="5"/>
      <c r="Y3107" s="8"/>
      <c r="Z3107" s="5"/>
      <c r="AA3107" s="1"/>
      <c r="AB3107" s="8"/>
      <c r="AC3107" s="3"/>
      <c r="AD3107" s="1"/>
      <c r="AE3107" s="3"/>
      <c r="AF3107" s="3"/>
      <c r="AG3107" s="4"/>
      <c r="AH3107" s="4"/>
      <c r="AI3107" s="4"/>
      <c r="AJ3107" s="1"/>
      <c r="AK3107" s="1"/>
      <c r="AL3107" s="1"/>
      <c r="AM3107" s="1"/>
    </row>
    <row r="3108" spans="1:39" ht="15" customHeight="1" x14ac:dyDescent="0.2">
      <c r="A3108" s="74"/>
      <c r="B3108" s="2"/>
      <c r="C3108" s="2"/>
      <c r="D3108" s="45"/>
      <c r="E3108" s="18"/>
      <c r="F3108" s="8"/>
      <c r="G3108" s="8"/>
      <c r="H3108" s="14"/>
      <c r="I3108" s="8"/>
      <c r="J3108" s="1"/>
      <c r="K3108" s="1"/>
      <c r="L3108" s="2"/>
      <c r="M3108" s="2"/>
      <c r="N3108" s="2"/>
      <c r="O3108" s="15"/>
      <c r="P3108" s="17"/>
      <c r="Q3108" s="2"/>
      <c r="R3108" s="4"/>
      <c r="S3108" s="15"/>
      <c r="T3108" s="15"/>
      <c r="U3108" s="16"/>
      <c r="V3108" s="2"/>
      <c r="W3108" s="3"/>
      <c r="X3108" s="5"/>
      <c r="Y3108" s="8"/>
      <c r="Z3108" s="5"/>
      <c r="AA3108" s="1"/>
      <c r="AB3108" s="8"/>
      <c r="AC3108" s="3"/>
      <c r="AD3108" s="1"/>
      <c r="AE3108" s="3"/>
      <c r="AF3108" s="3"/>
      <c r="AG3108" s="4"/>
      <c r="AH3108" s="4"/>
      <c r="AI3108" s="4"/>
      <c r="AJ3108" s="1"/>
      <c r="AK3108" s="1"/>
      <c r="AL3108" s="1"/>
      <c r="AM3108" s="1"/>
    </row>
    <row r="3109" spans="1:39" ht="15" customHeight="1" x14ac:dyDescent="0.2">
      <c r="A3109" s="74"/>
      <c r="B3109" s="2"/>
      <c r="C3109" s="2"/>
      <c r="D3109" s="45"/>
      <c r="E3109" s="18"/>
      <c r="F3109" s="8"/>
      <c r="G3109" s="8"/>
      <c r="H3109" s="14"/>
      <c r="I3109" s="8"/>
      <c r="J3109" s="1"/>
      <c r="K3109" s="1"/>
      <c r="L3109" s="2"/>
      <c r="M3109" s="2"/>
      <c r="N3109" s="2"/>
      <c r="O3109" s="15"/>
      <c r="P3109" s="17"/>
      <c r="Q3109" s="2"/>
      <c r="R3109" s="4"/>
      <c r="S3109" s="15"/>
      <c r="T3109" s="15"/>
      <c r="U3109" s="16"/>
      <c r="V3109" s="2"/>
      <c r="W3109" s="3"/>
      <c r="X3109" s="5"/>
      <c r="Y3109" s="8"/>
      <c r="Z3109" s="5"/>
      <c r="AA3109" s="1"/>
      <c r="AB3109" s="8"/>
      <c r="AC3109" s="3"/>
      <c r="AD3109" s="1"/>
      <c r="AE3109" s="3"/>
      <c r="AF3109" s="3"/>
      <c r="AG3109" s="4"/>
      <c r="AH3109" s="4"/>
      <c r="AI3109" s="4"/>
      <c r="AJ3109" s="1"/>
      <c r="AK3109" s="1"/>
      <c r="AL3109" s="1"/>
      <c r="AM3109" s="1"/>
    </row>
    <row r="3110" spans="1:39" ht="15" customHeight="1" x14ac:dyDescent="0.2">
      <c r="A3110" s="74"/>
      <c r="B3110" s="2"/>
      <c r="C3110" s="2"/>
      <c r="D3110" s="45"/>
      <c r="E3110" s="18"/>
      <c r="F3110" s="8"/>
      <c r="G3110" s="8"/>
      <c r="H3110" s="14"/>
      <c r="I3110" s="8"/>
      <c r="J3110" s="1"/>
      <c r="K3110" s="1"/>
      <c r="L3110" s="2"/>
      <c r="M3110" s="2"/>
      <c r="N3110" s="2"/>
      <c r="O3110" s="15"/>
      <c r="P3110" s="17"/>
      <c r="Q3110" s="2"/>
      <c r="R3110" s="4"/>
      <c r="S3110" s="15"/>
      <c r="T3110" s="15"/>
      <c r="U3110" s="16"/>
      <c r="V3110" s="2"/>
      <c r="W3110" s="3"/>
      <c r="X3110" s="5"/>
      <c r="Y3110" s="8"/>
      <c r="Z3110" s="5"/>
      <c r="AA3110" s="1"/>
      <c r="AB3110" s="8"/>
      <c r="AC3110" s="3"/>
      <c r="AD3110" s="1"/>
      <c r="AE3110" s="3"/>
      <c r="AF3110" s="3"/>
      <c r="AG3110" s="4"/>
      <c r="AH3110" s="4"/>
      <c r="AI3110" s="4"/>
      <c r="AJ3110" s="1"/>
      <c r="AK3110" s="1"/>
      <c r="AL3110" s="1"/>
      <c r="AM3110" s="1"/>
    </row>
    <row r="3111" spans="1:39" ht="15" customHeight="1" x14ac:dyDescent="0.2">
      <c r="A3111" s="74"/>
      <c r="B3111" s="2"/>
      <c r="C3111" s="2"/>
      <c r="D3111" s="45"/>
      <c r="E3111" s="18"/>
      <c r="F3111" s="8"/>
      <c r="G3111" s="8"/>
      <c r="H3111" s="14"/>
      <c r="I3111" s="8"/>
      <c r="J3111" s="1"/>
      <c r="K3111" s="1"/>
      <c r="L3111" s="2"/>
      <c r="M3111" s="2"/>
      <c r="N3111" s="2"/>
      <c r="O3111" s="15"/>
      <c r="P3111" s="17"/>
      <c r="Q3111" s="2"/>
      <c r="R3111" s="4"/>
      <c r="S3111" s="15"/>
      <c r="T3111" s="15"/>
      <c r="U3111" s="16"/>
      <c r="V3111" s="2"/>
      <c r="W3111" s="3"/>
      <c r="X3111" s="5"/>
      <c r="Y3111" s="8"/>
      <c r="Z3111" s="5"/>
      <c r="AA3111" s="1"/>
      <c r="AB3111" s="8"/>
      <c r="AC3111" s="3"/>
      <c r="AD3111" s="1"/>
      <c r="AE3111" s="3"/>
      <c r="AF3111" s="3"/>
      <c r="AG3111" s="4"/>
      <c r="AH3111" s="4"/>
      <c r="AI3111" s="4"/>
      <c r="AJ3111" s="1"/>
      <c r="AK3111" s="1"/>
      <c r="AL3111" s="1"/>
      <c r="AM3111" s="1"/>
    </row>
    <row r="3112" spans="1:39" ht="15" customHeight="1" x14ac:dyDescent="0.2">
      <c r="A3112" s="74"/>
      <c r="B3112" s="2"/>
      <c r="C3112" s="2"/>
      <c r="D3112" s="45"/>
      <c r="E3112" s="18"/>
      <c r="F3112" s="8"/>
      <c r="G3112" s="8"/>
      <c r="H3112" s="14"/>
      <c r="I3112" s="8"/>
      <c r="J3112" s="1"/>
      <c r="K3112" s="1"/>
      <c r="L3112" s="2"/>
      <c r="M3112" s="2"/>
      <c r="N3112" s="2"/>
      <c r="O3112" s="15"/>
      <c r="P3112" s="17"/>
      <c r="Q3112" s="2"/>
      <c r="R3112" s="4"/>
      <c r="S3112" s="15"/>
      <c r="T3112" s="15"/>
      <c r="U3112" s="16"/>
      <c r="V3112" s="2"/>
      <c r="W3112" s="3"/>
      <c r="X3112" s="5"/>
      <c r="Y3112" s="8"/>
      <c r="Z3112" s="5"/>
      <c r="AA3112" s="1"/>
      <c r="AB3112" s="8"/>
      <c r="AC3112" s="3"/>
      <c r="AD3112" s="1"/>
      <c r="AE3112" s="3"/>
      <c r="AF3112" s="3"/>
      <c r="AG3112" s="4"/>
      <c r="AH3112" s="4"/>
      <c r="AI3112" s="4"/>
      <c r="AJ3112" s="1"/>
      <c r="AK3112" s="1"/>
      <c r="AL3112" s="1"/>
      <c r="AM3112" s="1"/>
    </row>
    <row r="3113" spans="1:39" ht="15" customHeight="1" x14ac:dyDescent="0.2">
      <c r="A3113" s="74"/>
      <c r="B3113" s="2"/>
      <c r="C3113" s="2"/>
      <c r="D3113" s="45"/>
      <c r="E3113" s="18"/>
      <c r="F3113" s="8"/>
      <c r="G3113" s="8"/>
      <c r="H3113" s="14"/>
      <c r="I3113" s="8"/>
      <c r="J3113" s="1"/>
      <c r="K3113" s="1"/>
      <c r="L3113" s="2"/>
      <c r="M3113" s="2"/>
      <c r="N3113" s="2"/>
      <c r="O3113" s="15"/>
      <c r="P3113" s="17"/>
      <c r="Q3113" s="2"/>
      <c r="R3113" s="4"/>
      <c r="S3113" s="15"/>
      <c r="T3113" s="15"/>
      <c r="U3113" s="16"/>
      <c r="V3113" s="2"/>
      <c r="W3113" s="3"/>
      <c r="X3113" s="5"/>
      <c r="Y3113" s="8"/>
      <c r="Z3113" s="5"/>
      <c r="AA3113" s="1"/>
      <c r="AB3113" s="8"/>
      <c r="AC3113" s="3"/>
      <c r="AD3113" s="1"/>
      <c r="AE3113" s="3"/>
      <c r="AF3113" s="3"/>
      <c r="AG3113" s="4"/>
      <c r="AH3113" s="4"/>
      <c r="AI3113" s="4"/>
      <c r="AJ3113" s="1"/>
      <c r="AK3113" s="1"/>
      <c r="AL3113" s="1"/>
      <c r="AM3113" s="1"/>
    </row>
    <row r="3114" spans="1:39" ht="15" customHeight="1" x14ac:dyDescent="0.2">
      <c r="A3114" s="74"/>
      <c r="B3114" s="2"/>
      <c r="C3114" s="2"/>
      <c r="D3114" s="45"/>
      <c r="E3114" s="18"/>
      <c r="F3114" s="8"/>
      <c r="G3114" s="8"/>
      <c r="H3114" s="14"/>
      <c r="I3114" s="8"/>
      <c r="J3114" s="1"/>
      <c r="K3114" s="1"/>
      <c r="L3114" s="2"/>
      <c r="M3114" s="2"/>
      <c r="N3114" s="2"/>
      <c r="O3114" s="15"/>
      <c r="P3114" s="17"/>
      <c r="Q3114" s="2"/>
      <c r="R3114" s="4"/>
      <c r="S3114" s="15"/>
      <c r="T3114" s="15"/>
      <c r="U3114" s="16"/>
      <c r="V3114" s="2"/>
      <c r="W3114" s="3"/>
      <c r="X3114" s="5"/>
      <c r="Y3114" s="8"/>
      <c r="Z3114" s="5"/>
      <c r="AA3114" s="1"/>
      <c r="AB3114" s="8"/>
      <c r="AC3114" s="3"/>
      <c r="AD3114" s="1"/>
      <c r="AE3114" s="3"/>
      <c r="AF3114" s="3"/>
      <c r="AG3114" s="4"/>
      <c r="AH3114" s="4"/>
      <c r="AI3114" s="4"/>
      <c r="AJ3114" s="1"/>
      <c r="AK3114" s="1"/>
      <c r="AL3114" s="1"/>
      <c r="AM3114" s="1"/>
    </row>
    <row r="3115" spans="1:39" ht="15" customHeight="1" x14ac:dyDescent="0.2">
      <c r="A3115" s="74"/>
      <c r="B3115" s="2"/>
      <c r="C3115" s="2"/>
      <c r="D3115" s="45"/>
      <c r="E3115" s="18"/>
      <c r="F3115" s="8"/>
      <c r="G3115" s="8"/>
      <c r="H3115" s="14"/>
      <c r="I3115" s="8"/>
      <c r="J3115" s="1"/>
      <c r="K3115" s="1"/>
      <c r="L3115" s="2"/>
      <c r="M3115" s="2"/>
      <c r="N3115" s="2"/>
      <c r="O3115" s="15"/>
      <c r="P3115" s="17"/>
      <c r="Q3115" s="2"/>
      <c r="R3115" s="4"/>
      <c r="S3115" s="15"/>
      <c r="T3115" s="15"/>
      <c r="U3115" s="16"/>
      <c r="V3115" s="2"/>
      <c r="W3115" s="3"/>
      <c r="X3115" s="5"/>
      <c r="Y3115" s="8"/>
      <c r="Z3115" s="5"/>
      <c r="AA3115" s="1"/>
      <c r="AB3115" s="8"/>
      <c r="AC3115" s="3"/>
      <c r="AD3115" s="1"/>
      <c r="AE3115" s="3"/>
      <c r="AF3115" s="3"/>
      <c r="AG3115" s="4"/>
      <c r="AH3115" s="4"/>
      <c r="AI3115" s="4"/>
      <c r="AJ3115" s="1"/>
      <c r="AK3115" s="1"/>
      <c r="AL3115" s="1"/>
      <c r="AM3115" s="1"/>
    </row>
    <row r="3116" spans="1:39" ht="15" customHeight="1" x14ac:dyDescent="0.2">
      <c r="A3116" s="74"/>
      <c r="B3116" s="2"/>
      <c r="C3116" s="2"/>
      <c r="D3116" s="45"/>
      <c r="E3116" s="18"/>
      <c r="F3116" s="8"/>
      <c r="G3116" s="8"/>
      <c r="H3116" s="14"/>
      <c r="I3116" s="8"/>
      <c r="J3116" s="1"/>
      <c r="K3116" s="1"/>
      <c r="L3116" s="2"/>
      <c r="M3116" s="2"/>
      <c r="N3116" s="2"/>
      <c r="O3116" s="15"/>
      <c r="P3116" s="17"/>
      <c r="Q3116" s="2"/>
      <c r="R3116" s="4"/>
      <c r="S3116" s="15"/>
      <c r="T3116" s="15"/>
      <c r="U3116" s="16"/>
      <c r="V3116" s="2"/>
      <c r="W3116" s="3"/>
      <c r="X3116" s="5"/>
      <c r="Y3116" s="8"/>
      <c r="Z3116" s="5"/>
      <c r="AA3116" s="1"/>
      <c r="AB3116" s="8"/>
      <c r="AC3116" s="3"/>
      <c r="AD3116" s="1"/>
      <c r="AE3116" s="3"/>
      <c r="AF3116" s="3"/>
      <c r="AG3116" s="4"/>
      <c r="AH3116" s="4"/>
      <c r="AI3116" s="4"/>
      <c r="AJ3116" s="1"/>
      <c r="AK3116" s="1"/>
      <c r="AL3116" s="1"/>
      <c r="AM3116" s="1"/>
    </row>
    <row r="3117" spans="1:39" ht="15" customHeight="1" x14ac:dyDescent="0.2">
      <c r="A3117" s="74"/>
      <c r="B3117" s="2"/>
      <c r="C3117" s="2"/>
      <c r="D3117" s="45"/>
      <c r="E3117" s="18"/>
      <c r="F3117" s="8"/>
      <c r="G3117" s="8"/>
      <c r="H3117" s="14"/>
      <c r="I3117" s="8"/>
      <c r="J3117" s="1"/>
      <c r="K3117" s="1"/>
      <c r="L3117" s="2"/>
      <c r="M3117" s="2"/>
      <c r="N3117" s="2"/>
      <c r="O3117" s="15"/>
      <c r="P3117" s="17"/>
      <c r="Q3117" s="2"/>
      <c r="R3117" s="4"/>
      <c r="S3117" s="15"/>
      <c r="T3117" s="15"/>
      <c r="U3117" s="16"/>
      <c r="V3117" s="2"/>
      <c r="W3117" s="3"/>
      <c r="X3117" s="5"/>
      <c r="Y3117" s="8"/>
      <c r="Z3117" s="5"/>
      <c r="AA3117" s="1"/>
      <c r="AB3117" s="8"/>
      <c r="AC3117" s="3"/>
      <c r="AD3117" s="1"/>
      <c r="AE3117" s="3"/>
      <c r="AF3117" s="3"/>
      <c r="AG3117" s="4"/>
      <c r="AH3117" s="4"/>
      <c r="AI3117" s="4"/>
      <c r="AJ3117" s="1"/>
      <c r="AK3117" s="1"/>
      <c r="AL3117" s="1"/>
      <c r="AM3117" s="1"/>
    </row>
    <row r="3118" spans="1:39" ht="15" customHeight="1" x14ac:dyDescent="0.2">
      <c r="A3118" s="74"/>
      <c r="B3118" s="2"/>
      <c r="C3118" s="2"/>
      <c r="D3118" s="45"/>
      <c r="E3118" s="18"/>
      <c r="F3118" s="8"/>
      <c r="G3118" s="8"/>
      <c r="H3118" s="14"/>
      <c r="I3118" s="8"/>
      <c r="J3118" s="1"/>
      <c r="K3118" s="1"/>
      <c r="L3118" s="2"/>
      <c r="M3118" s="2"/>
      <c r="N3118" s="2"/>
      <c r="O3118" s="15"/>
      <c r="P3118" s="17"/>
      <c r="Q3118" s="2"/>
      <c r="R3118" s="4"/>
      <c r="S3118" s="15"/>
      <c r="T3118" s="15"/>
      <c r="U3118" s="16"/>
      <c r="V3118" s="2"/>
      <c r="W3118" s="3"/>
      <c r="X3118" s="5"/>
      <c r="Y3118" s="8"/>
      <c r="Z3118" s="5"/>
      <c r="AA3118" s="1"/>
      <c r="AB3118" s="8"/>
      <c r="AC3118" s="3"/>
      <c r="AD3118" s="1"/>
      <c r="AE3118" s="3"/>
      <c r="AF3118" s="3"/>
      <c r="AG3118" s="4"/>
      <c r="AH3118" s="4"/>
      <c r="AI3118" s="4"/>
      <c r="AJ3118" s="1"/>
      <c r="AK3118" s="1"/>
      <c r="AL3118" s="1"/>
      <c r="AM3118" s="1"/>
    </row>
    <row r="3119" spans="1:39" ht="15" customHeight="1" x14ac:dyDescent="0.2">
      <c r="A3119" s="74"/>
      <c r="B3119" s="2"/>
      <c r="C3119" s="2"/>
      <c r="D3119" s="45"/>
      <c r="E3119" s="18"/>
      <c r="F3119" s="8"/>
      <c r="G3119" s="8"/>
      <c r="H3119" s="14"/>
      <c r="I3119" s="8"/>
      <c r="J3119" s="1"/>
      <c r="K3119" s="1"/>
      <c r="L3119" s="2"/>
      <c r="M3119" s="2"/>
      <c r="N3119" s="2"/>
      <c r="O3119" s="15"/>
      <c r="P3119" s="17"/>
      <c r="Q3119" s="2"/>
      <c r="R3119" s="4"/>
      <c r="S3119" s="15"/>
      <c r="T3119" s="15"/>
      <c r="U3119" s="16"/>
      <c r="V3119" s="2"/>
      <c r="W3119" s="3"/>
      <c r="X3119" s="5"/>
      <c r="Y3119" s="8"/>
      <c r="Z3119" s="5"/>
      <c r="AA3119" s="1"/>
      <c r="AB3119" s="8"/>
      <c r="AC3119" s="3"/>
      <c r="AD3119" s="1"/>
      <c r="AE3119" s="3"/>
      <c r="AF3119" s="3"/>
      <c r="AG3119" s="4"/>
      <c r="AH3119" s="4"/>
      <c r="AI3119" s="4"/>
      <c r="AJ3119" s="1"/>
      <c r="AK3119" s="1"/>
      <c r="AL3119" s="1"/>
      <c r="AM3119" s="1"/>
    </row>
    <row r="3120" spans="1:39" ht="15" customHeight="1" x14ac:dyDescent="0.2">
      <c r="A3120" s="74"/>
      <c r="B3120" s="2"/>
      <c r="C3120" s="2"/>
      <c r="D3120" s="45"/>
      <c r="E3120" s="18"/>
      <c r="F3120" s="8"/>
      <c r="G3120" s="8"/>
      <c r="H3120" s="14"/>
      <c r="I3120" s="8"/>
      <c r="J3120" s="1"/>
      <c r="K3120" s="1"/>
      <c r="L3120" s="2"/>
      <c r="M3120" s="2"/>
      <c r="N3120" s="2"/>
      <c r="O3120" s="15"/>
      <c r="P3120" s="17"/>
      <c r="Q3120" s="2"/>
      <c r="R3120" s="4"/>
      <c r="S3120" s="15"/>
      <c r="T3120" s="15"/>
      <c r="U3120" s="16"/>
      <c r="V3120" s="46"/>
      <c r="W3120" s="3"/>
      <c r="X3120" s="5"/>
      <c r="Y3120" s="8"/>
      <c r="Z3120" s="5"/>
      <c r="AA3120" s="21"/>
      <c r="AB3120" s="13"/>
      <c r="AC3120" s="27"/>
      <c r="AD3120" s="21"/>
      <c r="AE3120" s="27"/>
      <c r="AF3120" s="27"/>
      <c r="AG3120" s="35"/>
      <c r="AH3120" s="35"/>
      <c r="AI3120" s="35"/>
      <c r="AJ3120" s="21"/>
      <c r="AK3120" s="21"/>
      <c r="AL3120" s="21"/>
      <c r="AM3120" s="21"/>
    </row>
    <row r="3121" spans="1:39" ht="15" customHeight="1" x14ac:dyDescent="0.2">
      <c r="A3121" s="74"/>
      <c r="B3121" s="2"/>
      <c r="C3121" s="2"/>
      <c r="D3121" s="45"/>
      <c r="E3121" s="18"/>
      <c r="F3121" s="8"/>
      <c r="G3121" s="8"/>
      <c r="H3121" s="14"/>
      <c r="I3121" s="8"/>
      <c r="J3121" s="1"/>
      <c r="K3121" s="1"/>
      <c r="L3121" s="2"/>
      <c r="M3121" s="2"/>
      <c r="N3121" s="2"/>
      <c r="O3121" s="15"/>
      <c r="P3121" s="17"/>
      <c r="Q3121" s="2"/>
      <c r="R3121" s="4"/>
      <c r="S3121" s="15"/>
      <c r="T3121" s="15"/>
      <c r="U3121" s="16"/>
      <c r="V3121" s="2"/>
      <c r="W3121" s="3"/>
      <c r="X3121" s="5"/>
      <c r="Y3121" s="8"/>
      <c r="Z3121" s="5"/>
      <c r="AA3121" s="1"/>
      <c r="AB3121" s="8"/>
      <c r="AC3121" s="3"/>
      <c r="AD3121" s="1"/>
      <c r="AE3121" s="3"/>
      <c r="AF3121" s="3"/>
      <c r="AG3121" s="4"/>
      <c r="AH3121" s="4"/>
      <c r="AI3121" s="4"/>
      <c r="AJ3121" s="1"/>
      <c r="AK3121" s="1"/>
      <c r="AL3121" s="1"/>
      <c r="AM3121" s="1"/>
    </row>
    <row r="3122" spans="1:39" ht="15" customHeight="1" x14ac:dyDescent="0.2">
      <c r="A3122" s="74"/>
      <c r="B3122" s="2"/>
      <c r="C3122" s="2"/>
      <c r="D3122" s="45"/>
      <c r="E3122" s="18"/>
      <c r="F3122" s="8"/>
      <c r="G3122" s="8"/>
      <c r="H3122" s="14"/>
      <c r="I3122" s="8"/>
      <c r="J3122" s="1"/>
      <c r="K3122" s="1"/>
      <c r="L3122" s="2"/>
      <c r="M3122" s="2"/>
      <c r="N3122" s="2"/>
      <c r="O3122" s="15"/>
      <c r="P3122" s="17"/>
      <c r="Q3122" s="2"/>
      <c r="R3122" s="4"/>
      <c r="S3122" s="15"/>
      <c r="T3122" s="15"/>
      <c r="U3122" s="16"/>
      <c r="V3122" s="2"/>
      <c r="W3122" s="3"/>
      <c r="X3122" s="5"/>
      <c r="Y3122" s="8"/>
      <c r="Z3122" s="5"/>
      <c r="AA3122" s="1"/>
      <c r="AB3122" s="8"/>
      <c r="AC3122" s="3"/>
      <c r="AD3122" s="1"/>
      <c r="AE3122" s="3"/>
      <c r="AF3122" s="3"/>
      <c r="AG3122" s="4"/>
      <c r="AH3122" s="4"/>
      <c r="AI3122" s="4"/>
      <c r="AJ3122" s="1"/>
      <c r="AK3122" s="1"/>
      <c r="AL3122" s="1"/>
      <c r="AM3122" s="1"/>
    </row>
    <row r="3123" spans="1:39" ht="15" customHeight="1" x14ac:dyDescent="0.2">
      <c r="A3123" s="74"/>
      <c r="B3123" s="2"/>
      <c r="C3123" s="2"/>
      <c r="D3123" s="45"/>
      <c r="E3123" s="18"/>
      <c r="F3123" s="8"/>
      <c r="G3123" s="8"/>
      <c r="H3123" s="14"/>
      <c r="I3123" s="8"/>
      <c r="J3123" s="1"/>
      <c r="K3123" s="1"/>
      <c r="L3123" s="2"/>
      <c r="M3123" s="2"/>
      <c r="N3123" s="2"/>
      <c r="O3123" s="15"/>
      <c r="P3123" s="17"/>
      <c r="Q3123" s="2"/>
      <c r="R3123" s="4"/>
      <c r="S3123" s="15"/>
      <c r="T3123" s="15"/>
      <c r="U3123" s="16"/>
      <c r="V3123" s="2"/>
      <c r="W3123" s="3"/>
      <c r="X3123" s="5"/>
      <c r="Y3123" s="8"/>
      <c r="Z3123" s="5"/>
      <c r="AA3123" s="1"/>
      <c r="AB3123" s="8"/>
      <c r="AC3123" s="3"/>
      <c r="AD3123" s="1"/>
      <c r="AE3123" s="3"/>
      <c r="AF3123" s="3"/>
      <c r="AG3123" s="4"/>
      <c r="AH3123" s="4"/>
      <c r="AI3123" s="4"/>
      <c r="AJ3123" s="1"/>
      <c r="AK3123" s="1"/>
      <c r="AL3123" s="1"/>
      <c r="AM3123" s="1"/>
    </row>
    <row r="3124" spans="1:39" ht="15" customHeight="1" x14ac:dyDescent="0.2">
      <c r="A3124" s="74"/>
      <c r="B3124" s="2"/>
      <c r="C3124" s="2"/>
      <c r="D3124" s="45"/>
      <c r="E3124" s="18"/>
      <c r="F3124" s="8"/>
      <c r="G3124" s="8"/>
      <c r="H3124" s="14"/>
      <c r="I3124" s="8"/>
      <c r="J3124" s="1"/>
      <c r="K3124" s="1"/>
      <c r="L3124" s="2"/>
      <c r="M3124" s="2"/>
      <c r="N3124" s="2"/>
      <c r="O3124" s="15"/>
      <c r="P3124" s="17"/>
      <c r="Q3124" s="2"/>
      <c r="R3124" s="4"/>
      <c r="S3124" s="15"/>
      <c r="T3124" s="15"/>
      <c r="U3124" s="16"/>
      <c r="V3124" s="2"/>
      <c r="W3124" s="3"/>
      <c r="X3124" s="5"/>
      <c r="Y3124" s="8"/>
      <c r="Z3124" s="5"/>
      <c r="AA3124" s="1"/>
      <c r="AB3124" s="8"/>
      <c r="AC3124" s="3"/>
      <c r="AD3124" s="1"/>
      <c r="AE3124" s="3"/>
      <c r="AF3124" s="3"/>
      <c r="AG3124" s="4"/>
      <c r="AH3124" s="4"/>
      <c r="AI3124" s="4"/>
      <c r="AJ3124" s="1"/>
      <c r="AK3124" s="1"/>
      <c r="AL3124" s="1"/>
      <c r="AM3124" s="1"/>
    </row>
    <row r="3125" spans="1:39" ht="15" customHeight="1" x14ac:dyDescent="0.2">
      <c r="A3125" s="74"/>
      <c r="B3125" s="2"/>
      <c r="C3125" s="2"/>
      <c r="D3125" s="45"/>
      <c r="E3125" s="18"/>
      <c r="F3125" s="8"/>
      <c r="G3125" s="8"/>
      <c r="H3125" s="14"/>
      <c r="I3125" s="8"/>
      <c r="J3125" s="1"/>
      <c r="K3125" s="1"/>
      <c r="L3125" s="2"/>
      <c r="M3125" s="2"/>
      <c r="N3125" s="2"/>
      <c r="O3125" s="15"/>
      <c r="P3125" s="17"/>
      <c r="Q3125" s="2"/>
      <c r="R3125" s="4"/>
      <c r="S3125" s="15"/>
      <c r="T3125" s="15"/>
      <c r="U3125" s="16"/>
      <c r="V3125" s="2"/>
      <c r="W3125" s="3"/>
      <c r="X3125" s="5"/>
      <c r="Y3125" s="8"/>
      <c r="Z3125" s="5"/>
      <c r="AA3125" s="1"/>
      <c r="AB3125" s="8"/>
      <c r="AC3125" s="3"/>
      <c r="AD3125" s="1"/>
      <c r="AE3125" s="3"/>
      <c r="AF3125" s="3"/>
      <c r="AG3125" s="4"/>
      <c r="AH3125" s="4"/>
      <c r="AI3125" s="4"/>
      <c r="AJ3125" s="1"/>
      <c r="AK3125" s="1"/>
      <c r="AL3125" s="1"/>
      <c r="AM3125" s="1"/>
    </row>
    <row r="3126" spans="1:39" ht="15" customHeight="1" x14ac:dyDescent="0.2">
      <c r="A3126" s="74"/>
      <c r="B3126" s="2"/>
      <c r="C3126" s="2"/>
      <c r="D3126" s="45"/>
      <c r="E3126" s="18"/>
      <c r="F3126" s="8"/>
      <c r="G3126" s="8"/>
      <c r="H3126" s="14"/>
      <c r="I3126" s="8"/>
      <c r="J3126" s="1"/>
      <c r="K3126" s="1"/>
      <c r="L3126" s="2"/>
      <c r="M3126" s="2"/>
      <c r="N3126" s="2"/>
      <c r="O3126" s="15"/>
      <c r="P3126" s="17"/>
      <c r="Q3126" s="2"/>
      <c r="R3126" s="4"/>
      <c r="S3126" s="15"/>
      <c r="T3126" s="15"/>
      <c r="U3126" s="16"/>
      <c r="V3126" s="2"/>
      <c r="W3126" s="3"/>
      <c r="X3126" s="5"/>
      <c r="Y3126" s="8"/>
      <c r="Z3126" s="5"/>
      <c r="AA3126" s="1"/>
      <c r="AB3126" s="8"/>
      <c r="AC3126" s="3"/>
      <c r="AD3126" s="1"/>
      <c r="AE3126" s="3"/>
      <c r="AF3126" s="3"/>
      <c r="AG3126" s="4"/>
      <c r="AH3126" s="4"/>
      <c r="AI3126" s="4"/>
      <c r="AJ3126" s="1"/>
      <c r="AK3126" s="1"/>
      <c r="AL3126" s="1"/>
      <c r="AM3126" s="1"/>
    </row>
    <row r="3127" spans="1:39" ht="15" customHeight="1" x14ac:dyDescent="0.2">
      <c r="A3127" s="74"/>
      <c r="B3127" s="2"/>
      <c r="C3127" s="2"/>
      <c r="D3127" s="45"/>
      <c r="E3127" s="18"/>
      <c r="F3127" s="8"/>
      <c r="G3127" s="8"/>
      <c r="H3127" s="14"/>
      <c r="I3127" s="8"/>
      <c r="J3127" s="1"/>
      <c r="K3127" s="1"/>
      <c r="L3127" s="2"/>
      <c r="M3127" s="2"/>
      <c r="N3127" s="2"/>
      <c r="O3127" s="15"/>
      <c r="P3127" s="17"/>
      <c r="Q3127" s="2"/>
      <c r="R3127" s="4"/>
      <c r="S3127" s="15"/>
      <c r="T3127" s="15"/>
      <c r="U3127" s="16"/>
      <c r="V3127" s="2"/>
      <c r="W3127" s="3"/>
      <c r="X3127" s="5"/>
      <c r="Y3127" s="8"/>
      <c r="Z3127" s="5"/>
      <c r="AA3127" s="1"/>
      <c r="AB3127" s="8"/>
      <c r="AC3127" s="3"/>
      <c r="AD3127" s="1"/>
      <c r="AE3127" s="3"/>
      <c r="AF3127" s="3"/>
      <c r="AG3127" s="4"/>
      <c r="AH3127" s="4"/>
      <c r="AI3127" s="4"/>
      <c r="AJ3127" s="1"/>
      <c r="AK3127" s="1"/>
      <c r="AL3127" s="1"/>
      <c r="AM3127" s="1"/>
    </row>
    <row r="3128" spans="1:39" ht="15" customHeight="1" x14ac:dyDescent="0.2">
      <c r="A3128" s="74"/>
      <c r="B3128" s="2"/>
      <c r="C3128" s="2"/>
      <c r="D3128" s="45"/>
      <c r="E3128" s="18"/>
      <c r="F3128" s="8"/>
      <c r="G3128" s="8"/>
      <c r="H3128" s="14"/>
      <c r="I3128" s="8"/>
      <c r="J3128" s="1"/>
      <c r="K3128" s="1"/>
      <c r="L3128" s="2"/>
      <c r="M3128" s="2"/>
      <c r="N3128" s="2"/>
      <c r="O3128" s="15"/>
      <c r="P3128" s="17"/>
      <c r="Q3128" s="2"/>
      <c r="R3128" s="4"/>
      <c r="S3128" s="15"/>
      <c r="T3128" s="15"/>
      <c r="U3128" s="16"/>
      <c r="V3128" s="2"/>
      <c r="W3128" s="3"/>
      <c r="X3128" s="5"/>
      <c r="Y3128" s="8"/>
      <c r="Z3128" s="5"/>
      <c r="AA3128" s="1"/>
      <c r="AB3128" s="8"/>
      <c r="AC3128" s="3"/>
      <c r="AD3128" s="1"/>
      <c r="AE3128" s="3"/>
      <c r="AF3128" s="3"/>
      <c r="AG3128" s="4"/>
      <c r="AH3128" s="4"/>
      <c r="AI3128" s="4"/>
      <c r="AJ3128" s="1"/>
      <c r="AK3128" s="1"/>
      <c r="AL3128" s="1"/>
      <c r="AM3128" s="1"/>
    </row>
    <row r="3129" spans="1:39" ht="15" customHeight="1" x14ac:dyDescent="0.2">
      <c r="A3129" s="74"/>
      <c r="B3129" s="2"/>
      <c r="C3129" s="2"/>
      <c r="D3129" s="45"/>
      <c r="E3129" s="18"/>
      <c r="F3129" s="8"/>
      <c r="G3129" s="8"/>
      <c r="H3129" s="14"/>
      <c r="I3129" s="8"/>
      <c r="J3129" s="1"/>
      <c r="K3129" s="1"/>
      <c r="L3129" s="2"/>
      <c r="M3129" s="2"/>
      <c r="N3129" s="2"/>
      <c r="O3129" s="15"/>
      <c r="P3129" s="17"/>
      <c r="Q3129" s="2"/>
      <c r="R3129" s="4"/>
      <c r="S3129" s="15"/>
      <c r="T3129" s="15"/>
      <c r="U3129" s="16"/>
      <c r="V3129" s="2"/>
      <c r="W3129" s="3"/>
      <c r="X3129" s="5"/>
      <c r="Y3129" s="8"/>
      <c r="Z3129" s="5"/>
      <c r="AA3129" s="1"/>
      <c r="AB3129" s="8"/>
      <c r="AC3129" s="3"/>
      <c r="AD3129" s="1"/>
      <c r="AE3129" s="3"/>
      <c r="AF3129" s="3"/>
      <c r="AG3129" s="4"/>
      <c r="AH3129" s="4"/>
      <c r="AI3129" s="4"/>
      <c r="AJ3129" s="1"/>
      <c r="AK3129" s="1"/>
      <c r="AL3129" s="1"/>
      <c r="AM3129" s="1"/>
    </row>
    <row r="3130" spans="1:39" ht="15" customHeight="1" x14ac:dyDescent="0.2">
      <c r="A3130" s="74"/>
      <c r="B3130" s="2"/>
      <c r="C3130" s="2"/>
      <c r="D3130" s="45"/>
      <c r="E3130" s="18"/>
      <c r="F3130" s="8"/>
      <c r="G3130" s="8"/>
      <c r="H3130" s="14"/>
      <c r="I3130" s="8"/>
      <c r="J3130" s="1"/>
      <c r="K3130" s="1"/>
      <c r="L3130" s="2"/>
      <c r="M3130" s="2"/>
      <c r="N3130" s="2"/>
      <c r="O3130" s="15"/>
      <c r="P3130" s="17"/>
      <c r="Q3130" s="2"/>
      <c r="R3130" s="4"/>
      <c r="S3130" s="15"/>
      <c r="T3130" s="15"/>
      <c r="U3130" s="16"/>
      <c r="V3130" s="2"/>
      <c r="W3130" s="3"/>
      <c r="X3130" s="5"/>
      <c r="Y3130" s="8"/>
      <c r="Z3130" s="5"/>
      <c r="AA3130" s="1"/>
      <c r="AB3130" s="8"/>
      <c r="AC3130" s="3"/>
      <c r="AD3130" s="1"/>
      <c r="AE3130" s="3"/>
      <c r="AF3130" s="3"/>
      <c r="AG3130" s="4"/>
      <c r="AH3130" s="4"/>
      <c r="AI3130" s="4"/>
      <c r="AJ3130" s="1"/>
      <c r="AK3130" s="1"/>
      <c r="AL3130" s="1"/>
      <c r="AM3130" s="1"/>
    </row>
    <row r="3131" spans="1:39" ht="15" customHeight="1" x14ac:dyDescent="0.2">
      <c r="A3131" s="74"/>
      <c r="B3131" s="2"/>
      <c r="C3131" s="2"/>
      <c r="D3131" s="45"/>
      <c r="E3131" s="18"/>
      <c r="F3131" s="8"/>
      <c r="G3131" s="8"/>
      <c r="H3131" s="14"/>
      <c r="I3131" s="8"/>
      <c r="J3131" s="1"/>
      <c r="K3131" s="1"/>
      <c r="L3131" s="2"/>
      <c r="M3131" s="2"/>
      <c r="N3131" s="2"/>
      <c r="O3131" s="15"/>
      <c r="P3131" s="17"/>
      <c r="Q3131" s="2"/>
      <c r="R3131" s="4"/>
      <c r="S3131" s="15"/>
      <c r="T3131" s="15"/>
      <c r="U3131" s="16"/>
      <c r="V3131" s="2"/>
      <c r="W3131" s="3"/>
      <c r="X3131" s="5"/>
      <c r="Y3131" s="8"/>
      <c r="Z3131" s="5"/>
      <c r="AA3131" s="1"/>
      <c r="AB3131" s="8"/>
      <c r="AC3131" s="3"/>
      <c r="AD3131" s="1"/>
      <c r="AE3131" s="3"/>
      <c r="AF3131" s="3"/>
      <c r="AG3131" s="4"/>
      <c r="AH3131" s="4"/>
      <c r="AI3131" s="4"/>
      <c r="AJ3131" s="1"/>
      <c r="AK3131" s="1"/>
      <c r="AL3131" s="1"/>
      <c r="AM3131" s="1"/>
    </row>
    <row r="3132" spans="1:39" ht="15" customHeight="1" x14ac:dyDescent="0.2">
      <c r="A3132" s="74"/>
      <c r="B3132" s="2"/>
      <c r="C3132" s="2"/>
      <c r="D3132" s="45"/>
      <c r="E3132" s="18"/>
      <c r="F3132" s="8"/>
      <c r="G3132" s="8"/>
      <c r="H3132" s="14"/>
      <c r="I3132" s="8"/>
      <c r="J3132" s="1"/>
      <c r="K3132" s="1"/>
      <c r="L3132" s="2"/>
      <c r="M3132" s="2"/>
      <c r="N3132" s="2"/>
      <c r="O3132" s="15"/>
      <c r="P3132" s="17"/>
      <c r="Q3132" s="2"/>
      <c r="R3132" s="4"/>
      <c r="S3132" s="15"/>
      <c r="T3132" s="15"/>
      <c r="U3132" s="16"/>
      <c r="V3132" s="2"/>
      <c r="W3132" s="3"/>
      <c r="X3132" s="5"/>
      <c r="Y3132" s="8"/>
      <c r="Z3132" s="5"/>
      <c r="AA3132" s="1"/>
      <c r="AB3132" s="8"/>
      <c r="AC3132" s="3"/>
      <c r="AD3132" s="1"/>
      <c r="AE3132" s="3"/>
      <c r="AF3132" s="3"/>
      <c r="AG3132" s="4"/>
      <c r="AH3132" s="4"/>
      <c r="AI3132" s="4"/>
      <c r="AJ3132" s="1"/>
      <c r="AK3132" s="1"/>
      <c r="AL3132" s="1"/>
      <c r="AM3132" s="1"/>
    </row>
    <row r="3133" spans="1:39" ht="15" customHeight="1" x14ac:dyDescent="0.2">
      <c r="A3133" s="74"/>
      <c r="B3133" s="2"/>
      <c r="C3133" s="2"/>
      <c r="D3133" s="45"/>
      <c r="E3133" s="18"/>
      <c r="F3133" s="8"/>
      <c r="G3133" s="8"/>
      <c r="H3133" s="14"/>
      <c r="I3133" s="8"/>
      <c r="J3133" s="1"/>
      <c r="K3133" s="1"/>
      <c r="L3133" s="2"/>
      <c r="M3133" s="2"/>
      <c r="N3133" s="2"/>
      <c r="O3133" s="15"/>
      <c r="P3133" s="17"/>
      <c r="Q3133" s="2"/>
      <c r="R3133" s="4"/>
      <c r="S3133" s="15"/>
      <c r="T3133" s="15"/>
      <c r="U3133" s="16"/>
      <c r="V3133" s="2"/>
      <c r="W3133" s="3"/>
      <c r="X3133" s="5"/>
      <c r="Y3133" s="8"/>
      <c r="Z3133" s="5"/>
      <c r="AA3133" s="1"/>
      <c r="AB3133" s="8"/>
      <c r="AC3133" s="3"/>
      <c r="AD3133" s="1"/>
      <c r="AE3133" s="3"/>
      <c r="AF3133" s="3"/>
      <c r="AG3133" s="4"/>
      <c r="AH3133" s="4"/>
      <c r="AI3133" s="4"/>
      <c r="AJ3133" s="1"/>
      <c r="AK3133" s="1"/>
      <c r="AL3133" s="1"/>
      <c r="AM3133" s="1"/>
    </row>
    <row r="3134" spans="1:39" ht="15" customHeight="1" x14ac:dyDescent="0.2">
      <c r="A3134" s="74"/>
      <c r="B3134" s="2"/>
      <c r="C3134" s="2"/>
      <c r="D3134" s="45"/>
      <c r="E3134" s="18"/>
      <c r="F3134" s="8"/>
      <c r="G3134" s="8"/>
      <c r="H3134" s="14"/>
      <c r="I3134" s="8"/>
      <c r="J3134" s="1"/>
      <c r="K3134" s="1"/>
      <c r="L3134" s="2"/>
      <c r="M3134" s="2"/>
      <c r="N3134" s="2"/>
      <c r="O3134" s="15"/>
      <c r="P3134" s="17"/>
      <c r="Q3134" s="2"/>
      <c r="R3134" s="4"/>
      <c r="S3134" s="15"/>
      <c r="T3134" s="15"/>
      <c r="U3134" s="16"/>
      <c r="V3134" s="2"/>
      <c r="W3134" s="3"/>
      <c r="X3134" s="5"/>
      <c r="Y3134" s="8"/>
      <c r="Z3134" s="5"/>
      <c r="AA3134" s="1"/>
      <c r="AB3134" s="8"/>
      <c r="AC3134" s="3"/>
      <c r="AD3134" s="1"/>
      <c r="AE3134" s="3"/>
      <c r="AF3134" s="3"/>
      <c r="AG3134" s="4"/>
      <c r="AH3134" s="4"/>
      <c r="AI3134" s="4"/>
      <c r="AJ3134" s="1"/>
      <c r="AK3134" s="1"/>
      <c r="AL3134" s="1"/>
      <c r="AM3134" s="1"/>
    </row>
    <row r="3135" spans="1:39" ht="15" customHeight="1" x14ac:dyDescent="0.2">
      <c r="A3135" s="74"/>
      <c r="B3135" s="2"/>
      <c r="C3135" s="2"/>
      <c r="D3135" s="45"/>
      <c r="E3135" s="18"/>
      <c r="F3135" s="8"/>
      <c r="G3135" s="8"/>
      <c r="H3135" s="14"/>
      <c r="I3135" s="8"/>
      <c r="J3135" s="1"/>
      <c r="K3135" s="1"/>
      <c r="L3135" s="2"/>
      <c r="M3135" s="2"/>
      <c r="N3135" s="2"/>
      <c r="O3135" s="15"/>
      <c r="P3135" s="17"/>
      <c r="Q3135" s="2"/>
      <c r="R3135" s="4"/>
      <c r="S3135" s="15"/>
      <c r="T3135" s="15"/>
      <c r="U3135" s="16"/>
      <c r="V3135" s="2"/>
      <c r="W3135" s="3"/>
      <c r="X3135" s="5"/>
      <c r="Y3135" s="8"/>
      <c r="Z3135" s="5"/>
      <c r="AA3135" s="1"/>
      <c r="AB3135" s="8"/>
      <c r="AC3135" s="3"/>
      <c r="AD3135" s="1"/>
      <c r="AE3135" s="3"/>
      <c r="AF3135" s="3"/>
      <c r="AG3135" s="4"/>
      <c r="AH3135" s="4"/>
      <c r="AI3135" s="4"/>
      <c r="AJ3135" s="1"/>
      <c r="AK3135" s="1"/>
      <c r="AL3135" s="1"/>
      <c r="AM3135" s="1"/>
    </row>
    <row r="3136" spans="1:39" ht="15" customHeight="1" x14ac:dyDescent="0.2">
      <c r="A3136" s="74"/>
      <c r="B3136" s="2"/>
      <c r="C3136" s="2"/>
      <c r="D3136" s="45"/>
      <c r="E3136" s="18"/>
      <c r="F3136" s="8"/>
      <c r="G3136" s="8"/>
      <c r="H3136" s="14"/>
      <c r="I3136" s="8"/>
      <c r="J3136" s="1"/>
      <c r="K3136" s="1"/>
      <c r="L3136" s="2"/>
      <c r="M3136" s="2"/>
      <c r="N3136" s="2"/>
      <c r="O3136" s="15"/>
      <c r="P3136" s="17"/>
      <c r="Q3136" s="2"/>
      <c r="R3136" s="4"/>
      <c r="S3136" s="15"/>
      <c r="T3136" s="15"/>
      <c r="U3136" s="16"/>
      <c r="V3136" s="2"/>
      <c r="W3136" s="3"/>
      <c r="X3136" s="5"/>
      <c r="Y3136" s="8"/>
      <c r="Z3136" s="5"/>
      <c r="AA3136" s="1"/>
      <c r="AB3136" s="8"/>
      <c r="AC3136" s="3"/>
      <c r="AD3136" s="1"/>
      <c r="AE3136" s="3"/>
      <c r="AF3136" s="3"/>
      <c r="AG3136" s="4"/>
      <c r="AH3136" s="4"/>
      <c r="AI3136" s="4"/>
      <c r="AJ3136" s="1"/>
      <c r="AK3136" s="1"/>
      <c r="AL3136" s="1"/>
      <c r="AM3136" s="1"/>
    </row>
    <row r="3137" spans="1:39" ht="15" customHeight="1" x14ac:dyDescent="0.2">
      <c r="A3137" s="74"/>
      <c r="B3137" s="2"/>
      <c r="C3137" s="2"/>
      <c r="D3137" s="45"/>
      <c r="E3137" s="18"/>
      <c r="F3137" s="8"/>
      <c r="G3137" s="8"/>
      <c r="H3137" s="14"/>
      <c r="I3137" s="8"/>
      <c r="J3137" s="1"/>
      <c r="K3137" s="1"/>
      <c r="L3137" s="2"/>
      <c r="M3137" s="2"/>
      <c r="N3137" s="2"/>
      <c r="O3137" s="15"/>
      <c r="P3137" s="17"/>
      <c r="Q3137" s="2"/>
      <c r="R3137" s="4"/>
      <c r="S3137" s="15"/>
      <c r="T3137" s="15"/>
      <c r="U3137" s="16"/>
      <c r="V3137" s="2"/>
      <c r="W3137" s="3"/>
      <c r="X3137" s="5"/>
      <c r="Y3137" s="8"/>
      <c r="Z3137" s="5"/>
      <c r="AA3137" s="1"/>
      <c r="AB3137" s="8"/>
      <c r="AC3137" s="3"/>
      <c r="AD3137" s="1"/>
      <c r="AE3137" s="3"/>
      <c r="AF3137" s="3"/>
      <c r="AG3137" s="4"/>
      <c r="AH3137" s="4"/>
      <c r="AI3137" s="4"/>
      <c r="AJ3137" s="1"/>
      <c r="AK3137" s="1"/>
      <c r="AL3137" s="1"/>
      <c r="AM3137" s="1"/>
    </row>
    <row r="3138" spans="1:39" ht="15" customHeight="1" x14ac:dyDescent="0.2">
      <c r="A3138" s="74"/>
      <c r="B3138" s="2"/>
      <c r="C3138" s="2"/>
      <c r="D3138" s="45"/>
      <c r="E3138" s="18"/>
      <c r="F3138" s="8"/>
      <c r="G3138" s="8"/>
      <c r="H3138" s="14"/>
      <c r="I3138" s="8"/>
      <c r="J3138" s="1"/>
      <c r="K3138" s="1"/>
      <c r="L3138" s="2"/>
      <c r="M3138" s="2"/>
      <c r="N3138" s="2"/>
      <c r="O3138" s="15"/>
      <c r="P3138" s="17"/>
      <c r="Q3138" s="2"/>
      <c r="R3138" s="4"/>
      <c r="S3138" s="15"/>
      <c r="T3138" s="15"/>
      <c r="U3138" s="16"/>
      <c r="V3138" s="2"/>
      <c r="W3138" s="3"/>
      <c r="X3138" s="5"/>
      <c r="Y3138" s="8"/>
      <c r="Z3138" s="5"/>
      <c r="AA3138" s="1"/>
      <c r="AB3138" s="8"/>
      <c r="AC3138" s="3"/>
      <c r="AD3138" s="1"/>
      <c r="AE3138" s="3"/>
      <c r="AF3138" s="3"/>
      <c r="AG3138" s="4"/>
      <c r="AH3138" s="4"/>
      <c r="AI3138" s="4"/>
      <c r="AJ3138" s="1"/>
      <c r="AK3138" s="1"/>
      <c r="AL3138" s="1"/>
      <c r="AM3138" s="1"/>
    </row>
    <row r="3139" spans="1:39" ht="15" customHeight="1" x14ac:dyDescent="0.2">
      <c r="A3139" s="74"/>
      <c r="B3139" s="2"/>
      <c r="C3139" s="2"/>
      <c r="D3139" s="45"/>
      <c r="E3139" s="18"/>
      <c r="F3139" s="8"/>
      <c r="G3139" s="8"/>
      <c r="H3139" s="14"/>
      <c r="I3139" s="8"/>
      <c r="J3139" s="1"/>
      <c r="K3139" s="1"/>
      <c r="L3139" s="2"/>
      <c r="M3139" s="2"/>
      <c r="N3139" s="2"/>
      <c r="O3139" s="15"/>
      <c r="P3139" s="17"/>
      <c r="Q3139" s="2"/>
      <c r="R3139" s="4"/>
      <c r="S3139" s="15"/>
      <c r="T3139" s="15"/>
      <c r="U3139" s="16"/>
      <c r="V3139" s="2"/>
      <c r="W3139" s="3"/>
      <c r="X3139" s="5"/>
      <c r="Y3139" s="8"/>
      <c r="Z3139" s="5"/>
      <c r="AA3139" s="1"/>
      <c r="AB3139" s="8"/>
      <c r="AC3139" s="3"/>
      <c r="AD3139" s="1"/>
      <c r="AE3139" s="3"/>
      <c r="AF3139" s="3"/>
      <c r="AG3139" s="4"/>
      <c r="AH3139" s="4"/>
      <c r="AI3139" s="4"/>
      <c r="AJ3139" s="1"/>
      <c r="AK3139" s="1"/>
      <c r="AL3139" s="1"/>
      <c r="AM3139" s="1"/>
    </row>
    <row r="3140" spans="1:39" ht="15" customHeight="1" x14ac:dyDescent="0.2">
      <c r="A3140" s="74"/>
      <c r="B3140" s="2"/>
      <c r="C3140" s="2"/>
      <c r="D3140" s="45"/>
      <c r="E3140" s="18"/>
      <c r="F3140" s="8"/>
      <c r="G3140" s="8"/>
      <c r="H3140" s="14"/>
      <c r="I3140" s="8"/>
      <c r="J3140" s="1"/>
      <c r="K3140" s="1"/>
      <c r="L3140" s="2"/>
      <c r="M3140" s="2"/>
      <c r="N3140" s="2"/>
      <c r="O3140" s="15"/>
      <c r="P3140" s="17"/>
      <c r="Q3140" s="2"/>
      <c r="R3140" s="4"/>
      <c r="S3140" s="15"/>
      <c r="T3140" s="15"/>
      <c r="U3140" s="16"/>
      <c r="V3140" s="2"/>
      <c r="W3140" s="3"/>
      <c r="X3140" s="5"/>
      <c r="Y3140" s="8"/>
      <c r="Z3140" s="5"/>
      <c r="AA3140" s="1"/>
      <c r="AB3140" s="8"/>
      <c r="AC3140" s="3"/>
      <c r="AD3140" s="1"/>
      <c r="AE3140" s="3"/>
      <c r="AF3140" s="3"/>
      <c r="AG3140" s="4"/>
      <c r="AH3140" s="4"/>
      <c r="AI3140" s="4"/>
      <c r="AJ3140" s="1"/>
      <c r="AK3140" s="1"/>
      <c r="AL3140" s="1"/>
      <c r="AM3140" s="1"/>
    </row>
    <row r="3141" spans="1:39" ht="15" customHeight="1" x14ac:dyDescent="0.2">
      <c r="A3141" s="74"/>
      <c r="B3141" s="2"/>
      <c r="C3141" s="2"/>
      <c r="D3141" s="45"/>
      <c r="E3141" s="18"/>
      <c r="F3141" s="8"/>
      <c r="G3141" s="8"/>
      <c r="H3141" s="14"/>
      <c r="I3141" s="8"/>
      <c r="J3141" s="1"/>
      <c r="K3141" s="1"/>
      <c r="L3141" s="2"/>
      <c r="M3141" s="2"/>
      <c r="N3141" s="2"/>
      <c r="O3141" s="15"/>
      <c r="P3141" s="17"/>
      <c r="Q3141" s="2"/>
      <c r="R3141" s="4"/>
      <c r="S3141" s="15"/>
      <c r="T3141" s="15"/>
      <c r="U3141" s="16"/>
      <c r="V3141" s="2"/>
      <c r="W3141" s="3"/>
      <c r="X3141" s="5"/>
      <c r="Y3141" s="8"/>
      <c r="Z3141" s="5"/>
      <c r="AA3141" s="1"/>
      <c r="AB3141" s="8"/>
      <c r="AC3141" s="3"/>
      <c r="AD3141" s="1"/>
      <c r="AE3141" s="3"/>
      <c r="AF3141" s="3"/>
      <c r="AG3141" s="4"/>
      <c r="AH3141" s="4"/>
      <c r="AI3141" s="4"/>
      <c r="AJ3141" s="1"/>
      <c r="AK3141" s="1"/>
      <c r="AL3141" s="1"/>
      <c r="AM3141" s="1"/>
    </row>
    <row r="3142" spans="1:39" ht="15" customHeight="1" x14ac:dyDescent="0.2">
      <c r="A3142" s="74"/>
      <c r="B3142" s="2"/>
      <c r="C3142" s="2"/>
      <c r="D3142" s="45"/>
      <c r="E3142" s="18"/>
      <c r="F3142" s="8"/>
      <c r="G3142" s="8"/>
      <c r="H3142" s="14"/>
      <c r="I3142" s="8"/>
      <c r="J3142" s="1"/>
      <c r="K3142" s="1"/>
      <c r="L3142" s="2"/>
      <c r="M3142" s="2"/>
      <c r="N3142" s="2"/>
      <c r="O3142" s="15"/>
      <c r="P3142" s="17"/>
      <c r="Q3142" s="2"/>
      <c r="R3142" s="4"/>
      <c r="S3142" s="15"/>
      <c r="T3142" s="15"/>
      <c r="U3142" s="16"/>
      <c r="V3142" s="2"/>
      <c r="W3142" s="3"/>
      <c r="X3142" s="5"/>
      <c r="Y3142" s="8"/>
      <c r="Z3142" s="5"/>
      <c r="AA3142" s="1"/>
      <c r="AB3142" s="8"/>
      <c r="AC3142" s="3"/>
      <c r="AD3142" s="1"/>
      <c r="AE3142" s="3"/>
      <c r="AF3142" s="3"/>
      <c r="AG3142" s="4"/>
      <c r="AH3142" s="4"/>
      <c r="AI3142" s="4"/>
      <c r="AJ3142" s="1"/>
      <c r="AK3142" s="1"/>
      <c r="AL3142" s="1"/>
      <c r="AM3142" s="1"/>
    </row>
    <row r="3143" spans="1:39" ht="15" customHeight="1" x14ac:dyDescent="0.2">
      <c r="A3143" s="74"/>
      <c r="B3143" s="2"/>
      <c r="C3143" s="2"/>
      <c r="D3143" s="45"/>
      <c r="E3143" s="18"/>
      <c r="F3143" s="8"/>
      <c r="G3143" s="8"/>
      <c r="H3143" s="14"/>
      <c r="I3143" s="8"/>
      <c r="J3143" s="1"/>
      <c r="K3143" s="1"/>
      <c r="L3143" s="2"/>
      <c r="M3143" s="2"/>
      <c r="N3143" s="2"/>
      <c r="O3143" s="15"/>
      <c r="P3143" s="17"/>
      <c r="Q3143" s="2"/>
      <c r="R3143" s="4"/>
      <c r="S3143" s="15"/>
      <c r="T3143" s="15"/>
      <c r="U3143" s="16"/>
      <c r="V3143" s="2"/>
      <c r="W3143" s="3"/>
      <c r="X3143" s="5"/>
      <c r="Y3143" s="8"/>
      <c r="Z3143" s="5"/>
      <c r="AA3143" s="1"/>
      <c r="AB3143" s="8"/>
      <c r="AC3143" s="3"/>
      <c r="AD3143" s="1"/>
      <c r="AE3143" s="3"/>
      <c r="AF3143" s="3"/>
      <c r="AG3143" s="4"/>
      <c r="AH3143" s="4"/>
      <c r="AI3143" s="4"/>
      <c r="AJ3143" s="1"/>
      <c r="AK3143" s="1"/>
      <c r="AL3143" s="1"/>
      <c r="AM3143" s="1"/>
    </row>
    <row r="3144" spans="1:39" ht="15" customHeight="1" x14ac:dyDescent="0.2">
      <c r="A3144" s="74"/>
      <c r="B3144" s="2"/>
      <c r="C3144" s="2"/>
      <c r="D3144" s="45"/>
      <c r="E3144" s="18"/>
      <c r="F3144" s="8"/>
      <c r="G3144" s="8"/>
      <c r="H3144" s="14"/>
      <c r="I3144" s="8"/>
      <c r="J3144" s="1"/>
      <c r="K3144" s="1"/>
      <c r="L3144" s="2"/>
      <c r="M3144" s="2"/>
      <c r="N3144" s="2"/>
      <c r="O3144" s="15"/>
      <c r="P3144" s="17"/>
      <c r="Q3144" s="2"/>
      <c r="R3144" s="4"/>
      <c r="S3144" s="15"/>
      <c r="T3144" s="15"/>
      <c r="U3144" s="16"/>
      <c r="V3144" s="2"/>
      <c r="W3144" s="3"/>
      <c r="X3144" s="5"/>
      <c r="Y3144" s="8"/>
      <c r="Z3144" s="5"/>
      <c r="AA3144" s="1"/>
      <c r="AB3144" s="8"/>
      <c r="AC3144" s="3"/>
      <c r="AD3144" s="1"/>
      <c r="AE3144" s="3"/>
      <c r="AF3144" s="3"/>
      <c r="AG3144" s="4"/>
      <c r="AH3144" s="4"/>
      <c r="AI3144" s="4"/>
      <c r="AJ3144" s="1"/>
      <c r="AK3144" s="1"/>
      <c r="AL3144" s="1"/>
      <c r="AM3144" s="1"/>
    </row>
    <row r="3145" spans="1:39" ht="15" customHeight="1" x14ac:dyDescent="0.2">
      <c r="A3145" s="74"/>
      <c r="B3145" s="2"/>
      <c r="C3145" s="2"/>
      <c r="D3145" s="45"/>
      <c r="E3145" s="18"/>
      <c r="F3145" s="8"/>
      <c r="G3145" s="8"/>
      <c r="H3145" s="14"/>
      <c r="I3145" s="8"/>
      <c r="J3145" s="1"/>
      <c r="K3145" s="1"/>
      <c r="L3145" s="2"/>
      <c r="M3145" s="2"/>
      <c r="N3145" s="2"/>
      <c r="O3145" s="15"/>
      <c r="P3145" s="17"/>
      <c r="Q3145" s="2"/>
      <c r="R3145" s="4"/>
      <c r="S3145" s="15"/>
      <c r="T3145" s="15"/>
      <c r="U3145" s="16"/>
      <c r="V3145" s="2"/>
      <c r="W3145" s="3"/>
      <c r="X3145" s="5"/>
      <c r="Y3145" s="8"/>
      <c r="Z3145" s="5"/>
      <c r="AA3145" s="1"/>
      <c r="AB3145" s="8"/>
      <c r="AC3145" s="3"/>
      <c r="AD3145" s="1"/>
      <c r="AE3145" s="3"/>
      <c r="AF3145" s="3"/>
      <c r="AG3145" s="4"/>
      <c r="AH3145" s="4"/>
      <c r="AI3145" s="4"/>
      <c r="AJ3145" s="1"/>
      <c r="AK3145" s="1"/>
      <c r="AL3145" s="1"/>
      <c r="AM3145" s="1"/>
    </row>
    <row r="3146" spans="1:39" ht="15" customHeight="1" x14ac:dyDescent="0.2">
      <c r="A3146" s="74"/>
      <c r="B3146" s="2"/>
      <c r="C3146" s="2"/>
      <c r="D3146" s="45"/>
      <c r="E3146" s="18"/>
      <c r="F3146" s="8"/>
      <c r="G3146" s="8"/>
      <c r="H3146" s="14"/>
      <c r="I3146" s="8"/>
      <c r="J3146" s="1"/>
      <c r="K3146" s="1"/>
      <c r="L3146" s="2"/>
      <c r="M3146" s="2"/>
      <c r="N3146" s="2"/>
      <c r="O3146" s="15"/>
      <c r="P3146" s="17"/>
      <c r="Q3146" s="2"/>
      <c r="R3146" s="4"/>
      <c r="S3146" s="15"/>
      <c r="T3146" s="15"/>
      <c r="U3146" s="16"/>
      <c r="V3146" s="2"/>
      <c r="W3146" s="3"/>
      <c r="X3146" s="5"/>
      <c r="Y3146" s="8"/>
      <c r="Z3146" s="5"/>
      <c r="AA3146" s="1"/>
      <c r="AB3146" s="8"/>
      <c r="AC3146" s="3"/>
      <c r="AD3146" s="1"/>
      <c r="AE3146" s="3"/>
      <c r="AF3146" s="3"/>
      <c r="AG3146" s="4"/>
      <c r="AH3146" s="4"/>
      <c r="AI3146" s="4"/>
      <c r="AJ3146" s="1"/>
      <c r="AK3146" s="1"/>
      <c r="AL3146" s="1"/>
      <c r="AM3146" s="1"/>
    </row>
    <row r="3147" spans="1:39" ht="15" customHeight="1" x14ac:dyDescent="0.2">
      <c r="A3147" s="74"/>
      <c r="B3147" s="2"/>
      <c r="C3147" s="2"/>
      <c r="D3147" s="45"/>
      <c r="E3147" s="18"/>
      <c r="F3147" s="8"/>
      <c r="G3147" s="8"/>
      <c r="H3147" s="14"/>
      <c r="I3147" s="8"/>
      <c r="J3147" s="1"/>
      <c r="K3147" s="1"/>
      <c r="L3147" s="2"/>
      <c r="M3147" s="2"/>
      <c r="N3147" s="2"/>
      <c r="O3147" s="15"/>
      <c r="P3147" s="17"/>
      <c r="Q3147" s="2"/>
      <c r="R3147" s="4"/>
      <c r="S3147" s="15"/>
      <c r="T3147" s="15"/>
      <c r="U3147" s="16"/>
      <c r="V3147" s="2"/>
      <c r="W3147" s="3"/>
      <c r="X3147" s="5"/>
      <c r="Y3147" s="8"/>
      <c r="Z3147" s="5"/>
      <c r="AA3147" s="1"/>
      <c r="AB3147" s="8"/>
      <c r="AC3147" s="3"/>
      <c r="AD3147" s="1"/>
      <c r="AE3147" s="3"/>
      <c r="AF3147" s="3"/>
      <c r="AG3147" s="4"/>
      <c r="AH3147" s="4"/>
      <c r="AI3147" s="4"/>
      <c r="AJ3147" s="1"/>
      <c r="AK3147" s="1"/>
      <c r="AL3147" s="1"/>
      <c r="AM3147" s="1"/>
    </row>
    <row r="3148" spans="1:39" ht="15" customHeight="1" x14ac:dyDescent="0.2">
      <c r="A3148" s="74"/>
      <c r="B3148" s="2"/>
      <c r="C3148" s="2"/>
      <c r="D3148" s="45"/>
      <c r="E3148" s="18"/>
      <c r="F3148" s="8"/>
      <c r="G3148" s="8"/>
      <c r="H3148" s="14"/>
      <c r="I3148" s="8"/>
      <c r="J3148" s="1"/>
      <c r="K3148" s="1"/>
      <c r="L3148" s="2"/>
      <c r="M3148" s="2"/>
      <c r="N3148" s="2"/>
      <c r="O3148" s="15"/>
      <c r="P3148" s="17"/>
      <c r="Q3148" s="2"/>
      <c r="R3148" s="4"/>
      <c r="S3148" s="15"/>
      <c r="T3148" s="15"/>
      <c r="U3148" s="16"/>
      <c r="V3148" s="2"/>
      <c r="W3148" s="3"/>
      <c r="X3148" s="5"/>
      <c r="Y3148" s="8"/>
      <c r="Z3148" s="5"/>
      <c r="AA3148" s="1"/>
      <c r="AB3148" s="8"/>
      <c r="AC3148" s="3"/>
      <c r="AD3148" s="1"/>
      <c r="AE3148" s="3"/>
      <c r="AF3148" s="3"/>
      <c r="AG3148" s="4"/>
      <c r="AH3148" s="4"/>
      <c r="AI3148" s="4"/>
      <c r="AJ3148" s="1"/>
      <c r="AK3148" s="1"/>
      <c r="AL3148" s="1"/>
      <c r="AM3148" s="1"/>
    </row>
    <row r="3149" spans="1:39" ht="15" customHeight="1" x14ac:dyDescent="0.2">
      <c r="A3149" s="74"/>
      <c r="B3149" s="2"/>
      <c r="C3149" s="2"/>
      <c r="D3149" s="45"/>
      <c r="E3149" s="18"/>
      <c r="F3149" s="8"/>
      <c r="G3149" s="8"/>
      <c r="H3149" s="14"/>
      <c r="I3149" s="8"/>
      <c r="J3149" s="1"/>
      <c r="K3149" s="1"/>
      <c r="L3149" s="2"/>
      <c r="M3149" s="2"/>
      <c r="N3149" s="2"/>
      <c r="O3149" s="15"/>
      <c r="P3149" s="17"/>
      <c r="Q3149" s="2"/>
      <c r="R3149" s="4"/>
      <c r="S3149" s="15"/>
      <c r="T3149" s="15"/>
      <c r="U3149" s="16"/>
      <c r="V3149" s="2"/>
      <c r="W3149" s="3"/>
      <c r="X3149" s="5"/>
      <c r="Y3149" s="8"/>
      <c r="Z3149" s="5"/>
      <c r="AA3149" s="1"/>
      <c r="AB3149" s="8"/>
      <c r="AC3149" s="3"/>
      <c r="AD3149" s="1"/>
      <c r="AE3149" s="3"/>
      <c r="AF3149" s="3"/>
      <c r="AG3149" s="4"/>
      <c r="AH3149" s="4"/>
      <c r="AI3149" s="4"/>
      <c r="AJ3149" s="1"/>
      <c r="AK3149" s="1"/>
      <c r="AL3149" s="1"/>
      <c r="AM3149" s="1"/>
    </row>
    <row r="3150" spans="1:39" ht="15" customHeight="1" x14ac:dyDescent="0.2">
      <c r="A3150" s="74"/>
      <c r="B3150" s="2"/>
      <c r="C3150" s="2"/>
      <c r="D3150" s="45"/>
      <c r="E3150" s="18"/>
      <c r="F3150" s="8"/>
      <c r="G3150" s="8"/>
      <c r="H3150" s="14"/>
      <c r="I3150" s="8"/>
      <c r="J3150" s="1"/>
      <c r="K3150" s="1"/>
      <c r="L3150" s="2"/>
      <c r="M3150" s="2"/>
      <c r="N3150" s="2"/>
      <c r="O3150" s="15"/>
      <c r="P3150" s="17"/>
      <c r="Q3150" s="2"/>
      <c r="R3150" s="4"/>
      <c r="S3150" s="15"/>
      <c r="T3150" s="15"/>
      <c r="U3150" s="16"/>
      <c r="V3150" s="2"/>
      <c r="W3150" s="3"/>
      <c r="X3150" s="5"/>
      <c r="Y3150" s="8"/>
      <c r="Z3150" s="5"/>
      <c r="AA3150" s="1"/>
      <c r="AB3150" s="8"/>
      <c r="AC3150" s="3"/>
      <c r="AD3150" s="1"/>
      <c r="AE3150" s="3"/>
      <c r="AF3150" s="3"/>
      <c r="AG3150" s="4"/>
      <c r="AH3150" s="4"/>
      <c r="AI3150" s="4"/>
      <c r="AJ3150" s="1"/>
      <c r="AK3150" s="1"/>
      <c r="AL3150" s="1"/>
      <c r="AM3150" s="1"/>
    </row>
    <row r="3151" spans="1:39" ht="15" customHeight="1" x14ac:dyDescent="0.2">
      <c r="A3151" s="74"/>
      <c r="B3151" s="2"/>
      <c r="C3151" s="2"/>
      <c r="D3151" s="45"/>
      <c r="E3151" s="18"/>
      <c r="F3151" s="8"/>
      <c r="G3151" s="8"/>
      <c r="H3151" s="14"/>
      <c r="I3151" s="8"/>
      <c r="J3151" s="1"/>
      <c r="K3151" s="1"/>
      <c r="L3151" s="2"/>
      <c r="M3151" s="2"/>
      <c r="N3151" s="2"/>
      <c r="O3151" s="15"/>
      <c r="P3151" s="17"/>
      <c r="Q3151" s="2"/>
      <c r="R3151" s="4"/>
      <c r="S3151" s="15"/>
      <c r="T3151" s="15"/>
      <c r="U3151" s="16"/>
      <c r="V3151" s="2"/>
      <c r="W3151" s="3"/>
      <c r="X3151" s="5"/>
      <c r="Y3151" s="8"/>
      <c r="Z3151" s="5"/>
      <c r="AA3151" s="1"/>
      <c r="AB3151" s="8"/>
      <c r="AC3151" s="3"/>
      <c r="AD3151" s="1"/>
      <c r="AE3151" s="3"/>
      <c r="AF3151" s="3"/>
      <c r="AG3151" s="4"/>
      <c r="AH3151" s="4"/>
      <c r="AI3151" s="4"/>
      <c r="AJ3151" s="1"/>
      <c r="AK3151" s="1"/>
      <c r="AL3151" s="1"/>
      <c r="AM3151" s="1"/>
    </row>
    <row r="3152" spans="1:39" ht="15" customHeight="1" x14ac:dyDescent="0.2">
      <c r="A3152" s="74"/>
      <c r="B3152" s="2"/>
      <c r="C3152" s="2"/>
      <c r="D3152" s="45"/>
      <c r="E3152" s="18"/>
      <c r="F3152" s="8"/>
      <c r="G3152" s="8"/>
      <c r="H3152" s="14"/>
      <c r="I3152" s="8"/>
      <c r="J3152" s="1"/>
      <c r="K3152" s="1"/>
      <c r="L3152" s="2"/>
      <c r="M3152" s="2"/>
      <c r="N3152" s="2"/>
      <c r="O3152" s="15"/>
      <c r="P3152" s="17"/>
      <c r="Q3152" s="2"/>
      <c r="R3152" s="4"/>
      <c r="S3152" s="15"/>
      <c r="T3152" s="15"/>
      <c r="U3152" s="16"/>
      <c r="V3152" s="2"/>
      <c r="W3152" s="3"/>
      <c r="X3152" s="5"/>
      <c r="Y3152" s="8"/>
      <c r="Z3152" s="5"/>
      <c r="AA3152" s="1"/>
      <c r="AB3152" s="8"/>
      <c r="AC3152" s="3"/>
      <c r="AD3152" s="1"/>
      <c r="AE3152" s="3"/>
      <c r="AF3152" s="3"/>
      <c r="AG3152" s="4"/>
      <c r="AH3152" s="4"/>
      <c r="AI3152" s="4"/>
      <c r="AJ3152" s="1"/>
      <c r="AK3152" s="1"/>
      <c r="AL3152" s="1"/>
      <c r="AM3152" s="1"/>
    </row>
    <row r="3153" spans="1:39" ht="15" customHeight="1" x14ac:dyDescent="0.2">
      <c r="A3153" s="74"/>
      <c r="B3153" s="2"/>
      <c r="C3153" s="2"/>
      <c r="D3153" s="45"/>
      <c r="E3153" s="18"/>
      <c r="F3153" s="8"/>
      <c r="G3153" s="8"/>
      <c r="H3153" s="14"/>
      <c r="I3153" s="8"/>
      <c r="J3153" s="1"/>
      <c r="K3153" s="1"/>
      <c r="L3153" s="2"/>
      <c r="M3153" s="2"/>
      <c r="N3153" s="2"/>
      <c r="O3153" s="15"/>
      <c r="P3153" s="17"/>
      <c r="Q3153" s="2"/>
      <c r="R3153" s="4"/>
      <c r="S3153" s="15"/>
      <c r="T3153" s="15"/>
      <c r="U3153" s="16"/>
      <c r="V3153" s="2"/>
      <c r="W3153" s="3"/>
      <c r="X3153" s="5"/>
      <c r="Y3153" s="8"/>
      <c r="Z3153" s="5"/>
      <c r="AA3153" s="1"/>
      <c r="AB3153" s="8"/>
      <c r="AC3153" s="3"/>
      <c r="AD3153" s="1"/>
      <c r="AE3153" s="3"/>
      <c r="AF3153" s="3"/>
      <c r="AG3153" s="4"/>
      <c r="AH3153" s="4"/>
      <c r="AI3153" s="4"/>
      <c r="AJ3153" s="1"/>
      <c r="AK3153" s="1"/>
      <c r="AL3153" s="1"/>
      <c r="AM3153" s="1"/>
    </row>
    <row r="3154" spans="1:39" ht="15" customHeight="1" x14ac:dyDescent="0.2">
      <c r="A3154" s="74"/>
      <c r="B3154" s="2"/>
      <c r="C3154" s="2"/>
      <c r="D3154" s="45"/>
      <c r="E3154" s="18"/>
      <c r="F3154" s="8"/>
      <c r="G3154" s="8"/>
      <c r="H3154" s="14"/>
      <c r="I3154" s="8"/>
      <c r="J3154" s="1"/>
      <c r="K3154" s="1"/>
      <c r="L3154" s="2"/>
      <c r="M3154" s="2"/>
      <c r="N3154" s="2"/>
      <c r="O3154" s="15"/>
      <c r="P3154" s="17"/>
      <c r="Q3154" s="2"/>
      <c r="R3154" s="4"/>
      <c r="S3154" s="15"/>
      <c r="T3154" s="15"/>
      <c r="U3154" s="16"/>
      <c r="V3154" s="2"/>
      <c r="W3154" s="3"/>
      <c r="X3154" s="5"/>
      <c r="Y3154" s="8"/>
      <c r="Z3154" s="5"/>
      <c r="AA3154" s="1"/>
      <c r="AB3154" s="8"/>
      <c r="AC3154" s="3"/>
      <c r="AD3154" s="1"/>
      <c r="AE3154" s="3"/>
      <c r="AF3154" s="3"/>
      <c r="AG3154" s="4"/>
      <c r="AH3154" s="4"/>
      <c r="AI3154" s="4"/>
      <c r="AJ3154" s="1"/>
      <c r="AK3154" s="1"/>
      <c r="AL3154" s="1"/>
      <c r="AM3154" s="1"/>
    </row>
    <row r="3155" spans="1:39" ht="15" customHeight="1" x14ac:dyDescent="0.2">
      <c r="A3155" s="74"/>
      <c r="B3155" s="2"/>
      <c r="C3155" s="2"/>
      <c r="D3155" s="45"/>
      <c r="E3155" s="18"/>
      <c r="F3155" s="8"/>
      <c r="G3155" s="8"/>
      <c r="H3155" s="14"/>
      <c r="I3155" s="8"/>
      <c r="J3155" s="1"/>
      <c r="K3155" s="1"/>
      <c r="L3155" s="2"/>
      <c r="M3155" s="2"/>
      <c r="N3155" s="2"/>
      <c r="O3155" s="15"/>
      <c r="P3155" s="17"/>
      <c r="Q3155" s="2"/>
      <c r="R3155" s="4"/>
      <c r="S3155" s="15"/>
      <c r="T3155" s="15"/>
      <c r="U3155" s="16"/>
      <c r="V3155" s="2"/>
      <c r="W3155" s="3"/>
      <c r="X3155" s="5"/>
      <c r="Y3155" s="8"/>
      <c r="Z3155" s="5"/>
      <c r="AA3155" s="1"/>
      <c r="AB3155" s="8"/>
      <c r="AC3155" s="3"/>
      <c r="AD3155" s="1"/>
      <c r="AE3155" s="3"/>
      <c r="AF3155" s="3"/>
      <c r="AG3155" s="4"/>
      <c r="AH3155" s="4"/>
      <c r="AI3155" s="4"/>
      <c r="AJ3155" s="1"/>
      <c r="AK3155" s="1"/>
      <c r="AL3155" s="1"/>
      <c r="AM3155" s="1"/>
    </row>
    <row r="3156" spans="1:39" ht="15" customHeight="1" x14ac:dyDescent="0.2">
      <c r="A3156" s="74"/>
      <c r="B3156" s="2"/>
      <c r="C3156" s="2"/>
      <c r="D3156" s="45"/>
      <c r="E3156" s="18"/>
      <c r="F3156" s="8"/>
      <c r="G3156" s="8"/>
      <c r="H3156" s="14"/>
      <c r="I3156" s="8"/>
      <c r="J3156" s="1"/>
      <c r="K3156" s="1"/>
      <c r="L3156" s="2"/>
      <c r="M3156" s="2"/>
      <c r="N3156" s="2"/>
      <c r="O3156" s="15"/>
      <c r="P3156" s="17"/>
      <c r="Q3156" s="2"/>
      <c r="R3156" s="4"/>
      <c r="S3156" s="15"/>
      <c r="T3156" s="15"/>
      <c r="U3156" s="16"/>
      <c r="V3156" s="2"/>
      <c r="W3156" s="3"/>
      <c r="X3156" s="5"/>
      <c r="Y3156" s="8"/>
      <c r="Z3156" s="5"/>
      <c r="AA3156" s="1"/>
      <c r="AB3156" s="8"/>
      <c r="AC3156" s="3"/>
      <c r="AD3156" s="1"/>
      <c r="AE3156" s="3"/>
      <c r="AF3156" s="3"/>
      <c r="AG3156" s="4"/>
      <c r="AH3156" s="4"/>
      <c r="AI3156" s="4"/>
      <c r="AJ3156" s="1"/>
      <c r="AK3156" s="1"/>
      <c r="AL3156" s="1"/>
      <c r="AM3156" s="1"/>
    </row>
    <row r="3157" spans="1:39" ht="15" customHeight="1" x14ac:dyDescent="0.2">
      <c r="A3157" s="74"/>
      <c r="B3157" s="2"/>
      <c r="C3157" s="2"/>
      <c r="D3157" s="45"/>
      <c r="E3157" s="18"/>
      <c r="F3157" s="8"/>
      <c r="G3157" s="8"/>
      <c r="H3157" s="14"/>
      <c r="I3157" s="8"/>
      <c r="J3157" s="1"/>
      <c r="K3157" s="1"/>
      <c r="L3157" s="2"/>
      <c r="M3157" s="2"/>
      <c r="N3157" s="2"/>
      <c r="O3157" s="15"/>
      <c r="P3157" s="17"/>
      <c r="Q3157" s="2"/>
      <c r="R3157" s="4"/>
      <c r="S3157" s="15"/>
      <c r="T3157" s="15"/>
      <c r="U3157" s="16"/>
      <c r="V3157" s="2"/>
      <c r="W3157" s="3"/>
      <c r="X3157" s="5"/>
      <c r="Y3157" s="8"/>
      <c r="Z3157" s="5"/>
      <c r="AA3157" s="1"/>
      <c r="AB3157" s="8"/>
      <c r="AC3157" s="3"/>
      <c r="AD3157" s="1"/>
      <c r="AE3157" s="3"/>
      <c r="AF3157" s="3"/>
      <c r="AG3157" s="4"/>
      <c r="AH3157" s="4"/>
      <c r="AI3157" s="4"/>
      <c r="AJ3157" s="1"/>
      <c r="AK3157" s="1"/>
      <c r="AL3157" s="1"/>
      <c r="AM3157" s="1"/>
    </row>
    <row r="3158" spans="1:39" ht="15" customHeight="1" x14ac:dyDescent="0.2">
      <c r="A3158" s="74"/>
      <c r="B3158" s="2"/>
      <c r="C3158" s="2"/>
      <c r="D3158" s="45"/>
      <c r="E3158" s="18"/>
      <c r="F3158" s="8"/>
      <c r="G3158" s="8"/>
      <c r="H3158" s="14"/>
      <c r="I3158" s="8"/>
      <c r="J3158" s="1"/>
      <c r="K3158" s="1"/>
      <c r="L3158" s="2"/>
      <c r="M3158" s="2"/>
      <c r="N3158" s="2"/>
      <c r="O3158" s="15"/>
      <c r="P3158" s="17"/>
      <c r="Q3158" s="2"/>
      <c r="R3158" s="4"/>
      <c r="S3158" s="15"/>
      <c r="T3158" s="15"/>
      <c r="U3158" s="16"/>
      <c r="V3158" s="2"/>
      <c r="W3158" s="3"/>
      <c r="X3158" s="5"/>
      <c r="Y3158" s="8"/>
      <c r="Z3158" s="5"/>
      <c r="AA3158" s="1"/>
      <c r="AB3158" s="8"/>
      <c r="AC3158" s="3"/>
      <c r="AD3158" s="1"/>
      <c r="AE3158" s="3"/>
      <c r="AF3158" s="3"/>
      <c r="AG3158" s="4"/>
      <c r="AH3158" s="4"/>
      <c r="AI3158" s="4"/>
      <c r="AJ3158" s="1"/>
      <c r="AK3158" s="1"/>
      <c r="AL3158" s="1"/>
      <c r="AM3158" s="1"/>
    </row>
    <row r="3159" spans="1:39" ht="15" customHeight="1" x14ac:dyDescent="0.2">
      <c r="A3159" s="74"/>
      <c r="B3159" s="2"/>
      <c r="C3159" s="2"/>
      <c r="D3159" s="45"/>
      <c r="E3159" s="18"/>
      <c r="F3159" s="8"/>
      <c r="G3159" s="8"/>
      <c r="H3159" s="14"/>
      <c r="I3159" s="8"/>
      <c r="J3159" s="1"/>
      <c r="K3159" s="1"/>
      <c r="L3159" s="2"/>
      <c r="M3159" s="2"/>
      <c r="N3159" s="2"/>
      <c r="O3159" s="15"/>
      <c r="P3159" s="17"/>
      <c r="Q3159" s="2"/>
      <c r="R3159" s="4"/>
      <c r="S3159" s="15"/>
      <c r="T3159" s="15"/>
      <c r="U3159" s="16"/>
      <c r="V3159" s="2"/>
      <c r="W3159" s="3"/>
      <c r="X3159" s="5"/>
      <c r="Y3159" s="8"/>
      <c r="Z3159" s="5"/>
      <c r="AA3159" s="1"/>
      <c r="AB3159" s="8"/>
      <c r="AC3159" s="3"/>
      <c r="AD3159" s="1"/>
      <c r="AE3159" s="3"/>
      <c r="AF3159" s="3"/>
      <c r="AG3159" s="4"/>
      <c r="AH3159" s="4"/>
      <c r="AI3159" s="4"/>
      <c r="AJ3159" s="1"/>
      <c r="AK3159" s="1"/>
      <c r="AL3159" s="1"/>
      <c r="AM3159" s="1"/>
    </row>
    <row r="3160" spans="1:39" ht="15" customHeight="1" x14ac:dyDescent="0.2">
      <c r="A3160" s="74"/>
      <c r="B3160" s="2"/>
      <c r="C3160" s="2"/>
      <c r="D3160" s="45"/>
      <c r="E3160" s="18"/>
      <c r="F3160" s="8"/>
      <c r="G3160" s="8"/>
      <c r="H3160" s="14"/>
      <c r="I3160" s="8"/>
      <c r="J3160" s="1"/>
      <c r="K3160" s="1"/>
      <c r="L3160" s="2"/>
      <c r="M3160" s="2"/>
      <c r="N3160" s="2"/>
      <c r="O3160" s="15"/>
      <c r="P3160" s="17"/>
      <c r="Q3160" s="2"/>
      <c r="R3160" s="4"/>
      <c r="S3160" s="15"/>
      <c r="T3160" s="15"/>
      <c r="U3160" s="16"/>
      <c r="V3160" s="2"/>
      <c r="W3160" s="3"/>
      <c r="X3160" s="5"/>
      <c r="Y3160" s="8"/>
      <c r="Z3160" s="5"/>
      <c r="AA3160" s="1"/>
      <c r="AB3160" s="8"/>
      <c r="AC3160" s="3"/>
      <c r="AD3160" s="1"/>
      <c r="AE3160" s="3"/>
      <c r="AF3160" s="3"/>
      <c r="AG3160" s="4"/>
      <c r="AH3160" s="4"/>
      <c r="AI3160" s="4"/>
      <c r="AJ3160" s="1"/>
      <c r="AK3160" s="1"/>
      <c r="AL3160" s="1"/>
      <c r="AM3160" s="1"/>
    </row>
    <row r="3161" spans="1:39" ht="15" customHeight="1" x14ac:dyDescent="0.2">
      <c r="A3161" s="74"/>
      <c r="B3161" s="2"/>
      <c r="C3161" s="2"/>
      <c r="D3161" s="45"/>
      <c r="E3161" s="18"/>
      <c r="F3161" s="8"/>
      <c r="G3161" s="8"/>
      <c r="H3161" s="14"/>
      <c r="I3161" s="8"/>
      <c r="J3161" s="1"/>
      <c r="K3161" s="1"/>
      <c r="L3161" s="2"/>
      <c r="M3161" s="2"/>
      <c r="N3161" s="2"/>
      <c r="O3161" s="15"/>
      <c r="P3161" s="17"/>
      <c r="Q3161" s="2"/>
      <c r="R3161" s="4"/>
      <c r="S3161" s="15"/>
      <c r="T3161" s="15"/>
      <c r="U3161" s="16"/>
      <c r="V3161" s="2"/>
      <c r="W3161" s="3"/>
      <c r="X3161" s="5"/>
      <c r="Y3161" s="8"/>
      <c r="Z3161" s="5"/>
      <c r="AA3161" s="1"/>
      <c r="AB3161" s="8"/>
      <c r="AC3161" s="3"/>
      <c r="AD3161" s="1"/>
      <c r="AE3161" s="3"/>
      <c r="AF3161" s="3"/>
      <c r="AG3161" s="4"/>
      <c r="AH3161" s="4"/>
      <c r="AI3161" s="4"/>
      <c r="AJ3161" s="1"/>
      <c r="AK3161" s="1"/>
      <c r="AL3161" s="1"/>
      <c r="AM3161" s="1"/>
    </row>
    <row r="3162" spans="1:39" ht="15" customHeight="1" x14ac:dyDescent="0.2">
      <c r="A3162" s="74"/>
      <c r="B3162" s="2"/>
      <c r="C3162" s="2"/>
      <c r="D3162" s="45"/>
      <c r="E3162" s="18"/>
      <c r="F3162" s="8"/>
      <c r="G3162" s="8"/>
      <c r="H3162" s="14"/>
      <c r="I3162" s="8"/>
      <c r="J3162" s="1"/>
      <c r="K3162" s="1"/>
      <c r="L3162" s="2"/>
      <c r="M3162" s="2"/>
      <c r="N3162" s="2"/>
      <c r="O3162" s="15"/>
      <c r="P3162" s="17"/>
      <c r="Q3162" s="2"/>
      <c r="R3162" s="4"/>
      <c r="S3162" s="15"/>
      <c r="T3162" s="15"/>
      <c r="U3162" s="16"/>
      <c r="V3162" s="2"/>
      <c r="W3162" s="3"/>
      <c r="X3162" s="5"/>
      <c r="Y3162" s="8"/>
      <c r="Z3162" s="5"/>
      <c r="AA3162" s="1"/>
      <c r="AB3162" s="8"/>
      <c r="AC3162" s="3"/>
      <c r="AD3162" s="1"/>
      <c r="AE3162" s="3"/>
      <c r="AF3162" s="3"/>
      <c r="AG3162" s="4"/>
      <c r="AH3162" s="4"/>
      <c r="AI3162" s="4"/>
      <c r="AJ3162" s="1"/>
      <c r="AK3162" s="1"/>
      <c r="AL3162" s="1"/>
      <c r="AM3162" s="1"/>
    </row>
    <row r="3163" spans="1:39" ht="15" customHeight="1" x14ac:dyDescent="0.2">
      <c r="A3163" s="74"/>
      <c r="B3163" s="2"/>
      <c r="C3163" s="2"/>
      <c r="D3163" s="45"/>
      <c r="E3163" s="18"/>
      <c r="F3163" s="8"/>
      <c r="G3163" s="8"/>
      <c r="H3163" s="14"/>
      <c r="I3163" s="8"/>
      <c r="J3163" s="1"/>
      <c r="K3163" s="1"/>
      <c r="L3163" s="2"/>
      <c r="M3163" s="2"/>
      <c r="N3163" s="2"/>
      <c r="O3163" s="15"/>
      <c r="P3163" s="17"/>
      <c r="Q3163" s="2"/>
      <c r="R3163" s="4"/>
      <c r="S3163" s="15"/>
      <c r="T3163" s="15"/>
      <c r="U3163" s="16"/>
      <c r="V3163" s="2"/>
      <c r="W3163" s="3"/>
      <c r="X3163" s="5"/>
      <c r="Y3163" s="8"/>
      <c r="Z3163" s="5"/>
      <c r="AA3163" s="1"/>
      <c r="AB3163" s="8"/>
      <c r="AC3163" s="3"/>
      <c r="AD3163" s="1"/>
      <c r="AE3163" s="3"/>
      <c r="AF3163" s="3"/>
      <c r="AG3163" s="4"/>
      <c r="AH3163" s="4"/>
      <c r="AI3163" s="4"/>
      <c r="AJ3163" s="1"/>
      <c r="AK3163" s="1"/>
      <c r="AL3163" s="1"/>
      <c r="AM3163" s="1"/>
    </row>
    <row r="3164" spans="1:39" ht="15" customHeight="1" x14ac:dyDescent="0.2">
      <c r="A3164" s="74"/>
      <c r="B3164" s="2"/>
      <c r="C3164" s="2"/>
      <c r="D3164" s="45"/>
      <c r="E3164" s="18"/>
      <c r="F3164" s="8"/>
      <c r="G3164" s="8"/>
      <c r="H3164" s="14"/>
      <c r="I3164" s="8"/>
      <c r="J3164" s="1"/>
      <c r="K3164" s="1"/>
      <c r="L3164" s="2"/>
      <c r="M3164" s="2"/>
      <c r="N3164" s="2"/>
      <c r="O3164" s="15"/>
      <c r="P3164" s="17"/>
      <c r="Q3164" s="2"/>
      <c r="R3164" s="4"/>
      <c r="S3164" s="15"/>
      <c r="T3164" s="15"/>
      <c r="U3164" s="16"/>
      <c r="V3164" s="2"/>
      <c r="W3164" s="3"/>
      <c r="X3164" s="5"/>
      <c r="Y3164" s="8"/>
      <c r="Z3164" s="5"/>
      <c r="AA3164" s="1"/>
      <c r="AB3164" s="8"/>
      <c r="AC3164" s="3"/>
      <c r="AD3164" s="1"/>
      <c r="AE3164" s="3"/>
      <c r="AF3164" s="3"/>
      <c r="AG3164" s="4"/>
      <c r="AH3164" s="4"/>
      <c r="AI3164" s="4"/>
      <c r="AJ3164" s="1"/>
      <c r="AK3164" s="1"/>
      <c r="AL3164" s="1"/>
      <c r="AM3164" s="1"/>
    </row>
    <row r="3165" spans="1:39" ht="15" customHeight="1" x14ac:dyDescent="0.2">
      <c r="A3165" s="74"/>
      <c r="B3165" s="2"/>
      <c r="C3165" s="2"/>
      <c r="D3165" s="45"/>
      <c r="E3165" s="18"/>
      <c r="F3165" s="8"/>
      <c r="G3165" s="8"/>
      <c r="H3165" s="14"/>
      <c r="I3165" s="8"/>
      <c r="J3165" s="1"/>
      <c r="K3165" s="1"/>
      <c r="L3165" s="2"/>
      <c r="M3165" s="2"/>
      <c r="N3165" s="2"/>
      <c r="O3165" s="15"/>
      <c r="P3165" s="17"/>
      <c r="Q3165" s="2"/>
      <c r="R3165" s="4"/>
      <c r="S3165" s="15"/>
      <c r="T3165" s="15"/>
      <c r="U3165" s="16"/>
      <c r="V3165" s="2"/>
      <c r="W3165" s="3"/>
      <c r="X3165" s="5"/>
      <c r="Y3165" s="8"/>
      <c r="Z3165" s="5"/>
      <c r="AA3165" s="1"/>
      <c r="AB3165" s="8"/>
      <c r="AC3165" s="3"/>
      <c r="AD3165" s="1"/>
      <c r="AE3165" s="3"/>
      <c r="AF3165" s="3"/>
      <c r="AG3165" s="4"/>
      <c r="AH3165" s="4"/>
      <c r="AI3165" s="4"/>
      <c r="AJ3165" s="1"/>
      <c r="AK3165" s="1"/>
      <c r="AL3165" s="1"/>
      <c r="AM3165" s="1"/>
    </row>
    <row r="3166" spans="1:39" ht="15" customHeight="1" x14ac:dyDescent="0.2">
      <c r="A3166" s="74"/>
      <c r="B3166" s="2"/>
      <c r="C3166" s="2"/>
      <c r="D3166" s="45"/>
      <c r="E3166" s="18"/>
      <c r="F3166" s="8"/>
      <c r="G3166" s="8"/>
      <c r="H3166" s="14"/>
      <c r="I3166" s="8"/>
      <c r="J3166" s="1"/>
      <c r="K3166" s="1"/>
      <c r="L3166" s="2"/>
      <c r="M3166" s="2"/>
      <c r="N3166" s="2"/>
      <c r="O3166" s="15"/>
      <c r="P3166" s="17"/>
      <c r="Q3166" s="2"/>
      <c r="R3166" s="4"/>
      <c r="S3166" s="15"/>
      <c r="T3166" s="15"/>
      <c r="U3166" s="16"/>
      <c r="V3166" s="2"/>
      <c r="W3166" s="3"/>
      <c r="X3166" s="5"/>
      <c r="Y3166" s="8"/>
      <c r="Z3166" s="5"/>
      <c r="AA3166" s="1"/>
      <c r="AB3166" s="8"/>
      <c r="AC3166" s="3"/>
      <c r="AD3166" s="1"/>
      <c r="AE3166" s="3"/>
      <c r="AF3166" s="3"/>
      <c r="AG3166" s="4"/>
      <c r="AH3166" s="4"/>
      <c r="AI3166" s="4"/>
      <c r="AJ3166" s="1"/>
      <c r="AK3166" s="1"/>
      <c r="AL3166" s="1"/>
      <c r="AM3166" s="1"/>
    </row>
    <row r="3167" spans="1:39" ht="15" customHeight="1" x14ac:dyDescent="0.2">
      <c r="A3167" s="74"/>
      <c r="B3167" s="2"/>
      <c r="C3167" s="2"/>
      <c r="D3167" s="45"/>
      <c r="E3167" s="18"/>
      <c r="F3167" s="8"/>
      <c r="G3167" s="8"/>
      <c r="H3167" s="14"/>
      <c r="I3167" s="8"/>
      <c r="J3167" s="1"/>
      <c r="K3167" s="1"/>
      <c r="L3167" s="2"/>
      <c r="M3167" s="2"/>
      <c r="N3167" s="2"/>
      <c r="O3167" s="15"/>
      <c r="P3167" s="17"/>
      <c r="Q3167" s="2"/>
      <c r="R3167" s="4"/>
      <c r="S3167" s="15"/>
      <c r="T3167" s="15"/>
      <c r="U3167" s="16"/>
      <c r="V3167" s="2"/>
      <c r="W3167" s="3"/>
      <c r="X3167" s="5"/>
      <c r="Y3167" s="8"/>
      <c r="Z3167" s="5"/>
      <c r="AA3167" s="1"/>
      <c r="AB3167" s="8"/>
      <c r="AC3167" s="3"/>
      <c r="AD3167" s="1"/>
      <c r="AE3167" s="3"/>
      <c r="AF3167" s="3"/>
      <c r="AG3167" s="4"/>
      <c r="AH3167" s="4"/>
      <c r="AI3167" s="4"/>
      <c r="AJ3167" s="1"/>
      <c r="AK3167" s="1"/>
      <c r="AL3167" s="1"/>
      <c r="AM3167" s="1"/>
    </row>
    <row r="3168" spans="1:39" ht="15" customHeight="1" x14ac:dyDescent="0.2">
      <c r="A3168" s="74"/>
      <c r="B3168" s="2"/>
      <c r="C3168" s="2"/>
      <c r="D3168" s="45"/>
      <c r="E3168" s="18"/>
      <c r="F3168" s="8"/>
      <c r="G3168" s="8"/>
      <c r="H3168" s="14"/>
      <c r="I3168" s="8"/>
      <c r="J3168" s="1"/>
      <c r="K3168" s="1"/>
      <c r="L3168" s="2"/>
      <c r="M3168" s="2"/>
      <c r="N3168" s="2"/>
      <c r="O3168" s="15"/>
      <c r="P3168" s="17"/>
      <c r="Q3168" s="2"/>
      <c r="R3168" s="4"/>
      <c r="S3168" s="15"/>
      <c r="T3168" s="15"/>
      <c r="U3168" s="16"/>
      <c r="V3168" s="2"/>
      <c r="W3168" s="3"/>
      <c r="X3168" s="5"/>
      <c r="Y3168" s="8"/>
      <c r="Z3168" s="5"/>
      <c r="AA3168" s="1"/>
      <c r="AB3168" s="8"/>
      <c r="AC3168" s="3"/>
      <c r="AD3168" s="1"/>
      <c r="AE3168" s="3"/>
      <c r="AF3168" s="3"/>
      <c r="AG3168" s="4"/>
      <c r="AH3168" s="4"/>
      <c r="AI3168" s="4"/>
      <c r="AJ3168" s="1"/>
      <c r="AK3168" s="1"/>
      <c r="AL3168" s="1"/>
      <c r="AM3168" s="1"/>
    </row>
    <row r="3169" spans="1:39" ht="15" customHeight="1" x14ac:dyDescent="0.2">
      <c r="A3169" s="74"/>
      <c r="B3169" s="2"/>
      <c r="C3169" s="2"/>
      <c r="D3169" s="45"/>
      <c r="E3169" s="18"/>
      <c r="F3169" s="8"/>
      <c r="G3169" s="8"/>
      <c r="H3169" s="14"/>
      <c r="I3169" s="8"/>
      <c r="J3169" s="1"/>
      <c r="K3169" s="1"/>
      <c r="L3169" s="2"/>
      <c r="M3169" s="2"/>
      <c r="N3169" s="2"/>
      <c r="O3169" s="15"/>
      <c r="P3169" s="17"/>
      <c r="Q3169" s="2"/>
      <c r="R3169" s="4"/>
      <c r="S3169" s="15"/>
      <c r="T3169" s="15"/>
      <c r="U3169" s="16"/>
      <c r="V3169" s="2"/>
      <c r="W3169" s="3"/>
      <c r="X3169" s="5"/>
      <c r="Y3169" s="8"/>
      <c r="Z3169" s="5"/>
      <c r="AA3169" s="1"/>
      <c r="AB3169" s="8"/>
      <c r="AC3169" s="3"/>
      <c r="AD3169" s="1"/>
      <c r="AE3169" s="3"/>
      <c r="AF3169" s="3"/>
      <c r="AG3169" s="4"/>
      <c r="AH3169" s="4"/>
      <c r="AI3169" s="4"/>
      <c r="AJ3169" s="1"/>
      <c r="AK3169" s="1"/>
      <c r="AL3169" s="1"/>
      <c r="AM3169" s="1"/>
    </row>
    <row r="3170" spans="1:39" ht="15" customHeight="1" x14ac:dyDescent="0.2">
      <c r="A3170" s="74"/>
      <c r="B3170" s="2"/>
      <c r="C3170" s="2"/>
      <c r="D3170" s="45"/>
      <c r="E3170" s="18"/>
      <c r="F3170" s="8"/>
      <c r="G3170" s="8"/>
      <c r="H3170" s="14"/>
      <c r="I3170" s="8"/>
      <c r="J3170" s="1"/>
      <c r="K3170" s="1"/>
      <c r="L3170" s="2"/>
      <c r="M3170" s="2"/>
      <c r="N3170" s="2"/>
      <c r="O3170" s="15"/>
      <c r="P3170" s="17"/>
      <c r="Q3170" s="2"/>
      <c r="R3170" s="4"/>
      <c r="S3170" s="15"/>
      <c r="T3170" s="15"/>
      <c r="U3170" s="16"/>
      <c r="V3170" s="2"/>
      <c r="W3170" s="3"/>
      <c r="X3170" s="5"/>
      <c r="Y3170" s="8"/>
      <c r="Z3170" s="5"/>
      <c r="AA3170" s="1"/>
      <c r="AB3170" s="8"/>
      <c r="AC3170" s="3"/>
      <c r="AD3170" s="1"/>
      <c r="AE3170" s="3"/>
      <c r="AF3170" s="3"/>
      <c r="AG3170" s="4"/>
      <c r="AH3170" s="4"/>
      <c r="AI3170" s="4"/>
      <c r="AJ3170" s="1"/>
      <c r="AK3170" s="1"/>
      <c r="AL3170" s="1"/>
      <c r="AM3170" s="1"/>
    </row>
    <row r="3171" spans="1:39" ht="15" customHeight="1" x14ac:dyDescent="0.2">
      <c r="A3171" s="74"/>
      <c r="B3171" s="2"/>
      <c r="C3171" s="2"/>
      <c r="D3171" s="45"/>
      <c r="E3171" s="18"/>
      <c r="F3171" s="8"/>
      <c r="G3171" s="8"/>
      <c r="H3171" s="14"/>
      <c r="I3171" s="8"/>
      <c r="J3171" s="1"/>
      <c r="K3171" s="1"/>
      <c r="L3171" s="2"/>
      <c r="M3171" s="2"/>
      <c r="N3171" s="2"/>
      <c r="O3171" s="15"/>
      <c r="P3171" s="17"/>
      <c r="Q3171" s="2"/>
      <c r="R3171" s="4"/>
      <c r="S3171" s="15"/>
      <c r="T3171" s="15"/>
      <c r="U3171" s="16"/>
      <c r="V3171" s="2"/>
      <c r="W3171" s="3"/>
      <c r="X3171" s="5"/>
      <c r="Y3171" s="8"/>
      <c r="Z3171" s="5"/>
      <c r="AA3171" s="1"/>
      <c r="AB3171" s="8"/>
      <c r="AC3171" s="3"/>
      <c r="AD3171" s="1"/>
      <c r="AE3171" s="3"/>
      <c r="AF3171" s="3"/>
      <c r="AG3171" s="4"/>
      <c r="AH3171" s="4"/>
      <c r="AI3171" s="4"/>
      <c r="AJ3171" s="1"/>
      <c r="AK3171" s="1"/>
      <c r="AL3171" s="1"/>
      <c r="AM3171" s="1"/>
    </row>
    <row r="3172" spans="1:39" ht="15" customHeight="1" x14ac:dyDescent="0.2">
      <c r="A3172" s="74"/>
      <c r="B3172" s="2"/>
      <c r="C3172" s="2"/>
      <c r="D3172" s="45"/>
      <c r="E3172" s="18"/>
      <c r="F3172" s="8"/>
      <c r="G3172" s="8"/>
      <c r="H3172" s="14"/>
      <c r="I3172" s="8"/>
      <c r="J3172" s="1"/>
      <c r="K3172" s="1"/>
      <c r="L3172" s="2"/>
      <c r="M3172" s="2"/>
      <c r="N3172" s="2"/>
      <c r="O3172" s="15"/>
      <c r="P3172" s="17"/>
      <c r="Q3172" s="2"/>
      <c r="R3172" s="4"/>
      <c r="S3172" s="15"/>
      <c r="T3172" s="15"/>
      <c r="U3172" s="16"/>
      <c r="V3172" s="2"/>
      <c r="W3172" s="3"/>
      <c r="X3172" s="5"/>
      <c r="Y3172" s="8"/>
      <c r="Z3172" s="5"/>
      <c r="AA3172" s="1"/>
      <c r="AB3172" s="8"/>
      <c r="AC3172" s="3"/>
      <c r="AD3172" s="1"/>
      <c r="AE3172" s="3"/>
      <c r="AF3172" s="3"/>
      <c r="AG3172" s="4"/>
      <c r="AH3172" s="4"/>
      <c r="AI3172" s="4"/>
      <c r="AJ3172" s="1"/>
      <c r="AK3172" s="1"/>
      <c r="AL3172" s="1"/>
      <c r="AM3172" s="1"/>
    </row>
    <row r="3173" spans="1:39" ht="15" customHeight="1" x14ac:dyDescent="0.2">
      <c r="A3173" s="74"/>
      <c r="B3173" s="2"/>
      <c r="C3173" s="2"/>
      <c r="D3173" s="45"/>
      <c r="E3173" s="18"/>
      <c r="F3173" s="8"/>
      <c r="G3173" s="8"/>
      <c r="H3173" s="14"/>
      <c r="I3173" s="8"/>
      <c r="J3173" s="1"/>
      <c r="K3173" s="1"/>
      <c r="L3173" s="2"/>
      <c r="M3173" s="2"/>
      <c r="N3173" s="2"/>
      <c r="O3173" s="15"/>
      <c r="P3173" s="17"/>
      <c r="Q3173" s="2"/>
      <c r="R3173" s="4"/>
      <c r="S3173" s="15"/>
      <c r="T3173" s="15"/>
      <c r="U3173" s="16"/>
      <c r="V3173" s="2"/>
      <c r="W3173" s="3"/>
      <c r="X3173" s="5"/>
      <c r="Y3173" s="8"/>
      <c r="Z3173" s="5"/>
      <c r="AA3173" s="1"/>
      <c r="AB3173" s="8"/>
      <c r="AC3173" s="3"/>
      <c r="AD3173" s="1"/>
      <c r="AE3173" s="3"/>
      <c r="AF3173" s="3"/>
      <c r="AG3173" s="4"/>
      <c r="AH3173" s="4"/>
      <c r="AI3173" s="4"/>
      <c r="AJ3173" s="1"/>
      <c r="AK3173" s="1"/>
      <c r="AL3173" s="1"/>
      <c r="AM3173" s="1"/>
    </row>
    <row r="3174" spans="1:39" ht="15" customHeight="1" x14ac:dyDescent="0.2">
      <c r="A3174" s="74"/>
      <c r="B3174" s="2"/>
      <c r="C3174" s="2"/>
      <c r="D3174" s="45"/>
      <c r="E3174" s="18"/>
      <c r="F3174" s="8"/>
      <c r="G3174" s="8"/>
      <c r="H3174" s="14"/>
      <c r="I3174" s="8"/>
      <c r="J3174" s="1"/>
      <c r="K3174" s="1"/>
      <c r="L3174" s="2"/>
      <c r="M3174" s="2"/>
      <c r="N3174" s="2"/>
      <c r="O3174" s="15"/>
      <c r="P3174" s="17"/>
      <c r="Q3174" s="2"/>
      <c r="R3174" s="4"/>
      <c r="S3174" s="15"/>
      <c r="T3174" s="15"/>
      <c r="U3174" s="16"/>
      <c r="V3174" s="2"/>
      <c r="W3174" s="3"/>
      <c r="X3174" s="5"/>
      <c r="Y3174" s="8"/>
      <c r="Z3174" s="5"/>
      <c r="AA3174" s="1"/>
      <c r="AB3174" s="8"/>
      <c r="AC3174" s="3"/>
      <c r="AD3174" s="1"/>
      <c r="AE3174" s="3"/>
      <c r="AF3174" s="3"/>
      <c r="AG3174" s="4"/>
      <c r="AH3174" s="4"/>
      <c r="AI3174" s="4"/>
      <c r="AJ3174" s="1"/>
      <c r="AK3174" s="1"/>
      <c r="AL3174" s="1"/>
      <c r="AM3174" s="1"/>
    </row>
    <row r="3175" spans="1:39" ht="15" customHeight="1" x14ac:dyDescent="0.2">
      <c r="A3175" s="74"/>
      <c r="B3175" s="2"/>
      <c r="C3175" s="2"/>
      <c r="D3175" s="45"/>
      <c r="E3175" s="18"/>
      <c r="F3175" s="8"/>
      <c r="G3175" s="8"/>
      <c r="H3175" s="14"/>
      <c r="I3175" s="8"/>
      <c r="J3175" s="1"/>
      <c r="K3175" s="1"/>
      <c r="L3175" s="2"/>
      <c r="M3175" s="2"/>
      <c r="N3175" s="2"/>
      <c r="O3175" s="15"/>
      <c r="P3175" s="17"/>
      <c r="Q3175" s="2"/>
      <c r="R3175" s="4"/>
      <c r="S3175" s="15"/>
      <c r="T3175" s="15"/>
      <c r="U3175" s="16"/>
      <c r="V3175" s="2"/>
      <c r="W3175" s="3"/>
      <c r="X3175" s="5"/>
      <c r="Y3175" s="8"/>
      <c r="Z3175" s="5"/>
      <c r="AA3175" s="1"/>
      <c r="AB3175" s="8"/>
      <c r="AC3175" s="3"/>
      <c r="AD3175" s="1"/>
      <c r="AE3175" s="3"/>
      <c r="AF3175" s="3"/>
      <c r="AG3175" s="4"/>
      <c r="AH3175" s="4"/>
      <c r="AI3175" s="4"/>
      <c r="AJ3175" s="1"/>
      <c r="AK3175" s="1"/>
      <c r="AL3175" s="1"/>
      <c r="AM3175" s="1"/>
    </row>
    <row r="3176" spans="1:39" ht="15" customHeight="1" x14ac:dyDescent="0.2">
      <c r="A3176" s="74"/>
      <c r="B3176" s="2"/>
      <c r="C3176" s="2"/>
      <c r="D3176" s="45"/>
      <c r="E3176" s="18"/>
      <c r="F3176" s="8"/>
      <c r="G3176" s="8"/>
      <c r="H3176" s="14"/>
      <c r="I3176" s="8"/>
      <c r="J3176" s="1"/>
      <c r="K3176" s="1"/>
      <c r="L3176" s="2"/>
      <c r="M3176" s="2"/>
      <c r="N3176" s="2"/>
      <c r="O3176" s="15"/>
      <c r="P3176" s="17"/>
      <c r="Q3176" s="2"/>
      <c r="R3176" s="4"/>
      <c r="S3176" s="15"/>
      <c r="T3176" s="15"/>
      <c r="U3176" s="16"/>
      <c r="V3176" s="2"/>
      <c r="W3176" s="3"/>
      <c r="X3176" s="5"/>
      <c r="Y3176" s="8"/>
      <c r="Z3176" s="5"/>
      <c r="AA3176" s="1"/>
      <c r="AB3176" s="8"/>
      <c r="AC3176" s="3"/>
      <c r="AD3176" s="1"/>
      <c r="AE3176" s="3"/>
      <c r="AF3176" s="3"/>
      <c r="AG3176" s="4"/>
      <c r="AH3176" s="4"/>
      <c r="AI3176" s="4"/>
      <c r="AJ3176" s="1"/>
      <c r="AK3176" s="1"/>
      <c r="AL3176" s="1"/>
      <c r="AM3176" s="1"/>
    </row>
    <row r="3177" spans="1:39" ht="15" customHeight="1" x14ac:dyDescent="0.2">
      <c r="A3177" s="74"/>
      <c r="B3177" s="2"/>
      <c r="C3177" s="2"/>
      <c r="D3177" s="45"/>
      <c r="E3177" s="18"/>
      <c r="F3177" s="8"/>
      <c r="G3177" s="8"/>
      <c r="H3177" s="14"/>
      <c r="I3177" s="8"/>
      <c r="J3177" s="1"/>
      <c r="K3177" s="1"/>
      <c r="L3177" s="2"/>
      <c r="M3177" s="2"/>
      <c r="N3177" s="2"/>
      <c r="O3177" s="15"/>
      <c r="P3177" s="17"/>
      <c r="Q3177" s="2"/>
      <c r="R3177" s="4"/>
      <c r="S3177" s="15"/>
      <c r="T3177" s="15"/>
      <c r="U3177" s="16"/>
      <c r="V3177" s="2"/>
      <c r="W3177" s="3"/>
      <c r="X3177" s="5"/>
      <c r="Y3177" s="8"/>
      <c r="Z3177" s="5"/>
      <c r="AA3177" s="1"/>
      <c r="AB3177" s="8"/>
      <c r="AC3177" s="3"/>
      <c r="AD3177" s="1"/>
      <c r="AE3177" s="3"/>
      <c r="AF3177" s="3"/>
      <c r="AG3177" s="4"/>
      <c r="AH3177" s="4"/>
      <c r="AI3177" s="4"/>
      <c r="AJ3177" s="1"/>
      <c r="AK3177" s="1"/>
      <c r="AL3177" s="1"/>
      <c r="AM3177" s="1"/>
    </row>
    <row r="3178" spans="1:39" ht="15" customHeight="1" x14ac:dyDescent="0.2">
      <c r="A3178" s="74"/>
      <c r="B3178" s="2"/>
      <c r="C3178" s="2"/>
      <c r="D3178" s="45"/>
      <c r="E3178" s="18"/>
      <c r="F3178" s="8"/>
      <c r="G3178" s="8"/>
      <c r="H3178" s="14"/>
      <c r="I3178" s="8"/>
      <c r="J3178" s="1"/>
      <c r="K3178" s="1"/>
      <c r="L3178" s="2"/>
      <c r="M3178" s="2"/>
      <c r="N3178" s="2"/>
      <c r="O3178" s="15"/>
      <c r="P3178" s="17"/>
      <c r="Q3178" s="2"/>
      <c r="R3178" s="4"/>
      <c r="S3178" s="15"/>
      <c r="T3178" s="15"/>
      <c r="U3178" s="16"/>
      <c r="V3178" s="2"/>
      <c r="W3178" s="3"/>
      <c r="X3178" s="5"/>
      <c r="Y3178" s="8"/>
      <c r="Z3178" s="5"/>
      <c r="AA3178" s="1"/>
      <c r="AB3178" s="8"/>
      <c r="AC3178" s="3"/>
      <c r="AD3178" s="1"/>
      <c r="AE3178" s="3"/>
      <c r="AF3178" s="3"/>
      <c r="AG3178" s="4"/>
      <c r="AH3178" s="4"/>
      <c r="AI3178" s="4"/>
      <c r="AJ3178" s="1"/>
      <c r="AK3178" s="1"/>
      <c r="AL3178" s="1"/>
      <c r="AM3178" s="1"/>
    </row>
    <row r="3179" spans="1:39" ht="15" customHeight="1" x14ac:dyDescent="0.2">
      <c r="A3179" s="74"/>
      <c r="B3179" s="2"/>
      <c r="C3179" s="2"/>
      <c r="D3179" s="45"/>
      <c r="E3179" s="18"/>
      <c r="F3179" s="8"/>
      <c r="G3179" s="8"/>
      <c r="H3179" s="14"/>
      <c r="I3179" s="8"/>
      <c r="J3179" s="1"/>
      <c r="K3179" s="1"/>
      <c r="L3179" s="2"/>
      <c r="M3179" s="2"/>
      <c r="N3179" s="2"/>
      <c r="O3179" s="15"/>
      <c r="P3179" s="17"/>
      <c r="Q3179" s="2"/>
      <c r="R3179" s="4"/>
      <c r="S3179" s="15"/>
      <c r="T3179" s="15"/>
      <c r="U3179" s="16"/>
      <c r="V3179" s="2"/>
      <c r="W3179" s="3"/>
      <c r="X3179" s="5"/>
      <c r="Y3179" s="8"/>
      <c r="Z3179" s="5"/>
      <c r="AA3179" s="1"/>
      <c r="AB3179" s="8"/>
      <c r="AC3179" s="3"/>
      <c r="AD3179" s="1"/>
      <c r="AE3179" s="3"/>
      <c r="AF3179" s="3"/>
      <c r="AG3179" s="4"/>
      <c r="AH3179" s="4"/>
      <c r="AI3179" s="4"/>
      <c r="AJ3179" s="1"/>
      <c r="AK3179" s="1"/>
      <c r="AL3179" s="1"/>
      <c r="AM3179" s="1"/>
    </row>
    <row r="3180" spans="1:39" ht="15" customHeight="1" x14ac:dyDescent="0.2">
      <c r="A3180" s="74"/>
      <c r="B3180" s="2"/>
      <c r="C3180" s="2"/>
      <c r="D3180" s="45"/>
      <c r="E3180" s="18"/>
      <c r="F3180" s="8"/>
      <c r="G3180" s="8"/>
      <c r="H3180" s="14"/>
      <c r="I3180" s="8"/>
      <c r="J3180" s="1"/>
      <c r="K3180" s="1"/>
      <c r="L3180" s="2"/>
      <c r="M3180" s="2"/>
      <c r="N3180" s="2"/>
      <c r="O3180" s="15"/>
      <c r="P3180" s="17"/>
      <c r="Q3180" s="2"/>
      <c r="R3180" s="4"/>
      <c r="S3180" s="15"/>
      <c r="T3180" s="15"/>
      <c r="U3180" s="16"/>
      <c r="V3180" s="2"/>
      <c r="W3180" s="3"/>
      <c r="X3180" s="5"/>
      <c r="Y3180" s="8"/>
      <c r="Z3180" s="5"/>
      <c r="AA3180" s="1"/>
      <c r="AB3180" s="8"/>
      <c r="AC3180" s="3"/>
      <c r="AD3180" s="1"/>
      <c r="AE3180" s="3"/>
      <c r="AF3180" s="3"/>
      <c r="AG3180" s="4"/>
      <c r="AH3180" s="4"/>
      <c r="AI3180" s="4"/>
      <c r="AJ3180" s="1"/>
      <c r="AK3180" s="1"/>
      <c r="AL3180" s="1"/>
      <c r="AM3180" s="1"/>
    </row>
    <row r="3181" spans="1:39" ht="15" customHeight="1" x14ac:dyDescent="0.2">
      <c r="A3181" s="74"/>
      <c r="B3181" s="2"/>
      <c r="C3181" s="2"/>
      <c r="D3181" s="45"/>
      <c r="E3181" s="18"/>
      <c r="F3181" s="8"/>
      <c r="G3181" s="8"/>
      <c r="H3181" s="14"/>
      <c r="I3181" s="8"/>
      <c r="J3181" s="1"/>
      <c r="K3181" s="1"/>
      <c r="L3181" s="2"/>
      <c r="M3181" s="2"/>
      <c r="N3181" s="2"/>
      <c r="O3181" s="15"/>
      <c r="P3181" s="17"/>
      <c r="Q3181" s="2"/>
      <c r="R3181" s="4"/>
      <c r="S3181" s="15"/>
      <c r="T3181" s="15"/>
      <c r="U3181" s="16"/>
      <c r="V3181" s="2"/>
      <c r="W3181" s="3"/>
      <c r="X3181" s="5"/>
      <c r="Y3181" s="8"/>
      <c r="Z3181" s="5"/>
      <c r="AA3181" s="1"/>
      <c r="AB3181" s="8"/>
      <c r="AC3181" s="3"/>
      <c r="AD3181" s="1"/>
      <c r="AE3181" s="3"/>
      <c r="AF3181" s="3"/>
      <c r="AG3181" s="4"/>
      <c r="AH3181" s="4"/>
      <c r="AI3181" s="4"/>
      <c r="AJ3181" s="1"/>
      <c r="AK3181" s="1"/>
      <c r="AL3181" s="1"/>
      <c r="AM3181" s="1"/>
    </row>
    <row r="3182" spans="1:39" ht="15" customHeight="1" x14ac:dyDescent="0.2">
      <c r="A3182" s="74"/>
      <c r="B3182" s="2"/>
      <c r="C3182" s="2"/>
      <c r="D3182" s="45"/>
      <c r="E3182" s="18"/>
      <c r="F3182" s="8"/>
      <c r="G3182" s="8"/>
      <c r="H3182" s="14"/>
      <c r="I3182" s="8"/>
      <c r="J3182" s="1"/>
      <c r="K3182" s="1"/>
      <c r="L3182" s="2"/>
      <c r="M3182" s="2"/>
      <c r="N3182" s="2"/>
      <c r="O3182" s="15"/>
      <c r="P3182" s="17"/>
      <c r="Q3182" s="2"/>
      <c r="R3182" s="4"/>
      <c r="S3182" s="15"/>
      <c r="T3182" s="15"/>
      <c r="U3182" s="16"/>
      <c r="V3182" s="2"/>
      <c r="W3182" s="3"/>
      <c r="X3182" s="5"/>
      <c r="Y3182" s="8"/>
      <c r="Z3182" s="5"/>
      <c r="AA3182" s="1"/>
      <c r="AB3182" s="8"/>
      <c r="AC3182" s="3"/>
      <c r="AD3182" s="1"/>
      <c r="AE3182" s="3"/>
      <c r="AF3182" s="3"/>
      <c r="AG3182" s="4"/>
      <c r="AH3182" s="4"/>
      <c r="AI3182" s="4"/>
      <c r="AJ3182" s="1"/>
      <c r="AK3182" s="1"/>
      <c r="AL3182" s="1"/>
      <c r="AM3182" s="1"/>
    </row>
    <row r="3183" spans="1:39" ht="15" customHeight="1" x14ac:dyDescent="0.2">
      <c r="A3183" s="74"/>
      <c r="B3183" s="2"/>
      <c r="C3183" s="2"/>
      <c r="D3183" s="45"/>
      <c r="E3183" s="18"/>
      <c r="F3183" s="8"/>
      <c r="G3183" s="8"/>
      <c r="H3183" s="14"/>
      <c r="I3183" s="8"/>
      <c r="J3183" s="1"/>
      <c r="K3183" s="1"/>
      <c r="L3183" s="2"/>
      <c r="M3183" s="2"/>
      <c r="N3183" s="2"/>
      <c r="O3183" s="15"/>
      <c r="P3183" s="17"/>
      <c r="Q3183" s="2"/>
      <c r="R3183" s="4"/>
      <c r="S3183" s="15"/>
      <c r="T3183" s="15"/>
      <c r="U3183" s="16"/>
      <c r="V3183" s="2"/>
      <c r="W3183" s="3"/>
      <c r="X3183" s="5"/>
      <c r="Y3183" s="8"/>
      <c r="Z3183" s="5"/>
      <c r="AA3183" s="1"/>
      <c r="AB3183" s="8"/>
      <c r="AC3183" s="3"/>
      <c r="AD3183" s="1"/>
      <c r="AE3183" s="3"/>
      <c r="AF3183" s="3"/>
      <c r="AG3183" s="4"/>
      <c r="AH3183" s="4"/>
      <c r="AI3183" s="4"/>
      <c r="AJ3183" s="1"/>
      <c r="AK3183" s="1"/>
      <c r="AL3183" s="1"/>
      <c r="AM3183" s="1"/>
    </row>
    <row r="3184" spans="1:39" ht="15" customHeight="1" x14ac:dyDescent="0.2">
      <c r="A3184" s="74"/>
      <c r="B3184" s="2"/>
      <c r="C3184" s="2"/>
      <c r="D3184" s="45"/>
      <c r="E3184" s="18"/>
      <c r="F3184" s="8"/>
      <c r="G3184" s="8"/>
      <c r="H3184" s="14"/>
      <c r="I3184" s="8"/>
      <c r="J3184" s="1"/>
      <c r="K3184" s="1"/>
      <c r="L3184" s="2"/>
      <c r="M3184" s="2"/>
      <c r="N3184" s="2"/>
      <c r="O3184" s="15"/>
      <c r="P3184" s="17"/>
      <c r="Q3184" s="2"/>
      <c r="R3184" s="4"/>
      <c r="S3184" s="15"/>
      <c r="T3184" s="15"/>
      <c r="U3184" s="16"/>
      <c r="V3184" s="2"/>
      <c r="W3184" s="3"/>
      <c r="X3184" s="5"/>
      <c r="Y3184" s="8"/>
      <c r="Z3184" s="5"/>
      <c r="AA3184" s="1"/>
      <c r="AB3184" s="8"/>
      <c r="AC3184" s="3"/>
      <c r="AD3184" s="1"/>
      <c r="AE3184" s="3"/>
      <c r="AF3184" s="3"/>
      <c r="AG3184" s="4"/>
      <c r="AH3184" s="4"/>
      <c r="AI3184" s="4"/>
      <c r="AJ3184" s="1"/>
      <c r="AK3184" s="1"/>
      <c r="AL3184" s="1"/>
      <c r="AM3184" s="1"/>
    </row>
    <row r="3185" spans="1:39" ht="15" customHeight="1" x14ac:dyDescent="0.2">
      <c r="A3185" s="74"/>
      <c r="B3185" s="2"/>
      <c r="C3185" s="2"/>
      <c r="D3185" s="45"/>
      <c r="E3185" s="18"/>
      <c r="F3185" s="8"/>
      <c r="G3185" s="8"/>
      <c r="H3185" s="14"/>
      <c r="I3185" s="8"/>
      <c r="J3185" s="1"/>
      <c r="K3185" s="1"/>
      <c r="L3185" s="2"/>
      <c r="M3185" s="2"/>
      <c r="N3185" s="2"/>
      <c r="O3185" s="15"/>
      <c r="P3185" s="17"/>
      <c r="Q3185" s="2"/>
      <c r="R3185" s="4"/>
      <c r="S3185" s="15"/>
      <c r="T3185" s="15"/>
      <c r="U3185" s="16"/>
      <c r="V3185" s="2"/>
      <c r="W3185" s="3"/>
      <c r="X3185" s="5"/>
      <c r="Y3185" s="8"/>
      <c r="Z3185" s="5"/>
      <c r="AA3185" s="1"/>
      <c r="AB3185" s="8"/>
      <c r="AC3185" s="3"/>
      <c r="AD3185" s="1"/>
      <c r="AE3185" s="3"/>
      <c r="AF3185" s="3"/>
      <c r="AG3185" s="4"/>
      <c r="AH3185" s="4"/>
      <c r="AI3185" s="4"/>
      <c r="AJ3185" s="1"/>
      <c r="AK3185" s="1"/>
      <c r="AL3185" s="1"/>
      <c r="AM3185" s="1"/>
    </row>
    <row r="3186" spans="1:39" ht="15" customHeight="1" x14ac:dyDescent="0.2">
      <c r="A3186" s="74"/>
      <c r="B3186" s="2"/>
      <c r="C3186" s="2"/>
      <c r="D3186" s="45"/>
      <c r="E3186" s="18"/>
      <c r="F3186" s="8"/>
      <c r="G3186" s="8"/>
      <c r="H3186" s="14"/>
      <c r="I3186" s="8"/>
      <c r="J3186" s="1"/>
      <c r="K3186" s="1"/>
      <c r="L3186" s="2"/>
      <c r="M3186" s="2"/>
      <c r="N3186" s="2"/>
      <c r="O3186" s="15"/>
      <c r="P3186" s="17"/>
      <c r="Q3186" s="2"/>
      <c r="R3186" s="4"/>
      <c r="S3186" s="15"/>
      <c r="T3186" s="15"/>
      <c r="U3186" s="16"/>
      <c r="V3186" s="2"/>
      <c r="W3186" s="3"/>
      <c r="X3186" s="5"/>
      <c r="Y3186" s="8"/>
      <c r="Z3186" s="5"/>
      <c r="AA3186" s="1"/>
      <c r="AB3186" s="8"/>
      <c r="AC3186" s="3"/>
      <c r="AD3186" s="1"/>
      <c r="AE3186" s="3"/>
      <c r="AF3186" s="3"/>
      <c r="AG3186" s="4"/>
      <c r="AH3186" s="4"/>
      <c r="AI3186" s="4"/>
      <c r="AJ3186" s="1"/>
      <c r="AK3186" s="1"/>
      <c r="AL3186" s="1"/>
      <c r="AM3186" s="1"/>
    </row>
    <row r="3187" spans="1:39" ht="15" customHeight="1" x14ac:dyDescent="0.2">
      <c r="A3187" s="74"/>
      <c r="B3187" s="2"/>
      <c r="C3187" s="2"/>
      <c r="D3187" s="45"/>
      <c r="E3187" s="18"/>
      <c r="F3187" s="8"/>
      <c r="G3187" s="8"/>
      <c r="H3187" s="14"/>
      <c r="I3187" s="8"/>
      <c r="J3187" s="1"/>
      <c r="K3187" s="1"/>
      <c r="L3187" s="2"/>
      <c r="M3187" s="2"/>
      <c r="N3187" s="2"/>
      <c r="O3187" s="15"/>
      <c r="P3187" s="17"/>
      <c r="Q3187" s="2"/>
      <c r="R3187" s="4"/>
      <c r="S3187" s="15"/>
      <c r="T3187" s="15"/>
      <c r="U3187" s="16"/>
      <c r="V3187" s="2"/>
      <c r="W3187" s="3"/>
      <c r="X3187" s="5"/>
      <c r="Y3187" s="8"/>
      <c r="Z3187" s="5"/>
      <c r="AA3187" s="1"/>
      <c r="AB3187" s="8"/>
      <c r="AC3187" s="3"/>
      <c r="AD3187" s="1"/>
      <c r="AE3187" s="3"/>
      <c r="AF3187" s="3"/>
      <c r="AG3187" s="4"/>
      <c r="AH3187" s="4"/>
      <c r="AI3187" s="4"/>
      <c r="AJ3187" s="1"/>
      <c r="AK3187" s="1"/>
      <c r="AL3187" s="1"/>
      <c r="AM3187" s="1"/>
    </row>
    <row r="3188" spans="1:39" ht="15" customHeight="1" x14ac:dyDescent="0.2">
      <c r="A3188" s="74"/>
      <c r="B3188" s="2"/>
      <c r="C3188" s="2"/>
      <c r="D3188" s="45"/>
      <c r="E3188" s="18"/>
      <c r="F3188" s="8"/>
      <c r="G3188" s="8"/>
      <c r="H3188" s="14"/>
      <c r="I3188" s="8"/>
      <c r="J3188" s="1"/>
      <c r="K3188" s="1"/>
      <c r="L3188" s="2"/>
      <c r="M3188" s="2"/>
      <c r="N3188" s="2"/>
      <c r="O3188" s="15"/>
      <c r="P3188" s="17"/>
      <c r="Q3188" s="2"/>
      <c r="R3188" s="4"/>
      <c r="S3188" s="15"/>
      <c r="T3188" s="15"/>
      <c r="U3188" s="16"/>
      <c r="V3188" s="2"/>
      <c r="W3188" s="3"/>
      <c r="X3188" s="5"/>
      <c r="Y3188" s="8"/>
      <c r="Z3188" s="5"/>
      <c r="AA3188" s="1"/>
      <c r="AB3188" s="8"/>
      <c r="AC3188" s="3"/>
      <c r="AD3188" s="1"/>
      <c r="AE3188" s="3"/>
      <c r="AF3188" s="3"/>
      <c r="AG3188" s="4"/>
      <c r="AH3188" s="4"/>
      <c r="AI3188" s="4"/>
      <c r="AJ3188" s="1"/>
      <c r="AK3188" s="1"/>
      <c r="AL3188" s="1"/>
      <c r="AM3188" s="1"/>
    </row>
    <row r="3189" spans="1:39" ht="15" customHeight="1" x14ac:dyDescent="0.2">
      <c r="A3189" s="74"/>
      <c r="B3189" s="2"/>
      <c r="C3189" s="2"/>
      <c r="D3189" s="45"/>
      <c r="E3189" s="18"/>
      <c r="F3189" s="8"/>
      <c r="G3189" s="8"/>
      <c r="H3189" s="14"/>
      <c r="I3189" s="8"/>
      <c r="J3189" s="1"/>
      <c r="K3189" s="1"/>
      <c r="L3189" s="2"/>
      <c r="M3189" s="2"/>
      <c r="N3189" s="2"/>
      <c r="O3189" s="15"/>
      <c r="P3189" s="17"/>
      <c r="Q3189" s="2"/>
      <c r="R3189" s="4"/>
      <c r="S3189" s="15"/>
      <c r="T3189" s="15"/>
      <c r="U3189" s="16"/>
      <c r="V3189" s="2"/>
      <c r="W3189" s="3"/>
      <c r="X3189" s="5"/>
      <c r="Y3189" s="8"/>
      <c r="Z3189" s="5"/>
      <c r="AA3189" s="1"/>
      <c r="AB3189" s="8"/>
      <c r="AC3189" s="3"/>
      <c r="AD3189" s="1"/>
      <c r="AE3189" s="3"/>
      <c r="AF3189" s="3"/>
      <c r="AG3189" s="4"/>
      <c r="AH3189" s="4"/>
      <c r="AI3189" s="4"/>
      <c r="AJ3189" s="1"/>
      <c r="AK3189" s="1"/>
      <c r="AL3189" s="1"/>
      <c r="AM3189" s="1"/>
    </row>
    <row r="3190" spans="1:39" ht="15" customHeight="1" x14ac:dyDescent="0.2">
      <c r="A3190" s="74"/>
      <c r="B3190" s="2"/>
      <c r="C3190" s="2"/>
      <c r="D3190" s="45"/>
      <c r="E3190" s="18"/>
      <c r="F3190" s="8"/>
      <c r="G3190" s="8"/>
      <c r="H3190" s="14"/>
      <c r="I3190" s="8"/>
      <c r="J3190" s="1"/>
      <c r="K3190" s="1"/>
      <c r="L3190" s="2"/>
      <c r="M3190" s="2"/>
      <c r="N3190" s="2"/>
      <c r="O3190" s="15"/>
      <c r="P3190" s="17"/>
      <c r="Q3190" s="2"/>
      <c r="R3190" s="4"/>
      <c r="S3190" s="15"/>
      <c r="T3190" s="15"/>
      <c r="U3190" s="16"/>
      <c r="V3190" s="2"/>
      <c r="W3190" s="3"/>
      <c r="X3190" s="5"/>
      <c r="Y3190" s="8"/>
      <c r="Z3190" s="5"/>
      <c r="AA3190" s="1"/>
      <c r="AB3190" s="8"/>
      <c r="AC3190" s="3"/>
      <c r="AD3190" s="1"/>
      <c r="AE3190" s="3"/>
      <c r="AF3190" s="3"/>
      <c r="AG3190" s="4"/>
      <c r="AH3190" s="4"/>
      <c r="AI3190" s="4"/>
      <c r="AJ3190" s="1"/>
      <c r="AK3190" s="1"/>
      <c r="AL3190" s="1"/>
      <c r="AM3190" s="1"/>
    </row>
    <row r="3191" spans="1:39" ht="15" customHeight="1" x14ac:dyDescent="0.2">
      <c r="A3191" s="74"/>
      <c r="B3191" s="2"/>
      <c r="C3191" s="2"/>
      <c r="D3191" s="45"/>
      <c r="E3191" s="18"/>
      <c r="F3191" s="8"/>
      <c r="G3191" s="8"/>
      <c r="H3191" s="14"/>
      <c r="I3191" s="8"/>
      <c r="J3191" s="1"/>
      <c r="K3191" s="1"/>
      <c r="L3191" s="2"/>
      <c r="M3191" s="2"/>
      <c r="N3191" s="2"/>
      <c r="O3191" s="15"/>
      <c r="P3191" s="17"/>
      <c r="Q3191" s="2"/>
      <c r="R3191" s="4"/>
      <c r="S3191" s="15"/>
      <c r="T3191" s="15"/>
      <c r="U3191" s="16"/>
      <c r="V3191" s="2"/>
      <c r="W3191" s="3"/>
      <c r="X3191" s="5"/>
      <c r="Y3191" s="8"/>
      <c r="Z3191" s="5"/>
      <c r="AA3191" s="1"/>
      <c r="AB3191" s="8"/>
      <c r="AC3191" s="3"/>
      <c r="AD3191" s="1"/>
      <c r="AE3191" s="3"/>
      <c r="AF3191" s="3"/>
      <c r="AG3191" s="4"/>
      <c r="AH3191" s="4"/>
      <c r="AI3191" s="4"/>
      <c r="AJ3191" s="1"/>
      <c r="AK3191" s="1"/>
      <c r="AL3191" s="1"/>
      <c r="AM3191" s="1"/>
    </row>
    <row r="3192" spans="1:39" ht="15" customHeight="1" x14ac:dyDescent="0.2">
      <c r="A3192" s="74"/>
      <c r="B3192" s="2"/>
      <c r="C3192" s="2"/>
      <c r="D3192" s="45"/>
      <c r="E3192" s="18"/>
      <c r="F3192" s="8"/>
      <c r="G3192" s="8"/>
      <c r="H3192" s="14"/>
      <c r="I3192" s="8"/>
      <c r="J3192" s="1"/>
      <c r="K3192" s="1"/>
      <c r="L3192" s="2"/>
      <c r="M3192" s="2"/>
      <c r="N3192" s="2"/>
      <c r="O3192" s="15"/>
      <c r="P3192" s="17"/>
      <c r="Q3192" s="2"/>
      <c r="R3192" s="4"/>
      <c r="S3192" s="15"/>
      <c r="T3192" s="15"/>
      <c r="U3192" s="16"/>
      <c r="V3192" s="2"/>
      <c r="W3192" s="3"/>
      <c r="X3192" s="5"/>
      <c r="Y3192" s="8"/>
      <c r="Z3192" s="5"/>
      <c r="AA3192" s="1"/>
      <c r="AB3192" s="8"/>
      <c r="AC3192" s="3"/>
      <c r="AD3192" s="1"/>
      <c r="AE3192" s="3"/>
      <c r="AF3192" s="3"/>
      <c r="AG3192" s="4"/>
      <c r="AH3192" s="4"/>
      <c r="AI3192" s="4"/>
      <c r="AJ3192" s="1"/>
      <c r="AK3192" s="1"/>
      <c r="AL3192" s="1"/>
      <c r="AM3192" s="1"/>
    </row>
    <row r="3193" spans="1:39" ht="15" customHeight="1" x14ac:dyDescent="0.2">
      <c r="A3193" s="74"/>
      <c r="B3193" s="2"/>
      <c r="C3193" s="2"/>
      <c r="D3193" s="45"/>
      <c r="E3193" s="18"/>
      <c r="F3193" s="8"/>
      <c r="G3193" s="8"/>
      <c r="H3193" s="14"/>
      <c r="I3193" s="8"/>
      <c r="J3193" s="1"/>
      <c r="K3193" s="1"/>
      <c r="L3193" s="2"/>
      <c r="M3193" s="2"/>
      <c r="N3193" s="2"/>
      <c r="O3193" s="15"/>
      <c r="P3193" s="17"/>
      <c r="Q3193" s="2"/>
      <c r="R3193" s="4"/>
      <c r="S3193" s="15"/>
      <c r="T3193" s="15"/>
      <c r="U3193" s="16"/>
      <c r="V3193" s="2"/>
      <c r="W3193" s="3"/>
      <c r="X3193" s="5"/>
      <c r="Y3193" s="8"/>
      <c r="Z3193" s="5"/>
      <c r="AA3193" s="1"/>
      <c r="AB3193" s="8"/>
      <c r="AC3193" s="3"/>
      <c r="AD3193" s="1"/>
      <c r="AE3193" s="3"/>
      <c r="AF3193" s="3"/>
      <c r="AG3193" s="4"/>
      <c r="AH3193" s="4"/>
      <c r="AI3193" s="4"/>
      <c r="AJ3193" s="1"/>
      <c r="AK3193" s="1"/>
      <c r="AL3193" s="1"/>
      <c r="AM3193" s="1"/>
    </row>
    <row r="3194" spans="1:39" ht="15" customHeight="1" x14ac:dyDescent="0.2">
      <c r="A3194" s="74"/>
      <c r="B3194" s="2"/>
      <c r="C3194" s="2"/>
      <c r="D3194" s="45"/>
      <c r="E3194" s="18"/>
      <c r="F3194" s="8"/>
      <c r="G3194" s="8"/>
      <c r="H3194" s="14"/>
      <c r="I3194" s="8"/>
      <c r="J3194" s="1"/>
      <c r="K3194" s="1"/>
      <c r="L3194" s="2"/>
      <c r="M3194" s="2"/>
      <c r="N3194" s="2"/>
      <c r="O3194" s="15"/>
      <c r="P3194" s="17"/>
      <c r="Q3194" s="2"/>
      <c r="R3194" s="4"/>
      <c r="S3194" s="15"/>
      <c r="T3194" s="15"/>
      <c r="U3194" s="16"/>
      <c r="V3194" s="2"/>
      <c r="W3194" s="3"/>
      <c r="X3194" s="5"/>
      <c r="Y3194" s="8"/>
      <c r="Z3194" s="5"/>
      <c r="AA3194" s="1"/>
      <c r="AB3194" s="8"/>
      <c r="AC3194" s="3"/>
      <c r="AD3194" s="1"/>
      <c r="AE3194" s="3"/>
      <c r="AF3194" s="3"/>
      <c r="AG3194" s="4"/>
      <c r="AH3194" s="4"/>
      <c r="AI3194" s="4"/>
      <c r="AJ3194" s="1"/>
      <c r="AK3194" s="1"/>
      <c r="AL3194" s="1"/>
      <c r="AM3194" s="1"/>
    </row>
    <row r="3195" spans="1:39" ht="15" customHeight="1" x14ac:dyDescent="0.2">
      <c r="A3195" s="74"/>
      <c r="B3195" s="2"/>
      <c r="C3195" s="2"/>
      <c r="D3195" s="45"/>
      <c r="E3195" s="18"/>
      <c r="F3195" s="8"/>
      <c r="G3195" s="8"/>
      <c r="H3195" s="14"/>
      <c r="I3195" s="8"/>
      <c r="J3195" s="1"/>
      <c r="K3195" s="1"/>
      <c r="L3195" s="2"/>
      <c r="M3195" s="2"/>
      <c r="N3195" s="2"/>
      <c r="O3195" s="15"/>
      <c r="P3195" s="17"/>
      <c r="Q3195" s="2"/>
      <c r="R3195" s="4"/>
      <c r="S3195" s="15"/>
      <c r="T3195" s="15"/>
      <c r="U3195" s="16"/>
      <c r="V3195" s="2"/>
      <c r="W3195" s="3"/>
      <c r="X3195" s="5"/>
      <c r="Y3195" s="8"/>
      <c r="Z3195" s="5"/>
      <c r="AA3195" s="1"/>
      <c r="AB3195" s="8"/>
      <c r="AC3195" s="3"/>
      <c r="AD3195" s="1"/>
      <c r="AE3195" s="3"/>
      <c r="AF3195" s="3"/>
      <c r="AG3195" s="4"/>
      <c r="AH3195" s="4"/>
      <c r="AI3195" s="4"/>
      <c r="AJ3195" s="1"/>
      <c r="AK3195" s="1"/>
      <c r="AL3195" s="1"/>
      <c r="AM3195" s="1"/>
    </row>
    <row r="3196" spans="1:39" ht="15" customHeight="1" x14ac:dyDescent="0.2">
      <c r="A3196" s="74"/>
      <c r="B3196" s="2"/>
      <c r="C3196" s="2"/>
      <c r="D3196" s="45"/>
      <c r="E3196" s="18"/>
      <c r="F3196" s="8"/>
      <c r="G3196" s="8"/>
      <c r="H3196" s="14"/>
      <c r="I3196" s="8"/>
      <c r="J3196" s="1"/>
      <c r="K3196" s="1"/>
      <c r="L3196" s="2"/>
      <c r="M3196" s="2"/>
      <c r="N3196" s="2"/>
      <c r="O3196" s="15"/>
      <c r="P3196" s="17"/>
      <c r="Q3196" s="2"/>
      <c r="R3196" s="4"/>
      <c r="S3196" s="15"/>
      <c r="T3196" s="15"/>
      <c r="U3196" s="16"/>
      <c r="V3196" s="2"/>
      <c r="W3196" s="3"/>
      <c r="X3196" s="5"/>
      <c r="Y3196" s="8"/>
      <c r="Z3196" s="5"/>
      <c r="AA3196" s="1"/>
      <c r="AB3196" s="8"/>
      <c r="AC3196" s="3"/>
      <c r="AD3196" s="1"/>
      <c r="AE3196" s="3"/>
      <c r="AF3196" s="3"/>
      <c r="AG3196" s="4"/>
      <c r="AH3196" s="4"/>
      <c r="AI3196" s="4"/>
      <c r="AJ3196" s="1"/>
      <c r="AK3196" s="1"/>
      <c r="AL3196" s="1"/>
      <c r="AM3196" s="1"/>
    </row>
    <row r="3197" spans="1:39" ht="15" customHeight="1" x14ac:dyDescent="0.2">
      <c r="A3197" s="74"/>
      <c r="B3197" s="2"/>
      <c r="C3197" s="2"/>
      <c r="D3197" s="45"/>
      <c r="E3197" s="18"/>
      <c r="F3197" s="8"/>
      <c r="G3197" s="8"/>
      <c r="H3197" s="14"/>
      <c r="I3197" s="8"/>
      <c r="J3197" s="1"/>
      <c r="K3197" s="1"/>
      <c r="L3197" s="2"/>
      <c r="M3197" s="2"/>
      <c r="N3197" s="2"/>
      <c r="O3197" s="15"/>
      <c r="P3197" s="17"/>
      <c r="Q3197" s="2"/>
      <c r="R3197" s="4"/>
      <c r="S3197" s="15"/>
      <c r="T3197" s="15"/>
      <c r="U3197" s="16"/>
      <c r="V3197" s="2"/>
      <c r="W3197" s="3"/>
      <c r="X3197" s="5"/>
      <c r="Y3197" s="8"/>
      <c r="Z3197" s="5"/>
      <c r="AA3197" s="1"/>
      <c r="AB3197" s="8"/>
      <c r="AC3197" s="3"/>
      <c r="AD3197" s="1"/>
      <c r="AE3197" s="3"/>
      <c r="AF3197" s="3"/>
      <c r="AG3197" s="4"/>
      <c r="AH3197" s="4"/>
      <c r="AI3197" s="4"/>
      <c r="AJ3197" s="1"/>
      <c r="AK3197" s="1"/>
      <c r="AL3197" s="1"/>
      <c r="AM3197" s="1"/>
    </row>
    <row r="3198" spans="1:39" ht="15" customHeight="1" x14ac:dyDescent="0.2">
      <c r="A3198" s="74"/>
      <c r="B3198" s="2"/>
      <c r="C3198" s="2"/>
      <c r="D3198" s="45"/>
      <c r="E3198" s="18"/>
      <c r="F3198" s="8"/>
      <c r="G3198" s="8"/>
      <c r="H3198" s="14"/>
      <c r="I3198" s="8"/>
      <c r="J3198" s="1"/>
      <c r="K3198" s="1"/>
      <c r="L3198" s="2"/>
      <c r="M3198" s="2"/>
      <c r="N3198" s="2"/>
      <c r="O3198" s="15"/>
      <c r="P3198" s="17"/>
      <c r="Q3198" s="2"/>
      <c r="R3198" s="4"/>
      <c r="S3198" s="15"/>
      <c r="T3198" s="15"/>
      <c r="U3198" s="16"/>
      <c r="V3198" s="2"/>
      <c r="W3198" s="3"/>
      <c r="X3198" s="5"/>
      <c r="Y3198" s="8"/>
      <c r="Z3198" s="5"/>
      <c r="AA3198" s="1"/>
      <c r="AB3198" s="8"/>
      <c r="AC3198" s="3"/>
      <c r="AD3198" s="1"/>
      <c r="AE3198" s="3"/>
      <c r="AF3198" s="3"/>
      <c r="AG3198" s="4"/>
      <c r="AH3198" s="4"/>
      <c r="AI3198" s="4"/>
      <c r="AJ3198" s="1"/>
      <c r="AK3198" s="1"/>
      <c r="AL3198" s="1"/>
      <c r="AM3198" s="1"/>
    </row>
    <row r="3199" spans="1:39" ht="15" customHeight="1" x14ac:dyDescent="0.2">
      <c r="A3199" s="74"/>
      <c r="B3199" s="2"/>
      <c r="C3199" s="2"/>
      <c r="D3199" s="45"/>
      <c r="E3199" s="18"/>
      <c r="F3199" s="8"/>
      <c r="G3199" s="8"/>
      <c r="H3199" s="14"/>
      <c r="I3199" s="8"/>
      <c r="J3199" s="1"/>
      <c r="K3199" s="1"/>
      <c r="L3199" s="2"/>
      <c r="M3199" s="2"/>
      <c r="N3199" s="2"/>
      <c r="O3199" s="15"/>
      <c r="P3199" s="17"/>
      <c r="Q3199" s="2"/>
      <c r="R3199" s="4"/>
      <c r="S3199" s="15"/>
      <c r="T3199" s="15"/>
      <c r="U3199" s="16"/>
      <c r="V3199" s="2"/>
      <c r="W3199" s="3"/>
      <c r="X3199" s="5"/>
      <c r="Y3199" s="8"/>
      <c r="Z3199" s="5"/>
      <c r="AA3199" s="1"/>
      <c r="AB3199" s="8"/>
      <c r="AC3199" s="3"/>
      <c r="AD3199" s="1"/>
      <c r="AE3199" s="3"/>
      <c r="AF3199" s="3"/>
      <c r="AG3199" s="4"/>
      <c r="AH3199" s="4"/>
      <c r="AI3199" s="4"/>
      <c r="AJ3199" s="1"/>
      <c r="AK3199" s="1"/>
      <c r="AL3199" s="1"/>
      <c r="AM3199" s="1"/>
    </row>
    <row r="3200" spans="1:39" ht="15" customHeight="1" x14ac:dyDescent="0.2">
      <c r="A3200" s="74"/>
      <c r="B3200" s="2"/>
      <c r="C3200" s="2"/>
      <c r="D3200" s="45"/>
      <c r="E3200" s="18"/>
      <c r="F3200" s="8"/>
      <c r="G3200" s="8"/>
      <c r="H3200" s="14"/>
      <c r="I3200" s="8"/>
      <c r="J3200" s="1"/>
      <c r="K3200" s="1"/>
      <c r="L3200" s="2"/>
      <c r="M3200" s="2"/>
      <c r="N3200" s="2"/>
      <c r="O3200" s="15"/>
      <c r="P3200" s="17"/>
      <c r="Q3200" s="2"/>
      <c r="R3200" s="4"/>
      <c r="S3200" s="15"/>
      <c r="T3200" s="15"/>
      <c r="U3200" s="16"/>
      <c r="V3200" s="2"/>
      <c r="W3200" s="3"/>
      <c r="X3200" s="5"/>
      <c r="Y3200" s="8"/>
      <c r="Z3200" s="5"/>
      <c r="AA3200" s="1"/>
      <c r="AB3200" s="8"/>
      <c r="AC3200" s="3"/>
      <c r="AD3200" s="1"/>
      <c r="AE3200" s="3"/>
      <c r="AF3200" s="3"/>
      <c r="AG3200" s="4"/>
      <c r="AH3200" s="4"/>
      <c r="AI3200" s="4"/>
      <c r="AJ3200" s="1"/>
      <c r="AK3200" s="1"/>
      <c r="AL3200" s="1"/>
      <c r="AM3200" s="1"/>
    </row>
    <row r="3201" spans="1:39" ht="15" customHeight="1" x14ac:dyDescent="0.2">
      <c r="A3201" s="74"/>
      <c r="B3201" s="2"/>
      <c r="C3201" s="2"/>
      <c r="D3201" s="45"/>
      <c r="E3201" s="18"/>
      <c r="F3201" s="8"/>
      <c r="G3201" s="8"/>
      <c r="H3201" s="14"/>
      <c r="I3201" s="8"/>
      <c r="J3201" s="1"/>
      <c r="K3201" s="1"/>
      <c r="L3201" s="2"/>
      <c r="M3201" s="2"/>
      <c r="N3201" s="2"/>
      <c r="O3201" s="15"/>
      <c r="P3201" s="17"/>
      <c r="Q3201" s="2"/>
      <c r="R3201" s="4"/>
      <c r="S3201" s="15"/>
      <c r="T3201" s="15"/>
      <c r="U3201" s="16"/>
      <c r="V3201" s="2"/>
      <c r="W3201" s="3"/>
      <c r="X3201" s="5"/>
      <c r="Y3201" s="8"/>
      <c r="Z3201" s="5"/>
      <c r="AA3201" s="1"/>
      <c r="AB3201" s="8"/>
      <c r="AC3201" s="3"/>
      <c r="AD3201" s="1"/>
      <c r="AE3201" s="3"/>
      <c r="AF3201" s="3"/>
      <c r="AG3201" s="4"/>
      <c r="AH3201" s="4"/>
      <c r="AI3201" s="4"/>
      <c r="AJ3201" s="1"/>
      <c r="AK3201" s="1"/>
      <c r="AL3201" s="1"/>
      <c r="AM3201" s="1"/>
    </row>
    <row r="3202" spans="1:39" ht="15" customHeight="1" x14ac:dyDescent="0.2">
      <c r="A3202" s="74"/>
      <c r="B3202" s="2"/>
      <c r="C3202" s="2"/>
      <c r="D3202" s="45"/>
      <c r="E3202" s="18"/>
      <c r="F3202" s="8"/>
      <c r="G3202" s="8"/>
      <c r="H3202" s="14"/>
      <c r="I3202" s="8"/>
      <c r="J3202" s="1"/>
      <c r="K3202" s="1"/>
      <c r="L3202" s="2"/>
      <c r="M3202" s="2"/>
      <c r="N3202" s="2"/>
      <c r="O3202" s="15"/>
      <c r="P3202" s="17"/>
      <c r="Q3202" s="2"/>
      <c r="R3202" s="4"/>
      <c r="S3202" s="15"/>
      <c r="T3202" s="15"/>
      <c r="U3202" s="16"/>
      <c r="V3202" s="2"/>
      <c r="W3202" s="3"/>
      <c r="X3202" s="5"/>
      <c r="Y3202" s="8"/>
      <c r="Z3202" s="5"/>
      <c r="AA3202" s="1"/>
      <c r="AB3202" s="8"/>
      <c r="AC3202" s="3"/>
      <c r="AD3202" s="1"/>
      <c r="AE3202" s="3"/>
      <c r="AF3202" s="3"/>
      <c r="AG3202" s="4"/>
      <c r="AH3202" s="4"/>
      <c r="AI3202" s="4"/>
      <c r="AJ3202" s="1"/>
      <c r="AK3202" s="1"/>
      <c r="AL3202" s="1"/>
      <c r="AM3202" s="1"/>
    </row>
    <row r="3203" spans="1:39" ht="15" customHeight="1" x14ac:dyDescent="0.2">
      <c r="A3203" s="74"/>
      <c r="B3203" s="2"/>
      <c r="C3203" s="2"/>
      <c r="D3203" s="45"/>
      <c r="E3203" s="18"/>
      <c r="F3203" s="8"/>
      <c r="G3203" s="8"/>
      <c r="H3203" s="14"/>
      <c r="I3203" s="8"/>
      <c r="J3203" s="1"/>
      <c r="K3203" s="1"/>
      <c r="L3203" s="2"/>
      <c r="M3203" s="2"/>
      <c r="N3203" s="2"/>
      <c r="O3203" s="15"/>
      <c r="P3203" s="17"/>
      <c r="Q3203" s="2"/>
      <c r="R3203" s="4"/>
      <c r="S3203" s="15"/>
      <c r="T3203" s="15"/>
      <c r="U3203" s="16"/>
      <c r="V3203" s="2"/>
      <c r="W3203" s="3"/>
      <c r="X3203" s="5"/>
      <c r="Y3203" s="8"/>
      <c r="Z3203" s="5"/>
      <c r="AA3203" s="1"/>
      <c r="AB3203" s="8"/>
      <c r="AC3203" s="3"/>
      <c r="AD3203" s="1"/>
      <c r="AE3203" s="3"/>
      <c r="AF3203" s="3"/>
      <c r="AG3203" s="4"/>
      <c r="AH3203" s="4"/>
      <c r="AI3203" s="4"/>
      <c r="AJ3203" s="1"/>
      <c r="AK3203" s="1"/>
      <c r="AL3203" s="1"/>
      <c r="AM3203" s="1"/>
    </row>
    <row r="3204" spans="1:39" ht="15" customHeight="1" x14ac:dyDescent="0.2">
      <c r="A3204" s="74"/>
      <c r="B3204" s="2"/>
      <c r="C3204" s="2"/>
      <c r="D3204" s="45"/>
      <c r="E3204" s="18"/>
      <c r="F3204" s="8"/>
      <c r="G3204" s="8"/>
      <c r="H3204" s="14"/>
      <c r="I3204" s="8"/>
      <c r="J3204" s="1"/>
      <c r="K3204" s="1"/>
      <c r="L3204" s="2"/>
      <c r="M3204" s="2"/>
      <c r="N3204" s="2"/>
      <c r="O3204" s="15"/>
      <c r="P3204" s="17"/>
      <c r="Q3204" s="2"/>
      <c r="R3204" s="4"/>
      <c r="S3204" s="15"/>
      <c r="T3204" s="15"/>
      <c r="U3204" s="16"/>
      <c r="V3204" s="2"/>
      <c r="W3204" s="3"/>
      <c r="X3204" s="5"/>
      <c r="Y3204" s="8"/>
      <c r="Z3204" s="5"/>
      <c r="AA3204" s="1"/>
      <c r="AB3204" s="8"/>
      <c r="AC3204" s="3"/>
      <c r="AD3204" s="1"/>
      <c r="AE3204" s="3"/>
      <c r="AF3204" s="3"/>
      <c r="AG3204" s="4"/>
      <c r="AH3204" s="4"/>
      <c r="AI3204" s="4"/>
      <c r="AJ3204" s="1"/>
      <c r="AK3204" s="1"/>
      <c r="AL3204" s="1"/>
      <c r="AM3204" s="1"/>
    </row>
    <row r="3205" spans="1:39" ht="15" customHeight="1" x14ac:dyDescent="0.2">
      <c r="A3205" s="74"/>
      <c r="B3205" s="2"/>
      <c r="C3205" s="2"/>
      <c r="D3205" s="45"/>
      <c r="E3205" s="18"/>
      <c r="F3205" s="8"/>
      <c r="G3205" s="8"/>
      <c r="H3205" s="14"/>
      <c r="I3205" s="8"/>
      <c r="J3205" s="1"/>
      <c r="K3205" s="1"/>
      <c r="L3205" s="2"/>
      <c r="M3205" s="2"/>
      <c r="N3205" s="2"/>
      <c r="O3205" s="15"/>
      <c r="P3205" s="17"/>
      <c r="Q3205" s="2"/>
      <c r="R3205" s="4"/>
      <c r="S3205" s="15"/>
      <c r="T3205" s="15"/>
      <c r="U3205" s="16"/>
      <c r="V3205" s="2"/>
      <c r="W3205" s="3"/>
      <c r="X3205" s="5"/>
      <c r="Y3205" s="8"/>
      <c r="Z3205" s="5"/>
      <c r="AA3205" s="1"/>
      <c r="AB3205" s="8"/>
      <c r="AC3205" s="3"/>
      <c r="AD3205" s="1"/>
      <c r="AE3205" s="3"/>
      <c r="AF3205" s="3"/>
      <c r="AG3205" s="4"/>
      <c r="AH3205" s="4"/>
      <c r="AI3205" s="4"/>
      <c r="AJ3205" s="1"/>
      <c r="AK3205" s="1"/>
      <c r="AL3205" s="1"/>
      <c r="AM3205" s="1"/>
    </row>
    <row r="3206" spans="1:39" ht="15" customHeight="1" x14ac:dyDescent="0.2">
      <c r="A3206" s="74"/>
      <c r="B3206" s="2"/>
      <c r="C3206" s="2"/>
      <c r="D3206" s="45"/>
      <c r="E3206" s="18"/>
      <c r="F3206" s="8"/>
      <c r="G3206" s="8"/>
      <c r="H3206" s="14"/>
      <c r="I3206" s="8"/>
      <c r="J3206" s="1"/>
      <c r="K3206" s="1"/>
      <c r="L3206" s="2"/>
      <c r="M3206" s="2"/>
      <c r="N3206" s="2"/>
      <c r="O3206" s="15"/>
      <c r="P3206" s="17"/>
      <c r="Q3206" s="2"/>
      <c r="R3206" s="4"/>
      <c r="S3206" s="15"/>
      <c r="T3206" s="15"/>
      <c r="U3206" s="16"/>
      <c r="V3206" s="2"/>
      <c r="W3206" s="3"/>
      <c r="X3206" s="5"/>
      <c r="Y3206" s="8"/>
      <c r="Z3206" s="5"/>
      <c r="AA3206" s="1"/>
      <c r="AB3206" s="8"/>
      <c r="AC3206" s="3"/>
      <c r="AD3206" s="1"/>
      <c r="AE3206" s="3"/>
      <c r="AF3206" s="3"/>
      <c r="AG3206" s="4"/>
      <c r="AH3206" s="4"/>
      <c r="AI3206" s="4"/>
      <c r="AJ3206" s="1"/>
      <c r="AK3206" s="1"/>
      <c r="AL3206" s="1"/>
      <c r="AM3206" s="1"/>
    </row>
    <row r="3207" spans="1:39" ht="15" customHeight="1" x14ac:dyDescent="0.2">
      <c r="A3207" s="74"/>
      <c r="B3207" s="2"/>
      <c r="C3207" s="2"/>
      <c r="D3207" s="45"/>
      <c r="E3207" s="18"/>
      <c r="F3207" s="8"/>
      <c r="G3207" s="8"/>
      <c r="H3207" s="14"/>
      <c r="I3207" s="8"/>
      <c r="J3207" s="1"/>
      <c r="K3207" s="1"/>
      <c r="L3207" s="2"/>
      <c r="M3207" s="2"/>
      <c r="N3207" s="2"/>
      <c r="O3207" s="15"/>
      <c r="P3207" s="17"/>
      <c r="Q3207" s="2"/>
      <c r="R3207" s="4"/>
      <c r="S3207" s="15"/>
      <c r="T3207" s="15"/>
      <c r="U3207" s="16"/>
      <c r="V3207" s="2"/>
      <c r="W3207" s="3"/>
      <c r="X3207" s="5"/>
      <c r="Y3207" s="8"/>
      <c r="Z3207" s="5"/>
      <c r="AA3207" s="1"/>
      <c r="AB3207" s="8"/>
      <c r="AC3207" s="3"/>
      <c r="AD3207" s="1"/>
      <c r="AE3207" s="3"/>
      <c r="AF3207" s="3"/>
      <c r="AG3207" s="4"/>
      <c r="AH3207" s="4"/>
      <c r="AI3207" s="4"/>
      <c r="AJ3207" s="1"/>
      <c r="AK3207" s="1"/>
      <c r="AL3207" s="1"/>
      <c r="AM3207" s="1"/>
    </row>
    <row r="3208" spans="1:39" ht="15" customHeight="1" x14ac:dyDescent="0.2">
      <c r="A3208" s="74"/>
      <c r="B3208" s="2"/>
      <c r="C3208" s="2"/>
      <c r="D3208" s="45"/>
      <c r="E3208" s="18"/>
      <c r="F3208" s="8"/>
      <c r="G3208" s="8"/>
      <c r="H3208" s="14"/>
      <c r="I3208" s="8"/>
      <c r="J3208" s="1"/>
      <c r="K3208" s="1"/>
      <c r="L3208" s="2"/>
      <c r="M3208" s="2"/>
      <c r="N3208" s="2"/>
      <c r="O3208" s="15"/>
      <c r="P3208" s="17"/>
      <c r="Q3208" s="2"/>
      <c r="R3208" s="4"/>
      <c r="S3208" s="15"/>
      <c r="T3208" s="15"/>
      <c r="U3208" s="16"/>
      <c r="V3208" s="2"/>
      <c r="W3208" s="3"/>
      <c r="X3208" s="5"/>
      <c r="Y3208" s="8"/>
      <c r="Z3208" s="5"/>
      <c r="AA3208" s="1"/>
      <c r="AB3208" s="8"/>
      <c r="AC3208" s="3"/>
      <c r="AD3208" s="1"/>
      <c r="AE3208" s="3"/>
      <c r="AF3208" s="3"/>
      <c r="AG3208" s="4"/>
      <c r="AH3208" s="4"/>
      <c r="AI3208" s="4"/>
      <c r="AJ3208" s="1"/>
      <c r="AK3208" s="1"/>
      <c r="AL3208" s="1"/>
      <c r="AM3208" s="1"/>
    </row>
    <row r="3209" spans="1:39" ht="15" customHeight="1" x14ac:dyDescent="0.2">
      <c r="A3209" s="74"/>
      <c r="B3209" s="2"/>
      <c r="C3209" s="2"/>
      <c r="D3209" s="45"/>
      <c r="E3209" s="18"/>
      <c r="F3209" s="8"/>
      <c r="G3209" s="8"/>
      <c r="H3209" s="14"/>
      <c r="I3209" s="8"/>
      <c r="J3209" s="1"/>
      <c r="K3209" s="1"/>
      <c r="L3209" s="2"/>
      <c r="M3209" s="2"/>
      <c r="N3209" s="2"/>
      <c r="O3209" s="15"/>
      <c r="P3209" s="17"/>
      <c r="Q3209" s="2"/>
      <c r="R3209" s="4"/>
      <c r="S3209" s="15"/>
      <c r="T3209" s="15"/>
      <c r="U3209" s="16"/>
      <c r="V3209" s="2"/>
      <c r="W3209" s="3"/>
      <c r="X3209" s="5"/>
      <c r="Y3209" s="8"/>
      <c r="Z3209" s="5"/>
      <c r="AA3209" s="1"/>
      <c r="AB3209" s="8"/>
      <c r="AC3209" s="3"/>
      <c r="AD3209" s="1"/>
      <c r="AE3209" s="3"/>
      <c r="AF3209" s="3"/>
      <c r="AG3209" s="4"/>
      <c r="AH3209" s="4"/>
      <c r="AI3209" s="4"/>
      <c r="AJ3209" s="1"/>
      <c r="AK3209" s="1"/>
      <c r="AL3209" s="1"/>
      <c r="AM3209" s="1"/>
    </row>
    <row r="3210" spans="1:39" ht="15" customHeight="1" x14ac:dyDescent="0.2">
      <c r="A3210" s="74"/>
      <c r="B3210" s="2"/>
      <c r="C3210" s="2"/>
      <c r="D3210" s="45"/>
      <c r="E3210" s="18"/>
      <c r="F3210" s="8"/>
      <c r="G3210" s="8"/>
      <c r="H3210" s="14"/>
      <c r="I3210" s="8"/>
      <c r="J3210" s="1"/>
      <c r="K3210" s="1"/>
      <c r="L3210" s="2"/>
      <c r="M3210" s="2"/>
      <c r="N3210" s="2"/>
      <c r="O3210" s="15"/>
      <c r="P3210" s="17"/>
      <c r="Q3210" s="2"/>
      <c r="R3210" s="4"/>
      <c r="S3210" s="15"/>
      <c r="T3210" s="15"/>
      <c r="U3210" s="16"/>
      <c r="V3210" s="2"/>
      <c r="W3210" s="3"/>
      <c r="X3210" s="5"/>
      <c r="Y3210" s="8"/>
      <c r="Z3210" s="5"/>
      <c r="AA3210" s="1"/>
      <c r="AB3210" s="8"/>
      <c r="AC3210" s="3"/>
      <c r="AD3210" s="1"/>
      <c r="AE3210" s="3"/>
      <c r="AF3210" s="3"/>
      <c r="AG3210" s="4"/>
      <c r="AH3210" s="4"/>
      <c r="AI3210" s="4"/>
      <c r="AJ3210" s="1"/>
      <c r="AK3210" s="1"/>
      <c r="AL3210" s="1"/>
      <c r="AM3210" s="1"/>
    </row>
    <row r="3211" spans="1:39" ht="15" customHeight="1" x14ac:dyDescent="0.2">
      <c r="A3211" s="74"/>
      <c r="B3211" s="2"/>
      <c r="C3211" s="2"/>
      <c r="D3211" s="45"/>
      <c r="E3211" s="18"/>
      <c r="F3211" s="8"/>
      <c r="G3211" s="8"/>
      <c r="H3211" s="14"/>
      <c r="I3211" s="8"/>
      <c r="J3211" s="1"/>
      <c r="K3211" s="1"/>
      <c r="L3211" s="2"/>
      <c r="M3211" s="2"/>
      <c r="N3211" s="2"/>
      <c r="O3211" s="15"/>
      <c r="P3211" s="17"/>
      <c r="Q3211" s="2"/>
      <c r="R3211" s="4"/>
      <c r="S3211" s="15"/>
      <c r="T3211" s="15"/>
      <c r="U3211" s="16"/>
      <c r="V3211" s="2"/>
      <c r="W3211" s="3"/>
      <c r="X3211" s="5"/>
      <c r="Y3211" s="8"/>
      <c r="Z3211" s="5"/>
      <c r="AA3211" s="1"/>
      <c r="AB3211" s="8"/>
      <c r="AC3211" s="3"/>
      <c r="AD3211" s="1"/>
      <c r="AE3211" s="3"/>
      <c r="AF3211" s="3"/>
      <c r="AG3211" s="4"/>
      <c r="AH3211" s="4"/>
      <c r="AI3211" s="4"/>
      <c r="AJ3211" s="1"/>
      <c r="AK3211" s="1"/>
      <c r="AL3211" s="1"/>
      <c r="AM3211" s="1"/>
    </row>
    <row r="3212" spans="1:39" ht="15" customHeight="1" x14ac:dyDescent="0.2">
      <c r="A3212" s="74"/>
      <c r="B3212" s="2"/>
      <c r="C3212" s="2"/>
      <c r="D3212" s="45"/>
      <c r="E3212" s="18"/>
      <c r="F3212" s="8"/>
      <c r="G3212" s="8"/>
      <c r="H3212" s="14"/>
      <c r="I3212" s="8"/>
      <c r="J3212" s="1"/>
      <c r="K3212" s="1"/>
      <c r="L3212" s="2"/>
      <c r="M3212" s="2"/>
      <c r="N3212" s="2"/>
      <c r="O3212" s="15"/>
      <c r="P3212" s="17"/>
      <c r="Q3212" s="2"/>
      <c r="R3212" s="4"/>
      <c r="S3212" s="15"/>
      <c r="T3212" s="15"/>
      <c r="U3212" s="16"/>
      <c r="V3212" s="2"/>
      <c r="W3212" s="3"/>
      <c r="X3212" s="5"/>
      <c r="Y3212" s="8"/>
      <c r="Z3212" s="5"/>
      <c r="AA3212" s="1"/>
      <c r="AB3212" s="8"/>
      <c r="AC3212" s="3"/>
      <c r="AD3212" s="1"/>
      <c r="AE3212" s="3"/>
      <c r="AF3212" s="3"/>
      <c r="AG3212" s="4"/>
      <c r="AH3212" s="4"/>
      <c r="AI3212" s="4"/>
      <c r="AJ3212" s="1"/>
      <c r="AK3212" s="1"/>
      <c r="AL3212" s="1"/>
      <c r="AM3212" s="1"/>
    </row>
    <row r="3213" spans="1:39" ht="15" customHeight="1" x14ac:dyDescent="0.2">
      <c r="A3213" s="74"/>
      <c r="B3213" s="2"/>
      <c r="C3213" s="2"/>
      <c r="D3213" s="45"/>
      <c r="E3213" s="18"/>
      <c r="F3213" s="8"/>
      <c r="G3213" s="8"/>
      <c r="H3213" s="14"/>
      <c r="I3213" s="8"/>
      <c r="J3213" s="1"/>
      <c r="K3213" s="1"/>
      <c r="L3213" s="2"/>
      <c r="M3213" s="2"/>
      <c r="N3213" s="2"/>
      <c r="O3213" s="15"/>
      <c r="P3213" s="17"/>
      <c r="Q3213" s="2"/>
      <c r="R3213" s="4"/>
      <c r="S3213" s="15"/>
      <c r="T3213" s="15"/>
      <c r="U3213" s="16"/>
      <c r="V3213" s="2"/>
      <c r="W3213" s="3"/>
      <c r="X3213" s="5"/>
      <c r="Y3213" s="8"/>
      <c r="Z3213" s="5"/>
      <c r="AA3213" s="1"/>
      <c r="AB3213" s="8"/>
      <c r="AC3213" s="3"/>
      <c r="AD3213" s="1"/>
      <c r="AE3213" s="3"/>
      <c r="AF3213" s="3"/>
      <c r="AG3213" s="4"/>
      <c r="AH3213" s="4"/>
      <c r="AI3213" s="4"/>
      <c r="AJ3213" s="1"/>
      <c r="AK3213" s="1"/>
      <c r="AL3213" s="1"/>
      <c r="AM3213" s="1"/>
    </row>
    <row r="3214" spans="1:39" ht="15" customHeight="1" x14ac:dyDescent="0.2">
      <c r="A3214" s="74"/>
      <c r="B3214" s="2"/>
      <c r="C3214" s="2"/>
      <c r="D3214" s="45"/>
      <c r="E3214" s="18"/>
      <c r="F3214" s="8"/>
      <c r="G3214" s="8"/>
      <c r="H3214" s="14"/>
      <c r="I3214" s="8"/>
      <c r="J3214" s="1"/>
      <c r="K3214" s="1"/>
      <c r="L3214" s="2"/>
      <c r="M3214" s="2"/>
      <c r="N3214" s="2"/>
      <c r="O3214" s="15"/>
      <c r="P3214" s="17"/>
      <c r="Q3214" s="2"/>
      <c r="R3214" s="4"/>
      <c r="S3214" s="15"/>
      <c r="T3214" s="15"/>
      <c r="U3214" s="16"/>
      <c r="V3214" s="2"/>
      <c r="W3214" s="3"/>
      <c r="X3214" s="5"/>
      <c r="Y3214" s="8"/>
      <c r="Z3214" s="5"/>
      <c r="AA3214" s="1"/>
      <c r="AB3214" s="8"/>
      <c r="AC3214" s="3"/>
      <c r="AD3214" s="1"/>
      <c r="AE3214" s="3"/>
      <c r="AF3214" s="3"/>
      <c r="AG3214" s="4"/>
      <c r="AH3214" s="4"/>
      <c r="AI3214" s="4"/>
      <c r="AJ3214" s="1"/>
      <c r="AK3214" s="1"/>
      <c r="AL3214" s="1"/>
      <c r="AM3214" s="1"/>
    </row>
    <row r="3215" spans="1:39" ht="15" customHeight="1" x14ac:dyDescent="0.2">
      <c r="A3215" s="74"/>
      <c r="B3215" s="2"/>
      <c r="C3215" s="2"/>
      <c r="D3215" s="45"/>
      <c r="E3215" s="18"/>
      <c r="F3215" s="8"/>
      <c r="G3215" s="8"/>
      <c r="H3215" s="14"/>
      <c r="I3215" s="8"/>
      <c r="J3215" s="1"/>
      <c r="K3215" s="1"/>
      <c r="L3215" s="2"/>
      <c r="M3215" s="2"/>
      <c r="N3215" s="2"/>
      <c r="O3215" s="15"/>
      <c r="P3215" s="17"/>
      <c r="Q3215" s="2"/>
      <c r="R3215" s="4"/>
      <c r="S3215" s="15"/>
      <c r="T3215" s="15"/>
      <c r="U3215" s="16"/>
      <c r="V3215" s="2"/>
      <c r="W3215" s="3"/>
      <c r="X3215" s="5"/>
      <c r="Y3215" s="8"/>
      <c r="Z3215" s="5"/>
      <c r="AA3215" s="1"/>
      <c r="AB3215" s="8"/>
      <c r="AC3215" s="3"/>
      <c r="AD3215" s="1"/>
      <c r="AE3215" s="3"/>
      <c r="AF3215" s="3"/>
      <c r="AG3215" s="4"/>
      <c r="AH3215" s="4"/>
      <c r="AI3215" s="4"/>
      <c r="AJ3215" s="1"/>
      <c r="AK3215" s="1"/>
      <c r="AL3215" s="1"/>
      <c r="AM3215" s="1"/>
    </row>
    <row r="3216" spans="1:39" ht="15" customHeight="1" x14ac:dyDescent="0.2">
      <c r="A3216" s="74"/>
      <c r="B3216" s="2"/>
      <c r="C3216" s="2"/>
      <c r="D3216" s="45"/>
      <c r="E3216" s="18"/>
      <c r="F3216" s="8"/>
      <c r="G3216" s="8"/>
      <c r="H3216" s="14"/>
      <c r="I3216" s="8"/>
      <c r="J3216" s="1"/>
      <c r="K3216" s="1"/>
      <c r="L3216" s="2"/>
      <c r="M3216" s="2"/>
      <c r="N3216" s="2"/>
      <c r="O3216" s="15"/>
      <c r="P3216" s="17"/>
      <c r="Q3216" s="2"/>
      <c r="R3216" s="4"/>
      <c r="S3216" s="15"/>
      <c r="T3216" s="15"/>
      <c r="U3216" s="16"/>
      <c r="V3216" s="2"/>
      <c r="W3216" s="3"/>
      <c r="X3216" s="5"/>
      <c r="Y3216" s="8"/>
      <c r="Z3216" s="5"/>
      <c r="AA3216" s="1"/>
      <c r="AB3216" s="8"/>
      <c r="AC3216" s="3"/>
      <c r="AD3216" s="1"/>
      <c r="AE3216" s="3"/>
      <c r="AF3216" s="3"/>
      <c r="AG3216" s="4"/>
      <c r="AH3216" s="4"/>
      <c r="AI3216" s="4"/>
      <c r="AJ3216" s="1"/>
      <c r="AK3216" s="1"/>
      <c r="AL3216" s="1"/>
      <c r="AM3216" s="1"/>
    </row>
    <row r="3217" spans="1:39" ht="15" customHeight="1" x14ac:dyDescent="0.2">
      <c r="A3217" s="74"/>
      <c r="B3217" s="2"/>
      <c r="C3217" s="2"/>
      <c r="D3217" s="45"/>
      <c r="E3217" s="18"/>
      <c r="F3217" s="8"/>
      <c r="G3217" s="8"/>
      <c r="H3217" s="14"/>
      <c r="I3217" s="8"/>
      <c r="J3217" s="1"/>
      <c r="K3217" s="1"/>
      <c r="L3217" s="2"/>
      <c r="M3217" s="2"/>
      <c r="N3217" s="2"/>
      <c r="O3217" s="15"/>
      <c r="P3217" s="17"/>
      <c r="Q3217" s="2"/>
      <c r="R3217" s="4"/>
      <c r="S3217" s="15"/>
      <c r="T3217" s="15"/>
      <c r="U3217" s="16"/>
      <c r="V3217" s="2"/>
      <c r="W3217" s="3"/>
      <c r="X3217" s="5"/>
      <c r="Y3217" s="8"/>
      <c r="Z3217" s="5"/>
      <c r="AA3217" s="1"/>
      <c r="AB3217" s="8"/>
      <c r="AC3217" s="3"/>
      <c r="AD3217" s="1"/>
      <c r="AE3217" s="3"/>
      <c r="AF3217" s="3"/>
      <c r="AG3217" s="4"/>
      <c r="AH3217" s="4"/>
      <c r="AI3217" s="4"/>
      <c r="AJ3217" s="1"/>
      <c r="AK3217" s="1"/>
      <c r="AL3217" s="1"/>
      <c r="AM3217" s="1"/>
    </row>
    <row r="3218" spans="1:39" ht="15" customHeight="1" x14ac:dyDescent="0.2">
      <c r="A3218" s="74"/>
      <c r="B3218" s="2"/>
      <c r="C3218" s="2"/>
      <c r="D3218" s="45"/>
      <c r="E3218" s="18"/>
      <c r="F3218" s="8"/>
      <c r="G3218" s="8"/>
      <c r="H3218" s="14"/>
      <c r="I3218" s="8"/>
      <c r="J3218" s="1"/>
      <c r="K3218" s="1"/>
      <c r="L3218" s="2"/>
      <c r="M3218" s="2"/>
      <c r="N3218" s="2"/>
      <c r="O3218" s="15"/>
      <c r="P3218" s="17"/>
      <c r="Q3218" s="2"/>
      <c r="R3218" s="4"/>
      <c r="S3218" s="15"/>
      <c r="T3218" s="15"/>
      <c r="U3218" s="16"/>
      <c r="V3218" s="2"/>
      <c r="W3218" s="3"/>
      <c r="X3218" s="5"/>
      <c r="Y3218" s="8"/>
      <c r="Z3218" s="5"/>
      <c r="AA3218" s="1"/>
      <c r="AB3218" s="8"/>
      <c r="AC3218" s="3"/>
      <c r="AD3218" s="1"/>
      <c r="AE3218" s="3"/>
      <c r="AF3218" s="3"/>
      <c r="AG3218" s="4"/>
      <c r="AH3218" s="4"/>
      <c r="AI3218" s="4"/>
      <c r="AJ3218" s="1"/>
      <c r="AK3218" s="1"/>
      <c r="AL3218" s="1"/>
      <c r="AM3218" s="1"/>
    </row>
    <row r="3219" spans="1:39" ht="15" customHeight="1" x14ac:dyDescent="0.2">
      <c r="A3219" s="74"/>
      <c r="B3219" s="2"/>
      <c r="C3219" s="2"/>
      <c r="D3219" s="45"/>
      <c r="E3219" s="18"/>
      <c r="F3219" s="8"/>
      <c r="G3219" s="8"/>
      <c r="H3219" s="14"/>
      <c r="I3219" s="8"/>
      <c r="J3219" s="1"/>
      <c r="K3219" s="1"/>
      <c r="L3219" s="2"/>
      <c r="M3219" s="2"/>
      <c r="N3219" s="2"/>
      <c r="O3219" s="15"/>
      <c r="P3219" s="17"/>
      <c r="Q3219" s="2"/>
      <c r="R3219" s="4"/>
      <c r="S3219" s="15"/>
      <c r="T3219" s="15"/>
      <c r="U3219" s="16"/>
      <c r="V3219" s="2"/>
      <c r="W3219" s="3"/>
      <c r="X3219" s="5"/>
      <c r="Y3219" s="8"/>
      <c r="Z3219" s="5"/>
      <c r="AA3219" s="1"/>
      <c r="AB3219" s="8"/>
      <c r="AC3219" s="3"/>
      <c r="AD3219" s="1"/>
      <c r="AE3219" s="3"/>
      <c r="AF3219" s="3"/>
      <c r="AG3219" s="4"/>
      <c r="AH3219" s="4"/>
      <c r="AI3219" s="4"/>
      <c r="AJ3219" s="1"/>
      <c r="AK3219" s="1"/>
      <c r="AL3219" s="1"/>
      <c r="AM3219" s="1"/>
    </row>
    <row r="3220" spans="1:39" ht="15" customHeight="1" x14ac:dyDescent="0.2">
      <c r="A3220" s="74"/>
      <c r="B3220" s="2"/>
      <c r="C3220" s="2"/>
      <c r="D3220" s="45"/>
      <c r="E3220" s="18"/>
      <c r="F3220" s="8"/>
      <c r="G3220" s="8"/>
      <c r="H3220" s="14"/>
      <c r="I3220" s="8"/>
      <c r="J3220" s="1"/>
      <c r="K3220" s="1"/>
      <c r="L3220" s="2"/>
      <c r="M3220" s="2"/>
      <c r="N3220" s="2"/>
      <c r="O3220" s="15"/>
      <c r="P3220" s="17"/>
      <c r="Q3220" s="2"/>
      <c r="R3220" s="4"/>
      <c r="S3220" s="15"/>
      <c r="T3220" s="15"/>
      <c r="U3220" s="16"/>
      <c r="V3220" s="2"/>
      <c r="W3220" s="3"/>
      <c r="X3220" s="5"/>
      <c r="Y3220" s="8"/>
      <c r="Z3220" s="5"/>
      <c r="AA3220" s="1"/>
      <c r="AB3220" s="8"/>
      <c r="AC3220" s="3"/>
      <c r="AD3220" s="1"/>
      <c r="AE3220" s="3"/>
      <c r="AF3220" s="3"/>
      <c r="AG3220" s="4"/>
      <c r="AH3220" s="4"/>
      <c r="AI3220" s="4"/>
      <c r="AJ3220" s="1"/>
      <c r="AK3220" s="1"/>
      <c r="AL3220" s="1"/>
      <c r="AM3220" s="1"/>
    </row>
    <row r="3221" spans="1:39" ht="15" customHeight="1" x14ac:dyDescent="0.2">
      <c r="A3221" s="74"/>
      <c r="B3221" s="2"/>
      <c r="C3221" s="2"/>
      <c r="D3221" s="45"/>
      <c r="E3221" s="18"/>
      <c r="F3221" s="8"/>
      <c r="G3221" s="8"/>
      <c r="H3221" s="14"/>
      <c r="I3221" s="8"/>
      <c r="J3221" s="1"/>
      <c r="K3221" s="1"/>
      <c r="L3221" s="2"/>
      <c r="M3221" s="2"/>
      <c r="N3221" s="2"/>
      <c r="O3221" s="15"/>
      <c r="P3221" s="17"/>
      <c r="Q3221" s="2"/>
      <c r="R3221" s="4"/>
      <c r="S3221" s="15"/>
      <c r="T3221" s="15"/>
      <c r="U3221" s="16"/>
      <c r="V3221" s="2"/>
      <c r="W3221" s="3"/>
      <c r="X3221" s="5"/>
      <c r="Y3221" s="8"/>
      <c r="Z3221" s="5"/>
      <c r="AA3221" s="1"/>
      <c r="AB3221" s="8"/>
      <c r="AC3221" s="3"/>
      <c r="AD3221" s="1"/>
      <c r="AE3221" s="3"/>
      <c r="AF3221" s="3"/>
      <c r="AG3221" s="4"/>
      <c r="AH3221" s="4"/>
      <c r="AI3221" s="4"/>
      <c r="AJ3221" s="1"/>
      <c r="AK3221" s="1"/>
      <c r="AL3221" s="1"/>
      <c r="AM3221" s="1"/>
    </row>
    <row r="3222" spans="1:39" ht="15" customHeight="1" x14ac:dyDescent="0.2">
      <c r="A3222" s="74"/>
      <c r="B3222" s="2"/>
      <c r="C3222" s="2"/>
      <c r="D3222" s="45"/>
      <c r="E3222" s="18"/>
      <c r="F3222" s="8"/>
      <c r="G3222" s="8"/>
      <c r="H3222" s="14"/>
      <c r="I3222" s="8"/>
      <c r="J3222" s="1"/>
      <c r="K3222" s="1"/>
      <c r="L3222" s="2"/>
      <c r="M3222" s="2"/>
      <c r="N3222" s="2"/>
      <c r="O3222" s="15"/>
      <c r="P3222" s="17"/>
      <c r="Q3222" s="2"/>
      <c r="R3222" s="4"/>
      <c r="S3222" s="15"/>
      <c r="T3222" s="15"/>
      <c r="U3222" s="16"/>
      <c r="V3222" s="2"/>
      <c r="W3222" s="3"/>
      <c r="X3222" s="5"/>
      <c r="Y3222" s="8"/>
      <c r="Z3222" s="5"/>
      <c r="AA3222" s="1"/>
      <c r="AB3222" s="8"/>
      <c r="AC3222" s="3"/>
      <c r="AD3222" s="1"/>
      <c r="AE3222" s="3"/>
      <c r="AF3222" s="3"/>
      <c r="AG3222" s="4"/>
      <c r="AH3222" s="4"/>
      <c r="AI3222" s="4"/>
      <c r="AJ3222" s="1"/>
      <c r="AK3222" s="1"/>
      <c r="AL3222" s="1"/>
      <c r="AM3222" s="1"/>
    </row>
    <row r="3223" spans="1:39" ht="15" customHeight="1" x14ac:dyDescent="0.2">
      <c r="A3223" s="74"/>
      <c r="B3223" s="2"/>
      <c r="C3223" s="2"/>
      <c r="D3223" s="45"/>
      <c r="E3223" s="18"/>
      <c r="F3223" s="8"/>
      <c r="G3223" s="8"/>
      <c r="H3223" s="14"/>
      <c r="I3223" s="8"/>
      <c r="J3223" s="1"/>
      <c r="K3223" s="1"/>
      <c r="L3223" s="2"/>
      <c r="M3223" s="2"/>
      <c r="N3223" s="2"/>
      <c r="O3223" s="15"/>
      <c r="P3223" s="17"/>
      <c r="Q3223" s="2"/>
      <c r="R3223" s="4"/>
      <c r="S3223" s="15"/>
      <c r="T3223" s="15"/>
      <c r="U3223" s="16"/>
      <c r="V3223" s="2"/>
      <c r="W3223" s="3"/>
      <c r="X3223" s="5"/>
      <c r="Y3223" s="8"/>
      <c r="Z3223" s="5"/>
      <c r="AA3223" s="1"/>
      <c r="AB3223" s="8"/>
      <c r="AC3223" s="3"/>
      <c r="AD3223" s="1"/>
      <c r="AE3223" s="3"/>
      <c r="AF3223" s="3"/>
      <c r="AG3223" s="4"/>
      <c r="AH3223" s="4"/>
      <c r="AI3223" s="4"/>
      <c r="AJ3223" s="1"/>
      <c r="AK3223" s="1"/>
      <c r="AL3223" s="1"/>
      <c r="AM3223" s="1"/>
    </row>
    <row r="3224" spans="1:39" ht="15" customHeight="1" x14ac:dyDescent="0.2">
      <c r="A3224" s="74"/>
      <c r="B3224" s="2"/>
      <c r="C3224" s="2"/>
      <c r="D3224" s="45"/>
      <c r="E3224" s="18"/>
      <c r="F3224" s="8"/>
      <c r="G3224" s="8"/>
      <c r="H3224" s="14"/>
      <c r="I3224" s="8"/>
      <c r="J3224" s="1"/>
      <c r="K3224" s="1"/>
      <c r="L3224" s="2"/>
      <c r="M3224" s="2"/>
      <c r="N3224" s="2"/>
      <c r="O3224" s="15"/>
      <c r="P3224" s="17"/>
      <c r="Q3224" s="2"/>
      <c r="R3224" s="4"/>
      <c r="S3224" s="15"/>
      <c r="T3224" s="15"/>
      <c r="U3224" s="16"/>
      <c r="V3224" s="2"/>
      <c r="W3224" s="3"/>
      <c r="X3224" s="5"/>
      <c r="Y3224" s="8"/>
      <c r="Z3224" s="5"/>
      <c r="AA3224" s="1"/>
      <c r="AB3224" s="8"/>
      <c r="AC3224" s="3"/>
      <c r="AD3224" s="1"/>
      <c r="AE3224" s="3"/>
      <c r="AF3224" s="3"/>
      <c r="AG3224" s="4"/>
      <c r="AH3224" s="4"/>
      <c r="AI3224" s="4"/>
      <c r="AJ3224" s="1"/>
      <c r="AK3224" s="1"/>
      <c r="AL3224" s="1"/>
      <c r="AM3224" s="1"/>
    </row>
    <row r="3225" spans="1:39" ht="15" customHeight="1" x14ac:dyDescent="0.2">
      <c r="A3225" s="74"/>
      <c r="B3225" s="2"/>
      <c r="C3225" s="2"/>
      <c r="D3225" s="45"/>
      <c r="E3225" s="18"/>
      <c r="F3225" s="8"/>
      <c r="G3225" s="8"/>
      <c r="H3225" s="14"/>
      <c r="I3225" s="8"/>
      <c r="J3225" s="1"/>
      <c r="K3225" s="1"/>
      <c r="L3225" s="2"/>
      <c r="M3225" s="2"/>
      <c r="N3225" s="2"/>
      <c r="O3225" s="15"/>
      <c r="P3225" s="17"/>
      <c r="Q3225" s="2"/>
      <c r="R3225" s="4"/>
      <c r="S3225" s="15"/>
      <c r="T3225" s="15"/>
      <c r="U3225" s="16"/>
      <c r="V3225" s="2"/>
      <c r="W3225" s="3"/>
      <c r="X3225" s="5"/>
      <c r="Y3225" s="8"/>
      <c r="Z3225" s="5"/>
      <c r="AA3225" s="1"/>
      <c r="AB3225" s="8"/>
      <c r="AC3225" s="3"/>
      <c r="AD3225" s="1"/>
      <c r="AE3225" s="3"/>
      <c r="AF3225" s="3"/>
      <c r="AG3225" s="4"/>
      <c r="AH3225" s="4"/>
      <c r="AI3225" s="4"/>
      <c r="AJ3225" s="1"/>
      <c r="AK3225" s="1"/>
      <c r="AL3225" s="1"/>
      <c r="AM3225" s="1"/>
    </row>
    <row r="3226" spans="1:39" ht="15" customHeight="1" x14ac:dyDescent="0.2">
      <c r="A3226" s="74"/>
      <c r="B3226" s="2"/>
      <c r="C3226" s="2"/>
      <c r="D3226" s="45"/>
      <c r="E3226" s="18"/>
      <c r="F3226" s="8"/>
      <c r="G3226" s="8"/>
      <c r="H3226" s="14"/>
      <c r="I3226" s="8"/>
      <c r="J3226" s="1"/>
      <c r="K3226" s="1"/>
      <c r="L3226" s="2"/>
      <c r="M3226" s="2"/>
      <c r="N3226" s="2"/>
      <c r="O3226" s="15"/>
      <c r="P3226" s="17"/>
      <c r="Q3226" s="2"/>
      <c r="R3226" s="4"/>
      <c r="S3226" s="15"/>
      <c r="T3226" s="15"/>
      <c r="U3226" s="16"/>
      <c r="V3226" s="2"/>
      <c r="W3226" s="3"/>
      <c r="X3226" s="5"/>
      <c r="Y3226" s="8"/>
      <c r="Z3226" s="5"/>
      <c r="AA3226" s="1"/>
      <c r="AB3226" s="8"/>
      <c r="AC3226" s="3"/>
      <c r="AD3226" s="1"/>
      <c r="AE3226" s="3"/>
      <c r="AF3226" s="3"/>
      <c r="AG3226" s="4"/>
      <c r="AH3226" s="4"/>
      <c r="AI3226" s="4"/>
      <c r="AJ3226" s="1"/>
      <c r="AK3226" s="1"/>
      <c r="AL3226" s="1"/>
      <c r="AM3226" s="1"/>
    </row>
    <row r="3227" spans="1:39" ht="15" customHeight="1" x14ac:dyDescent="0.2">
      <c r="A3227" s="74"/>
      <c r="B3227" s="2"/>
      <c r="C3227" s="2"/>
      <c r="D3227" s="45"/>
      <c r="E3227" s="18"/>
      <c r="F3227" s="8"/>
      <c r="G3227" s="8"/>
      <c r="H3227" s="14"/>
      <c r="I3227" s="8"/>
      <c r="J3227" s="1"/>
      <c r="K3227" s="1"/>
      <c r="L3227" s="2"/>
      <c r="M3227" s="2"/>
      <c r="N3227" s="2"/>
      <c r="O3227" s="15"/>
      <c r="P3227" s="17"/>
      <c r="Q3227" s="2"/>
      <c r="R3227" s="4"/>
      <c r="S3227" s="15"/>
      <c r="T3227" s="15"/>
      <c r="U3227" s="16"/>
      <c r="V3227" s="2"/>
      <c r="W3227" s="3"/>
      <c r="X3227" s="5"/>
      <c r="Y3227" s="8"/>
      <c r="Z3227" s="5"/>
      <c r="AA3227" s="1"/>
      <c r="AB3227" s="8"/>
      <c r="AC3227" s="3"/>
      <c r="AD3227" s="1"/>
      <c r="AE3227" s="3"/>
      <c r="AF3227" s="3"/>
      <c r="AG3227" s="4"/>
      <c r="AH3227" s="4"/>
      <c r="AI3227" s="4"/>
      <c r="AJ3227" s="1"/>
      <c r="AK3227" s="1"/>
      <c r="AL3227" s="1"/>
      <c r="AM3227" s="1"/>
    </row>
    <row r="3228" spans="1:39" ht="15" customHeight="1" x14ac:dyDescent="0.2">
      <c r="A3228" s="74"/>
      <c r="B3228" s="2"/>
      <c r="C3228" s="2"/>
      <c r="D3228" s="45"/>
      <c r="E3228" s="18"/>
      <c r="F3228" s="8"/>
      <c r="G3228" s="8"/>
      <c r="H3228" s="14"/>
      <c r="I3228" s="8"/>
      <c r="J3228" s="1"/>
      <c r="K3228" s="1"/>
      <c r="L3228" s="2"/>
      <c r="M3228" s="2"/>
      <c r="N3228" s="2"/>
      <c r="O3228" s="15"/>
      <c r="P3228" s="17"/>
      <c r="Q3228" s="2"/>
      <c r="R3228" s="4"/>
      <c r="S3228" s="15"/>
      <c r="T3228" s="15"/>
      <c r="U3228" s="16"/>
      <c r="V3228" s="2"/>
      <c r="W3228" s="3"/>
      <c r="X3228" s="5"/>
      <c r="Y3228" s="8"/>
      <c r="Z3228" s="5"/>
      <c r="AA3228" s="1"/>
      <c r="AB3228" s="8"/>
      <c r="AC3228" s="3"/>
      <c r="AD3228" s="1"/>
      <c r="AE3228" s="3"/>
      <c r="AF3228" s="3"/>
      <c r="AG3228" s="4"/>
      <c r="AH3228" s="4"/>
      <c r="AI3228" s="4"/>
      <c r="AJ3228" s="1"/>
      <c r="AK3228" s="1"/>
      <c r="AL3228" s="1"/>
      <c r="AM3228" s="1"/>
    </row>
    <row r="3229" spans="1:39" ht="15" customHeight="1" x14ac:dyDescent="0.2">
      <c r="A3229" s="74"/>
      <c r="B3229" s="2"/>
      <c r="C3229" s="2"/>
      <c r="D3229" s="45"/>
      <c r="E3229" s="18"/>
      <c r="F3229" s="8"/>
      <c r="G3229" s="8"/>
      <c r="H3229" s="14"/>
      <c r="I3229" s="8"/>
      <c r="J3229" s="1"/>
      <c r="K3229" s="1"/>
      <c r="L3229" s="2"/>
      <c r="M3229" s="2"/>
      <c r="N3229" s="2"/>
      <c r="O3229" s="15"/>
      <c r="P3229" s="17"/>
      <c r="Q3229" s="2"/>
      <c r="R3229" s="4"/>
      <c r="S3229" s="15"/>
      <c r="T3229" s="15"/>
      <c r="U3229" s="16"/>
      <c r="V3229" s="2"/>
      <c r="W3229" s="3"/>
      <c r="X3229" s="5"/>
      <c r="Y3229" s="8"/>
      <c r="Z3229" s="5"/>
      <c r="AA3229" s="1"/>
      <c r="AB3229" s="8"/>
      <c r="AC3229" s="3"/>
      <c r="AD3229" s="1"/>
      <c r="AE3229" s="3"/>
      <c r="AF3229" s="3"/>
      <c r="AG3229" s="4"/>
      <c r="AH3229" s="4"/>
      <c r="AI3229" s="4"/>
      <c r="AJ3229" s="1"/>
      <c r="AK3229" s="1"/>
      <c r="AL3229" s="1"/>
      <c r="AM3229" s="1"/>
    </row>
    <row r="3230" spans="1:39" ht="15" customHeight="1" x14ac:dyDescent="0.2">
      <c r="A3230" s="74"/>
      <c r="B3230" s="2"/>
      <c r="C3230" s="2"/>
      <c r="D3230" s="45"/>
      <c r="E3230" s="18"/>
      <c r="F3230" s="8"/>
      <c r="G3230" s="8"/>
      <c r="H3230" s="14"/>
      <c r="I3230" s="8"/>
      <c r="J3230" s="1"/>
      <c r="K3230" s="1"/>
      <c r="L3230" s="2"/>
      <c r="M3230" s="2"/>
      <c r="N3230" s="2"/>
      <c r="O3230" s="15"/>
      <c r="P3230" s="17"/>
      <c r="Q3230" s="2"/>
      <c r="R3230" s="4"/>
      <c r="S3230" s="15"/>
      <c r="T3230" s="15"/>
      <c r="U3230" s="16"/>
      <c r="V3230" s="2"/>
      <c r="W3230" s="3"/>
      <c r="X3230" s="5"/>
      <c r="Y3230" s="8"/>
      <c r="Z3230" s="5"/>
      <c r="AA3230" s="1"/>
      <c r="AB3230" s="8"/>
      <c r="AC3230" s="3"/>
      <c r="AD3230" s="1"/>
      <c r="AE3230" s="3"/>
      <c r="AF3230" s="3"/>
      <c r="AG3230" s="4"/>
      <c r="AH3230" s="4"/>
      <c r="AI3230" s="4"/>
      <c r="AJ3230" s="1"/>
      <c r="AK3230" s="1"/>
      <c r="AL3230" s="1"/>
      <c r="AM3230" s="1"/>
    </row>
    <row r="3231" spans="1:39" ht="15" customHeight="1" x14ac:dyDescent="0.2">
      <c r="A3231" s="74"/>
      <c r="B3231" s="2"/>
      <c r="C3231" s="2"/>
      <c r="D3231" s="45"/>
      <c r="E3231" s="18"/>
      <c r="F3231" s="8"/>
      <c r="G3231" s="8"/>
      <c r="H3231" s="14"/>
      <c r="I3231" s="8"/>
      <c r="J3231" s="1"/>
      <c r="K3231" s="1"/>
      <c r="L3231" s="2"/>
      <c r="M3231" s="2"/>
      <c r="N3231" s="2"/>
      <c r="O3231" s="15"/>
      <c r="P3231" s="17"/>
      <c r="Q3231" s="2"/>
      <c r="R3231" s="4"/>
      <c r="S3231" s="15"/>
      <c r="T3231" s="15"/>
      <c r="U3231" s="16"/>
      <c r="V3231" s="2"/>
      <c r="W3231" s="3"/>
      <c r="X3231" s="5"/>
      <c r="Y3231" s="8"/>
      <c r="Z3231" s="5"/>
      <c r="AA3231" s="1"/>
      <c r="AB3231" s="8"/>
      <c r="AC3231" s="3"/>
      <c r="AD3231" s="1"/>
      <c r="AE3231" s="3"/>
      <c r="AF3231" s="3"/>
      <c r="AG3231" s="4"/>
      <c r="AH3231" s="4"/>
      <c r="AI3231" s="4"/>
      <c r="AJ3231" s="1"/>
      <c r="AK3231" s="1"/>
      <c r="AL3231" s="1"/>
      <c r="AM3231" s="1"/>
    </row>
    <row r="3232" spans="1:39" ht="15" customHeight="1" x14ac:dyDescent="0.2">
      <c r="A3232" s="74"/>
      <c r="B3232" s="2"/>
      <c r="C3232" s="2"/>
      <c r="D3232" s="45"/>
      <c r="E3232" s="18"/>
      <c r="F3232" s="8"/>
      <c r="G3232" s="8"/>
      <c r="H3232" s="14"/>
      <c r="I3232" s="8"/>
      <c r="J3232" s="1"/>
      <c r="K3232" s="1"/>
      <c r="L3232" s="2"/>
      <c r="M3232" s="2"/>
      <c r="N3232" s="2"/>
      <c r="O3232" s="15"/>
      <c r="P3232" s="17"/>
      <c r="Q3232" s="2"/>
      <c r="R3232" s="4"/>
      <c r="S3232" s="15"/>
      <c r="T3232" s="15"/>
      <c r="U3232" s="16"/>
      <c r="V3232" s="2"/>
      <c r="W3232" s="3"/>
      <c r="X3232" s="5"/>
      <c r="Y3232" s="8"/>
      <c r="Z3232" s="5"/>
      <c r="AA3232" s="1"/>
      <c r="AB3232" s="8"/>
      <c r="AC3232" s="3"/>
      <c r="AD3232" s="1"/>
      <c r="AE3232" s="3"/>
      <c r="AF3232" s="3"/>
      <c r="AG3232" s="4"/>
      <c r="AH3232" s="4"/>
      <c r="AI3232" s="4"/>
      <c r="AJ3232" s="1"/>
      <c r="AK3232" s="1"/>
      <c r="AL3232" s="1"/>
      <c r="AM3232" s="1"/>
    </row>
    <row r="3233" spans="1:39" ht="15" customHeight="1" x14ac:dyDescent="0.2">
      <c r="A3233" s="74"/>
      <c r="B3233" s="2"/>
      <c r="C3233" s="2"/>
      <c r="D3233" s="45"/>
      <c r="E3233" s="18"/>
      <c r="F3233" s="8"/>
      <c r="G3233" s="8"/>
      <c r="H3233" s="14"/>
      <c r="I3233" s="8"/>
      <c r="J3233" s="1"/>
      <c r="K3233" s="1"/>
      <c r="L3233" s="2"/>
      <c r="M3233" s="2"/>
      <c r="N3233" s="2"/>
      <c r="O3233" s="15"/>
      <c r="P3233" s="17"/>
      <c r="Q3233" s="2"/>
      <c r="R3233" s="4"/>
      <c r="S3233" s="15"/>
      <c r="T3233" s="15"/>
      <c r="U3233" s="16"/>
      <c r="V3233" s="2"/>
      <c r="W3233" s="3"/>
      <c r="X3233" s="5"/>
      <c r="Y3233" s="8"/>
      <c r="Z3233" s="5"/>
      <c r="AA3233" s="1"/>
      <c r="AB3233" s="8"/>
      <c r="AC3233" s="3"/>
      <c r="AD3233" s="1"/>
      <c r="AE3233" s="3"/>
      <c r="AF3233" s="3"/>
      <c r="AG3233" s="4"/>
      <c r="AH3233" s="4"/>
      <c r="AI3233" s="4"/>
      <c r="AJ3233" s="1"/>
      <c r="AK3233" s="1"/>
      <c r="AL3233" s="1"/>
      <c r="AM3233" s="1"/>
    </row>
    <row r="3234" spans="1:39" ht="15" customHeight="1" x14ac:dyDescent="0.2">
      <c r="A3234" s="74"/>
      <c r="B3234" s="2"/>
      <c r="C3234" s="2"/>
      <c r="D3234" s="45"/>
      <c r="E3234" s="18"/>
      <c r="F3234" s="8"/>
      <c r="G3234" s="8"/>
      <c r="H3234" s="14"/>
      <c r="I3234" s="8"/>
      <c r="J3234" s="1"/>
      <c r="K3234" s="1"/>
      <c r="L3234" s="2"/>
      <c r="M3234" s="2"/>
      <c r="N3234" s="2"/>
      <c r="O3234" s="15"/>
      <c r="P3234" s="17"/>
      <c r="Q3234" s="2"/>
      <c r="R3234" s="4"/>
      <c r="S3234" s="15"/>
      <c r="T3234" s="15"/>
      <c r="U3234" s="16"/>
      <c r="V3234" s="2"/>
      <c r="W3234" s="3"/>
      <c r="X3234" s="5"/>
      <c r="Y3234" s="8"/>
      <c r="Z3234" s="5"/>
      <c r="AA3234" s="1"/>
      <c r="AB3234" s="8"/>
      <c r="AC3234" s="3"/>
      <c r="AD3234" s="1"/>
      <c r="AE3234" s="3"/>
      <c r="AF3234" s="3"/>
      <c r="AG3234" s="4"/>
      <c r="AH3234" s="4"/>
      <c r="AI3234" s="4"/>
      <c r="AJ3234" s="1"/>
      <c r="AK3234" s="1"/>
      <c r="AL3234" s="1"/>
      <c r="AM3234" s="1"/>
    </row>
    <row r="3235" spans="1:39" ht="15" customHeight="1" x14ac:dyDescent="0.2">
      <c r="A3235" s="74"/>
      <c r="B3235" s="2"/>
      <c r="C3235" s="2"/>
      <c r="D3235" s="45"/>
      <c r="E3235" s="18"/>
      <c r="F3235" s="8"/>
      <c r="G3235" s="8"/>
      <c r="H3235" s="14"/>
      <c r="I3235" s="8"/>
      <c r="J3235" s="1"/>
      <c r="K3235" s="1"/>
      <c r="L3235" s="2"/>
      <c r="M3235" s="2"/>
      <c r="N3235" s="2"/>
      <c r="O3235" s="15"/>
      <c r="P3235" s="17"/>
      <c r="Q3235" s="2"/>
      <c r="R3235" s="4"/>
      <c r="S3235" s="15"/>
      <c r="T3235" s="15"/>
      <c r="U3235" s="16"/>
      <c r="V3235" s="2"/>
      <c r="W3235" s="3"/>
      <c r="X3235" s="5"/>
      <c r="Y3235" s="8"/>
      <c r="Z3235" s="5"/>
      <c r="AA3235" s="1"/>
      <c r="AB3235" s="8"/>
      <c r="AC3235" s="3"/>
      <c r="AD3235" s="1"/>
      <c r="AE3235" s="3"/>
      <c r="AF3235" s="3"/>
      <c r="AG3235" s="4"/>
      <c r="AH3235" s="4"/>
      <c r="AI3235" s="4"/>
      <c r="AJ3235" s="1"/>
      <c r="AK3235" s="1"/>
      <c r="AL3235" s="1"/>
      <c r="AM3235" s="1"/>
    </row>
    <row r="3236" spans="1:39" ht="15" customHeight="1" x14ac:dyDescent="0.2">
      <c r="A3236" s="74"/>
      <c r="B3236" s="2"/>
      <c r="C3236" s="2"/>
      <c r="D3236" s="45"/>
      <c r="E3236" s="18"/>
      <c r="F3236" s="8"/>
      <c r="G3236" s="8"/>
      <c r="H3236" s="14"/>
      <c r="I3236" s="8"/>
      <c r="J3236" s="1"/>
      <c r="K3236" s="1"/>
      <c r="L3236" s="2"/>
      <c r="M3236" s="2"/>
      <c r="N3236" s="2"/>
      <c r="O3236" s="15"/>
      <c r="P3236" s="17"/>
      <c r="Q3236" s="2"/>
      <c r="R3236" s="4"/>
      <c r="S3236" s="15"/>
      <c r="T3236" s="15"/>
      <c r="U3236" s="16"/>
      <c r="V3236" s="2"/>
      <c r="W3236" s="3"/>
      <c r="X3236" s="5"/>
      <c r="Y3236" s="8"/>
      <c r="Z3236" s="5"/>
      <c r="AA3236" s="1"/>
      <c r="AB3236" s="8"/>
      <c r="AC3236" s="3"/>
      <c r="AD3236" s="1"/>
      <c r="AE3236" s="3"/>
      <c r="AF3236" s="3"/>
      <c r="AG3236" s="4"/>
      <c r="AH3236" s="4"/>
      <c r="AI3236" s="4"/>
      <c r="AJ3236" s="1"/>
      <c r="AK3236" s="1"/>
      <c r="AL3236" s="1"/>
      <c r="AM3236" s="1"/>
    </row>
    <row r="3237" spans="1:39" ht="15" customHeight="1" x14ac:dyDescent="0.2">
      <c r="A3237" s="74"/>
      <c r="B3237" s="2"/>
      <c r="C3237" s="2"/>
      <c r="D3237" s="45"/>
      <c r="E3237" s="18"/>
      <c r="F3237" s="8"/>
      <c r="G3237" s="8"/>
      <c r="H3237" s="14"/>
      <c r="I3237" s="8"/>
      <c r="J3237" s="1"/>
      <c r="K3237" s="1"/>
      <c r="L3237" s="2"/>
      <c r="M3237" s="2"/>
      <c r="N3237" s="2"/>
      <c r="O3237" s="15"/>
      <c r="P3237" s="17"/>
      <c r="Q3237" s="2"/>
      <c r="R3237" s="4"/>
      <c r="S3237" s="15"/>
      <c r="T3237" s="15"/>
      <c r="U3237" s="16"/>
      <c r="V3237" s="2"/>
      <c r="W3237" s="3"/>
      <c r="X3237" s="5"/>
      <c r="Y3237" s="8"/>
      <c r="Z3237" s="5"/>
      <c r="AA3237" s="1"/>
      <c r="AB3237" s="8"/>
      <c r="AC3237" s="3"/>
      <c r="AD3237" s="1"/>
      <c r="AE3237" s="3"/>
      <c r="AF3237" s="3"/>
      <c r="AG3237" s="4"/>
      <c r="AH3237" s="4"/>
      <c r="AI3237" s="4"/>
      <c r="AJ3237" s="1"/>
      <c r="AK3237" s="1"/>
      <c r="AL3237" s="1"/>
      <c r="AM3237" s="1"/>
    </row>
    <row r="3238" spans="1:39" ht="15" customHeight="1" x14ac:dyDescent="0.2">
      <c r="A3238" s="74"/>
      <c r="B3238" s="2"/>
      <c r="C3238" s="2"/>
      <c r="D3238" s="45"/>
      <c r="E3238" s="18"/>
      <c r="F3238" s="8"/>
      <c r="G3238" s="8"/>
      <c r="H3238" s="14"/>
      <c r="I3238" s="8"/>
      <c r="J3238" s="1"/>
      <c r="K3238" s="1"/>
      <c r="L3238" s="2"/>
      <c r="M3238" s="2"/>
      <c r="N3238" s="2"/>
      <c r="O3238" s="15"/>
      <c r="P3238" s="17"/>
      <c r="Q3238" s="2"/>
      <c r="R3238" s="4"/>
      <c r="S3238" s="15"/>
      <c r="T3238" s="15"/>
      <c r="U3238" s="16"/>
      <c r="V3238" s="2"/>
      <c r="W3238" s="3"/>
      <c r="X3238" s="5"/>
      <c r="Y3238" s="8"/>
      <c r="Z3238" s="5"/>
      <c r="AA3238" s="1"/>
      <c r="AB3238" s="8"/>
      <c r="AC3238" s="3"/>
      <c r="AD3238" s="1"/>
      <c r="AE3238" s="3"/>
      <c r="AF3238" s="3"/>
      <c r="AG3238" s="4"/>
      <c r="AH3238" s="4"/>
      <c r="AI3238" s="4"/>
      <c r="AJ3238" s="1"/>
      <c r="AK3238" s="1"/>
      <c r="AL3238" s="1"/>
      <c r="AM3238" s="1"/>
    </row>
    <row r="3239" spans="1:39" ht="15" customHeight="1" x14ac:dyDescent="0.2">
      <c r="A3239" s="74"/>
      <c r="B3239" s="2"/>
      <c r="C3239" s="2"/>
      <c r="D3239" s="45"/>
      <c r="E3239" s="18"/>
      <c r="F3239" s="8"/>
      <c r="G3239" s="8"/>
      <c r="H3239" s="14"/>
      <c r="I3239" s="8"/>
      <c r="J3239" s="1"/>
      <c r="K3239" s="1"/>
      <c r="L3239" s="2"/>
      <c r="M3239" s="2"/>
      <c r="N3239" s="2"/>
      <c r="O3239" s="15"/>
      <c r="P3239" s="17"/>
      <c r="Q3239" s="2"/>
      <c r="R3239" s="4"/>
      <c r="S3239" s="15"/>
      <c r="T3239" s="15"/>
      <c r="U3239" s="16"/>
      <c r="V3239" s="2"/>
      <c r="W3239" s="3"/>
      <c r="X3239" s="5"/>
      <c r="Y3239" s="8"/>
      <c r="Z3239" s="5"/>
      <c r="AA3239" s="1"/>
      <c r="AB3239" s="8"/>
      <c r="AC3239" s="3"/>
      <c r="AD3239" s="1"/>
      <c r="AE3239" s="3"/>
      <c r="AF3239" s="3"/>
      <c r="AG3239" s="4"/>
      <c r="AH3239" s="4"/>
      <c r="AI3239" s="4"/>
      <c r="AJ3239" s="1"/>
      <c r="AK3239" s="1"/>
      <c r="AL3239" s="1"/>
      <c r="AM3239" s="1"/>
    </row>
    <row r="3240" spans="1:39" ht="15" customHeight="1" x14ac:dyDescent="0.2">
      <c r="A3240" s="74"/>
      <c r="B3240" s="2"/>
      <c r="C3240" s="2"/>
      <c r="D3240" s="45"/>
      <c r="E3240" s="18"/>
      <c r="F3240" s="8"/>
      <c r="G3240" s="8"/>
      <c r="H3240" s="14"/>
      <c r="I3240" s="8"/>
      <c r="J3240" s="1"/>
      <c r="K3240" s="1"/>
      <c r="L3240" s="2"/>
      <c r="M3240" s="2"/>
      <c r="N3240" s="2"/>
      <c r="O3240" s="15"/>
      <c r="P3240" s="17"/>
      <c r="Q3240" s="2"/>
      <c r="R3240" s="4"/>
      <c r="S3240" s="15"/>
      <c r="T3240" s="15"/>
      <c r="U3240" s="16"/>
      <c r="V3240" s="2"/>
      <c r="W3240" s="3"/>
      <c r="X3240" s="5"/>
      <c r="Y3240" s="8"/>
      <c r="Z3240" s="5"/>
      <c r="AA3240" s="1"/>
      <c r="AB3240" s="8"/>
      <c r="AC3240" s="3"/>
      <c r="AD3240" s="1"/>
      <c r="AE3240" s="3"/>
      <c r="AF3240" s="3"/>
      <c r="AG3240" s="4"/>
      <c r="AH3240" s="4"/>
      <c r="AI3240" s="4"/>
      <c r="AJ3240" s="1"/>
      <c r="AK3240" s="1"/>
      <c r="AL3240" s="1"/>
      <c r="AM3240" s="1"/>
    </row>
    <row r="3241" spans="1:39" ht="15" customHeight="1" x14ac:dyDescent="0.2">
      <c r="A3241" s="74"/>
      <c r="B3241" s="2"/>
      <c r="C3241" s="2"/>
      <c r="D3241" s="45"/>
      <c r="E3241" s="18"/>
      <c r="F3241" s="8"/>
      <c r="G3241" s="8"/>
      <c r="H3241" s="14"/>
      <c r="I3241" s="8"/>
      <c r="J3241" s="1"/>
      <c r="K3241" s="1"/>
      <c r="L3241" s="2"/>
      <c r="M3241" s="2"/>
      <c r="N3241" s="2"/>
      <c r="O3241" s="15"/>
      <c r="P3241" s="17"/>
      <c r="Q3241" s="2"/>
      <c r="R3241" s="4"/>
      <c r="S3241" s="15"/>
      <c r="T3241" s="15"/>
      <c r="U3241" s="16"/>
      <c r="V3241" s="2"/>
      <c r="W3241" s="3"/>
      <c r="X3241" s="5"/>
      <c r="Y3241" s="8"/>
      <c r="Z3241" s="5"/>
      <c r="AA3241" s="1"/>
      <c r="AB3241" s="8"/>
      <c r="AC3241" s="3"/>
      <c r="AD3241" s="1"/>
      <c r="AE3241" s="3"/>
      <c r="AF3241" s="3"/>
      <c r="AG3241" s="4"/>
      <c r="AH3241" s="4"/>
      <c r="AI3241" s="4"/>
      <c r="AJ3241" s="1"/>
      <c r="AK3241" s="1"/>
      <c r="AL3241" s="1"/>
      <c r="AM3241" s="1"/>
    </row>
    <row r="3242" spans="1:39" ht="15" customHeight="1" x14ac:dyDescent="0.2">
      <c r="A3242" s="74"/>
      <c r="B3242" s="2"/>
      <c r="C3242" s="2"/>
      <c r="D3242" s="45"/>
      <c r="E3242" s="18"/>
      <c r="F3242" s="8"/>
      <c r="G3242" s="8"/>
      <c r="H3242" s="14"/>
      <c r="I3242" s="8"/>
      <c r="J3242" s="1"/>
      <c r="K3242" s="1"/>
      <c r="L3242" s="2"/>
      <c r="M3242" s="2"/>
      <c r="N3242" s="2"/>
      <c r="O3242" s="15"/>
      <c r="P3242" s="17"/>
      <c r="Q3242" s="2"/>
      <c r="R3242" s="4"/>
      <c r="S3242" s="15"/>
      <c r="T3242" s="15"/>
      <c r="U3242" s="16"/>
      <c r="V3242" s="2"/>
      <c r="W3242" s="3"/>
      <c r="X3242" s="5"/>
      <c r="Y3242" s="8"/>
      <c r="Z3242" s="5"/>
      <c r="AA3242" s="1"/>
      <c r="AB3242" s="8"/>
      <c r="AC3242" s="3"/>
      <c r="AD3242" s="1"/>
      <c r="AE3242" s="3"/>
      <c r="AF3242" s="3"/>
      <c r="AG3242" s="4"/>
      <c r="AH3242" s="4"/>
      <c r="AI3242" s="4"/>
      <c r="AJ3242" s="1"/>
      <c r="AK3242" s="1"/>
      <c r="AL3242" s="1"/>
      <c r="AM3242" s="1"/>
    </row>
    <row r="3243" spans="1:39" ht="15" customHeight="1" x14ac:dyDescent="0.2">
      <c r="A3243" s="74"/>
      <c r="B3243" s="2"/>
      <c r="C3243" s="2"/>
      <c r="D3243" s="45"/>
      <c r="E3243" s="18"/>
      <c r="F3243" s="8"/>
      <c r="G3243" s="8"/>
      <c r="H3243" s="14"/>
      <c r="I3243" s="8"/>
      <c r="J3243" s="1"/>
      <c r="K3243" s="1"/>
      <c r="L3243" s="2"/>
      <c r="M3243" s="2"/>
      <c r="N3243" s="2"/>
      <c r="O3243" s="15"/>
      <c r="P3243" s="17"/>
      <c r="Q3243" s="2"/>
      <c r="R3243" s="4"/>
      <c r="S3243" s="15"/>
      <c r="T3243" s="15"/>
      <c r="U3243" s="16"/>
      <c r="V3243" s="2"/>
      <c r="W3243" s="3"/>
      <c r="X3243" s="5"/>
      <c r="Y3243" s="8"/>
      <c r="Z3243" s="5"/>
      <c r="AA3243" s="1"/>
      <c r="AB3243" s="8"/>
      <c r="AC3243" s="3"/>
      <c r="AD3243" s="1"/>
      <c r="AE3243" s="3"/>
      <c r="AF3243" s="3"/>
      <c r="AG3243" s="4"/>
      <c r="AH3243" s="4"/>
      <c r="AI3243" s="4"/>
      <c r="AJ3243" s="1"/>
      <c r="AK3243" s="1"/>
      <c r="AL3243" s="1"/>
      <c r="AM3243" s="1"/>
    </row>
    <row r="3244" spans="1:39" ht="15" customHeight="1" x14ac:dyDescent="0.2">
      <c r="A3244" s="74"/>
      <c r="B3244" s="2"/>
      <c r="C3244" s="2"/>
      <c r="D3244" s="45"/>
      <c r="E3244" s="18"/>
      <c r="F3244" s="8"/>
      <c r="G3244" s="8"/>
      <c r="H3244" s="14"/>
      <c r="I3244" s="8"/>
      <c r="J3244" s="1"/>
      <c r="K3244" s="1"/>
      <c r="L3244" s="2"/>
      <c r="M3244" s="2"/>
      <c r="N3244" s="2"/>
      <c r="O3244" s="15"/>
      <c r="P3244" s="17"/>
      <c r="Q3244" s="2"/>
      <c r="R3244" s="4"/>
      <c r="S3244" s="15"/>
      <c r="T3244" s="15"/>
      <c r="U3244" s="16"/>
      <c r="V3244" s="2"/>
      <c r="W3244" s="3"/>
      <c r="X3244" s="5"/>
      <c r="Y3244" s="8"/>
      <c r="Z3244" s="5"/>
      <c r="AA3244" s="1"/>
      <c r="AB3244" s="8"/>
      <c r="AC3244" s="3"/>
      <c r="AD3244" s="1"/>
      <c r="AE3244" s="3"/>
      <c r="AF3244" s="3"/>
      <c r="AG3244" s="4"/>
      <c r="AH3244" s="4"/>
      <c r="AI3244" s="4"/>
      <c r="AJ3244" s="1"/>
      <c r="AK3244" s="1"/>
      <c r="AL3244" s="1"/>
      <c r="AM3244" s="1"/>
    </row>
    <row r="3245" spans="1:39" ht="15" customHeight="1" x14ac:dyDescent="0.2">
      <c r="A3245" s="74"/>
      <c r="B3245" s="2"/>
      <c r="C3245" s="2"/>
      <c r="D3245" s="45"/>
      <c r="E3245" s="18"/>
      <c r="F3245" s="8"/>
      <c r="G3245" s="8"/>
      <c r="H3245" s="14"/>
      <c r="I3245" s="8"/>
      <c r="J3245" s="1"/>
      <c r="K3245" s="1"/>
      <c r="L3245" s="2"/>
      <c r="M3245" s="2"/>
      <c r="N3245" s="2"/>
      <c r="O3245" s="15"/>
      <c r="P3245" s="17"/>
      <c r="Q3245" s="2"/>
      <c r="R3245" s="4"/>
      <c r="S3245" s="15"/>
      <c r="T3245" s="15"/>
      <c r="U3245" s="16"/>
      <c r="V3245" s="2"/>
      <c r="W3245" s="3"/>
      <c r="X3245" s="5"/>
      <c r="Y3245" s="8"/>
      <c r="Z3245" s="5"/>
      <c r="AA3245" s="1"/>
      <c r="AB3245" s="8"/>
      <c r="AC3245" s="3"/>
      <c r="AD3245" s="1"/>
      <c r="AE3245" s="3"/>
      <c r="AF3245" s="3"/>
      <c r="AG3245" s="4"/>
      <c r="AH3245" s="4"/>
      <c r="AI3245" s="4"/>
      <c r="AJ3245" s="1"/>
      <c r="AK3245" s="1"/>
      <c r="AL3245" s="1"/>
      <c r="AM3245" s="1"/>
    </row>
    <row r="3246" spans="1:39" ht="15" customHeight="1" x14ac:dyDescent="0.2">
      <c r="A3246" s="74"/>
      <c r="B3246" s="2"/>
      <c r="C3246" s="2"/>
      <c r="D3246" s="45"/>
      <c r="E3246" s="18"/>
      <c r="F3246" s="8"/>
      <c r="G3246" s="8"/>
      <c r="H3246" s="14"/>
      <c r="I3246" s="8"/>
      <c r="J3246" s="1"/>
      <c r="K3246" s="1"/>
      <c r="L3246" s="2"/>
      <c r="M3246" s="2"/>
      <c r="N3246" s="2"/>
      <c r="O3246" s="15"/>
      <c r="P3246" s="17"/>
      <c r="Q3246" s="2"/>
      <c r="R3246" s="4"/>
      <c r="S3246" s="15"/>
      <c r="T3246" s="15"/>
      <c r="U3246" s="16"/>
      <c r="V3246" s="2"/>
      <c r="W3246" s="3"/>
      <c r="X3246" s="5"/>
      <c r="Y3246" s="8"/>
      <c r="Z3246" s="5"/>
      <c r="AA3246" s="1"/>
      <c r="AB3246" s="8"/>
      <c r="AC3246" s="3"/>
      <c r="AD3246" s="1"/>
      <c r="AE3246" s="3"/>
      <c r="AF3246" s="3"/>
      <c r="AG3246" s="4"/>
      <c r="AH3246" s="4"/>
      <c r="AI3246" s="4"/>
      <c r="AJ3246" s="1"/>
      <c r="AK3246" s="1"/>
      <c r="AL3246" s="1"/>
      <c r="AM3246" s="1"/>
    </row>
    <row r="3247" spans="1:39" ht="15" customHeight="1" x14ac:dyDescent="0.2">
      <c r="A3247" s="74"/>
      <c r="B3247" s="2"/>
      <c r="C3247" s="2"/>
      <c r="D3247" s="45"/>
      <c r="E3247" s="18"/>
      <c r="F3247" s="8"/>
      <c r="G3247" s="8"/>
      <c r="H3247" s="14"/>
      <c r="I3247" s="8"/>
      <c r="J3247" s="1"/>
      <c r="K3247" s="1"/>
      <c r="L3247" s="2"/>
      <c r="M3247" s="2"/>
      <c r="N3247" s="2"/>
      <c r="O3247" s="15"/>
      <c r="P3247" s="17"/>
      <c r="Q3247" s="2"/>
      <c r="R3247" s="4"/>
      <c r="S3247" s="15"/>
      <c r="T3247" s="15"/>
      <c r="U3247" s="16"/>
      <c r="V3247" s="2"/>
      <c r="W3247" s="3"/>
      <c r="X3247" s="5"/>
      <c r="Y3247" s="8"/>
      <c r="Z3247" s="5"/>
      <c r="AA3247" s="1"/>
      <c r="AB3247" s="8"/>
      <c r="AC3247" s="3"/>
      <c r="AD3247" s="1"/>
      <c r="AE3247" s="3"/>
      <c r="AF3247" s="3"/>
      <c r="AG3247" s="4"/>
      <c r="AH3247" s="4"/>
      <c r="AI3247" s="4"/>
      <c r="AJ3247" s="1"/>
      <c r="AK3247" s="1"/>
      <c r="AL3247" s="1"/>
      <c r="AM3247" s="1"/>
    </row>
    <row r="3248" spans="1:39" ht="15" customHeight="1" x14ac:dyDescent="0.2">
      <c r="A3248" s="74"/>
      <c r="B3248" s="2"/>
      <c r="C3248" s="2"/>
      <c r="D3248" s="45"/>
      <c r="E3248" s="18"/>
      <c r="F3248" s="8"/>
      <c r="G3248" s="8"/>
      <c r="H3248" s="14"/>
      <c r="I3248" s="8"/>
      <c r="J3248" s="1"/>
      <c r="K3248" s="1"/>
      <c r="L3248" s="2"/>
      <c r="M3248" s="2"/>
      <c r="N3248" s="2"/>
      <c r="O3248" s="15"/>
      <c r="P3248" s="17"/>
      <c r="Q3248" s="2"/>
      <c r="R3248" s="4"/>
      <c r="S3248" s="15"/>
      <c r="T3248" s="15"/>
      <c r="U3248" s="16"/>
      <c r="V3248" s="2"/>
      <c r="W3248" s="3"/>
      <c r="X3248" s="5"/>
      <c r="Y3248" s="8"/>
      <c r="Z3248" s="5"/>
      <c r="AA3248" s="1"/>
      <c r="AB3248" s="8"/>
      <c r="AC3248" s="3"/>
      <c r="AD3248" s="1"/>
      <c r="AE3248" s="3"/>
      <c r="AF3248" s="3"/>
      <c r="AG3248" s="4"/>
      <c r="AH3248" s="4"/>
      <c r="AI3248" s="4"/>
      <c r="AJ3248" s="1"/>
      <c r="AK3248" s="1"/>
      <c r="AL3248" s="1"/>
      <c r="AM3248" s="1"/>
    </row>
    <row r="3249" spans="1:39" ht="15" customHeight="1" x14ac:dyDescent="0.2">
      <c r="A3249" s="74"/>
      <c r="B3249" s="2"/>
      <c r="C3249" s="2"/>
      <c r="D3249" s="45"/>
      <c r="E3249" s="18"/>
      <c r="F3249" s="8"/>
      <c r="G3249" s="8"/>
      <c r="H3249" s="14"/>
      <c r="I3249" s="8"/>
      <c r="J3249" s="1"/>
      <c r="K3249" s="1"/>
      <c r="L3249" s="2"/>
      <c r="M3249" s="2"/>
      <c r="N3249" s="2"/>
      <c r="O3249" s="15"/>
      <c r="P3249" s="17"/>
      <c r="Q3249" s="2"/>
      <c r="R3249" s="4"/>
      <c r="S3249" s="15"/>
      <c r="T3249" s="15"/>
      <c r="U3249" s="16"/>
      <c r="V3249" s="2"/>
      <c r="W3249" s="3"/>
      <c r="X3249" s="5"/>
      <c r="Y3249" s="8"/>
      <c r="Z3249" s="5"/>
      <c r="AA3249" s="1"/>
      <c r="AB3249" s="8"/>
      <c r="AC3249" s="3"/>
      <c r="AD3249" s="1"/>
      <c r="AE3249" s="3"/>
      <c r="AF3249" s="3"/>
      <c r="AG3249" s="4"/>
      <c r="AH3249" s="4"/>
      <c r="AI3249" s="4"/>
      <c r="AJ3249" s="1"/>
      <c r="AK3249" s="1"/>
      <c r="AL3249" s="1"/>
      <c r="AM3249" s="1"/>
    </row>
    <row r="3250" spans="1:39" ht="15" customHeight="1" x14ac:dyDescent="0.2">
      <c r="A3250" s="74"/>
      <c r="B3250" s="2"/>
      <c r="C3250" s="2"/>
      <c r="D3250" s="45"/>
      <c r="E3250" s="18"/>
      <c r="F3250" s="8"/>
      <c r="G3250" s="8"/>
      <c r="H3250" s="14"/>
      <c r="I3250" s="8"/>
      <c r="J3250" s="1"/>
      <c r="K3250" s="1"/>
      <c r="L3250" s="2"/>
      <c r="M3250" s="2"/>
      <c r="N3250" s="2"/>
      <c r="O3250" s="15"/>
      <c r="P3250" s="17"/>
      <c r="Q3250" s="2"/>
      <c r="R3250" s="4"/>
      <c r="S3250" s="15"/>
      <c r="T3250" s="15"/>
      <c r="U3250" s="16"/>
      <c r="V3250" s="2"/>
      <c r="W3250" s="3"/>
      <c r="X3250" s="5"/>
      <c r="Y3250" s="8"/>
      <c r="Z3250" s="5"/>
      <c r="AA3250" s="1"/>
      <c r="AB3250" s="8"/>
      <c r="AC3250" s="3"/>
      <c r="AD3250" s="1"/>
      <c r="AE3250" s="3"/>
      <c r="AF3250" s="3"/>
      <c r="AG3250" s="4"/>
      <c r="AH3250" s="4"/>
      <c r="AI3250" s="4"/>
      <c r="AJ3250" s="1"/>
      <c r="AK3250" s="1"/>
      <c r="AL3250" s="1"/>
      <c r="AM3250" s="1"/>
    </row>
    <row r="3251" spans="1:39" ht="15" customHeight="1" x14ac:dyDescent="0.2">
      <c r="A3251" s="74"/>
      <c r="B3251" s="2"/>
      <c r="C3251" s="2"/>
      <c r="D3251" s="45"/>
      <c r="E3251" s="18"/>
      <c r="F3251" s="8"/>
      <c r="G3251" s="8"/>
      <c r="H3251" s="14"/>
      <c r="I3251" s="8"/>
      <c r="J3251" s="1"/>
      <c r="K3251" s="1"/>
      <c r="L3251" s="2"/>
      <c r="M3251" s="2"/>
      <c r="N3251" s="2"/>
      <c r="O3251" s="15"/>
      <c r="P3251" s="17"/>
      <c r="Q3251" s="2"/>
      <c r="R3251" s="4"/>
      <c r="S3251" s="15"/>
      <c r="T3251" s="15"/>
      <c r="U3251" s="16"/>
      <c r="V3251" s="2"/>
      <c r="W3251" s="3"/>
      <c r="X3251" s="5"/>
      <c r="Y3251" s="8"/>
      <c r="Z3251" s="5"/>
      <c r="AA3251" s="1"/>
      <c r="AB3251" s="8"/>
      <c r="AC3251" s="3"/>
      <c r="AD3251" s="1"/>
      <c r="AE3251" s="3"/>
      <c r="AF3251" s="3"/>
      <c r="AG3251" s="4"/>
      <c r="AH3251" s="4"/>
      <c r="AI3251" s="4"/>
      <c r="AJ3251" s="1"/>
      <c r="AK3251" s="1"/>
      <c r="AL3251" s="1"/>
      <c r="AM3251" s="1"/>
    </row>
    <row r="3252" spans="1:39" ht="15" customHeight="1" x14ac:dyDescent="0.2">
      <c r="A3252" s="74"/>
      <c r="B3252" s="2"/>
      <c r="C3252" s="2"/>
      <c r="D3252" s="45"/>
      <c r="E3252" s="18"/>
      <c r="F3252" s="8"/>
      <c r="G3252" s="8"/>
      <c r="H3252" s="14"/>
      <c r="I3252" s="8"/>
      <c r="J3252" s="1"/>
      <c r="K3252" s="1"/>
      <c r="L3252" s="2"/>
      <c r="M3252" s="2"/>
      <c r="N3252" s="2"/>
      <c r="O3252" s="15"/>
      <c r="P3252" s="17"/>
      <c r="Q3252" s="2"/>
      <c r="R3252" s="4"/>
      <c r="S3252" s="15"/>
      <c r="T3252" s="15"/>
      <c r="U3252" s="16"/>
      <c r="V3252" s="2"/>
      <c r="W3252" s="3"/>
      <c r="X3252" s="5"/>
      <c r="Y3252" s="8"/>
      <c r="Z3252" s="5"/>
      <c r="AA3252" s="1"/>
      <c r="AB3252" s="8"/>
      <c r="AC3252" s="3"/>
      <c r="AD3252" s="1"/>
      <c r="AE3252" s="3"/>
      <c r="AF3252" s="3"/>
      <c r="AG3252" s="4"/>
      <c r="AH3252" s="4"/>
      <c r="AI3252" s="4"/>
      <c r="AJ3252" s="1"/>
      <c r="AK3252" s="1"/>
      <c r="AL3252" s="1"/>
      <c r="AM3252" s="1"/>
    </row>
    <row r="3253" spans="1:39" ht="15" customHeight="1" x14ac:dyDescent="0.2">
      <c r="A3253" s="74"/>
      <c r="B3253" s="2"/>
      <c r="C3253" s="2"/>
      <c r="D3253" s="45"/>
      <c r="E3253" s="18"/>
      <c r="F3253" s="8"/>
      <c r="G3253" s="8"/>
      <c r="H3253" s="14"/>
      <c r="I3253" s="8"/>
      <c r="J3253" s="1"/>
      <c r="K3253" s="1"/>
      <c r="L3253" s="2"/>
      <c r="M3253" s="2"/>
      <c r="N3253" s="2"/>
      <c r="O3253" s="15"/>
      <c r="P3253" s="17"/>
      <c r="Q3253" s="2"/>
      <c r="R3253" s="4"/>
      <c r="S3253" s="15"/>
      <c r="T3253" s="15"/>
      <c r="U3253" s="16"/>
      <c r="V3253" s="2"/>
      <c r="W3253" s="3"/>
      <c r="X3253" s="5"/>
      <c r="Y3253" s="8"/>
      <c r="Z3253" s="5"/>
      <c r="AA3253" s="1"/>
      <c r="AB3253" s="8"/>
      <c r="AC3253" s="3"/>
      <c r="AD3253" s="1"/>
      <c r="AE3253" s="3"/>
      <c r="AF3253" s="3"/>
      <c r="AG3253" s="4"/>
      <c r="AH3253" s="4"/>
      <c r="AI3253" s="4"/>
      <c r="AJ3253" s="1"/>
      <c r="AK3253" s="1"/>
      <c r="AL3253" s="1"/>
      <c r="AM3253" s="1"/>
    </row>
    <row r="3254" spans="1:39" ht="15" customHeight="1" x14ac:dyDescent="0.2">
      <c r="A3254" s="74"/>
      <c r="B3254" s="2"/>
      <c r="C3254" s="2"/>
      <c r="D3254" s="45"/>
      <c r="E3254" s="18"/>
      <c r="F3254" s="8"/>
      <c r="G3254" s="8"/>
      <c r="H3254" s="14"/>
      <c r="I3254" s="8"/>
      <c r="J3254" s="1"/>
      <c r="K3254" s="1"/>
      <c r="L3254" s="2"/>
      <c r="M3254" s="2"/>
      <c r="N3254" s="2"/>
      <c r="O3254" s="15"/>
      <c r="P3254" s="17"/>
      <c r="Q3254" s="2"/>
      <c r="R3254" s="4"/>
      <c r="S3254" s="15"/>
      <c r="T3254" s="15"/>
      <c r="U3254" s="16"/>
      <c r="V3254" s="2"/>
      <c r="W3254" s="3"/>
      <c r="X3254" s="5"/>
      <c r="Y3254" s="8"/>
      <c r="Z3254" s="5"/>
      <c r="AA3254" s="1"/>
      <c r="AB3254" s="8"/>
      <c r="AC3254" s="3"/>
      <c r="AD3254" s="1"/>
      <c r="AE3254" s="3"/>
      <c r="AF3254" s="3"/>
      <c r="AG3254" s="4"/>
      <c r="AH3254" s="4"/>
      <c r="AI3254" s="4"/>
      <c r="AJ3254" s="1"/>
      <c r="AK3254" s="1"/>
      <c r="AL3254" s="1"/>
      <c r="AM3254" s="1"/>
    </row>
    <row r="3255" spans="1:39" ht="15" customHeight="1" x14ac:dyDescent="0.2">
      <c r="A3255" s="74"/>
      <c r="B3255" s="2"/>
      <c r="C3255" s="2"/>
      <c r="D3255" s="45"/>
      <c r="E3255" s="18"/>
      <c r="F3255" s="8"/>
      <c r="G3255" s="8"/>
      <c r="H3255" s="14"/>
      <c r="I3255" s="8"/>
      <c r="J3255" s="1"/>
      <c r="K3255" s="1"/>
      <c r="L3255" s="2"/>
      <c r="M3255" s="2"/>
      <c r="N3255" s="2"/>
      <c r="O3255" s="15"/>
      <c r="P3255" s="17"/>
      <c r="Q3255" s="2"/>
      <c r="R3255" s="4"/>
      <c r="S3255" s="15"/>
      <c r="T3255" s="15"/>
      <c r="U3255" s="16"/>
      <c r="V3255" s="2"/>
      <c r="W3255" s="3"/>
      <c r="X3255" s="5"/>
      <c r="Y3255" s="8"/>
      <c r="Z3255" s="5"/>
      <c r="AA3255" s="1"/>
      <c r="AB3255" s="8"/>
      <c r="AC3255" s="3"/>
      <c r="AD3255" s="1"/>
      <c r="AE3255" s="3"/>
      <c r="AF3255" s="3"/>
      <c r="AG3255" s="4"/>
      <c r="AH3255" s="4"/>
      <c r="AI3255" s="4"/>
      <c r="AJ3255" s="1"/>
      <c r="AK3255" s="1"/>
      <c r="AL3255" s="1"/>
      <c r="AM3255" s="1"/>
    </row>
    <row r="3256" spans="1:39" ht="15" customHeight="1" x14ac:dyDescent="0.2">
      <c r="A3256" s="74"/>
      <c r="B3256" s="2"/>
      <c r="C3256" s="2"/>
      <c r="D3256" s="45"/>
      <c r="E3256" s="18"/>
      <c r="F3256" s="8"/>
      <c r="G3256" s="8"/>
      <c r="H3256" s="14"/>
      <c r="I3256" s="8"/>
      <c r="J3256" s="1"/>
      <c r="K3256" s="1"/>
      <c r="L3256" s="2"/>
      <c r="M3256" s="2"/>
      <c r="N3256" s="2"/>
      <c r="O3256" s="15"/>
      <c r="P3256" s="17"/>
      <c r="Q3256" s="2"/>
      <c r="R3256" s="4"/>
      <c r="S3256" s="15"/>
      <c r="T3256" s="15"/>
      <c r="U3256" s="16"/>
      <c r="V3256" s="2"/>
      <c r="W3256" s="3"/>
      <c r="X3256" s="5"/>
      <c r="Y3256" s="8"/>
      <c r="Z3256" s="5"/>
      <c r="AA3256" s="1"/>
      <c r="AB3256" s="8"/>
      <c r="AC3256" s="3"/>
      <c r="AD3256" s="1"/>
      <c r="AE3256" s="3"/>
      <c r="AF3256" s="3"/>
      <c r="AG3256" s="4"/>
      <c r="AH3256" s="4"/>
      <c r="AI3256" s="4"/>
      <c r="AJ3256" s="1"/>
      <c r="AK3256" s="1"/>
      <c r="AL3256" s="1"/>
      <c r="AM3256" s="1"/>
    </row>
    <row r="3257" spans="1:39" ht="15" customHeight="1" x14ac:dyDescent="0.2">
      <c r="A3257" s="74"/>
      <c r="B3257" s="2"/>
      <c r="C3257" s="2"/>
      <c r="D3257" s="45"/>
      <c r="E3257" s="18"/>
      <c r="F3257" s="8"/>
      <c r="G3257" s="8"/>
      <c r="H3257" s="14"/>
      <c r="I3257" s="8"/>
      <c r="J3257" s="1"/>
      <c r="K3257" s="1"/>
      <c r="L3257" s="2"/>
      <c r="M3257" s="2"/>
      <c r="N3257" s="2"/>
      <c r="O3257" s="15"/>
      <c r="P3257" s="17"/>
      <c r="Q3257" s="2"/>
      <c r="R3257" s="4"/>
      <c r="S3257" s="15"/>
      <c r="T3257" s="15"/>
      <c r="U3257" s="16"/>
      <c r="V3257" s="2"/>
      <c r="W3257" s="3"/>
      <c r="X3257" s="5"/>
      <c r="Y3257" s="8"/>
      <c r="Z3257" s="5"/>
      <c r="AA3257" s="1"/>
      <c r="AB3257" s="8"/>
      <c r="AC3257" s="3"/>
      <c r="AD3257" s="1"/>
      <c r="AE3257" s="3"/>
      <c r="AF3257" s="3"/>
      <c r="AG3257" s="4"/>
      <c r="AH3257" s="4"/>
      <c r="AI3257" s="4"/>
      <c r="AJ3257" s="1"/>
      <c r="AK3257" s="1"/>
      <c r="AL3257" s="1"/>
      <c r="AM3257" s="1"/>
    </row>
    <row r="3258" spans="1:39" ht="15" customHeight="1" x14ac:dyDescent="0.2">
      <c r="A3258" s="74"/>
      <c r="B3258" s="2"/>
      <c r="C3258" s="2"/>
      <c r="D3258" s="45"/>
      <c r="E3258" s="18"/>
      <c r="F3258" s="8"/>
      <c r="G3258" s="8"/>
      <c r="H3258" s="14"/>
      <c r="I3258" s="8"/>
      <c r="J3258" s="1"/>
      <c r="K3258" s="1"/>
      <c r="L3258" s="2"/>
      <c r="M3258" s="2"/>
      <c r="N3258" s="2"/>
      <c r="O3258" s="15"/>
      <c r="P3258" s="17"/>
      <c r="Q3258" s="2"/>
      <c r="R3258" s="4"/>
      <c r="S3258" s="15"/>
      <c r="T3258" s="15"/>
      <c r="U3258" s="16"/>
      <c r="V3258" s="2"/>
      <c r="W3258" s="3"/>
      <c r="X3258" s="5"/>
      <c r="Y3258" s="8"/>
      <c r="Z3258" s="5"/>
      <c r="AA3258" s="1"/>
      <c r="AB3258" s="8"/>
      <c r="AC3258" s="3"/>
      <c r="AD3258" s="1"/>
      <c r="AE3258" s="3"/>
      <c r="AF3258" s="3"/>
      <c r="AG3258" s="4"/>
      <c r="AH3258" s="4"/>
      <c r="AI3258" s="4"/>
      <c r="AJ3258" s="1"/>
      <c r="AK3258" s="1"/>
      <c r="AL3258" s="1"/>
      <c r="AM3258" s="1"/>
    </row>
    <row r="3259" spans="1:39" ht="15" customHeight="1" x14ac:dyDescent="0.2">
      <c r="A3259" s="74"/>
      <c r="B3259" s="2"/>
      <c r="C3259" s="2"/>
      <c r="D3259" s="45"/>
      <c r="E3259" s="18"/>
      <c r="F3259" s="8"/>
      <c r="G3259" s="8"/>
      <c r="H3259" s="14"/>
      <c r="I3259" s="8"/>
      <c r="J3259" s="1"/>
      <c r="K3259" s="1"/>
      <c r="L3259" s="2"/>
      <c r="M3259" s="2"/>
      <c r="N3259" s="2"/>
      <c r="O3259" s="15"/>
      <c r="P3259" s="17"/>
      <c r="Q3259" s="2"/>
      <c r="R3259" s="4"/>
      <c r="S3259" s="15"/>
      <c r="T3259" s="15"/>
      <c r="U3259" s="16"/>
      <c r="V3259" s="2"/>
      <c r="W3259" s="3"/>
      <c r="X3259" s="5"/>
      <c r="Y3259" s="8"/>
      <c r="Z3259" s="5"/>
      <c r="AA3259" s="1"/>
      <c r="AB3259" s="8"/>
      <c r="AC3259" s="3"/>
      <c r="AD3259" s="1"/>
      <c r="AE3259" s="3"/>
      <c r="AF3259" s="3"/>
      <c r="AG3259" s="4"/>
      <c r="AH3259" s="4"/>
      <c r="AI3259" s="4"/>
      <c r="AJ3259" s="1"/>
      <c r="AK3259" s="1"/>
      <c r="AL3259" s="1"/>
      <c r="AM3259" s="1"/>
    </row>
    <row r="3260" spans="1:39" ht="15" customHeight="1" x14ac:dyDescent="0.2">
      <c r="A3260" s="74"/>
      <c r="B3260" s="2"/>
      <c r="C3260" s="2"/>
      <c r="D3260" s="45"/>
      <c r="E3260" s="18"/>
      <c r="F3260" s="8"/>
      <c r="G3260" s="8"/>
      <c r="H3260" s="14"/>
      <c r="I3260" s="8"/>
      <c r="J3260" s="1"/>
      <c r="K3260" s="1"/>
      <c r="L3260" s="2"/>
      <c r="M3260" s="2"/>
      <c r="N3260" s="2"/>
      <c r="O3260" s="15"/>
      <c r="P3260" s="17"/>
      <c r="Q3260" s="2"/>
      <c r="R3260" s="4"/>
      <c r="S3260" s="15"/>
      <c r="T3260" s="15"/>
      <c r="U3260" s="16"/>
      <c r="V3260" s="2"/>
      <c r="W3260" s="3"/>
      <c r="X3260" s="5"/>
      <c r="Y3260" s="8"/>
      <c r="Z3260" s="5"/>
      <c r="AA3260" s="1"/>
      <c r="AB3260" s="8"/>
      <c r="AC3260" s="3"/>
      <c r="AD3260" s="1"/>
      <c r="AE3260" s="3"/>
      <c r="AF3260" s="3"/>
      <c r="AG3260" s="4"/>
      <c r="AH3260" s="4"/>
      <c r="AI3260" s="4"/>
      <c r="AJ3260" s="1"/>
      <c r="AK3260" s="1"/>
      <c r="AL3260" s="1"/>
      <c r="AM3260" s="1"/>
    </row>
    <row r="3261" spans="1:39" ht="15" customHeight="1" x14ac:dyDescent="0.2">
      <c r="A3261" s="74"/>
      <c r="B3261" s="2"/>
      <c r="C3261" s="2"/>
      <c r="D3261" s="45"/>
      <c r="E3261" s="18"/>
      <c r="F3261" s="8"/>
      <c r="G3261" s="8"/>
      <c r="H3261" s="14"/>
      <c r="I3261" s="8"/>
      <c r="J3261" s="1"/>
      <c r="K3261" s="1"/>
      <c r="L3261" s="2"/>
      <c r="M3261" s="2"/>
      <c r="N3261" s="2"/>
      <c r="O3261" s="15"/>
      <c r="P3261" s="17"/>
      <c r="Q3261" s="2"/>
      <c r="R3261" s="4"/>
      <c r="S3261" s="15"/>
      <c r="T3261" s="15"/>
      <c r="U3261" s="16"/>
      <c r="V3261" s="2"/>
      <c r="W3261" s="3"/>
      <c r="X3261" s="5"/>
      <c r="Y3261" s="8"/>
      <c r="Z3261" s="5"/>
      <c r="AA3261" s="1"/>
      <c r="AB3261" s="8"/>
      <c r="AC3261" s="3"/>
      <c r="AD3261" s="1"/>
      <c r="AE3261" s="3"/>
      <c r="AF3261" s="3"/>
      <c r="AG3261" s="4"/>
      <c r="AH3261" s="4"/>
      <c r="AI3261" s="4"/>
      <c r="AJ3261" s="1"/>
      <c r="AK3261" s="1"/>
      <c r="AL3261" s="1"/>
      <c r="AM3261" s="1"/>
    </row>
    <row r="3262" spans="1:39" ht="15" customHeight="1" x14ac:dyDescent="0.2">
      <c r="A3262" s="74"/>
      <c r="B3262" s="2"/>
      <c r="C3262" s="2"/>
      <c r="D3262" s="45"/>
      <c r="E3262" s="18"/>
      <c r="F3262" s="8"/>
      <c r="G3262" s="8"/>
      <c r="H3262" s="14"/>
      <c r="I3262" s="8"/>
      <c r="J3262" s="1"/>
      <c r="K3262" s="1"/>
      <c r="L3262" s="2"/>
      <c r="M3262" s="2"/>
      <c r="N3262" s="2"/>
      <c r="O3262" s="15"/>
      <c r="P3262" s="17"/>
      <c r="Q3262" s="2"/>
      <c r="R3262" s="4"/>
      <c r="S3262" s="15"/>
      <c r="T3262" s="15"/>
      <c r="U3262" s="16"/>
      <c r="V3262" s="2"/>
      <c r="W3262" s="3"/>
      <c r="X3262" s="5"/>
      <c r="Y3262" s="8"/>
      <c r="Z3262" s="5"/>
      <c r="AA3262" s="1"/>
      <c r="AB3262" s="8"/>
      <c r="AC3262" s="3"/>
      <c r="AD3262" s="1"/>
      <c r="AE3262" s="3"/>
      <c r="AF3262" s="3"/>
      <c r="AG3262" s="4"/>
      <c r="AH3262" s="4"/>
      <c r="AI3262" s="4"/>
      <c r="AJ3262" s="1"/>
      <c r="AK3262" s="1"/>
      <c r="AL3262" s="1"/>
      <c r="AM3262" s="1"/>
    </row>
    <row r="3263" spans="1:39" ht="15" customHeight="1" x14ac:dyDescent="0.2">
      <c r="A3263" s="74"/>
      <c r="B3263" s="2"/>
      <c r="C3263" s="2"/>
      <c r="D3263" s="45"/>
      <c r="E3263" s="18"/>
      <c r="F3263" s="8"/>
      <c r="G3263" s="8"/>
      <c r="H3263" s="14"/>
      <c r="I3263" s="8"/>
      <c r="J3263" s="1"/>
      <c r="K3263" s="1"/>
      <c r="L3263" s="2"/>
      <c r="M3263" s="2"/>
      <c r="N3263" s="2"/>
      <c r="O3263" s="15"/>
      <c r="P3263" s="17"/>
      <c r="Q3263" s="2"/>
      <c r="R3263" s="4"/>
      <c r="S3263" s="15"/>
      <c r="T3263" s="15"/>
      <c r="U3263" s="16"/>
      <c r="V3263" s="2"/>
      <c r="W3263" s="3"/>
      <c r="X3263" s="5"/>
      <c r="Y3263" s="8"/>
      <c r="Z3263" s="5"/>
      <c r="AA3263" s="1"/>
      <c r="AB3263" s="8"/>
      <c r="AC3263" s="3"/>
      <c r="AD3263" s="1"/>
      <c r="AE3263" s="3"/>
      <c r="AF3263" s="3"/>
      <c r="AG3263" s="4"/>
      <c r="AH3263" s="4"/>
      <c r="AI3263" s="4"/>
      <c r="AJ3263" s="1"/>
      <c r="AK3263" s="1"/>
      <c r="AL3263" s="1"/>
      <c r="AM3263" s="1"/>
    </row>
    <row r="3264" spans="1:39" ht="15" customHeight="1" x14ac:dyDescent="0.2">
      <c r="A3264" s="74"/>
      <c r="B3264" s="2"/>
      <c r="C3264" s="2"/>
      <c r="D3264" s="45"/>
      <c r="E3264" s="18"/>
      <c r="F3264" s="8"/>
      <c r="G3264" s="8"/>
      <c r="H3264" s="14"/>
      <c r="I3264" s="8"/>
      <c r="J3264" s="1"/>
      <c r="K3264" s="1"/>
      <c r="L3264" s="2"/>
      <c r="M3264" s="2"/>
      <c r="N3264" s="2"/>
      <c r="O3264" s="15"/>
      <c r="P3264" s="17"/>
      <c r="Q3264" s="2"/>
      <c r="R3264" s="4"/>
      <c r="S3264" s="15"/>
      <c r="T3264" s="15"/>
      <c r="U3264" s="16"/>
      <c r="V3264" s="2"/>
      <c r="W3264" s="3"/>
      <c r="X3264" s="5"/>
      <c r="Y3264" s="8"/>
      <c r="Z3264" s="5"/>
      <c r="AA3264" s="1"/>
      <c r="AB3264" s="8"/>
      <c r="AC3264" s="3"/>
      <c r="AD3264" s="1"/>
      <c r="AE3264" s="3"/>
      <c r="AF3264" s="3"/>
      <c r="AG3264" s="4"/>
      <c r="AH3264" s="4"/>
      <c r="AI3264" s="4"/>
      <c r="AJ3264" s="1"/>
      <c r="AK3264" s="1"/>
      <c r="AL3264" s="1"/>
      <c r="AM3264" s="1"/>
    </row>
    <row r="3265" spans="1:177" ht="15" customHeight="1" x14ac:dyDescent="0.2">
      <c r="A3265" s="74"/>
      <c r="B3265" s="2"/>
      <c r="C3265" s="2"/>
      <c r="D3265" s="45"/>
      <c r="E3265" s="18"/>
      <c r="F3265" s="8"/>
      <c r="G3265" s="8"/>
      <c r="H3265" s="14"/>
      <c r="I3265" s="8"/>
      <c r="J3265" s="1"/>
      <c r="K3265" s="1"/>
      <c r="L3265" s="2"/>
      <c r="M3265" s="2"/>
      <c r="N3265" s="2"/>
      <c r="O3265" s="15"/>
      <c r="P3265" s="17"/>
      <c r="Q3265" s="2"/>
      <c r="R3265" s="4"/>
      <c r="S3265" s="15"/>
      <c r="T3265" s="15"/>
      <c r="U3265" s="16"/>
      <c r="V3265" s="2"/>
      <c r="W3265" s="3"/>
      <c r="X3265" s="5"/>
      <c r="Y3265" s="8"/>
      <c r="Z3265" s="5"/>
      <c r="AA3265" s="1"/>
      <c r="AB3265" s="8"/>
      <c r="AC3265" s="3"/>
      <c r="AD3265" s="1"/>
      <c r="AE3265" s="3"/>
      <c r="AF3265" s="3"/>
      <c r="AG3265" s="4"/>
      <c r="AH3265" s="4"/>
      <c r="AI3265" s="4"/>
      <c r="AJ3265" s="1"/>
      <c r="AK3265" s="1"/>
      <c r="AL3265" s="1"/>
      <c r="AM3265" s="1"/>
    </row>
    <row r="3266" spans="1:177" ht="15" customHeight="1" x14ac:dyDescent="0.2">
      <c r="A3266" s="74"/>
      <c r="B3266" s="2"/>
      <c r="C3266" s="2"/>
      <c r="D3266" s="45"/>
      <c r="E3266" s="18"/>
      <c r="F3266" s="8"/>
      <c r="G3266" s="8"/>
      <c r="H3266" s="14"/>
      <c r="I3266" s="8"/>
      <c r="J3266" s="1"/>
      <c r="K3266" s="1"/>
      <c r="L3266" s="2"/>
      <c r="M3266" s="2"/>
      <c r="N3266" s="2"/>
      <c r="O3266" s="15"/>
      <c r="P3266" s="17"/>
      <c r="Q3266" s="2"/>
      <c r="R3266" s="4"/>
      <c r="S3266" s="15"/>
      <c r="T3266" s="15"/>
      <c r="U3266" s="16"/>
      <c r="V3266" s="2"/>
      <c r="W3266" s="3"/>
      <c r="X3266" s="5"/>
      <c r="Y3266" s="8"/>
      <c r="Z3266" s="5"/>
      <c r="AA3266" s="1"/>
      <c r="AB3266" s="8"/>
      <c r="AC3266" s="3"/>
      <c r="AD3266" s="1"/>
      <c r="AE3266" s="3"/>
      <c r="AF3266" s="3"/>
      <c r="AG3266" s="4"/>
      <c r="AH3266" s="4"/>
      <c r="AI3266" s="4"/>
      <c r="AJ3266" s="1"/>
      <c r="AK3266" s="1"/>
      <c r="AL3266" s="1"/>
      <c r="AM3266" s="1"/>
    </row>
    <row r="3267" spans="1:177" ht="15" customHeight="1" x14ac:dyDescent="0.2">
      <c r="A3267" s="74"/>
      <c r="B3267" s="2"/>
      <c r="C3267" s="2"/>
      <c r="D3267" s="45"/>
      <c r="E3267" s="18"/>
      <c r="F3267" s="8"/>
      <c r="G3267" s="8"/>
      <c r="H3267" s="14"/>
      <c r="I3267" s="8"/>
      <c r="J3267" s="1"/>
      <c r="K3267" s="1"/>
      <c r="L3267" s="2"/>
      <c r="M3267" s="2"/>
      <c r="N3267" s="2"/>
      <c r="O3267" s="15"/>
      <c r="P3267" s="17"/>
      <c r="Q3267" s="2"/>
      <c r="R3267" s="4"/>
      <c r="S3267" s="15"/>
      <c r="T3267" s="15"/>
      <c r="U3267" s="16"/>
      <c r="V3267" s="2"/>
      <c r="W3267" s="3"/>
      <c r="X3267" s="5"/>
      <c r="Y3267" s="8"/>
      <c r="Z3267" s="5"/>
      <c r="AA3267" s="1"/>
      <c r="AB3267" s="8"/>
      <c r="AC3267" s="3"/>
      <c r="AD3267" s="1"/>
      <c r="AE3267" s="3"/>
      <c r="AF3267" s="3"/>
      <c r="AG3267" s="4"/>
      <c r="AH3267" s="4"/>
      <c r="AI3267" s="4"/>
      <c r="AJ3267" s="1"/>
      <c r="AK3267" s="1"/>
      <c r="AL3267" s="1"/>
      <c r="AM3267" s="1"/>
    </row>
    <row r="3268" spans="1:177" ht="15" customHeight="1" x14ac:dyDescent="0.2">
      <c r="A3268" s="74"/>
      <c r="B3268" s="2"/>
      <c r="C3268" s="2"/>
      <c r="D3268" s="45"/>
      <c r="E3268" s="18"/>
      <c r="F3268" s="8"/>
      <c r="G3268" s="8"/>
      <c r="H3268" s="14"/>
      <c r="I3268" s="8"/>
      <c r="J3268" s="1"/>
      <c r="K3268" s="1"/>
      <c r="L3268" s="2"/>
      <c r="M3268" s="2"/>
      <c r="N3268" s="2"/>
      <c r="O3268" s="15"/>
      <c r="P3268" s="17"/>
      <c r="Q3268" s="2"/>
      <c r="R3268" s="4"/>
      <c r="S3268" s="15"/>
      <c r="T3268" s="15"/>
      <c r="U3268" s="16"/>
      <c r="V3268" s="2"/>
      <c r="W3268" s="3"/>
      <c r="X3268" s="5"/>
      <c r="Y3268" s="8"/>
      <c r="Z3268" s="5"/>
      <c r="AA3268" s="1"/>
      <c r="AB3268" s="8"/>
      <c r="AC3268" s="3"/>
      <c r="AD3268" s="1"/>
      <c r="AE3268" s="3"/>
      <c r="AF3268" s="3"/>
      <c r="AG3268" s="4"/>
      <c r="AH3268" s="4"/>
      <c r="AI3268" s="4"/>
      <c r="AJ3268" s="1"/>
      <c r="AK3268" s="1"/>
      <c r="AL3268" s="1"/>
      <c r="AM3268" s="1"/>
    </row>
    <row r="3269" spans="1:177" ht="15" customHeight="1" x14ac:dyDescent="0.2">
      <c r="A3269" s="74"/>
      <c r="B3269" s="2"/>
      <c r="C3269" s="2"/>
      <c r="D3269" s="45"/>
      <c r="E3269" s="18"/>
      <c r="F3269" s="8"/>
      <c r="G3269" s="8"/>
      <c r="H3269" s="14"/>
      <c r="I3269" s="8"/>
      <c r="J3269" s="1"/>
      <c r="K3269" s="1"/>
      <c r="L3269" s="2"/>
      <c r="M3269" s="2"/>
      <c r="N3269" s="2"/>
      <c r="O3269" s="15"/>
      <c r="P3269" s="17"/>
      <c r="Q3269" s="2"/>
      <c r="R3269" s="4"/>
      <c r="S3269" s="15"/>
      <c r="T3269" s="15"/>
      <c r="U3269" s="16"/>
      <c r="V3269" s="2"/>
      <c r="W3269" s="3"/>
      <c r="X3269" s="5"/>
      <c r="Y3269" s="8"/>
      <c r="Z3269" s="5"/>
      <c r="AA3269" s="23"/>
      <c r="AB3269" s="22"/>
      <c r="AC3269" s="9"/>
      <c r="AD3269" s="23"/>
      <c r="AE3269" s="9"/>
      <c r="AF3269" s="9"/>
      <c r="AG3269" s="36"/>
      <c r="AH3269" s="36"/>
      <c r="AI3269" s="36"/>
      <c r="AJ3269" s="23"/>
      <c r="AK3269" s="23"/>
      <c r="AL3269" s="23"/>
      <c r="AM3269" s="23"/>
      <c r="AN3269" s="23"/>
      <c r="AO3269" s="23"/>
      <c r="AP3269" s="23"/>
      <c r="AQ3269" s="23"/>
      <c r="AR3269" s="23"/>
      <c r="AS3269" s="23"/>
      <c r="AT3269" s="23"/>
      <c r="AU3269" s="23"/>
      <c r="AV3269" s="23"/>
      <c r="AW3269" s="23"/>
      <c r="AX3269" s="23"/>
      <c r="AY3269" s="23"/>
      <c r="AZ3269" s="23"/>
      <c r="BA3269" s="23"/>
      <c r="BB3269" s="23"/>
      <c r="BC3269" s="23"/>
      <c r="BD3269" s="23"/>
      <c r="BE3269" s="23"/>
      <c r="BF3269" s="23"/>
      <c r="BG3269" s="23"/>
      <c r="BH3269" s="23"/>
      <c r="BI3269" s="23"/>
      <c r="BJ3269" s="23"/>
      <c r="BK3269" s="23"/>
      <c r="BL3269" s="23"/>
      <c r="BM3269" s="23"/>
      <c r="BN3269" s="23"/>
      <c r="BO3269" s="23"/>
      <c r="BP3269" s="23"/>
      <c r="BQ3269" s="23"/>
      <c r="BR3269" s="23"/>
      <c r="BS3269" s="23"/>
      <c r="BT3269" s="23"/>
      <c r="BU3269" s="23"/>
      <c r="BV3269" s="23"/>
      <c r="BW3269" s="23"/>
      <c r="BX3269" s="23"/>
      <c r="BY3269" s="23"/>
      <c r="BZ3269" s="23"/>
      <c r="CA3269" s="23"/>
      <c r="CB3269" s="23"/>
      <c r="CC3269" s="23"/>
      <c r="CD3269" s="23"/>
      <c r="CE3269" s="23"/>
      <c r="CF3269" s="23"/>
      <c r="CG3269" s="23"/>
      <c r="CH3269" s="23"/>
      <c r="CI3269" s="23"/>
      <c r="CJ3269" s="23"/>
      <c r="CK3269" s="23"/>
      <c r="CL3269" s="23"/>
      <c r="CM3269" s="23"/>
      <c r="CN3269" s="23"/>
      <c r="CO3269" s="23"/>
      <c r="CP3269" s="23"/>
      <c r="CQ3269" s="23"/>
      <c r="CR3269" s="23"/>
      <c r="CS3269" s="23"/>
      <c r="CT3269" s="23"/>
      <c r="CU3269" s="23"/>
      <c r="CV3269" s="23"/>
      <c r="CW3269" s="23"/>
      <c r="CX3269" s="23"/>
      <c r="CY3269" s="23"/>
      <c r="CZ3269" s="23"/>
      <c r="DA3269" s="23"/>
      <c r="DB3269" s="23"/>
      <c r="DC3269" s="23"/>
      <c r="DD3269" s="23"/>
      <c r="DE3269" s="23"/>
      <c r="DF3269" s="23"/>
      <c r="DG3269" s="23"/>
      <c r="DH3269" s="23"/>
      <c r="DI3269" s="23"/>
      <c r="DJ3269" s="23"/>
      <c r="DK3269" s="23"/>
      <c r="DL3269" s="23"/>
      <c r="DM3269" s="23"/>
      <c r="DN3269" s="23"/>
      <c r="DO3269" s="23"/>
      <c r="DP3269" s="23"/>
      <c r="DQ3269" s="23"/>
      <c r="DR3269" s="23"/>
      <c r="DS3269" s="23"/>
      <c r="DT3269" s="23"/>
      <c r="DU3269" s="23"/>
      <c r="DV3269" s="23"/>
      <c r="DW3269" s="23"/>
      <c r="DX3269" s="23"/>
      <c r="DY3269" s="23"/>
      <c r="DZ3269" s="23"/>
      <c r="EA3269" s="23"/>
      <c r="EB3269" s="23"/>
      <c r="EC3269" s="23"/>
      <c r="ED3269" s="23"/>
      <c r="EE3269" s="23"/>
      <c r="EF3269" s="23"/>
      <c r="EG3269" s="23"/>
      <c r="EH3269" s="23"/>
      <c r="EI3269" s="23"/>
      <c r="EJ3269" s="23"/>
      <c r="EK3269" s="23"/>
      <c r="EL3269" s="23"/>
      <c r="EM3269" s="23"/>
      <c r="EN3269" s="23"/>
      <c r="EO3269" s="23"/>
      <c r="EP3269" s="23"/>
      <c r="EQ3269" s="23"/>
      <c r="ER3269" s="23"/>
      <c r="ES3269" s="23"/>
      <c r="ET3269" s="23"/>
      <c r="EU3269" s="23"/>
      <c r="EV3269" s="23"/>
      <c r="EW3269" s="23"/>
      <c r="EX3269" s="23"/>
      <c r="EY3269" s="23"/>
      <c r="EZ3269" s="23"/>
      <c r="FA3269" s="23"/>
      <c r="FB3269" s="23"/>
      <c r="FC3269" s="23"/>
      <c r="FD3269" s="23"/>
      <c r="FE3269" s="23"/>
      <c r="FF3269" s="23"/>
      <c r="FG3269" s="23"/>
      <c r="FH3269" s="23"/>
      <c r="FI3269" s="23"/>
      <c r="FJ3269" s="23"/>
      <c r="FK3269" s="23"/>
      <c r="FL3269" s="23"/>
      <c r="FM3269" s="23"/>
      <c r="FN3269" s="23"/>
      <c r="FO3269" s="23"/>
      <c r="FP3269" s="23"/>
      <c r="FQ3269" s="23"/>
      <c r="FR3269" s="23"/>
      <c r="FS3269" s="23"/>
      <c r="FT3269" s="23"/>
      <c r="FU3269" s="23"/>
    </row>
    <row r="3270" spans="1:177" ht="15" customHeight="1" x14ac:dyDescent="0.2">
      <c r="A3270" s="74"/>
      <c r="B3270" s="2"/>
      <c r="C3270" s="2"/>
      <c r="D3270" s="45"/>
      <c r="E3270" s="18"/>
      <c r="F3270" s="8"/>
      <c r="G3270" s="8"/>
      <c r="H3270" s="14"/>
      <c r="I3270" s="8"/>
      <c r="J3270" s="1"/>
      <c r="K3270" s="1"/>
      <c r="L3270" s="2"/>
      <c r="M3270" s="2"/>
      <c r="N3270" s="2"/>
      <c r="O3270" s="15"/>
      <c r="P3270" s="17"/>
      <c r="Q3270" s="2"/>
      <c r="R3270" s="4"/>
      <c r="S3270" s="15"/>
      <c r="T3270" s="15"/>
      <c r="U3270" s="16"/>
      <c r="V3270" s="2"/>
      <c r="W3270" s="3"/>
      <c r="X3270" s="5"/>
      <c r="Y3270" s="8"/>
      <c r="Z3270" s="5"/>
      <c r="AA3270" s="1"/>
      <c r="AB3270" s="8"/>
      <c r="AC3270" s="3"/>
      <c r="AD3270" s="1"/>
      <c r="AE3270" s="3"/>
      <c r="AF3270" s="3"/>
      <c r="AG3270" s="4"/>
      <c r="AH3270" s="4"/>
      <c r="AI3270" s="4"/>
      <c r="AJ3270" s="1"/>
      <c r="AK3270" s="1"/>
      <c r="AL3270" s="1"/>
      <c r="AM3270" s="1"/>
    </row>
    <row r="3271" spans="1:177" ht="15" customHeight="1" x14ac:dyDescent="0.2">
      <c r="A3271" s="74"/>
      <c r="B3271" s="2"/>
      <c r="C3271" s="2"/>
      <c r="D3271" s="45"/>
      <c r="E3271" s="18"/>
      <c r="F3271" s="8"/>
      <c r="G3271" s="8"/>
      <c r="H3271" s="14"/>
      <c r="I3271" s="8"/>
      <c r="J3271" s="1"/>
      <c r="K3271" s="1"/>
      <c r="L3271" s="2"/>
      <c r="M3271" s="2"/>
      <c r="N3271" s="2"/>
      <c r="O3271" s="15"/>
      <c r="P3271" s="17"/>
      <c r="Q3271" s="2"/>
      <c r="R3271" s="4"/>
      <c r="S3271" s="15"/>
      <c r="T3271" s="15"/>
      <c r="U3271" s="16"/>
      <c r="V3271" s="2"/>
      <c r="W3271" s="3"/>
      <c r="X3271" s="5"/>
      <c r="Y3271" s="8"/>
      <c r="Z3271" s="5"/>
      <c r="AA3271" s="1"/>
      <c r="AB3271" s="8"/>
      <c r="AC3271" s="3"/>
      <c r="AD3271" s="1"/>
      <c r="AE3271" s="3"/>
      <c r="AF3271" s="3"/>
      <c r="AG3271" s="4"/>
      <c r="AH3271" s="4"/>
      <c r="AI3271" s="4"/>
      <c r="AJ3271" s="1"/>
      <c r="AK3271" s="1"/>
      <c r="AL3271" s="1"/>
      <c r="AM3271" s="1"/>
    </row>
    <row r="3272" spans="1:177" ht="15" customHeight="1" x14ac:dyDescent="0.2">
      <c r="A3272" s="74"/>
      <c r="B3272" s="2"/>
      <c r="C3272" s="2"/>
      <c r="D3272" s="45"/>
      <c r="E3272" s="18"/>
      <c r="F3272" s="8"/>
      <c r="G3272" s="8"/>
      <c r="H3272" s="14"/>
      <c r="I3272" s="8"/>
      <c r="J3272" s="1"/>
      <c r="K3272" s="1"/>
      <c r="L3272" s="2"/>
      <c r="M3272" s="2"/>
      <c r="N3272" s="2"/>
      <c r="O3272" s="15"/>
      <c r="P3272" s="17"/>
      <c r="Q3272" s="2"/>
      <c r="R3272" s="4"/>
      <c r="S3272" s="15"/>
      <c r="T3272" s="15"/>
      <c r="U3272" s="16"/>
      <c r="V3272" s="2"/>
      <c r="W3272" s="3"/>
      <c r="X3272" s="5"/>
      <c r="Y3272" s="8"/>
      <c r="Z3272" s="5"/>
      <c r="AA3272" s="1"/>
      <c r="AB3272" s="8"/>
      <c r="AC3272" s="3"/>
      <c r="AD3272" s="1"/>
      <c r="AE3272" s="3"/>
      <c r="AF3272" s="3"/>
      <c r="AG3272" s="4"/>
      <c r="AH3272" s="4"/>
      <c r="AI3272" s="4"/>
      <c r="AJ3272" s="1"/>
      <c r="AK3272" s="1"/>
      <c r="AL3272" s="1"/>
      <c r="AM3272" s="1"/>
    </row>
    <row r="3273" spans="1:177" ht="15" customHeight="1" x14ac:dyDescent="0.2">
      <c r="A3273" s="74"/>
      <c r="B3273" s="2"/>
      <c r="C3273" s="2"/>
      <c r="D3273" s="45"/>
      <c r="E3273" s="18"/>
      <c r="F3273" s="8"/>
      <c r="G3273" s="8"/>
      <c r="H3273" s="14"/>
      <c r="I3273" s="8"/>
      <c r="J3273" s="1"/>
      <c r="K3273" s="1"/>
      <c r="L3273" s="2"/>
      <c r="M3273" s="2"/>
      <c r="N3273" s="2"/>
      <c r="O3273" s="15"/>
      <c r="P3273" s="17"/>
      <c r="Q3273" s="2"/>
      <c r="R3273" s="4"/>
      <c r="S3273" s="15"/>
      <c r="T3273" s="15"/>
      <c r="U3273" s="16"/>
      <c r="V3273" s="2"/>
      <c r="W3273" s="3"/>
      <c r="X3273" s="5"/>
      <c r="Y3273" s="8"/>
      <c r="Z3273" s="5"/>
      <c r="AA3273" s="1"/>
      <c r="AB3273" s="8"/>
      <c r="AC3273" s="3"/>
      <c r="AD3273" s="1"/>
      <c r="AE3273" s="3"/>
      <c r="AF3273" s="3"/>
      <c r="AG3273" s="4"/>
      <c r="AH3273" s="4"/>
      <c r="AI3273" s="4"/>
      <c r="AJ3273" s="1"/>
      <c r="AK3273" s="1"/>
      <c r="AL3273" s="1"/>
      <c r="AM3273" s="1"/>
    </row>
    <row r="3274" spans="1:177" ht="15" customHeight="1" x14ac:dyDescent="0.2">
      <c r="A3274" s="74"/>
      <c r="B3274" s="2"/>
      <c r="C3274" s="2"/>
      <c r="D3274" s="45"/>
      <c r="E3274" s="18"/>
      <c r="F3274" s="8"/>
      <c r="G3274" s="8"/>
      <c r="H3274" s="14"/>
      <c r="I3274" s="8"/>
      <c r="J3274" s="1"/>
      <c r="K3274" s="1"/>
      <c r="L3274" s="2"/>
      <c r="M3274" s="2"/>
      <c r="N3274" s="2"/>
      <c r="O3274" s="15"/>
      <c r="P3274" s="17"/>
      <c r="Q3274" s="2"/>
      <c r="R3274" s="4"/>
      <c r="S3274" s="15"/>
      <c r="T3274" s="15"/>
      <c r="U3274" s="16"/>
      <c r="V3274" s="2"/>
      <c r="W3274" s="3"/>
      <c r="X3274" s="5"/>
      <c r="Y3274" s="8"/>
      <c r="Z3274" s="5"/>
      <c r="AA3274" s="1"/>
      <c r="AB3274" s="8"/>
      <c r="AC3274" s="3"/>
      <c r="AD3274" s="1"/>
      <c r="AE3274" s="3"/>
      <c r="AF3274" s="3"/>
      <c r="AG3274" s="4"/>
      <c r="AH3274" s="4"/>
      <c r="AI3274" s="4"/>
      <c r="AJ3274" s="1"/>
      <c r="AK3274" s="1"/>
      <c r="AL3274" s="1"/>
      <c r="AM3274" s="1"/>
    </row>
    <row r="3275" spans="1:177" ht="15" customHeight="1" x14ac:dyDescent="0.2">
      <c r="A3275" s="74"/>
      <c r="B3275" s="2"/>
      <c r="C3275" s="2"/>
      <c r="D3275" s="45"/>
      <c r="E3275" s="18"/>
      <c r="F3275" s="8"/>
      <c r="G3275" s="8"/>
      <c r="H3275" s="14"/>
      <c r="I3275" s="8"/>
      <c r="J3275" s="1"/>
      <c r="K3275" s="1"/>
      <c r="L3275" s="2"/>
      <c r="M3275" s="2"/>
      <c r="N3275" s="2"/>
      <c r="O3275" s="15"/>
      <c r="P3275" s="17"/>
      <c r="Q3275" s="2"/>
      <c r="R3275" s="4"/>
      <c r="S3275" s="15"/>
      <c r="T3275" s="15"/>
      <c r="U3275" s="16"/>
      <c r="V3275" s="2"/>
      <c r="W3275" s="3"/>
      <c r="X3275" s="5"/>
      <c r="Y3275" s="8"/>
      <c r="Z3275" s="5"/>
      <c r="AA3275" s="1"/>
      <c r="AB3275" s="8"/>
      <c r="AC3275" s="3"/>
      <c r="AD3275" s="1"/>
      <c r="AE3275" s="3"/>
      <c r="AF3275" s="3"/>
      <c r="AG3275" s="4"/>
      <c r="AH3275" s="4"/>
      <c r="AI3275" s="4"/>
      <c r="AJ3275" s="1"/>
      <c r="AK3275" s="1"/>
      <c r="AL3275" s="1"/>
      <c r="AM3275" s="1"/>
    </row>
    <row r="3276" spans="1:177" ht="15" customHeight="1" x14ac:dyDescent="0.2">
      <c r="A3276" s="74"/>
      <c r="B3276" s="2"/>
      <c r="C3276" s="2"/>
      <c r="D3276" s="45"/>
      <c r="E3276" s="18"/>
      <c r="F3276" s="8"/>
      <c r="G3276" s="8"/>
      <c r="H3276" s="14"/>
      <c r="I3276" s="8"/>
      <c r="J3276" s="1"/>
      <c r="K3276" s="1"/>
      <c r="L3276" s="2"/>
      <c r="M3276" s="2"/>
      <c r="N3276" s="2"/>
      <c r="O3276" s="15"/>
      <c r="P3276" s="17"/>
      <c r="Q3276" s="2"/>
      <c r="R3276" s="4"/>
      <c r="S3276" s="15"/>
      <c r="T3276" s="15"/>
      <c r="U3276" s="16"/>
      <c r="V3276" s="2"/>
      <c r="W3276" s="3"/>
      <c r="X3276" s="5"/>
      <c r="Y3276" s="8"/>
      <c r="Z3276" s="5"/>
      <c r="AA3276" s="1"/>
      <c r="AB3276" s="8"/>
      <c r="AC3276" s="3"/>
      <c r="AD3276" s="1"/>
      <c r="AE3276" s="3"/>
      <c r="AF3276" s="3"/>
      <c r="AG3276" s="4"/>
      <c r="AH3276" s="4"/>
      <c r="AI3276" s="4"/>
      <c r="AJ3276" s="1"/>
      <c r="AK3276" s="1"/>
      <c r="AL3276" s="1"/>
      <c r="AM3276" s="1"/>
    </row>
    <row r="3277" spans="1:177" ht="15" customHeight="1" x14ac:dyDescent="0.2">
      <c r="A3277" s="74"/>
      <c r="B3277" s="2"/>
      <c r="C3277" s="2"/>
      <c r="D3277" s="45"/>
      <c r="E3277" s="18"/>
      <c r="F3277" s="8"/>
      <c r="G3277" s="8"/>
      <c r="H3277" s="14"/>
      <c r="I3277" s="8"/>
      <c r="J3277" s="1"/>
      <c r="K3277" s="1"/>
      <c r="L3277" s="2"/>
      <c r="M3277" s="2"/>
      <c r="N3277" s="2"/>
      <c r="O3277" s="15"/>
      <c r="P3277" s="17"/>
      <c r="Q3277" s="2"/>
      <c r="R3277" s="4"/>
      <c r="S3277" s="15"/>
      <c r="T3277" s="15"/>
      <c r="U3277" s="16"/>
      <c r="V3277" s="2"/>
      <c r="W3277" s="3"/>
      <c r="X3277" s="5"/>
      <c r="Y3277" s="8"/>
      <c r="Z3277" s="5"/>
      <c r="AA3277" s="1"/>
      <c r="AB3277" s="8"/>
      <c r="AC3277" s="3"/>
      <c r="AD3277" s="1"/>
      <c r="AE3277" s="3"/>
      <c r="AF3277" s="3"/>
      <c r="AG3277" s="4"/>
      <c r="AH3277" s="4"/>
      <c r="AI3277" s="4"/>
      <c r="AJ3277" s="1"/>
      <c r="AK3277" s="1"/>
      <c r="AL3277" s="1"/>
      <c r="AM3277" s="1"/>
    </row>
    <row r="3278" spans="1:177" ht="15" customHeight="1" x14ac:dyDescent="0.2">
      <c r="A3278" s="74"/>
      <c r="B3278" s="2"/>
      <c r="C3278" s="2"/>
      <c r="D3278" s="45"/>
      <c r="E3278" s="18"/>
      <c r="F3278" s="8"/>
      <c r="G3278" s="8"/>
      <c r="H3278" s="14"/>
      <c r="I3278" s="8"/>
      <c r="J3278" s="1"/>
      <c r="K3278" s="1"/>
      <c r="L3278" s="2"/>
      <c r="M3278" s="2"/>
      <c r="N3278" s="2"/>
      <c r="O3278" s="15"/>
      <c r="P3278" s="17"/>
      <c r="Q3278" s="2"/>
      <c r="R3278" s="4"/>
      <c r="S3278" s="15"/>
      <c r="T3278" s="15"/>
      <c r="U3278" s="16"/>
      <c r="V3278" s="2"/>
      <c r="W3278" s="3"/>
      <c r="X3278" s="5"/>
      <c r="Y3278" s="8"/>
      <c r="Z3278" s="5"/>
      <c r="AA3278" s="1"/>
      <c r="AB3278" s="8"/>
      <c r="AC3278" s="3"/>
      <c r="AD3278" s="1"/>
      <c r="AE3278" s="3"/>
      <c r="AF3278" s="3"/>
      <c r="AG3278" s="4"/>
      <c r="AH3278" s="4"/>
      <c r="AI3278" s="4"/>
      <c r="AJ3278" s="1"/>
      <c r="AK3278" s="1"/>
      <c r="AL3278" s="1"/>
      <c r="AM3278" s="1"/>
    </row>
    <row r="3279" spans="1:177" ht="15" customHeight="1" x14ac:dyDescent="0.2">
      <c r="A3279" s="74"/>
      <c r="B3279" s="2"/>
      <c r="C3279" s="2"/>
      <c r="D3279" s="45"/>
      <c r="E3279" s="18"/>
      <c r="F3279" s="8"/>
      <c r="G3279" s="8"/>
      <c r="H3279" s="14"/>
      <c r="I3279" s="8"/>
      <c r="J3279" s="1"/>
      <c r="K3279" s="1"/>
      <c r="L3279" s="2"/>
      <c r="M3279" s="2"/>
      <c r="N3279" s="2"/>
      <c r="O3279" s="15"/>
      <c r="P3279" s="17"/>
      <c r="Q3279" s="2"/>
      <c r="R3279" s="4"/>
      <c r="S3279" s="15"/>
      <c r="T3279" s="15"/>
      <c r="U3279" s="16"/>
      <c r="V3279" s="2"/>
      <c r="W3279" s="3"/>
      <c r="X3279" s="5"/>
      <c r="Y3279" s="8"/>
      <c r="Z3279" s="5"/>
      <c r="AA3279" s="1"/>
      <c r="AB3279" s="8"/>
      <c r="AC3279" s="3"/>
      <c r="AD3279" s="1"/>
      <c r="AE3279" s="3"/>
      <c r="AF3279" s="3"/>
      <c r="AG3279" s="4"/>
      <c r="AH3279" s="4"/>
      <c r="AI3279" s="4"/>
      <c r="AJ3279" s="1"/>
      <c r="AK3279" s="1"/>
      <c r="AL3279" s="1"/>
      <c r="AM3279" s="1"/>
    </row>
    <row r="3280" spans="1:177" ht="15" customHeight="1" x14ac:dyDescent="0.2">
      <c r="A3280" s="74"/>
      <c r="B3280" s="2"/>
      <c r="C3280" s="2"/>
      <c r="D3280" s="45"/>
      <c r="E3280" s="18"/>
      <c r="F3280" s="8"/>
      <c r="G3280" s="8"/>
      <c r="H3280" s="14"/>
      <c r="I3280" s="8"/>
      <c r="J3280" s="1"/>
      <c r="K3280" s="1"/>
      <c r="L3280" s="2"/>
      <c r="M3280" s="2"/>
      <c r="N3280" s="2"/>
      <c r="O3280" s="15"/>
      <c r="P3280" s="17"/>
      <c r="Q3280" s="2"/>
      <c r="R3280" s="4"/>
      <c r="S3280" s="15"/>
      <c r="T3280" s="15"/>
      <c r="U3280" s="16"/>
      <c r="V3280" s="2"/>
      <c r="W3280" s="3"/>
      <c r="X3280" s="5"/>
      <c r="Y3280" s="8"/>
      <c r="Z3280" s="5"/>
      <c r="AA3280" s="1"/>
      <c r="AB3280" s="8"/>
      <c r="AC3280" s="3"/>
      <c r="AD3280" s="1"/>
      <c r="AE3280" s="3"/>
      <c r="AF3280" s="3"/>
      <c r="AG3280" s="4"/>
      <c r="AH3280" s="4"/>
      <c r="AI3280" s="4"/>
      <c r="AJ3280" s="1"/>
      <c r="AK3280" s="1"/>
      <c r="AL3280" s="1"/>
      <c r="AM3280" s="1"/>
    </row>
    <row r="3281" spans="1:39" ht="15" customHeight="1" x14ac:dyDescent="0.2">
      <c r="A3281" s="74"/>
      <c r="B3281" s="2"/>
      <c r="C3281" s="2"/>
      <c r="D3281" s="45"/>
      <c r="E3281" s="18"/>
      <c r="F3281" s="8"/>
      <c r="G3281" s="8"/>
      <c r="H3281" s="14"/>
      <c r="I3281" s="8"/>
      <c r="J3281" s="1"/>
      <c r="K3281" s="1"/>
      <c r="L3281" s="2"/>
      <c r="M3281" s="2"/>
      <c r="N3281" s="2"/>
      <c r="O3281" s="15"/>
      <c r="P3281" s="17"/>
      <c r="Q3281" s="2"/>
      <c r="R3281" s="4"/>
      <c r="S3281" s="15"/>
      <c r="T3281" s="15"/>
      <c r="U3281" s="16"/>
      <c r="V3281" s="2"/>
      <c r="W3281" s="3"/>
      <c r="X3281" s="5"/>
      <c r="Y3281" s="8"/>
      <c r="Z3281" s="5"/>
      <c r="AA3281" s="1"/>
      <c r="AB3281" s="8"/>
      <c r="AC3281" s="3"/>
      <c r="AD3281" s="1"/>
      <c r="AE3281" s="3"/>
      <c r="AF3281" s="3"/>
      <c r="AG3281" s="4"/>
      <c r="AH3281" s="4"/>
      <c r="AI3281" s="4"/>
      <c r="AJ3281" s="1"/>
      <c r="AK3281" s="1"/>
      <c r="AL3281" s="1"/>
      <c r="AM3281" s="1"/>
    </row>
    <row r="3282" spans="1:39" ht="15" customHeight="1" x14ac:dyDescent="0.2">
      <c r="A3282" s="74"/>
      <c r="B3282" s="2"/>
      <c r="C3282" s="2"/>
      <c r="D3282" s="45"/>
      <c r="E3282" s="18"/>
      <c r="F3282" s="8"/>
      <c r="G3282" s="8"/>
      <c r="H3282" s="14"/>
      <c r="I3282" s="8"/>
      <c r="J3282" s="1"/>
      <c r="K3282" s="1"/>
      <c r="L3282" s="2"/>
      <c r="M3282" s="2"/>
      <c r="N3282" s="2"/>
      <c r="O3282" s="15"/>
      <c r="P3282" s="17"/>
      <c r="Q3282" s="2"/>
      <c r="R3282" s="4"/>
      <c r="S3282" s="15"/>
      <c r="T3282" s="15"/>
      <c r="U3282" s="16"/>
      <c r="V3282" s="2"/>
      <c r="W3282" s="3"/>
      <c r="X3282" s="5"/>
      <c r="Y3282" s="8"/>
      <c r="Z3282" s="5"/>
      <c r="AA3282" s="1"/>
      <c r="AB3282" s="8"/>
      <c r="AC3282" s="3"/>
      <c r="AD3282" s="1"/>
      <c r="AE3282" s="3"/>
      <c r="AF3282" s="3"/>
      <c r="AG3282" s="4"/>
      <c r="AH3282" s="4"/>
      <c r="AI3282" s="4"/>
      <c r="AJ3282" s="1"/>
      <c r="AK3282" s="1"/>
      <c r="AL3282" s="1"/>
      <c r="AM3282" s="1"/>
    </row>
    <row r="3283" spans="1:39" ht="15" customHeight="1" x14ac:dyDescent="0.2">
      <c r="A3283" s="74"/>
      <c r="B3283" s="2"/>
      <c r="C3283" s="2"/>
      <c r="D3283" s="45"/>
      <c r="E3283" s="18"/>
      <c r="F3283" s="8"/>
      <c r="G3283" s="8"/>
      <c r="H3283" s="14"/>
      <c r="I3283" s="8"/>
      <c r="J3283" s="1"/>
      <c r="K3283" s="1"/>
      <c r="L3283" s="2"/>
      <c r="M3283" s="2"/>
      <c r="N3283" s="2"/>
      <c r="O3283" s="15"/>
      <c r="P3283" s="17"/>
      <c r="Q3283" s="2"/>
      <c r="R3283" s="4"/>
      <c r="S3283" s="15"/>
      <c r="T3283" s="15"/>
      <c r="U3283" s="16"/>
      <c r="V3283" s="2"/>
      <c r="W3283" s="3"/>
      <c r="X3283" s="5"/>
      <c r="Y3283" s="8"/>
      <c r="Z3283" s="5"/>
      <c r="AA3283" s="1"/>
      <c r="AB3283" s="8"/>
      <c r="AC3283" s="3"/>
      <c r="AD3283" s="1"/>
      <c r="AE3283" s="3"/>
      <c r="AF3283" s="3"/>
      <c r="AG3283" s="4"/>
      <c r="AH3283" s="4"/>
      <c r="AI3283" s="4"/>
      <c r="AJ3283" s="1"/>
      <c r="AK3283" s="1"/>
      <c r="AL3283" s="1"/>
      <c r="AM3283" s="1"/>
    </row>
    <row r="3284" spans="1:39" ht="15" customHeight="1" x14ac:dyDescent="0.2">
      <c r="A3284" s="74"/>
      <c r="B3284" s="2"/>
      <c r="C3284" s="2"/>
      <c r="D3284" s="45"/>
      <c r="E3284" s="18"/>
      <c r="F3284" s="8"/>
      <c r="G3284" s="8"/>
      <c r="H3284" s="14"/>
      <c r="I3284" s="8"/>
      <c r="J3284" s="1"/>
      <c r="K3284" s="1"/>
      <c r="L3284" s="2"/>
      <c r="M3284" s="2"/>
      <c r="N3284" s="2"/>
      <c r="O3284" s="15"/>
      <c r="P3284" s="17"/>
      <c r="Q3284" s="2"/>
      <c r="R3284" s="4"/>
      <c r="S3284" s="15"/>
      <c r="T3284" s="15"/>
      <c r="U3284" s="16"/>
      <c r="V3284" s="2"/>
      <c r="W3284" s="3"/>
      <c r="X3284" s="5"/>
      <c r="Y3284" s="8"/>
      <c r="Z3284" s="5"/>
      <c r="AA3284" s="1"/>
      <c r="AB3284" s="8"/>
      <c r="AC3284" s="3"/>
      <c r="AD3284" s="1"/>
      <c r="AE3284" s="3"/>
      <c r="AF3284" s="3"/>
      <c r="AG3284" s="4"/>
      <c r="AH3284" s="4"/>
      <c r="AI3284" s="4"/>
      <c r="AJ3284" s="1"/>
      <c r="AK3284" s="1"/>
      <c r="AL3284" s="1"/>
      <c r="AM3284" s="1"/>
    </row>
    <row r="3285" spans="1:39" ht="15" customHeight="1" x14ac:dyDescent="0.2">
      <c r="A3285" s="74"/>
      <c r="B3285" s="2"/>
      <c r="C3285" s="2"/>
      <c r="D3285" s="45"/>
      <c r="E3285" s="18"/>
      <c r="F3285" s="8"/>
      <c r="G3285" s="8"/>
      <c r="H3285" s="14"/>
      <c r="I3285" s="8"/>
      <c r="J3285" s="1"/>
      <c r="K3285" s="1"/>
      <c r="L3285" s="2"/>
      <c r="M3285" s="2"/>
      <c r="N3285" s="2"/>
      <c r="O3285" s="15"/>
      <c r="P3285" s="17"/>
      <c r="Q3285" s="2"/>
      <c r="R3285" s="4"/>
      <c r="S3285" s="15"/>
      <c r="T3285" s="15"/>
      <c r="U3285" s="16"/>
      <c r="V3285" s="2"/>
      <c r="W3285" s="3"/>
      <c r="X3285" s="5"/>
      <c r="Y3285" s="8"/>
      <c r="Z3285" s="5"/>
      <c r="AA3285" s="1"/>
      <c r="AB3285" s="8"/>
      <c r="AC3285" s="3"/>
      <c r="AD3285" s="1"/>
      <c r="AE3285" s="3"/>
      <c r="AF3285" s="3"/>
      <c r="AG3285" s="4"/>
      <c r="AH3285" s="4"/>
      <c r="AI3285" s="4"/>
      <c r="AJ3285" s="1"/>
      <c r="AK3285" s="1"/>
      <c r="AL3285" s="1"/>
      <c r="AM3285" s="1"/>
    </row>
    <row r="3286" spans="1:39" ht="15" customHeight="1" x14ac:dyDescent="0.2">
      <c r="A3286" s="74"/>
      <c r="B3286" s="2"/>
      <c r="C3286" s="2"/>
      <c r="D3286" s="45"/>
      <c r="E3286" s="18"/>
      <c r="F3286" s="8"/>
      <c r="G3286" s="8"/>
      <c r="H3286" s="14"/>
      <c r="I3286" s="8"/>
      <c r="J3286" s="1"/>
      <c r="K3286" s="1"/>
      <c r="L3286" s="2"/>
      <c r="M3286" s="2"/>
      <c r="N3286" s="2"/>
      <c r="O3286" s="15"/>
      <c r="P3286" s="17"/>
      <c r="Q3286" s="2"/>
      <c r="R3286" s="4"/>
      <c r="S3286" s="15"/>
      <c r="T3286" s="15"/>
      <c r="U3286" s="16"/>
      <c r="V3286" s="2"/>
      <c r="W3286" s="3"/>
      <c r="X3286" s="5"/>
      <c r="Y3286" s="8"/>
      <c r="Z3286" s="5"/>
      <c r="AA3286" s="1"/>
      <c r="AB3286" s="8"/>
      <c r="AC3286" s="3"/>
      <c r="AD3286" s="1"/>
      <c r="AE3286" s="3"/>
      <c r="AF3286" s="3"/>
      <c r="AG3286" s="4"/>
      <c r="AH3286" s="4"/>
      <c r="AI3286" s="4"/>
      <c r="AJ3286" s="1"/>
      <c r="AK3286" s="1"/>
      <c r="AL3286" s="1"/>
      <c r="AM3286" s="1"/>
    </row>
    <row r="3287" spans="1:39" ht="15" customHeight="1" x14ac:dyDescent="0.2">
      <c r="A3287" s="74"/>
      <c r="B3287" s="2"/>
      <c r="C3287" s="2"/>
      <c r="D3287" s="45"/>
      <c r="E3287" s="18"/>
      <c r="F3287" s="8"/>
      <c r="G3287" s="8"/>
      <c r="H3287" s="14"/>
      <c r="I3287" s="8"/>
      <c r="J3287" s="1"/>
      <c r="K3287" s="1"/>
      <c r="L3287" s="2"/>
      <c r="M3287" s="2"/>
      <c r="N3287" s="2"/>
      <c r="O3287" s="15"/>
      <c r="P3287" s="17"/>
      <c r="Q3287" s="2"/>
      <c r="R3287" s="4"/>
      <c r="S3287" s="15"/>
      <c r="T3287" s="15"/>
      <c r="U3287" s="16"/>
      <c r="V3287" s="2"/>
      <c r="W3287" s="3"/>
      <c r="X3287" s="5"/>
      <c r="Y3287" s="8"/>
      <c r="Z3287" s="5"/>
      <c r="AA3287" s="1"/>
      <c r="AB3287" s="8"/>
      <c r="AC3287" s="3"/>
      <c r="AD3287" s="1"/>
      <c r="AE3287" s="3"/>
      <c r="AF3287" s="3"/>
      <c r="AG3287" s="4"/>
      <c r="AH3287" s="4"/>
      <c r="AI3287" s="4"/>
      <c r="AJ3287" s="1"/>
      <c r="AK3287" s="1"/>
      <c r="AL3287" s="1"/>
      <c r="AM3287" s="1"/>
    </row>
    <row r="3288" spans="1:39" ht="15" customHeight="1" x14ac:dyDescent="0.2">
      <c r="A3288" s="74"/>
      <c r="B3288" s="2"/>
      <c r="C3288" s="2"/>
      <c r="D3288" s="45"/>
      <c r="E3288" s="18"/>
      <c r="F3288" s="8"/>
      <c r="G3288" s="8"/>
      <c r="H3288" s="14"/>
      <c r="I3288" s="8"/>
      <c r="J3288" s="1"/>
      <c r="K3288" s="1"/>
      <c r="L3288" s="2"/>
      <c r="M3288" s="2"/>
      <c r="N3288" s="2"/>
      <c r="O3288" s="15"/>
      <c r="P3288" s="17"/>
      <c r="Q3288" s="2"/>
      <c r="R3288" s="4"/>
      <c r="S3288" s="15"/>
      <c r="T3288" s="15"/>
      <c r="U3288" s="16"/>
      <c r="V3288" s="2"/>
      <c r="W3288" s="3"/>
      <c r="X3288" s="5"/>
      <c r="Y3288" s="8"/>
      <c r="Z3288" s="5"/>
      <c r="AA3288" s="1"/>
      <c r="AB3288" s="8"/>
      <c r="AC3288" s="3"/>
      <c r="AD3288" s="1"/>
      <c r="AE3288" s="3"/>
      <c r="AF3288" s="3"/>
      <c r="AG3288" s="4"/>
      <c r="AH3288" s="4"/>
      <c r="AI3288" s="4"/>
      <c r="AJ3288" s="1"/>
      <c r="AK3288" s="1"/>
      <c r="AL3288" s="1"/>
      <c r="AM3288" s="1"/>
    </row>
    <row r="3289" spans="1:39" ht="15" customHeight="1" x14ac:dyDescent="0.2">
      <c r="A3289" s="74"/>
      <c r="B3289" s="2"/>
      <c r="C3289" s="2"/>
      <c r="D3289" s="45"/>
      <c r="E3289" s="18"/>
      <c r="F3289" s="8"/>
      <c r="G3289" s="8"/>
      <c r="H3289" s="14"/>
      <c r="I3289" s="8"/>
      <c r="J3289" s="1"/>
      <c r="K3289" s="1"/>
      <c r="L3289" s="2"/>
      <c r="M3289" s="2"/>
      <c r="N3289" s="2"/>
      <c r="O3289" s="15"/>
      <c r="P3289" s="17"/>
      <c r="Q3289" s="2"/>
      <c r="R3289" s="4"/>
      <c r="S3289" s="15"/>
      <c r="T3289" s="15"/>
      <c r="U3289" s="16"/>
      <c r="V3289" s="2"/>
      <c r="W3289" s="3"/>
      <c r="X3289" s="5"/>
      <c r="Y3289" s="8"/>
      <c r="Z3289" s="5"/>
      <c r="AA3289" s="1"/>
      <c r="AB3289" s="8"/>
      <c r="AC3289" s="3"/>
      <c r="AD3289" s="1"/>
      <c r="AE3289" s="3"/>
      <c r="AF3289" s="3"/>
      <c r="AG3289" s="4"/>
      <c r="AH3289" s="4"/>
      <c r="AI3289" s="4"/>
      <c r="AJ3289" s="1"/>
      <c r="AK3289" s="1"/>
      <c r="AL3289" s="1"/>
      <c r="AM3289" s="1"/>
    </row>
    <row r="3290" spans="1:39" ht="15" customHeight="1" x14ac:dyDescent="0.2">
      <c r="A3290" s="74"/>
      <c r="B3290" s="2"/>
      <c r="C3290" s="2"/>
      <c r="D3290" s="45"/>
      <c r="E3290" s="18"/>
      <c r="F3290" s="8"/>
      <c r="G3290" s="8"/>
      <c r="H3290" s="14"/>
      <c r="I3290" s="8"/>
      <c r="J3290" s="1"/>
      <c r="K3290" s="1"/>
      <c r="L3290" s="2"/>
      <c r="M3290" s="2"/>
      <c r="N3290" s="2"/>
      <c r="O3290" s="15"/>
      <c r="P3290" s="17"/>
      <c r="Q3290" s="2"/>
      <c r="R3290" s="4"/>
      <c r="S3290" s="15"/>
      <c r="T3290" s="15"/>
      <c r="U3290" s="16"/>
      <c r="V3290" s="2"/>
      <c r="W3290" s="3"/>
      <c r="X3290" s="5"/>
      <c r="Y3290" s="8"/>
      <c r="Z3290" s="5"/>
      <c r="AA3290" s="1"/>
      <c r="AB3290" s="8"/>
      <c r="AC3290" s="3"/>
      <c r="AD3290" s="1"/>
      <c r="AE3290" s="3"/>
      <c r="AF3290" s="3"/>
      <c r="AG3290" s="4"/>
      <c r="AH3290" s="4"/>
      <c r="AI3290" s="4"/>
      <c r="AJ3290" s="1"/>
      <c r="AK3290" s="1"/>
      <c r="AL3290" s="1"/>
      <c r="AM3290" s="1"/>
    </row>
    <row r="3291" spans="1:39" ht="15" customHeight="1" x14ac:dyDescent="0.2">
      <c r="A3291" s="74"/>
      <c r="B3291" s="2"/>
      <c r="C3291" s="2"/>
      <c r="D3291" s="45"/>
      <c r="E3291" s="18"/>
      <c r="F3291" s="8"/>
      <c r="G3291" s="8"/>
      <c r="H3291" s="14"/>
      <c r="I3291" s="8"/>
      <c r="J3291" s="1"/>
      <c r="K3291" s="1"/>
      <c r="L3291" s="2"/>
      <c r="M3291" s="2"/>
      <c r="N3291" s="2"/>
      <c r="O3291" s="15"/>
      <c r="P3291" s="17"/>
      <c r="Q3291" s="2"/>
      <c r="R3291" s="4"/>
      <c r="S3291" s="15"/>
      <c r="T3291" s="15"/>
      <c r="U3291" s="16"/>
      <c r="V3291" s="2"/>
      <c r="W3291" s="3"/>
      <c r="X3291" s="5"/>
      <c r="Y3291" s="8"/>
      <c r="Z3291" s="5"/>
      <c r="AA3291" s="1"/>
      <c r="AB3291" s="8"/>
      <c r="AC3291" s="3"/>
      <c r="AD3291" s="1"/>
      <c r="AE3291" s="3"/>
      <c r="AF3291" s="3"/>
      <c r="AG3291" s="4"/>
      <c r="AH3291" s="4"/>
      <c r="AI3291" s="4"/>
      <c r="AJ3291" s="1"/>
      <c r="AK3291" s="1"/>
      <c r="AL3291" s="1"/>
      <c r="AM3291" s="1"/>
    </row>
    <row r="3292" spans="1:39" ht="15" customHeight="1" x14ac:dyDescent="0.2">
      <c r="A3292" s="74"/>
      <c r="B3292" s="2"/>
      <c r="C3292" s="2"/>
      <c r="D3292" s="45"/>
      <c r="E3292" s="18"/>
      <c r="F3292" s="8"/>
      <c r="G3292" s="8"/>
      <c r="H3292" s="14"/>
      <c r="I3292" s="8"/>
      <c r="J3292" s="1"/>
      <c r="K3292" s="1"/>
      <c r="L3292" s="2"/>
      <c r="M3292" s="2"/>
      <c r="N3292" s="2"/>
      <c r="O3292" s="15"/>
      <c r="P3292" s="17"/>
      <c r="Q3292" s="2"/>
      <c r="R3292" s="4"/>
      <c r="S3292" s="15"/>
      <c r="T3292" s="15"/>
      <c r="U3292" s="16"/>
      <c r="V3292" s="2"/>
      <c r="W3292" s="3"/>
      <c r="X3292" s="5"/>
      <c r="Y3292" s="8"/>
      <c r="Z3292" s="5"/>
      <c r="AA3292" s="1"/>
      <c r="AB3292" s="8"/>
      <c r="AC3292" s="3"/>
      <c r="AD3292" s="1"/>
      <c r="AE3292" s="3"/>
      <c r="AF3292" s="3"/>
      <c r="AG3292" s="4"/>
      <c r="AH3292" s="4"/>
      <c r="AI3292" s="4"/>
      <c r="AJ3292" s="1"/>
      <c r="AK3292" s="1"/>
      <c r="AL3292" s="1"/>
      <c r="AM3292" s="1"/>
    </row>
    <row r="3293" spans="1:39" ht="15" customHeight="1" x14ac:dyDescent="0.2">
      <c r="A3293" s="74"/>
      <c r="B3293" s="2"/>
      <c r="C3293" s="2"/>
      <c r="D3293" s="45"/>
      <c r="E3293" s="18"/>
      <c r="F3293" s="8"/>
      <c r="G3293" s="8"/>
      <c r="H3293" s="14"/>
      <c r="I3293" s="8"/>
      <c r="J3293" s="1"/>
      <c r="K3293" s="1"/>
      <c r="L3293" s="2"/>
      <c r="M3293" s="2"/>
      <c r="N3293" s="2"/>
      <c r="O3293" s="15"/>
      <c r="P3293" s="17"/>
      <c r="Q3293" s="2"/>
      <c r="R3293" s="4"/>
      <c r="S3293" s="15"/>
      <c r="T3293" s="15"/>
      <c r="U3293" s="16"/>
      <c r="V3293" s="2"/>
      <c r="W3293" s="3"/>
      <c r="X3293" s="5"/>
      <c r="Y3293" s="8"/>
      <c r="Z3293" s="5"/>
      <c r="AA3293" s="1"/>
      <c r="AB3293" s="8"/>
      <c r="AC3293" s="3"/>
      <c r="AD3293" s="1"/>
      <c r="AE3293" s="3"/>
      <c r="AF3293" s="3"/>
      <c r="AG3293" s="4"/>
      <c r="AH3293" s="4"/>
      <c r="AI3293" s="4"/>
      <c r="AJ3293" s="1"/>
      <c r="AK3293" s="1"/>
      <c r="AL3293" s="1"/>
      <c r="AM3293" s="1"/>
    </row>
    <row r="3294" spans="1:39" ht="15" customHeight="1" x14ac:dyDescent="0.2">
      <c r="A3294" s="74"/>
      <c r="B3294" s="2"/>
      <c r="C3294" s="2"/>
      <c r="D3294" s="45"/>
      <c r="E3294" s="18"/>
      <c r="F3294" s="8"/>
      <c r="G3294" s="8"/>
      <c r="H3294" s="14"/>
      <c r="I3294" s="8"/>
      <c r="J3294" s="1"/>
      <c r="K3294" s="1"/>
      <c r="L3294" s="2"/>
      <c r="M3294" s="2"/>
      <c r="N3294" s="2"/>
      <c r="O3294" s="15"/>
      <c r="P3294" s="17"/>
      <c r="Q3294" s="2"/>
      <c r="R3294" s="4"/>
      <c r="S3294" s="15"/>
      <c r="T3294" s="15"/>
      <c r="U3294" s="16"/>
      <c r="V3294" s="2"/>
      <c r="W3294" s="3"/>
      <c r="X3294" s="5"/>
      <c r="Y3294" s="8"/>
      <c r="Z3294" s="5"/>
      <c r="AA3294" s="1"/>
      <c r="AB3294" s="8"/>
      <c r="AC3294" s="3"/>
      <c r="AD3294" s="1"/>
      <c r="AE3294" s="3"/>
      <c r="AF3294" s="3"/>
      <c r="AG3294" s="4"/>
      <c r="AH3294" s="4"/>
      <c r="AI3294" s="4"/>
      <c r="AJ3294" s="1"/>
      <c r="AK3294" s="1"/>
      <c r="AL3294" s="1"/>
      <c r="AM3294" s="1"/>
    </row>
    <row r="3295" spans="1:39" ht="15" customHeight="1" x14ac:dyDescent="0.2">
      <c r="A3295" s="74"/>
      <c r="B3295" s="2"/>
      <c r="C3295" s="2"/>
      <c r="D3295" s="45"/>
      <c r="E3295" s="18"/>
      <c r="F3295" s="8"/>
      <c r="G3295" s="8"/>
      <c r="H3295" s="14"/>
      <c r="I3295" s="8"/>
      <c r="J3295" s="1"/>
      <c r="K3295" s="1"/>
      <c r="L3295" s="2"/>
      <c r="M3295" s="2"/>
      <c r="N3295" s="2"/>
      <c r="O3295" s="15"/>
      <c r="P3295" s="17"/>
      <c r="Q3295" s="2"/>
      <c r="R3295" s="4"/>
      <c r="S3295" s="15"/>
      <c r="T3295" s="15"/>
      <c r="U3295" s="16"/>
      <c r="V3295" s="2"/>
      <c r="W3295" s="3"/>
      <c r="X3295" s="5"/>
      <c r="Y3295" s="8"/>
      <c r="Z3295" s="5"/>
      <c r="AA3295" s="1"/>
      <c r="AB3295" s="8"/>
      <c r="AC3295" s="3"/>
      <c r="AD3295" s="1"/>
      <c r="AE3295" s="3"/>
      <c r="AF3295" s="3"/>
      <c r="AG3295" s="4"/>
      <c r="AH3295" s="4"/>
      <c r="AI3295" s="4"/>
      <c r="AJ3295" s="1"/>
      <c r="AK3295" s="1"/>
      <c r="AL3295" s="1"/>
      <c r="AM3295" s="1"/>
    </row>
    <row r="3296" spans="1:39" ht="15" customHeight="1" x14ac:dyDescent="0.2">
      <c r="A3296" s="74"/>
      <c r="B3296" s="2"/>
      <c r="C3296" s="2"/>
      <c r="D3296" s="45"/>
      <c r="E3296" s="18"/>
      <c r="F3296" s="8"/>
      <c r="G3296" s="8"/>
      <c r="H3296" s="14"/>
      <c r="I3296" s="8"/>
      <c r="J3296" s="1"/>
      <c r="K3296" s="1"/>
      <c r="L3296" s="2"/>
      <c r="M3296" s="2"/>
      <c r="N3296" s="2"/>
      <c r="O3296" s="15"/>
      <c r="P3296" s="17"/>
      <c r="Q3296" s="2"/>
      <c r="R3296" s="4"/>
      <c r="S3296" s="15"/>
      <c r="T3296" s="15"/>
      <c r="U3296" s="16"/>
      <c r="V3296" s="2"/>
      <c r="W3296" s="3"/>
      <c r="X3296" s="5"/>
      <c r="Y3296" s="8"/>
      <c r="Z3296" s="5"/>
      <c r="AA3296" s="21"/>
      <c r="AB3296" s="13"/>
      <c r="AC3296" s="27"/>
      <c r="AD3296" s="21"/>
      <c r="AE3296" s="27"/>
      <c r="AF3296" s="27"/>
      <c r="AG3296" s="35"/>
      <c r="AH3296" s="35"/>
      <c r="AI3296" s="35"/>
      <c r="AJ3296" s="21"/>
      <c r="AK3296" s="21"/>
      <c r="AL3296" s="21"/>
      <c r="AM3296" s="21"/>
    </row>
    <row r="3297" spans="1:177" ht="15" customHeight="1" x14ac:dyDescent="0.2">
      <c r="A3297" s="74"/>
      <c r="B3297" s="2"/>
      <c r="C3297" s="2"/>
      <c r="D3297" s="45"/>
      <c r="E3297" s="18"/>
      <c r="F3297" s="8"/>
      <c r="G3297" s="8"/>
      <c r="H3297" s="14"/>
      <c r="I3297" s="8"/>
      <c r="J3297" s="1"/>
      <c r="K3297" s="1"/>
      <c r="L3297" s="2"/>
      <c r="M3297" s="2"/>
      <c r="N3297" s="2"/>
      <c r="O3297" s="15"/>
      <c r="P3297" s="17"/>
      <c r="Q3297" s="2"/>
      <c r="R3297" s="4"/>
      <c r="S3297" s="15"/>
      <c r="T3297" s="15"/>
      <c r="U3297" s="16"/>
      <c r="V3297" s="2"/>
      <c r="W3297" s="3"/>
      <c r="X3297" s="5"/>
      <c r="Y3297" s="8"/>
      <c r="Z3297" s="5"/>
      <c r="AA3297" s="1"/>
      <c r="AB3297" s="8"/>
      <c r="AC3297" s="3"/>
      <c r="AD3297" s="1"/>
      <c r="AE3297" s="3"/>
      <c r="AF3297" s="3"/>
      <c r="AG3297" s="4"/>
      <c r="AH3297" s="4"/>
      <c r="AI3297" s="4"/>
      <c r="AJ3297" s="1"/>
      <c r="AK3297" s="1"/>
      <c r="AL3297" s="1"/>
      <c r="AM3297" s="1"/>
    </row>
    <row r="3298" spans="1:177" ht="15" customHeight="1" x14ac:dyDescent="0.2">
      <c r="A3298" s="74"/>
      <c r="B3298" s="2"/>
      <c r="C3298" s="2"/>
      <c r="D3298" s="45"/>
      <c r="E3298" s="18"/>
      <c r="F3298" s="8"/>
      <c r="G3298" s="8"/>
      <c r="H3298" s="14"/>
      <c r="I3298" s="8"/>
      <c r="J3298" s="1"/>
      <c r="K3298" s="1"/>
      <c r="L3298" s="2"/>
      <c r="M3298" s="2"/>
      <c r="N3298" s="2"/>
      <c r="O3298" s="15"/>
      <c r="P3298" s="17"/>
      <c r="Q3298" s="2"/>
      <c r="R3298" s="4"/>
      <c r="S3298" s="15"/>
      <c r="T3298" s="15"/>
      <c r="U3298" s="16"/>
      <c r="V3298" s="2"/>
      <c r="W3298" s="3"/>
      <c r="X3298" s="5"/>
      <c r="Y3298" s="8"/>
      <c r="Z3298" s="5"/>
      <c r="AA3298" s="21"/>
      <c r="AB3298" s="13"/>
      <c r="AC3298" s="27"/>
      <c r="AD3298" s="21"/>
      <c r="AE3298" s="27"/>
      <c r="AF3298" s="27"/>
      <c r="AG3298" s="35"/>
      <c r="AH3298" s="35"/>
      <c r="AI3298" s="35"/>
      <c r="AJ3298" s="21"/>
      <c r="AK3298" s="21"/>
      <c r="AL3298" s="21"/>
      <c r="AM3298" s="21"/>
      <c r="AN3298" s="21"/>
      <c r="AO3298" s="21"/>
      <c r="AP3298" s="21"/>
      <c r="AQ3298" s="21"/>
      <c r="AR3298" s="21"/>
      <c r="AS3298" s="21"/>
      <c r="AT3298" s="21"/>
      <c r="AU3298" s="21"/>
      <c r="AV3298" s="21"/>
      <c r="AW3298" s="21"/>
      <c r="AX3298" s="21"/>
      <c r="AY3298" s="21"/>
      <c r="AZ3298" s="21"/>
      <c r="BA3298" s="21"/>
      <c r="BB3298" s="21"/>
      <c r="BC3298" s="21"/>
      <c r="BD3298" s="21"/>
      <c r="BE3298" s="21"/>
      <c r="BF3298" s="21"/>
      <c r="BG3298" s="21"/>
      <c r="BH3298" s="21"/>
      <c r="BI3298" s="21"/>
      <c r="BJ3298" s="21"/>
      <c r="BK3298" s="21"/>
      <c r="BL3298" s="21"/>
      <c r="BM3298" s="21"/>
      <c r="BN3298" s="21"/>
      <c r="BO3298" s="21"/>
      <c r="BP3298" s="21"/>
      <c r="BQ3298" s="21"/>
      <c r="BR3298" s="21"/>
      <c r="BS3298" s="21"/>
      <c r="BT3298" s="21"/>
      <c r="BU3298" s="21"/>
      <c r="BV3298" s="21"/>
      <c r="BW3298" s="21"/>
      <c r="BX3298" s="21"/>
      <c r="BY3298" s="21"/>
      <c r="BZ3298" s="21"/>
      <c r="CA3298" s="21"/>
      <c r="CB3298" s="21"/>
      <c r="CC3298" s="21"/>
      <c r="CD3298" s="21"/>
      <c r="CE3298" s="21"/>
      <c r="CF3298" s="21"/>
      <c r="CG3298" s="21"/>
      <c r="CH3298" s="21"/>
      <c r="CI3298" s="21"/>
      <c r="CJ3298" s="21"/>
      <c r="CK3298" s="21"/>
      <c r="CL3298" s="21"/>
      <c r="CM3298" s="21"/>
      <c r="CN3298" s="21"/>
      <c r="CO3298" s="21"/>
      <c r="CP3298" s="21"/>
      <c r="CQ3298" s="21"/>
      <c r="CR3298" s="21"/>
      <c r="CS3298" s="21"/>
      <c r="CT3298" s="21"/>
      <c r="CU3298" s="21"/>
      <c r="CV3298" s="21"/>
      <c r="CW3298" s="21"/>
      <c r="CX3298" s="21"/>
      <c r="CY3298" s="21"/>
      <c r="CZ3298" s="21"/>
      <c r="DA3298" s="21"/>
      <c r="DB3298" s="21"/>
      <c r="DC3298" s="21"/>
      <c r="DD3298" s="21"/>
      <c r="DE3298" s="21"/>
      <c r="DF3298" s="21"/>
      <c r="DG3298" s="21"/>
      <c r="DH3298" s="21"/>
      <c r="DI3298" s="21"/>
      <c r="DJ3298" s="21"/>
      <c r="DK3298" s="21"/>
      <c r="DL3298" s="21"/>
      <c r="DM3298" s="21"/>
      <c r="DN3298" s="21"/>
      <c r="DO3298" s="21"/>
      <c r="DP3298" s="21"/>
      <c r="DQ3298" s="21"/>
      <c r="DR3298" s="21"/>
      <c r="DS3298" s="21"/>
      <c r="DT3298" s="21"/>
      <c r="DU3298" s="21"/>
      <c r="DV3298" s="21"/>
      <c r="DW3298" s="21"/>
      <c r="DX3298" s="21"/>
      <c r="DY3298" s="21"/>
      <c r="DZ3298" s="21"/>
      <c r="EA3298" s="21"/>
      <c r="EB3298" s="21"/>
      <c r="EC3298" s="21"/>
      <c r="ED3298" s="21"/>
      <c r="EE3298" s="21"/>
      <c r="EF3298" s="21"/>
      <c r="EG3298" s="21"/>
      <c r="EH3298" s="21"/>
      <c r="EI3298" s="21"/>
      <c r="EJ3298" s="21"/>
      <c r="EK3298" s="21"/>
      <c r="EL3298" s="21"/>
      <c r="EM3298" s="21"/>
      <c r="EN3298" s="21"/>
      <c r="EO3298" s="21"/>
      <c r="EP3298" s="21"/>
      <c r="EQ3298" s="21"/>
      <c r="ER3298" s="21"/>
      <c r="ES3298" s="21"/>
      <c r="ET3298" s="21"/>
      <c r="EU3298" s="21"/>
      <c r="EV3298" s="21"/>
      <c r="EW3298" s="21"/>
      <c r="EX3298" s="21"/>
      <c r="EY3298" s="21"/>
      <c r="EZ3298" s="21"/>
      <c r="FA3298" s="21"/>
      <c r="FB3298" s="21"/>
      <c r="FC3298" s="21"/>
      <c r="FD3298" s="21"/>
      <c r="FE3298" s="21"/>
      <c r="FF3298" s="21"/>
      <c r="FG3298" s="21"/>
      <c r="FH3298" s="21"/>
      <c r="FI3298" s="21"/>
      <c r="FJ3298" s="21"/>
      <c r="FK3298" s="21"/>
      <c r="FL3298" s="21"/>
      <c r="FM3298" s="21"/>
      <c r="FN3298" s="21"/>
      <c r="FO3298" s="21"/>
      <c r="FP3298" s="21"/>
      <c r="FQ3298" s="21"/>
      <c r="FR3298" s="21"/>
      <c r="FS3298" s="21"/>
      <c r="FT3298" s="21"/>
      <c r="FU3298" s="21"/>
    </row>
    <row r="3299" spans="1:177" ht="15" customHeight="1" x14ac:dyDescent="0.2">
      <c r="A3299" s="74"/>
      <c r="B3299" s="2"/>
      <c r="C3299" s="2"/>
      <c r="D3299" s="45"/>
      <c r="E3299" s="18"/>
      <c r="F3299" s="8"/>
      <c r="G3299" s="8"/>
      <c r="H3299" s="14"/>
      <c r="I3299" s="8"/>
      <c r="J3299" s="1"/>
      <c r="K3299" s="1"/>
      <c r="L3299" s="2"/>
      <c r="M3299" s="2"/>
      <c r="N3299" s="2"/>
      <c r="O3299" s="15"/>
      <c r="P3299" s="17"/>
      <c r="Q3299" s="2"/>
      <c r="R3299" s="4"/>
      <c r="S3299" s="15"/>
      <c r="T3299" s="15"/>
      <c r="U3299" s="16"/>
      <c r="V3299" s="2"/>
      <c r="W3299" s="3"/>
      <c r="X3299" s="5"/>
      <c r="Y3299" s="8"/>
      <c r="Z3299" s="5"/>
      <c r="AA3299" s="1"/>
      <c r="AB3299" s="8"/>
      <c r="AC3299" s="3"/>
      <c r="AD3299" s="1"/>
      <c r="AE3299" s="3"/>
      <c r="AF3299" s="3"/>
      <c r="AG3299" s="4"/>
      <c r="AH3299" s="4"/>
      <c r="AI3299" s="4"/>
      <c r="AJ3299" s="1"/>
      <c r="AK3299" s="1"/>
      <c r="AL3299" s="1"/>
      <c r="AM3299" s="1"/>
    </row>
    <row r="3300" spans="1:177" ht="15" customHeight="1" x14ac:dyDescent="0.2">
      <c r="A3300" s="74"/>
      <c r="B3300" s="2"/>
      <c r="C3300" s="2"/>
      <c r="D3300" s="45"/>
      <c r="E3300" s="18"/>
      <c r="F3300" s="8"/>
      <c r="G3300" s="8"/>
      <c r="H3300" s="14"/>
      <c r="I3300" s="8"/>
      <c r="J3300" s="1"/>
      <c r="K3300" s="1"/>
      <c r="L3300" s="2"/>
      <c r="M3300" s="2"/>
      <c r="N3300" s="2"/>
      <c r="O3300" s="15"/>
      <c r="P3300" s="17"/>
      <c r="Q3300" s="2"/>
      <c r="R3300" s="4"/>
      <c r="S3300" s="15"/>
      <c r="T3300" s="15"/>
      <c r="U3300" s="16"/>
      <c r="V3300" s="2"/>
      <c r="W3300" s="3"/>
      <c r="X3300" s="5"/>
      <c r="Y3300" s="8"/>
      <c r="Z3300" s="5"/>
      <c r="AA3300" s="1"/>
      <c r="AB3300" s="8"/>
      <c r="AC3300" s="3"/>
      <c r="AD3300" s="1"/>
      <c r="AE3300" s="3"/>
      <c r="AF3300" s="3"/>
      <c r="AG3300" s="4"/>
      <c r="AH3300" s="4"/>
      <c r="AI3300" s="4"/>
      <c r="AJ3300" s="1"/>
      <c r="AK3300" s="1"/>
      <c r="AL3300" s="1"/>
      <c r="AM3300" s="1"/>
    </row>
    <row r="3301" spans="1:177" ht="15" customHeight="1" x14ac:dyDescent="0.2">
      <c r="A3301" s="74"/>
      <c r="B3301" s="2"/>
      <c r="C3301" s="2"/>
      <c r="D3301" s="45"/>
      <c r="E3301" s="18"/>
      <c r="F3301" s="8"/>
      <c r="G3301" s="8"/>
      <c r="H3301" s="14"/>
      <c r="I3301" s="8"/>
      <c r="J3301" s="1"/>
      <c r="K3301" s="1"/>
      <c r="L3301" s="2"/>
      <c r="M3301" s="2"/>
      <c r="N3301" s="2"/>
      <c r="O3301" s="15"/>
      <c r="P3301" s="17"/>
      <c r="Q3301" s="2"/>
      <c r="R3301" s="4"/>
      <c r="S3301" s="15"/>
      <c r="T3301" s="15"/>
      <c r="U3301" s="16"/>
      <c r="V3301" s="2"/>
      <c r="W3301" s="3"/>
      <c r="X3301" s="5"/>
      <c r="Y3301" s="8"/>
      <c r="Z3301" s="5"/>
      <c r="AA3301" s="1"/>
      <c r="AB3301" s="8"/>
      <c r="AC3301" s="3"/>
      <c r="AD3301" s="1"/>
      <c r="AE3301" s="3"/>
      <c r="AF3301" s="3"/>
      <c r="AG3301" s="4"/>
      <c r="AH3301" s="4"/>
      <c r="AI3301" s="4"/>
      <c r="AJ3301" s="1"/>
      <c r="AK3301" s="1"/>
      <c r="AL3301" s="1"/>
      <c r="AM3301" s="1"/>
    </row>
    <row r="3302" spans="1:177" ht="15" customHeight="1" x14ac:dyDescent="0.2">
      <c r="A3302" s="74"/>
      <c r="B3302" s="2"/>
      <c r="C3302" s="2"/>
      <c r="D3302" s="45"/>
      <c r="E3302" s="18"/>
      <c r="F3302" s="8"/>
      <c r="G3302" s="8"/>
      <c r="H3302" s="14"/>
      <c r="I3302" s="8"/>
      <c r="J3302" s="1"/>
      <c r="K3302" s="1"/>
      <c r="L3302" s="2"/>
      <c r="M3302" s="2"/>
      <c r="N3302" s="2"/>
      <c r="O3302" s="15"/>
      <c r="P3302" s="17"/>
      <c r="Q3302" s="2"/>
      <c r="R3302" s="4"/>
      <c r="S3302" s="15"/>
      <c r="T3302" s="15"/>
      <c r="U3302" s="16"/>
      <c r="V3302" s="2"/>
      <c r="W3302" s="3"/>
      <c r="X3302" s="5"/>
      <c r="Y3302" s="8"/>
      <c r="Z3302" s="5"/>
      <c r="AA3302" s="1"/>
      <c r="AB3302" s="8"/>
      <c r="AC3302" s="3"/>
      <c r="AD3302" s="1"/>
      <c r="AE3302" s="3"/>
      <c r="AF3302" s="3"/>
      <c r="AG3302" s="4"/>
      <c r="AH3302" s="4"/>
      <c r="AI3302" s="4"/>
      <c r="AJ3302" s="1"/>
      <c r="AK3302" s="1"/>
      <c r="AL3302" s="1"/>
      <c r="AM3302" s="1"/>
    </row>
    <row r="3303" spans="1:177" ht="15" customHeight="1" x14ac:dyDescent="0.2">
      <c r="A3303" s="74"/>
      <c r="B3303" s="2"/>
      <c r="C3303" s="2"/>
      <c r="D3303" s="45"/>
      <c r="E3303" s="18"/>
      <c r="F3303" s="8"/>
      <c r="G3303" s="8"/>
      <c r="H3303" s="14"/>
      <c r="I3303" s="8"/>
      <c r="J3303" s="1"/>
      <c r="K3303" s="1"/>
      <c r="L3303" s="2"/>
      <c r="M3303" s="2"/>
      <c r="N3303" s="2"/>
      <c r="O3303" s="15"/>
      <c r="P3303" s="17"/>
      <c r="Q3303" s="2"/>
      <c r="R3303" s="4"/>
      <c r="S3303" s="15"/>
      <c r="T3303" s="15"/>
      <c r="U3303" s="16"/>
      <c r="V3303" s="2"/>
      <c r="W3303" s="3"/>
      <c r="X3303" s="5"/>
      <c r="Y3303" s="8"/>
      <c r="Z3303" s="5"/>
      <c r="AA3303" s="1"/>
      <c r="AB3303" s="8"/>
      <c r="AC3303" s="3"/>
      <c r="AD3303" s="1"/>
      <c r="AE3303" s="3"/>
      <c r="AF3303" s="3"/>
      <c r="AG3303" s="4"/>
      <c r="AH3303" s="4"/>
      <c r="AI3303" s="4"/>
      <c r="AJ3303" s="1"/>
      <c r="AK3303" s="1"/>
      <c r="AL3303" s="1"/>
      <c r="AM3303" s="1"/>
    </row>
    <row r="3304" spans="1:177" ht="15" customHeight="1" x14ac:dyDescent="0.2">
      <c r="A3304" s="74"/>
      <c r="B3304" s="2"/>
      <c r="C3304" s="2"/>
      <c r="D3304" s="45"/>
      <c r="E3304" s="18"/>
      <c r="F3304" s="8"/>
      <c r="G3304" s="8"/>
      <c r="H3304" s="14"/>
      <c r="I3304" s="8"/>
      <c r="J3304" s="1"/>
      <c r="K3304" s="1"/>
      <c r="L3304" s="2"/>
      <c r="M3304" s="2"/>
      <c r="N3304" s="2"/>
      <c r="O3304" s="15"/>
      <c r="P3304" s="17"/>
      <c r="Q3304" s="2"/>
      <c r="R3304" s="4"/>
      <c r="S3304" s="15"/>
      <c r="T3304" s="15"/>
      <c r="U3304" s="16"/>
      <c r="V3304" s="2"/>
      <c r="W3304" s="3"/>
      <c r="X3304" s="5"/>
      <c r="Y3304" s="8"/>
      <c r="Z3304" s="5"/>
      <c r="AA3304" s="1"/>
      <c r="AB3304" s="8"/>
      <c r="AC3304" s="3"/>
      <c r="AD3304" s="1"/>
      <c r="AE3304" s="3"/>
      <c r="AF3304" s="3"/>
      <c r="AG3304" s="4"/>
      <c r="AH3304" s="4"/>
      <c r="AI3304" s="4"/>
      <c r="AJ3304" s="1"/>
      <c r="AK3304" s="1"/>
      <c r="AL3304" s="1"/>
      <c r="AM3304" s="1"/>
    </row>
    <row r="3305" spans="1:177" ht="15" customHeight="1" x14ac:dyDescent="0.2">
      <c r="A3305" s="74"/>
      <c r="B3305" s="2"/>
      <c r="C3305" s="2"/>
      <c r="D3305" s="45"/>
      <c r="E3305" s="18"/>
      <c r="F3305" s="8"/>
      <c r="G3305" s="8"/>
      <c r="H3305" s="14"/>
      <c r="I3305" s="8"/>
      <c r="J3305" s="1"/>
      <c r="K3305" s="1"/>
      <c r="L3305" s="2"/>
      <c r="M3305" s="2"/>
      <c r="N3305" s="2"/>
      <c r="O3305" s="15"/>
      <c r="P3305" s="17"/>
      <c r="Q3305" s="2"/>
      <c r="R3305" s="4"/>
      <c r="S3305" s="15"/>
      <c r="T3305" s="15"/>
      <c r="U3305" s="16"/>
      <c r="V3305" s="2"/>
      <c r="W3305" s="3"/>
      <c r="X3305" s="5"/>
      <c r="Y3305" s="8"/>
      <c r="Z3305" s="5"/>
      <c r="AA3305" s="1"/>
      <c r="AB3305" s="8"/>
      <c r="AC3305" s="3"/>
      <c r="AD3305" s="1"/>
      <c r="AE3305" s="3"/>
      <c r="AF3305" s="3"/>
      <c r="AG3305" s="4"/>
      <c r="AH3305" s="4"/>
      <c r="AI3305" s="4"/>
      <c r="AJ3305" s="1"/>
      <c r="AK3305" s="1"/>
      <c r="AL3305" s="1"/>
      <c r="AM3305" s="1"/>
    </row>
    <row r="3306" spans="1:177" ht="15" customHeight="1" x14ac:dyDescent="0.2">
      <c r="A3306" s="74"/>
      <c r="B3306" s="2"/>
      <c r="C3306" s="2"/>
      <c r="D3306" s="45"/>
      <c r="E3306" s="18"/>
      <c r="F3306" s="8"/>
      <c r="G3306" s="8"/>
      <c r="H3306" s="14"/>
      <c r="I3306" s="8"/>
      <c r="J3306" s="1"/>
      <c r="K3306" s="1"/>
      <c r="L3306" s="2"/>
      <c r="M3306" s="2"/>
      <c r="N3306" s="2"/>
      <c r="O3306" s="15"/>
      <c r="P3306" s="17"/>
      <c r="Q3306" s="2"/>
      <c r="R3306" s="4"/>
      <c r="S3306" s="15"/>
      <c r="T3306" s="15"/>
      <c r="U3306" s="16"/>
      <c r="V3306" s="2"/>
      <c r="W3306" s="3"/>
      <c r="X3306" s="5"/>
      <c r="Y3306" s="8"/>
      <c r="Z3306" s="5"/>
      <c r="AA3306" s="1"/>
      <c r="AB3306" s="8"/>
      <c r="AC3306" s="3"/>
      <c r="AD3306" s="1"/>
      <c r="AE3306" s="3"/>
      <c r="AF3306" s="3"/>
      <c r="AG3306" s="4"/>
      <c r="AH3306" s="4"/>
      <c r="AI3306" s="4"/>
      <c r="AJ3306" s="1"/>
      <c r="AK3306" s="1"/>
      <c r="AL3306" s="1"/>
      <c r="AM3306" s="1"/>
    </row>
    <row r="3307" spans="1:177" ht="15" customHeight="1" x14ac:dyDescent="0.2">
      <c r="A3307" s="74"/>
      <c r="B3307" s="2"/>
      <c r="C3307" s="2"/>
      <c r="D3307" s="45"/>
      <c r="E3307" s="18"/>
      <c r="F3307" s="8"/>
      <c r="G3307" s="8"/>
      <c r="H3307" s="14"/>
      <c r="I3307" s="8"/>
      <c r="J3307" s="1"/>
      <c r="K3307" s="1"/>
      <c r="L3307" s="2"/>
      <c r="M3307" s="2"/>
      <c r="N3307" s="2"/>
      <c r="O3307" s="15"/>
      <c r="P3307" s="17"/>
      <c r="Q3307" s="2"/>
      <c r="R3307" s="4"/>
      <c r="S3307" s="15"/>
      <c r="T3307" s="15"/>
      <c r="U3307" s="16"/>
      <c r="V3307" s="2"/>
      <c r="W3307" s="3"/>
      <c r="X3307" s="5"/>
      <c r="Y3307" s="8"/>
      <c r="Z3307" s="5"/>
      <c r="AA3307" s="1"/>
      <c r="AB3307" s="8"/>
      <c r="AC3307" s="3"/>
      <c r="AD3307" s="1"/>
      <c r="AE3307" s="3"/>
      <c r="AF3307" s="3"/>
      <c r="AG3307" s="4"/>
      <c r="AH3307" s="4"/>
      <c r="AI3307" s="4"/>
      <c r="AJ3307" s="1"/>
      <c r="AK3307" s="1"/>
      <c r="AL3307" s="1"/>
      <c r="AM3307" s="1"/>
    </row>
    <row r="3308" spans="1:177" ht="15" customHeight="1" x14ac:dyDescent="0.2">
      <c r="A3308" s="74"/>
      <c r="B3308" s="2"/>
      <c r="C3308" s="2"/>
      <c r="D3308" s="45"/>
      <c r="E3308" s="18"/>
      <c r="F3308" s="8"/>
      <c r="G3308" s="8"/>
      <c r="H3308" s="14"/>
      <c r="I3308" s="8"/>
      <c r="J3308" s="1"/>
      <c r="K3308" s="1"/>
      <c r="L3308" s="2"/>
      <c r="M3308" s="2"/>
      <c r="N3308" s="2"/>
      <c r="O3308" s="15"/>
      <c r="P3308" s="17"/>
      <c r="Q3308" s="2"/>
      <c r="R3308" s="4"/>
      <c r="S3308" s="15"/>
      <c r="T3308" s="15"/>
      <c r="U3308" s="16"/>
      <c r="V3308" s="2"/>
      <c r="W3308" s="3"/>
      <c r="X3308" s="5"/>
      <c r="Y3308" s="8"/>
      <c r="Z3308" s="5"/>
      <c r="AA3308" s="1"/>
      <c r="AB3308" s="8"/>
      <c r="AC3308" s="3"/>
      <c r="AD3308" s="1"/>
      <c r="AE3308" s="3"/>
      <c r="AF3308" s="3"/>
      <c r="AG3308" s="4"/>
      <c r="AH3308" s="4"/>
      <c r="AI3308" s="4"/>
      <c r="AJ3308" s="1"/>
      <c r="AK3308" s="1"/>
      <c r="AL3308" s="1"/>
      <c r="AM3308" s="1"/>
    </row>
    <row r="3309" spans="1:177" ht="15" customHeight="1" x14ac:dyDescent="0.2">
      <c r="A3309" s="74"/>
      <c r="B3309" s="2"/>
      <c r="C3309" s="2"/>
      <c r="D3309" s="45"/>
      <c r="E3309" s="18"/>
      <c r="F3309" s="8"/>
      <c r="G3309" s="8"/>
      <c r="H3309" s="14"/>
      <c r="I3309" s="8"/>
      <c r="J3309" s="1"/>
      <c r="K3309" s="1"/>
      <c r="L3309" s="2"/>
      <c r="M3309" s="2"/>
      <c r="N3309" s="2"/>
      <c r="O3309" s="15"/>
      <c r="P3309" s="17"/>
      <c r="Q3309" s="2"/>
      <c r="R3309" s="4"/>
      <c r="S3309" s="15"/>
      <c r="T3309" s="15"/>
      <c r="U3309" s="16"/>
      <c r="V3309" s="2"/>
      <c r="W3309" s="3"/>
      <c r="X3309" s="5"/>
      <c r="Y3309" s="8"/>
      <c r="Z3309" s="5"/>
      <c r="AA3309" s="1"/>
      <c r="AB3309" s="8"/>
      <c r="AC3309" s="3"/>
      <c r="AD3309" s="1"/>
      <c r="AE3309" s="3"/>
      <c r="AF3309" s="3"/>
      <c r="AG3309" s="4"/>
      <c r="AH3309" s="4"/>
      <c r="AI3309" s="4"/>
      <c r="AJ3309" s="1"/>
      <c r="AK3309" s="1"/>
      <c r="AL3309" s="1"/>
      <c r="AM3309" s="1"/>
    </row>
    <row r="3310" spans="1:177" ht="15" customHeight="1" x14ac:dyDescent="0.2">
      <c r="A3310" s="74"/>
      <c r="B3310" s="2"/>
      <c r="C3310" s="2"/>
      <c r="D3310" s="45"/>
      <c r="E3310" s="18"/>
      <c r="F3310" s="8"/>
      <c r="G3310" s="8"/>
      <c r="H3310" s="14"/>
      <c r="I3310" s="8"/>
      <c r="J3310" s="1"/>
      <c r="K3310" s="1"/>
      <c r="L3310" s="2"/>
      <c r="M3310" s="2"/>
      <c r="N3310" s="2"/>
      <c r="O3310" s="15"/>
      <c r="P3310" s="17"/>
      <c r="Q3310" s="2"/>
      <c r="R3310" s="4"/>
      <c r="S3310" s="15"/>
      <c r="T3310" s="15"/>
      <c r="U3310" s="16"/>
      <c r="V3310" s="2"/>
      <c r="W3310" s="3"/>
      <c r="X3310" s="5"/>
      <c r="Y3310" s="8"/>
      <c r="Z3310" s="5"/>
      <c r="AA3310" s="1"/>
      <c r="AB3310" s="8"/>
      <c r="AC3310" s="3"/>
      <c r="AD3310" s="1"/>
      <c r="AE3310" s="3"/>
      <c r="AF3310" s="3"/>
      <c r="AG3310" s="4"/>
      <c r="AH3310" s="4"/>
      <c r="AI3310" s="4"/>
      <c r="AJ3310" s="1"/>
      <c r="AK3310" s="1"/>
      <c r="AL3310" s="1"/>
      <c r="AM3310" s="1"/>
    </row>
    <row r="3311" spans="1:177" ht="15" customHeight="1" x14ac:dyDescent="0.2">
      <c r="A3311" s="74"/>
      <c r="B3311" s="2"/>
      <c r="C3311" s="2"/>
      <c r="D3311" s="45"/>
      <c r="E3311" s="18"/>
      <c r="F3311" s="8"/>
      <c r="G3311" s="8"/>
      <c r="H3311" s="14"/>
      <c r="I3311" s="8"/>
      <c r="J3311" s="1"/>
      <c r="K3311" s="1"/>
      <c r="L3311" s="2"/>
      <c r="M3311" s="2"/>
      <c r="N3311" s="2"/>
      <c r="O3311" s="15"/>
      <c r="P3311" s="17"/>
      <c r="Q3311" s="2"/>
      <c r="R3311" s="4"/>
      <c r="S3311" s="15"/>
      <c r="T3311" s="15"/>
      <c r="U3311" s="16"/>
      <c r="V3311" s="2"/>
      <c r="W3311" s="3"/>
      <c r="X3311" s="5"/>
      <c r="Y3311" s="8"/>
      <c r="Z3311" s="5"/>
      <c r="AA3311" s="1"/>
      <c r="AB3311" s="8"/>
      <c r="AC3311" s="3"/>
      <c r="AD3311" s="1"/>
      <c r="AE3311" s="3"/>
      <c r="AF3311" s="3"/>
      <c r="AG3311" s="4"/>
      <c r="AH3311" s="4"/>
      <c r="AI3311" s="4"/>
      <c r="AJ3311" s="1"/>
      <c r="AK3311" s="1"/>
      <c r="AL3311" s="1"/>
      <c r="AM3311" s="1"/>
    </row>
    <row r="3312" spans="1:177" ht="15" customHeight="1" x14ac:dyDescent="0.2">
      <c r="A3312" s="74"/>
      <c r="B3312" s="2"/>
      <c r="C3312" s="2"/>
      <c r="D3312" s="45"/>
      <c r="E3312" s="18"/>
      <c r="F3312" s="8"/>
      <c r="G3312" s="8"/>
      <c r="H3312" s="14"/>
      <c r="I3312" s="8"/>
      <c r="J3312" s="1"/>
      <c r="K3312" s="1"/>
      <c r="L3312" s="2"/>
      <c r="M3312" s="2"/>
      <c r="N3312" s="2"/>
      <c r="O3312" s="15"/>
      <c r="P3312" s="17"/>
      <c r="Q3312" s="2"/>
      <c r="R3312" s="4"/>
      <c r="S3312" s="15"/>
      <c r="T3312" s="15"/>
      <c r="U3312" s="16"/>
      <c r="V3312" s="2"/>
      <c r="W3312" s="3"/>
      <c r="X3312" s="5"/>
      <c r="Y3312" s="8"/>
      <c r="Z3312" s="5"/>
      <c r="AA3312" s="1"/>
      <c r="AB3312" s="8"/>
      <c r="AC3312" s="3"/>
      <c r="AD3312" s="1"/>
      <c r="AE3312" s="3"/>
      <c r="AF3312" s="3"/>
      <c r="AG3312" s="4"/>
      <c r="AH3312" s="4"/>
      <c r="AI3312" s="4"/>
      <c r="AJ3312" s="1"/>
      <c r="AK3312" s="1"/>
      <c r="AL3312" s="1"/>
      <c r="AM3312" s="1"/>
    </row>
    <row r="3313" spans="1:163" ht="15" customHeight="1" x14ac:dyDescent="0.2">
      <c r="A3313" s="74"/>
      <c r="B3313" s="2"/>
      <c r="C3313" s="2"/>
      <c r="D3313" s="45"/>
      <c r="E3313" s="18"/>
      <c r="F3313" s="8"/>
      <c r="G3313" s="8"/>
      <c r="H3313" s="14"/>
      <c r="I3313" s="8"/>
      <c r="J3313" s="1"/>
      <c r="K3313" s="1"/>
      <c r="L3313" s="2"/>
      <c r="M3313" s="2"/>
      <c r="N3313" s="2"/>
      <c r="O3313" s="15"/>
      <c r="P3313" s="17"/>
      <c r="Q3313" s="2"/>
      <c r="R3313" s="4"/>
      <c r="S3313" s="15"/>
      <c r="T3313" s="15"/>
      <c r="U3313" s="16"/>
      <c r="V3313" s="2"/>
      <c r="W3313" s="3"/>
      <c r="X3313" s="5"/>
      <c r="Y3313" s="8"/>
      <c r="Z3313" s="5"/>
      <c r="AA3313" s="1"/>
      <c r="AB3313" s="8"/>
      <c r="AC3313" s="3"/>
      <c r="AD3313" s="1"/>
      <c r="AE3313" s="3"/>
      <c r="AF3313" s="3"/>
      <c r="AG3313" s="4"/>
      <c r="AH3313" s="4"/>
      <c r="AI3313" s="4"/>
      <c r="AJ3313" s="1"/>
      <c r="AK3313" s="1"/>
      <c r="AL3313" s="1"/>
      <c r="AM3313" s="1"/>
    </row>
    <row r="3314" spans="1:163" ht="15" customHeight="1" x14ac:dyDescent="0.2">
      <c r="A3314" s="74"/>
      <c r="B3314" s="2"/>
      <c r="C3314" s="2"/>
      <c r="D3314" s="45"/>
      <c r="E3314" s="18"/>
      <c r="F3314" s="8"/>
      <c r="G3314" s="8"/>
      <c r="H3314" s="14"/>
      <c r="I3314" s="8"/>
      <c r="J3314" s="1"/>
      <c r="K3314" s="1"/>
      <c r="L3314" s="2"/>
      <c r="M3314" s="2"/>
      <c r="N3314" s="2"/>
      <c r="O3314" s="15"/>
      <c r="P3314" s="17"/>
      <c r="Q3314" s="2"/>
      <c r="R3314" s="4"/>
      <c r="S3314" s="15"/>
      <c r="T3314" s="15"/>
      <c r="U3314" s="16"/>
      <c r="V3314" s="2"/>
      <c r="W3314" s="3"/>
      <c r="X3314" s="5"/>
      <c r="Y3314" s="8"/>
      <c r="Z3314" s="5"/>
      <c r="AA3314" s="1"/>
      <c r="AB3314" s="8"/>
      <c r="AC3314" s="3"/>
      <c r="AD3314" s="1"/>
      <c r="AE3314" s="3"/>
      <c r="AF3314" s="3"/>
      <c r="AG3314" s="4"/>
      <c r="AH3314" s="4"/>
      <c r="AI3314" s="4"/>
      <c r="AJ3314" s="1"/>
      <c r="AK3314" s="1"/>
      <c r="AL3314" s="1"/>
      <c r="AM3314" s="1"/>
    </row>
    <row r="3315" spans="1:163" ht="15" customHeight="1" x14ac:dyDescent="0.2">
      <c r="A3315" s="74"/>
      <c r="B3315" s="2"/>
      <c r="C3315" s="2"/>
      <c r="D3315" s="45"/>
      <c r="E3315" s="18"/>
      <c r="F3315" s="8"/>
      <c r="G3315" s="8"/>
      <c r="H3315" s="14"/>
      <c r="I3315" s="8"/>
      <c r="J3315" s="1"/>
      <c r="K3315" s="1"/>
      <c r="L3315" s="2"/>
      <c r="M3315" s="2"/>
      <c r="N3315" s="2"/>
      <c r="O3315" s="15"/>
      <c r="P3315" s="17"/>
      <c r="Q3315" s="2"/>
      <c r="R3315" s="4"/>
      <c r="S3315" s="15"/>
      <c r="T3315" s="15"/>
      <c r="U3315" s="16"/>
      <c r="V3315" s="2"/>
      <c r="W3315" s="3"/>
      <c r="X3315" s="5"/>
      <c r="Y3315" s="8"/>
      <c r="Z3315" s="5"/>
      <c r="AA3315" s="1"/>
      <c r="AB3315" s="8"/>
      <c r="AC3315" s="3"/>
      <c r="AD3315" s="1"/>
      <c r="AE3315" s="3"/>
      <c r="AF3315" s="3"/>
      <c r="AG3315" s="4"/>
      <c r="AH3315" s="4"/>
      <c r="AI3315" s="4"/>
      <c r="AJ3315" s="1"/>
      <c r="AK3315" s="1"/>
      <c r="AL3315" s="1"/>
      <c r="AM3315" s="1"/>
    </row>
    <row r="3316" spans="1:163" ht="15" customHeight="1" x14ac:dyDescent="0.2">
      <c r="A3316" s="74"/>
      <c r="B3316" s="2"/>
      <c r="C3316" s="2"/>
      <c r="D3316" s="45"/>
      <c r="E3316" s="18"/>
      <c r="F3316" s="8"/>
      <c r="G3316" s="8"/>
      <c r="H3316" s="14"/>
      <c r="I3316" s="8"/>
      <c r="J3316" s="1"/>
      <c r="K3316" s="1"/>
      <c r="L3316" s="2"/>
      <c r="M3316" s="2"/>
      <c r="N3316" s="2"/>
      <c r="O3316" s="15"/>
      <c r="P3316" s="17"/>
      <c r="Q3316" s="2"/>
      <c r="R3316" s="4"/>
      <c r="S3316" s="15"/>
      <c r="T3316" s="15"/>
      <c r="U3316" s="16"/>
      <c r="V3316" s="2"/>
      <c r="W3316" s="3"/>
      <c r="X3316" s="5"/>
      <c r="Y3316" s="8"/>
      <c r="Z3316" s="5"/>
      <c r="AA3316" s="1"/>
      <c r="AB3316" s="8"/>
      <c r="AC3316" s="3"/>
      <c r="AD3316" s="1"/>
      <c r="AE3316" s="3"/>
      <c r="AF3316" s="3"/>
      <c r="AG3316" s="4"/>
      <c r="AH3316" s="4"/>
      <c r="AI3316" s="4"/>
      <c r="AJ3316" s="1"/>
      <c r="AK3316" s="1"/>
      <c r="AL3316" s="1"/>
      <c r="AM3316" s="1"/>
    </row>
    <row r="3317" spans="1:163" ht="15" customHeight="1" x14ac:dyDescent="0.2">
      <c r="A3317" s="74"/>
      <c r="B3317" s="2"/>
      <c r="C3317" s="2"/>
      <c r="D3317" s="45"/>
      <c r="E3317" s="18"/>
      <c r="F3317" s="8"/>
      <c r="G3317" s="8"/>
      <c r="H3317" s="14"/>
      <c r="I3317" s="8"/>
      <c r="J3317" s="1"/>
      <c r="K3317" s="1"/>
      <c r="L3317" s="2"/>
      <c r="M3317" s="2"/>
      <c r="N3317" s="2"/>
      <c r="O3317" s="15"/>
      <c r="P3317" s="17"/>
      <c r="Q3317" s="2"/>
      <c r="R3317" s="4"/>
      <c r="S3317" s="15"/>
      <c r="T3317" s="15"/>
      <c r="U3317" s="16"/>
      <c r="V3317" s="2"/>
      <c r="W3317" s="3"/>
      <c r="X3317" s="5"/>
      <c r="Y3317" s="8"/>
      <c r="Z3317" s="5"/>
      <c r="AA3317" s="21"/>
      <c r="AB3317" s="13"/>
      <c r="AC3317" s="27"/>
      <c r="AD3317" s="21"/>
      <c r="AE3317" s="27"/>
      <c r="AF3317" s="27"/>
      <c r="AG3317" s="35"/>
      <c r="AH3317" s="35"/>
      <c r="AI3317" s="35"/>
      <c r="AJ3317" s="21"/>
      <c r="AK3317" s="21"/>
      <c r="AL3317" s="21"/>
      <c r="AM3317" s="21"/>
      <c r="AN3317" s="21"/>
      <c r="AO3317" s="21"/>
      <c r="AP3317" s="21"/>
      <c r="AQ3317" s="21"/>
      <c r="AR3317" s="21"/>
      <c r="AS3317" s="21"/>
      <c r="AT3317" s="21"/>
      <c r="AU3317" s="21"/>
      <c r="AV3317" s="21"/>
      <c r="AW3317" s="21"/>
      <c r="AX3317" s="21"/>
      <c r="AY3317" s="21"/>
      <c r="AZ3317" s="21"/>
      <c r="BA3317" s="21"/>
      <c r="BB3317" s="21"/>
      <c r="BC3317" s="21"/>
      <c r="BD3317" s="21"/>
      <c r="BE3317" s="21"/>
      <c r="BF3317" s="21"/>
      <c r="BG3317" s="21"/>
      <c r="BH3317" s="21"/>
      <c r="BI3317" s="21"/>
      <c r="BJ3317" s="21"/>
      <c r="BK3317" s="21"/>
      <c r="BL3317" s="21"/>
      <c r="BM3317" s="21"/>
      <c r="BN3317" s="21"/>
      <c r="BO3317" s="21"/>
      <c r="BP3317" s="21"/>
      <c r="BQ3317" s="21"/>
      <c r="BR3317" s="21"/>
      <c r="BS3317" s="21"/>
      <c r="BT3317" s="21"/>
      <c r="BU3317" s="21"/>
      <c r="BV3317" s="21"/>
      <c r="BW3317" s="21"/>
      <c r="BX3317" s="21"/>
      <c r="BY3317" s="21"/>
      <c r="BZ3317" s="21"/>
      <c r="CA3317" s="21"/>
      <c r="CB3317" s="21"/>
      <c r="CC3317" s="21"/>
      <c r="CD3317" s="21"/>
      <c r="CE3317" s="21"/>
      <c r="CF3317" s="21"/>
      <c r="CG3317" s="21"/>
      <c r="CH3317" s="21"/>
      <c r="CI3317" s="21"/>
      <c r="CJ3317" s="21"/>
      <c r="CK3317" s="21"/>
      <c r="CL3317" s="21"/>
      <c r="CM3317" s="21"/>
      <c r="CN3317" s="21"/>
      <c r="CO3317" s="21"/>
      <c r="CP3317" s="21"/>
      <c r="CQ3317" s="21"/>
      <c r="CR3317" s="21"/>
      <c r="CS3317" s="21"/>
      <c r="CT3317" s="21"/>
      <c r="CU3317" s="21"/>
      <c r="CV3317" s="21"/>
      <c r="CW3317" s="21"/>
      <c r="CX3317" s="21"/>
      <c r="CY3317" s="21"/>
      <c r="CZ3317" s="21"/>
      <c r="DA3317" s="21"/>
      <c r="DB3317" s="21"/>
      <c r="DC3317" s="21"/>
      <c r="DD3317" s="21"/>
      <c r="DE3317" s="21"/>
      <c r="DF3317" s="21"/>
      <c r="DG3317" s="21"/>
      <c r="DH3317" s="21"/>
      <c r="DI3317" s="21"/>
      <c r="DJ3317" s="21"/>
      <c r="DK3317" s="21"/>
      <c r="DL3317" s="21"/>
      <c r="DM3317" s="21"/>
      <c r="DN3317" s="21"/>
      <c r="DO3317" s="21"/>
      <c r="DP3317" s="21"/>
      <c r="DQ3317" s="21"/>
      <c r="DR3317" s="21"/>
      <c r="DS3317" s="21"/>
      <c r="DT3317" s="21"/>
      <c r="DU3317" s="21"/>
      <c r="DV3317" s="21"/>
      <c r="DW3317" s="21"/>
      <c r="DX3317" s="21"/>
      <c r="DY3317" s="21"/>
      <c r="DZ3317" s="21"/>
      <c r="EA3317" s="21"/>
      <c r="EB3317" s="21"/>
      <c r="EC3317" s="21"/>
      <c r="ED3317" s="21"/>
      <c r="EE3317" s="21"/>
      <c r="EF3317" s="21"/>
      <c r="EG3317" s="21"/>
      <c r="EH3317" s="21"/>
      <c r="EI3317" s="21"/>
      <c r="EJ3317" s="21"/>
      <c r="EK3317" s="21"/>
      <c r="EL3317" s="21"/>
      <c r="EM3317" s="21"/>
      <c r="EN3317" s="21"/>
      <c r="EO3317" s="21"/>
      <c r="EP3317" s="21"/>
      <c r="EQ3317" s="21"/>
      <c r="ER3317" s="21"/>
      <c r="ES3317" s="21"/>
      <c r="ET3317" s="21"/>
      <c r="EU3317" s="21"/>
      <c r="EV3317" s="21"/>
      <c r="EW3317" s="21"/>
      <c r="EX3317" s="21"/>
      <c r="EY3317" s="21"/>
      <c r="EZ3317" s="21"/>
      <c r="FA3317" s="21"/>
      <c r="FB3317" s="21"/>
      <c r="FC3317" s="21"/>
      <c r="FD3317" s="21"/>
      <c r="FE3317" s="21"/>
      <c r="FF3317" s="21"/>
      <c r="FG3317" s="21"/>
    </row>
    <row r="3318" spans="1:163" ht="15" customHeight="1" x14ac:dyDescent="0.2">
      <c r="A3318" s="74"/>
      <c r="B3318" s="2"/>
      <c r="C3318" s="2"/>
      <c r="D3318" s="45"/>
      <c r="E3318" s="18"/>
      <c r="F3318" s="8"/>
      <c r="G3318" s="8"/>
      <c r="H3318" s="14"/>
      <c r="I3318" s="8"/>
      <c r="J3318" s="1"/>
      <c r="K3318" s="1"/>
      <c r="L3318" s="2"/>
      <c r="M3318" s="2"/>
      <c r="N3318" s="2"/>
      <c r="O3318" s="15"/>
      <c r="P3318" s="17"/>
      <c r="Q3318" s="2"/>
      <c r="R3318" s="4"/>
      <c r="S3318" s="15"/>
      <c r="T3318" s="15"/>
      <c r="U3318" s="16"/>
      <c r="V3318" s="2"/>
      <c r="W3318" s="3"/>
      <c r="X3318" s="5"/>
      <c r="Y3318" s="8"/>
      <c r="Z3318" s="5"/>
      <c r="AA3318" s="1"/>
      <c r="AB3318" s="8"/>
      <c r="AC3318" s="3"/>
      <c r="AD3318" s="1"/>
      <c r="AE3318" s="3"/>
      <c r="AF3318" s="3"/>
      <c r="AG3318" s="4"/>
      <c r="AH3318" s="4"/>
      <c r="AI3318" s="4"/>
      <c r="AJ3318" s="1"/>
      <c r="AK3318" s="1"/>
      <c r="AL3318" s="1"/>
      <c r="AM3318" s="1"/>
    </row>
    <row r="3319" spans="1:163" ht="15" customHeight="1" x14ac:dyDescent="0.2">
      <c r="A3319" s="74"/>
      <c r="B3319" s="2"/>
      <c r="C3319" s="2"/>
      <c r="D3319" s="45"/>
      <c r="E3319" s="18"/>
      <c r="F3319" s="8"/>
      <c r="G3319" s="8"/>
      <c r="H3319" s="14"/>
      <c r="I3319" s="8"/>
      <c r="J3319" s="1"/>
      <c r="K3319" s="1"/>
      <c r="L3319" s="2"/>
      <c r="M3319" s="2"/>
      <c r="N3319" s="2"/>
      <c r="O3319" s="15"/>
      <c r="P3319" s="17"/>
      <c r="Q3319" s="2"/>
      <c r="R3319" s="4"/>
      <c r="S3319" s="15"/>
      <c r="T3319" s="15"/>
      <c r="U3319" s="16"/>
      <c r="V3319" s="2"/>
      <c r="W3319" s="3"/>
      <c r="X3319" s="5"/>
      <c r="Y3319" s="8"/>
      <c r="Z3319" s="5"/>
      <c r="AA3319" s="1"/>
      <c r="AB3319" s="8"/>
      <c r="AC3319" s="3"/>
      <c r="AD3319" s="1"/>
      <c r="AE3319" s="3"/>
      <c r="AF3319" s="3"/>
      <c r="AG3319" s="4"/>
      <c r="AH3319" s="4"/>
      <c r="AI3319" s="4"/>
      <c r="AJ3319" s="1"/>
      <c r="AK3319" s="1"/>
      <c r="AL3319" s="1"/>
      <c r="AM3319" s="1"/>
    </row>
    <row r="3320" spans="1:163" ht="15" customHeight="1" x14ac:dyDescent="0.2">
      <c r="A3320" s="74"/>
      <c r="B3320" s="2"/>
      <c r="C3320" s="2"/>
      <c r="D3320" s="45"/>
      <c r="E3320" s="18"/>
      <c r="F3320" s="8"/>
      <c r="G3320" s="8"/>
      <c r="H3320" s="14"/>
      <c r="I3320" s="8"/>
      <c r="J3320" s="1"/>
      <c r="K3320" s="1"/>
      <c r="L3320" s="2"/>
      <c r="M3320" s="2"/>
      <c r="N3320" s="2"/>
      <c r="O3320" s="15"/>
      <c r="P3320" s="17"/>
      <c r="Q3320" s="2"/>
      <c r="R3320" s="4"/>
      <c r="S3320" s="15"/>
      <c r="T3320" s="15"/>
      <c r="U3320" s="16"/>
      <c r="V3320" s="2"/>
      <c r="W3320" s="3"/>
      <c r="X3320" s="5"/>
      <c r="Y3320" s="8"/>
      <c r="Z3320" s="5"/>
      <c r="AA3320" s="1"/>
      <c r="AB3320" s="8"/>
      <c r="AC3320" s="3"/>
      <c r="AD3320" s="1"/>
      <c r="AE3320" s="3"/>
      <c r="AF3320" s="3"/>
      <c r="AG3320" s="4"/>
      <c r="AH3320" s="4"/>
      <c r="AI3320" s="4"/>
      <c r="AJ3320" s="1"/>
      <c r="AK3320" s="1"/>
      <c r="AL3320" s="1"/>
      <c r="AM3320" s="1"/>
    </row>
    <row r="3321" spans="1:163" ht="15" customHeight="1" x14ac:dyDescent="0.2">
      <c r="A3321" s="74"/>
      <c r="B3321" s="2"/>
      <c r="C3321" s="2"/>
      <c r="D3321" s="45"/>
      <c r="E3321" s="18"/>
      <c r="F3321" s="8"/>
      <c r="G3321" s="8"/>
      <c r="H3321" s="14"/>
      <c r="I3321" s="8"/>
      <c r="J3321" s="1"/>
      <c r="K3321" s="1"/>
      <c r="L3321" s="2"/>
      <c r="M3321" s="2"/>
      <c r="N3321" s="2"/>
      <c r="O3321" s="15"/>
      <c r="P3321" s="17"/>
      <c r="Q3321" s="2"/>
      <c r="R3321" s="4"/>
      <c r="S3321" s="15"/>
      <c r="T3321" s="15"/>
      <c r="U3321" s="16"/>
      <c r="V3321" s="2"/>
      <c r="W3321" s="3"/>
      <c r="X3321" s="5"/>
      <c r="Y3321" s="8"/>
      <c r="Z3321" s="5"/>
      <c r="AA3321" s="1"/>
      <c r="AB3321" s="8"/>
      <c r="AC3321" s="3"/>
      <c r="AD3321" s="1"/>
      <c r="AE3321" s="3"/>
      <c r="AF3321" s="3"/>
      <c r="AG3321" s="4"/>
      <c r="AH3321" s="4"/>
      <c r="AI3321" s="4"/>
      <c r="AJ3321" s="1"/>
      <c r="AK3321" s="1"/>
      <c r="AL3321" s="1"/>
      <c r="AM3321" s="1"/>
    </row>
    <row r="3322" spans="1:163" ht="15" customHeight="1" x14ac:dyDescent="0.2">
      <c r="A3322" s="74"/>
      <c r="B3322" s="2"/>
      <c r="C3322" s="2"/>
      <c r="D3322" s="45"/>
      <c r="E3322" s="18"/>
      <c r="F3322" s="8"/>
      <c r="G3322" s="8"/>
      <c r="H3322" s="14"/>
      <c r="I3322" s="8"/>
      <c r="J3322" s="1"/>
      <c r="K3322" s="1"/>
      <c r="L3322" s="2"/>
      <c r="M3322" s="2"/>
      <c r="N3322" s="2"/>
      <c r="O3322" s="15"/>
      <c r="P3322" s="17"/>
      <c r="Q3322" s="2"/>
      <c r="R3322" s="4"/>
      <c r="S3322" s="15"/>
      <c r="T3322" s="15"/>
      <c r="U3322" s="16"/>
      <c r="V3322" s="2"/>
      <c r="W3322" s="3"/>
      <c r="X3322" s="5"/>
      <c r="Y3322" s="8"/>
      <c r="Z3322" s="5"/>
      <c r="AA3322" s="1"/>
      <c r="AB3322" s="8"/>
      <c r="AC3322" s="3"/>
      <c r="AD3322" s="1"/>
      <c r="AE3322" s="3"/>
      <c r="AF3322" s="3"/>
      <c r="AG3322" s="4"/>
      <c r="AH3322" s="4"/>
      <c r="AI3322" s="4"/>
      <c r="AJ3322" s="1"/>
      <c r="AK3322" s="1"/>
      <c r="AL3322" s="1"/>
      <c r="AM3322" s="1"/>
    </row>
    <row r="3323" spans="1:163" ht="15" customHeight="1" x14ac:dyDescent="0.2">
      <c r="A3323" s="74"/>
      <c r="B3323" s="2"/>
      <c r="C3323" s="2"/>
      <c r="D3323" s="45"/>
      <c r="E3323" s="18"/>
      <c r="F3323" s="8"/>
      <c r="G3323" s="8"/>
      <c r="H3323" s="14"/>
      <c r="I3323" s="8"/>
      <c r="J3323" s="1"/>
      <c r="K3323" s="1"/>
      <c r="L3323" s="2"/>
      <c r="M3323" s="2"/>
      <c r="N3323" s="2"/>
      <c r="O3323" s="15"/>
      <c r="P3323" s="17"/>
      <c r="Q3323" s="2"/>
      <c r="R3323" s="4"/>
      <c r="S3323" s="15"/>
      <c r="T3323" s="15"/>
      <c r="U3323" s="16"/>
      <c r="V3323" s="2"/>
      <c r="W3323" s="3"/>
      <c r="X3323" s="5"/>
      <c r="Y3323" s="8"/>
      <c r="Z3323" s="1"/>
      <c r="AE3323" s="39"/>
    </row>
    <row r="3324" spans="1:163" ht="15" customHeight="1" x14ac:dyDescent="0.2">
      <c r="A3324" s="74"/>
      <c r="B3324" s="2"/>
      <c r="C3324" s="2"/>
      <c r="D3324" s="45"/>
      <c r="E3324" s="18"/>
      <c r="F3324" s="8"/>
      <c r="G3324" s="8"/>
      <c r="H3324" s="14"/>
      <c r="I3324" s="8"/>
      <c r="J3324" s="1"/>
      <c r="K3324" s="1"/>
      <c r="L3324" s="2"/>
      <c r="M3324" s="2"/>
      <c r="N3324" s="2"/>
      <c r="O3324" s="15"/>
      <c r="P3324" s="17"/>
      <c r="Q3324" s="2"/>
      <c r="R3324" s="4"/>
      <c r="S3324" s="15"/>
      <c r="T3324" s="15"/>
      <c r="U3324" s="16"/>
      <c r="V3324" s="2"/>
      <c r="W3324" s="3"/>
      <c r="X3324" s="5"/>
      <c r="Y3324" s="8"/>
      <c r="Z3324" s="1"/>
      <c r="AE3324" s="39"/>
    </row>
    <row r="3325" spans="1:163" ht="15" customHeight="1" x14ac:dyDescent="0.2">
      <c r="A3325" s="74"/>
      <c r="B3325" s="2"/>
      <c r="C3325" s="2"/>
      <c r="D3325" s="45"/>
      <c r="E3325" s="18"/>
      <c r="F3325" s="8"/>
      <c r="G3325" s="8"/>
      <c r="H3325" s="14"/>
      <c r="I3325" s="8"/>
      <c r="J3325" s="1"/>
      <c r="K3325" s="1"/>
      <c r="L3325" s="2"/>
      <c r="M3325" s="2"/>
      <c r="N3325" s="2"/>
      <c r="O3325" s="15"/>
      <c r="P3325" s="17"/>
      <c r="Q3325" s="2"/>
      <c r="R3325" s="4"/>
      <c r="S3325" s="15"/>
      <c r="T3325" s="15"/>
      <c r="U3325" s="16"/>
      <c r="V3325" s="2"/>
      <c r="W3325" s="3"/>
      <c r="X3325" s="5"/>
      <c r="Y3325" s="8"/>
      <c r="Z3325" s="1"/>
      <c r="AE3325" s="39"/>
    </row>
    <row r="3326" spans="1:163" ht="15" customHeight="1" x14ac:dyDescent="0.2">
      <c r="A3326" s="74"/>
      <c r="B3326" s="2"/>
      <c r="C3326" s="2"/>
      <c r="D3326" s="45"/>
      <c r="E3326" s="18"/>
      <c r="F3326" s="8"/>
      <c r="G3326" s="8"/>
      <c r="H3326" s="14"/>
      <c r="I3326" s="8"/>
      <c r="J3326" s="1"/>
      <c r="K3326" s="1"/>
      <c r="L3326" s="2"/>
      <c r="M3326" s="2"/>
      <c r="N3326" s="2"/>
      <c r="O3326" s="15"/>
      <c r="P3326" s="17"/>
      <c r="Q3326" s="2"/>
      <c r="R3326" s="4"/>
      <c r="S3326" s="15"/>
      <c r="T3326" s="15"/>
      <c r="U3326" s="16"/>
      <c r="V3326" s="2"/>
      <c r="W3326" s="3"/>
      <c r="X3326" s="5"/>
      <c r="Y3326" s="8"/>
      <c r="Z3326" s="1"/>
      <c r="AE3326" s="39"/>
    </row>
    <row r="3327" spans="1:163" ht="15" customHeight="1" x14ac:dyDescent="0.2">
      <c r="A3327" s="74"/>
      <c r="B3327" s="2"/>
      <c r="C3327" s="2"/>
      <c r="D3327" s="45"/>
      <c r="E3327" s="18"/>
      <c r="F3327" s="8"/>
      <c r="G3327" s="8"/>
      <c r="H3327" s="14"/>
      <c r="I3327" s="8"/>
      <c r="J3327" s="1"/>
      <c r="K3327" s="1"/>
      <c r="L3327" s="2"/>
      <c r="M3327" s="2"/>
      <c r="N3327" s="2"/>
      <c r="O3327" s="15"/>
      <c r="P3327" s="17"/>
      <c r="Q3327" s="2"/>
      <c r="R3327" s="4"/>
      <c r="S3327" s="15"/>
      <c r="T3327" s="15"/>
      <c r="U3327" s="16"/>
      <c r="V3327" s="2"/>
      <c r="W3327" s="3"/>
      <c r="X3327" s="5"/>
      <c r="Y3327" s="8"/>
      <c r="Z3327" s="1"/>
      <c r="AE3327" s="39"/>
    </row>
    <row r="3328" spans="1:163" ht="15" customHeight="1" x14ac:dyDescent="0.2">
      <c r="A3328" s="74"/>
      <c r="B3328" s="2"/>
      <c r="C3328" s="2"/>
      <c r="D3328" s="45"/>
      <c r="E3328" s="18"/>
      <c r="F3328" s="8"/>
      <c r="G3328" s="8"/>
      <c r="H3328" s="14"/>
      <c r="I3328" s="8"/>
      <c r="J3328" s="1"/>
      <c r="K3328" s="1"/>
      <c r="L3328" s="2"/>
      <c r="M3328" s="2"/>
      <c r="N3328" s="2"/>
      <c r="O3328" s="15"/>
      <c r="P3328" s="17"/>
      <c r="Q3328" s="2"/>
      <c r="R3328" s="4"/>
      <c r="S3328" s="15"/>
      <c r="T3328" s="15"/>
      <c r="U3328" s="16"/>
      <c r="V3328" s="2"/>
      <c r="W3328" s="3"/>
      <c r="X3328" s="5"/>
      <c r="Y3328" s="8"/>
      <c r="Z3328" s="1"/>
      <c r="AE3328" s="39"/>
    </row>
    <row r="3329" spans="1:31" ht="15" customHeight="1" x14ac:dyDescent="0.2">
      <c r="A3329" s="74"/>
      <c r="B3329" s="2"/>
      <c r="C3329" s="2"/>
      <c r="D3329" s="45"/>
      <c r="E3329" s="18"/>
      <c r="F3329" s="8"/>
      <c r="G3329" s="8"/>
      <c r="H3329" s="14"/>
      <c r="I3329" s="8"/>
      <c r="J3329" s="1"/>
      <c r="K3329" s="1"/>
      <c r="L3329" s="2"/>
      <c r="M3329" s="2"/>
      <c r="N3329" s="2"/>
      <c r="O3329" s="15"/>
      <c r="P3329" s="17"/>
      <c r="Q3329" s="2"/>
      <c r="R3329" s="4"/>
      <c r="S3329" s="15"/>
      <c r="T3329" s="15"/>
      <c r="U3329" s="16"/>
      <c r="V3329" s="2"/>
      <c r="W3329" s="3"/>
      <c r="X3329" s="5"/>
      <c r="Y3329" s="8"/>
      <c r="Z3329" s="1"/>
      <c r="AE3329" s="39"/>
    </row>
    <row r="3330" spans="1:31" ht="15" customHeight="1" x14ac:dyDescent="0.2">
      <c r="A3330" s="74"/>
      <c r="B3330" s="2"/>
      <c r="C3330" s="2"/>
      <c r="D3330" s="45"/>
      <c r="E3330" s="18"/>
      <c r="F3330" s="8"/>
      <c r="G3330" s="8"/>
      <c r="H3330" s="14"/>
      <c r="I3330" s="8"/>
      <c r="J3330" s="1"/>
      <c r="K3330" s="1"/>
      <c r="L3330" s="2"/>
      <c r="M3330" s="2"/>
      <c r="N3330" s="2"/>
      <c r="O3330" s="15"/>
      <c r="P3330" s="17"/>
      <c r="Q3330" s="2"/>
      <c r="R3330" s="4"/>
      <c r="S3330" s="15"/>
      <c r="T3330" s="15"/>
      <c r="U3330" s="16"/>
      <c r="V3330" s="2"/>
      <c r="W3330" s="3"/>
      <c r="X3330" s="5"/>
      <c r="Y3330" s="8"/>
      <c r="Z3330" s="1"/>
      <c r="AE3330" s="39"/>
    </row>
    <row r="3331" spans="1:31" ht="15" customHeight="1" x14ac:dyDescent="0.2">
      <c r="A3331" s="74"/>
      <c r="B3331" s="2"/>
      <c r="C3331" s="2"/>
      <c r="D3331" s="45"/>
      <c r="E3331" s="18"/>
      <c r="F3331" s="8"/>
      <c r="G3331" s="8"/>
      <c r="H3331" s="14"/>
      <c r="I3331" s="8"/>
      <c r="J3331" s="1"/>
      <c r="K3331" s="1"/>
      <c r="L3331" s="2"/>
      <c r="M3331" s="2"/>
      <c r="N3331" s="2"/>
      <c r="O3331" s="15"/>
      <c r="P3331" s="17"/>
      <c r="Q3331" s="2"/>
      <c r="R3331" s="4"/>
      <c r="S3331" s="15"/>
      <c r="T3331" s="15"/>
      <c r="U3331" s="16"/>
      <c r="V3331" s="2"/>
      <c r="W3331" s="3"/>
      <c r="X3331" s="5"/>
      <c r="Y3331" s="8"/>
      <c r="Z3331" s="1"/>
      <c r="AE3331" s="39"/>
    </row>
    <row r="3332" spans="1:31" ht="15" customHeight="1" x14ac:dyDescent="0.2">
      <c r="A3332" s="74"/>
      <c r="B3332" s="2"/>
      <c r="C3332" s="2"/>
      <c r="D3332" s="45"/>
      <c r="E3332" s="18"/>
      <c r="F3332" s="8"/>
      <c r="G3332" s="8"/>
      <c r="H3332" s="14"/>
      <c r="I3332" s="8"/>
      <c r="J3332" s="1"/>
      <c r="K3332" s="1"/>
      <c r="L3332" s="2"/>
      <c r="M3332" s="2"/>
      <c r="N3332" s="2"/>
      <c r="O3332" s="15"/>
      <c r="P3332" s="17"/>
      <c r="Q3332" s="2"/>
      <c r="R3332" s="4"/>
      <c r="S3332" s="15"/>
      <c r="T3332" s="15"/>
      <c r="U3332" s="16"/>
      <c r="V3332" s="2"/>
      <c r="W3332" s="3"/>
      <c r="X3332" s="5"/>
      <c r="Y3332" s="8"/>
      <c r="Z3332" s="1"/>
      <c r="AE3332" s="39"/>
    </row>
    <row r="3333" spans="1:31" ht="15" customHeight="1" x14ac:dyDescent="0.2">
      <c r="A3333" s="74"/>
      <c r="B3333" s="2"/>
      <c r="C3333" s="2"/>
      <c r="D3333" s="45"/>
      <c r="E3333" s="18"/>
      <c r="F3333" s="8"/>
      <c r="G3333" s="8"/>
      <c r="H3333" s="14"/>
      <c r="I3333" s="8"/>
      <c r="J3333" s="1"/>
      <c r="K3333" s="1"/>
      <c r="L3333" s="2"/>
      <c r="M3333" s="2"/>
      <c r="N3333" s="2"/>
      <c r="O3333" s="15"/>
      <c r="P3333" s="17"/>
      <c r="Q3333" s="2"/>
      <c r="R3333" s="4"/>
      <c r="S3333" s="15"/>
      <c r="T3333" s="15"/>
      <c r="U3333" s="16"/>
      <c r="V3333" s="2"/>
      <c r="W3333" s="3"/>
      <c r="X3333" s="5"/>
      <c r="Y3333" s="8"/>
      <c r="Z3333" s="1"/>
      <c r="AE3333" s="39"/>
    </row>
    <row r="3334" spans="1:31" ht="15" customHeight="1" x14ac:dyDescent="0.2">
      <c r="A3334" s="74"/>
      <c r="B3334" s="2"/>
      <c r="C3334" s="2"/>
      <c r="D3334" s="45"/>
      <c r="E3334" s="18"/>
      <c r="F3334" s="8"/>
      <c r="G3334" s="8"/>
      <c r="H3334" s="14"/>
      <c r="I3334" s="8"/>
      <c r="J3334" s="1"/>
      <c r="K3334" s="1"/>
      <c r="L3334" s="2"/>
      <c r="M3334" s="2"/>
      <c r="N3334" s="2"/>
      <c r="O3334" s="15"/>
      <c r="P3334" s="17"/>
      <c r="Q3334" s="2"/>
      <c r="R3334" s="4"/>
      <c r="S3334" s="15"/>
      <c r="T3334" s="15"/>
      <c r="U3334" s="16"/>
      <c r="V3334" s="2"/>
      <c r="W3334" s="3"/>
      <c r="X3334" s="5"/>
      <c r="Y3334" s="8"/>
      <c r="Z3334" s="1"/>
      <c r="AE3334" s="39"/>
    </row>
    <row r="3335" spans="1:31" ht="15" customHeight="1" x14ac:dyDescent="0.2">
      <c r="A3335" s="74"/>
      <c r="B3335" s="2"/>
      <c r="C3335" s="2"/>
      <c r="D3335" s="45"/>
      <c r="E3335" s="18"/>
      <c r="F3335" s="8"/>
      <c r="G3335" s="8"/>
      <c r="H3335" s="14"/>
      <c r="I3335" s="8"/>
      <c r="J3335" s="1"/>
      <c r="K3335" s="1"/>
      <c r="L3335" s="2"/>
      <c r="M3335" s="2"/>
      <c r="N3335" s="2"/>
      <c r="O3335" s="15"/>
      <c r="P3335" s="17"/>
      <c r="Q3335" s="2"/>
      <c r="R3335" s="4"/>
      <c r="S3335" s="15"/>
      <c r="T3335" s="15"/>
      <c r="U3335" s="16"/>
      <c r="V3335" s="2"/>
      <c r="W3335" s="3"/>
      <c r="X3335" s="5"/>
      <c r="Y3335" s="8"/>
      <c r="Z3335" s="1"/>
      <c r="AE3335" s="39"/>
    </row>
    <row r="3336" spans="1:31" ht="15" customHeight="1" x14ac:dyDescent="0.2">
      <c r="A3336" s="74"/>
      <c r="B3336" s="2"/>
      <c r="C3336" s="2"/>
      <c r="D3336" s="45"/>
      <c r="E3336" s="18"/>
      <c r="F3336" s="8"/>
      <c r="G3336" s="8"/>
      <c r="H3336" s="14"/>
      <c r="I3336" s="8"/>
      <c r="J3336" s="1"/>
      <c r="K3336" s="1"/>
      <c r="L3336" s="2"/>
      <c r="M3336" s="2"/>
      <c r="N3336" s="2"/>
      <c r="O3336" s="15"/>
      <c r="P3336" s="17"/>
      <c r="Q3336" s="2"/>
      <c r="R3336" s="4"/>
      <c r="S3336" s="15"/>
      <c r="T3336" s="15"/>
      <c r="U3336" s="16"/>
      <c r="V3336" s="2"/>
      <c r="W3336" s="3"/>
      <c r="X3336" s="5"/>
      <c r="Y3336" s="8"/>
      <c r="Z3336" s="1"/>
      <c r="AE3336" s="39"/>
    </row>
    <row r="3337" spans="1:31" ht="15" customHeight="1" x14ac:dyDescent="0.2">
      <c r="A3337" s="74"/>
      <c r="B3337" s="2"/>
      <c r="C3337" s="2"/>
      <c r="D3337" s="45"/>
      <c r="E3337" s="18"/>
      <c r="F3337" s="8"/>
      <c r="G3337" s="8"/>
      <c r="H3337" s="14"/>
      <c r="I3337" s="8"/>
      <c r="J3337" s="1"/>
      <c r="K3337" s="1"/>
      <c r="L3337" s="2"/>
      <c r="M3337" s="2"/>
      <c r="N3337" s="2"/>
      <c r="O3337" s="15"/>
      <c r="P3337" s="17"/>
      <c r="Q3337" s="2"/>
      <c r="R3337" s="4"/>
      <c r="S3337" s="15"/>
      <c r="T3337" s="15"/>
      <c r="U3337" s="16"/>
      <c r="V3337" s="2"/>
      <c r="W3337" s="3"/>
      <c r="X3337" s="5"/>
      <c r="Y3337" s="8"/>
      <c r="Z3337" s="1"/>
      <c r="AE3337" s="39"/>
    </row>
    <row r="3338" spans="1:31" ht="15" customHeight="1" x14ac:dyDescent="0.2">
      <c r="A3338" s="74"/>
      <c r="B3338" s="2"/>
      <c r="C3338" s="2"/>
      <c r="D3338" s="45"/>
      <c r="E3338" s="18"/>
      <c r="F3338" s="8"/>
      <c r="G3338" s="8"/>
      <c r="H3338" s="14"/>
      <c r="I3338" s="8"/>
      <c r="J3338" s="1"/>
      <c r="K3338" s="1"/>
      <c r="L3338" s="2"/>
      <c r="M3338" s="2"/>
      <c r="N3338" s="2"/>
      <c r="O3338" s="15"/>
      <c r="P3338" s="17"/>
      <c r="Q3338" s="2"/>
      <c r="R3338" s="4"/>
      <c r="S3338" s="15"/>
      <c r="T3338" s="15"/>
      <c r="U3338" s="16"/>
      <c r="V3338" s="2"/>
      <c r="W3338" s="3"/>
      <c r="X3338" s="5"/>
      <c r="Y3338" s="8"/>
      <c r="Z3338" s="1"/>
      <c r="AE3338" s="39"/>
    </row>
    <row r="3339" spans="1:31" ht="15" customHeight="1" x14ac:dyDescent="0.2">
      <c r="A3339" s="74"/>
      <c r="B3339" s="2"/>
      <c r="C3339" s="2"/>
      <c r="D3339" s="45"/>
      <c r="E3339" s="18"/>
      <c r="F3339" s="8"/>
      <c r="G3339" s="8"/>
      <c r="H3339" s="14"/>
      <c r="I3339" s="8"/>
      <c r="J3339" s="1"/>
      <c r="K3339" s="1"/>
      <c r="L3339" s="2"/>
      <c r="M3339" s="2"/>
      <c r="N3339" s="2"/>
      <c r="O3339" s="15"/>
      <c r="P3339" s="17"/>
      <c r="Q3339" s="2"/>
      <c r="R3339" s="4"/>
      <c r="S3339" s="15"/>
      <c r="T3339" s="15"/>
      <c r="U3339" s="16"/>
      <c r="V3339" s="2"/>
      <c r="W3339" s="3"/>
      <c r="X3339" s="5"/>
      <c r="Y3339" s="8"/>
      <c r="Z3339" s="1"/>
      <c r="AE3339" s="39"/>
    </row>
    <row r="3340" spans="1:31" ht="15" customHeight="1" x14ac:dyDescent="0.2">
      <c r="A3340" s="74"/>
      <c r="B3340" s="2"/>
      <c r="C3340" s="2"/>
      <c r="D3340" s="45"/>
      <c r="E3340" s="18"/>
      <c r="F3340" s="8"/>
      <c r="G3340" s="8"/>
      <c r="H3340" s="14"/>
      <c r="I3340" s="8"/>
      <c r="J3340" s="1"/>
      <c r="K3340" s="1"/>
      <c r="L3340" s="2"/>
      <c r="M3340" s="2"/>
      <c r="N3340" s="2"/>
      <c r="O3340" s="15"/>
      <c r="P3340" s="17"/>
      <c r="Q3340" s="2"/>
      <c r="R3340" s="4"/>
      <c r="S3340" s="15"/>
      <c r="T3340" s="15"/>
      <c r="U3340" s="16"/>
      <c r="V3340" s="2"/>
      <c r="W3340" s="3"/>
      <c r="X3340" s="5"/>
      <c r="Y3340" s="8"/>
      <c r="Z3340" s="1"/>
      <c r="AE3340" s="39"/>
    </row>
    <row r="3341" spans="1:31" ht="15" customHeight="1" x14ac:dyDescent="0.2">
      <c r="A3341" s="74"/>
      <c r="B3341" s="2"/>
      <c r="C3341" s="2"/>
      <c r="D3341" s="45"/>
      <c r="E3341" s="18"/>
      <c r="F3341" s="8"/>
      <c r="G3341" s="8"/>
      <c r="H3341" s="14"/>
      <c r="I3341" s="8"/>
      <c r="J3341" s="1"/>
      <c r="K3341" s="1"/>
      <c r="L3341" s="2"/>
      <c r="M3341" s="2"/>
      <c r="N3341" s="2"/>
      <c r="O3341" s="15"/>
      <c r="P3341" s="17"/>
      <c r="Q3341" s="2"/>
      <c r="R3341" s="4"/>
      <c r="S3341" s="15"/>
      <c r="T3341" s="15"/>
      <c r="U3341" s="16"/>
      <c r="V3341" s="2"/>
      <c r="W3341" s="3"/>
      <c r="X3341" s="5"/>
      <c r="Y3341" s="8"/>
      <c r="Z3341" s="1"/>
      <c r="AE3341" s="39"/>
    </row>
    <row r="3342" spans="1:31" ht="15" customHeight="1" x14ac:dyDescent="0.2">
      <c r="A3342" s="74"/>
      <c r="B3342" s="2"/>
      <c r="C3342" s="2"/>
      <c r="D3342" s="45"/>
      <c r="E3342" s="18"/>
      <c r="F3342" s="8"/>
      <c r="G3342" s="8"/>
      <c r="H3342" s="14"/>
      <c r="I3342" s="8"/>
      <c r="J3342" s="1"/>
      <c r="K3342" s="1"/>
      <c r="L3342" s="2"/>
      <c r="M3342" s="2"/>
      <c r="N3342" s="2"/>
      <c r="O3342" s="15"/>
      <c r="P3342" s="17"/>
      <c r="Q3342" s="2"/>
      <c r="R3342" s="4"/>
      <c r="S3342" s="15"/>
      <c r="T3342" s="15"/>
      <c r="U3342" s="16"/>
      <c r="V3342" s="2"/>
      <c r="W3342" s="3"/>
      <c r="X3342" s="5"/>
      <c r="Y3342" s="8"/>
      <c r="Z3342" s="1"/>
      <c r="AE3342" s="39"/>
    </row>
    <row r="3343" spans="1:31" ht="15" customHeight="1" x14ac:dyDescent="0.2">
      <c r="A3343" s="74"/>
      <c r="B3343" s="2"/>
      <c r="C3343" s="2"/>
      <c r="D3343" s="45"/>
      <c r="E3343" s="18"/>
      <c r="F3343" s="8"/>
      <c r="G3343" s="8"/>
      <c r="H3343" s="14"/>
      <c r="I3343" s="8"/>
      <c r="J3343" s="1"/>
      <c r="K3343" s="1"/>
      <c r="L3343" s="2"/>
      <c r="M3343" s="2"/>
      <c r="N3343" s="2"/>
      <c r="O3343" s="15"/>
      <c r="P3343" s="17"/>
      <c r="Q3343" s="2"/>
      <c r="R3343" s="4"/>
      <c r="S3343" s="15"/>
      <c r="T3343" s="15"/>
      <c r="U3343" s="16"/>
      <c r="V3343" s="2"/>
      <c r="W3343" s="3"/>
      <c r="X3343" s="5"/>
      <c r="Y3343" s="8"/>
      <c r="Z3343" s="1"/>
      <c r="AE3343" s="39"/>
    </row>
    <row r="3344" spans="1:31" ht="15" customHeight="1" x14ac:dyDescent="0.2">
      <c r="A3344" s="74"/>
      <c r="B3344" s="2"/>
      <c r="C3344" s="2"/>
      <c r="D3344" s="45"/>
      <c r="E3344" s="18"/>
      <c r="F3344" s="8"/>
      <c r="G3344" s="8"/>
      <c r="H3344" s="14"/>
      <c r="I3344" s="8"/>
      <c r="J3344" s="1"/>
      <c r="K3344" s="1"/>
      <c r="L3344" s="2"/>
      <c r="M3344" s="2"/>
      <c r="N3344" s="2"/>
      <c r="O3344" s="15"/>
      <c r="P3344" s="17"/>
      <c r="Q3344" s="2"/>
      <c r="R3344" s="4"/>
      <c r="S3344" s="15"/>
      <c r="T3344" s="15"/>
      <c r="U3344" s="16"/>
      <c r="V3344" s="2"/>
      <c r="W3344" s="3"/>
      <c r="X3344" s="5"/>
      <c r="Y3344" s="8"/>
      <c r="Z3344" s="1"/>
      <c r="AE3344" s="39"/>
    </row>
    <row r="3345" spans="1:31" ht="15" customHeight="1" x14ac:dyDescent="0.2">
      <c r="A3345" s="74"/>
      <c r="B3345" s="2"/>
      <c r="C3345" s="2"/>
      <c r="D3345" s="45"/>
      <c r="E3345" s="18"/>
      <c r="F3345" s="8"/>
      <c r="G3345" s="8"/>
      <c r="H3345" s="14"/>
      <c r="I3345" s="8"/>
      <c r="J3345" s="1"/>
      <c r="K3345" s="1"/>
      <c r="L3345" s="2"/>
      <c r="M3345" s="2"/>
      <c r="N3345" s="2"/>
      <c r="O3345" s="15"/>
      <c r="P3345" s="17"/>
      <c r="Q3345" s="2"/>
      <c r="R3345" s="4"/>
      <c r="S3345" s="15"/>
      <c r="T3345" s="15"/>
      <c r="U3345" s="16"/>
      <c r="V3345" s="2"/>
      <c r="W3345" s="3"/>
      <c r="X3345" s="5"/>
      <c r="Y3345" s="8"/>
      <c r="Z3345" s="1"/>
      <c r="AE3345" s="39"/>
    </row>
    <row r="3346" spans="1:31" ht="15" customHeight="1" x14ac:dyDescent="0.2">
      <c r="A3346" s="74"/>
      <c r="B3346" s="2"/>
      <c r="C3346" s="2"/>
      <c r="D3346" s="45"/>
      <c r="E3346" s="18"/>
      <c r="F3346" s="8"/>
      <c r="G3346" s="8"/>
      <c r="H3346" s="14"/>
      <c r="I3346" s="8"/>
      <c r="J3346" s="1"/>
      <c r="K3346" s="1"/>
      <c r="L3346" s="2"/>
      <c r="M3346" s="2"/>
      <c r="N3346" s="2"/>
      <c r="O3346" s="15"/>
      <c r="P3346" s="17"/>
      <c r="Q3346" s="2"/>
      <c r="R3346" s="4"/>
      <c r="S3346" s="15"/>
      <c r="T3346" s="15"/>
      <c r="U3346" s="16"/>
      <c r="V3346" s="2"/>
      <c r="W3346" s="3"/>
      <c r="X3346" s="5"/>
      <c r="Y3346" s="8"/>
      <c r="Z3346" s="1"/>
      <c r="AE3346" s="39"/>
    </row>
    <row r="3347" spans="1:31" ht="15" customHeight="1" x14ac:dyDescent="0.2">
      <c r="A3347" s="74"/>
      <c r="B3347" s="2"/>
      <c r="C3347" s="2"/>
      <c r="D3347" s="45"/>
      <c r="E3347" s="18"/>
      <c r="F3347" s="8"/>
      <c r="G3347" s="8"/>
      <c r="H3347" s="14"/>
      <c r="I3347" s="8"/>
      <c r="J3347" s="1"/>
      <c r="K3347" s="1"/>
      <c r="L3347" s="2"/>
      <c r="M3347" s="2"/>
      <c r="N3347" s="2"/>
      <c r="O3347" s="15"/>
      <c r="P3347" s="17"/>
      <c r="Q3347" s="2"/>
      <c r="R3347" s="4"/>
      <c r="S3347" s="15"/>
      <c r="T3347" s="15"/>
      <c r="U3347" s="16"/>
      <c r="V3347" s="2"/>
      <c r="W3347" s="3"/>
      <c r="X3347" s="5"/>
      <c r="Y3347" s="8"/>
      <c r="Z3347" s="1"/>
      <c r="AE3347" s="39"/>
    </row>
    <row r="3348" spans="1:31" ht="15" customHeight="1" x14ac:dyDescent="0.2">
      <c r="A3348" s="74"/>
      <c r="B3348" s="2"/>
      <c r="C3348" s="2"/>
      <c r="D3348" s="45"/>
      <c r="E3348" s="18"/>
      <c r="F3348" s="8"/>
      <c r="G3348" s="8"/>
      <c r="H3348" s="14"/>
      <c r="I3348" s="8"/>
      <c r="J3348" s="1"/>
      <c r="K3348" s="1"/>
      <c r="L3348" s="2"/>
      <c r="M3348" s="2"/>
      <c r="N3348" s="2"/>
      <c r="O3348" s="15"/>
      <c r="P3348" s="17"/>
      <c r="Q3348" s="2"/>
      <c r="R3348" s="4"/>
      <c r="S3348" s="15"/>
      <c r="T3348" s="15"/>
      <c r="U3348" s="16"/>
      <c r="V3348" s="2"/>
      <c r="W3348" s="3"/>
      <c r="X3348" s="5"/>
      <c r="Y3348" s="8"/>
      <c r="Z3348" s="1"/>
      <c r="AE3348" s="39"/>
    </row>
    <row r="3349" spans="1:31" ht="15" customHeight="1" x14ac:dyDescent="0.2">
      <c r="A3349" s="74"/>
      <c r="B3349" s="2"/>
      <c r="C3349" s="2"/>
      <c r="D3349" s="45"/>
      <c r="E3349" s="18"/>
      <c r="F3349" s="8"/>
      <c r="G3349" s="8"/>
      <c r="H3349" s="14"/>
      <c r="I3349" s="8"/>
      <c r="J3349" s="1"/>
      <c r="K3349" s="1"/>
      <c r="L3349" s="2"/>
      <c r="M3349" s="2"/>
      <c r="N3349" s="2"/>
      <c r="O3349" s="15"/>
      <c r="P3349" s="17"/>
      <c r="Q3349" s="2"/>
      <c r="R3349" s="4"/>
      <c r="S3349" s="15"/>
      <c r="T3349" s="15"/>
      <c r="U3349" s="16"/>
      <c r="V3349" s="2"/>
      <c r="W3349" s="3"/>
      <c r="X3349" s="5"/>
      <c r="Y3349" s="8"/>
      <c r="Z3349" s="1"/>
      <c r="AE3349" s="39"/>
    </row>
    <row r="3350" spans="1:31" ht="15" customHeight="1" x14ac:dyDescent="0.2">
      <c r="A3350" s="74"/>
      <c r="B3350" s="2"/>
      <c r="C3350" s="2"/>
      <c r="D3350" s="45"/>
      <c r="E3350" s="18"/>
      <c r="F3350" s="8"/>
      <c r="G3350" s="8"/>
      <c r="H3350" s="14"/>
      <c r="I3350" s="8"/>
      <c r="J3350" s="1"/>
      <c r="K3350" s="1"/>
      <c r="L3350" s="2"/>
      <c r="M3350" s="2"/>
      <c r="N3350" s="2"/>
      <c r="O3350" s="15"/>
      <c r="P3350" s="17"/>
      <c r="Q3350" s="2"/>
      <c r="R3350" s="4"/>
      <c r="S3350" s="15"/>
      <c r="T3350" s="15"/>
      <c r="U3350" s="16"/>
      <c r="V3350" s="2"/>
      <c r="W3350" s="3"/>
      <c r="X3350" s="5"/>
      <c r="Y3350" s="8"/>
      <c r="Z3350" s="1"/>
      <c r="AE3350" s="39"/>
    </row>
    <row r="3351" spans="1:31" ht="15" customHeight="1" x14ac:dyDescent="0.2">
      <c r="A3351" s="74"/>
      <c r="B3351" s="2"/>
      <c r="C3351" s="2"/>
      <c r="D3351" s="45"/>
      <c r="E3351" s="3"/>
      <c r="F3351" s="8"/>
      <c r="G3351" s="8"/>
      <c r="H3351" s="14"/>
      <c r="I3351" s="8"/>
      <c r="J3351" s="1"/>
      <c r="K3351" s="1"/>
      <c r="L3351" s="2"/>
      <c r="M3351" s="2"/>
      <c r="N3351" s="2"/>
      <c r="O3351" s="15"/>
      <c r="P3351" s="17"/>
      <c r="Q3351" s="2"/>
      <c r="R3351" s="4"/>
      <c r="S3351" s="15"/>
      <c r="T3351" s="15"/>
      <c r="U3351" s="16"/>
      <c r="V3351" s="2"/>
      <c r="W3351" s="3"/>
      <c r="X3351" s="5"/>
      <c r="Y3351" s="8"/>
      <c r="Z3351" s="1"/>
      <c r="AE3351" s="39"/>
    </row>
    <row r="3352" spans="1:31" ht="15" customHeight="1" x14ac:dyDescent="0.2">
      <c r="A3352" s="74"/>
      <c r="B3352" s="2"/>
      <c r="C3352" s="2"/>
      <c r="D3352" s="45"/>
      <c r="E3352" s="3"/>
      <c r="F3352" s="8"/>
      <c r="G3352" s="8"/>
      <c r="H3352" s="14"/>
      <c r="I3352" s="8"/>
      <c r="J3352" s="1"/>
      <c r="K3352" s="1"/>
      <c r="L3352" s="2"/>
      <c r="M3352" s="2"/>
      <c r="N3352" s="2"/>
      <c r="O3352" s="15"/>
      <c r="P3352" s="17"/>
      <c r="Q3352" s="2"/>
      <c r="R3352" s="4"/>
      <c r="S3352" s="15"/>
      <c r="T3352" s="15"/>
      <c r="U3352" s="16"/>
      <c r="V3352" s="2"/>
      <c r="W3352" s="3"/>
      <c r="X3352" s="5"/>
      <c r="Y3352" s="8"/>
      <c r="Z3352" s="1"/>
      <c r="AE3352" s="39"/>
    </row>
    <row r="3353" spans="1:31" ht="15" customHeight="1" x14ac:dyDescent="0.2">
      <c r="A3353" s="74"/>
      <c r="B3353" s="2"/>
      <c r="C3353" s="2"/>
      <c r="D3353" s="45"/>
      <c r="E3353" s="3"/>
      <c r="F3353" s="8"/>
      <c r="G3353" s="8"/>
      <c r="H3353" s="14"/>
      <c r="I3353" s="8"/>
      <c r="J3353" s="1"/>
      <c r="K3353" s="1"/>
      <c r="L3353" s="2"/>
      <c r="M3353" s="2"/>
      <c r="N3353" s="2"/>
      <c r="O3353" s="15"/>
      <c r="P3353" s="17"/>
      <c r="Q3353" s="2"/>
      <c r="R3353" s="4"/>
      <c r="S3353" s="15"/>
      <c r="T3353" s="15"/>
      <c r="U3353" s="16"/>
      <c r="V3353" s="2"/>
      <c r="W3353" s="3"/>
      <c r="X3353" s="5"/>
      <c r="Y3353" s="8"/>
      <c r="Z3353" s="1"/>
      <c r="AE3353" s="39"/>
    </row>
    <row r="3354" spans="1:31" ht="15" customHeight="1" x14ac:dyDescent="0.2">
      <c r="A3354" s="74"/>
      <c r="B3354" s="2"/>
      <c r="C3354" s="2"/>
      <c r="D3354" s="45"/>
      <c r="E3354" s="3"/>
      <c r="F3354" s="8"/>
      <c r="G3354" s="8"/>
      <c r="H3354" s="14"/>
      <c r="I3354" s="8"/>
      <c r="J3354" s="1"/>
      <c r="K3354" s="1"/>
      <c r="L3354" s="2"/>
      <c r="M3354" s="2"/>
      <c r="N3354" s="2"/>
      <c r="O3354" s="15"/>
      <c r="P3354" s="17"/>
      <c r="Q3354" s="2"/>
      <c r="R3354" s="4"/>
      <c r="S3354" s="15"/>
      <c r="T3354" s="15"/>
      <c r="U3354" s="16"/>
      <c r="V3354" s="2"/>
      <c r="W3354" s="3"/>
      <c r="X3354" s="5"/>
      <c r="Y3354" s="8"/>
      <c r="Z3354" s="1"/>
      <c r="AE3354" s="39"/>
    </row>
    <row r="3355" spans="1:31" ht="15" customHeight="1" x14ac:dyDescent="0.2">
      <c r="A3355" s="74"/>
      <c r="B3355" s="2"/>
      <c r="C3355" s="2"/>
      <c r="D3355" s="45"/>
      <c r="E3355" s="3"/>
      <c r="F3355" s="8"/>
      <c r="G3355" s="8"/>
      <c r="H3355" s="14"/>
      <c r="I3355" s="8"/>
      <c r="J3355" s="1"/>
      <c r="K3355" s="1"/>
      <c r="L3355" s="2"/>
      <c r="M3355" s="2"/>
      <c r="N3355" s="2"/>
      <c r="O3355" s="15"/>
      <c r="P3355" s="17"/>
      <c r="Q3355" s="2"/>
      <c r="R3355" s="4"/>
      <c r="S3355" s="15"/>
      <c r="T3355" s="15"/>
      <c r="U3355" s="16"/>
      <c r="V3355" s="2"/>
      <c r="W3355" s="3"/>
      <c r="X3355" s="5"/>
      <c r="Y3355" s="8"/>
      <c r="Z3355" s="1"/>
      <c r="AE3355" s="39"/>
    </row>
    <row r="3356" spans="1:31" ht="15" customHeight="1" x14ac:dyDescent="0.2">
      <c r="A3356" s="74"/>
      <c r="B3356" s="2"/>
      <c r="C3356" s="2"/>
      <c r="D3356" s="45"/>
      <c r="E3356" s="3"/>
      <c r="F3356" s="8"/>
      <c r="G3356" s="8"/>
      <c r="H3356" s="14"/>
      <c r="I3356" s="8"/>
      <c r="J3356" s="1"/>
      <c r="K3356" s="1"/>
      <c r="L3356" s="2"/>
      <c r="M3356" s="2"/>
      <c r="N3356" s="2"/>
      <c r="O3356" s="15"/>
      <c r="P3356" s="17"/>
      <c r="Q3356" s="2"/>
      <c r="R3356" s="4"/>
      <c r="S3356" s="15"/>
      <c r="T3356" s="15"/>
      <c r="U3356" s="16"/>
      <c r="V3356" s="2"/>
      <c r="W3356" s="3"/>
      <c r="X3356" s="5"/>
      <c r="Y3356" s="8"/>
      <c r="Z3356" s="1"/>
      <c r="AE3356" s="39"/>
    </row>
    <row r="3357" spans="1:31" ht="15" customHeight="1" x14ac:dyDescent="0.2">
      <c r="A3357" s="74"/>
      <c r="B3357" s="2"/>
      <c r="C3357" s="2"/>
      <c r="D3357" s="45"/>
      <c r="E3357" s="3"/>
      <c r="F3357" s="8"/>
      <c r="G3357" s="8"/>
      <c r="H3357" s="14"/>
      <c r="I3357" s="8"/>
      <c r="J3357" s="1"/>
      <c r="K3357" s="1"/>
      <c r="L3357" s="2"/>
      <c r="M3357" s="2"/>
      <c r="N3357" s="2"/>
      <c r="O3357" s="15"/>
      <c r="P3357" s="17"/>
      <c r="Q3357" s="2"/>
      <c r="R3357" s="4"/>
      <c r="S3357" s="15"/>
      <c r="T3357" s="15"/>
      <c r="U3357" s="16"/>
      <c r="V3357" s="2"/>
      <c r="W3357" s="3"/>
      <c r="X3357" s="5"/>
      <c r="Y3357" s="8"/>
      <c r="Z3357" s="1"/>
      <c r="AE3357" s="39"/>
    </row>
    <row r="3358" spans="1:31" ht="15" customHeight="1" x14ac:dyDescent="0.2">
      <c r="A3358" s="74"/>
      <c r="B3358" s="2"/>
      <c r="C3358" s="2"/>
      <c r="D3358" s="45"/>
      <c r="E3358" s="3"/>
      <c r="F3358" s="8"/>
      <c r="G3358" s="8"/>
      <c r="H3358" s="14"/>
      <c r="I3358" s="8"/>
      <c r="J3358" s="1"/>
      <c r="K3358" s="1"/>
      <c r="L3358" s="2"/>
      <c r="M3358" s="2"/>
      <c r="N3358" s="2"/>
      <c r="O3358" s="15"/>
      <c r="P3358" s="17"/>
      <c r="Q3358" s="2"/>
      <c r="R3358" s="4"/>
      <c r="S3358" s="15"/>
      <c r="T3358" s="15"/>
      <c r="U3358" s="16"/>
      <c r="V3358" s="2"/>
      <c r="W3358" s="3"/>
      <c r="X3358" s="5"/>
      <c r="Y3358" s="8"/>
      <c r="Z3358" s="1"/>
      <c r="AE3358" s="39"/>
    </row>
    <row r="3359" spans="1:31" ht="15" customHeight="1" x14ac:dyDescent="0.2">
      <c r="A3359" s="74"/>
      <c r="B3359" s="2"/>
      <c r="C3359" s="2"/>
      <c r="D3359" s="45"/>
      <c r="E3359" s="3"/>
      <c r="F3359" s="8"/>
      <c r="G3359" s="8"/>
      <c r="H3359" s="14"/>
      <c r="I3359" s="8"/>
      <c r="J3359" s="1"/>
      <c r="K3359" s="1"/>
      <c r="L3359" s="2"/>
      <c r="M3359" s="2"/>
      <c r="N3359" s="2"/>
      <c r="O3359" s="15"/>
      <c r="P3359" s="17"/>
      <c r="Q3359" s="2"/>
      <c r="R3359" s="4"/>
      <c r="S3359" s="15"/>
      <c r="T3359" s="15"/>
      <c r="U3359" s="16"/>
      <c r="V3359" s="2"/>
      <c r="W3359" s="3"/>
      <c r="X3359" s="5"/>
      <c r="Y3359" s="8"/>
      <c r="Z3359" s="1"/>
      <c r="AE3359" s="39"/>
    </row>
    <row r="3360" spans="1:31" ht="15" customHeight="1" x14ac:dyDescent="0.2">
      <c r="A3360" s="74"/>
      <c r="B3360" s="2"/>
      <c r="C3360" s="2"/>
      <c r="D3360" s="45"/>
      <c r="E3360" s="3"/>
      <c r="F3360" s="8"/>
      <c r="G3360" s="8"/>
      <c r="H3360" s="14"/>
      <c r="I3360" s="8"/>
      <c r="J3360" s="1"/>
      <c r="K3360" s="1"/>
      <c r="L3360" s="2"/>
      <c r="M3360" s="2"/>
      <c r="N3360" s="2"/>
      <c r="O3360" s="15"/>
      <c r="P3360" s="17"/>
      <c r="Q3360" s="2"/>
      <c r="R3360" s="4"/>
      <c r="S3360" s="15"/>
      <c r="T3360" s="15"/>
      <c r="U3360" s="16"/>
      <c r="V3360" s="2"/>
      <c r="W3360" s="3"/>
      <c r="X3360" s="5"/>
      <c r="Y3360" s="8"/>
      <c r="Z3360" s="1"/>
      <c r="AE3360" s="39"/>
    </row>
    <row r="3361" spans="1:31" ht="15" customHeight="1" x14ac:dyDescent="0.2">
      <c r="A3361" s="74"/>
      <c r="B3361" s="2"/>
      <c r="C3361" s="2"/>
      <c r="D3361" s="45"/>
      <c r="E3361" s="3"/>
      <c r="F3361" s="8"/>
      <c r="G3361" s="8"/>
      <c r="H3361" s="14"/>
      <c r="I3361" s="8"/>
      <c r="J3361" s="1"/>
      <c r="K3361" s="1"/>
      <c r="L3361" s="2"/>
      <c r="M3361" s="2"/>
      <c r="N3361" s="2"/>
      <c r="O3361" s="15"/>
      <c r="P3361" s="17"/>
      <c r="Q3361" s="2"/>
      <c r="R3361" s="4"/>
      <c r="S3361" s="15"/>
      <c r="T3361" s="15"/>
      <c r="U3361" s="16"/>
      <c r="V3361" s="2"/>
      <c r="W3361" s="3"/>
      <c r="X3361" s="5"/>
      <c r="Y3361" s="8"/>
      <c r="Z3361" s="1"/>
      <c r="AE3361" s="39"/>
    </row>
    <row r="3362" spans="1:31" ht="15" customHeight="1" x14ac:dyDescent="0.2">
      <c r="A3362" s="74"/>
      <c r="B3362" s="2"/>
      <c r="C3362" s="2"/>
      <c r="D3362" s="45"/>
      <c r="E3362" s="3"/>
      <c r="F3362" s="8"/>
      <c r="G3362" s="8"/>
      <c r="H3362" s="14"/>
      <c r="I3362" s="8"/>
      <c r="J3362" s="1"/>
      <c r="K3362" s="1"/>
      <c r="L3362" s="2"/>
      <c r="M3362" s="2"/>
      <c r="N3362" s="2"/>
      <c r="O3362" s="15"/>
      <c r="P3362" s="17"/>
      <c r="Q3362" s="2"/>
      <c r="R3362" s="4"/>
      <c r="S3362" s="15"/>
      <c r="T3362" s="15"/>
      <c r="U3362" s="16"/>
      <c r="V3362" s="2"/>
      <c r="W3362" s="3"/>
      <c r="X3362" s="5"/>
      <c r="Y3362" s="8"/>
      <c r="Z3362" s="1"/>
      <c r="AE3362" s="39"/>
    </row>
    <row r="3363" spans="1:31" ht="15" customHeight="1" x14ac:dyDescent="0.2">
      <c r="A3363" s="74"/>
      <c r="B3363" s="2"/>
      <c r="C3363" s="2"/>
      <c r="D3363" s="45"/>
      <c r="E3363" s="3"/>
      <c r="F3363" s="8"/>
      <c r="G3363" s="8"/>
      <c r="H3363" s="14"/>
      <c r="I3363" s="8"/>
      <c r="J3363" s="1"/>
      <c r="K3363" s="1"/>
      <c r="L3363" s="2"/>
      <c r="M3363" s="2"/>
      <c r="N3363" s="2"/>
      <c r="O3363" s="15"/>
      <c r="P3363" s="17"/>
      <c r="Q3363" s="2"/>
      <c r="R3363" s="4"/>
      <c r="S3363" s="15"/>
      <c r="T3363" s="15"/>
      <c r="U3363" s="16"/>
      <c r="V3363" s="2"/>
      <c r="W3363" s="3"/>
      <c r="X3363" s="5"/>
      <c r="Y3363" s="8"/>
      <c r="Z3363" s="1"/>
      <c r="AE3363" s="39"/>
    </row>
    <row r="3364" spans="1:31" ht="15" customHeight="1" x14ac:dyDescent="0.2">
      <c r="A3364" s="74"/>
      <c r="B3364" s="2"/>
      <c r="C3364" s="2"/>
      <c r="D3364" s="45"/>
      <c r="E3364" s="3"/>
      <c r="F3364" s="8"/>
      <c r="G3364" s="8"/>
      <c r="H3364" s="14"/>
      <c r="I3364" s="8"/>
      <c r="J3364" s="1"/>
      <c r="K3364" s="1"/>
      <c r="L3364" s="2"/>
      <c r="M3364" s="2"/>
      <c r="N3364" s="2"/>
      <c r="O3364" s="15"/>
      <c r="P3364" s="17"/>
      <c r="Q3364" s="2"/>
      <c r="R3364" s="4"/>
      <c r="S3364" s="15"/>
      <c r="T3364" s="15"/>
      <c r="U3364" s="16"/>
      <c r="V3364" s="2"/>
      <c r="W3364" s="3"/>
      <c r="X3364" s="5"/>
      <c r="Y3364" s="8"/>
      <c r="Z3364" s="1"/>
      <c r="AE3364" s="39"/>
    </row>
    <row r="3365" spans="1:31" ht="15" customHeight="1" x14ac:dyDescent="0.2">
      <c r="A3365" s="74"/>
      <c r="B3365" s="2"/>
      <c r="C3365" s="2"/>
      <c r="D3365" s="45"/>
      <c r="E3365" s="3"/>
      <c r="F3365" s="8"/>
      <c r="G3365" s="8"/>
      <c r="H3365" s="14"/>
      <c r="I3365" s="8"/>
      <c r="J3365" s="1"/>
      <c r="K3365" s="1"/>
      <c r="L3365" s="2"/>
      <c r="M3365" s="2"/>
      <c r="N3365" s="2"/>
      <c r="O3365" s="15"/>
      <c r="P3365" s="17"/>
      <c r="Q3365" s="2"/>
      <c r="R3365" s="4"/>
      <c r="S3365" s="15"/>
      <c r="T3365" s="15"/>
      <c r="U3365" s="16"/>
      <c r="V3365" s="2"/>
      <c r="W3365" s="3"/>
      <c r="X3365" s="5"/>
      <c r="Y3365" s="8"/>
      <c r="Z3365" s="1"/>
      <c r="AE3365" s="39"/>
    </row>
    <row r="3366" spans="1:31" ht="15" customHeight="1" x14ac:dyDescent="0.2">
      <c r="A3366" s="74"/>
      <c r="B3366" s="2"/>
      <c r="C3366" s="2"/>
      <c r="D3366" s="45"/>
      <c r="E3366" s="3"/>
      <c r="F3366" s="8"/>
      <c r="G3366" s="8"/>
      <c r="H3366" s="14"/>
      <c r="I3366" s="8"/>
      <c r="J3366" s="1"/>
      <c r="K3366" s="1"/>
      <c r="L3366" s="2"/>
      <c r="M3366" s="2"/>
      <c r="N3366" s="2"/>
      <c r="O3366" s="15"/>
      <c r="P3366" s="17"/>
      <c r="Q3366" s="2"/>
      <c r="R3366" s="4"/>
      <c r="S3366" s="15"/>
      <c r="T3366" s="15"/>
      <c r="U3366" s="16"/>
      <c r="V3366" s="2"/>
      <c r="W3366" s="3"/>
      <c r="X3366" s="5"/>
      <c r="Y3366" s="8"/>
      <c r="Z3366" s="1"/>
      <c r="AE3366" s="39"/>
    </row>
    <row r="3367" spans="1:31" ht="15" customHeight="1" x14ac:dyDescent="0.2">
      <c r="A3367" s="74"/>
      <c r="B3367" s="2"/>
      <c r="C3367" s="2"/>
      <c r="D3367" s="45"/>
      <c r="E3367" s="3"/>
      <c r="F3367" s="8"/>
      <c r="G3367" s="8"/>
      <c r="H3367" s="14"/>
      <c r="I3367" s="8"/>
      <c r="J3367" s="1"/>
      <c r="K3367" s="1"/>
      <c r="L3367" s="2"/>
      <c r="M3367" s="2"/>
      <c r="N3367" s="2"/>
      <c r="O3367" s="15"/>
      <c r="P3367" s="17"/>
      <c r="Q3367" s="2"/>
      <c r="R3367" s="4"/>
      <c r="S3367" s="15"/>
      <c r="T3367" s="15"/>
      <c r="U3367" s="16"/>
      <c r="V3367" s="2"/>
      <c r="W3367" s="3"/>
      <c r="X3367" s="5"/>
      <c r="Y3367" s="8"/>
      <c r="Z3367" s="1"/>
      <c r="AE3367" s="39"/>
    </row>
    <row r="3368" spans="1:31" ht="15" customHeight="1" x14ac:dyDescent="0.2">
      <c r="A3368" s="74"/>
      <c r="B3368" s="2"/>
      <c r="C3368" s="2"/>
      <c r="D3368" s="45"/>
      <c r="E3368" s="3"/>
      <c r="F3368" s="8"/>
      <c r="G3368" s="8"/>
      <c r="H3368" s="14"/>
      <c r="I3368" s="8"/>
      <c r="J3368" s="1"/>
      <c r="K3368" s="1"/>
      <c r="L3368" s="2"/>
      <c r="M3368" s="2"/>
      <c r="N3368" s="2"/>
      <c r="O3368" s="15"/>
      <c r="P3368" s="17"/>
      <c r="Q3368" s="2"/>
      <c r="R3368" s="4"/>
      <c r="S3368" s="15"/>
      <c r="T3368" s="15"/>
      <c r="U3368" s="16"/>
      <c r="V3368" s="2"/>
      <c r="W3368" s="3"/>
      <c r="X3368" s="5"/>
      <c r="Y3368" s="8"/>
      <c r="Z3368" s="1"/>
      <c r="AE3368" s="39"/>
    </row>
    <row r="3369" spans="1:31" ht="15" customHeight="1" x14ac:dyDescent="0.2">
      <c r="A3369" s="74"/>
      <c r="B3369" s="2"/>
      <c r="C3369" s="2"/>
      <c r="D3369" s="45"/>
      <c r="E3369" s="3"/>
      <c r="F3369" s="8"/>
      <c r="G3369" s="8"/>
      <c r="H3369" s="14"/>
      <c r="I3369" s="8"/>
      <c r="J3369" s="1"/>
      <c r="K3369" s="1"/>
      <c r="L3369" s="2"/>
      <c r="M3369" s="2"/>
      <c r="N3369" s="2"/>
      <c r="O3369" s="15"/>
      <c r="P3369" s="17"/>
      <c r="Q3369" s="2"/>
      <c r="R3369" s="4"/>
      <c r="S3369" s="15"/>
      <c r="T3369" s="15"/>
      <c r="U3369" s="16"/>
      <c r="V3369" s="2"/>
      <c r="W3369" s="3"/>
      <c r="X3369" s="5"/>
      <c r="Y3369" s="8"/>
      <c r="Z3369" s="1"/>
      <c r="AE3369" s="39"/>
    </row>
    <row r="3370" spans="1:31" ht="15" customHeight="1" x14ac:dyDescent="0.2">
      <c r="A3370" s="74"/>
      <c r="B3370" s="2"/>
      <c r="C3370" s="2"/>
      <c r="D3370" s="45"/>
      <c r="E3370" s="3"/>
      <c r="F3370" s="8"/>
      <c r="G3370" s="8"/>
      <c r="H3370" s="14"/>
      <c r="I3370" s="8"/>
      <c r="J3370" s="1"/>
      <c r="K3370" s="1"/>
      <c r="L3370" s="2"/>
      <c r="M3370" s="2"/>
      <c r="N3370" s="2"/>
      <c r="O3370" s="15"/>
      <c r="P3370" s="17"/>
      <c r="Q3370" s="2"/>
      <c r="R3370" s="4"/>
      <c r="S3370" s="15"/>
      <c r="T3370" s="15"/>
      <c r="U3370" s="16"/>
      <c r="V3370" s="2"/>
      <c r="W3370" s="3"/>
      <c r="X3370" s="5"/>
      <c r="Y3370" s="8"/>
      <c r="Z3370" s="1"/>
      <c r="AE3370" s="39"/>
    </row>
    <row r="3371" spans="1:31" ht="15" customHeight="1" x14ac:dyDescent="0.2">
      <c r="A3371" s="74"/>
      <c r="B3371" s="2"/>
      <c r="C3371" s="2"/>
      <c r="D3371" s="45"/>
      <c r="E3371" s="3"/>
      <c r="F3371" s="8"/>
      <c r="G3371" s="8"/>
      <c r="H3371" s="14"/>
      <c r="I3371" s="8"/>
      <c r="J3371" s="1"/>
      <c r="K3371" s="1"/>
      <c r="L3371" s="2"/>
      <c r="M3371" s="2"/>
      <c r="N3371" s="2"/>
      <c r="O3371" s="15"/>
      <c r="P3371" s="17"/>
      <c r="Q3371" s="2"/>
      <c r="R3371" s="4"/>
      <c r="S3371" s="15"/>
      <c r="T3371" s="15"/>
      <c r="U3371" s="16"/>
      <c r="V3371" s="2"/>
      <c r="W3371" s="3"/>
      <c r="X3371" s="5"/>
      <c r="Y3371" s="8"/>
      <c r="Z3371" s="1"/>
      <c r="AE3371" s="39"/>
    </row>
    <row r="3372" spans="1:31" ht="15" customHeight="1" x14ac:dyDescent="0.2">
      <c r="A3372" s="74"/>
      <c r="B3372" s="2"/>
      <c r="C3372" s="2"/>
      <c r="D3372" s="45"/>
      <c r="E3372" s="3"/>
      <c r="F3372" s="8"/>
      <c r="G3372" s="8"/>
      <c r="H3372" s="14"/>
      <c r="I3372" s="8"/>
      <c r="J3372" s="1"/>
      <c r="K3372" s="1"/>
      <c r="L3372" s="2"/>
      <c r="M3372" s="2"/>
      <c r="N3372" s="2"/>
      <c r="O3372" s="15"/>
      <c r="P3372" s="17"/>
      <c r="Q3372" s="2"/>
      <c r="R3372" s="4"/>
      <c r="S3372" s="15"/>
      <c r="T3372" s="15"/>
      <c r="U3372" s="16"/>
      <c r="V3372" s="2"/>
      <c r="W3372" s="3"/>
      <c r="X3372" s="5"/>
      <c r="Y3372" s="8"/>
      <c r="Z3372" s="1"/>
      <c r="AE3372" s="39"/>
    </row>
    <row r="3373" spans="1:31" ht="15" customHeight="1" x14ac:dyDescent="0.2">
      <c r="A3373" s="74"/>
      <c r="B3373" s="2"/>
      <c r="C3373" s="2"/>
      <c r="D3373" s="45"/>
      <c r="E3373" s="3"/>
      <c r="F3373" s="8"/>
      <c r="G3373" s="8"/>
      <c r="H3373" s="14"/>
      <c r="I3373" s="8"/>
      <c r="J3373" s="1"/>
      <c r="K3373" s="1"/>
      <c r="L3373" s="2"/>
      <c r="M3373" s="2"/>
      <c r="N3373" s="2"/>
      <c r="O3373" s="15"/>
      <c r="P3373" s="17"/>
      <c r="Q3373" s="2"/>
      <c r="R3373" s="4"/>
      <c r="S3373" s="15"/>
      <c r="T3373" s="15"/>
      <c r="U3373" s="16"/>
      <c r="V3373" s="2"/>
      <c r="W3373" s="3"/>
      <c r="X3373" s="5"/>
      <c r="Y3373" s="8"/>
      <c r="Z3373" s="1"/>
      <c r="AE3373" s="39"/>
    </row>
    <row r="3374" spans="1:31" ht="15" customHeight="1" x14ac:dyDescent="0.2">
      <c r="A3374" s="74"/>
      <c r="B3374" s="2"/>
      <c r="C3374" s="2"/>
      <c r="D3374" s="45"/>
      <c r="E3374" s="3"/>
      <c r="F3374" s="8"/>
      <c r="G3374" s="8"/>
      <c r="H3374" s="14"/>
      <c r="I3374" s="8"/>
      <c r="J3374" s="1"/>
      <c r="K3374" s="1"/>
      <c r="L3374" s="2"/>
      <c r="M3374" s="2"/>
      <c r="N3374" s="2"/>
      <c r="O3374" s="15"/>
      <c r="P3374" s="17"/>
      <c r="Q3374" s="2"/>
      <c r="R3374" s="4"/>
      <c r="S3374" s="15"/>
      <c r="T3374" s="15"/>
      <c r="U3374" s="16"/>
      <c r="V3374" s="2"/>
      <c r="W3374" s="3"/>
      <c r="X3374" s="5"/>
      <c r="Y3374" s="8"/>
      <c r="Z3374" s="1"/>
      <c r="AE3374" s="39"/>
    </row>
    <row r="3375" spans="1:31" ht="15" customHeight="1" x14ac:dyDescent="0.2">
      <c r="A3375" s="74"/>
      <c r="B3375" s="2"/>
      <c r="C3375" s="2"/>
      <c r="D3375" s="45"/>
      <c r="E3375" s="3"/>
      <c r="F3375" s="8"/>
      <c r="G3375" s="8"/>
      <c r="H3375" s="14"/>
      <c r="I3375" s="8"/>
      <c r="J3375" s="1"/>
      <c r="K3375" s="1"/>
      <c r="L3375" s="2"/>
      <c r="M3375" s="2"/>
      <c r="N3375" s="2"/>
      <c r="O3375" s="15"/>
      <c r="P3375" s="17"/>
      <c r="Q3375" s="2"/>
      <c r="R3375" s="4"/>
      <c r="S3375" s="15"/>
      <c r="T3375" s="15"/>
      <c r="U3375" s="16"/>
      <c r="V3375" s="2"/>
      <c r="W3375" s="3"/>
      <c r="X3375" s="5"/>
      <c r="Y3375" s="8"/>
      <c r="Z3375" s="1"/>
      <c r="AE3375" s="39"/>
    </row>
    <row r="3376" spans="1:31" ht="15" customHeight="1" x14ac:dyDescent="0.2">
      <c r="A3376" s="74"/>
      <c r="B3376" s="2"/>
      <c r="C3376" s="2"/>
      <c r="D3376" s="45"/>
      <c r="E3376" s="3"/>
      <c r="F3376" s="8"/>
      <c r="G3376" s="8"/>
      <c r="H3376" s="14"/>
      <c r="I3376" s="8"/>
      <c r="J3376" s="1"/>
      <c r="K3376" s="1"/>
      <c r="L3376" s="2"/>
      <c r="M3376" s="2"/>
      <c r="N3376" s="2"/>
      <c r="O3376" s="15"/>
      <c r="P3376" s="17"/>
      <c r="Q3376" s="2"/>
      <c r="R3376" s="4"/>
      <c r="S3376" s="15"/>
      <c r="T3376" s="15"/>
      <c r="U3376" s="16"/>
      <c r="V3376" s="2"/>
      <c r="W3376" s="3"/>
      <c r="X3376" s="5"/>
      <c r="Y3376" s="8"/>
      <c r="Z3376" s="1"/>
      <c r="AE3376" s="39"/>
    </row>
    <row r="3377" spans="1:31" ht="15" customHeight="1" x14ac:dyDescent="0.2">
      <c r="A3377" s="74"/>
      <c r="B3377" s="2"/>
      <c r="C3377" s="2"/>
      <c r="D3377" s="45"/>
      <c r="E3377" s="3"/>
      <c r="F3377" s="8"/>
      <c r="G3377" s="8"/>
      <c r="H3377" s="14"/>
      <c r="I3377" s="8"/>
      <c r="J3377" s="1"/>
      <c r="K3377" s="1"/>
      <c r="L3377" s="2"/>
      <c r="M3377" s="2"/>
      <c r="N3377" s="2"/>
      <c r="O3377" s="15"/>
      <c r="P3377" s="17"/>
      <c r="Q3377" s="2"/>
      <c r="R3377" s="4"/>
      <c r="S3377" s="15"/>
      <c r="T3377" s="15"/>
      <c r="U3377" s="16"/>
      <c r="V3377" s="2"/>
      <c r="W3377" s="3"/>
      <c r="X3377" s="5"/>
      <c r="Y3377" s="8"/>
      <c r="Z3377" s="1"/>
      <c r="AE3377" s="39"/>
    </row>
    <row r="3378" spans="1:31" ht="15" customHeight="1" x14ac:dyDescent="0.2">
      <c r="A3378" s="74"/>
      <c r="B3378" s="2"/>
      <c r="C3378" s="2"/>
      <c r="D3378" s="45"/>
      <c r="E3378" s="3"/>
      <c r="F3378" s="8"/>
      <c r="G3378" s="8"/>
      <c r="H3378" s="14"/>
      <c r="I3378" s="8"/>
      <c r="J3378" s="1"/>
      <c r="K3378" s="1"/>
      <c r="L3378" s="2"/>
      <c r="M3378" s="2"/>
      <c r="N3378" s="2"/>
      <c r="O3378" s="15"/>
      <c r="P3378" s="17"/>
      <c r="Q3378" s="2"/>
      <c r="R3378" s="4"/>
      <c r="S3378" s="15"/>
      <c r="T3378" s="15"/>
      <c r="U3378" s="16"/>
      <c r="V3378" s="2"/>
      <c r="W3378" s="3"/>
      <c r="X3378" s="5"/>
      <c r="Y3378" s="8"/>
      <c r="Z3378" s="1"/>
      <c r="AE3378" s="39"/>
    </row>
    <row r="3379" spans="1:31" ht="15" customHeight="1" x14ac:dyDescent="0.2">
      <c r="A3379" s="74"/>
      <c r="B3379" s="2"/>
      <c r="C3379" s="2"/>
      <c r="D3379" s="45"/>
      <c r="E3379" s="3"/>
      <c r="F3379" s="8"/>
      <c r="G3379" s="8"/>
      <c r="H3379" s="14"/>
      <c r="I3379" s="8"/>
      <c r="J3379" s="1"/>
      <c r="K3379" s="1"/>
      <c r="L3379" s="2"/>
      <c r="M3379" s="2"/>
      <c r="N3379" s="2"/>
      <c r="O3379" s="15"/>
      <c r="P3379" s="17"/>
      <c r="Q3379" s="2"/>
      <c r="R3379" s="4"/>
      <c r="S3379" s="15"/>
      <c r="T3379" s="15"/>
      <c r="U3379" s="16"/>
      <c r="V3379" s="2"/>
      <c r="W3379" s="3"/>
      <c r="X3379" s="5"/>
      <c r="Y3379" s="8"/>
      <c r="Z3379" s="1"/>
      <c r="AE3379" s="39"/>
    </row>
    <row r="3380" spans="1:31" ht="15" customHeight="1" x14ac:dyDescent="0.2">
      <c r="A3380" s="74"/>
      <c r="B3380" s="2"/>
      <c r="C3380" s="2"/>
      <c r="D3380" s="45"/>
      <c r="E3380" s="3"/>
      <c r="F3380" s="8"/>
      <c r="G3380" s="8"/>
      <c r="H3380" s="14"/>
      <c r="I3380" s="8"/>
      <c r="J3380" s="1"/>
      <c r="K3380" s="1"/>
      <c r="L3380" s="2"/>
      <c r="M3380" s="2"/>
      <c r="N3380" s="2"/>
      <c r="O3380" s="15"/>
      <c r="P3380" s="17"/>
      <c r="Q3380" s="2"/>
      <c r="R3380" s="4"/>
      <c r="S3380" s="15"/>
      <c r="T3380" s="15"/>
      <c r="U3380" s="16"/>
      <c r="V3380" s="2"/>
      <c r="W3380" s="3"/>
      <c r="X3380" s="5"/>
      <c r="Y3380" s="8"/>
      <c r="Z3380" s="1"/>
      <c r="AE3380" s="39"/>
    </row>
    <row r="3381" spans="1:31" ht="15" customHeight="1" x14ac:dyDescent="0.2">
      <c r="A3381" s="74"/>
      <c r="B3381" s="2"/>
      <c r="C3381" s="2"/>
      <c r="D3381" s="45"/>
      <c r="E3381" s="3"/>
      <c r="F3381" s="8"/>
      <c r="G3381" s="8"/>
      <c r="H3381" s="14"/>
      <c r="I3381" s="8"/>
      <c r="J3381" s="1"/>
      <c r="K3381" s="1"/>
      <c r="L3381" s="2"/>
      <c r="M3381" s="2"/>
      <c r="N3381" s="2"/>
      <c r="O3381" s="15"/>
      <c r="P3381" s="17"/>
      <c r="Q3381" s="2"/>
      <c r="R3381" s="4"/>
      <c r="S3381" s="15"/>
      <c r="T3381" s="15"/>
      <c r="U3381" s="16"/>
      <c r="V3381" s="2"/>
      <c r="W3381" s="3"/>
      <c r="X3381" s="5"/>
      <c r="Y3381" s="8"/>
      <c r="Z3381" s="1"/>
      <c r="AE3381" s="39"/>
    </row>
    <row r="3382" spans="1:31" ht="15" customHeight="1" x14ac:dyDescent="0.2">
      <c r="A3382" s="74"/>
      <c r="B3382" s="2"/>
      <c r="C3382" s="2"/>
      <c r="D3382" s="45"/>
      <c r="E3382" s="3"/>
      <c r="F3382" s="8"/>
      <c r="G3382" s="8"/>
      <c r="H3382" s="14"/>
      <c r="I3382" s="8"/>
      <c r="J3382" s="1"/>
      <c r="K3382" s="1"/>
      <c r="L3382" s="2"/>
      <c r="M3382" s="2"/>
      <c r="N3382" s="2"/>
      <c r="O3382" s="15"/>
      <c r="P3382" s="17"/>
      <c r="Q3382" s="2"/>
      <c r="R3382" s="4"/>
      <c r="S3382" s="15"/>
      <c r="T3382" s="15"/>
      <c r="U3382" s="16"/>
      <c r="V3382" s="2"/>
      <c r="W3382" s="3"/>
      <c r="X3382" s="5"/>
      <c r="Y3382" s="8"/>
      <c r="Z3382" s="1"/>
      <c r="AE3382" s="39"/>
    </row>
    <row r="3383" spans="1:31" ht="15" customHeight="1" x14ac:dyDescent="0.2">
      <c r="A3383" s="74"/>
      <c r="B3383" s="2"/>
      <c r="C3383" s="2"/>
      <c r="D3383" s="45"/>
      <c r="E3383" s="3"/>
      <c r="F3383" s="8"/>
      <c r="G3383" s="8"/>
      <c r="H3383" s="14"/>
      <c r="I3383" s="8"/>
      <c r="J3383" s="1"/>
      <c r="K3383" s="1"/>
      <c r="L3383" s="2"/>
      <c r="M3383" s="2"/>
      <c r="N3383" s="2"/>
      <c r="O3383" s="15"/>
      <c r="P3383" s="17"/>
      <c r="Q3383" s="2"/>
      <c r="R3383" s="4"/>
      <c r="S3383" s="15"/>
      <c r="T3383" s="15"/>
      <c r="U3383" s="16"/>
      <c r="V3383" s="2"/>
      <c r="W3383" s="3"/>
      <c r="X3383" s="5"/>
      <c r="Y3383" s="8"/>
      <c r="Z3383" s="1"/>
      <c r="AE3383" s="39"/>
    </row>
    <row r="3384" spans="1:31" ht="15" customHeight="1" x14ac:dyDescent="0.2">
      <c r="A3384" s="74"/>
      <c r="B3384" s="2"/>
      <c r="C3384" s="2"/>
      <c r="D3384" s="45"/>
      <c r="E3384" s="3"/>
      <c r="F3384" s="8"/>
      <c r="G3384" s="8"/>
      <c r="H3384" s="14"/>
      <c r="I3384" s="8"/>
      <c r="J3384" s="1"/>
      <c r="K3384" s="1"/>
      <c r="L3384" s="2"/>
      <c r="M3384" s="2"/>
      <c r="N3384" s="2"/>
      <c r="O3384" s="15"/>
      <c r="P3384" s="17"/>
      <c r="Q3384" s="2"/>
      <c r="R3384" s="4"/>
      <c r="S3384" s="15"/>
      <c r="T3384" s="15"/>
      <c r="U3384" s="16"/>
      <c r="V3384" s="2"/>
      <c r="W3384" s="3"/>
      <c r="X3384" s="5"/>
      <c r="Y3384" s="8"/>
      <c r="Z3384" s="1"/>
      <c r="AE3384" s="39"/>
    </row>
    <row r="3385" spans="1:31" ht="15" customHeight="1" x14ac:dyDescent="0.2">
      <c r="A3385" s="74"/>
      <c r="B3385" s="2"/>
      <c r="C3385" s="2"/>
      <c r="D3385" s="45"/>
      <c r="E3385" s="3"/>
      <c r="F3385" s="8"/>
      <c r="G3385" s="8"/>
      <c r="H3385" s="14"/>
      <c r="I3385" s="8"/>
      <c r="J3385" s="1"/>
      <c r="K3385" s="1"/>
      <c r="L3385" s="2"/>
      <c r="M3385" s="2"/>
      <c r="N3385" s="2"/>
      <c r="O3385" s="15"/>
      <c r="P3385" s="17"/>
      <c r="Q3385" s="2"/>
      <c r="R3385" s="4"/>
      <c r="S3385" s="15"/>
      <c r="T3385" s="15"/>
      <c r="U3385" s="16"/>
      <c r="V3385" s="2"/>
      <c r="W3385" s="3"/>
      <c r="X3385" s="5"/>
      <c r="Y3385" s="8"/>
      <c r="Z3385" s="1"/>
      <c r="AE3385" s="39"/>
    </row>
    <row r="3386" spans="1:31" ht="15" customHeight="1" x14ac:dyDescent="0.2">
      <c r="A3386" s="74"/>
      <c r="B3386" s="2"/>
      <c r="C3386" s="2"/>
      <c r="D3386" s="45"/>
      <c r="E3386" s="3"/>
      <c r="F3386" s="8"/>
      <c r="G3386" s="8"/>
      <c r="H3386" s="14"/>
      <c r="I3386" s="8"/>
      <c r="J3386" s="1"/>
      <c r="K3386" s="1"/>
      <c r="L3386" s="2"/>
      <c r="M3386" s="2"/>
      <c r="N3386" s="2"/>
      <c r="O3386" s="15"/>
      <c r="P3386" s="17"/>
      <c r="Q3386" s="2"/>
      <c r="R3386" s="4"/>
      <c r="S3386" s="15"/>
      <c r="T3386" s="15"/>
      <c r="U3386" s="16"/>
      <c r="V3386" s="2"/>
      <c r="W3386" s="3"/>
      <c r="X3386" s="5"/>
      <c r="Y3386" s="8"/>
      <c r="Z3386" s="1"/>
      <c r="AE3386" s="39"/>
    </row>
    <row r="3387" spans="1:31" ht="15" customHeight="1" x14ac:dyDescent="0.2">
      <c r="A3387" s="74"/>
      <c r="B3387" s="2"/>
      <c r="C3387" s="2"/>
      <c r="D3387" s="45"/>
      <c r="E3387" s="3"/>
      <c r="F3387" s="8"/>
      <c r="G3387" s="8"/>
      <c r="H3387" s="14"/>
      <c r="I3387" s="8"/>
      <c r="J3387" s="1"/>
      <c r="K3387" s="1"/>
      <c r="L3387" s="2"/>
      <c r="M3387" s="2"/>
      <c r="N3387" s="2"/>
      <c r="O3387" s="15"/>
      <c r="P3387" s="17"/>
      <c r="Q3387" s="2"/>
      <c r="R3387" s="4"/>
      <c r="S3387" s="15"/>
      <c r="T3387" s="15"/>
      <c r="U3387" s="16"/>
      <c r="V3387" s="2"/>
      <c r="W3387" s="3"/>
      <c r="X3387" s="5"/>
      <c r="Y3387" s="8"/>
      <c r="Z3387" s="1"/>
      <c r="AE3387" s="39"/>
    </row>
    <row r="3388" spans="1:31" ht="15" customHeight="1" x14ac:dyDescent="0.2">
      <c r="A3388" s="74"/>
      <c r="B3388" s="2"/>
      <c r="C3388" s="2"/>
      <c r="D3388" s="45"/>
      <c r="E3388" s="3"/>
      <c r="F3388" s="8"/>
      <c r="G3388" s="8"/>
      <c r="H3388" s="14"/>
      <c r="I3388" s="8"/>
      <c r="J3388" s="1"/>
      <c r="K3388" s="1"/>
      <c r="L3388" s="2"/>
      <c r="M3388" s="2"/>
      <c r="N3388" s="2"/>
      <c r="O3388" s="15"/>
      <c r="P3388" s="17"/>
      <c r="Q3388" s="2"/>
      <c r="R3388" s="4"/>
      <c r="S3388" s="15"/>
      <c r="T3388" s="15"/>
      <c r="U3388" s="16"/>
      <c r="V3388" s="2"/>
      <c r="W3388" s="3"/>
      <c r="X3388" s="5"/>
      <c r="Y3388" s="8"/>
      <c r="Z3388" s="1"/>
      <c r="AE3388" s="39"/>
    </row>
    <row r="3389" spans="1:31" ht="15" customHeight="1" x14ac:dyDescent="0.2">
      <c r="A3389" s="74"/>
      <c r="B3389" s="2"/>
      <c r="C3389" s="2"/>
      <c r="D3389" s="45"/>
      <c r="E3389" s="3"/>
      <c r="F3389" s="8"/>
      <c r="G3389" s="8"/>
      <c r="H3389" s="14"/>
      <c r="I3389" s="8"/>
      <c r="J3389" s="1"/>
      <c r="K3389" s="1"/>
      <c r="L3389" s="2"/>
      <c r="M3389" s="2"/>
      <c r="N3389" s="2"/>
      <c r="O3389" s="15"/>
      <c r="P3389" s="17"/>
      <c r="Q3389" s="2"/>
      <c r="R3389" s="4"/>
      <c r="S3389" s="15"/>
      <c r="T3389" s="15"/>
      <c r="U3389" s="16"/>
      <c r="V3389" s="2"/>
      <c r="W3389" s="3"/>
      <c r="X3389" s="5"/>
      <c r="Y3389" s="8"/>
      <c r="Z3389" s="1"/>
      <c r="AE3389" s="39"/>
    </row>
    <row r="3390" spans="1:31" ht="15" customHeight="1" x14ac:dyDescent="0.2">
      <c r="A3390" s="74"/>
      <c r="B3390" s="2"/>
      <c r="C3390" s="2"/>
      <c r="D3390" s="45"/>
      <c r="E3390" s="3"/>
      <c r="F3390" s="8"/>
      <c r="G3390" s="8"/>
      <c r="H3390" s="14"/>
      <c r="I3390" s="8"/>
      <c r="J3390" s="1"/>
      <c r="K3390" s="1"/>
      <c r="L3390" s="2"/>
      <c r="M3390" s="2"/>
      <c r="N3390" s="2"/>
      <c r="O3390" s="15"/>
      <c r="P3390" s="17"/>
      <c r="Q3390" s="2"/>
      <c r="R3390" s="4"/>
      <c r="S3390" s="15"/>
      <c r="T3390" s="15"/>
      <c r="U3390" s="16"/>
      <c r="V3390" s="2"/>
      <c r="W3390" s="3"/>
      <c r="X3390" s="5"/>
      <c r="Y3390" s="8"/>
      <c r="Z3390" s="1"/>
      <c r="AE3390" s="39"/>
    </row>
    <row r="3391" spans="1:31" ht="15" customHeight="1" x14ac:dyDescent="0.2">
      <c r="A3391" s="74"/>
      <c r="B3391" s="2"/>
      <c r="C3391" s="2"/>
      <c r="D3391" s="45"/>
      <c r="E3391" s="3"/>
      <c r="F3391" s="8"/>
      <c r="G3391" s="8"/>
      <c r="H3391" s="14"/>
      <c r="I3391" s="8"/>
      <c r="J3391" s="1"/>
      <c r="K3391" s="1"/>
      <c r="L3391" s="2"/>
      <c r="M3391" s="2"/>
      <c r="N3391" s="2"/>
      <c r="O3391" s="15"/>
      <c r="P3391" s="17"/>
      <c r="Q3391" s="2"/>
      <c r="R3391" s="4"/>
      <c r="S3391" s="15"/>
      <c r="T3391" s="15"/>
      <c r="U3391" s="16"/>
      <c r="V3391" s="2"/>
      <c r="W3391" s="3"/>
      <c r="X3391" s="5"/>
      <c r="Y3391" s="8"/>
      <c r="Z3391" s="1"/>
      <c r="AE3391" s="39"/>
    </row>
    <row r="3392" spans="1:31" ht="15" customHeight="1" x14ac:dyDescent="0.2">
      <c r="A3392" s="74"/>
      <c r="B3392" s="2"/>
      <c r="C3392" s="2"/>
      <c r="D3392" s="45"/>
      <c r="E3392" s="3"/>
      <c r="F3392" s="8"/>
      <c r="G3392" s="8"/>
      <c r="H3392" s="14"/>
      <c r="I3392" s="8"/>
      <c r="J3392" s="1"/>
      <c r="K3392" s="1"/>
      <c r="L3392" s="2"/>
      <c r="M3392" s="2"/>
      <c r="N3392" s="2"/>
      <c r="O3392" s="15"/>
      <c r="P3392" s="17"/>
      <c r="Q3392" s="2"/>
      <c r="R3392" s="4"/>
      <c r="S3392" s="15"/>
      <c r="T3392" s="15"/>
      <c r="U3392" s="16"/>
      <c r="V3392" s="2"/>
      <c r="W3392" s="3"/>
      <c r="X3392" s="5"/>
      <c r="Y3392" s="8"/>
      <c r="Z3392" s="1"/>
      <c r="AE3392" s="39"/>
    </row>
    <row r="3393" spans="18:31" ht="15" customHeight="1" x14ac:dyDescent="0.2">
      <c r="R3393" s="47"/>
      <c r="Z3393" s="1"/>
      <c r="AE3393" s="39"/>
    </row>
    <row r="3394" spans="18:31" ht="15" customHeight="1" x14ac:dyDescent="0.2">
      <c r="R3394" s="47"/>
      <c r="Z3394" s="1"/>
      <c r="AE3394" s="39"/>
    </row>
    <row r="3395" spans="18:31" ht="15" customHeight="1" x14ac:dyDescent="0.2">
      <c r="R3395" s="47"/>
      <c r="Z3395" s="1"/>
      <c r="AE3395" s="39"/>
    </row>
    <row r="3396" spans="18:31" ht="15" customHeight="1" x14ac:dyDescent="0.2">
      <c r="R3396" s="47"/>
      <c r="Z3396" s="1"/>
      <c r="AE3396" s="39"/>
    </row>
    <row r="3397" spans="18:31" ht="15" customHeight="1" x14ac:dyDescent="0.2">
      <c r="R3397" s="47"/>
      <c r="Z3397" s="1"/>
      <c r="AE3397" s="39"/>
    </row>
    <row r="3398" spans="18:31" ht="15" customHeight="1" x14ac:dyDescent="0.2">
      <c r="R3398" s="47"/>
      <c r="Z3398" s="1"/>
      <c r="AE3398" s="39"/>
    </row>
    <row r="3399" spans="18:31" ht="15" customHeight="1" x14ac:dyDescent="0.2">
      <c r="R3399" s="47"/>
      <c r="Z3399" s="1"/>
      <c r="AE3399" s="39"/>
    </row>
    <row r="3400" spans="18:31" ht="15" customHeight="1" x14ac:dyDescent="0.2">
      <c r="R3400" s="47"/>
      <c r="Z3400" s="1"/>
      <c r="AE3400" s="39"/>
    </row>
    <row r="3401" spans="18:31" ht="15" customHeight="1" x14ac:dyDescent="0.2">
      <c r="R3401" s="47"/>
      <c r="Z3401" s="1"/>
      <c r="AE3401" s="39"/>
    </row>
    <row r="3402" spans="18:31" ht="15" customHeight="1" x14ac:dyDescent="0.2">
      <c r="R3402" s="47"/>
      <c r="Z3402" s="1"/>
      <c r="AE3402" s="39"/>
    </row>
    <row r="3403" spans="18:31" ht="15" customHeight="1" x14ac:dyDescent="0.2">
      <c r="R3403" s="47"/>
      <c r="Z3403" s="1"/>
      <c r="AE3403" s="39"/>
    </row>
    <row r="3404" spans="18:31" ht="15" customHeight="1" x14ac:dyDescent="0.2">
      <c r="R3404" s="47"/>
      <c r="Z3404" s="1"/>
      <c r="AE3404" s="39"/>
    </row>
    <row r="3405" spans="18:31" ht="15" customHeight="1" x14ac:dyDescent="0.2">
      <c r="R3405" s="47"/>
      <c r="Z3405" s="1"/>
      <c r="AE3405" s="39"/>
    </row>
    <row r="3406" spans="18:31" ht="15" customHeight="1" x14ac:dyDescent="0.2">
      <c r="R3406" s="47"/>
      <c r="Z3406" s="1"/>
      <c r="AE3406" s="39"/>
    </row>
    <row r="3407" spans="18:31" ht="15" customHeight="1" x14ac:dyDescent="0.2">
      <c r="R3407" s="47"/>
      <c r="Z3407" s="1"/>
      <c r="AE3407" s="39"/>
    </row>
    <row r="3408" spans="18:31" ht="15" customHeight="1" x14ac:dyDescent="0.2">
      <c r="R3408" s="47"/>
      <c r="Z3408" s="1"/>
      <c r="AE3408" s="39"/>
    </row>
    <row r="3409" spans="18:31" ht="15" customHeight="1" x14ac:dyDescent="0.2">
      <c r="R3409" s="47"/>
      <c r="Z3409" s="1"/>
      <c r="AE3409" s="39"/>
    </row>
    <row r="3410" spans="18:31" ht="15" customHeight="1" x14ac:dyDescent="0.2">
      <c r="R3410" s="47"/>
      <c r="Z3410" s="1"/>
      <c r="AE3410" s="39"/>
    </row>
    <row r="3411" spans="18:31" ht="15" customHeight="1" x14ac:dyDescent="0.2">
      <c r="R3411" s="47"/>
      <c r="Z3411" s="1"/>
      <c r="AE3411" s="39"/>
    </row>
    <row r="3412" spans="18:31" ht="15" customHeight="1" x14ac:dyDescent="0.2">
      <c r="R3412" s="47"/>
      <c r="Z3412" s="1"/>
      <c r="AE3412" s="39"/>
    </row>
    <row r="3413" spans="18:31" ht="15" customHeight="1" x14ac:dyDescent="0.2">
      <c r="R3413" s="47"/>
      <c r="Z3413" s="1"/>
      <c r="AE3413" s="39"/>
    </row>
    <row r="3414" spans="18:31" ht="15" customHeight="1" x14ac:dyDescent="0.2">
      <c r="R3414" s="47"/>
      <c r="Z3414" s="1"/>
      <c r="AE3414" s="39"/>
    </row>
    <row r="3415" spans="18:31" ht="15" customHeight="1" x14ac:dyDescent="0.2">
      <c r="R3415" s="47"/>
      <c r="Z3415" s="1"/>
      <c r="AE3415" s="39"/>
    </row>
    <row r="3416" spans="18:31" ht="15" customHeight="1" x14ac:dyDescent="0.2">
      <c r="R3416" s="47"/>
      <c r="Z3416" s="1"/>
      <c r="AE3416" s="39"/>
    </row>
    <row r="3417" spans="18:31" ht="15" customHeight="1" x14ac:dyDescent="0.2">
      <c r="R3417" s="47"/>
      <c r="Z3417" s="1"/>
      <c r="AE3417" s="39"/>
    </row>
    <row r="3418" spans="18:31" ht="15" customHeight="1" x14ac:dyDescent="0.2">
      <c r="R3418" s="47"/>
      <c r="Z3418" s="1"/>
      <c r="AE3418" s="39"/>
    </row>
    <row r="3419" spans="18:31" ht="15" customHeight="1" x14ac:dyDescent="0.2">
      <c r="R3419" s="47"/>
      <c r="Z3419" s="1"/>
      <c r="AE3419" s="39"/>
    </row>
    <row r="3420" spans="18:31" ht="15" customHeight="1" x14ac:dyDescent="0.2">
      <c r="R3420" s="47"/>
      <c r="Z3420" s="1"/>
      <c r="AE3420" s="39"/>
    </row>
    <row r="3421" spans="18:31" ht="15" customHeight="1" x14ac:dyDescent="0.2">
      <c r="R3421" s="47"/>
      <c r="Z3421" s="1"/>
      <c r="AE3421" s="39"/>
    </row>
    <row r="3422" spans="18:31" ht="15" customHeight="1" x14ac:dyDescent="0.2">
      <c r="R3422" s="47"/>
      <c r="Z3422" s="1"/>
      <c r="AE3422" s="39"/>
    </row>
    <row r="3423" spans="18:31" ht="15" customHeight="1" x14ac:dyDescent="0.2">
      <c r="R3423" s="47"/>
      <c r="Z3423" s="1"/>
      <c r="AE3423" s="39"/>
    </row>
    <row r="3424" spans="18:31" ht="15" customHeight="1" x14ac:dyDescent="0.2">
      <c r="R3424" s="47"/>
      <c r="Z3424" s="1"/>
      <c r="AE3424" s="39"/>
    </row>
    <row r="3425" spans="18:31" ht="15" customHeight="1" x14ac:dyDescent="0.2">
      <c r="R3425" s="47"/>
      <c r="Z3425" s="1"/>
      <c r="AE3425" s="39"/>
    </row>
    <row r="3426" spans="18:31" ht="15" customHeight="1" x14ac:dyDescent="0.2">
      <c r="R3426" s="47"/>
      <c r="Z3426" s="1"/>
      <c r="AE3426" s="39"/>
    </row>
    <row r="3427" spans="18:31" ht="15" customHeight="1" x14ac:dyDescent="0.2">
      <c r="R3427" s="47"/>
      <c r="Z3427" s="1"/>
      <c r="AE3427" s="39"/>
    </row>
    <row r="3428" spans="18:31" ht="15" customHeight="1" x14ac:dyDescent="0.2">
      <c r="R3428" s="47"/>
      <c r="Z3428" s="1"/>
      <c r="AE3428" s="39"/>
    </row>
    <row r="3429" spans="18:31" ht="15" customHeight="1" x14ac:dyDescent="0.2">
      <c r="R3429" s="47"/>
      <c r="Z3429" s="1"/>
      <c r="AE3429" s="39"/>
    </row>
    <row r="3430" spans="18:31" ht="15" customHeight="1" x14ac:dyDescent="0.2">
      <c r="R3430" s="47"/>
      <c r="Z3430" s="1"/>
      <c r="AE3430" s="39"/>
    </row>
    <row r="3431" spans="18:31" ht="15" customHeight="1" x14ac:dyDescent="0.2">
      <c r="R3431" s="47"/>
      <c r="Z3431" s="1"/>
      <c r="AE3431" s="39"/>
    </row>
    <row r="3432" spans="18:31" ht="15" customHeight="1" x14ac:dyDescent="0.2">
      <c r="R3432" s="47"/>
      <c r="Z3432" s="1"/>
      <c r="AE3432" s="39"/>
    </row>
    <row r="3433" spans="18:31" ht="15" customHeight="1" x14ac:dyDescent="0.2">
      <c r="R3433" s="47"/>
      <c r="Z3433" s="1"/>
      <c r="AE3433" s="39"/>
    </row>
    <row r="3434" spans="18:31" ht="15" customHeight="1" x14ac:dyDescent="0.2">
      <c r="R3434" s="47"/>
      <c r="Z3434" s="1"/>
      <c r="AE3434" s="39"/>
    </row>
    <row r="3435" spans="18:31" ht="15" customHeight="1" x14ac:dyDescent="0.2">
      <c r="R3435" s="47"/>
      <c r="Z3435" s="1"/>
      <c r="AE3435" s="39"/>
    </row>
    <row r="3436" spans="18:31" ht="15" customHeight="1" x14ac:dyDescent="0.2">
      <c r="R3436" s="47"/>
      <c r="Z3436" s="1"/>
      <c r="AE3436" s="39"/>
    </row>
    <row r="3437" spans="18:31" ht="15" customHeight="1" x14ac:dyDescent="0.2">
      <c r="R3437" s="47"/>
      <c r="Z3437" s="1"/>
      <c r="AE3437" s="39"/>
    </row>
    <row r="3438" spans="18:31" ht="15" customHeight="1" x14ac:dyDescent="0.2">
      <c r="R3438" s="47"/>
      <c r="Z3438" s="1"/>
      <c r="AE3438" s="39"/>
    </row>
    <row r="3439" spans="18:31" ht="15" customHeight="1" x14ac:dyDescent="0.2">
      <c r="R3439" s="47"/>
      <c r="Z3439" s="1"/>
      <c r="AE3439" s="39"/>
    </row>
    <row r="3440" spans="18:31" ht="15" customHeight="1" x14ac:dyDescent="0.2">
      <c r="R3440" s="47"/>
      <c r="Z3440" s="1"/>
      <c r="AE3440" s="39"/>
    </row>
    <row r="3441" spans="18:31" ht="15" customHeight="1" x14ac:dyDescent="0.2">
      <c r="R3441" s="47"/>
      <c r="Z3441" s="1"/>
      <c r="AE3441" s="39"/>
    </row>
    <row r="3442" spans="18:31" ht="15" customHeight="1" x14ac:dyDescent="0.2">
      <c r="R3442" s="47"/>
      <c r="Z3442" s="1"/>
      <c r="AE3442" s="39"/>
    </row>
    <row r="3443" spans="18:31" ht="15" customHeight="1" x14ac:dyDescent="0.2">
      <c r="R3443" s="47"/>
      <c r="Z3443" s="1"/>
      <c r="AE3443" s="39"/>
    </row>
    <row r="3444" spans="18:31" ht="15" customHeight="1" x14ac:dyDescent="0.2">
      <c r="R3444" s="47"/>
      <c r="Z3444" s="1"/>
      <c r="AE3444" s="39"/>
    </row>
    <row r="3445" spans="18:31" ht="15" customHeight="1" x14ac:dyDescent="0.2">
      <c r="R3445" s="47"/>
      <c r="Z3445" s="1"/>
      <c r="AE3445" s="39"/>
    </row>
    <row r="3446" spans="18:31" ht="15" customHeight="1" x14ac:dyDescent="0.2">
      <c r="R3446" s="47"/>
      <c r="Z3446" s="1"/>
      <c r="AE3446" s="39"/>
    </row>
    <row r="3447" spans="18:31" ht="15" customHeight="1" x14ac:dyDescent="0.2">
      <c r="R3447" s="47"/>
      <c r="Z3447" s="1"/>
      <c r="AE3447" s="39"/>
    </row>
    <row r="3448" spans="18:31" ht="15" customHeight="1" x14ac:dyDescent="0.2">
      <c r="R3448" s="47"/>
      <c r="Z3448" s="1"/>
      <c r="AE3448" s="39"/>
    </row>
    <row r="3449" spans="18:31" ht="15" customHeight="1" x14ac:dyDescent="0.2">
      <c r="R3449" s="47"/>
      <c r="Z3449" s="1"/>
      <c r="AE3449" s="39"/>
    </row>
    <row r="3450" spans="18:31" ht="15" customHeight="1" x14ac:dyDescent="0.2">
      <c r="R3450" s="47"/>
      <c r="Z3450" s="1"/>
      <c r="AE3450" s="39"/>
    </row>
    <row r="3451" spans="18:31" ht="15" customHeight="1" x14ac:dyDescent="0.2">
      <c r="R3451" s="47"/>
      <c r="Z3451" s="1"/>
      <c r="AE3451" s="39"/>
    </row>
    <row r="3452" spans="18:31" ht="15" customHeight="1" x14ac:dyDescent="0.2">
      <c r="R3452" s="47"/>
      <c r="Z3452" s="1"/>
      <c r="AE3452" s="39"/>
    </row>
    <row r="3453" spans="18:31" ht="15" customHeight="1" x14ac:dyDescent="0.2">
      <c r="R3453" s="47"/>
      <c r="Z3453" s="1"/>
      <c r="AE3453" s="39"/>
    </row>
    <row r="3454" spans="18:31" ht="15" customHeight="1" x14ac:dyDescent="0.2">
      <c r="R3454" s="47"/>
      <c r="Z3454" s="1"/>
      <c r="AE3454" s="39"/>
    </row>
    <row r="3455" spans="18:31" ht="15" customHeight="1" x14ac:dyDescent="0.2">
      <c r="R3455" s="47"/>
      <c r="Z3455" s="1"/>
      <c r="AE3455" s="39"/>
    </row>
    <row r="3456" spans="18:31" ht="15" customHeight="1" x14ac:dyDescent="0.2">
      <c r="R3456" s="47"/>
      <c r="Z3456" s="1"/>
      <c r="AE3456" s="39"/>
    </row>
    <row r="3457" spans="18:31" ht="15" customHeight="1" x14ac:dyDescent="0.2">
      <c r="R3457" s="47"/>
      <c r="Z3457" s="1"/>
      <c r="AE3457" s="39"/>
    </row>
    <row r="3458" spans="18:31" ht="15" customHeight="1" x14ac:dyDescent="0.2">
      <c r="R3458" s="47"/>
      <c r="Z3458" s="1"/>
      <c r="AE3458" s="39"/>
    </row>
    <row r="3459" spans="18:31" ht="15" customHeight="1" x14ac:dyDescent="0.2">
      <c r="R3459" s="47"/>
      <c r="Z3459" s="1"/>
      <c r="AE3459" s="39"/>
    </row>
    <row r="3460" spans="18:31" ht="15" customHeight="1" x14ac:dyDescent="0.2">
      <c r="R3460" s="47"/>
      <c r="Z3460" s="1"/>
      <c r="AE3460" s="39"/>
    </row>
    <row r="3461" spans="18:31" ht="15" customHeight="1" x14ac:dyDescent="0.2">
      <c r="R3461" s="47"/>
      <c r="Z3461" s="1"/>
      <c r="AE3461" s="39"/>
    </row>
    <row r="3462" spans="18:31" ht="15" customHeight="1" x14ac:dyDescent="0.2">
      <c r="R3462" s="47"/>
      <c r="Z3462" s="1"/>
      <c r="AE3462" s="39"/>
    </row>
    <row r="3463" spans="18:31" ht="15" customHeight="1" x14ac:dyDescent="0.2">
      <c r="R3463" s="47"/>
      <c r="Z3463" s="1"/>
      <c r="AE3463" s="39"/>
    </row>
    <row r="3464" spans="18:31" ht="15" customHeight="1" x14ac:dyDescent="0.2">
      <c r="R3464" s="47"/>
      <c r="Z3464" s="1"/>
      <c r="AE3464" s="39"/>
    </row>
    <row r="3465" spans="18:31" ht="15" customHeight="1" x14ac:dyDescent="0.2">
      <c r="R3465" s="47"/>
      <c r="Z3465" s="1"/>
      <c r="AE3465" s="39"/>
    </row>
    <row r="3466" spans="18:31" ht="15" customHeight="1" x14ac:dyDescent="0.2">
      <c r="R3466" s="47"/>
      <c r="Z3466" s="1"/>
      <c r="AE3466" s="39"/>
    </row>
    <row r="3467" spans="18:31" ht="15" customHeight="1" x14ac:dyDescent="0.2">
      <c r="R3467" s="47"/>
      <c r="Z3467" s="1"/>
      <c r="AE3467" s="39"/>
    </row>
    <row r="3468" spans="18:31" ht="15" customHeight="1" x14ac:dyDescent="0.2">
      <c r="R3468" s="47"/>
      <c r="Z3468" s="1"/>
      <c r="AE3468" s="39"/>
    </row>
    <row r="3469" spans="18:31" ht="15" customHeight="1" x14ac:dyDescent="0.2">
      <c r="R3469" s="47"/>
      <c r="Z3469" s="1"/>
      <c r="AE3469" s="39"/>
    </row>
    <row r="3470" spans="18:31" ht="15" customHeight="1" x14ac:dyDescent="0.2">
      <c r="R3470" s="47"/>
      <c r="Z3470" s="1"/>
      <c r="AE3470" s="39"/>
    </row>
    <row r="3471" spans="18:31" ht="15" customHeight="1" x14ac:dyDescent="0.2">
      <c r="R3471" s="47"/>
      <c r="Z3471" s="1"/>
      <c r="AE3471" s="39"/>
    </row>
    <row r="3472" spans="18:31" ht="15" customHeight="1" x14ac:dyDescent="0.2">
      <c r="R3472" s="47"/>
      <c r="Z3472" s="1"/>
      <c r="AE3472" s="39"/>
    </row>
    <row r="3473" spans="18:31" ht="15" customHeight="1" x14ac:dyDescent="0.2">
      <c r="R3473" s="47"/>
      <c r="Z3473" s="1"/>
      <c r="AE3473" s="39"/>
    </row>
    <row r="3474" spans="18:31" ht="15" customHeight="1" x14ac:dyDescent="0.2">
      <c r="R3474" s="47"/>
      <c r="Z3474" s="1"/>
      <c r="AE3474" s="39"/>
    </row>
    <row r="3475" spans="18:31" ht="15" customHeight="1" x14ac:dyDescent="0.2">
      <c r="R3475" s="47"/>
      <c r="Z3475" s="1"/>
      <c r="AE3475" s="39"/>
    </row>
    <row r="3476" spans="18:31" ht="15" customHeight="1" x14ac:dyDescent="0.2">
      <c r="R3476" s="47"/>
      <c r="Z3476" s="1"/>
      <c r="AE3476" s="39"/>
    </row>
    <row r="3477" spans="18:31" ht="15" customHeight="1" x14ac:dyDescent="0.2">
      <c r="R3477" s="47"/>
      <c r="Z3477" s="1"/>
      <c r="AE3477" s="39"/>
    </row>
    <row r="3478" spans="18:31" ht="15" customHeight="1" x14ac:dyDescent="0.2">
      <c r="R3478" s="47"/>
      <c r="Z3478" s="1"/>
      <c r="AE3478" s="39"/>
    </row>
    <row r="3479" spans="18:31" ht="15" customHeight="1" x14ac:dyDescent="0.2">
      <c r="R3479" s="47"/>
      <c r="Z3479" s="1"/>
      <c r="AE3479" s="39"/>
    </row>
    <row r="3480" spans="18:31" ht="15" customHeight="1" x14ac:dyDescent="0.2">
      <c r="R3480" s="47"/>
      <c r="Z3480" s="1"/>
      <c r="AE3480" s="39"/>
    </row>
    <row r="3481" spans="18:31" ht="15" customHeight="1" x14ac:dyDescent="0.2">
      <c r="R3481" s="47"/>
      <c r="Z3481" s="1"/>
      <c r="AE3481" s="39"/>
    </row>
    <row r="3482" spans="18:31" ht="15" customHeight="1" x14ac:dyDescent="0.2">
      <c r="R3482" s="47"/>
      <c r="Z3482" s="1"/>
      <c r="AE3482" s="39"/>
    </row>
    <row r="3483" spans="18:31" ht="15" customHeight="1" x14ac:dyDescent="0.2">
      <c r="R3483" s="47"/>
      <c r="Z3483" s="1"/>
      <c r="AE3483" s="39"/>
    </row>
    <row r="3484" spans="18:31" ht="15" customHeight="1" x14ac:dyDescent="0.2">
      <c r="R3484" s="47"/>
      <c r="Z3484" s="1"/>
      <c r="AE3484" s="39"/>
    </row>
    <row r="3485" spans="18:31" ht="15" customHeight="1" x14ac:dyDescent="0.2">
      <c r="R3485" s="47"/>
      <c r="Z3485" s="1"/>
      <c r="AE3485" s="39"/>
    </row>
    <row r="3486" spans="18:31" ht="15" customHeight="1" x14ac:dyDescent="0.2">
      <c r="R3486" s="47"/>
      <c r="Z3486" s="1"/>
      <c r="AE3486" s="39"/>
    </row>
    <row r="3487" spans="18:31" ht="15" customHeight="1" x14ac:dyDescent="0.2">
      <c r="R3487" s="47"/>
      <c r="Z3487" s="1"/>
      <c r="AE3487" s="39"/>
    </row>
    <row r="3488" spans="18:31" ht="15" customHeight="1" x14ac:dyDescent="0.2">
      <c r="R3488" s="47"/>
      <c r="Z3488" s="1"/>
      <c r="AE3488" s="39"/>
    </row>
    <row r="3489" spans="18:31" ht="15" customHeight="1" x14ac:dyDescent="0.2">
      <c r="R3489" s="47"/>
      <c r="Z3489" s="1"/>
      <c r="AE3489" s="39"/>
    </row>
    <row r="3490" spans="18:31" ht="15" customHeight="1" x14ac:dyDescent="0.2">
      <c r="R3490" s="47"/>
      <c r="Z3490" s="1"/>
      <c r="AE3490" s="39"/>
    </row>
    <row r="3491" spans="18:31" ht="15" customHeight="1" x14ac:dyDescent="0.2">
      <c r="R3491" s="47"/>
      <c r="Z3491" s="1"/>
      <c r="AE3491" s="39"/>
    </row>
    <row r="3492" spans="18:31" ht="15" customHeight="1" x14ac:dyDescent="0.2">
      <c r="R3492" s="47"/>
      <c r="Z3492" s="1"/>
      <c r="AE3492" s="39"/>
    </row>
    <row r="3493" spans="18:31" ht="15" customHeight="1" x14ac:dyDescent="0.2">
      <c r="R3493" s="47"/>
      <c r="Z3493" s="1"/>
      <c r="AE3493" s="39"/>
    </row>
    <row r="3494" spans="18:31" ht="15" customHeight="1" x14ac:dyDescent="0.2">
      <c r="R3494" s="47"/>
      <c r="Z3494" s="1"/>
      <c r="AE3494" s="39"/>
    </row>
    <row r="3495" spans="18:31" ht="15" customHeight="1" x14ac:dyDescent="0.2">
      <c r="R3495" s="47"/>
      <c r="Z3495" s="1"/>
      <c r="AE3495" s="39"/>
    </row>
    <row r="3496" spans="18:31" ht="15" customHeight="1" x14ac:dyDescent="0.2">
      <c r="R3496" s="47"/>
      <c r="Z3496" s="1"/>
      <c r="AE3496" s="39"/>
    </row>
    <row r="3497" spans="18:31" ht="15" customHeight="1" x14ac:dyDescent="0.2">
      <c r="R3497" s="47"/>
      <c r="Z3497" s="1"/>
      <c r="AE3497" s="39"/>
    </row>
    <row r="3498" spans="18:31" ht="15" customHeight="1" x14ac:dyDescent="0.2">
      <c r="R3498" s="47"/>
      <c r="Z3498" s="1"/>
      <c r="AE3498" s="39"/>
    </row>
    <row r="3499" spans="18:31" ht="15" customHeight="1" x14ac:dyDescent="0.2">
      <c r="R3499" s="47"/>
      <c r="Z3499" s="1"/>
      <c r="AE3499" s="39"/>
    </row>
    <row r="3500" spans="18:31" ht="15" customHeight="1" x14ac:dyDescent="0.2">
      <c r="R3500" s="47"/>
      <c r="Z3500" s="1"/>
      <c r="AE3500" s="39"/>
    </row>
    <row r="3501" spans="18:31" ht="15" customHeight="1" x14ac:dyDescent="0.2">
      <c r="R3501" s="47"/>
      <c r="Z3501" s="1"/>
      <c r="AE3501" s="39"/>
    </row>
    <row r="3502" spans="18:31" ht="15" customHeight="1" x14ac:dyDescent="0.2">
      <c r="R3502" s="47"/>
      <c r="Z3502" s="1"/>
      <c r="AE3502" s="39"/>
    </row>
    <row r="3503" spans="18:31" ht="15" customHeight="1" x14ac:dyDescent="0.2">
      <c r="R3503" s="47"/>
      <c r="Z3503" s="1"/>
      <c r="AE3503" s="39"/>
    </row>
    <row r="3504" spans="18:31" ht="15" customHeight="1" x14ac:dyDescent="0.2">
      <c r="R3504" s="47"/>
      <c r="Z3504" s="1"/>
      <c r="AE3504" s="39"/>
    </row>
    <row r="3505" spans="18:31" ht="15" customHeight="1" x14ac:dyDescent="0.2">
      <c r="R3505" s="47"/>
      <c r="Z3505" s="1"/>
      <c r="AE3505" s="39"/>
    </row>
    <row r="3506" spans="18:31" ht="15" customHeight="1" x14ac:dyDescent="0.2">
      <c r="R3506" s="47"/>
      <c r="Z3506" s="1"/>
      <c r="AE3506" s="39"/>
    </row>
    <row r="3507" spans="18:31" ht="15" customHeight="1" x14ac:dyDescent="0.2">
      <c r="R3507" s="47"/>
      <c r="Z3507" s="1"/>
      <c r="AE3507" s="39"/>
    </row>
    <row r="3508" spans="18:31" ht="15" customHeight="1" x14ac:dyDescent="0.2">
      <c r="R3508" s="47"/>
      <c r="Z3508" s="1"/>
      <c r="AE3508" s="39"/>
    </row>
    <row r="3509" spans="18:31" ht="15" customHeight="1" x14ac:dyDescent="0.2">
      <c r="R3509" s="47"/>
      <c r="Z3509" s="1"/>
      <c r="AE3509" s="39"/>
    </row>
    <row r="3510" spans="18:31" ht="15" customHeight="1" x14ac:dyDescent="0.2">
      <c r="R3510" s="47"/>
      <c r="Z3510" s="1"/>
      <c r="AE3510" s="39"/>
    </row>
    <row r="3511" spans="18:31" ht="15" customHeight="1" x14ac:dyDescent="0.2">
      <c r="R3511" s="47"/>
      <c r="Z3511" s="1"/>
      <c r="AE3511" s="39"/>
    </row>
    <row r="3512" spans="18:31" ht="15" customHeight="1" x14ac:dyDescent="0.2">
      <c r="R3512" s="47"/>
      <c r="Z3512" s="1"/>
      <c r="AE3512" s="39"/>
    </row>
    <row r="3513" spans="18:31" ht="15" customHeight="1" x14ac:dyDescent="0.2">
      <c r="R3513" s="47"/>
      <c r="Z3513" s="1"/>
      <c r="AE3513" s="39"/>
    </row>
    <row r="3514" spans="18:31" ht="15" customHeight="1" x14ac:dyDescent="0.2">
      <c r="R3514" s="47"/>
      <c r="Z3514" s="1"/>
      <c r="AE3514" s="39"/>
    </row>
    <row r="3515" spans="18:31" ht="15" customHeight="1" x14ac:dyDescent="0.2">
      <c r="R3515" s="47"/>
      <c r="Z3515" s="1"/>
      <c r="AE3515" s="39"/>
    </row>
    <row r="3516" spans="18:31" ht="15" customHeight="1" x14ac:dyDescent="0.2">
      <c r="R3516" s="47"/>
      <c r="Z3516" s="1"/>
      <c r="AE3516" s="39"/>
    </row>
    <row r="3517" spans="18:31" ht="15" customHeight="1" x14ac:dyDescent="0.2">
      <c r="R3517" s="47"/>
      <c r="Z3517" s="1"/>
      <c r="AE3517" s="39"/>
    </row>
    <row r="3518" spans="18:31" ht="15" customHeight="1" x14ac:dyDescent="0.2">
      <c r="R3518" s="47"/>
      <c r="Z3518" s="1"/>
      <c r="AE3518" s="39"/>
    </row>
    <row r="3519" spans="18:31" ht="15" customHeight="1" x14ac:dyDescent="0.2">
      <c r="R3519" s="47"/>
      <c r="Z3519" s="1"/>
      <c r="AE3519" s="39"/>
    </row>
    <row r="3520" spans="18:31" ht="15" customHeight="1" x14ac:dyDescent="0.2">
      <c r="R3520" s="47"/>
      <c r="Z3520" s="1"/>
      <c r="AE3520" s="39"/>
    </row>
    <row r="3521" spans="18:31" ht="15" customHeight="1" x14ac:dyDescent="0.2">
      <c r="R3521" s="47"/>
      <c r="Z3521" s="1"/>
      <c r="AE3521" s="39"/>
    </row>
    <row r="3522" spans="18:31" ht="15" customHeight="1" x14ac:dyDescent="0.2">
      <c r="R3522" s="47"/>
      <c r="Z3522" s="1"/>
      <c r="AE3522" s="39"/>
    </row>
    <row r="3523" spans="18:31" ht="15" customHeight="1" x14ac:dyDescent="0.2">
      <c r="R3523" s="47"/>
      <c r="Z3523" s="1"/>
      <c r="AE3523" s="39"/>
    </row>
    <row r="3524" spans="18:31" ht="15" customHeight="1" x14ac:dyDescent="0.2">
      <c r="R3524" s="47"/>
      <c r="Z3524" s="1"/>
      <c r="AE3524" s="39"/>
    </row>
    <row r="3525" spans="18:31" ht="15" customHeight="1" x14ac:dyDescent="0.2">
      <c r="R3525" s="47"/>
      <c r="Z3525" s="1"/>
      <c r="AE3525" s="39"/>
    </row>
    <row r="3526" spans="18:31" ht="15" customHeight="1" x14ac:dyDescent="0.2">
      <c r="R3526" s="47"/>
      <c r="Z3526" s="1"/>
      <c r="AE3526" s="39"/>
    </row>
    <row r="3527" spans="18:31" ht="15" customHeight="1" x14ac:dyDescent="0.2">
      <c r="R3527" s="47"/>
      <c r="Z3527" s="1"/>
      <c r="AE3527" s="39"/>
    </row>
    <row r="3528" spans="18:31" ht="15" customHeight="1" x14ac:dyDescent="0.2">
      <c r="R3528" s="47"/>
      <c r="Z3528" s="1"/>
      <c r="AE3528" s="39"/>
    </row>
    <row r="3529" spans="18:31" ht="15" customHeight="1" x14ac:dyDescent="0.2">
      <c r="R3529" s="47"/>
      <c r="Z3529" s="1"/>
      <c r="AE3529" s="39"/>
    </row>
    <row r="3530" spans="18:31" ht="15" customHeight="1" x14ac:dyDescent="0.2">
      <c r="R3530" s="47"/>
      <c r="Z3530" s="1"/>
      <c r="AE3530" s="39"/>
    </row>
    <row r="3531" spans="18:31" ht="15" customHeight="1" x14ac:dyDescent="0.2">
      <c r="R3531" s="47"/>
      <c r="Z3531" s="1"/>
      <c r="AE3531" s="39"/>
    </row>
    <row r="3532" spans="18:31" ht="15" customHeight="1" x14ac:dyDescent="0.2">
      <c r="R3532" s="47"/>
      <c r="Z3532" s="1"/>
      <c r="AE3532" s="39"/>
    </row>
    <row r="3533" spans="18:31" ht="15" customHeight="1" x14ac:dyDescent="0.2">
      <c r="R3533" s="47"/>
      <c r="Z3533" s="1"/>
      <c r="AE3533" s="39"/>
    </row>
    <row r="3534" spans="18:31" ht="15" customHeight="1" x14ac:dyDescent="0.2">
      <c r="R3534" s="47"/>
      <c r="Z3534" s="1"/>
      <c r="AE3534" s="39"/>
    </row>
    <row r="3535" spans="18:31" ht="15" customHeight="1" x14ac:dyDescent="0.2">
      <c r="R3535" s="47"/>
      <c r="Z3535" s="1"/>
      <c r="AE3535" s="39"/>
    </row>
    <row r="3536" spans="18:31" ht="15" customHeight="1" x14ac:dyDescent="0.2">
      <c r="R3536" s="47"/>
      <c r="Z3536" s="1"/>
      <c r="AE3536" s="39"/>
    </row>
    <row r="3537" spans="18:31" ht="15" customHeight="1" x14ac:dyDescent="0.2">
      <c r="R3537" s="47"/>
      <c r="Z3537" s="1"/>
      <c r="AE3537" s="39"/>
    </row>
    <row r="3538" spans="18:31" ht="15" customHeight="1" x14ac:dyDescent="0.2">
      <c r="R3538" s="47"/>
      <c r="Z3538" s="1"/>
      <c r="AE3538" s="39"/>
    </row>
    <row r="3539" spans="18:31" ht="15" customHeight="1" x14ac:dyDescent="0.2">
      <c r="R3539" s="47"/>
      <c r="Z3539" s="1"/>
      <c r="AE3539" s="39"/>
    </row>
    <row r="3540" spans="18:31" ht="15" customHeight="1" x14ac:dyDescent="0.2">
      <c r="R3540" s="47"/>
      <c r="Z3540" s="1"/>
      <c r="AE3540" s="39"/>
    </row>
    <row r="3541" spans="18:31" ht="15" customHeight="1" x14ac:dyDescent="0.2">
      <c r="R3541" s="47"/>
      <c r="Z3541" s="1"/>
      <c r="AE3541" s="39"/>
    </row>
    <row r="3542" spans="18:31" ht="15" customHeight="1" x14ac:dyDescent="0.2">
      <c r="R3542" s="47"/>
      <c r="Z3542" s="1"/>
      <c r="AE3542" s="39"/>
    </row>
    <row r="3543" spans="18:31" ht="15" customHeight="1" x14ac:dyDescent="0.2">
      <c r="R3543" s="47"/>
      <c r="Z3543" s="1"/>
      <c r="AE3543" s="39"/>
    </row>
    <row r="3544" spans="18:31" ht="15" customHeight="1" x14ac:dyDescent="0.2">
      <c r="R3544" s="47"/>
      <c r="Z3544" s="1"/>
      <c r="AE3544" s="39"/>
    </row>
    <row r="3545" spans="18:31" ht="15" customHeight="1" x14ac:dyDescent="0.2">
      <c r="R3545" s="47"/>
      <c r="Z3545" s="1"/>
      <c r="AE3545" s="39"/>
    </row>
    <row r="3546" spans="18:31" ht="15" customHeight="1" x14ac:dyDescent="0.2">
      <c r="R3546" s="47"/>
      <c r="Z3546" s="1"/>
      <c r="AE3546" s="39"/>
    </row>
    <row r="3547" spans="18:31" ht="15" customHeight="1" x14ac:dyDescent="0.2">
      <c r="R3547" s="47"/>
      <c r="Z3547" s="1"/>
      <c r="AE3547" s="39"/>
    </row>
    <row r="3548" spans="18:31" ht="15" customHeight="1" x14ac:dyDescent="0.2">
      <c r="R3548" s="47"/>
      <c r="Z3548" s="1"/>
      <c r="AE3548" s="39"/>
    </row>
    <row r="3549" spans="18:31" ht="15" customHeight="1" x14ac:dyDescent="0.2">
      <c r="R3549" s="47"/>
      <c r="Z3549" s="1"/>
      <c r="AE3549" s="39"/>
    </row>
    <row r="3550" spans="18:31" ht="15" customHeight="1" x14ac:dyDescent="0.2">
      <c r="R3550" s="47"/>
      <c r="Z3550" s="1"/>
      <c r="AE3550" s="39"/>
    </row>
    <row r="3551" spans="18:31" ht="15" customHeight="1" x14ac:dyDescent="0.2">
      <c r="R3551" s="47"/>
      <c r="Z3551" s="1"/>
      <c r="AE3551" s="39"/>
    </row>
    <row r="3552" spans="18:31" ht="15" customHeight="1" x14ac:dyDescent="0.2">
      <c r="R3552" s="47"/>
      <c r="Z3552" s="1"/>
      <c r="AE3552" s="39"/>
    </row>
    <row r="3553" spans="18:31" ht="15" customHeight="1" x14ac:dyDescent="0.2">
      <c r="R3553" s="47"/>
      <c r="Z3553" s="1"/>
      <c r="AE3553" s="39"/>
    </row>
    <row r="3554" spans="18:31" ht="15" customHeight="1" x14ac:dyDescent="0.2">
      <c r="R3554" s="47"/>
      <c r="Z3554" s="1"/>
      <c r="AE3554" s="39"/>
    </row>
    <row r="3555" spans="18:31" ht="15" customHeight="1" x14ac:dyDescent="0.2">
      <c r="R3555" s="47"/>
      <c r="Z3555" s="1"/>
      <c r="AE3555" s="39"/>
    </row>
    <row r="3556" spans="18:31" ht="15" customHeight="1" x14ac:dyDescent="0.2">
      <c r="R3556" s="47"/>
      <c r="Z3556" s="1"/>
      <c r="AE3556" s="39"/>
    </row>
    <row r="3557" spans="18:31" ht="15" customHeight="1" x14ac:dyDescent="0.2">
      <c r="R3557" s="47"/>
      <c r="Z3557" s="1"/>
      <c r="AE3557" s="39"/>
    </row>
    <row r="3558" spans="18:31" ht="15" customHeight="1" x14ac:dyDescent="0.2">
      <c r="R3558" s="47"/>
      <c r="Z3558" s="1"/>
      <c r="AE3558" s="39"/>
    </row>
    <row r="3559" spans="18:31" ht="15" customHeight="1" x14ac:dyDescent="0.2">
      <c r="R3559" s="47"/>
      <c r="Z3559" s="1"/>
      <c r="AE3559" s="39"/>
    </row>
    <row r="3560" spans="18:31" ht="15" customHeight="1" x14ac:dyDescent="0.2">
      <c r="R3560" s="47"/>
      <c r="Z3560" s="1"/>
      <c r="AE3560" s="39"/>
    </row>
    <row r="3561" spans="18:31" ht="15" customHeight="1" x14ac:dyDescent="0.2">
      <c r="R3561" s="47"/>
      <c r="Z3561" s="1"/>
      <c r="AE3561" s="39"/>
    </row>
    <row r="3562" spans="18:31" ht="15" customHeight="1" x14ac:dyDescent="0.2">
      <c r="R3562" s="47"/>
      <c r="Z3562" s="1"/>
      <c r="AE3562" s="39"/>
    </row>
    <row r="3563" spans="18:31" ht="15" customHeight="1" x14ac:dyDescent="0.2">
      <c r="R3563" s="47"/>
      <c r="Z3563" s="1"/>
      <c r="AE3563" s="39"/>
    </row>
    <row r="3564" spans="18:31" ht="15" customHeight="1" x14ac:dyDescent="0.2">
      <c r="R3564" s="47"/>
      <c r="Z3564" s="1"/>
      <c r="AE3564" s="39"/>
    </row>
    <row r="3565" spans="18:31" ht="15" customHeight="1" x14ac:dyDescent="0.2">
      <c r="R3565" s="47"/>
      <c r="Z3565" s="1"/>
      <c r="AE3565" s="39"/>
    </row>
    <row r="3566" spans="18:31" ht="15" customHeight="1" x14ac:dyDescent="0.2">
      <c r="R3566" s="47"/>
      <c r="Z3566" s="1"/>
      <c r="AE3566" s="39"/>
    </row>
    <row r="3567" spans="18:31" ht="15" customHeight="1" x14ac:dyDescent="0.2">
      <c r="R3567" s="47"/>
      <c r="Z3567" s="1"/>
      <c r="AE3567" s="39"/>
    </row>
    <row r="3568" spans="18:31" ht="15" customHeight="1" x14ac:dyDescent="0.2">
      <c r="R3568" s="47"/>
      <c r="Z3568" s="1"/>
      <c r="AE3568" s="39"/>
    </row>
    <row r="3569" spans="18:31" ht="15" customHeight="1" x14ac:dyDescent="0.2">
      <c r="R3569" s="47"/>
      <c r="Z3569" s="1"/>
      <c r="AE3569" s="39"/>
    </row>
    <row r="3570" spans="18:31" ht="15" customHeight="1" x14ac:dyDescent="0.2">
      <c r="R3570" s="47"/>
      <c r="Z3570" s="1"/>
      <c r="AE3570" s="39"/>
    </row>
    <row r="3571" spans="18:31" ht="15" customHeight="1" x14ac:dyDescent="0.2">
      <c r="R3571" s="47"/>
      <c r="Z3571" s="1"/>
      <c r="AE3571" s="39"/>
    </row>
    <row r="3572" spans="18:31" ht="15" customHeight="1" x14ac:dyDescent="0.2">
      <c r="R3572" s="47"/>
      <c r="Z3572" s="1"/>
      <c r="AE3572" s="39"/>
    </row>
    <row r="3573" spans="18:31" ht="15" customHeight="1" x14ac:dyDescent="0.2">
      <c r="R3573" s="47"/>
      <c r="Z3573" s="1"/>
      <c r="AE3573" s="39"/>
    </row>
    <row r="3574" spans="18:31" ht="15" customHeight="1" x14ac:dyDescent="0.2">
      <c r="R3574" s="47"/>
      <c r="Z3574" s="1"/>
      <c r="AE3574" s="39"/>
    </row>
    <row r="3575" spans="18:31" ht="15" customHeight="1" x14ac:dyDescent="0.2">
      <c r="R3575" s="47"/>
      <c r="Z3575" s="1"/>
      <c r="AE3575" s="39"/>
    </row>
    <row r="3576" spans="18:31" ht="15" customHeight="1" x14ac:dyDescent="0.2">
      <c r="R3576" s="47"/>
      <c r="Z3576" s="1"/>
      <c r="AE3576" s="39"/>
    </row>
    <row r="3577" spans="18:31" ht="15" customHeight="1" x14ac:dyDescent="0.2">
      <c r="R3577" s="47"/>
      <c r="Z3577" s="1"/>
      <c r="AE3577" s="39"/>
    </row>
    <row r="3578" spans="18:31" ht="15" customHeight="1" x14ac:dyDescent="0.2">
      <c r="R3578" s="47"/>
      <c r="Z3578" s="1"/>
      <c r="AE3578" s="39"/>
    </row>
    <row r="3579" spans="18:31" ht="15" customHeight="1" x14ac:dyDescent="0.2">
      <c r="R3579" s="47"/>
      <c r="Z3579" s="1"/>
      <c r="AE3579" s="39"/>
    </row>
    <row r="3580" spans="18:31" ht="15" customHeight="1" x14ac:dyDescent="0.2">
      <c r="R3580" s="47"/>
      <c r="Z3580" s="1"/>
      <c r="AE3580" s="39"/>
    </row>
    <row r="3581" spans="18:31" ht="15" customHeight="1" x14ac:dyDescent="0.2">
      <c r="R3581" s="47"/>
      <c r="Z3581" s="1"/>
      <c r="AE3581" s="39"/>
    </row>
    <row r="3582" spans="18:31" ht="15" customHeight="1" x14ac:dyDescent="0.2">
      <c r="R3582" s="47"/>
      <c r="Z3582" s="1"/>
      <c r="AE3582" s="39"/>
    </row>
    <row r="3583" spans="18:31" ht="15" customHeight="1" x14ac:dyDescent="0.2">
      <c r="R3583" s="47"/>
      <c r="Z3583" s="1"/>
      <c r="AE3583" s="39"/>
    </row>
    <row r="3584" spans="18:31" ht="15" customHeight="1" x14ac:dyDescent="0.2">
      <c r="R3584" s="47"/>
      <c r="Z3584" s="1"/>
      <c r="AE3584" s="39"/>
    </row>
    <row r="3585" spans="18:31" ht="15" customHeight="1" x14ac:dyDescent="0.2">
      <c r="R3585" s="47"/>
      <c r="Z3585" s="1"/>
      <c r="AE3585" s="39"/>
    </row>
    <row r="3586" spans="18:31" ht="15" customHeight="1" x14ac:dyDescent="0.2">
      <c r="R3586" s="47"/>
      <c r="Z3586" s="1"/>
      <c r="AE3586" s="39"/>
    </row>
    <row r="3587" spans="18:31" ht="15" customHeight="1" x14ac:dyDescent="0.2">
      <c r="R3587" s="47"/>
      <c r="Z3587" s="1"/>
      <c r="AE3587" s="39"/>
    </row>
    <row r="3588" spans="18:31" ht="15" customHeight="1" x14ac:dyDescent="0.2">
      <c r="R3588" s="47"/>
      <c r="Z3588" s="1"/>
      <c r="AE3588" s="39"/>
    </row>
    <row r="3589" spans="18:31" ht="15" customHeight="1" x14ac:dyDescent="0.2">
      <c r="R3589" s="47"/>
      <c r="Z3589" s="1"/>
      <c r="AE3589" s="39"/>
    </row>
    <row r="3590" spans="18:31" ht="15" customHeight="1" x14ac:dyDescent="0.2">
      <c r="R3590" s="47"/>
      <c r="Z3590" s="1"/>
      <c r="AE3590" s="39"/>
    </row>
    <row r="3591" spans="18:31" ht="15" customHeight="1" x14ac:dyDescent="0.2">
      <c r="R3591" s="47"/>
      <c r="Z3591" s="1"/>
      <c r="AE3591" s="39"/>
    </row>
    <row r="3592" spans="18:31" ht="15" customHeight="1" x14ac:dyDescent="0.2">
      <c r="R3592" s="47"/>
      <c r="Z3592" s="1"/>
      <c r="AE3592" s="39"/>
    </row>
    <row r="3593" spans="18:31" ht="15" customHeight="1" x14ac:dyDescent="0.2">
      <c r="R3593" s="47"/>
      <c r="Z3593" s="1"/>
      <c r="AE3593" s="39"/>
    </row>
    <row r="3594" spans="18:31" ht="15" customHeight="1" x14ac:dyDescent="0.2">
      <c r="R3594" s="47"/>
      <c r="Z3594" s="1"/>
      <c r="AE3594" s="39"/>
    </row>
    <row r="3595" spans="18:31" ht="15" customHeight="1" x14ac:dyDescent="0.2">
      <c r="R3595" s="47"/>
      <c r="Z3595" s="1"/>
      <c r="AE3595" s="39"/>
    </row>
    <row r="3596" spans="18:31" ht="15" customHeight="1" x14ac:dyDescent="0.2">
      <c r="R3596" s="47"/>
      <c r="Z3596" s="1"/>
      <c r="AE3596" s="39"/>
    </row>
    <row r="3597" spans="18:31" ht="15" customHeight="1" x14ac:dyDescent="0.2">
      <c r="R3597" s="47"/>
      <c r="Z3597" s="1"/>
      <c r="AE3597" s="39"/>
    </row>
    <row r="3598" spans="18:31" ht="15" customHeight="1" x14ac:dyDescent="0.2">
      <c r="R3598" s="47"/>
      <c r="Z3598" s="1"/>
      <c r="AE3598" s="39"/>
    </row>
    <row r="3599" spans="18:31" ht="15" customHeight="1" x14ac:dyDescent="0.2">
      <c r="R3599" s="47"/>
      <c r="Z3599" s="1"/>
      <c r="AE3599" s="39"/>
    </row>
    <row r="3600" spans="18:31" ht="15" customHeight="1" x14ac:dyDescent="0.2">
      <c r="R3600" s="47"/>
      <c r="Z3600" s="1"/>
      <c r="AE3600" s="39"/>
    </row>
    <row r="3601" spans="18:31" ht="15" customHeight="1" x14ac:dyDescent="0.2">
      <c r="R3601" s="47"/>
      <c r="Z3601" s="1"/>
      <c r="AE3601" s="39"/>
    </row>
    <row r="3602" spans="18:31" ht="15" customHeight="1" x14ac:dyDescent="0.2">
      <c r="R3602" s="47"/>
      <c r="Z3602" s="1"/>
      <c r="AE3602" s="39"/>
    </row>
    <row r="3603" spans="18:31" ht="15" customHeight="1" x14ac:dyDescent="0.2">
      <c r="R3603" s="47"/>
      <c r="Z3603" s="1"/>
      <c r="AE3603" s="39"/>
    </row>
    <row r="3604" spans="18:31" ht="15" customHeight="1" x14ac:dyDescent="0.2">
      <c r="R3604" s="47"/>
      <c r="Z3604" s="1"/>
      <c r="AE3604" s="39"/>
    </row>
    <row r="3605" spans="18:31" ht="15" customHeight="1" x14ac:dyDescent="0.2">
      <c r="R3605" s="47"/>
      <c r="Z3605" s="1"/>
      <c r="AE3605" s="39"/>
    </row>
    <row r="3606" spans="18:31" ht="15" customHeight="1" x14ac:dyDescent="0.2">
      <c r="R3606" s="47"/>
      <c r="Z3606" s="1"/>
      <c r="AE3606" s="39"/>
    </row>
    <row r="3607" spans="18:31" ht="15" customHeight="1" x14ac:dyDescent="0.2">
      <c r="R3607" s="47"/>
      <c r="Z3607" s="1"/>
      <c r="AE3607" s="39"/>
    </row>
    <row r="3608" spans="18:31" ht="15" customHeight="1" x14ac:dyDescent="0.2">
      <c r="R3608" s="47"/>
      <c r="Z3608" s="1"/>
      <c r="AE3608" s="39"/>
    </row>
    <row r="3609" spans="18:31" ht="15" customHeight="1" x14ac:dyDescent="0.2">
      <c r="R3609" s="47"/>
      <c r="Z3609" s="1"/>
      <c r="AE3609" s="39"/>
    </row>
    <row r="3610" spans="18:31" ht="15" customHeight="1" x14ac:dyDescent="0.2">
      <c r="R3610" s="47"/>
      <c r="Z3610" s="1"/>
      <c r="AE3610" s="39"/>
    </row>
    <row r="3611" spans="18:31" ht="15" customHeight="1" x14ac:dyDescent="0.2">
      <c r="R3611" s="47"/>
      <c r="Z3611" s="1"/>
      <c r="AE3611" s="39"/>
    </row>
    <row r="3612" spans="18:31" ht="15" customHeight="1" x14ac:dyDescent="0.2">
      <c r="R3612" s="47"/>
      <c r="Z3612" s="1"/>
      <c r="AE3612" s="39"/>
    </row>
    <row r="3613" spans="18:31" ht="15" customHeight="1" x14ac:dyDescent="0.2">
      <c r="R3613" s="47"/>
      <c r="Z3613" s="1"/>
      <c r="AE3613" s="39"/>
    </row>
    <row r="3614" spans="18:31" ht="15" customHeight="1" x14ac:dyDescent="0.2">
      <c r="R3614" s="47"/>
      <c r="Z3614" s="1"/>
      <c r="AE3614" s="39"/>
    </row>
    <row r="3615" spans="18:31" ht="15" customHeight="1" x14ac:dyDescent="0.2">
      <c r="R3615" s="47"/>
      <c r="Z3615" s="1"/>
      <c r="AE3615" s="39"/>
    </row>
    <row r="3616" spans="18:31" ht="15" customHeight="1" x14ac:dyDescent="0.2">
      <c r="R3616" s="47"/>
      <c r="Z3616" s="1"/>
      <c r="AE3616" s="39"/>
    </row>
    <row r="3617" spans="18:31" ht="15" customHeight="1" x14ac:dyDescent="0.2">
      <c r="R3617" s="47"/>
      <c r="Z3617" s="1"/>
      <c r="AE3617" s="39"/>
    </row>
    <row r="3618" spans="18:31" ht="15" customHeight="1" x14ac:dyDescent="0.2">
      <c r="R3618" s="47"/>
      <c r="Z3618" s="1"/>
      <c r="AE3618" s="39"/>
    </row>
    <row r="3619" spans="18:31" ht="15" customHeight="1" x14ac:dyDescent="0.2">
      <c r="R3619" s="47"/>
      <c r="Z3619" s="1"/>
      <c r="AE3619" s="39"/>
    </row>
    <row r="3620" spans="18:31" ht="15" customHeight="1" x14ac:dyDescent="0.2">
      <c r="R3620" s="47"/>
      <c r="Z3620" s="1"/>
      <c r="AE3620" s="39"/>
    </row>
    <row r="3621" spans="18:31" ht="15" customHeight="1" x14ac:dyDescent="0.2">
      <c r="R3621" s="47"/>
      <c r="Z3621" s="1"/>
      <c r="AE3621" s="39"/>
    </row>
    <row r="3622" spans="18:31" ht="15" customHeight="1" x14ac:dyDescent="0.2">
      <c r="R3622" s="47"/>
      <c r="Z3622" s="1"/>
      <c r="AE3622" s="39"/>
    </row>
    <row r="3623" spans="18:31" ht="15" customHeight="1" x14ac:dyDescent="0.2">
      <c r="R3623" s="47"/>
      <c r="Z3623" s="1"/>
      <c r="AE3623" s="39"/>
    </row>
    <row r="3624" spans="18:31" ht="15" customHeight="1" x14ac:dyDescent="0.2">
      <c r="R3624" s="47"/>
      <c r="Z3624" s="1"/>
      <c r="AE3624" s="39"/>
    </row>
    <row r="3625" spans="18:31" ht="15" customHeight="1" x14ac:dyDescent="0.2">
      <c r="R3625" s="47"/>
      <c r="Z3625" s="1"/>
      <c r="AE3625" s="39"/>
    </row>
    <row r="3626" spans="18:31" ht="15" customHeight="1" x14ac:dyDescent="0.2">
      <c r="R3626" s="47"/>
      <c r="Z3626" s="1"/>
      <c r="AE3626" s="39"/>
    </row>
    <row r="3627" spans="18:31" ht="15" customHeight="1" x14ac:dyDescent="0.2">
      <c r="R3627" s="47"/>
      <c r="Z3627" s="1"/>
      <c r="AE3627" s="39"/>
    </row>
    <row r="3628" spans="18:31" ht="15" customHeight="1" x14ac:dyDescent="0.2">
      <c r="R3628" s="47"/>
      <c r="Z3628" s="1"/>
      <c r="AE3628" s="39"/>
    </row>
    <row r="3629" spans="18:31" ht="15" customHeight="1" x14ac:dyDescent="0.2">
      <c r="R3629" s="47"/>
      <c r="Z3629" s="1"/>
      <c r="AE3629" s="39"/>
    </row>
    <row r="3630" spans="18:31" ht="15" customHeight="1" x14ac:dyDescent="0.2">
      <c r="R3630" s="47"/>
      <c r="Z3630" s="1"/>
      <c r="AE3630" s="39"/>
    </row>
    <row r="3631" spans="18:31" ht="15" customHeight="1" x14ac:dyDescent="0.2">
      <c r="R3631" s="47"/>
      <c r="Z3631" s="1"/>
      <c r="AE3631" s="39"/>
    </row>
    <row r="3632" spans="18:31" ht="15" customHeight="1" x14ac:dyDescent="0.2">
      <c r="R3632" s="47"/>
      <c r="Z3632" s="1"/>
      <c r="AE3632" s="39"/>
    </row>
    <row r="3633" spans="18:31" ht="15" customHeight="1" x14ac:dyDescent="0.2">
      <c r="R3633" s="47"/>
      <c r="Z3633" s="1"/>
      <c r="AE3633" s="39"/>
    </row>
    <row r="3634" spans="18:31" ht="15" customHeight="1" x14ac:dyDescent="0.2">
      <c r="R3634" s="47"/>
      <c r="Z3634" s="1"/>
      <c r="AE3634" s="39"/>
    </row>
    <row r="3635" spans="18:31" ht="15" customHeight="1" x14ac:dyDescent="0.2">
      <c r="R3635" s="47"/>
      <c r="Z3635" s="1"/>
      <c r="AE3635" s="39"/>
    </row>
    <row r="3636" spans="18:31" ht="15" customHeight="1" x14ac:dyDescent="0.2">
      <c r="R3636" s="47"/>
      <c r="Z3636" s="1"/>
      <c r="AE3636" s="39"/>
    </row>
    <row r="3637" spans="18:31" ht="15" customHeight="1" x14ac:dyDescent="0.2">
      <c r="R3637" s="47"/>
      <c r="Z3637" s="1"/>
      <c r="AE3637" s="39"/>
    </row>
    <row r="3638" spans="18:31" ht="15" customHeight="1" x14ac:dyDescent="0.2">
      <c r="R3638" s="47"/>
      <c r="Z3638" s="1"/>
      <c r="AE3638" s="39"/>
    </row>
    <row r="3639" spans="18:31" ht="15" customHeight="1" x14ac:dyDescent="0.2">
      <c r="R3639" s="47"/>
      <c r="Z3639" s="1"/>
      <c r="AE3639" s="39"/>
    </row>
    <row r="3640" spans="18:31" ht="15" customHeight="1" x14ac:dyDescent="0.2">
      <c r="R3640" s="47"/>
      <c r="Z3640" s="1"/>
      <c r="AE3640" s="39"/>
    </row>
    <row r="3641" spans="18:31" ht="15" customHeight="1" x14ac:dyDescent="0.2">
      <c r="R3641" s="47"/>
      <c r="Z3641" s="1"/>
      <c r="AE3641" s="39"/>
    </row>
    <row r="3642" spans="18:31" ht="15" customHeight="1" x14ac:dyDescent="0.2">
      <c r="R3642" s="47"/>
      <c r="Z3642" s="1"/>
      <c r="AE3642" s="39"/>
    </row>
    <row r="3643" spans="18:31" ht="15" customHeight="1" x14ac:dyDescent="0.2">
      <c r="R3643" s="47"/>
      <c r="Z3643" s="1"/>
      <c r="AE3643" s="39"/>
    </row>
    <row r="3644" spans="18:31" ht="15" customHeight="1" x14ac:dyDescent="0.2">
      <c r="R3644" s="47"/>
      <c r="Z3644" s="1"/>
      <c r="AE3644" s="39"/>
    </row>
    <row r="3645" spans="18:31" ht="15" customHeight="1" x14ac:dyDescent="0.2">
      <c r="R3645" s="47"/>
      <c r="Z3645" s="1"/>
      <c r="AE3645" s="39"/>
    </row>
    <row r="3646" spans="18:31" ht="15" customHeight="1" x14ac:dyDescent="0.2">
      <c r="R3646" s="47"/>
      <c r="Z3646" s="1"/>
      <c r="AE3646" s="39"/>
    </row>
    <row r="3647" spans="18:31" ht="15" customHeight="1" x14ac:dyDescent="0.2">
      <c r="R3647" s="47"/>
      <c r="Z3647" s="1"/>
      <c r="AE3647" s="39"/>
    </row>
    <row r="3648" spans="18:31" ht="15" customHeight="1" x14ac:dyDescent="0.2">
      <c r="R3648" s="47"/>
      <c r="Z3648" s="1"/>
      <c r="AE3648" s="39"/>
    </row>
    <row r="3649" spans="18:31" ht="15" customHeight="1" x14ac:dyDescent="0.2">
      <c r="R3649" s="47"/>
      <c r="Z3649" s="1"/>
      <c r="AE3649" s="39"/>
    </row>
    <row r="3650" spans="18:31" ht="15" customHeight="1" x14ac:dyDescent="0.2">
      <c r="R3650" s="47"/>
      <c r="Z3650" s="1"/>
      <c r="AE3650" s="39"/>
    </row>
    <row r="3651" spans="18:31" ht="15" customHeight="1" x14ac:dyDescent="0.2">
      <c r="R3651" s="47"/>
      <c r="Z3651" s="1"/>
      <c r="AE3651" s="39"/>
    </row>
    <row r="3652" spans="18:31" ht="15" customHeight="1" x14ac:dyDescent="0.2">
      <c r="R3652" s="47"/>
      <c r="Z3652" s="1"/>
      <c r="AE3652" s="39"/>
    </row>
    <row r="3653" spans="18:31" ht="15" customHeight="1" x14ac:dyDescent="0.2">
      <c r="R3653" s="47"/>
      <c r="Z3653" s="1"/>
      <c r="AE3653" s="39"/>
    </row>
    <row r="3654" spans="18:31" ht="15" customHeight="1" x14ac:dyDescent="0.2">
      <c r="R3654" s="47"/>
      <c r="Z3654" s="1"/>
      <c r="AE3654" s="39"/>
    </row>
    <row r="3655" spans="18:31" ht="15" customHeight="1" x14ac:dyDescent="0.2">
      <c r="R3655" s="47"/>
      <c r="Z3655" s="1"/>
      <c r="AE3655" s="39"/>
    </row>
    <row r="3656" spans="18:31" ht="15" customHeight="1" x14ac:dyDescent="0.2">
      <c r="R3656" s="47"/>
      <c r="Z3656" s="1"/>
      <c r="AE3656" s="39"/>
    </row>
    <row r="3657" spans="18:31" ht="15" customHeight="1" x14ac:dyDescent="0.2">
      <c r="R3657" s="47"/>
      <c r="Z3657" s="1"/>
      <c r="AE3657" s="39"/>
    </row>
    <row r="3658" spans="18:31" ht="15" customHeight="1" x14ac:dyDescent="0.2">
      <c r="R3658" s="47"/>
      <c r="Z3658" s="1"/>
      <c r="AE3658" s="39"/>
    </row>
    <row r="3659" spans="18:31" ht="15" customHeight="1" x14ac:dyDescent="0.2">
      <c r="R3659" s="47"/>
      <c r="Z3659" s="1"/>
      <c r="AE3659" s="39"/>
    </row>
    <row r="3660" spans="18:31" ht="15" customHeight="1" x14ac:dyDescent="0.2">
      <c r="R3660" s="47"/>
      <c r="Z3660" s="1"/>
      <c r="AE3660" s="39"/>
    </row>
    <row r="3661" spans="18:31" ht="15" customHeight="1" x14ac:dyDescent="0.2">
      <c r="R3661" s="47"/>
      <c r="Z3661" s="1"/>
      <c r="AE3661" s="39"/>
    </row>
    <row r="3662" spans="18:31" ht="15" customHeight="1" x14ac:dyDescent="0.2">
      <c r="R3662" s="47"/>
      <c r="Z3662" s="1"/>
      <c r="AE3662" s="39"/>
    </row>
    <row r="3663" spans="18:31" ht="15" customHeight="1" x14ac:dyDescent="0.2">
      <c r="R3663" s="47"/>
      <c r="Z3663" s="1"/>
      <c r="AE3663" s="39"/>
    </row>
    <row r="3664" spans="18:31" ht="15" customHeight="1" x14ac:dyDescent="0.2">
      <c r="R3664" s="47"/>
      <c r="Z3664" s="1"/>
      <c r="AE3664" s="39"/>
    </row>
    <row r="3665" spans="18:31" ht="15" customHeight="1" x14ac:dyDescent="0.2">
      <c r="R3665" s="47"/>
      <c r="Z3665" s="1"/>
      <c r="AE3665" s="39"/>
    </row>
    <row r="3666" spans="18:31" ht="15" customHeight="1" x14ac:dyDescent="0.2">
      <c r="R3666" s="47"/>
      <c r="Z3666" s="1"/>
      <c r="AE3666" s="39"/>
    </row>
    <row r="3667" spans="18:31" ht="15" customHeight="1" x14ac:dyDescent="0.2">
      <c r="R3667" s="47"/>
      <c r="Z3667" s="1"/>
      <c r="AE3667" s="39"/>
    </row>
    <row r="3668" spans="18:31" ht="15" customHeight="1" x14ac:dyDescent="0.2">
      <c r="R3668" s="47"/>
      <c r="Z3668" s="1"/>
      <c r="AE3668" s="39"/>
    </row>
    <row r="3669" spans="18:31" ht="15" customHeight="1" x14ac:dyDescent="0.2">
      <c r="R3669" s="47"/>
      <c r="Z3669" s="1"/>
      <c r="AE3669" s="39"/>
    </row>
    <row r="3670" spans="18:31" ht="15" customHeight="1" x14ac:dyDescent="0.2">
      <c r="R3670" s="47"/>
      <c r="Z3670" s="1"/>
      <c r="AE3670" s="39"/>
    </row>
    <row r="3671" spans="18:31" ht="15" customHeight="1" x14ac:dyDescent="0.2">
      <c r="R3671" s="47"/>
      <c r="Z3671" s="1"/>
      <c r="AE3671" s="39"/>
    </row>
    <row r="3672" spans="18:31" ht="15" customHeight="1" x14ac:dyDescent="0.2">
      <c r="R3672" s="47"/>
      <c r="Z3672" s="1"/>
      <c r="AE3672" s="39"/>
    </row>
    <row r="3673" spans="18:31" ht="15" customHeight="1" x14ac:dyDescent="0.2">
      <c r="R3673" s="47"/>
      <c r="Z3673" s="1"/>
      <c r="AE3673" s="39"/>
    </row>
    <row r="3674" spans="18:31" ht="15" customHeight="1" x14ac:dyDescent="0.2">
      <c r="R3674" s="47"/>
      <c r="Z3674" s="1"/>
      <c r="AE3674" s="39"/>
    </row>
    <row r="3675" spans="18:31" ht="15" customHeight="1" x14ac:dyDescent="0.2">
      <c r="R3675" s="47"/>
      <c r="Z3675" s="1"/>
      <c r="AE3675" s="39"/>
    </row>
    <row r="3676" spans="18:31" ht="15" customHeight="1" x14ac:dyDescent="0.2">
      <c r="R3676" s="47"/>
      <c r="Z3676" s="1"/>
      <c r="AE3676" s="39"/>
    </row>
    <row r="3677" spans="18:31" ht="15" customHeight="1" x14ac:dyDescent="0.2">
      <c r="R3677" s="47"/>
      <c r="Z3677" s="1"/>
      <c r="AE3677" s="39"/>
    </row>
    <row r="3678" spans="18:31" ht="15" customHeight="1" x14ac:dyDescent="0.2">
      <c r="R3678" s="47"/>
      <c r="Z3678" s="1"/>
      <c r="AE3678" s="39"/>
    </row>
    <row r="3679" spans="18:31" ht="15" customHeight="1" x14ac:dyDescent="0.2">
      <c r="R3679" s="47"/>
      <c r="Z3679" s="1"/>
      <c r="AE3679" s="39"/>
    </row>
    <row r="3680" spans="18:31" ht="15" customHeight="1" x14ac:dyDescent="0.2">
      <c r="R3680" s="47"/>
      <c r="Z3680" s="1"/>
      <c r="AE3680" s="39"/>
    </row>
    <row r="3681" spans="18:31" ht="15" customHeight="1" x14ac:dyDescent="0.2">
      <c r="R3681" s="47"/>
      <c r="Z3681" s="1"/>
      <c r="AE3681" s="39"/>
    </row>
    <row r="3682" spans="18:31" ht="15" customHeight="1" x14ac:dyDescent="0.2">
      <c r="R3682" s="47"/>
      <c r="Z3682" s="1"/>
      <c r="AE3682" s="39"/>
    </row>
    <row r="3683" spans="18:31" ht="15" customHeight="1" x14ac:dyDescent="0.2">
      <c r="R3683" s="47"/>
      <c r="Z3683" s="1"/>
      <c r="AE3683" s="39"/>
    </row>
    <row r="3684" spans="18:31" ht="15" customHeight="1" x14ac:dyDescent="0.2">
      <c r="R3684" s="47"/>
      <c r="Z3684" s="1"/>
      <c r="AE3684" s="39"/>
    </row>
    <row r="3685" spans="18:31" ht="15" customHeight="1" x14ac:dyDescent="0.2">
      <c r="R3685" s="47"/>
      <c r="Z3685" s="1"/>
      <c r="AE3685" s="39"/>
    </row>
    <row r="3686" spans="18:31" ht="15" customHeight="1" x14ac:dyDescent="0.2">
      <c r="R3686" s="47"/>
      <c r="Z3686" s="1"/>
      <c r="AE3686" s="39"/>
    </row>
    <row r="3687" spans="18:31" ht="15" customHeight="1" x14ac:dyDescent="0.2">
      <c r="R3687" s="47"/>
      <c r="Z3687" s="1"/>
      <c r="AE3687" s="39"/>
    </row>
    <row r="3688" spans="18:31" ht="15" customHeight="1" x14ac:dyDescent="0.2">
      <c r="R3688" s="47"/>
      <c r="Z3688" s="1"/>
      <c r="AE3688" s="39"/>
    </row>
    <row r="3689" spans="18:31" ht="15" customHeight="1" x14ac:dyDescent="0.2">
      <c r="R3689" s="47"/>
      <c r="Z3689" s="1"/>
      <c r="AE3689" s="39"/>
    </row>
    <row r="3690" spans="18:31" ht="15" customHeight="1" x14ac:dyDescent="0.2">
      <c r="R3690" s="47"/>
      <c r="Z3690" s="1"/>
      <c r="AE3690" s="39"/>
    </row>
    <row r="3691" spans="18:31" ht="15" customHeight="1" x14ac:dyDescent="0.2">
      <c r="R3691" s="47"/>
      <c r="Z3691" s="1"/>
      <c r="AE3691" s="39"/>
    </row>
    <row r="3692" spans="18:31" ht="15" customHeight="1" x14ac:dyDescent="0.2">
      <c r="R3692" s="47"/>
      <c r="Z3692" s="1"/>
      <c r="AE3692" s="39"/>
    </row>
    <row r="3693" spans="18:31" ht="15" customHeight="1" x14ac:dyDescent="0.2">
      <c r="R3693" s="47"/>
      <c r="Z3693" s="1"/>
      <c r="AE3693" s="39"/>
    </row>
    <row r="3694" spans="18:31" ht="15" customHeight="1" x14ac:dyDescent="0.2">
      <c r="R3694" s="47"/>
      <c r="Z3694" s="1"/>
      <c r="AE3694" s="39"/>
    </row>
    <row r="3695" spans="18:31" ht="15" customHeight="1" x14ac:dyDescent="0.2">
      <c r="R3695" s="47"/>
      <c r="Z3695" s="1"/>
      <c r="AE3695" s="39"/>
    </row>
    <row r="3696" spans="18:31" ht="15" customHeight="1" x14ac:dyDescent="0.2">
      <c r="R3696" s="47"/>
      <c r="Z3696" s="1"/>
      <c r="AE3696" s="39"/>
    </row>
    <row r="3697" spans="18:31" ht="15" customHeight="1" x14ac:dyDescent="0.2">
      <c r="R3697" s="47"/>
      <c r="Z3697" s="1"/>
      <c r="AE3697" s="39"/>
    </row>
    <row r="3698" spans="18:31" ht="15" customHeight="1" x14ac:dyDescent="0.2">
      <c r="R3698" s="47"/>
      <c r="Z3698" s="1"/>
      <c r="AE3698" s="39"/>
    </row>
    <row r="3699" spans="18:31" ht="15" customHeight="1" x14ac:dyDescent="0.2">
      <c r="R3699" s="47"/>
      <c r="Z3699" s="1"/>
      <c r="AE3699" s="39"/>
    </row>
    <row r="3700" spans="18:31" ht="15" customHeight="1" x14ac:dyDescent="0.2">
      <c r="R3700" s="47"/>
      <c r="Z3700" s="1"/>
      <c r="AE3700" s="39"/>
    </row>
    <row r="3701" spans="18:31" ht="15" customHeight="1" x14ac:dyDescent="0.2">
      <c r="R3701" s="47"/>
      <c r="Z3701" s="1"/>
      <c r="AE3701" s="39"/>
    </row>
    <row r="3702" spans="18:31" ht="15" customHeight="1" x14ac:dyDescent="0.2">
      <c r="R3702" s="47"/>
      <c r="Z3702" s="1"/>
      <c r="AE3702" s="39"/>
    </row>
    <row r="3703" spans="18:31" ht="15" customHeight="1" x14ac:dyDescent="0.2">
      <c r="R3703" s="47"/>
      <c r="Z3703" s="1"/>
      <c r="AE3703" s="39"/>
    </row>
    <row r="3704" spans="18:31" ht="15" customHeight="1" x14ac:dyDescent="0.2">
      <c r="R3704" s="47"/>
      <c r="Z3704" s="1"/>
      <c r="AE3704" s="39"/>
    </row>
    <row r="3705" spans="18:31" ht="15" customHeight="1" x14ac:dyDescent="0.2">
      <c r="R3705" s="47"/>
      <c r="Z3705" s="1"/>
      <c r="AE3705" s="39"/>
    </row>
    <row r="3706" spans="18:31" ht="15" customHeight="1" x14ac:dyDescent="0.2">
      <c r="R3706" s="47"/>
      <c r="Z3706" s="1"/>
      <c r="AE3706" s="39"/>
    </row>
    <row r="3707" spans="18:31" ht="15" customHeight="1" x14ac:dyDescent="0.2">
      <c r="R3707" s="47"/>
      <c r="Z3707" s="1"/>
      <c r="AE3707" s="39"/>
    </row>
    <row r="3708" spans="18:31" ht="15" customHeight="1" x14ac:dyDescent="0.2">
      <c r="R3708" s="47"/>
      <c r="Z3708" s="1"/>
      <c r="AE3708" s="39"/>
    </row>
    <row r="3709" spans="18:31" ht="15" customHeight="1" x14ac:dyDescent="0.2">
      <c r="R3709" s="47"/>
      <c r="Z3709" s="1"/>
      <c r="AE3709" s="39"/>
    </row>
    <row r="3710" spans="18:31" ht="15" customHeight="1" x14ac:dyDescent="0.2">
      <c r="R3710" s="47"/>
      <c r="Z3710" s="1"/>
      <c r="AE3710" s="39"/>
    </row>
    <row r="3711" spans="18:31" ht="15" customHeight="1" x14ac:dyDescent="0.2">
      <c r="R3711" s="47"/>
      <c r="Z3711" s="1"/>
      <c r="AE3711" s="39"/>
    </row>
    <row r="3712" spans="18:31" ht="15" customHeight="1" x14ac:dyDescent="0.2">
      <c r="R3712" s="47"/>
      <c r="Z3712" s="1"/>
      <c r="AE3712" s="39"/>
    </row>
    <row r="3713" spans="18:31" ht="15" customHeight="1" x14ac:dyDescent="0.2">
      <c r="R3713" s="47"/>
      <c r="Z3713" s="1"/>
      <c r="AE3713" s="39"/>
    </row>
    <row r="3714" spans="18:31" ht="15" customHeight="1" x14ac:dyDescent="0.2">
      <c r="R3714" s="47"/>
      <c r="Z3714" s="1"/>
      <c r="AE3714" s="39"/>
    </row>
    <row r="3715" spans="18:31" ht="15" customHeight="1" x14ac:dyDescent="0.2">
      <c r="R3715" s="47"/>
      <c r="Z3715" s="1"/>
      <c r="AE3715" s="39"/>
    </row>
    <row r="3716" spans="18:31" ht="15" customHeight="1" x14ac:dyDescent="0.2">
      <c r="R3716" s="47"/>
      <c r="Z3716" s="1"/>
      <c r="AE3716" s="39"/>
    </row>
    <row r="3717" spans="18:31" ht="15" customHeight="1" x14ac:dyDescent="0.2">
      <c r="R3717" s="47"/>
      <c r="Z3717" s="1"/>
      <c r="AE3717" s="39"/>
    </row>
    <row r="3718" spans="18:31" ht="15" customHeight="1" x14ac:dyDescent="0.2">
      <c r="R3718" s="47"/>
      <c r="Z3718" s="1"/>
      <c r="AE3718" s="39"/>
    </row>
    <row r="3719" spans="18:31" ht="15" customHeight="1" x14ac:dyDescent="0.2">
      <c r="R3719" s="47"/>
      <c r="Z3719" s="1"/>
      <c r="AE3719" s="39"/>
    </row>
    <row r="3720" spans="18:31" ht="15" customHeight="1" x14ac:dyDescent="0.2">
      <c r="R3720" s="47"/>
      <c r="Z3720" s="1"/>
      <c r="AE3720" s="39"/>
    </row>
    <row r="3721" spans="18:31" ht="15" customHeight="1" x14ac:dyDescent="0.2">
      <c r="R3721" s="47"/>
      <c r="Z3721" s="1"/>
      <c r="AE3721" s="39"/>
    </row>
    <row r="3722" spans="18:31" ht="15" customHeight="1" x14ac:dyDescent="0.2">
      <c r="R3722" s="47"/>
      <c r="Z3722" s="1"/>
      <c r="AE3722" s="39"/>
    </row>
    <row r="3723" spans="18:31" ht="15" customHeight="1" x14ac:dyDescent="0.2">
      <c r="R3723" s="47"/>
      <c r="Z3723" s="1"/>
      <c r="AE3723" s="39"/>
    </row>
    <row r="3724" spans="18:31" ht="15" customHeight="1" x14ac:dyDescent="0.2">
      <c r="R3724" s="47"/>
      <c r="Z3724" s="1"/>
      <c r="AE3724" s="39"/>
    </row>
    <row r="3725" spans="18:31" ht="15" customHeight="1" x14ac:dyDescent="0.2">
      <c r="R3725" s="47"/>
      <c r="Z3725" s="1"/>
      <c r="AE3725" s="39"/>
    </row>
    <row r="3726" spans="18:31" ht="15" customHeight="1" x14ac:dyDescent="0.2">
      <c r="R3726" s="47"/>
      <c r="Z3726" s="1"/>
      <c r="AE3726" s="39"/>
    </row>
    <row r="3727" spans="18:31" ht="15" customHeight="1" x14ac:dyDescent="0.2">
      <c r="R3727" s="47"/>
      <c r="Z3727" s="1"/>
      <c r="AE3727" s="39"/>
    </row>
    <row r="3728" spans="18:31" ht="15" customHeight="1" x14ac:dyDescent="0.2">
      <c r="R3728" s="47"/>
      <c r="Z3728" s="1"/>
      <c r="AE3728" s="39"/>
    </row>
    <row r="3729" spans="18:31" ht="15" customHeight="1" x14ac:dyDescent="0.2">
      <c r="R3729" s="47"/>
      <c r="Z3729" s="1"/>
      <c r="AE3729" s="39"/>
    </row>
    <row r="3730" spans="18:31" ht="15" customHeight="1" x14ac:dyDescent="0.2">
      <c r="R3730" s="47"/>
      <c r="Z3730" s="1"/>
      <c r="AE3730" s="39"/>
    </row>
    <row r="3731" spans="18:31" ht="15" customHeight="1" x14ac:dyDescent="0.2">
      <c r="R3731" s="47"/>
      <c r="Z3731" s="1"/>
      <c r="AE3731" s="39"/>
    </row>
    <row r="3732" spans="18:31" ht="15" customHeight="1" x14ac:dyDescent="0.2">
      <c r="R3732" s="47"/>
      <c r="Z3732" s="1"/>
      <c r="AE3732" s="39"/>
    </row>
    <row r="3733" spans="18:31" ht="15" customHeight="1" x14ac:dyDescent="0.2">
      <c r="R3733" s="47"/>
      <c r="Z3733" s="1"/>
      <c r="AE3733" s="39"/>
    </row>
    <row r="3734" spans="18:31" ht="15" customHeight="1" x14ac:dyDescent="0.2">
      <c r="R3734" s="47"/>
      <c r="Z3734" s="1"/>
      <c r="AE3734" s="39"/>
    </row>
    <row r="3735" spans="18:31" ht="15" customHeight="1" x14ac:dyDescent="0.2">
      <c r="R3735" s="47"/>
      <c r="Z3735" s="1"/>
      <c r="AE3735" s="39"/>
    </row>
    <row r="3736" spans="18:31" ht="15" customHeight="1" x14ac:dyDescent="0.2">
      <c r="R3736" s="47"/>
      <c r="Z3736" s="1"/>
      <c r="AE3736" s="39"/>
    </row>
    <row r="3737" spans="18:31" ht="15" customHeight="1" x14ac:dyDescent="0.2">
      <c r="R3737" s="47"/>
      <c r="Z3737" s="1"/>
      <c r="AE3737" s="39"/>
    </row>
    <row r="3738" spans="18:31" ht="15" customHeight="1" x14ac:dyDescent="0.2">
      <c r="R3738" s="47"/>
      <c r="Z3738" s="1"/>
      <c r="AE3738" s="39"/>
    </row>
    <row r="3739" spans="18:31" ht="15" customHeight="1" x14ac:dyDescent="0.2">
      <c r="R3739" s="47"/>
      <c r="Z3739" s="1"/>
      <c r="AE3739" s="39"/>
    </row>
    <row r="3740" spans="18:31" ht="15" customHeight="1" x14ac:dyDescent="0.2">
      <c r="R3740" s="47"/>
      <c r="Z3740" s="1"/>
      <c r="AE3740" s="39"/>
    </row>
    <row r="3741" spans="18:31" ht="15" customHeight="1" x14ac:dyDescent="0.2">
      <c r="R3741" s="47"/>
      <c r="Z3741" s="1"/>
      <c r="AE3741" s="39"/>
    </row>
    <row r="3742" spans="18:31" ht="15" customHeight="1" x14ac:dyDescent="0.2">
      <c r="R3742" s="47"/>
      <c r="Z3742" s="1"/>
      <c r="AE3742" s="39"/>
    </row>
    <row r="3743" spans="18:31" ht="15" customHeight="1" x14ac:dyDescent="0.2">
      <c r="R3743" s="47"/>
      <c r="Z3743" s="1"/>
      <c r="AE3743" s="39"/>
    </row>
    <row r="3744" spans="18:31" ht="15" customHeight="1" x14ac:dyDescent="0.2">
      <c r="R3744" s="47"/>
      <c r="Z3744" s="1"/>
      <c r="AE3744" s="39"/>
    </row>
    <row r="3745" spans="18:31" ht="15" customHeight="1" x14ac:dyDescent="0.2">
      <c r="R3745" s="47"/>
      <c r="Z3745" s="1"/>
      <c r="AE3745" s="39"/>
    </row>
    <row r="3746" spans="18:31" ht="15" customHeight="1" x14ac:dyDescent="0.2">
      <c r="R3746" s="47"/>
      <c r="Z3746" s="1"/>
      <c r="AE3746" s="39"/>
    </row>
    <row r="3747" spans="18:31" ht="15" customHeight="1" x14ac:dyDescent="0.2">
      <c r="R3747" s="47"/>
      <c r="Z3747" s="1"/>
      <c r="AE3747" s="39"/>
    </row>
    <row r="3748" spans="18:31" ht="15" customHeight="1" x14ac:dyDescent="0.2">
      <c r="R3748" s="47"/>
      <c r="Z3748" s="1"/>
      <c r="AE3748" s="39"/>
    </row>
    <row r="3749" spans="18:31" ht="15" customHeight="1" x14ac:dyDescent="0.2">
      <c r="R3749" s="47"/>
      <c r="Z3749" s="1"/>
      <c r="AE3749" s="39"/>
    </row>
    <row r="3750" spans="18:31" ht="15" customHeight="1" x14ac:dyDescent="0.2">
      <c r="R3750" s="47"/>
      <c r="Z3750" s="1"/>
      <c r="AE3750" s="39"/>
    </row>
    <row r="3751" spans="18:31" ht="15" customHeight="1" x14ac:dyDescent="0.2">
      <c r="R3751" s="47"/>
      <c r="Z3751" s="1"/>
      <c r="AE3751" s="39"/>
    </row>
    <row r="3752" spans="18:31" ht="15" customHeight="1" x14ac:dyDescent="0.2">
      <c r="R3752" s="47"/>
      <c r="Z3752" s="1"/>
      <c r="AE3752" s="39"/>
    </row>
    <row r="3753" spans="18:31" ht="15" customHeight="1" x14ac:dyDescent="0.2">
      <c r="R3753" s="47"/>
      <c r="Z3753" s="1"/>
      <c r="AE3753" s="39"/>
    </row>
    <row r="3754" spans="18:31" ht="15" customHeight="1" x14ac:dyDescent="0.2">
      <c r="R3754" s="47"/>
      <c r="Z3754" s="1"/>
      <c r="AE3754" s="39"/>
    </row>
    <row r="3755" spans="18:31" ht="15" customHeight="1" x14ac:dyDescent="0.2">
      <c r="R3755" s="47"/>
      <c r="Z3755" s="1"/>
      <c r="AE3755" s="39"/>
    </row>
    <row r="3756" spans="18:31" ht="15" customHeight="1" x14ac:dyDescent="0.2">
      <c r="R3756" s="47"/>
      <c r="Z3756" s="1"/>
      <c r="AE3756" s="39"/>
    </row>
    <row r="3757" spans="18:31" ht="15" customHeight="1" x14ac:dyDescent="0.2">
      <c r="R3757" s="47"/>
      <c r="Z3757" s="1"/>
      <c r="AE3757" s="39"/>
    </row>
    <row r="3758" spans="18:31" ht="15" customHeight="1" x14ac:dyDescent="0.2">
      <c r="R3758" s="47"/>
      <c r="Z3758" s="1"/>
      <c r="AE3758" s="39"/>
    </row>
    <row r="3759" spans="18:31" ht="15" customHeight="1" x14ac:dyDescent="0.2">
      <c r="R3759" s="47"/>
      <c r="Z3759" s="1"/>
      <c r="AE3759" s="39"/>
    </row>
    <row r="3760" spans="18:31" ht="15" customHeight="1" x14ac:dyDescent="0.2">
      <c r="R3760" s="47"/>
      <c r="Z3760" s="1"/>
      <c r="AE3760" s="39"/>
    </row>
    <row r="3761" spans="18:31" ht="15" customHeight="1" x14ac:dyDescent="0.2">
      <c r="R3761" s="47"/>
      <c r="Z3761" s="1"/>
      <c r="AE3761" s="39"/>
    </row>
    <row r="3762" spans="18:31" ht="15" customHeight="1" x14ac:dyDescent="0.2">
      <c r="R3762" s="47"/>
      <c r="Z3762" s="1"/>
      <c r="AE3762" s="39"/>
    </row>
    <row r="3763" spans="18:31" ht="15" customHeight="1" x14ac:dyDescent="0.2">
      <c r="R3763" s="47"/>
      <c r="Z3763" s="1"/>
      <c r="AE3763" s="39"/>
    </row>
    <row r="3764" spans="18:31" ht="15" customHeight="1" x14ac:dyDescent="0.2">
      <c r="R3764" s="47"/>
      <c r="Z3764" s="1"/>
      <c r="AE3764" s="39"/>
    </row>
    <row r="3765" spans="18:31" ht="15" customHeight="1" x14ac:dyDescent="0.2">
      <c r="R3765" s="47"/>
      <c r="Z3765" s="1"/>
      <c r="AE3765" s="39"/>
    </row>
    <row r="3766" spans="18:31" ht="15" customHeight="1" x14ac:dyDescent="0.2">
      <c r="R3766" s="47"/>
      <c r="Z3766" s="1"/>
      <c r="AE3766" s="39"/>
    </row>
    <row r="3767" spans="18:31" ht="15" customHeight="1" x14ac:dyDescent="0.2">
      <c r="R3767" s="47"/>
      <c r="Z3767" s="1"/>
      <c r="AE3767" s="39"/>
    </row>
    <row r="3768" spans="18:31" ht="15" customHeight="1" x14ac:dyDescent="0.2">
      <c r="R3768" s="47"/>
      <c r="Z3768" s="1"/>
      <c r="AE3768" s="39"/>
    </row>
    <row r="3769" spans="18:31" ht="15" customHeight="1" x14ac:dyDescent="0.2">
      <c r="R3769" s="47"/>
      <c r="Z3769" s="1"/>
      <c r="AE3769" s="39"/>
    </row>
    <row r="3770" spans="18:31" ht="15" customHeight="1" x14ac:dyDescent="0.2">
      <c r="R3770" s="47"/>
      <c r="Z3770" s="1"/>
      <c r="AE3770" s="39"/>
    </row>
    <row r="3771" spans="18:31" ht="15" customHeight="1" x14ac:dyDescent="0.2">
      <c r="R3771" s="47"/>
      <c r="Z3771" s="1"/>
      <c r="AE3771" s="39"/>
    </row>
    <row r="3772" spans="18:31" ht="15" customHeight="1" x14ac:dyDescent="0.2">
      <c r="R3772" s="47"/>
      <c r="Z3772" s="1"/>
      <c r="AE3772" s="39"/>
    </row>
    <row r="3773" spans="18:31" ht="15" customHeight="1" x14ac:dyDescent="0.2">
      <c r="R3773" s="47"/>
      <c r="Z3773" s="1"/>
      <c r="AE3773" s="39"/>
    </row>
    <row r="3774" spans="18:31" ht="15" customHeight="1" x14ac:dyDescent="0.2">
      <c r="R3774" s="47"/>
      <c r="Z3774" s="1"/>
      <c r="AE3774" s="39"/>
    </row>
    <row r="3775" spans="18:31" ht="15" customHeight="1" x14ac:dyDescent="0.2">
      <c r="R3775" s="47"/>
      <c r="Z3775" s="1"/>
      <c r="AE3775" s="39"/>
    </row>
    <row r="3776" spans="18:31" ht="15" customHeight="1" x14ac:dyDescent="0.2">
      <c r="R3776" s="47"/>
      <c r="Z3776" s="1"/>
      <c r="AE3776" s="39"/>
    </row>
    <row r="3777" spans="18:31" ht="15" customHeight="1" x14ac:dyDescent="0.2">
      <c r="R3777" s="47"/>
      <c r="Z3777" s="1"/>
      <c r="AE3777" s="39"/>
    </row>
    <row r="3778" spans="18:31" ht="15" customHeight="1" x14ac:dyDescent="0.2">
      <c r="R3778" s="47"/>
      <c r="Z3778" s="1"/>
      <c r="AE3778" s="39"/>
    </row>
    <row r="3779" spans="18:31" ht="15" customHeight="1" x14ac:dyDescent="0.2">
      <c r="R3779" s="47"/>
      <c r="Z3779" s="1"/>
      <c r="AE3779" s="39"/>
    </row>
    <row r="3780" spans="18:31" ht="15" customHeight="1" x14ac:dyDescent="0.2">
      <c r="R3780" s="47"/>
      <c r="Z3780" s="1"/>
      <c r="AE3780" s="39"/>
    </row>
    <row r="3781" spans="18:31" ht="15" customHeight="1" x14ac:dyDescent="0.2">
      <c r="R3781" s="47"/>
      <c r="Z3781" s="1"/>
      <c r="AE3781" s="39"/>
    </row>
    <row r="3782" spans="18:31" ht="15" customHeight="1" x14ac:dyDescent="0.2">
      <c r="R3782" s="47"/>
      <c r="Z3782" s="1"/>
      <c r="AE3782" s="39"/>
    </row>
    <row r="3783" spans="18:31" ht="15" customHeight="1" x14ac:dyDescent="0.2">
      <c r="R3783" s="47"/>
      <c r="Z3783" s="1"/>
      <c r="AE3783" s="39"/>
    </row>
    <row r="3784" spans="18:31" ht="15" customHeight="1" x14ac:dyDescent="0.2">
      <c r="R3784" s="47"/>
      <c r="Z3784" s="1"/>
      <c r="AE3784" s="39"/>
    </row>
    <row r="3785" spans="18:31" ht="15" customHeight="1" x14ac:dyDescent="0.2">
      <c r="R3785" s="47"/>
      <c r="Z3785" s="1"/>
      <c r="AE3785" s="39"/>
    </row>
    <row r="3786" spans="18:31" ht="15" customHeight="1" x14ac:dyDescent="0.2">
      <c r="R3786" s="47"/>
      <c r="Z3786" s="1"/>
      <c r="AE3786" s="39"/>
    </row>
    <row r="3787" spans="18:31" ht="15" customHeight="1" x14ac:dyDescent="0.2">
      <c r="R3787" s="47"/>
      <c r="Z3787" s="1"/>
      <c r="AE3787" s="39"/>
    </row>
    <row r="3788" spans="18:31" ht="15" customHeight="1" x14ac:dyDescent="0.2">
      <c r="R3788" s="47"/>
      <c r="Z3788" s="1"/>
      <c r="AE3788" s="39"/>
    </row>
    <row r="3789" spans="18:31" ht="15" customHeight="1" x14ac:dyDescent="0.2">
      <c r="R3789" s="47"/>
      <c r="Z3789" s="1"/>
      <c r="AE3789" s="39"/>
    </row>
    <row r="3790" spans="18:31" ht="15" customHeight="1" x14ac:dyDescent="0.2">
      <c r="R3790" s="47"/>
      <c r="Z3790" s="1"/>
      <c r="AE3790" s="39"/>
    </row>
    <row r="3791" spans="18:31" ht="15" customHeight="1" x14ac:dyDescent="0.2">
      <c r="R3791" s="47"/>
      <c r="Z3791" s="1"/>
      <c r="AE3791" s="39"/>
    </row>
    <row r="3792" spans="18:31" ht="15" customHeight="1" x14ac:dyDescent="0.2">
      <c r="R3792" s="47"/>
      <c r="Z3792" s="1"/>
      <c r="AE3792" s="39"/>
    </row>
    <row r="3793" spans="18:31" ht="15" customHeight="1" x14ac:dyDescent="0.2">
      <c r="R3793" s="47"/>
      <c r="Z3793" s="1"/>
      <c r="AE3793" s="39"/>
    </row>
    <row r="3794" spans="18:31" ht="15" customHeight="1" x14ac:dyDescent="0.2">
      <c r="R3794" s="47"/>
      <c r="Z3794" s="1"/>
      <c r="AE3794" s="39"/>
    </row>
    <row r="3795" spans="18:31" ht="15" customHeight="1" x14ac:dyDescent="0.2">
      <c r="R3795" s="47"/>
      <c r="Z3795" s="1"/>
      <c r="AE3795" s="39"/>
    </row>
    <row r="3796" spans="18:31" ht="15" customHeight="1" x14ac:dyDescent="0.2">
      <c r="R3796" s="47"/>
      <c r="Z3796" s="1"/>
      <c r="AE3796" s="39"/>
    </row>
    <row r="3797" spans="18:31" ht="15" customHeight="1" x14ac:dyDescent="0.2">
      <c r="R3797" s="47"/>
      <c r="Z3797" s="1"/>
      <c r="AE3797" s="39"/>
    </row>
    <row r="3798" spans="18:31" ht="15" customHeight="1" x14ac:dyDescent="0.2">
      <c r="R3798" s="47"/>
      <c r="Z3798" s="1"/>
      <c r="AE3798" s="39"/>
    </row>
    <row r="3799" spans="18:31" ht="15" customHeight="1" x14ac:dyDescent="0.2">
      <c r="R3799" s="47"/>
      <c r="Z3799" s="1"/>
      <c r="AE3799" s="39"/>
    </row>
    <row r="3800" spans="18:31" ht="15" customHeight="1" x14ac:dyDescent="0.2">
      <c r="R3800" s="47"/>
      <c r="Z3800" s="1"/>
      <c r="AE3800" s="39"/>
    </row>
    <row r="3801" spans="18:31" ht="15" customHeight="1" x14ac:dyDescent="0.2">
      <c r="R3801" s="47"/>
      <c r="Z3801" s="1"/>
      <c r="AE3801" s="39"/>
    </row>
    <row r="3802" spans="18:31" ht="15" customHeight="1" x14ac:dyDescent="0.2">
      <c r="R3802" s="47"/>
      <c r="Z3802" s="1"/>
      <c r="AE3802" s="39"/>
    </row>
    <row r="3803" spans="18:31" ht="15" customHeight="1" x14ac:dyDescent="0.2">
      <c r="R3803" s="47"/>
      <c r="Z3803" s="1"/>
      <c r="AE3803" s="39"/>
    </row>
    <row r="3804" spans="18:31" ht="15" customHeight="1" x14ac:dyDescent="0.2">
      <c r="R3804" s="47"/>
      <c r="Z3804" s="1"/>
      <c r="AE3804" s="39"/>
    </row>
    <row r="3805" spans="18:31" ht="15" customHeight="1" x14ac:dyDescent="0.2">
      <c r="R3805" s="47"/>
      <c r="Z3805" s="1"/>
      <c r="AE3805" s="39"/>
    </row>
    <row r="3806" spans="18:31" ht="15" customHeight="1" x14ac:dyDescent="0.2">
      <c r="R3806" s="47"/>
      <c r="Z3806" s="1"/>
      <c r="AE3806" s="39"/>
    </row>
    <row r="3807" spans="18:31" ht="15" customHeight="1" x14ac:dyDescent="0.2">
      <c r="R3807" s="47"/>
      <c r="Z3807" s="1"/>
      <c r="AE3807" s="39"/>
    </row>
    <row r="3808" spans="18:31" ht="15" customHeight="1" x14ac:dyDescent="0.2">
      <c r="R3808" s="47"/>
      <c r="Z3808" s="1"/>
      <c r="AE3808" s="39"/>
    </row>
    <row r="3809" spans="18:31" ht="15" customHeight="1" x14ac:dyDescent="0.2">
      <c r="R3809" s="47"/>
      <c r="Z3809" s="1"/>
      <c r="AE3809" s="39"/>
    </row>
    <row r="3810" spans="18:31" ht="15" customHeight="1" x14ac:dyDescent="0.2">
      <c r="R3810" s="47"/>
      <c r="Z3810" s="1"/>
      <c r="AE3810" s="39"/>
    </row>
    <row r="3811" spans="18:31" ht="15" customHeight="1" x14ac:dyDescent="0.2">
      <c r="R3811" s="47"/>
      <c r="Z3811" s="1"/>
      <c r="AE3811" s="39"/>
    </row>
    <row r="3812" spans="18:31" ht="15" customHeight="1" x14ac:dyDescent="0.2">
      <c r="R3812" s="47"/>
      <c r="Z3812" s="1"/>
      <c r="AE3812" s="39"/>
    </row>
    <row r="3813" spans="18:31" ht="15" customHeight="1" x14ac:dyDescent="0.2">
      <c r="R3813" s="47"/>
      <c r="Z3813" s="1"/>
      <c r="AE3813" s="39"/>
    </row>
    <row r="3814" spans="18:31" ht="15" customHeight="1" x14ac:dyDescent="0.2">
      <c r="R3814" s="47"/>
      <c r="Z3814" s="1"/>
      <c r="AE3814" s="39"/>
    </row>
    <row r="3815" spans="18:31" ht="15" customHeight="1" x14ac:dyDescent="0.2">
      <c r="R3815" s="47"/>
      <c r="Z3815" s="1"/>
      <c r="AE3815" s="39"/>
    </row>
    <row r="3816" spans="18:31" ht="15" customHeight="1" x14ac:dyDescent="0.2">
      <c r="R3816" s="47"/>
      <c r="Z3816" s="1"/>
      <c r="AE3816" s="39"/>
    </row>
    <row r="3817" spans="18:31" ht="15" customHeight="1" x14ac:dyDescent="0.2">
      <c r="R3817" s="47"/>
      <c r="Z3817" s="1"/>
      <c r="AE3817" s="39"/>
    </row>
    <row r="3818" spans="18:31" ht="15" customHeight="1" x14ac:dyDescent="0.2">
      <c r="R3818" s="47"/>
      <c r="Z3818" s="1"/>
      <c r="AE3818" s="39"/>
    </row>
    <row r="3819" spans="18:31" ht="15" customHeight="1" x14ac:dyDescent="0.2">
      <c r="R3819" s="47"/>
      <c r="Z3819" s="1"/>
      <c r="AE3819" s="39"/>
    </row>
    <row r="3820" spans="18:31" ht="15" customHeight="1" x14ac:dyDescent="0.2">
      <c r="R3820" s="47"/>
      <c r="Z3820" s="1"/>
      <c r="AE3820" s="39"/>
    </row>
    <row r="3821" spans="18:31" ht="15" customHeight="1" x14ac:dyDescent="0.2">
      <c r="R3821" s="47"/>
      <c r="Z3821" s="1"/>
      <c r="AE3821" s="39"/>
    </row>
    <row r="3822" spans="18:31" ht="15" customHeight="1" x14ac:dyDescent="0.2">
      <c r="R3822" s="47"/>
      <c r="Z3822" s="1"/>
      <c r="AE3822" s="39"/>
    </row>
    <row r="3823" spans="18:31" ht="15" customHeight="1" x14ac:dyDescent="0.2">
      <c r="R3823" s="47"/>
      <c r="Z3823" s="1"/>
      <c r="AE3823" s="39"/>
    </row>
    <row r="3824" spans="18:31" ht="15" customHeight="1" x14ac:dyDescent="0.2">
      <c r="R3824" s="47"/>
      <c r="Z3824" s="1"/>
      <c r="AE3824" s="39"/>
    </row>
    <row r="3825" spans="18:31" ht="15" customHeight="1" x14ac:dyDescent="0.2">
      <c r="R3825" s="47"/>
      <c r="Z3825" s="1"/>
      <c r="AE3825" s="39"/>
    </row>
    <row r="3826" spans="18:31" ht="15" customHeight="1" x14ac:dyDescent="0.2">
      <c r="R3826" s="47"/>
      <c r="Z3826" s="1"/>
      <c r="AE3826" s="39"/>
    </row>
    <row r="3827" spans="18:31" ht="15" customHeight="1" x14ac:dyDescent="0.2">
      <c r="R3827" s="47"/>
      <c r="Z3827" s="1"/>
      <c r="AE3827" s="39"/>
    </row>
    <row r="3828" spans="18:31" ht="15" customHeight="1" x14ac:dyDescent="0.2">
      <c r="R3828" s="47"/>
      <c r="Z3828" s="1"/>
      <c r="AE3828" s="39"/>
    </row>
    <row r="3829" spans="18:31" ht="15" customHeight="1" x14ac:dyDescent="0.2">
      <c r="R3829" s="47"/>
      <c r="Z3829" s="1"/>
      <c r="AE3829" s="39"/>
    </row>
    <row r="3830" spans="18:31" ht="15" customHeight="1" x14ac:dyDescent="0.2">
      <c r="R3830" s="47"/>
      <c r="Z3830" s="1"/>
      <c r="AE3830" s="39"/>
    </row>
    <row r="3831" spans="18:31" ht="15" customHeight="1" x14ac:dyDescent="0.2">
      <c r="R3831" s="47"/>
      <c r="Z3831" s="1"/>
      <c r="AE3831" s="39"/>
    </row>
    <row r="3832" spans="18:31" ht="15" customHeight="1" x14ac:dyDescent="0.2">
      <c r="R3832" s="47"/>
      <c r="Z3832" s="1"/>
      <c r="AE3832" s="39"/>
    </row>
    <row r="3833" spans="18:31" ht="15" customHeight="1" x14ac:dyDescent="0.2">
      <c r="R3833" s="47"/>
      <c r="Z3833" s="1"/>
      <c r="AE3833" s="39"/>
    </row>
    <row r="3834" spans="18:31" ht="15" customHeight="1" x14ac:dyDescent="0.2">
      <c r="R3834" s="47"/>
      <c r="Z3834" s="1"/>
      <c r="AE3834" s="39"/>
    </row>
    <row r="3835" spans="18:31" ht="15" customHeight="1" x14ac:dyDescent="0.2">
      <c r="R3835" s="47"/>
      <c r="Z3835" s="1"/>
      <c r="AE3835" s="39"/>
    </row>
    <row r="3836" spans="18:31" ht="15" customHeight="1" x14ac:dyDescent="0.2">
      <c r="R3836" s="47"/>
      <c r="Z3836" s="1"/>
      <c r="AE3836" s="39"/>
    </row>
    <row r="3837" spans="18:31" ht="15" customHeight="1" x14ac:dyDescent="0.2">
      <c r="R3837" s="47"/>
      <c r="Z3837" s="1"/>
      <c r="AE3837" s="39"/>
    </row>
    <row r="3838" spans="18:31" ht="15" customHeight="1" x14ac:dyDescent="0.2">
      <c r="R3838" s="47"/>
      <c r="Z3838" s="1"/>
      <c r="AE3838" s="39"/>
    </row>
    <row r="3839" spans="18:31" ht="15" customHeight="1" x14ac:dyDescent="0.2">
      <c r="R3839" s="47"/>
      <c r="Z3839" s="1"/>
      <c r="AE3839" s="39"/>
    </row>
    <row r="3840" spans="18:31" ht="15" customHeight="1" x14ac:dyDescent="0.2">
      <c r="R3840" s="47"/>
      <c r="Z3840" s="1"/>
      <c r="AE3840" s="39"/>
    </row>
    <row r="3841" spans="18:31" ht="15" customHeight="1" x14ac:dyDescent="0.2">
      <c r="R3841" s="47"/>
      <c r="Z3841" s="1"/>
      <c r="AE3841" s="39"/>
    </row>
    <row r="3842" spans="18:31" ht="15" customHeight="1" x14ac:dyDescent="0.2">
      <c r="R3842" s="47"/>
      <c r="Z3842" s="1"/>
      <c r="AE3842" s="39"/>
    </row>
    <row r="3843" spans="18:31" ht="15" customHeight="1" x14ac:dyDescent="0.2">
      <c r="R3843" s="47"/>
      <c r="Z3843" s="1"/>
      <c r="AE3843" s="39"/>
    </row>
    <row r="3844" spans="18:31" ht="15" customHeight="1" x14ac:dyDescent="0.2">
      <c r="R3844" s="47"/>
      <c r="Z3844" s="1"/>
      <c r="AE3844" s="39"/>
    </row>
    <row r="3845" spans="18:31" ht="15" customHeight="1" x14ac:dyDescent="0.2">
      <c r="R3845" s="47"/>
      <c r="Z3845" s="1"/>
      <c r="AE3845" s="39"/>
    </row>
    <row r="3846" spans="18:31" ht="15" customHeight="1" x14ac:dyDescent="0.2">
      <c r="R3846" s="47"/>
      <c r="Z3846" s="1"/>
      <c r="AE3846" s="39"/>
    </row>
    <row r="3847" spans="18:31" ht="15" customHeight="1" x14ac:dyDescent="0.2">
      <c r="R3847" s="47"/>
      <c r="Z3847" s="1"/>
      <c r="AE3847" s="39"/>
    </row>
    <row r="3848" spans="18:31" ht="15" customHeight="1" x14ac:dyDescent="0.2">
      <c r="R3848" s="47"/>
      <c r="Z3848" s="1"/>
      <c r="AE3848" s="39"/>
    </row>
    <row r="3849" spans="18:31" ht="15" customHeight="1" x14ac:dyDescent="0.2">
      <c r="R3849" s="47"/>
      <c r="Z3849" s="1"/>
      <c r="AE3849" s="39"/>
    </row>
    <row r="3850" spans="18:31" ht="15" customHeight="1" x14ac:dyDescent="0.2">
      <c r="R3850" s="47"/>
      <c r="Z3850" s="1"/>
      <c r="AE3850" s="39"/>
    </row>
    <row r="3851" spans="18:31" ht="15" customHeight="1" x14ac:dyDescent="0.2">
      <c r="R3851" s="47"/>
      <c r="Z3851" s="1"/>
      <c r="AE3851" s="39"/>
    </row>
    <row r="3852" spans="18:31" ht="15" customHeight="1" x14ac:dyDescent="0.2">
      <c r="R3852" s="47"/>
      <c r="Z3852" s="1"/>
      <c r="AE3852" s="39"/>
    </row>
    <row r="3853" spans="18:31" ht="15" customHeight="1" x14ac:dyDescent="0.2">
      <c r="R3853" s="47"/>
      <c r="Z3853" s="1"/>
      <c r="AE3853" s="39"/>
    </row>
    <row r="3854" spans="18:31" ht="15" customHeight="1" x14ac:dyDescent="0.2">
      <c r="R3854" s="47"/>
      <c r="Z3854" s="1"/>
      <c r="AE3854" s="39"/>
    </row>
    <row r="3855" spans="18:31" ht="15" customHeight="1" x14ac:dyDescent="0.2">
      <c r="R3855" s="47"/>
      <c r="Z3855" s="1"/>
      <c r="AE3855" s="39"/>
    </row>
    <row r="3856" spans="18:31" ht="15" customHeight="1" x14ac:dyDescent="0.2">
      <c r="R3856" s="47"/>
      <c r="Z3856" s="1"/>
      <c r="AE3856" s="39"/>
    </row>
    <row r="3857" spans="18:31" ht="15" customHeight="1" x14ac:dyDescent="0.2">
      <c r="R3857" s="47"/>
      <c r="Z3857" s="1"/>
      <c r="AE3857" s="39"/>
    </row>
    <row r="3858" spans="18:31" ht="15" customHeight="1" x14ac:dyDescent="0.2">
      <c r="R3858" s="47"/>
      <c r="Z3858" s="1"/>
      <c r="AE3858" s="39"/>
    </row>
    <row r="3859" spans="18:31" ht="15" customHeight="1" x14ac:dyDescent="0.2">
      <c r="R3859" s="47"/>
      <c r="Z3859" s="1"/>
      <c r="AE3859" s="39"/>
    </row>
    <row r="3860" spans="18:31" ht="15" customHeight="1" x14ac:dyDescent="0.2">
      <c r="R3860" s="47"/>
      <c r="Z3860" s="1"/>
      <c r="AE3860" s="39"/>
    </row>
    <row r="3861" spans="18:31" ht="15" customHeight="1" x14ac:dyDescent="0.2">
      <c r="R3861" s="47"/>
      <c r="Z3861" s="1"/>
      <c r="AE3861" s="39"/>
    </row>
    <row r="3862" spans="18:31" ht="15" customHeight="1" x14ac:dyDescent="0.2">
      <c r="R3862" s="47"/>
      <c r="Z3862" s="1"/>
      <c r="AE3862" s="39"/>
    </row>
    <row r="3863" spans="18:31" ht="15" customHeight="1" x14ac:dyDescent="0.2">
      <c r="R3863" s="47"/>
      <c r="Z3863" s="1"/>
      <c r="AE3863" s="39"/>
    </row>
    <row r="3864" spans="18:31" ht="15" customHeight="1" x14ac:dyDescent="0.2">
      <c r="R3864" s="47"/>
      <c r="Z3864" s="1"/>
      <c r="AE3864" s="39"/>
    </row>
    <row r="3865" spans="18:31" ht="15" customHeight="1" x14ac:dyDescent="0.2">
      <c r="R3865" s="47"/>
      <c r="Z3865" s="1"/>
      <c r="AE3865" s="39"/>
    </row>
    <row r="3866" spans="18:31" ht="15" customHeight="1" x14ac:dyDescent="0.2">
      <c r="R3866" s="47"/>
      <c r="Z3866" s="1"/>
      <c r="AE3866" s="39"/>
    </row>
    <row r="3867" spans="18:31" ht="15" customHeight="1" x14ac:dyDescent="0.2">
      <c r="R3867" s="47"/>
      <c r="Z3867" s="1"/>
      <c r="AE3867" s="39"/>
    </row>
    <row r="3868" spans="18:31" ht="15" customHeight="1" x14ac:dyDescent="0.2">
      <c r="R3868" s="47"/>
      <c r="Z3868" s="1"/>
      <c r="AE3868" s="39"/>
    </row>
    <row r="3869" spans="18:31" ht="15" customHeight="1" x14ac:dyDescent="0.2">
      <c r="R3869" s="47"/>
      <c r="Z3869" s="1"/>
      <c r="AE3869" s="39"/>
    </row>
    <row r="3870" spans="18:31" ht="15" customHeight="1" x14ac:dyDescent="0.2">
      <c r="R3870" s="47"/>
      <c r="Z3870" s="1"/>
      <c r="AE3870" s="39"/>
    </row>
    <row r="3871" spans="18:31" ht="15" customHeight="1" x14ac:dyDescent="0.2">
      <c r="R3871" s="47"/>
      <c r="Z3871" s="1"/>
      <c r="AE3871" s="39"/>
    </row>
    <row r="3872" spans="18:31" ht="15" customHeight="1" x14ac:dyDescent="0.2">
      <c r="R3872" s="47"/>
      <c r="Z3872" s="1"/>
      <c r="AE3872" s="39"/>
    </row>
    <row r="3873" spans="18:31" ht="15" customHeight="1" x14ac:dyDescent="0.2">
      <c r="R3873" s="47"/>
      <c r="Z3873" s="1"/>
      <c r="AE3873" s="39"/>
    </row>
    <row r="3874" spans="18:31" ht="15" customHeight="1" x14ac:dyDescent="0.2">
      <c r="R3874" s="47"/>
      <c r="Z3874" s="1"/>
      <c r="AE3874" s="39"/>
    </row>
    <row r="3875" spans="18:31" ht="15" customHeight="1" x14ac:dyDescent="0.2">
      <c r="R3875" s="47"/>
      <c r="Z3875" s="1"/>
      <c r="AE3875" s="39"/>
    </row>
    <row r="3876" spans="18:31" ht="15" customHeight="1" x14ac:dyDescent="0.2">
      <c r="R3876" s="47"/>
      <c r="Z3876" s="1"/>
      <c r="AE3876" s="39"/>
    </row>
    <row r="3877" spans="18:31" ht="15" customHeight="1" x14ac:dyDescent="0.2">
      <c r="R3877" s="47"/>
      <c r="Z3877" s="1"/>
      <c r="AE3877" s="39"/>
    </row>
    <row r="3878" spans="18:31" ht="15" customHeight="1" x14ac:dyDescent="0.2">
      <c r="R3878" s="47"/>
      <c r="Z3878" s="1"/>
      <c r="AE3878" s="39"/>
    </row>
    <row r="3879" spans="18:31" ht="15" customHeight="1" x14ac:dyDescent="0.2">
      <c r="R3879" s="47"/>
      <c r="Z3879" s="1"/>
      <c r="AE3879" s="39"/>
    </row>
    <row r="3880" spans="18:31" ht="15" customHeight="1" x14ac:dyDescent="0.2">
      <c r="R3880" s="47"/>
      <c r="Z3880" s="1"/>
      <c r="AE3880" s="39"/>
    </row>
    <row r="3881" spans="18:31" ht="15" customHeight="1" x14ac:dyDescent="0.2">
      <c r="R3881" s="47"/>
      <c r="Z3881" s="1"/>
      <c r="AE3881" s="39"/>
    </row>
    <row r="3882" spans="18:31" ht="15" customHeight="1" x14ac:dyDescent="0.2">
      <c r="R3882" s="47"/>
      <c r="Z3882" s="1"/>
      <c r="AE3882" s="39"/>
    </row>
    <row r="3883" spans="18:31" ht="15" customHeight="1" x14ac:dyDescent="0.2">
      <c r="R3883" s="47"/>
      <c r="Z3883" s="1"/>
      <c r="AE3883" s="39"/>
    </row>
    <row r="3884" spans="18:31" ht="15" customHeight="1" x14ac:dyDescent="0.2">
      <c r="R3884" s="47"/>
      <c r="Z3884" s="1"/>
      <c r="AE3884" s="39"/>
    </row>
    <row r="3885" spans="18:31" ht="15" customHeight="1" x14ac:dyDescent="0.2">
      <c r="R3885" s="47"/>
      <c r="Z3885" s="1"/>
      <c r="AE3885" s="39"/>
    </row>
    <row r="3886" spans="18:31" ht="15" customHeight="1" x14ac:dyDescent="0.2">
      <c r="R3886" s="47"/>
      <c r="Z3886" s="1"/>
      <c r="AE3886" s="39"/>
    </row>
    <row r="3887" spans="18:31" ht="15" customHeight="1" x14ac:dyDescent="0.2">
      <c r="R3887" s="47"/>
      <c r="Z3887" s="1"/>
      <c r="AE3887" s="39"/>
    </row>
    <row r="3888" spans="18:31" ht="15" customHeight="1" x14ac:dyDescent="0.2">
      <c r="R3888" s="47"/>
      <c r="Z3888" s="1"/>
      <c r="AE3888" s="39"/>
    </row>
    <row r="3889" spans="18:31" ht="15" customHeight="1" x14ac:dyDescent="0.2">
      <c r="R3889" s="47"/>
      <c r="Z3889" s="1"/>
      <c r="AE3889" s="39"/>
    </row>
    <row r="3890" spans="18:31" ht="15" customHeight="1" x14ac:dyDescent="0.2">
      <c r="R3890" s="47"/>
      <c r="Z3890" s="1"/>
      <c r="AE3890" s="39"/>
    </row>
    <row r="3891" spans="18:31" ht="15" customHeight="1" x14ac:dyDescent="0.2">
      <c r="R3891" s="47"/>
      <c r="Z3891" s="1"/>
      <c r="AE3891" s="39"/>
    </row>
    <row r="3892" spans="18:31" ht="15" customHeight="1" x14ac:dyDescent="0.2">
      <c r="R3892" s="47"/>
      <c r="Z3892" s="1"/>
      <c r="AE3892" s="39"/>
    </row>
    <row r="3893" spans="18:31" ht="15" customHeight="1" x14ac:dyDescent="0.2">
      <c r="R3893" s="47"/>
      <c r="Z3893" s="1"/>
      <c r="AE3893" s="39"/>
    </row>
    <row r="3894" spans="18:31" ht="15" customHeight="1" x14ac:dyDescent="0.2">
      <c r="R3894" s="47"/>
      <c r="Z3894" s="1"/>
      <c r="AE3894" s="39"/>
    </row>
    <row r="3895" spans="18:31" ht="15" customHeight="1" x14ac:dyDescent="0.2">
      <c r="R3895" s="47"/>
      <c r="Z3895" s="1"/>
      <c r="AE3895" s="39"/>
    </row>
    <row r="3896" spans="18:31" ht="15" customHeight="1" x14ac:dyDescent="0.2">
      <c r="R3896" s="47"/>
      <c r="Z3896" s="1"/>
      <c r="AE3896" s="39"/>
    </row>
    <row r="3897" spans="18:31" ht="15" customHeight="1" x14ac:dyDescent="0.2">
      <c r="R3897" s="47"/>
      <c r="Z3897" s="1"/>
      <c r="AE3897" s="39"/>
    </row>
    <row r="3898" spans="18:31" ht="15" customHeight="1" x14ac:dyDescent="0.2">
      <c r="R3898" s="47"/>
      <c r="Z3898" s="1"/>
      <c r="AE3898" s="39"/>
    </row>
    <row r="3899" spans="18:31" ht="15" customHeight="1" x14ac:dyDescent="0.2">
      <c r="R3899" s="47"/>
      <c r="Z3899" s="1"/>
      <c r="AE3899" s="39"/>
    </row>
    <row r="3900" spans="18:31" ht="15" customHeight="1" x14ac:dyDescent="0.2">
      <c r="R3900" s="47"/>
      <c r="Z3900" s="1"/>
      <c r="AE3900" s="39"/>
    </row>
    <row r="3901" spans="18:31" ht="15" customHeight="1" x14ac:dyDescent="0.2">
      <c r="R3901" s="47"/>
      <c r="Z3901" s="1"/>
      <c r="AE3901" s="39"/>
    </row>
    <row r="3902" spans="18:31" ht="15" customHeight="1" x14ac:dyDescent="0.2">
      <c r="R3902" s="47"/>
      <c r="Z3902" s="1"/>
      <c r="AE3902" s="39"/>
    </row>
    <row r="3903" spans="18:31" ht="15" customHeight="1" x14ac:dyDescent="0.2">
      <c r="R3903" s="47"/>
      <c r="Z3903" s="1"/>
      <c r="AE3903" s="39"/>
    </row>
    <row r="3904" spans="18:31" ht="15" customHeight="1" x14ac:dyDescent="0.2">
      <c r="R3904" s="47"/>
      <c r="Z3904" s="1"/>
      <c r="AE3904" s="39"/>
    </row>
    <row r="3905" spans="18:31" ht="15" customHeight="1" x14ac:dyDescent="0.2">
      <c r="R3905" s="47"/>
      <c r="Z3905" s="1"/>
      <c r="AE3905" s="39"/>
    </row>
    <row r="3906" spans="18:31" ht="15" customHeight="1" x14ac:dyDescent="0.2">
      <c r="R3906" s="47"/>
      <c r="Z3906" s="1"/>
      <c r="AE3906" s="39"/>
    </row>
    <row r="3907" spans="18:31" ht="15" customHeight="1" x14ac:dyDescent="0.2">
      <c r="R3907" s="47"/>
      <c r="Z3907" s="1"/>
      <c r="AE3907" s="39"/>
    </row>
    <row r="3908" spans="18:31" ht="15" customHeight="1" x14ac:dyDescent="0.2">
      <c r="R3908" s="47"/>
      <c r="Z3908" s="1"/>
      <c r="AE3908" s="39"/>
    </row>
    <row r="3909" spans="18:31" ht="15" customHeight="1" x14ac:dyDescent="0.2">
      <c r="R3909" s="47"/>
      <c r="Z3909" s="1"/>
      <c r="AE3909" s="39"/>
    </row>
    <row r="3910" spans="18:31" ht="15" customHeight="1" x14ac:dyDescent="0.2">
      <c r="R3910" s="47"/>
      <c r="Z3910" s="1"/>
      <c r="AE3910" s="39"/>
    </row>
    <row r="3911" spans="18:31" ht="15" customHeight="1" x14ac:dyDescent="0.2">
      <c r="R3911" s="47"/>
      <c r="Z3911" s="1"/>
      <c r="AE3911" s="39"/>
    </row>
    <row r="3912" spans="18:31" ht="15" customHeight="1" x14ac:dyDescent="0.2">
      <c r="R3912" s="47"/>
      <c r="Z3912" s="1"/>
      <c r="AE3912" s="39"/>
    </row>
    <row r="3913" spans="18:31" ht="15" customHeight="1" x14ac:dyDescent="0.2">
      <c r="R3913" s="47"/>
      <c r="Z3913" s="1"/>
      <c r="AE3913" s="39"/>
    </row>
    <row r="3914" spans="18:31" ht="15" customHeight="1" x14ac:dyDescent="0.2">
      <c r="R3914" s="47"/>
      <c r="Z3914" s="1"/>
      <c r="AE3914" s="39"/>
    </row>
    <row r="3915" spans="18:31" ht="15" customHeight="1" x14ac:dyDescent="0.2">
      <c r="R3915" s="47"/>
      <c r="Z3915" s="1"/>
      <c r="AE3915" s="39"/>
    </row>
    <row r="3916" spans="18:31" ht="15" customHeight="1" x14ac:dyDescent="0.2">
      <c r="R3916" s="47"/>
      <c r="Z3916" s="1"/>
      <c r="AE3916" s="39"/>
    </row>
    <row r="3917" spans="18:31" ht="15" customHeight="1" x14ac:dyDescent="0.2">
      <c r="R3917" s="47"/>
      <c r="Z3917" s="1"/>
      <c r="AE3917" s="39"/>
    </row>
    <row r="3918" spans="18:31" ht="15" customHeight="1" x14ac:dyDescent="0.2">
      <c r="R3918" s="47"/>
      <c r="Z3918" s="1"/>
      <c r="AE3918" s="39"/>
    </row>
    <row r="3919" spans="18:31" ht="15" customHeight="1" x14ac:dyDescent="0.2">
      <c r="R3919" s="47"/>
      <c r="Z3919" s="1"/>
      <c r="AE3919" s="39"/>
    </row>
    <row r="3920" spans="18:31" ht="15" customHeight="1" x14ac:dyDescent="0.2">
      <c r="R3920" s="47"/>
      <c r="Z3920" s="1"/>
      <c r="AE3920" s="39"/>
    </row>
    <row r="3921" spans="18:31" ht="15" customHeight="1" x14ac:dyDescent="0.2">
      <c r="R3921" s="47"/>
      <c r="Z3921" s="1"/>
      <c r="AE3921" s="39"/>
    </row>
    <row r="3922" spans="18:31" ht="15" customHeight="1" x14ac:dyDescent="0.2">
      <c r="R3922" s="47"/>
      <c r="Z3922" s="1"/>
      <c r="AE3922" s="39"/>
    </row>
    <row r="3923" spans="18:31" ht="15" customHeight="1" x14ac:dyDescent="0.2">
      <c r="R3923" s="47"/>
      <c r="Z3923" s="1"/>
      <c r="AE3923" s="39"/>
    </row>
    <row r="3924" spans="18:31" ht="15" customHeight="1" x14ac:dyDescent="0.2">
      <c r="R3924" s="47"/>
      <c r="Z3924" s="1"/>
      <c r="AE3924" s="39"/>
    </row>
    <row r="3925" spans="18:31" ht="15" customHeight="1" x14ac:dyDescent="0.2">
      <c r="R3925" s="47"/>
      <c r="Z3925" s="1"/>
      <c r="AE3925" s="39"/>
    </row>
    <row r="3926" spans="18:31" ht="15" customHeight="1" x14ac:dyDescent="0.2">
      <c r="R3926" s="47"/>
      <c r="Z3926" s="1"/>
      <c r="AE3926" s="39"/>
    </row>
    <row r="3927" spans="18:31" ht="15" customHeight="1" x14ac:dyDescent="0.2">
      <c r="R3927" s="47"/>
      <c r="Z3927" s="1"/>
      <c r="AE3927" s="39"/>
    </row>
    <row r="3928" spans="18:31" ht="15" customHeight="1" x14ac:dyDescent="0.2">
      <c r="R3928" s="47"/>
      <c r="Z3928" s="1"/>
      <c r="AE3928" s="39"/>
    </row>
    <row r="3929" spans="18:31" ht="15" customHeight="1" x14ac:dyDescent="0.2">
      <c r="R3929" s="47"/>
      <c r="Z3929" s="1"/>
      <c r="AE3929" s="39"/>
    </row>
    <row r="3930" spans="18:31" ht="15" customHeight="1" x14ac:dyDescent="0.2">
      <c r="R3930" s="47"/>
      <c r="Z3930" s="1"/>
      <c r="AE3930" s="39"/>
    </row>
    <row r="3931" spans="18:31" ht="15" customHeight="1" x14ac:dyDescent="0.2">
      <c r="R3931" s="47"/>
      <c r="Z3931" s="1"/>
      <c r="AE3931" s="39"/>
    </row>
    <row r="3932" spans="18:31" ht="15" customHeight="1" x14ac:dyDescent="0.2">
      <c r="R3932" s="47"/>
      <c r="Z3932" s="1"/>
      <c r="AE3932" s="39"/>
    </row>
    <row r="3933" spans="18:31" ht="15" customHeight="1" x14ac:dyDescent="0.2">
      <c r="R3933" s="47"/>
      <c r="Z3933" s="1"/>
      <c r="AE3933" s="39"/>
    </row>
    <row r="3934" spans="18:31" ht="15" customHeight="1" x14ac:dyDescent="0.2">
      <c r="R3934" s="47"/>
      <c r="Z3934" s="1"/>
      <c r="AE3934" s="39"/>
    </row>
    <row r="3935" spans="18:31" ht="15" customHeight="1" x14ac:dyDescent="0.2">
      <c r="R3935" s="47"/>
      <c r="Z3935" s="1"/>
      <c r="AE3935" s="39"/>
    </row>
    <row r="3936" spans="18:31" ht="15" customHeight="1" x14ac:dyDescent="0.2">
      <c r="R3936" s="47"/>
      <c r="Z3936" s="1"/>
      <c r="AE3936" s="39"/>
    </row>
    <row r="3937" spans="18:31" ht="15" customHeight="1" x14ac:dyDescent="0.2">
      <c r="R3937" s="47"/>
      <c r="Z3937" s="1"/>
      <c r="AE3937" s="39"/>
    </row>
    <row r="3938" spans="18:31" ht="15" customHeight="1" x14ac:dyDescent="0.2">
      <c r="R3938" s="47"/>
      <c r="Z3938" s="1"/>
      <c r="AE3938" s="39"/>
    </row>
    <row r="3939" spans="18:31" ht="15" customHeight="1" x14ac:dyDescent="0.2">
      <c r="R3939" s="47"/>
      <c r="Z3939" s="1"/>
      <c r="AE3939" s="39"/>
    </row>
    <row r="3940" spans="18:31" ht="15" customHeight="1" x14ac:dyDescent="0.2">
      <c r="R3940" s="47"/>
      <c r="Z3940" s="1"/>
      <c r="AE3940" s="39"/>
    </row>
    <row r="3941" spans="18:31" ht="15" customHeight="1" x14ac:dyDescent="0.2">
      <c r="R3941" s="47"/>
      <c r="Z3941" s="1"/>
      <c r="AE3941" s="39"/>
    </row>
    <row r="3942" spans="18:31" ht="15" customHeight="1" x14ac:dyDescent="0.2">
      <c r="R3942" s="47"/>
      <c r="Z3942" s="1"/>
      <c r="AE3942" s="39"/>
    </row>
    <row r="3943" spans="18:31" ht="15" customHeight="1" x14ac:dyDescent="0.2">
      <c r="R3943" s="47"/>
      <c r="Z3943" s="1"/>
      <c r="AE3943" s="39"/>
    </row>
    <row r="3944" spans="18:31" ht="15" customHeight="1" x14ac:dyDescent="0.2">
      <c r="R3944" s="47"/>
      <c r="Z3944" s="1"/>
      <c r="AE3944" s="39"/>
    </row>
    <row r="3945" spans="18:31" ht="15" customHeight="1" x14ac:dyDescent="0.2">
      <c r="R3945" s="47"/>
      <c r="Z3945" s="1"/>
      <c r="AE3945" s="39"/>
    </row>
    <row r="3946" spans="18:31" ht="15" customHeight="1" x14ac:dyDescent="0.2">
      <c r="R3946" s="47"/>
      <c r="Z3946" s="1"/>
      <c r="AE3946" s="39"/>
    </row>
    <row r="3947" spans="18:31" ht="15" customHeight="1" x14ac:dyDescent="0.2">
      <c r="R3947" s="47"/>
      <c r="Z3947" s="1"/>
      <c r="AE3947" s="39"/>
    </row>
    <row r="3948" spans="18:31" ht="15" customHeight="1" x14ac:dyDescent="0.2">
      <c r="R3948" s="47"/>
      <c r="Z3948" s="1"/>
      <c r="AE3948" s="39"/>
    </row>
    <row r="3949" spans="18:31" ht="15" customHeight="1" x14ac:dyDescent="0.2">
      <c r="R3949" s="47"/>
      <c r="Z3949" s="1"/>
      <c r="AE3949" s="39"/>
    </row>
    <row r="3950" spans="18:31" ht="15" customHeight="1" x14ac:dyDescent="0.2">
      <c r="R3950" s="47"/>
      <c r="Z3950" s="1"/>
      <c r="AE3950" s="39"/>
    </row>
    <row r="3951" spans="18:31" ht="15" customHeight="1" x14ac:dyDescent="0.2">
      <c r="R3951" s="47"/>
      <c r="Z3951" s="1"/>
      <c r="AE3951" s="39"/>
    </row>
    <row r="3952" spans="18:31" ht="15" customHeight="1" x14ac:dyDescent="0.2">
      <c r="R3952" s="47"/>
      <c r="Z3952" s="1"/>
      <c r="AE3952" s="39"/>
    </row>
    <row r="3953" spans="18:31" ht="15" customHeight="1" x14ac:dyDescent="0.2">
      <c r="R3953" s="47"/>
      <c r="Z3953" s="1"/>
      <c r="AE3953" s="39"/>
    </row>
    <row r="3954" spans="18:31" ht="15" customHeight="1" x14ac:dyDescent="0.2">
      <c r="R3954" s="47"/>
      <c r="Z3954" s="1"/>
      <c r="AE3954" s="39"/>
    </row>
    <row r="3955" spans="18:31" ht="15" customHeight="1" x14ac:dyDescent="0.2">
      <c r="R3955" s="47"/>
      <c r="Z3955" s="1"/>
      <c r="AE3955" s="39"/>
    </row>
    <row r="3956" spans="18:31" ht="15" customHeight="1" x14ac:dyDescent="0.2">
      <c r="R3956" s="47"/>
      <c r="Z3956" s="1"/>
      <c r="AE3956" s="39"/>
    </row>
    <row r="3957" spans="18:31" ht="15" customHeight="1" x14ac:dyDescent="0.2">
      <c r="R3957" s="47"/>
      <c r="Z3957" s="1"/>
      <c r="AE3957" s="39"/>
    </row>
    <row r="3958" spans="18:31" ht="15" customHeight="1" x14ac:dyDescent="0.2">
      <c r="R3958" s="47"/>
      <c r="Z3958" s="1"/>
      <c r="AE3958" s="39"/>
    </row>
    <row r="3959" spans="18:31" ht="15" customHeight="1" x14ac:dyDescent="0.2">
      <c r="R3959" s="47"/>
      <c r="Z3959" s="1"/>
      <c r="AE3959" s="39"/>
    </row>
    <row r="3960" spans="18:31" ht="15" customHeight="1" x14ac:dyDescent="0.2">
      <c r="R3960" s="47"/>
      <c r="Z3960" s="1"/>
      <c r="AE3960" s="39"/>
    </row>
    <row r="3961" spans="18:31" ht="15" customHeight="1" x14ac:dyDescent="0.2">
      <c r="R3961" s="47"/>
      <c r="Z3961" s="1"/>
      <c r="AE3961" s="39"/>
    </row>
    <row r="3962" spans="18:31" ht="15" customHeight="1" x14ac:dyDescent="0.2">
      <c r="R3962" s="47"/>
      <c r="Z3962" s="1"/>
      <c r="AE3962" s="39"/>
    </row>
    <row r="3963" spans="18:31" ht="15" customHeight="1" x14ac:dyDescent="0.2">
      <c r="R3963" s="47"/>
      <c r="Z3963" s="1"/>
      <c r="AE3963" s="39"/>
    </row>
    <row r="3964" spans="18:31" ht="15" customHeight="1" x14ac:dyDescent="0.2">
      <c r="R3964" s="47"/>
      <c r="Z3964" s="1"/>
      <c r="AE3964" s="39"/>
    </row>
    <row r="3965" spans="18:31" ht="15" customHeight="1" x14ac:dyDescent="0.2">
      <c r="R3965" s="47"/>
      <c r="Z3965" s="1"/>
      <c r="AE3965" s="39"/>
    </row>
    <row r="3966" spans="18:31" ht="15" customHeight="1" x14ac:dyDescent="0.2">
      <c r="R3966" s="47"/>
      <c r="Z3966" s="1"/>
      <c r="AE3966" s="39"/>
    </row>
    <row r="3967" spans="18:31" ht="15" customHeight="1" x14ac:dyDescent="0.2">
      <c r="R3967" s="47"/>
      <c r="Z3967" s="1"/>
      <c r="AE3967" s="39"/>
    </row>
    <row r="3968" spans="18:31" ht="15" customHeight="1" x14ac:dyDescent="0.2">
      <c r="R3968" s="47"/>
      <c r="Z3968" s="1"/>
      <c r="AE3968" s="39"/>
    </row>
    <row r="3969" spans="18:31" ht="15" customHeight="1" x14ac:dyDescent="0.2">
      <c r="R3969" s="47"/>
      <c r="Z3969" s="1"/>
      <c r="AE3969" s="39"/>
    </row>
    <row r="3970" spans="18:31" ht="15" customHeight="1" x14ac:dyDescent="0.2">
      <c r="R3970" s="47"/>
      <c r="Z3970" s="1"/>
      <c r="AE3970" s="39"/>
    </row>
    <row r="3971" spans="18:31" ht="15" customHeight="1" x14ac:dyDescent="0.2">
      <c r="R3971" s="47"/>
      <c r="Z3971" s="1"/>
      <c r="AE3971" s="39"/>
    </row>
    <row r="3972" spans="18:31" ht="15" customHeight="1" x14ac:dyDescent="0.2">
      <c r="R3972" s="47"/>
      <c r="Z3972" s="1"/>
      <c r="AE3972" s="39"/>
    </row>
    <row r="3973" spans="18:31" ht="15" customHeight="1" x14ac:dyDescent="0.2">
      <c r="R3973" s="47"/>
      <c r="Z3973" s="1"/>
      <c r="AE3973" s="39"/>
    </row>
    <row r="3974" spans="18:31" ht="15" customHeight="1" x14ac:dyDescent="0.2">
      <c r="R3974" s="47"/>
      <c r="Z3974" s="1"/>
      <c r="AE3974" s="39"/>
    </row>
    <row r="3975" spans="18:31" ht="15" customHeight="1" x14ac:dyDescent="0.2">
      <c r="R3975" s="47"/>
      <c r="Z3975" s="1"/>
      <c r="AE3975" s="39"/>
    </row>
    <row r="3976" spans="18:31" ht="15" customHeight="1" x14ac:dyDescent="0.2">
      <c r="R3976" s="47"/>
      <c r="Z3976" s="1"/>
      <c r="AE3976" s="39"/>
    </row>
    <row r="3977" spans="18:31" ht="15" customHeight="1" x14ac:dyDescent="0.2">
      <c r="R3977" s="47"/>
      <c r="Z3977" s="1"/>
      <c r="AE3977" s="39"/>
    </row>
    <row r="3978" spans="18:31" ht="15" customHeight="1" x14ac:dyDescent="0.2">
      <c r="R3978" s="47"/>
      <c r="Z3978" s="1"/>
      <c r="AE3978" s="39"/>
    </row>
    <row r="3979" spans="18:31" ht="15" customHeight="1" x14ac:dyDescent="0.2">
      <c r="R3979" s="47"/>
      <c r="Z3979" s="1"/>
      <c r="AE3979" s="39"/>
    </row>
    <row r="3980" spans="18:31" ht="15" customHeight="1" x14ac:dyDescent="0.2">
      <c r="R3980" s="47"/>
      <c r="Z3980" s="1"/>
      <c r="AE3980" s="39"/>
    </row>
    <row r="3981" spans="18:31" ht="15" customHeight="1" x14ac:dyDescent="0.2">
      <c r="R3981" s="47"/>
      <c r="Z3981" s="1"/>
      <c r="AE3981" s="39"/>
    </row>
    <row r="3982" spans="18:31" ht="15" customHeight="1" x14ac:dyDescent="0.2">
      <c r="R3982" s="47"/>
      <c r="Z3982" s="1"/>
      <c r="AE3982" s="39"/>
    </row>
    <row r="3983" spans="18:31" ht="15" customHeight="1" x14ac:dyDescent="0.2">
      <c r="R3983" s="47"/>
      <c r="Z3983" s="1"/>
      <c r="AE3983" s="39"/>
    </row>
    <row r="3984" spans="18:31" ht="15" customHeight="1" x14ac:dyDescent="0.2">
      <c r="R3984" s="47"/>
      <c r="Z3984" s="1"/>
      <c r="AE3984" s="39"/>
    </row>
    <row r="3985" spans="18:31" ht="15" customHeight="1" x14ac:dyDescent="0.2">
      <c r="R3985" s="47"/>
      <c r="Z3985" s="1"/>
      <c r="AE3985" s="39"/>
    </row>
    <row r="3986" spans="18:31" ht="15" customHeight="1" x14ac:dyDescent="0.2">
      <c r="R3986" s="47"/>
      <c r="Z3986" s="1"/>
      <c r="AE3986" s="39"/>
    </row>
    <row r="3987" spans="18:31" ht="15" customHeight="1" x14ac:dyDescent="0.2">
      <c r="R3987" s="47"/>
      <c r="Z3987" s="1"/>
      <c r="AE3987" s="39"/>
    </row>
    <row r="3988" spans="18:31" ht="15" customHeight="1" x14ac:dyDescent="0.2">
      <c r="R3988" s="47"/>
      <c r="Z3988" s="1"/>
      <c r="AE3988" s="39"/>
    </row>
    <row r="3989" spans="18:31" ht="15" customHeight="1" x14ac:dyDescent="0.2">
      <c r="R3989" s="47"/>
      <c r="Z3989" s="1"/>
      <c r="AE3989" s="39"/>
    </row>
    <row r="3990" spans="18:31" ht="15" customHeight="1" x14ac:dyDescent="0.2">
      <c r="R3990" s="47"/>
      <c r="Z3990" s="1"/>
      <c r="AE3990" s="39"/>
    </row>
    <row r="3991" spans="18:31" ht="15" customHeight="1" x14ac:dyDescent="0.2">
      <c r="R3991" s="47"/>
      <c r="Z3991" s="1"/>
      <c r="AE3991" s="39"/>
    </row>
    <row r="3992" spans="18:31" ht="15" customHeight="1" x14ac:dyDescent="0.2">
      <c r="R3992" s="47"/>
      <c r="Z3992" s="1"/>
      <c r="AE3992" s="39"/>
    </row>
    <row r="3993" spans="18:31" ht="15" customHeight="1" x14ac:dyDescent="0.2">
      <c r="R3993" s="47"/>
      <c r="Z3993" s="1"/>
      <c r="AE3993" s="39"/>
    </row>
    <row r="3994" spans="18:31" ht="15" customHeight="1" x14ac:dyDescent="0.2">
      <c r="R3994" s="47"/>
      <c r="Z3994" s="1"/>
      <c r="AE3994" s="39"/>
    </row>
    <row r="3995" spans="18:31" ht="15" customHeight="1" x14ac:dyDescent="0.2">
      <c r="R3995" s="47"/>
      <c r="Z3995" s="1"/>
      <c r="AE3995" s="39"/>
    </row>
    <row r="3996" spans="18:31" ht="15" customHeight="1" x14ac:dyDescent="0.2">
      <c r="R3996" s="47"/>
      <c r="Z3996" s="1"/>
      <c r="AE3996" s="39"/>
    </row>
    <row r="3997" spans="18:31" ht="15" customHeight="1" x14ac:dyDescent="0.2">
      <c r="R3997" s="47"/>
      <c r="Z3997" s="1"/>
      <c r="AE3997" s="39"/>
    </row>
    <row r="3998" spans="18:31" ht="15" customHeight="1" x14ac:dyDescent="0.2">
      <c r="R3998" s="47"/>
      <c r="Z3998" s="1"/>
      <c r="AE3998" s="39"/>
    </row>
    <row r="3999" spans="18:31" ht="15" customHeight="1" x14ac:dyDescent="0.2">
      <c r="R3999" s="47"/>
      <c r="Z3999" s="1"/>
      <c r="AE3999" s="39"/>
    </row>
    <row r="4000" spans="18:31" ht="15" customHeight="1" x14ac:dyDescent="0.2">
      <c r="R4000" s="47"/>
      <c r="Z4000" s="1"/>
      <c r="AE4000" s="39"/>
    </row>
    <row r="4001" spans="18:31" ht="15" customHeight="1" x14ac:dyDescent="0.2">
      <c r="R4001" s="47"/>
      <c r="Z4001" s="1"/>
      <c r="AE4001" s="39"/>
    </row>
    <row r="4002" spans="18:31" ht="15" customHeight="1" x14ac:dyDescent="0.2">
      <c r="R4002" s="47"/>
      <c r="Z4002" s="1"/>
      <c r="AE4002" s="39"/>
    </row>
    <row r="4003" spans="18:31" ht="15" customHeight="1" x14ac:dyDescent="0.2">
      <c r="R4003" s="47"/>
      <c r="Z4003" s="1"/>
      <c r="AE4003" s="39"/>
    </row>
    <row r="4004" spans="18:31" ht="15" customHeight="1" x14ac:dyDescent="0.2">
      <c r="R4004" s="47"/>
      <c r="Z4004" s="1"/>
      <c r="AE4004" s="39"/>
    </row>
    <row r="4005" spans="18:31" ht="15" customHeight="1" x14ac:dyDescent="0.2">
      <c r="R4005" s="47"/>
      <c r="Z4005" s="1"/>
      <c r="AE4005" s="39"/>
    </row>
    <row r="4006" spans="18:31" ht="15" customHeight="1" x14ac:dyDescent="0.2">
      <c r="R4006" s="47"/>
      <c r="Z4006" s="1"/>
      <c r="AE4006" s="39"/>
    </row>
    <row r="4007" spans="18:31" ht="15" customHeight="1" x14ac:dyDescent="0.2">
      <c r="R4007" s="47"/>
      <c r="Z4007" s="1"/>
      <c r="AE4007" s="39"/>
    </row>
    <row r="4008" spans="18:31" ht="15" customHeight="1" x14ac:dyDescent="0.2">
      <c r="R4008" s="47"/>
      <c r="Z4008" s="1"/>
      <c r="AE4008" s="39"/>
    </row>
    <row r="4009" spans="18:31" ht="15" customHeight="1" x14ac:dyDescent="0.2">
      <c r="R4009" s="47"/>
      <c r="Z4009" s="1"/>
      <c r="AE4009" s="39"/>
    </row>
    <row r="4010" spans="18:31" ht="15" customHeight="1" x14ac:dyDescent="0.2">
      <c r="R4010" s="47"/>
      <c r="Z4010" s="1"/>
      <c r="AE4010" s="39"/>
    </row>
    <row r="4011" spans="18:31" ht="15" customHeight="1" x14ac:dyDescent="0.2">
      <c r="R4011" s="47"/>
      <c r="Z4011" s="1"/>
      <c r="AE4011" s="39"/>
    </row>
    <row r="4012" spans="18:31" ht="15" customHeight="1" x14ac:dyDescent="0.2">
      <c r="R4012" s="47"/>
      <c r="Z4012" s="1"/>
      <c r="AE4012" s="39"/>
    </row>
    <row r="4013" spans="18:31" ht="15" customHeight="1" x14ac:dyDescent="0.2">
      <c r="R4013" s="47"/>
      <c r="Z4013" s="1"/>
      <c r="AE4013" s="39"/>
    </row>
    <row r="4014" spans="18:31" ht="15" customHeight="1" x14ac:dyDescent="0.2">
      <c r="R4014" s="47"/>
      <c r="Z4014" s="1"/>
      <c r="AE4014" s="39"/>
    </row>
    <row r="4015" spans="18:31" ht="15" customHeight="1" x14ac:dyDescent="0.2">
      <c r="R4015" s="47"/>
      <c r="Z4015" s="1"/>
      <c r="AE4015" s="39"/>
    </row>
    <row r="4016" spans="18:31" ht="15" customHeight="1" x14ac:dyDescent="0.2">
      <c r="R4016" s="47"/>
      <c r="Z4016" s="1"/>
      <c r="AE4016" s="39"/>
    </row>
    <row r="4017" spans="18:31" ht="15" customHeight="1" x14ac:dyDescent="0.2">
      <c r="R4017" s="47"/>
      <c r="Z4017" s="1"/>
      <c r="AE4017" s="39"/>
    </row>
    <row r="4018" spans="18:31" ht="15" customHeight="1" x14ac:dyDescent="0.2">
      <c r="R4018" s="47"/>
      <c r="Z4018" s="1"/>
      <c r="AE4018" s="39"/>
    </row>
    <row r="4019" spans="18:31" ht="15" customHeight="1" x14ac:dyDescent="0.2">
      <c r="R4019" s="47"/>
      <c r="Z4019" s="1"/>
      <c r="AE4019" s="39"/>
    </row>
    <row r="4020" spans="18:31" ht="15" customHeight="1" x14ac:dyDescent="0.2">
      <c r="R4020" s="47"/>
      <c r="Z4020" s="1"/>
      <c r="AE4020" s="39"/>
    </row>
    <row r="4021" spans="18:31" ht="15" customHeight="1" x14ac:dyDescent="0.2">
      <c r="R4021" s="47"/>
      <c r="Z4021" s="1"/>
      <c r="AE4021" s="39"/>
    </row>
    <row r="4022" spans="18:31" ht="15" customHeight="1" x14ac:dyDescent="0.2">
      <c r="R4022" s="47"/>
      <c r="Z4022" s="1"/>
      <c r="AE4022" s="39"/>
    </row>
    <row r="4023" spans="18:31" ht="15" customHeight="1" x14ac:dyDescent="0.2">
      <c r="R4023" s="47"/>
      <c r="Z4023" s="1"/>
      <c r="AE4023" s="39"/>
    </row>
    <row r="4024" spans="18:31" ht="15" customHeight="1" x14ac:dyDescent="0.2">
      <c r="R4024" s="47"/>
      <c r="Z4024" s="1"/>
      <c r="AE4024" s="39"/>
    </row>
    <row r="4025" spans="18:31" ht="15" customHeight="1" x14ac:dyDescent="0.2">
      <c r="R4025" s="47"/>
      <c r="Z4025" s="1"/>
      <c r="AE4025" s="39"/>
    </row>
    <row r="4026" spans="18:31" ht="15" customHeight="1" x14ac:dyDescent="0.2">
      <c r="R4026" s="47"/>
      <c r="Z4026" s="1"/>
      <c r="AE4026" s="39"/>
    </row>
    <row r="4027" spans="18:31" ht="15" customHeight="1" x14ac:dyDescent="0.2">
      <c r="R4027" s="47"/>
      <c r="Z4027" s="1"/>
      <c r="AE4027" s="39"/>
    </row>
    <row r="4028" spans="18:31" ht="15" customHeight="1" x14ac:dyDescent="0.2">
      <c r="R4028" s="47"/>
      <c r="Z4028" s="1"/>
      <c r="AE4028" s="39"/>
    </row>
    <row r="4029" spans="18:31" ht="15" customHeight="1" x14ac:dyDescent="0.2">
      <c r="R4029" s="47"/>
      <c r="Z4029" s="1"/>
      <c r="AE4029" s="39"/>
    </row>
    <row r="4030" spans="18:31" ht="15" customHeight="1" x14ac:dyDescent="0.2">
      <c r="R4030" s="47"/>
      <c r="Z4030" s="1"/>
      <c r="AE4030" s="39"/>
    </row>
    <row r="4031" spans="18:31" ht="15" customHeight="1" x14ac:dyDescent="0.2">
      <c r="R4031" s="47"/>
      <c r="Z4031" s="1"/>
      <c r="AE4031" s="39"/>
    </row>
    <row r="4032" spans="18:31" ht="15" customHeight="1" x14ac:dyDescent="0.2">
      <c r="R4032" s="47"/>
      <c r="Z4032" s="1"/>
      <c r="AE4032" s="39"/>
    </row>
    <row r="4033" spans="18:31" ht="15" customHeight="1" x14ac:dyDescent="0.2">
      <c r="R4033" s="47"/>
      <c r="Z4033" s="1"/>
      <c r="AE4033" s="39"/>
    </row>
    <row r="4034" spans="18:31" ht="15" customHeight="1" x14ac:dyDescent="0.2">
      <c r="R4034" s="47"/>
      <c r="Z4034" s="1"/>
      <c r="AE4034" s="39"/>
    </row>
    <row r="4035" spans="18:31" ht="15" customHeight="1" x14ac:dyDescent="0.2">
      <c r="R4035" s="47"/>
      <c r="Z4035" s="1"/>
      <c r="AE4035" s="39"/>
    </row>
    <row r="4036" spans="18:31" ht="15" customHeight="1" x14ac:dyDescent="0.2">
      <c r="R4036" s="47"/>
      <c r="Z4036" s="1"/>
      <c r="AE4036" s="39"/>
    </row>
    <row r="4037" spans="18:31" ht="15" customHeight="1" x14ac:dyDescent="0.2">
      <c r="R4037" s="47"/>
      <c r="Z4037" s="1"/>
      <c r="AE4037" s="39"/>
    </row>
    <row r="4038" spans="18:31" ht="15" customHeight="1" x14ac:dyDescent="0.2">
      <c r="R4038" s="47"/>
      <c r="Z4038" s="1"/>
      <c r="AE4038" s="39"/>
    </row>
    <row r="4039" spans="18:31" ht="15" customHeight="1" x14ac:dyDescent="0.2">
      <c r="R4039" s="47"/>
      <c r="Z4039" s="1"/>
      <c r="AE4039" s="39"/>
    </row>
    <row r="4040" spans="18:31" ht="15" customHeight="1" x14ac:dyDescent="0.2">
      <c r="R4040" s="47"/>
      <c r="Z4040" s="1"/>
      <c r="AE4040" s="39"/>
    </row>
    <row r="4041" spans="18:31" ht="15" customHeight="1" x14ac:dyDescent="0.2">
      <c r="R4041" s="47"/>
      <c r="Z4041" s="1"/>
      <c r="AE4041" s="39"/>
    </row>
    <row r="4042" spans="18:31" ht="15" customHeight="1" x14ac:dyDescent="0.2">
      <c r="R4042" s="47"/>
      <c r="Z4042" s="1"/>
      <c r="AE4042" s="39"/>
    </row>
    <row r="4043" spans="18:31" ht="15" customHeight="1" x14ac:dyDescent="0.2">
      <c r="R4043" s="47"/>
      <c r="Z4043" s="1"/>
      <c r="AE4043" s="39"/>
    </row>
    <row r="4044" spans="18:31" ht="15" customHeight="1" x14ac:dyDescent="0.2">
      <c r="R4044" s="47"/>
      <c r="Z4044" s="1"/>
      <c r="AE4044" s="39"/>
    </row>
    <row r="4045" spans="18:31" ht="15" customHeight="1" x14ac:dyDescent="0.2">
      <c r="R4045" s="47"/>
      <c r="Z4045" s="1"/>
      <c r="AE4045" s="39"/>
    </row>
    <row r="4046" spans="18:31" ht="15" customHeight="1" x14ac:dyDescent="0.2">
      <c r="R4046" s="47"/>
      <c r="Z4046" s="1"/>
      <c r="AE4046" s="39"/>
    </row>
    <row r="4047" spans="18:31" ht="15" customHeight="1" x14ac:dyDescent="0.2">
      <c r="R4047" s="47"/>
      <c r="Z4047" s="1"/>
      <c r="AE4047" s="39"/>
    </row>
    <row r="4048" spans="18:31" ht="15" customHeight="1" x14ac:dyDescent="0.2">
      <c r="R4048" s="47"/>
      <c r="Z4048" s="1"/>
      <c r="AE4048" s="39"/>
    </row>
    <row r="4049" spans="18:31" ht="15" customHeight="1" x14ac:dyDescent="0.2">
      <c r="R4049" s="47"/>
      <c r="Z4049" s="1"/>
      <c r="AE4049" s="39"/>
    </row>
    <row r="4050" spans="18:31" ht="15" customHeight="1" x14ac:dyDescent="0.2">
      <c r="R4050" s="47"/>
      <c r="Z4050" s="1"/>
      <c r="AE4050" s="39"/>
    </row>
    <row r="4051" spans="18:31" ht="15" customHeight="1" x14ac:dyDescent="0.2">
      <c r="R4051" s="47"/>
      <c r="Z4051" s="1"/>
      <c r="AE4051" s="39"/>
    </row>
    <row r="4052" spans="18:31" ht="15" customHeight="1" x14ac:dyDescent="0.2">
      <c r="R4052" s="47"/>
      <c r="Z4052" s="1"/>
      <c r="AE4052" s="39"/>
    </row>
    <row r="4053" spans="18:31" ht="15" customHeight="1" x14ac:dyDescent="0.2">
      <c r="R4053" s="47"/>
      <c r="Z4053" s="1"/>
      <c r="AE4053" s="39"/>
    </row>
    <row r="4054" spans="18:31" ht="15" customHeight="1" x14ac:dyDescent="0.2">
      <c r="R4054" s="47"/>
      <c r="Z4054" s="1"/>
      <c r="AE4054" s="39"/>
    </row>
    <row r="4055" spans="18:31" ht="15" customHeight="1" x14ac:dyDescent="0.2">
      <c r="R4055" s="47"/>
      <c r="Z4055" s="1"/>
      <c r="AE4055" s="39"/>
    </row>
    <row r="4056" spans="18:31" ht="15" customHeight="1" x14ac:dyDescent="0.2">
      <c r="R4056" s="47"/>
      <c r="Z4056" s="1"/>
      <c r="AE4056" s="39"/>
    </row>
    <row r="4057" spans="18:31" ht="15" customHeight="1" x14ac:dyDescent="0.2">
      <c r="R4057" s="47"/>
      <c r="Z4057" s="1"/>
      <c r="AE4057" s="39"/>
    </row>
    <row r="4058" spans="18:31" ht="15" customHeight="1" x14ac:dyDescent="0.2">
      <c r="R4058" s="47"/>
      <c r="Z4058" s="1"/>
      <c r="AE4058" s="39"/>
    </row>
    <row r="4059" spans="18:31" ht="15" customHeight="1" x14ac:dyDescent="0.2">
      <c r="R4059" s="47"/>
      <c r="Z4059" s="1"/>
      <c r="AE4059" s="39"/>
    </row>
    <row r="4060" spans="18:31" ht="15" customHeight="1" x14ac:dyDescent="0.2">
      <c r="R4060" s="47"/>
      <c r="Z4060" s="1"/>
      <c r="AE4060" s="39"/>
    </row>
    <row r="4061" spans="18:31" ht="15" customHeight="1" x14ac:dyDescent="0.2">
      <c r="R4061" s="47"/>
      <c r="Z4061" s="1"/>
      <c r="AE4061" s="39"/>
    </row>
    <row r="4062" spans="18:31" ht="15" customHeight="1" x14ac:dyDescent="0.2">
      <c r="R4062" s="47"/>
      <c r="Z4062" s="1"/>
      <c r="AE4062" s="39"/>
    </row>
    <row r="4063" spans="18:31" ht="15" customHeight="1" x14ac:dyDescent="0.2">
      <c r="R4063" s="47"/>
      <c r="Z4063" s="1"/>
      <c r="AE4063" s="39"/>
    </row>
    <row r="4064" spans="18:31" ht="15" customHeight="1" x14ac:dyDescent="0.2">
      <c r="R4064" s="47"/>
      <c r="Z4064" s="1"/>
      <c r="AE4064" s="39"/>
    </row>
    <row r="4065" spans="18:31" ht="15" customHeight="1" x14ac:dyDescent="0.2">
      <c r="R4065" s="47"/>
      <c r="Z4065" s="1"/>
      <c r="AE4065" s="39"/>
    </row>
    <row r="4066" spans="18:31" ht="15" customHeight="1" x14ac:dyDescent="0.2">
      <c r="R4066" s="47"/>
      <c r="Z4066" s="1"/>
      <c r="AE4066" s="39"/>
    </row>
    <row r="4067" spans="18:31" ht="15" customHeight="1" x14ac:dyDescent="0.2">
      <c r="R4067" s="47"/>
      <c r="Z4067" s="1"/>
      <c r="AE4067" s="39"/>
    </row>
    <row r="4068" spans="18:31" ht="15" customHeight="1" x14ac:dyDescent="0.2">
      <c r="R4068" s="47"/>
      <c r="Z4068" s="1"/>
      <c r="AE4068" s="39"/>
    </row>
    <row r="4069" spans="18:31" ht="15" customHeight="1" x14ac:dyDescent="0.2">
      <c r="R4069" s="47"/>
      <c r="Z4069" s="1"/>
      <c r="AE4069" s="39"/>
    </row>
    <row r="4070" spans="18:31" ht="15" customHeight="1" x14ac:dyDescent="0.2">
      <c r="R4070" s="47"/>
      <c r="Z4070" s="1"/>
      <c r="AE4070" s="39"/>
    </row>
    <row r="4071" spans="18:31" ht="15" customHeight="1" x14ac:dyDescent="0.2">
      <c r="R4071" s="47"/>
      <c r="Z4071" s="1"/>
      <c r="AE4071" s="39"/>
    </row>
    <row r="4072" spans="18:31" ht="15" customHeight="1" x14ac:dyDescent="0.2">
      <c r="R4072" s="47"/>
      <c r="Z4072" s="1"/>
      <c r="AE4072" s="39"/>
    </row>
    <row r="4073" spans="18:31" ht="15" customHeight="1" x14ac:dyDescent="0.2">
      <c r="R4073" s="47"/>
      <c r="Z4073" s="1"/>
      <c r="AE4073" s="39"/>
    </row>
    <row r="4074" spans="18:31" ht="15" customHeight="1" x14ac:dyDescent="0.2">
      <c r="R4074" s="47"/>
      <c r="Z4074" s="1"/>
      <c r="AE4074" s="39"/>
    </row>
    <row r="4075" spans="18:31" ht="15" customHeight="1" x14ac:dyDescent="0.2">
      <c r="R4075" s="47"/>
      <c r="Z4075" s="1"/>
      <c r="AE4075" s="39"/>
    </row>
    <row r="4076" spans="18:31" ht="15" customHeight="1" x14ac:dyDescent="0.2">
      <c r="R4076" s="47"/>
      <c r="Z4076" s="1"/>
      <c r="AE4076" s="39"/>
    </row>
    <row r="4077" spans="18:31" ht="15" customHeight="1" x14ac:dyDescent="0.2">
      <c r="R4077" s="47"/>
      <c r="Z4077" s="1"/>
      <c r="AE4077" s="39"/>
    </row>
    <row r="4078" spans="18:31" ht="15" customHeight="1" x14ac:dyDescent="0.2">
      <c r="R4078" s="47"/>
      <c r="Z4078" s="1"/>
      <c r="AE4078" s="39"/>
    </row>
    <row r="4079" spans="18:31" ht="15" customHeight="1" x14ac:dyDescent="0.2">
      <c r="R4079" s="47"/>
      <c r="Z4079" s="1"/>
      <c r="AE4079" s="39"/>
    </row>
    <row r="4080" spans="18:31" ht="15" customHeight="1" x14ac:dyDescent="0.2">
      <c r="R4080" s="47"/>
      <c r="Z4080" s="1"/>
      <c r="AE4080" s="39"/>
    </row>
    <row r="4081" spans="18:31" ht="15" customHeight="1" x14ac:dyDescent="0.2">
      <c r="R4081" s="47"/>
      <c r="Z4081" s="1"/>
      <c r="AE4081" s="39"/>
    </row>
    <row r="4082" spans="18:31" ht="15" customHeight="1" x14ac:dyDescent="0.2">
      <c r="R4082" s="47"/>
      <c r="Z4082" s="1"/>
      <c r="AE4082" s="39"/>
    </row>
    <row r="4083" spans="18:31" ht="15" customHeight="1" x14ac:dyDescent="0.2">
      <c r="R4083" s="47"/>
      <c r="Z4083" s="1"/>
      <c r="AE4083" s="39"/>
    </row>
    <row r="4084" spans="18:31" ht="15" customHeight="1" x14ac:dyDescent="0.2">
      <c r="R4084" s="47"/>
      <c r="Z4084" s="1"/>
      <c r="AE4084" s="39"/>
    </row>
    <row r="4085" spans="18:31" ht="15" customHeight="1" x14ac:dyDescent="0.2">
      <c r="R4085" s="47"/>
      <c r="Z4085" s="1"/>
      <c r="AE4085" s="39"/>
    </row>
    <row r="4086" spans="18:31" ht="15" customHeight="1" x14ac:dyDescent="0.2">
      <c r="R4086" s="47"/>
      <c r="Z4086" s="1"/>
      <c r="AE4086" s="39"/>
    </row>
    <row r="4087" spans="18:31" ht="15" customHeight="1" x14ac:dyDescent="0.2">
      <c r="R4087" s="47"/>
      <c r="Z4087" s="1"/>
      <c r="AE4087" s="39"/>
    </row>
    <row r="4088" spans="18:31" ht="15" customHeight="1" x14ac:dyDescent="0.2">
      <c r="R4088" s="47"/>
      <c r="Z4088" s="1"/>
      <c r="AE4088" s="39"/>
    </row>
    <row r="4089" spans="18:31" ht="15" customHeight="1" x14ac:dyDescent="0.2">
      <c r="R4089" s="47"/>
      <c r="Z4089" s="1"/>
      <c r="AE4089" s="39"/>
    </row>
    <row r="4090" spans="18:31" ht="15" customHeight="1" x14ac:dyDescent="0.2">
      <c r="R4090" s="47"/>
      <c r="Z4090" s="1"/>
      <c r="AE4090" s="39"/>
    </row>
    <row r="4091" spans="18:31" ht="15" customHeight="1" x14ac:dyDescent="0.2">
      <c r="R4091" s="47"/>
      <c r="Z4091" s="1"/>
      <c r="AE4091" s="39"/>
    </row>
    <row r="4092" spans="18:31" ht="15" customHeight="1" x14ac:dyDescent="0.2">
      <c r="R4092" s="47"/>
      <c r="Z4092" s="1"/>
      <c r="AE4092" s="39"/>
    </row>
    <row r="4093" spans="18:31" ht="15" customHeight="1" x14ac:dyDescent="0.2">
      <c r="R4093" s="47"/>
      <c r="Z4093" s="1"/>
      <c r="AE4093" s="39"/>
    </row>
    <row r="4094" spans="18:31" ht="15" customHeight="1" x14ac:dyDescent="0.2">
      <c r="R4094" s="47"/>
      <c r="Z4094" s="1"/>
      <c r="AE4094" s="39"/>
    </row>
    <row r="4095" spans="18:31" ht="15" customHeight="1" x14ac:dyDescent="0.2">
      <c r="R4095" s="47"/>
      <c r="Z4095" s="1"/>
      <c r="AE4095" s="39"/>
    </row>
    <row r="4096" spans="18:31" ht="15" customHeight="1" x14ac:dyDescent="0.2">
      <c r="R4096" s="47"/>
      <c r="Z4096" s="1"/>
      <c r="AE4096" s="39"/>
    </row>
    <row r="4097" spans="18:31" ht="15" customHeight="1" x14ac:dyDescent="0.2">
      <c r="R4097" s="47"/>
      <c r="Z4097" s="1"/>
      <c r="AE4097" s="39"/>
    </row>
    <row r="4098" spans="18:31" ht="15" customHeight="1" x14ac:dyDescent="0.2">
      <c r="R4098" s="47"/>
      <c r="Z4098" s="1"/>
      <c r="AE4098" s="39"/>
    </row>
    <row r="4099" spans="18:31" ht="15" customHeight="1" x14ac:dyDescent="0.2">
      <c r="R4099" s="47"/>
      <c r="Z4099" s="1"/>
      <c r="AE4099" s="39"/>
    </row>
    <row r="4100" spans="18:31" ht="15" customHeight="1" x14ac:dyDescent="0.2">
      <c r="R4100" s="47"/>
      <c r="Z4100" s="1"/>
      <c r="AE4100" s="39"/>
    </row>
    <row r="4101" spans="18:31" ht="15" customHeight="1" x14ac:dyDescent="0.2">
      <c r="R4101" s="47"/>
      <c r="Z4101" s="1"/>
      <c r="AE4101" s="39"/>
    </row>
    <row r="4102" spans="18:31" ht="15" customHeight="1" x14ac:dyDescent="0.2">
      <c r="R4102" s="47"/>
      <c r="Z4102" s="1"/>
      <c r="AE4102" s="39"/>
    </row>
    <row r="4103" spans="18:31" ht="15" customHeight="1" x14ac:dyDescent="0.2">
      <c r="R4103" s="47"/>
      <c r="Z4103" s="1"/>
      <c r="AE4103" s="39"/>
    </row>
    <row r="4104" spans="18:31" ht="15" customHeight="1" x14ac:dyDescent="0.2">
      <c r="R4104" s="47"/>
      <c r="Z4104" s="1"/>
      <c r="AE4104" s="39"/>
    </row>
    <row r="4105" spans="18:31" ht="15" customHeight="1" x14ac:dyDescent="0.2">
      <c r="R4105" s="47"/>
      <c r="Z4105" s="1"/>
      <c r="AE4105" s="39"/>
    </row>
    <row r="4106" spans="18:31" ht="15" customHeight="1" x14ac:dyDescent="0.2">
      <c r="R4106" s="47"/>
      <c r="Z4106" s="1"/>
      <c r="AE4106" s="39"/>
    </row>
    <row r="4107" spans="18:31" ht="15" customHeight="1" x14ac:dyDescent="0.2">
      <c r="R4107" s="47"/>
      <c r="Z4107" s="1"/>
      <c r="AE4107" s="39"/>
    </row>
    <row r="4108" spans="18:31" ht="15" customHeight="1" x14ac:dyDescent="0.2">
      <c r="R4108" s="47"/>
      <c r="Z4108" s="1"/>
      <c r="AE4108" s="39"/>
    </row>
    <row r="4109" spans="18:31" ht="15" customHeight="1" x14ac:dyDescent="0.2">
      <c r="R4109" s="47"/>
      <c r="Z4109" s="1"/>
      <c r="AE4109" s="39"/>
    </row>
    <row r="4110" spans="18:31" ht="15" customHeight="1" x14ac:dyDescent="0.2">
      <c r="R4110" s="47"/>
      <c r="Z4110" s="1"/>
      <c r="AE4110" s="39"/>
    </row>
    <row r="4111" spans="18:31" ht="15" customHeight="1" x14ac:dyDescent="0.2">
      <c r="R4111" s="47"/>
      <c r="Z4111" s="1"/>
      <c r="AE4111" s="39"/>
    </row>
    <row r="4112" spans="18:31" ht="15" customHeight="1" x14ac:dyDescent="0.2">
      <c r="R4112" s="47"/>
      <c r="Z4112" s="1"/>
      <c r="AE4112" s="39"/>
    </row>
    <row r="4113" spans="18:31" ht="15" customHeight="1" x14ac:dyDescent="0.2">
      <c r="R4113" s="47"/>
      <c r="Z4113" s="1"/>
      <c r="AE4113" s="39"/>
    </row>
    <row r="4114" spans="18:31" ht="15" customHeight="1" x14ac:dyDescent="0.2">
      <c r="R4114" s="47"/>
      <c r="Z4114" s="1"/>
      <c r="AE4114" s="39"/>
    </row>
    <row r="4115" spans="18:31" ht="15" customHeight="1" x14ac:dyDescent="0.2">
      <c r="R4115" s="47"/>
      <c r="Z4115" s="1"/>
      <c r="AE4115" s="39"/>
    </row>
    <row r="4116" spans="18:31" ht="15" customHeight="1" x14ac:dyDescent="0.2">
      <c r="R4116" s="47"/>
      <c r="Z4116" s="1"/>
      <c r="AE4116" s="39"/>
    </row>
    <row r="4117" spans="18:31" ht="15" customHeight="1" x14ac:dyDescent="0.2">
      <c r="R4117" s="47"/>
      <c r="Z4117" s="1"/>
      <c r="AE4117" s="39"/>
    </row>
    <row r="4118" spans="18:31" ht="15" customHeight="1" x14ac:dyDescent="0.2">
      <c r="R4118" s="47"/>
      <c r="Z4118" s="1"/>
      <c r="AE4118" s="39"/>
    </row>
    <row r="4119" spans="18:31" ht="15" customHeight="1" x14ac:dyDescent="0.2">
      <c r="R4119" s="47"/>
      <c r="Z4119" s="1"/>
      <c r="AE4119" s="39"/>
    </row>
    <row r="4120" spans="18:31" ht="15" customHeight="1" x14ac:dyDescent="0.2">
      <c r="R4120" s="47"/>
      <c r="Z4120" s="1"/>
      <c r="AE4120" s="39"/>
    </row>
    <row r="4121" spans="18:31" ht="15" customHeight="1" x14ac:dyDescent="0.2">
      <c r="R4121" s="47"/>
      <c r="Z4121" s="1"/>
      <c r="AE4121" s="39"/>
    </row>
    <row r="4122" spans="18:31" ht="15" customHeight="1" x14ac:dyDescent="0.2">
      <c r="R4122" s="47"/>
      <c r="Z4122" s="1"/>
      <c r="AE4122" s="39"/>
    </row>
    <row r="4123" spans="18:31" ht="15" customHeight="1" x14ac:dyDescent="0.2">
      <c r="R4123" s="47"/>
      <c r="Z4123" s="1"/>
      <c r="AE4123" s="39"/>
    </row>
    <row r="4124" spans="18:31" ht="15" customHeight="1" x14ac:dyDescent="0.2">
      <c r="R4124" s="47"/>
      <c r="Z4124" s="1"/>
      <c r="AE4124" s="39"/>
    </row>
    <row r="4125" spans="18:31" ht="15" customHeight="1" x14ac:dyDescent="0.2">
      <c r="R4125" s="47"/>
      <c r="Z4125" s="1"/>
      <c r="AE4125" s="39"/>
    </row>
    <row r="4126" spans="18:31" ht="15" customHeight="1" x14ac:dyDescent="0.2">
      <c r="R4126" s="47"/>
      <c r="Z4126" s="1"/>
      <c r="AE4126" s="39"/>
    </row>
    <row r="4127" spans="18:31" ht="15" customHeight="1" x14ac:dyDescent="0.2">
      <c r="R4127" s="47"/>
      <c r="Z4127" s="1"/>
      <c r="AE4127" s="39"/>
    </row>
    <row r="4128" spans="18:31" ht="15" customHeight="1" x14ac:dyDescent="0.2">
      <c r="R4128" s="47"/>
      <c r="Z4128" s="1"/>
      <c r="AE4128" s="39"/>
    </row>
    <row r="4129" spans="18:31" ht="15" customHeight="1" x14ac:dyDescent="0.2">
      <c r="R4129" s="47"/>
      <c r="Z4129" s="1"/>
      <c r="AE4129" s="39"/>
    </row>
    <row r="4130" spans="18:31" ht="15" customHeight="1" x14ac:dyDescent="0.2">
      <c r="R4130" s="47"/>
      <c r="Z4130" s="1"/>
      <c r="AE4130" s="39"/>
    </row>
    <row r="4131" spans="18:31" ht="15" customHeight="1" x14ac:dyDescent="0.2">
      <c r="R4131" s="47"/>
      <c r="Z4131" s="1"/>
      <c r="AE4131" s="39"/>
    </row>
    <row r="4132" spans="18:31" ht="15" customHeight="1" x14ac:dyDescent="0.2">
      <c r="R4132" s="47"/>
      <c r="Z4132" s="1"/>
      <c r="AE4132" s="39"/>
    </row>
    <row r="4133" spans="18:31" ht="15" customHeight="1" x14ac:dyDescent="0.2">
      <c r="R4133" s="47"/>
      <c r="Z4133" s="1"/>
      <c r="AE4133" s="39"/>
    </row>
    <row r="4134" spans="18:31" ht="15" customHeight="1" x14ac:dyDescent="0.2">
      <c r="R4134" s="47"/>
      <c r="Z4134" s="1"/>
      <c r="AE4134" s="39"/>
    </row>
    <row r="4135" spans="18:31" ht="15" customHeight="1" x14ac:dyDescent="0.2">
      <c r="R4135" s="47"/>
      <c r="Z4135" s="1"/>
      <c r="AE4135" s="39"/>
    </row>
    <row r="4136" spans="18:31" ht="15" customHeight="1" x14ac:dyDescent="0.2">
      <c r="R4136" s="47"/>
      <c r="Z4136" s="1"/>
      <c r="AE4136" s="39"/>
    </row>
    <row r="4137" spans="18:31" ht="15" customHeight="1" x14ac:dyDescent="0.2">
      <c r="R4137" s="47"/>
      <c r="Z4137" s="1"/>
      <c r="AE4137" s="39"/>
    </row>
    <row r="4138" spans="18:31" ht="15" customHeight="1" x14ac:dyDescent="0.2">
      <c r="R4138" s="47"/>
      <c r="Z4138" s="1"/>
      <c r="AE4138" s="39"/>
    </row>
    <row r="4139" spans="18:31" ht="15" customHeight="1" x14ac:dyDescent="0.2">
      <c r="R4139" s="47"/>
      <c r="Z4139" s="1"/>
      <c r="AE4139" s="39"/>
    </row>
    <row r="4140" spans="18:31" ht="15" customHeight="1" x14ac:dyDescent="0.2">
      <c r="R4140" s="47"/>
      <c r="Z4140" s="1"/>
      <c r="AE4140" s="39"/>
    </row>
    <row r="4141" spans="18:31" ht="15" customHeight="1" x14ac:dyDescent="0.2">
      <c r="R4141" s="47"/>
      <c r="Z4141" s="1"/>
      <c r="AE4141" s="39"/>
    </row>
    <row r="4142" spans="18:31" ht="15" customHeight="1" x14ac:dyDescent="0.2">
      <c r="R4142" s="47"/>
      <c r="Z4142" s="1"/>
      <c r="AE4142" s="39"/>
    </row>
    <row r="4143" spans="18:31" ht="15" customHeight="1" x14ac:dyDescent="0.2">
      <c r="R4143" s="47"/>
      <c r="Z4143" s="1"/>
      <c r="AE4143" s="39"/>
    </row>
    <row r="4144" spans="18:31" ht="15" customHeight="1" x14ac:dyDescent="0.2">
      <c r="R4144" s="47"/>
      <c r="Z4144" s="1"/>
      <c r="AE4144" s="39"/>
    </row>
    <row r="4145" spans="18:31" ht="15" customHeight="1" x14ac:dyDescent="0.2">
      <c r="R4145" s="47"/>
      <c r="Z4145" s="1"/>
      <c r="AE4145" s="39"/>
    </row>
    <row r="4146" spans="18:31" ht="15" customHeight="1" x14ac:dyDescent="0.2">
      <c r="R4146" s="47"/>
      <c r="Z4146" s="1"/>
      <c r="AE4146" s="39"/>
    </row>
    <row r="4147" spans="18:31" ht="15" customHeight="1" x14ac:dyDescent="0.2">
      <c r="R4147" s="47"/>
      <c r="Z4147" s="1"/>
      <c r="AE4147" s="39"/>
    </row>
    <row r="4148" spans="18:31" ht="15" customHeight="1" x14ac:dyDescent="0.2">
      <c r="R4148" s="47"/>
      <c r="Z4148" s="1"/>
      <c r="AE4148" s="39"/>
    </row>
    <row r="4149" spans="18:31" ht="15" customHeight="1" x14ac:dyDescent="0.2">
      <c r="R4149" s="47"/>
      <c r="Z4149" s="1"/>
      <c r="AE4149" s="39"/>
    </row>
    <row r="4150" spans="18:31" ht="15" customHeight="1" x14ac:dyDescent="0.2">
      <c r="R4150" s="47"/>
      <c r="Z4150" s="1"/>
      <c r="AE4150" s="39"/>
    </row>
    <row r="4151" spans="18:31" ht="15" customHeight="1" x14ac:dyDescent="0.2">
      <c r="R4151" s="47"/>
      <c r="Z4151" s="1"/>
      <c r="AE4151" s="39"/>
    </row>
    <row r="4152" spans="18:31" ht="15" customHeight="1" x14ac:dyDescent="0.2">
      <c r="R4152" s="47"/>
      <c r="Z4152" s="1"/>
      <c r="AE4152" s="39"/>
    </row>
    <row r="4153" spans="18:31" ht="15" customHeight="1" x14ac:dyDescent="0.2">
      <c r="R4153" s="47"/>
      <c r="Z4153" s="1"/>
      <c r="AE4153" s="39"/>
    </row>
    <row r="4154" spans="18:31" ht="15" customHeight="1" x14ac:dyDescent="0.2">
      <c r="R4154" s="47"/>
      <c r="Z4154" s="1"/>
      <c r="AE4154" s="39"/>
    </row>
    <row r="4155" spans="18:31" ht="15" customHeight="1" x14ac:dyDescent="0.2">
      <c r="R4155" s="47"/>
      <c r="Z4155" s="1"/>
      <c r="AE4155" s="39"/>
    </row>
    <row r="4156" spans="18:31" ht="15" customHeight="1" x14ac:dyDescent="0.2">
      <c r="R4156" s="47"/>
      <c r="Z4156" s="1"/>
      <c r="AE4156" s="39"/>
    </row>
    <row r="4157" spans="18:31" ht="15" customHeight="1" x14ac:dyDescent="0.2">
      <c r="R4157" s="47"/>
      <c r="Z4157" s="1"/>
      <c r="AE4157" s="39"/>
    </row>
    <row r="4158" spans="18:31" ht="15" customHeight="1" x14ac:dyDescent="0.2">
      <c r="R4158" s="47"/>
      <c r="Z4158" s="1"/>
      <c r="AE4158" s="39"/>
    </row>
    <row r="4159" spans="18:31" ht="15" customHeight="1" x14ac:dyDescent="0.2">
      <c r="R4159" s="47"/>
      <c r="Z4159" s="1"/>
      <c r="AE4159" s="39"/>
    </row>
    <row r="4160" spans="18:31" ht="15" customHeight="1" x14ac:dyDescent="0.2">
      <c r="R4160" s="47"/>
      <c r="Z4160" s="1"/>
      <c r="AE4160" s="39"/>
    </row>
    <row r="4161" spans="18:31" ht="15" customHeight="1" x14ac:dyDescent="0.2">
      <c r="R4161" s="47"/>
      <c r="Z4161" s="1"/>
      <c r="AE4161" s="39"/>
    </row>
    <row r="4162" spans="18:31" ht="15" customHeight="1" x14ac:dyDescent="0.2">
      <c r="R4162" s="47"/>
      <c r="Z4162" s="1"/>
      <c r="AE4162" s="39"/>
    </row>
    <row r="4163" spans="18:31" ht="15" customHeight="1" x14ac:dyDescent="0.2">
      <c r="R4163" s="47"/>
      <c r="Z4163" s="1"/>
      <c r="AE4163" s="39"/>
    </row>
    <row r="4164" spans="18:31" ht="15" customHeight="1" x14ac:dyDescent="0.2">
      <c r="R4164" s="47"/>
      <c r="Z4164" s="1"/>
      <c r="AE4164" s="39"/>
    </row>
    <row r="4165" spans="18:31" ht="15" customHeight="1" x14ac:dyDescent="0.2">
      <c r="R4165" s="47"/>
      <c r="Z4165" s="1"/>
      <c r="AE4165" s="39"/>
    </row>
    <row r="4166" spans="18:31" ht="15" customHeight="1" x14ac:dyDescent="0.2">
      <c r="R4166" s="47"/>
      <c r="Z4166" s="1"/>
      <c r="AE4166" s="39"/>
    </row>
    <row r="4167" spans="18:31" ht="15" customHeight="1" x14ac:dyDescent="0.2">
      <c r="R4167" s="47"/>
      <c r="Z4167" s="1"/>
      <c r="AE4167" s="39"/>
    </row>
    <row r="4168" spans="18:31" ht="15" customHeight="1" x14ac:dyDescent="0.2">
      <c r="R4168" s="47"/>
      <c r="Z4168" s="1"/>
      <c r="AE4168" s="39"/>
    </row>
    <row r="4169" spans="18:31" ht="15" customHeight="1" x14ac:dyDescent="0.2">
      <c r="R4169" s="47"/>
      <c r="Z4169" s="1"/>
      <c r="AE4169" s="39"/>
    </row>
    <row r="4170" spans="18:31" ht="15" customHeight="1" x14ac:dyDescent="0.2">
      <c r="R4170" s="47"/>
      <c r="Z4170" s="1"/>
      <c r="AE4170" s="39"/>
    </row>
    <row r="4171" spans="18:31" ht="15" customHeight="1" x14ac:dyDescent="0.2">
      <c r="R4171" s="47"/>
      <c r="Z4171" s="1"/>
      <c r="AE4171" s="39"/>
    </row>
    <row r="4172" spans="18:31" ht="15" customHeight="1" x14ac:dyDescent="0.2">
      <c r="R4172" s="47"/>
      <c r="Z4172" s="1"/>
      <c r="AE4172" s="39"/>
    </row>
    <row r="4173" spans="18:31" ht="15" customHeight="1" x14ac:dyDescent="0.2">
      <c r="R4173" s="47"/>
      <c r="Z4173" s="1"/>
      <c r="AE4173" s="39"/>
    </row>
    <row r="4174" spans="18:31" ht="15" customHeight="1" x14ac:dyDescent="0.2">
      <c r="R4174" s="47"/>
      <c r="Z4174" s="1"/>
      <c r="AE4174" s="39"/>
    </row>
    <row r="4175" spans="18:31" ht="15" customHeight="1" x14ac:dyDescent="0.2">
      <c r="R4175" s="47"/>
      <c r="Z4175" s="1"/>
      <c r="AE4175" s="39"/>
    </row>
    <row r="4176" spans="18:31" ht="15" customHeight="1" x14ac:dyDescent="0.2">
      <c r="R4176" s="47"/>
      <c r="Z4176" s="1"/>
      <c r="AE4176" s="39"/>
    </row>
    <row r="4177" spans="18:31" ht="15" customHeight="1" x14ac:dyDescent="0.2">
      <c r="R4177" s="47"/>
      <c r="Z4177" s="1"/>
      <c r="AE4177" s="39"/>
    </row>
    <row r="4178" spans="18:31" ht="15" customHeight="1" x14ac:dyDescent="0.2">
      <c r="R4178" s="47"/>
      <c r="Z4178" s="1"/>
      <c r="AE4178" s="39"/>
    </row>
    <row r="4179" spans="18:31" ht="15" customHeight="1" x14ac:dyDescent="0.2">
      <c r="R4179" s="47"/>
      <c r="Z4179" s="1"/>
      <c r="AE4179" s="39"/>
    </row>
    <row r="4180" spans="18:31" ht="15" customHeight="1" x14ac:dyDescent="0.2">
      <c r="R4180" s="47"/>
      <c r="Z4180" s="1"/>
      <c r="AE4180" s="39"/>
    </row>
    <row r="4181" spans="18:31" ht="15" customHeight="1" x14ac:dyDescent="0.2">
      <c r="R4181" s="47"/>
      <c r="Z4181" s="1"/>
      <c r="AE4181" s="39"/>
    </row>
    <row r="4182" spans="18:31" ht="15" customHeight="1" x14ac:dyDescent="0.2">
      <c r="R4182" s="47"/>
      <c r="Z4182" s="1"/>
      <c r="AE4182" s="39"/>
    </row>
  </sheetData>
  <conditionalFormatting sqref="A11:W1231">
    <cfRule type="expression" dxfId="7" priority="8">
      <formula>$O11&gt;0</formula>
    </cfRule>
  </conditionalFormatting>
  <conditionalFormatting sqref="C561">
    <cfRule type="expression" dxfId="6" priority="7">
      <formula>$O561&gt;0</formula>
    </cfRule>
  </conditionalFormatting>
  <conditionalFormatting sqref="C562:C1231">
    <cfRule type="expression" dxfId="5" priority="6">
      <formula>$O562&gt;0</formula>
    </cfRule>
  </conditionalFormatting>
  <conditionalFormatting sqref="A1232:W1321 A1322:B2416 D1322:W2416">
    <cfRule type="expression" dxfId="4" priority="5">
      <formula>$O1232&gt;0</formula>
    </cfRule>
  </conditionalFormatting>
  <conditionalFormatting sqref="A2417:B2714 D2417:W2714">
    <cfRule type="expression" dxfId="3" priority="4">
      <formula>$O2417&gt;0</formula>
    </cfRule>
  </conditionalFormatting>
  <conditionalFormatting sqref="A2715:B2742 D2715:W2742">
    <cfRule type="expression" dxfId="2" priority="3">
      <formula>$O2715&gt;0</formula>
    </cfRule>
  </conditionalFormatting>
  <conditionalFormatting sqref="A2743:B2752 D2743:W2752">
    <cfRule type="expression" dxfId="1" priority="2">
      <formula>$O2743&gt;0</formula>
    </cfRule>
  </conditionalFormatting>
  <conditionalFormatting sqref="C1322:C2752">
    <cfRule type="expression" dxfId="0" priority="1">
      <formula>$O1322&gt;0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2017-01-24T18:03:43Z</dcterms:created>
  <dcterms:modified xsi:type="dcterms:W3CDTF">2024-12-10T23:05:42Z</dcterms:modified>
</cp:coreProperties>
</file>